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filterPrivacy="1"/>
  <bookViews>
    <workbookView xWindow="-120" yWindow="-120" windowWidth="29040" windowHeight="15840" firstSheet="28" activeTab="40"/>
  </bookViews>
  <sheets>
    <sheet name="01" sheetId="31" r:id="rId1"/>
    <sheet name="02_01110" sheetId="37" r:id="rId2"/>
    <sheet name="02_01120" sheetId="38" r:id="rId3"/>
    <sheet name="03" sheetId="32" r:id="rId4"/>
    <sheet name="18" sheetId="1" r:id="rId5"/>
    <sheet name="19_08310" sheetId="39" r:id="rId6"/>
    <sheet name="19_08520" sheetId="42" r:id="rId7"/>
    <sheet name="19_08330" sheetId="40" r:id="rId8"/>
    <sheet name="19_08340" sheetId="41" r:id="rId9"/>
    <sheet name="20_Dr.Arkivave" sheetId="65" r:id="rId10"/>
    <sheet name="22" sheetId="2" r:id="rId11"/>
    <sheet name="24" sheetId="3" r:id="rId12"/>
    <sheet name="28" sheetId="48" r:id="rId13"/>
    <sheet name="29_01110" sheetId="49" r:id="rId14"/>
    <sheet name="29_01140" sheetId="50" r:id="rId15"/>
    <sheet name="29_03310" sheetId="51" r:id="rId16"/>
    <sheet name="30" sheetId="52" r:id="rId17"/>
    <sheet name="31" sheetId="4" r:id="rId18"/>
    <sheet name="35" sheetId="53" r:id="rId19"/>
    <sheet name="41" sheetId="54" r:id="rId20"/>
    <sheet name="50" sheetId="33" r:id="rId21"/>
    <sheet name="55" sheetId="55" r:id="rId22"/>
    <sheet name="57" sheetId="34" r:id="rId23"/>
    <sheet name="63_03320 ILD" sheetId="56" r:id="rId24"/>
    <sheet name="63_03330" sheetId="58" r:id="rId25"/>
    <sheet name="63_03340" sheetId="57" r:id="rId26"/>
    <sheet name="63_03360" sheetId="59" r:id="rId27"/>
    <sheet name="66" sheetId="5" r:id="rId28"/>
    <sheet name="67" sheetId="6" r:id="rId29"/>
    <sheet name="73_01610" sheetId="60" r:id="rId30"/>
    <sheet name="73_01620" sheetId="61" r:id="rId31"/>
    <sheet name="76" sheetId="62" r:id="rId32"/>
    <sheet name="77_AK" sheetId="44" r:id="rId33"/>
    <sheet name="82_KKK" sheetId="45" r:id="rId34"/>
    <sheet name="87_DSHQ" sheetId="10" r:id="rId35"/>
    <sheet name="87_APP" sheetId="7" r:id="rId36"/>
    <sheet name="87_AMBU" sheetId="8" r:id="rId37"/>
    <sheet name="87_Avokatura Shtetit" sheetId="9" r:id="rId38"/>
    <sheet name="87_AKSHI" sheetId="20" r:id="rId39"/>
    <sheet name="87_ASIG" sheetId="11" r:id="rId40"/>
    <sheet name="87_ACESK" sheetId="12" r:id="rId41"/>
    <sheet name="87_Kultet" sheetId="13" r:id="rId42"/>
    <sheet name="87_AKR" sheetId="15" r:id="rId43"/>
    <sheet name="87_ADISA" sheetId="16" r:id="rId44"/>
    <sheet name="87_ASPA" sheetId="17" r:id="rId45"/>
    <sheet name="87_DAP" sheetId="18" r:id="rId46"/>
    <sheet name="87_AAFBE" sheetId="19" r:id="rId47"/>
    <sheet name="87_AKPT" sheetId="21" r:id="rId48"/>
    <sheet name="87_AMI" sheetId="22" r:id="rId49"/>
    <sheet name="87_AMVV" sheetId="23" r:id="rId50"/>
    <sheet name="87_AZHT" sheetId="24" r:id="rId51"/>
    <sheet name="87_Bashkeqeverisja" sheetId="25" r:id="rId52"/>
    <sheet name="87_AKSISK" sheetId="26" r:id="rId53"/>
    <sheet name="87_IQ" sheetId="27" r:id="rId54"/>
    <sheet name="87_Pakicat Kombetare" sheetId="28" r:id="rId55"/>
    <sheet name="87_SASPAC" sheetId="29" r:id="rId56"/>
    <sheet name="87_KEK" sheetId="30" r:id="rId57"/>
    <sheet name="88_MSHC" sheetId="64" r:id="rId58"/>
    <sheet name="89_KMDHP" sheetId="46" r:id="rId59"/>
    <sheet name="90" sheetId="63" r:id="rId60"/>
    <sheet name="91_KMD" sheetId="47" r:id="rId61"/>
    <sheet name="92" sheetId="35" r:id="rId62"/>
    <sheet name="95" sheetId="36" r:id="rId63"/>
  </sheets>
  <definedNames>
    <definedName name="_xlnm._FilterDatabase" localSheetId="39" hidden="1">'87_ASIG'!$A$7:$F$205</definedName>
    <definedName name="JR_PAGE_ANCHOR_0_1" localSheetId="2">'02_01120'!$A$1</definedName>
    <definedName name="JR_PAGE_ANCHOR_0_1" localSheetId="3">'03'!$A$1</definedName>
    <definedName name="JR_PAGE_ANCHOR_0_1" localSheetId="7">'19_08330'!$A$1</definedName>
    <definedName name="JR_PAGE_ANCHOR_0_1" localSheetId="8">'19_08340'!#REF!</definedName>
    <definedName name="JR_PAGE_ANCHOR_0_1" localSheetId="6">'19_08520'!$A$1</definedName>
    <definedName name="JR_PAGE_ANCHOR_0_1" localSheetId="9">'20_Dr.Arkivave'!$A$1</definedName>
    <definedName name="JR_PAGE_ANCHOR_0_1" localSheetId="10">'22'!$A$1</definedName>
    <definedName name="JR_PAGE_ANCHOR_0_1" localSheetId="11">'24'!$A$1</definedName>
    <definedName name="JR_PAGE_ANCHOR_0_1" localSheetId="13">'29_01110'!$A$1</definedName>
    <definedName name="JR_PAGE_ANCHOR_0_1" localSheetId="14">'29_01140'!$A$1</definedName>
    <definedName name="JR_PAGE_ANCHOR_0_1" localSheetId="15">'29_03310'!$A$1</definedName>
    <definedName name="JR_PAGE_ANCHOR_0_1" localSheetId="16">'30'!$A$1</definedName>
    <definedName name="JR_PAGE_ANCHOR_0_1" localSheetId="17">'31'!$A$1</definedName>
    <definedName name="JR_PAGE_ANCHOR_0_1" localSheetId="18">'35'!$A$1</definedName>
    <definedName name="JR_PAGE_ANCHOR_0_1" localSheetId="19">'41'!$A$1</definedName>
    <definedName name="JR_PAGE_ANCHOR_0_1" localSheetId="20">'50'!$A$1</definedName>
    <definedName name="JR_PAGE_ANCHOR_0_1" localSheetId="21">'55'!$A$1</definedName>
    <definedName name="JR_PAGE_ANCHOR_0_1" localSheetId="22">'57'!$A$1</definedName>
    <definedName name="JR_PAGE_ANCHOR_0_1" localSheetId="27">'66'!$A$1</definedName>
    <definedName name="JR_PAGE_ANCHOR_0_1" localSheetId="28">'67'!$A$1</definedName>
    <definedName name="JR_PAGE_ANCHOR_0_1" localSheetId="29">'73_01610'!$A$1</definedName>
    <definedName name="JR_PAGE_ANCHOR_0_1" localSheetId="30">'73_01620'!$A$1</definedName>
    <definedName name="JR_PAGE_ANCHOR_0_1" localSheetId="31">'76'!#REF!</definedName>
    <definedName name="JR_PAGE_ANCHOR_0_1" localSheetId="32">'77_AK'!$A$1</definedName>
    <definedName name="JR_PAGE_ANCHOR_0_1" localSheetId="33">'82_KKK'!$A$1</definedName>
    <definedName name="JR_PAGE_ANCHOR_0_1" localSheetId="57">'88_MSHC'!$A$1</definedName>
    <definedName name="JR_PAGE_ANCHOR_0_1" localSheetId="58">'89_KMDHP'!$A$1</definedName>
    <definedName name="JR_PAGE_ANCHOR_0_1" localSheetId="59">'90'!$A$1</definedName>
    <definedName name="JR_PAGE_ANCHOR_0_1" localSheetId="60">'91_KMD'!$A$1</definedName>
    <definedName name="JR_PAGE_ANCHOR_0_1" localSheetId="61">'92'!$A$1</definedName>
    <definedName name="JR_PAGE_ANCHOR_0_1" localSheetId="62">'95'!$A$1</definedName>
    <definedName name="JR_PAGE_ANCHOR_0_1">'18'!$A$1</definedName>
    <definedName name="_xlnm.Print_Area" localSheetId="0">'01'!$A$1:$G$467</definedName>
    <definedName name="_xlnm.Print_Area" localSheetId="1">'02_01110'!$A$1:$G$811</definedName>
    <definedName name="_xlnm.Print_Area" localSheetId="2">'02_01120'!$A$1:$G$299</definedName>
    <definedName name="_xlnm.Print_Area" localSheetId="3">'03'!$A$1:$G$286</definedName>
    <definedName name="_xlnm.Print_Area" localSheetId="4">'18'!$A$1:$G$746</definedName>
    <definedName name="_xlnm.Print_Area" localSheetId="5">'19_08310'!$A$1:$G$179</definedName>
    <definedName name="_xlnm.Print_Area" localSheetId="7">'19_08330'!$A$1:$G$121</definedName>
    <definedName name="_xlnm.Print_Area" localSheetId="8">'19_08340'!$A$1:$F$120</definedName>
    <definedName name="_xlnm.Print_Area" localSheetId="6">'19_08520'!$A$1:$G$180</definedName>
    <definedName name="_xlnm.Print_Area" localSheetId="9">'20_Dr.Arkivave'!$A$1:$G$575</definedName>
    <definedName name="_xlnm.Print_Area" localSheetId="10">'22'!$A$1:$G$535</definedName>
    <definedName name="_xlnm.Print_Area" localSheetId="11">'24'!$A$1:$G$406</definedName>
    <definedName name="_xlnm.Print_Area" localSheetId="12">'28'!$A$1:$G$572</definedName>
    <definedName name="_xlnm.Print_Area" localSheetId="13">'29_01110'!$A$1:$G$292</definedName>
    <definedName name="_xlnm.Print_Area" localSheetId="14">'29_01140'!$A$1:$G$118</definedName>
    <definedName name="_xlnm.Print_Area" localSheetId="15">'29_03310'!$A$1:$G$463</definedName>
    <definedName name="_xlnm.Print_Area" localSheetId="16">'30'!$A$1:$G$347</definedName>
    <definedName name="_xlnm.Print_Area" localSheetId="17">'31'!$A$1:$G$185</definedName>
    <definedName name="_xlnm.Print_Area" localSheetId="18">'35'!$A$1:$G$238</definedName>
    <definedName name="_xlnm.Print_Area" localSheetId="19">'41'!$A$1:$G$913</definedName>
    <definedName name="_xlnm.Print_Area" localSheetId="20">'50'!$A$1:$G$412</definedName>
    <definedName name="_xlnm.Print_Area" localSheetId="21">'55'!$A$1:$G$535</definedName>
    <definedName name="_xlnm.Print_Area" localSheetId="22">'57'!$A$1:$G$295</definedName>
    <definedName name="_xlnm.Print_Area" localSheetId="23">'63_03320 ILD'!$A$1:$F$207</definedName>
    <definedName name="_xlnm.Print_Area" localSheetId="24">'63_03330'!$A$1:$G$379</definedName>
    <definedName name="_xlnm.Print_Area" localSheetId="25">'63_03340'!$A$1:$F$181</definedName>
    <definedName name="_xlnm.Print_Area" localSheetId="26">'63_03360'!$A$1:$WNZ$212</definedName>
    <definedName name="_xlnm.Print_Area" localSheetId="27">'66'!$A$1:$G$180</definedName>
    <definedName name="_xlnm.Print_Area" localSheetId="28">'67'!$A$1:$G$179</definedName>
    <definedName name="_xlnm.Print_Area" localSheetId="29">'73_01610'!$A$1:$G$403</definedName>
    <definedName name="_xlnm.Print_Area" localSheetId="30">'73_01620'!$A$1:$G$118</definedName>
    <definedName name="_xlnm.Print_Area" localSheetId="31">'76'!$A$1:$F$408</definedName>
    <definedName name="_xlnm.Print_Area" localSheetId="32">'77_AK'!$A$1:$G$124</definedName>
    <definedName name="_xlnm.Print_Area" localSheetId="33">'82_KKK'!$A$1:$G$182</definedName>
    <definedName name="_xlnm.Print_Area" localSheetId="46">'87_AAFBE'!$A$1:$F$379</definedName>
    <definedName name="_xlnm.Print_Area" localSheetId="40">'87_ACESK'!$A$1:$G$479</definedName>
    <definedName name="_xlnm.Print_Area" localSheetId="43">'87_ADISA'!$A$1:$F$463</definedName>
    <definedName name="_xlnm.Print_Area" localSheetId="47">'87_AKPT'!$A$1:$F$375</definedName>
    <definedName name="_xlnm.Print_Area" localSheetId="42">'87_AKR'!$B$1:$F$325</definedName>
    <definedName name="_xlnm.Print_Area" localSheetId="38">'87_AKSHI'!$A$1:$F$957</definedName>
    <definedName name="_xlnm.Print_Area" localSheetId="52">'87_AKSISK'!$A$1:$F$125</definedName>
    <definedName name="_xlnm.Print_Area" localSheetId="36">'87_AMBU'!$A$1:$F$199</definedName>
    <definedName name="_xlnm.Print_Area" localSheetId="48">'87_AMI'!$A$1:$F$383</definedName>
    <definedName name="_xlnm.Print_Area" localSheetId="35">'87_APP'!$A$1:$F$125</definedName>
    <definedName name="_xlnm.Print_Area" localSheetId="39">'87_ASIG'!$A$1:$F$344</definedName>
    <definedName name="_xlnm.Print_Area" localSheetId="44">'87_ASPA'!$A$1:$F$387</definedName>
    <definedName name="_xlnm.Print_Area" localSheetId="37">'87_Avokatura Shtetit'!$A$1:$F$172</definedName>
    <definedName name="_xlnm.Print_Area" localSheetId="50">'87_AZHT'!$A$1:$P$377</definedName>
    <definedName name="_xlnm.Print_Area" localSheetId="51">'87_Bashkeqeverisja'!$A$1:$F$382</definedName>
    <definedName name="_xlnm.Print_Area" localSheetId="45">'87_DAP'!$A$1:$F$505</definedName>
    <definedName name="_xlnm.Print_Area" localSheetId="34">'87_DSHQ'!$A$1:$F$135</definedName>
    <definedName name="_xlnm.Print_Area" localSheetId="53">'87_IQ'!$A$1:$F$99</definedName>
    <definedName name="_xlnm.Print_Area" localSheetId="56">'87_KEK'!$A$1:$F$124</definedName>
    <definedName name="_xlnm.Print_Area" localSheetId="41">'87_Kultet'!$A$1:$G$365</definedName>
    <definedName name="_xlnm.Print_Area" localSheetId="54">'87_Pakicat Kombetare'!$A$1:$F$236</definedName>
    <definedName name="_xlnm.Print_Area" localSheetId="55">'87_SASPAC'!$A$1:$F$1114</definedName>
    <definedName name="_xlnm.Print_Area" localSheetId="57">'88_MSHC'!$A$1:$G$235</definedName>
    <definedName name="_xlnm.Print_Area" localSheetId="58">'89_KMDHP'!$A$1:$G$237</definedName>
    <definedName name="_xlnm.Print_Area" localSheetId="59">'90'!$A$1:$G$297</definedName>
    <definedName name="_xlnm.Print_Area" localSheetId="60">'91_KMD'!$A$1:$G$296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9" i="53" l="1"/>
  <c r="E40" i="53"/>
  <c r="E42" i="53"/>
  <c r="E43" i="53"/>
  <c r="D44" i="62"/>
  <c r="D41" i="62"/>
  <c r="D45" i="62"/>
  <c r="D42" i="62"/>
  <c r="E30" i="59" l="1"/>
  <c r="F30" i="59"/>
  <c r="D36" i="59"/>
  <c r="D57" i="59" s="1"/>
  <c r="E37" i="59"/>
  <c r="F37" i="59"/>
  <c r="G37" i="59"/>
  <c r="D40" i="59"/>
  <c r="E40" i="59"/>
  <c r="F40" i="59"/>
  <c r="G40" i="59"/>
  <c r="D43" i="59"/>
  <c r="E43" i="59"/>
  <c r="G43" i="59"/>
  <c r="E57" i="59"/>
  <c r="E28" i="59" s="1"/>
  <c r="F57" i="59"/>
  <c r="F28" i="59" s="1"/>
  <c r="G57" i="59"/>
  <c r="G28" i="59" s="1"/>
  <c r="D133" i="59"/>
  <c r="E133" i="59"/>
  <c r="F136" i="59"/>
  <c r="E134" i="59"/>
  <c r="F134" i="59"/>
  <c r="E135" i="59"/>
  <c r="F135" i="59"/>
  <c r="D140" i="59"/>
  <c r="E140" i="59"/>
  <c r="E150" i="59" s="1"/>
  <c r="F140" i="59"/>
  <c r="G140" i="59"/>
  <c r="D145" i="59"/>
  <c r="D146" i="59" s="1"/>
  <c r="E145" i="59"/>
  <c r="F145" i="59"/>
  <c r="G145" i="59"/>
  <c r="G146" i="59" s="1"/>
  <c r="G208" i="59" s="1"/>
  <c r="G207" i="59" s="1"/>
  <c r="E146" i="59"/>
  <c r="E208" i="59" s="1"/>
  <c r="E207" i="59" s="1"/>
  <c r="D161" i="59"/>
  <c r="E161" i="59"/>
  <c r="F164" i="59" s="1"/>
  <c r="E162" i="59"/>
  <c r="F162" i="59"/>
  <c r="E163" i="59"/>
  <c r="F163" i="59"/>
  <c r="D168" i="59"/>
  <c r="E168" i="59"/>
  <c r="F168" i="59"/>
  <c r="G168" i="59"/>
  <c r="D173" i="59"/>
  <c r="D174" i="59" s="1"/>
  <c r="E173" i="59"/>
  <c r="F173" i="59"/>
  <c r="G173" i="59"/>
  <c r="E181" i="59"/>
  <c r="E182" i="59" s="1"/>
  <c r="F181" i="59"/>
  <c r="F182" i="59" s="1"/>
  <c r="G181" i="59"/>
  <c r="G182" i="59" s="1"/>
  <c r="D184" i="59"/>
  <c r="D185" i="59" s="1"/>
  <c r="E184" i="59"/>
  <c r="E185" i="59" s="1"/>
  <c r="F184" i="59"/>
  <c r="F185" i="59" s="1"/>
  <c r="G184" i="59"/>
  <c r="G185" i="59" s="1"/>
  <c r="D187" i="59"/>
  <c r="D188" i="59" s="1"/>
  <c r="E187" i="59"/>
  <c r="E188" i="59" s="1"/>
  <c r="F187" i="59"/>
  <c r="F188" i="59" s="1"/>
  <c r="G187" i="59"/>
  <c r="G188" i="59" s="1"/>
  <c r="D212" i="59"/>
  <c r="E212" i="59"/>
  <c r="F212" i="59"/>
  <c r="G212" i="59"/>
  <c r="E32" i="58"/>
  <c r="F32" i="58"/>
  <c r="G32" i="58"/>
  <c r="D38" i="58"/>
  <c r="E38" i="58"/>
  <c r="F38" i="58"/>
  <c r="G38" i="58"/>
  <c r="D41" i="58"/>
  <c r="E41" i="58"/>
  <c r="F41" i="58"/>
  <c r="G41" i="58"/>
  <c r="D44" i="58"/>
  <c r="E44" i="58"/>
  <c r="F44" i="58"/>
  <c r="G44" i="58"/>
  <c r="D50" i="58"/>
  <c r="E50" i="58"/>
  <c r="F50" i="58"/>
  <c r="G50" i="58"/>
  <c r="D53" i="58"/>
  <c r="E53" i="58"/>
  <c r="F53" i="58"/>
  <c r="G53" i="58"/>
  <c r="D56" i="58"/>
  <c r="D59" i="58" s="1"/>
  <c r="D30" i="58" s="1"/>
  <c r="D31" i="58" s="1"/>
  <c r="E56" i="58"/>
  <c r="E59" i="58" s="1"/>
  <c r="F56" i="58"/>
  <c r="G56" i="58"/>
  <c r="G59" i="58" s="1"/>
  <c r="E69" i="58"/>
  <c r="F69" i="58"/>
  <c r="G69" i="58"/>
  <c r="D96" i="58"/>
  <c r="D67" i="58" s="1"/>
  <c r="D68" i="58" s="1"/>
  <c r="E96" i="58"/>
  <c r="E67" i="58" s="1"/>
  <c r="E68" i="58" s="1"/>
  <c r="F96" i="58"/>
  <c r="F67" i="58" s="1"/>
  <c r="G96" i="58"/>
  <c r="G67" i="58" s="1"/>
  <c r="E106" i="58"/>
  <c r="F106" i="58"/>
  <c r="G106" i="58"/>
  <c r="D133" i="58"/>
  <c r="D104" i="58" s="1"/>
  <c r="D105" i="58" s="1"/>
  <c r="E133" i="58"/>
  <c r="E104" i="58" s="1"/>
  <c r="F133" i="58"/>
  <c r="F104" i="58" s="1"/>
  <c r="G133" i="58"/>
  <c r="G104" i="58" s="1"/>
  <c r="E147" i="58"/>
  <c r="F147" i="58"/>
  <c r="D153" i="58"/>
  <c r="E153" i="58"/>
  <c r="F153" i="58"/>
  <c r="G153" i="58"/>
  <c r="D158" i="58"/>
  <c r="D163" i="58" s="1"/>
  <c r="D145" i="58" s="1"/>
  <c r="D146" i="58" s="1"/>
  <c r="E158" i="58"/>
  <c r="E163" i="58" s="1"/>
  <c r="E145" i="58" s="1"/>
  <c r="F158" i="58"/>
  <c r="G158" i="58"/>
  <c r="G163" i="58" s="1"/>
  <c r="G145" i="58" s="1"/>
  <c r="D171" i="58"/>
  <c r="F171" i="58"/>
  <c r="G171" i="58"/>
  <c r="G174" i="58" s="1"/>
  <c r="E172" i="58"/>
  <c r="F172" i="58"/>
  <c r="G172" i="58"/>
  <c r="G173" i="58"/>
  <c r="D178" i="58"/>
  <c r="E178" i="58"/>
  <c r="F178" i="58"/>
  <c r="G178" i="58"/>
  <c r="D183" i="58"/>
  <c r="E183" i="58"/>
  <c r="F183" i="58"/>
  <c r="G183" i="58"/>
  <c r="G188" i="58" s="1"/>
  <c r="E197" i="58"/>
  <c r="F197" i="58"/>
  <c r="G197" i="58"/>
  <c r="D203" i="58"/>
  <c r="E203" i="58"/>
  <c r="F203" i="58"/>
  <c r="G203" i="58"/>
  <c r="D208" i="58"/>
  <c r="D213" i="58" s="1"/>
  <c r="E208" i="58"/>
  <c r="F208" i="58"/>
  <c r="F213" i="58" s="1"/>
  <c r="F195" i="58" s="1"/>
  <c r="G208" i="58"/>
  <c r="E223" i="58"/>
  <c r="F223" i="58"/>
  <c r="G223" i="58"/>
  <c r="D229" i="58"/>
  <c r="E229" i="58"/>
  <c r="F229" i="58"/>
  <c r="G229" i="58"/>
  <c r="D234" i="58"/>
  <c r="E234" i="58"/>
  <c r="F234" i="58"/>
  <c r="G234" i="58"/>
  <c r="D239" i="58"/>
  <c r="D221" i="58" s="1"/>
  <c r="D222" i="58" s="1"/>
  <c r="E239" i="58"/>
  <c r="E221" i="58" s="1"/>
  <c r="E252" i="58"/>
  <c r="F252" i="58"/>
  <c r="G252" i="58"/>
  <c r="D258" i="58"/>
  <c r="E258" i="58"/>
  <c r="F258" i="58"/>
  <c r="G258" i="58"/>
  <c r="G268" i="58" s="1"/>
  <c r="G250" i="58" s="1"/>
  <c r="G253" i="58" s="1"/>
  <c r="D263" i="58"/>
  <c r="D268" i="58" s="1"/>
  <c r="E263" i="58"/>
  <c r="F263" i="58"/>
  <c r="F268" i="58" s="1"/>
  <c r="G263" i="58"/>
  <c r="D276" i="58"/>
  <c r="E276" i="58"/>
  <c r="F276" i="58"/>
  <c r="G276" i="58"/>
  <c r="E277" i="58"/>
  <c r="F277" i="58"/>
  <c r="G277" i="58"/>
  <c r="E278" i="58"/>
  <c r="F278" i="58"/>
  <c r="G278" i="58"/>
  <c r="D283" i="58"/>
  <c r="E283" i="58"/>
  <c r="F283" i="58"/>
  <c r="G283" i="58"/>
  <c r="D288" i="58"/>
  <c r="E288" i="58"/>
  <c r="F288" i="58"/>
  <c r="F293" i="58" s="1"/>
  <c r="G288" i="58"/>
  <c r="G293" i="58" s="1"/>
  <c r="E302" i="58"/>
  <c r="F302" i="58"/>
  <c r="G302" i="58"/>
  <c r="D308" i="58"/>
  <c r="E308" i="58"/>
  <c r="F308" i="58"/>
  <c r="G308" i="58"/>
  <c r="D313" i="58"/>
  <c r="D318" i="58" s="1"/>
  <c r="D300" i="58" s="1"/>
  <c r="D301" i="58" s="1"/>
  <c r="E313" i="58"/>
  <c r="F313" i="58"/>
  <c r="F250" i="58" s="1"/>
  <c r="G313" i="58"/>
  <c r="E328" i="58"/>
  <c r="F328" i="58"/>
  <c r="G328" i="58"/>
  <c r="D334" i="58"/>
  <c r="E334" i="58"/>
  <c r="F334" i="58"/>
  <c r="G334" i="58"/>
  <c r="D339" i="58"/>
  <c r="E339" i="58"/>
  <c r="F339" i="58"/>
  <c r="F344" i="58" s="1"/>
  <c r="F326" i="58" s="1"/>
  <c r="G339" i="58"/>
  <c r="D344" i="58"/>
  <c r="D326" i="58" s="1"/>
  <c r="D327" i="58" s="1"/>
  <c r="D349" i="58"/>
  <c r="E349" i="58"/>
  <c r="E348" i="58" s="1"/>
  <c r="F349" i="58"/>
  <c r="G349" i="58"/>
  <c r="D350" i="58"/>
  <c r="E350" i="58"/>
  <c r="F350" i="58"/>
  <c r="F348" i="58" s="1"/>
  <c r="G350" i="58"/>
  <c r="D352" i="58"/>
  <c r="E352" i="58"/>
  <c r="F352" i="58"/>
  <c r="G352" i="58"/>
  <c r="G351" i="58" s="1"/>
  <c r="D353" i="58"/>
  <c r="E353" i="58"/>
  <c r="F353" i="58"/>
  <c r="G353" i="58"/>
  <c r="D355" i="58"/>
  <c r="D354" i="58" s="1"/>
  <c r="E355" i="58"/>
  <c r="E354" i="58" s="1"/>
  <c r="F355" i="58"/>
  <c r="G355" i="58"/>
  <c r="D356" i="58"/>
  <c r="E356" i="58"/>
  <c r="F356" i="58"/>
  <c r="F354" i="58" s="1"/>
  <c r="G356" i="58"/>
  <c r="D358" i="58"/>
  <c r="E358" i="58"/>
  <c r="F358" i="58"/>
  <c r="G358" i="58"/>
  <c r="G357" i="58" s="1"/>
  <c r="D359" i="58"/>
  <c r="E359" i="58"/>
  <c r="F359" i="58"/>
  <c r="G359" i="58"/>
  <c r="D361" i="58"/>
  <c r="D360" i="58" s="1"/>
  <c r="E361" i="58"/>
  <c r="F361" i="58"/>
  <c r="G361" i="58"/>
  <c r="G360" i="58" s="1"/>
  <c r="D362" i="58"/>
  <c r="E362" i="58"/>
  <c r="F362" i="58"/>
  <c r="G362" i="58"/>
  <c r="D364" i="58"/>
  <c r="E364" i="58"/>
  <c r="F364" i="58"/>
  <c r="G364" i="58"/>
  <c r="G363" i="58" s="1"/>
  <c r="D365" i="58"/>
  <c r="E365" i="58"/>
  <c r="E363" i="58" s="1"/>
  <c r="F365" i="58"/>
  <c r="G365" i="58"/>
  <c r="D366" i="58"/>
  <c r="F366" i="58"/>
  <c r="G366" i="58"/>
  <c r="D367" i="58"/>
  <c r="E367" i="58"/>
  <c r="F367" i="58"/>
  <c r="G367" i="58"/>
  <c r="D368" i="58"/>
  <c r="E368" i="58"/>
  <c r="F368" i="58"/>
  <c r="G368" i="58"/>
  <c r="D370" i="58"/>
  <c r="E370" i="58"/>
  <c r="F370" i="58"/>
  <c r="G370" i="58"/>
  <c r="D371" i="58"/>
  <c r="E371" i="58"/>
  <c r="F371" i="58"/>
  <c r="G371" i="58"/>
  <c r="D372" i="58"/>
  <c r="E372" i="58"/>
  <c r="F372" i="58"/>
  <c r="G372" i="58"/>
  <c r="D373" i="58"/>
  <c r="E373" i="58"/>
  <c r="F373" i="58"/>
  <c r="G373" i="58"/>
  <c r="D375" i="58"/>
  <c r="E375" i="58"/>
  <c r="F375" i="58"/>
  <c r="F374" i="58" s="1"/>
  <c r="G375" i="58"/>
  <c r="D376" i="58"/>
  <c r="E376" i="58"/>
  <c r="F376" i="58"/>
  <c r="G376" i="58"/>
  <c r="D377" i="58"/>
  <c r="E377" i="58"/>
  <c r="F377" i="58"/>
  <c r="G377" i="58"/>
  <c r="D378" i="58"/>
  <c r="E378" i="58"/>
  <c r="F378" i="58"/>
  <c r="G378" i="58"/>
  <c r="D33" i="57"/>
  <c r="D34" i="57" s="1"/>
  <c r="E33" i="57"/>
  <c r="E160" i="57" s="1"/>
  <c r="F33" i="57"/>
  <c r="C34" i="57"/>
  <c r="D35" i="57"/>
  <c r="E35" i="57"/>
  <c r="F35" i="57"/>
  <c r="C62" i="57"/>
  <c r="C66" i="57" s="1"/>
  <c r="D62" i="57"/>
  <c r="D66" i="57" s="1"/>
  <c r="E62" i="57"/>
  <c r="F62" i="57"/>
  <c r="F66" i="57" s="1"/>
  <c r="C77" i="57"/>
  <c r="D80" i="57" s="1"/>
  <c r="D77" i="57"/>
  <c r="E77" i="57"/>
  <c r="F77" i="57"/>
  <c r="F80" i="57" s="1"/>
  <c r="D78" i="57"/>
  <c r="E78" i="57"/>
  <c r="F78" i="57"/>
  <c r="D79" i="57"/>
  <c r="E79" i="57"/>
  <c r="F79" i="57"/>
  <c r="E80" i="57"/>
  <c r="C86" i="57"/>
  <c r="D86" i="57"/>
  <c r="E86" i="57"/>
  <c r="F86" i="57"/>
  <c r="C97" i="57"/>
  <c r="D97" i="57"/>
  <c r="E97" i="57"/>
  <c r="F97" i="57"/>
  <c r="F100" i="57" s="1"/>
  <c r="D98" i="57"/>
  <c r="E98" i="57"/>
  <c r="F98" i="57"/>
  <c r="D99" i="57"/>
  <c r="E99" i="57"/>
  <c r="F99" i="57"/>
  <c r="C106" i="57"/>
  <c r="D106" i="57"/>
  <c r="E106" i="57"/>
  <c r="F106" i="57"/>
  <c r="C116" i="57"/>
  <c r="C133" i="57"/>
  <c r="C159" i="57"/>
  <c r="D160" i="57"/>
  <c r="E161" i="57"/>
  <c r="F161" i="57"/>
  <c r="C163" i="57"/>
  <c r="D163" i="57"/>
  <c r="C165" i="57"/>
  <c r="D165" i="57"/>
  <c r="C167" i="57"/>
  <c r="D167" i="57"/>
  <c r="E167" i="57"/>
  <c r="D168" i="57"/>
  <c r="C169" i="57"/>
  <c r="D169" i="57"/>
  <c r="E169" i="57"/>
  <c r="F169" i="57"/>
  <c r="C171" i="57"/>
  <c r="D171" i="57"/>
  <c r="E171" i="57"/>
  <c r="F171" i="57"/>
  <c r="D172" i="57"/>
  <c r="C173" i="57"/>
  <c r="D173" i="57"/>
  <c r="E173" i="57"/>
  <c r="F173" i="57"/>
  <c r="C175" i="57"/>
  <c r="D175" i="57"/>
  <c r="E175" i="57"/>
  <c r="F175" i="57"/>
  <c r="D176" i="57"/>
  <c r="C177" i="57"/>
  <c r="D177" i="57"/>
  <c r="E177" i="57"/>
  <c r="F177" i="57"/>
  <c r="D179" i="57"/>
  <c r="F34" i="56"/>
  <c r="C35" i="56"/>
  <c r="D36" i="56"/>
  <c r="E36" i="56"/>
  <c r="F36" i="56"/>
  <c r="C42" i="56"/>
  <c r="D42" i="56"/>
  <c r="E42" i="56"/>
  <c r="F42" i="56"/>
  <c r="C45" i="56"/>
  <c r="D45" i="56"/>
  <c r="E45" i="56"/>
  <c r="C48" i="56"/>
  <c r="D48" i="56"/>
  <c r="E48" i="56"/>
  <c r="F48" i="56"/>
  <c r="C51" i="56"/>
  <c r="D51" i="56"/>
  <c r="E51" i="56"/>
  <c r="F51" i="56"/>
  <c r="C54" i="56"/>
  <c r="D54" i="56"/>
  <c r="E54" i="56"/>
  <c r="F54" i="56"/>
  <c r="C57" i="56"/>
  <c r="D57" i="56"/>
  <c r="E57" i="56"/>
  <c r="F57" i="56"/>
  <c r="C60" i="56"/>
  <c r="D60" i="56"/>
  <c r="E60" i="56"/>
  <c r="E63" i="56" s="1"/>
  <c r="F60" i="56"/>
  <c r="C74" i="56"/>
  <c r="D77" i="56" s="1"/>
  <c r="E74" i="56"/>
  <c r="F77" i="56" s="1"/>
  <c r="F74" i="56"/>
  <c r="D75" i="56"/>
  <c r="F75" i="56"/>
  <c r="D76" i="56"/>
  <c r="F76" i="56"/>
  <c r="C81" i="56"/>
  <c r="D81" i="56"/>
  <c r="E81" i="56"/>
  <c r="F81" i="56"/>
  <c r="C86" i="56"/>
  <c r="D86" i="56"/>
  <c r="E86" i="56"/>
  <c r="F86" i="56"/>
  <c r="D91" i="56"/>
  <c r="D92" i="56" s="1"/>
  <c r="D100" i="56"/>
  <c r="E103" i="56" s="1"/>
  <c r="E101" i="56"/>
  <c r="E102" i="56"/>
  <c r="C107" i="56"/>
  <c r="D107" i="56"/>
  <c r="D117" i="56" s="1"/>
  <c r="D118" i="56" s="1"/>
  <c r="E107" i="56"/>
  <c r="E117" i="56" s="1"/>
  <c r="E118" i="56" s="1"/>
  <c r="F107" i="56"/>
  <c r="C112" i="56"/>
  <c r="D112" i="56"/>
  <c r="E112" i="56"/>
  <c r="F112" i="56"/>
  <c r="F117" i="56" s="1"/>
  <c r="F118" i="56" s="1"/>
  <c r="C126" i="56"/>
  <c r="C133" i="56"/>
  <c r="D133" i="56"/>
  <c r="E133" i="56"/>
  <c r="F133" i="56"/>
  <c r="C138" i="56"/>
  <c r="C143" i="56" s="1"/>
  <c r="C144" i="56" s="1"/>
  <c r="D138" i="56"/>
  <c r="D143" i="56" s="1"/>
  <c r="D144" i="56" s="1"/>
  <c r="E138" i="56"/>
  <c r="E143" i="56" s="1"/>
  <c r="E144" i="56" s="1"/>
  <c r="F138" i="56"/>
  <c r="F143" i="56" s="1"/>
  <c r="F144" i="56" s="1"/>
  <c r="C161" i="56"/>
  <c r="D161" i="56"/>
  <c r="E161" i="56"/>
  <c r="F161" i="56"/>
  <c r="C166" i="56"/>
  <c r="C171" i="56" s="1"/>
  <c r="D166" i="56"/>
  <c r="E166" i="56"/>
  <c r="E171" i="56" s="1"/>
  <c r="E153" i="56" s="1"/>
  <c r="F166" i="56"/>
  <c r="C177" i="56"/>
  <c r="C176" i="56" s="1"/>
  <c r="D177" i="56"/>
  <c r="C178" i="56"/>
  <c r="D178" i="56"/>
  <c r="E178" i="56"/>
  <c r="F178" i="56"/>
  <c r="F176" i="56" s="1"/>
  <c r="F179" i="56"/>
  <c r="C180" i="56"/>
  <c r="C179" i="56" s="1"/>
  <c r="D180" i="56"/>
  <c r="D179" i="56" s="1"/>
  <c r="C181" i="56"/>
  <c r="D181" i="56"/>
  <c r="E181" i="56"/>
  <c r="E179" i="56" s="1"/>
  <c r="F181" i="56"/>
  <c r="C183" i="56"/>
  <c r="D183" i="56"/>
  <c r="D182" i="56" s="1"/>
  <c r="C184" i="56"/>
  <c r="D184" i="56"/>
  <c r="E184" i="56"/>
  <c r="E182" i="56" s="1"/>
  <c r="F184" i="56"/>
  <c r="F182" i="56" s="1"/>
  <c r="C186" i="56"/>
  <c r="D186" i="56"/>
  <c r="E186" i="56"/>
  <c r="F186" i="56"/>
  <c r="F185" i="56" s="1"/>
  <c r="C187" i="56"/>
  <c r="D187" i="56"/>
  <c r="E187" i="56"/>
  <c r="F187" i="56"/>
  <c r="C189" i="56"/>
  <c r="D189" i="56"/>
  <c r="E189" i="56"/>
  <c r="E188" i="56" s="1"/>
  <c r="F189" i="56"/>
  <c r="C190" i="56"/>
  <c r="C188" i="56" s="1"/>
  <c r="D190" i="56"/>
  <c r="D188" i="56" s="1"/>
  <c r="E190" i="56"/>
  <c r="F190" i="56"/>
  <c r="F188" i="56" s="1"/>
  <c r="C192" i="56"/>
  <c r="D192" i="56"/>
  <c r="E192" i="56"/>
  <c r="F192" i="56"/>
  <c r="F191" i="56" s="1"/>
  <c r="C193" i="56"/>
  <c r="D193" i="56"/>
  <c r="E193" i="56"/>
  <c r="F193" i="56"/>
  <c r="C195" i="56"/>
  <c r="D195" i="56"/>
  <c r="D194" i="56" s="1"/>
  <c r="E195" i="56"/>
  <c r="E194" i="56" s="1"/>
  <c r="F195" i="56"/>
  <c r="F194" i="56" s="1"/>
  <c r="C196" i="56"/>
  <c r="D196" i="56"/>
  <c r="E196" i="56"/>
  <c r="F196" i="56"/>
  <c r="C198" i="56"/>
  <c r="D198" i="56"/>
  <c r="E198" i="56"/>
  <c r="F198" i="56"/>
  <c r="F197" i="56" s="1"/>
  <c r="C199" i="56"/>
  <c r="D199" i="56"/>
  <c r="E199" i="56"/>
  <c r="F199" i="56"/>
  <c r="C200" i="56"/>
  <c r="D200" i="56"/>
  <c r="E200" i="56"/>
  <c r="F200" i="56"/>
  <c r="C201" i="56"/>
  <c r="D201" i="56"/>
  <c r="E201" i="56"/>
  <c r="F201" i="56"/>
  <c r="C203" i="56"/>
  <c r="D203" i="56"/>
  <c r="E203" i="56"/>
  <c r="F203" i="56"/>
  <c r="C204" i="56"/>
  <c r="D204" i="56"/>
  <c r="E204" i="56"/>
  <c r="F204" i="56"/>
  <c r="C205" i="56"/>
  <c r="D205" i="56"/>
  <c r="E205" i="56"/>
  <c r="F205" i="56"/>
  <c r="C206" i="56"/>
  <c r="D206" i="56"/>
  <c r="E206" i="56"/>
  <c r="F206" i="56"/>
  <c r="F123" i="30"/>
  <c r="E123" i="30"/>
  <c r="D123" i="30"/>
  <c r="C123" i="30"/>
  <c r="F122" i="30"/>
  <c r="E122" i="30"/>
  <c r="D122" i="30"/>
  <c r="C122" i="30"/>
  <c r="F121" i="30"/>
  <c r="E121" i="30"/>
  <c r="D121" i="30"/>
  <c r="C121" i="30"/>
  <c r="F120" i="30"/>
  <c r="E120" i="30"/>
  <c r="D120" i="30"/>
  <c r="C120" i="30"/>
  <c r="C119" i="30" s="1"/>
  <c r="F119" i="30"/>
  <c r="E119" i="30"/>
  <c r="D119" i="30"/>
  <c r="F118" i="30"/>
  <c r="E118" i="30"/>
  <c r="D118" i="30"/>
  <c r="C118" i="30"/>
  <c r="F117" i="30"/>
  <c r="E117" i="30"/>
  <c r="D117" i="30"/>
  <c r="C117" i="30"/>
  <c r="F116" i="30"/>
  <c r="E116" i="30"/>
  <c r="D116" i="30"/>
  <c r="C116" i="30"/>
  <c r="F115" i="30"/>
  <c r="F114" i="30" s="1"/>
  <c r="E115" i="30"/>
  <c r="E114" i="30" s="1"/>
  <c r="D115" i="30"/>
  <c r="C115" i="30"/>
  <c r="F113" i="30"/>
  <c r="E113" i="30"/>
  <c r="D113" i="30"/>
  <c r="C113" i="30"/>
  <c r="F112" i="30"/>
  <c r="F111" i="30" s="1"/>
  <c r="E112" i="30"/>
  <c r="E111" i="30" s="1"/>
  <c r="D112" i="30"/>
  <c r="D111" i="30" s="1"/>
  <c r="C112" i="30"/>
  <c r="F110" i="30"/>
  <c r="E110" i="30"/>
  <c r="D110" i="30"/>
  <c r="C110" i="30"/>
  <c r="F109" i="30"/>
  <c r="F108" i="30" s="1"/>
  <c r="E109" i="30"/>
  <c r="D109" i="30"/>
  <c r="C109" i="30"/>
  <c r="C108" i="30" s="1"/>
  <c r="F107" i="30"/>
  <c r="E107" i="30"/>
  <c r="D107" i="30"/>
  <c r="C107" i="30"/>
  <c r="F106" i="30"/>
  <c r="E106" i="30"/>
  <c r="D106" i="30"/>
  <c r="C106" i="30"/>
  <c r="F105" i="30"/>
  <c r="D105" i="30"/>
  <c r="F104" i="30"/>
  <c r="E104" i="30"/>
  <c r="D104" i="30"/>
  <c r="C104" i="30"/>
  <c r="F103" i="30"/>
  <c r="E103" i="30"/>
  <c r="E102" i="30" s="1"/>
  <c r="D103" i="30"/>
  <c r="C103" i="30"/>
  <c r="C102" i="30" s="1"/>
  <c r="F102" i="30"/>
  <c r="F101" i="30"/>
  <c r="F99" i="30" s="1"/>
  <c r="E101" i="30"/>
  <c r="E99" i="30" s="1"/>
  <c r="D101" i="30"/>
  <c r="C101" i="30"/>
  <c r="F100" i="30"/>
  <c r="E100" i="30"/>
  <c r="D100" i="30"/>
  <c r="D99" i="30" s="1"/>
  <c r="C100" i="30"/>
  <c r="C99" i="30" s="1"/>
  <c r="F98" i="30"/>
  <c r="E98" i="30"/>
  <c r="D98" i="30"/>
  <c r="C98" i="30"/>
  <c r="F97" i="30"/>
  <c r="E97" i="30"/>
  <c r="E96" i="30" s="1"/>
  <c r="D97" i="30"/>
  <c r="C97" i="30"/>
  <c r="C96" i="30" s="1"/>
  <c r="F96" i="30"/>
  <c r="D96" i="30"/>
  <c r="F95" i="30"/>
  <c r="E95" i="30"/>
  <c r="E93" i="30" s="1"/>
  <c r="D95" i="30"/>
  <c r="C95" i="30"/>
  <c r="C93" i="30" s="1"/>
  <c r="F94" i="30"/>
  <c r="F93" i="30" s="1"/>
  <c r="E94" i="30"/>
  <c r="D94" i="30"/>
  <c r="D93" i="30" s="1"/>
  <c r="C94" i="30"/>
  <c r="F84" i="30"/>
  <c r="E84" i="30"/>
  <c r="D84" i="30"/>
  <c r="C84" i="30"/>
  <c r="F79" i="30"/>
  <c r="E79" i="30"/>
  <c r="E89" i="30" s="1"/>
  <c r="E71" i="30" s="1"/>
  <c r="D79" i="30"/>
  <c r="C79" i="30"/>
  <c r="C89" i="30" s="1"/>
  <c r="C71" i="30" s="1"/>
  <c r="F73" i="30"/>
  <c r="E73" i="30"/>
  <c r="D73" i="30"/>
  <c r="E56" i="30"/>
  <c r="F53" i="30"/>
  <c r="E53" i="30"/>
  <c r="D53" i="30"/>
  <c r="C53" i="30"/>
  <c r="C59" i="30" s="1"/>
  <c r="F44" i="30"/>
  <c r="E44" i="30"/>
  <c r="D44" i="30"/>
  <c r="C44" i="30"/>
  <c r="F41" i="30"/>
  <c r="E41" i="30"/>
  <c r="D41" i="30"/>
  <c r="C41" i="30"/>
  <c r="F38" i="30"/>
  <c r="E38" i="30"/>
  <c r="D38" i="30"/>
  <c r="C38" i="30"/>
  <c r="F32" i="30"/>
  <c r="E32" i="30"/>
  <c r="D32" i="30"/>
  <c r="E136" i="59" l="1"/>
  <c r="D181" i="59"/>
  <c r="D150" i="59"/>
  <c r="G202" i="59"/>
  <c r="D202" i="59"/>
  <c r="E178" i="59"/>
  <c r="E164" i="59"/>
  <c r="F180" i="59"/>
  <c r="G180" i="59"/>
  <c r="G150" i="59"/>
  <c r="F146" i="59"/>
  <c r="F208" i="59" s="1"/>
  <c r="F207" i="59" s="1"/>
  <c r="G178" i="59"/>
  <c r="F178" i="59"/>
  <c r="E180" i="59"/>
  <c r="D208" i="59"/>
  <c r="D207" i="59" s="1"/>
  <c r="F58" i="59"/>
  <c r="E202" i="59"/>
  <c r="F202" i="59"/>
  <c r="D357" i="58"/>
  <c r="D351" i="58"/>
  <c r="E344" i="58"/>
  <c r="E326" i="58" s="1"/>
  <c r="D293" i="58"/>
  <c r="F188" i="58"/>
  <c r="F363" i="58"/>
  <c r="F351" i="58"/>
  <c r="E213" i="58"/>
  <c r="E347" i="58" s="1"/>
  <c r="E366" i="58"/>
  <c r="G279" i="58"/>
  <c r="E71" i="58"/>
  <c r="F279" i="58"/>
  <c r="E60" i="58"/>
  <c r="E30" i="58"/>
  <c r="E33" i="58" s="1"/>
  <c r="G107" i="58"/>
  <c r="G105" i="58"/>
  <c r="G108" i="58" s="1"/>
  <c r="E369" i="58"/>
  <c r="E360" i="58"/>
  <c r="F357" i="58"/>
  <c r="G369" i="58"/>
  <c r="D348" i="58"/>
  <c r="E279" i="58"/>
  <c r="E188" i="58"/>
  <c r="E170" i="58" s="1"/>
  <c r="E173" i="58" s="1"/>
  <c r="D134" i="58"/>
  <c r="E374" i="58"/>
  <c r="F369" i="58"/>
  <c r="F360" i="58"/>
  <c r="G354" i="58"/>
  <c r="G348" i="58"/>
  <c r="E318" i="58"/>
  <c r="E300" i="58" s="1"/>
  <c r="E268" i="58"/>
  <c r="G239" i="58"/>
  <c r="G221" i="58" s="1"/>
  <c r="G213" i="58"/>
  <c r="G195" i="58" s="1"/>
  <c r="D188" i="58"/>
  <c r="E97" i="58"/>
  <c r="D369" i="58"/>
  <c r="D374" i="58"/>
  <c r="F239" i="58"/>
  <c r="D97" i="58"/>
  <c r="G374" i="58"/>
  <c r="D363" i="58"/>
  <c r="E357" i="58"/>
  <c r="E351" i="58"/>
  <c r="G344" i="58"/>
  <c r="G326" i="58" s="1"/>
  <c r="G329" i="58" s="1"/>
  <c r="G318" i="58"/>
  <c r="G300" i="58" s="1"/>
  <c r="G301" i="58" s="1"/>
  <c r="E293" i="58"/>
  <c r="F163" i="58"/>
  <c r="F145" i="58" s="1"/>
  <c r="G148" i="58" s="1"/>
  <c r="F59" i="58"/>
  <c r="F30" i="58" s="1"/>
  <c r="F60" i="58" s="1"/>
  <c r="E100" i="57"/>
  <c r="C160" i="57"/>
  <c r="E179" i="57"/>
  <c r="D100" i="57"/>
  <c r="D161" i="57"/>
  <c r="D181" i="57" s="1"/>
  <c r="F179" i="57"/>
  <c r="D37" i="57"/>
  <c r="D36" i="57"/>
  <c r="E34" i="57"/>
  <c r="E37" i="57" s="1"/>
  <c r="E36" i="57"/>
  <c r="F36" i="57"/>
  <c r="E181" i="57"/>
  <c r="C179" i="57"/>
  <c r="C161" i="57" s="1"/>
  <c r="C181" i="57" s="1"/>
  <c r="E66" i="57"/>
  <c r="D197" i="56"/>
  <c r="D176" i="56"/>
  <c r="C117" i="56"/>
  <c r="C118" i="56" s="1"/>
  <c r="E91" i="56"/>
  <c r="E92" i="56" s="1"/>
  <c r="F63" i="56"/>
  <c r="C197" i="56"/>
  <c r="C182" i="56"/>
  <c r="F202" i="56"/>
  <c r="D191" i="56"/>
  <c r="D185" i="56"/>
  <c r="C91" i="56"/>
  <c r="C92" i="56" s="1"/>
  <c r="D63" i="56"/>
  <c r="D34" i="56"/>
  <c r="E197" i="56"/>
  <c r="C191" i="56"/>
  <c r="C185" i="56"/>
  <c r="D171" i="56"/>
  <c r="D172" i="56" s="1"/>
  <c r="F91" i="56"/>
  <c r="F92" i="56" s="1"/>
  <c r="C63" i="56"/>
  <c r="C175" i="56" s="1"/>
  <c r="D202" i="56"/>
  <c r="E34" i="56"/>
  <c r="E202" i="56"/>
  <c r="C202" i="56"/>
  <c r="C194" i="56"/>
  <c r="E191" i="56"/>
  <c r="E185" i="56"/>
  <c r="F171" i="56"/>
  <c r="F153" i="56" s="1"/>
  <c r="F107" i="58"/>
  <c r="F105" i="58"/>
  <c r="F134" i="58"/>
  <c r="E224" i="58"/>
  <c r="E222" i="58"/>
  <c r="E225" i="58" s="1"/>
  <c r="E195" i="58"/>
  <c r="F198" i="58" s="1"/>
  <c r="E105" i="58"/>
  <c r="E108" i="58" s="1"/>
  <c r="E134" i="58"/>
  <c r="E107" i="58"/>
  <c r="G70" i="58"/>
  <c r="G68" i="58"/>
  <c r="G97" i="58"/>
  <c r="E64" i="56"/>
  <c r="E175" i="56"/>
  <c r="F251" i="58"/>
  <c r="D347" i="58"/>
  <c r="D195" i="58"/>
  <c r="D196" i="58" s="1"/>
  <c r="F68" i="58"/>
  <c r="F71" i="58" s="1"/>
  <c r="F97" i="58"/>
  <c r="F70" i="58"/>
  <c r="D28" i="59"/>
  <c r="D58" i="59" s="1"/>
  <c r="F196" i="58"/>
  <c r="D153" i="56"/>
  <c r="C64" i="56"/>
  <c r="F221" i="58"/>
  <c r="G30" i="58"/>
  <c r="G60" i="58" s="1"/>
  <c r="E58" i="59"/>
  <c r="E179" i="59"/>
  <c r="E29" i="59"/>
  <c r="C153" i="56"/>
  <c r="C172" i="56"/>
  <c r="F64" i="56"/>
  <c r="D64" i="56"/>
  <c r="G196" i="58"/>
  <c r="G198" i="58"/>
  <c r="E37" i="56"/>
  <c r="E174" i="56"/>
  <c r="E35" i="56"/>
  <c r="G327" i="58"/>
  <c r="F148" i="58"/>
  <c r="G58" i="59"/>
  <c r="G179" i="59"/>
  <c r="D174" i="56"/>
  <c r="D37" i="56"/>
  <c r="D35" i="56"/>
  <c r="D38" i="56" s="1"/>
  <c r="E329" i="58"/>
  <c r="E327" i="58"/>
  <c r="E330" i="58" s="1"/>
  <c r="E301" i="58"/>
  <c r="E304" i="58" s="1"/>
  <c r="E303" i="58"/>
  <c r="F329" i="58"/>
  <c r="F327" i="58"/>
  <c r="F330" i="58" s="1"/>
  <c r="E148" i="58"/>
  <c r="E146" i="58"/>
  <c r="E149" i="58" s="1"/>
  <c r="F31" i="59"/>
  <c r="F35" i="56"/>
  <c r="F318" i="58"/>
  <c r="F300" i="58" s="1"/>
  <c r="E250" i="58"/>
  <c r="E346" i="58" s="1"/>
  <c r="D60" i="58"/>
  <c r="E31" i="58"/>
  <c r="E34" i="58" s="1"/>
  <c r="D180" i="59"/>
  <c r="D178" i="59"/>
  <c r="F150" i="59"/>
  <c r="F160" i="57"/>
  <c r="F181" i="57" s="1"/>
  <c r="D250" i="58"/>
  <c r="D251" i="58" s="1"/>
  <c r="E70" i="58"/>
  <c r="E172" i="56"/>
  <c r="F37" i="56"/>
  <c r="G251" i="58"/>
  <c r="F179" i="59"/>
  <c r="F34" i="57"/>
  <c r="F37" i="57" s="1"/>
  <c r="G134" i="58"/>
  <c r="C111" i="30"/>
  <c r="D89" i="30"/>
  <c r="D71" i="30" s="1"/>
  <c r="E105" i="30"/>
  <c r="D108" i="30"/>
  <c r="D102" i="30"/>
  <c r="E108" i="30"/>
  <c r="C105" i="30"/>
  <c r="E59" i="30"/>
  <c r="E30" i="30" s="1"/>
  <c r="F92" i="30"/>
  <c r="D59" i="30"/>
  <c r="D30" i="30" s="1"/>
  <c r="D60" i="30" s="1"/>
  <c r="F56" i="30"/>
  <c r="F59" i="30" s="1"/>
  <c r="F30" i="30" s="1"/>
  <c r="F89" i="30"/>
  <c r="F71" i="30" s="1"/>
  <c r="F72" i="30" s="1"/>
  <c r="C114" i="30"/>
  <c r="C92" i="30" s="1"/>
  <c r="D114" i="30"/>
  <c r="D92" i="30" s="1"/>
  <c r="C30" i="30"/>
  <c r="C31" i="30" s="1"/>
  <c r="E74" i="30"/>
  <c r="E72" i="30"/>
  <c r="E92" i="30"/>
  <c r="C72" i="30"/>
  <c r="C91" i="30"/>
  <c r="D74" i="30"/>
  <c r="D72" i="30"/>
  <c r="E171" i="58" l="1"/>
  <c r="F173" i="58"/>
  <c r="G71" i="58"/>
  <c r="F149" i="58"/>
  <c r="G347" i="58"/>
  <c r="G254" i="58"/>
  <c r="F174" i="56"/>
  <c r="F172" i="56"/>
  <c r="E38" i="56"/>
  <c r="D175" i="56"/>
  <c r="D207" i="56" s="1"/>
  <c r="F175" i="56"/>
  <c r="F301" i="58"/>
  <c r="F304" i="58" s="1"/>
  <c r="F303" i="58"/>
  <c r="G303" i="58"/>
  <c r="D179" i="59"/>
  <c r="D29" i="59"/>
  <c r="E32" i="59" s="1"/>
  <c r="E379" i="58"/>
  <c r="F38" i="56"/>
  <c r="F224" i="58"/>
  <c r="F346" i="58"/>
  <c r="F222" i="58"/>
  <c r="F225" i="58" s="1"/>
  <c r="E31" i="59"/>
  <c r="F108" i="58"/>
  <c r="E251" i="58"/>
  <c r="E254" i="58" s="1"/>
  <c r="E253" i="58"/>
  <c r="F31" i="58"/>
  <c r="F34" i="58" s="1"/>
  <c r="F33" i="58"/>
  <c r="E174" i="58"/>
  <c r="F174" i="58"/>
  <c r="C154" i="56"/>
  <c r="C174" i="56"/>
  <c r="C207" i="56" s="1"/>
  <c r="F347" i="58"/>
  <c r="F379" i="58" s="1"/>
  <c r="G199" i="58"/>
  <c r="F32" i="59"/>
  <c r="G330" i="58"/>
  <c r="F253" i="58"/>
  <c r="D346" i="58"/>
  <c r="D379" i="58" s="1"/>
  <c r="G222" i="58"/>
  <c r="G346" i="58"/>
  <c r="G224" i="58"/>
  <c r="F207" i="56"/>
  <c r="G31" i="58"/>
  <c r="G34" i="58" s="1"/>
  <c r="G33" i="58"/>
  <c r="E207" i="56"/>
  <c r="E198" i="58"/>
  <c r="E196" i="58"/>
  <c r="E199" i="58" s="1"/>
  <c r="F75" i="30"/>
  <c r="F91" i="30"/>
  <c r="F124" i="30" s="1"/>
  <c r="F74" i="30"/>
  <c r="F60" i="30"/>
  <c r="C60" i="30"/>
  <c r="E31" i="30"/>
  <c r="E34" i="30" s="1"/>
  <c r="E33" i="30"/>
  <c r="C124" i="30"/>
  <c r="E75" i="30"/>
  <c r="D31" i="30"/>
  <c r="D34" i="30" s="1"/>
  <c r="D33" i="30"/>
  <c r="E91" i="30"/>
  <c r="E124" i="30" s="1"/>
  <c r="D91" i="30"/>
  <c r="D124" i="30" s="1"/>
  <c r="D75" i="30"/>
  <c r="F31" i="30"/>
  <c r="F33" i="30"/>
  <c r="E60" i="30"/>
  <c r="G304" i="58" l="1"/>
  <c r="F254" i="58"/>
  <c r="G379" i="58"/>
  <c r="G225" i="58"/>
  <c r="F199" i="58"/>
  <c r="F34" i="30"/>
  <c r="F1113" i="29" l="1"/>
  <c r="E1113" i="29"/>
  <c r="D1113" i="29"/>
  <c r="C1113" i="29"/>
  <c r="F1112" i="29"/>
  <c r="E1112" i="29"/>
  <c r="D1112" i="29"/>
  <c r="C1112" i="29"/>
  <c r="F1111" i="29"/>
  <c r="E1111" i="29"/>
  <c r="D1111" i="29"/>
  <c r="C1111" i="29"/>
  <c r="F1110" i="29"/>
  <c r="E1110" i="29"/>
  <c r="D1110" i="29"/>
  <c r="C1110" i="29"/>
  <c r="F1108" i="29"/>
  <c r="E1108" i="29"/>
  <c r="D1108" i="29"/>
  <c r="C1108" i="29"/>
  <c r="F1107" i="29"/>
  <c r="E1107" i="29"/>
  <c r="D1107" i="29"/>
  <c r="C1107" i="29"/>
  <c r="F1106" i="29"/>
  <c r="E1106" i="29"/>
  <c r="D1106" i="29"/>
  <c r="C1106" i="29"/>
  <c r="F1102" i="29"/>
  <c r="E1102" i="29"/>
  <c r="D1101" i="29"/>
  <c r="C1101" i="29"/>
  <c r="F1100" i="29"/>
  <c r="E1100" i="29"/>
  <c r="D1100" i="29"/>
  <c r="C1100" i="29"/>
  <c r="F1099" i="29"/>
  <c r="E1099" i="29"/>
  <c r="D1099" i="29"/>
  <c r="C1099" i="29"/>
  <c r="F1097" i="29"/>
  <c r="E1097" i="29"/>
  <c r="D1097" i="29"/>
  <c r="C1097" i="29"/>
  <c r="F1096" i="29"/>
  <c r="E1096" i="29"/>
  <c r="D1096" i="29"/>
  <c r="C1096" i="29"/>
  <c r="F1094" i="29"/>
  <c r="E1094" i="29"/>
  <c r="D1094" i="29"/>
  <c r="C1094" i="29"/>
  <c r="F1093" i="29"/>
  <c r="E1093" i="29"/>
  <c r="D1093" i="29"/>
  <c r="C1093" i="29"/>
  <c r="F1091" i="29"/>
  <c r="E1091" i="29"/>
  <c r="D1091" i="29"/>
  <c r="C1091" i="29"/>
  <c r="F1090" i="29"/>
  <c r="E1090" i="29"/>
  <c r="D1090" i="29"/>
  <c r="C1090" i="29"/>
  <c r="F1088" i="29"/>
  <c r="E1088" i="29"/>
  <c r="D1088" i="29"/>
  <c r="C1088" i="29"/>
  <c r="F1087" i="29"/>
  <c r="E1087" i="29"/>
  <c r="D1087" i="29"/>
  <c r="C1087" i="29"/>
  <c r="F1085" i="29"/>
  <c r="E1085" i="29"/>
  <c r="D1085" i="29"/>
  <c r="C1085" i="29"/>
  <c r="F1084" i="29"/>
  <c r="E1084" i="29"/>
  <c r="D1084" i="29"/>
  <c r="C1084" i="29"/>
  <c r="F1075" i="29"/>
  <c r="E1075" i="29"/>
  <c r="D1075" i="29"/>
  <c r="C1075" i="29"/>
  <c r="F1070" i="29"/>
  <c r="F1080" i="29" s="1"/>
  <c r="F1062" i="29" s="1"/>
  <c r="F1063" i="29" s="1"/>
  <c r="E1070" i="29"/>
  <c r="E1080" i="29" s="1"/>
  <c r="E1062" i="29" s="1"/>
  <c r="E1063" i="29" s="1"/>
  <c r="D1070" i="29"/>
  <c r="D1080" i="29" s="1"/>
  <c r="D1062" i="29" s="1"/>
  <c r="D1063" i="29" s="1"/>
  <c r="C1070" i="29"/>
  <c r="F1050" i="29"/>
  <c r="E1050" i="29"/>
  <c r="D1050" i="29"/>
  <c r="C1050" i="29"/>
  <c r="F1045" i="29"/>
  <c r="E1045" i="29"/>
  <c r="D1045" i="29"/>
  <c r="C1045" i="29"/>
  <c r="F1042" i="29"/>
  <c r="E1042" i="29"/>
  <c r="D1042" i="29"/>
  <c r="C1042" i="29"/>
  <c r="F1039" i="29"/>
  <c r="E1039" i="29"/>
  <c r="D1039" i="29"/>
  <c r="C1039" i="29"/>
  <c r="F1036" i="29"/>
  <c r="E1036" i="29"/>
  <c r="D1036" i="29"/>
  <c r="C1036" i="29"/>
  <c r="F1033" i="29"/>
  <c r="E1033" i="29"/>
  <c r="D1033" i="29"/>
  <c r="C1033" i="29"/>
  <c r="F1030" i="29"/>
  <c r="E1030" i="29"/>
  <c r="D1030" i="29"/>
  <c r="C1030" i="29"/>
  <c r="F1027" i="29"/>
  <c r="E1027" i="29"/>
  <c r="D1027" i="29"/>
  <c r="C1027" i="29"/>
  <c r="F1024" i="29"/>
  <c r="E1024" i="29"/>
  <c r="D1024" i="29"/>
  <c r="C1024" i="29"/>
  <c r="F1009" i="29"/>
  <c r="E1009" i="29"/>
  <c r="D1009" i="29"/>
  <c r="C1009" i="29"/>
  <c r="F1003" i="29"/>
  <c r="E1003" i="29"/>
  <c r="D1003" i="29"/>
  <c r="C1003" i="29"/>
  <c r="F998" i="29"/>
  <c r="E998" i="29"/>
  <c r="D998" i="29"/>
  <c r="C998" i="29"/>
  <c r="F995" i="29"/>
  <c r="E995" i="29"/>
  <c r="D995" i="29"/>
  <c r="C995" i="29"/>
  <c r="F992" i="29"/>
  <c r="E992" i="29"/>
  <c r="D992" i="29"/>
  <c r="C992" i="29"/>
  <c r="F989" i="29"/>
  <c r="E989" i="29"/>
  <c r="D989" i="29"/>
  <c r="C989" i="29"/>
  <c r="F986" i="29"/>
  <c r="E986" i="29"/>
  <c r="D986" i="29"/>
  <c r="C986" i="29"/>
  <c r="F983" i="29"/>
  <c r="E983" i="29"/>
  <c r="D983" i="29"/>
  <c r="C983" i="29"/>
  <c r="F980" i="29"/>
  <c r="E980" i="29"/>
  <c r="D980" i="29"/>
  <c r="C980" i="29"/>
  <c r="C969" i="29" s="1"/>
  <c r="C970" i="29" s="1"/>
  <c r="F977" i="29"/>
  <c r="E977" i="29"/>
  <c r="D977" i="29"/>
  <c r="C977" i="29"/>
  <c r="F957" i="29"/>
  <c r="E957" i="29"/>
  <c r="D957" i="29"/>
  <c r="C957" i="29"/>
  <c r="F952" i="29"/>
  <c r="E952" i="29"/>
  <c r="D952" i="29"/>
  <c r="C952" i="29"/>
  <c r="F949" i="29"/>
  <c r="E949" i="29"/>
  <c r="D949" i="29"/>
  <c r="C949" i="29"/>
  <c r="F946" i="29"/>
  <c r="E946" i="29"/>
  <c r="D946" i="29"/>
  <c r="C946" i="29"/>
  <c r="F943" i="29"/>
  <c r="E943" i="29"/>
  <c r="D943" i="29"/>
  <c r="C943" i="29"/>
  <c r="F940" i="29"/>
  <c r="E940" i="29"/>
  <c r="D940" i="29"/>
  <c r="C940" i="29"/>
  <c r="F937" i="29"/>
  <c r="E937" i="29"/>
  <c r="D937" i="29"/>
  <c r="C937" i="29"/>
  <c r="F934" i="29"/>
  <c r="E934" i="29"/>
  <c r="D934" i="29"/>
  <c r="C934" i="29"/>
  <c r="F931" i="29"/>
  <c r="F962" i="29" s="1"/>
  <c r="F923" i="29" s="1"/>
  <c r="F924" i="29" s="1"/>
  <c r="E931" i="29"/>
  <c r="D931" i="29"/>
  <c r="C931" i="29"/>
  <c r="F916" i="29"/>
  <c r="E916" i="29"/>
  <c r="D916" i="29"/>
  <c r="C916" i="29"/>
  <c r="F910" i="29"/>
  <c r="E910" i="29"/>
  <c r="D910" i="29"/>
  <c r="C910" i="29"/>
  <c r="F905" i="29"/>
  <c r="E905" i="29"/>
  <c r="D905" i="29"/>
  <c r="C905" i="29"/>
  <c r="F902" i="29"/>
  <c r="E902" i="29"/>
  <c r="D902" i="29"/>
  <c r="C902" i="29"/>
  <c r="F899" i="29"/>
  <c r="E899" i="29"/>
  <c r="D899" i="29"/>
  <c r="C899" i="29"/>
  <c r="F896" i="29"/>
  <c r="E896" i="29"/>
  <c r="D896" i="29"/>
  <c r="C896" i="29"/>
  <c r="F893" i="29"/>
  <c r="E893" i="29"/>
  <c r="D893" i="29"/>
  <c r="C893" i="29"/>
  <c r="F890" i="29"/>
  <c r="E890" i="29"/>
  <c r="D890" i="29"/>
  <c r="C890" i="29"/>
  <c r="F887" i="29"/>
  <c r="E887" i="29"/>
  <c r="D887" i="29"/>
  <c r="C887" i="29"/>
  <c r="C876" i="29" s="1"/>
  <c r="C877" i="29" s="1"/>
  <c r="F884" i="29"/>
  <c r="E884" i="29"/>
  <c r="E876" i="29" s="1"/>
  <c r="E877" i="29" s="1"/>
  <c r="D884" i="29"/>
  <c r="C884" i="29"/>
  <c r="F869" i="29"/>
  <c r="E869" i="29"/>
  <c r="D869" i="29"/>
  <c r="C869" i="29"/>
  <c r="F863" i="29"/>
  <c r="E863" i="29"/>
  <c r="D863" i="29"/>
  <c r="C863" i="29"/>
  <c r="F858" i="29"/>
  <c r="E858" i="29"/>
  <c r="E868" i="29" s="1"/>
  <c r="E850" i="29" s="1"/>
  <c r="E851" i="29" s="1"/>
  <c r="D858" i="29"/>
  <c r="C858" i="29"/>
  <c r="F838" i="29"/>
  <c r="E838" i="29"/>
  <c r="D838" i="29"/>
  <c r="C838" i="29"/>
  <c r="F833" i="29"/>
  <c r="E833" i="29"/>
  <c r="E843" i="29" s="1"/>
  <c r="E825" i="29" s="1"/>
  <c r="E826" i="29" s="1"/>
  <c r="D833" i="29"/>
  <c r="C833" i="29"/>
  <c r="F812" i="29"/>
  <c r="E812" i="29"/>
  <c r="D812" i="29"/>
  <c r="C812" i="29"/>
  <c r="F807" i="29"/>
  <c r="E807" i="29"/>
  <c r="E817" i="29" s="1"/>
  <c r="E799" i="29" s="1"/>
  <c r="E800" i="29" s="1"/>
  <c r="D807" i="29"/>
  <c r="C807" i="29"/>
  <c r="C817" i="29" s="1"/>
  <c r="C799" i="29" s="1"/>
  <c r="C800" i="29" s="1"/>
  <c r="F787" i="29"/>
  <c r="E787" i="29"/>
  <c r="D787" i="29"/>
  <c r="C787" i="29"/>
  <c r="F782" i="29"/>
  <c r="E782" i="29"/>
  <c r="E792" i="29" s="1"/>
  <c r="E774" i="29" s="1"/>
  <c r="E775" i="29" s="1"/>
  <c r="D782" i="29"/>
  <c r="C782" i="29"/>
  <c r="C792" i="29" s="1"/>
  <c r="C774" i="29" s="1"/>
  <c r="C775" i="29" s="1"/>
  <c r="F761" i="29"/>
  <c r="E761" i="29"/>
  <c r="D761" i="29"/>
  <c r="C761" i="29"/>
  <c r="F756" i="29"/>
  <c r="E756" i="29"/>
  <c r="E766" i="29" s="1"/>
  <c r="D756" i="29"/>
  <c r="C756" i="29"/>
  <c r="C766" i="29" s="1"/>
  <c r="F736" i="29"/>
  <c r="E736" i="29"/>
  <c r="D736" i="29"/>
  <c r="C736" i="29"/>
  <c r="F731" i="29"/>
  <c r="E731" i="29"/>
  <c r="E741" i="29" s="1"/>
  <c r="E723" i="29" s="1"/>
  <c r="E724" i="29" s="1"/>
  <c r="D731" i="29"/>
  <c r="C731" i="29"/>
  <c r="C741" i="29" s="1"/>
  <c r="C723" i="29" s="1"/>
  <c r="F710" i="29"/>
  <c r="E710" i="29"/>
  <c r="D710" i="29"/>
  <c r="C710" i="29"/>
  <c r="F705" i="29"/>
  <c r="E705" i="29"/>
  <c r="E715" i="29" s="1"/>
  <c r="D705" i="29"/>
  <c r="C705" i="29"/>
  <c r="C715" i="29" s="1"/>
  <c r="F685" i="29"/>
  <c r="E685" i="29"/>
  <c r="D685" i="29"/>
  <c r="C685" i="29"/>
  <c r="F680" i="29"/>
  <c r="E680" i="29"/>
  <c r="E690" i="29" s="1"/>
  <c r="D680" i="29"/>
  <c r="C680" i="29"/>
  <c r="C690" i="29" s="1"/>
  <c r="F659" i="29"/>
  <c r="E659" i="29"/>
  <c r="D659" i="29"/>
  <c r="C659" i="29"/>
  <c r="F654" i="29"/>
  <c r="E654" i="29"/>
  <c r="E664" i="29" s="1"/>
  <c r="D654" i="29"/>
  <c r="C654" i="29"/>
  <c r="C664" i="29" s="1"/>
  <c r="F632" i="29"/>
  <c r="E632" i="29"/>
  <c r="D632" i="29"/>
  <c r="C632" i="29"/>
  <c r="F627" i="29"/>
  <c r="E627" i="29"/>
  <c r="D627" i="29"/>
  <c r="C627" i="29"/>
  <c r="C637" i="29" s="1"/>
  <c r="F606" i="29"/>
  <c r="E606" i="29"/>
  <c r="D606" i="29"/>
  <c r="C606" i="29"/>
  <c r="F601" i="29"/>
  <c r="E601" i="29"/>
  <c r="D601" i="29"/>
  <c r="C601" i="29"/>
  <c r="C611" i="29" s="1"/>
  <c r="F579" i="29"/>
  <c r="E579" i="29"/>
  <c r="D579" i="29"/>
  <c r="C579" i="29"/>
  <c r="F574" i="29"/>
  <c r="E574" i="29"/>
  <c r="E1105" i="29" s="1"/>
  <c r="D574" i="29"/>
  <c r="C574" i="29"/>
  <c r="F559" i="29"/>
  <c r="E559" i="29"/>
  <c r="D559" i="29"/>
  <c r="C559" i="29"/>
  <c r="F553" i="29"/>
  <c r="E553" i="29"/>
  <c r="D553" i="29"/>
  <c r="C553" i="29"/>
  <c r="F548" i="29"/>
  <c r="F1098" i="29" s="1"/>
  <c r="E548" i="29"/>
  <c r="E1098" i="29" s="1"/>
  <c r="D548" i="29"/>
  <c r="D1098" i="29" s="1"/>
  <c r="C548" i="29"/>
  <c r="C1098" i="29" s="1"/>
  <c r="F545" i="29"/>
  <c r="F1095" i="29" s="1"/>
  <c r="E545" i="29"/>
  <c r="E1095" i="29" s="1"/>
  <c r="D545" i="29"/>
  <c r="D1095" i="29" s="1"/>
  <c r="C545" i="29"/>
  <c r="C1095" i="29" s="1"/>
  <c r="F542" i="29"/>
  <c r="F1092" i="29" s="1"/>
  <c r="E542" i="29"/>
  <c r="E1092" i="29" s="1"/>
  <c r="D542" i="29"/>
  <c r="D1092" i="29" s="1"/>
  <c r="C542" i="29"/>
  <c r="C1092" i="29" s="1"/>
  <c r="F539" i="29"/>
  <c r="E539" i="29"/>
  <c r="D539" i="29"/>
  <c r="C539" i="29"/>
  <c r="F536" i="29"/>
  <c r="E536" i="29"/>
  <c r="D536" i="29"/>
  <c r="C536" i="29"/>
  <c r="F533" i="29"/>
  <c r="E533" i="29"/>
  <c r="D533" i="29"/>
  <c r="C533" i="29"/>
  <c r="F530" i="29"/>
  <c r="E530" i="29"/>
  <c r="D530" i="29"/>
  <c r="C530" i="29"/>
  <c r="F527" i="29"/>
  <c r="E527" i="29"/>
  <c r="D527" i="29"/>
  <c r="C527" i="29"/>
  <c r="F512" i="29"/>
  <c r="E512" i="29"/>
  <c r="D512" i="29"/>
  <c r="C512" i="29"/>
  <c r="F506" i="29"/>
  <c r="E506" i="29"/>
  <c r="D506" i="29"/>
  <c r="C506" i="29"/>
  <c r="F501" i="29"/>
  <c r="E501" i="29"/>
  <c r="D501" i="29"/>
  <c r="C501" i="29"/>
  <c r="F498" i="29"/>
  <c r="E498" i="29"/>
  <c r="D498" i="29"/>
  <c r="C498" i="29"/>
  <c r="F495" i="29"/>
  <c r="E495" i="29"/>
  <c r="D495" i="29"/>
  <c r="C495" i="29"/>
  <c r="F492" i="29"/>
  <c r="E492" i="29"/>
  <c r="D492" i="29"/>
  <c r="C492" i="29"/>
  <c r="F489" i="29"/>
  <c r="E489" i="29"/>
  <c r="D489" i="29"/>
  <c r="C489" i="29"/>
  <c r="F486" i="29"/>
  <c r="E486" i="29"/>
  <c r="D486" i="29"/>
  <c r="C486" i="29"/>
  <c r="F483" i="29"/>
  <c r="E483" i="29"/>
  <c r="D483" i="29"/>
  <c r="C483" i="29"/>
  <c r="F480" i="29"/>
  <c r="E480" i="29"/>
  <c r="E511" i="29" s="1"/>
  <c r="E472" i="29" s="1"/>
  <c r="D480" i="29"/>
  <c r="C480" i="29"/>
  <c r="F465" i="29"/>
  <c r="E465" i="29"/>
  <c r="D465" i="29"/>
  <c r="C465" i="29"/>
  <c r="F459" i="29"/>
  <c r="E459" i="29"/>
  <c r="D459" i="29"/>
  <c r="C459" i="29"/>
  <c r="F454" i="29"/>
  <c r="E454" i="29"/>
  <c r="D454" i="29"/>
  <c r="C454" i="29"/>
  <c r="F451" i="29"/>
  <c r="E451" i="29"/>
  <c r="D451" i="29"/>
  <c r="C451" i="29"/>
  <c r="F448" i="29"/>
  <c r="E448" i="29"/>
  <c r="D448" i="29"/>
  <c r="C448" i="29"/>
  <c r="F445" i="29"/>
  <c r="E445" i="29"/>
  <c r="D445" i="29"/>
  <c r="C445" i="29"/>
  <c r="F442" i="29"/>
  <c r="E442" i="29"/>
  <c r="D442" i="29"/>
  <c r="C442" i="29"/>
  <c r="F439" i="29"/>
  <c r="E439" i="29"/>
  <c r="D439" i="29"/>
  <c r="C439" i="29"/>
  <c r="F436" i="29"/>
  <c r="E436" i="29"/>
  <c r="D436" i="29"/>
  <c r="C436" i="29"/>
  <c r="F433" i="29"/>
  <c r="E433" i="29"/>
  <c r="E464" i="29" s="1"/>
  <c r="E425" i="29" s="1"/>
  <c r="D433" i="29"/>
  <c r="C433" i="29"/>
  <c r="C425" i="29" s="1"/>
  <c r="C426" i="29" s="1"/>
  <c r="F418" i="29"/>
  <c r="E418" i="29"/>
  <c r="D418" i="29"/>
  <c r="C418" i="29"/>
  <c r="F412" i="29"/>
  <c r="E412" i="29"/>
  <c r="D412" i="29"/>
  <c r="C412" i="29"/>
  <c r="F407" i="29"/>
  <c r="E407" i="29"/>
  <c r="D407" i="29"/>
  <c r="C407" i="29"/>
  <c r="F404" i="29"/>
  <c r="E404" i="29"/>
  <c r="D404" i="29"/>
  <c r="C404" i="29"/>
  <c r="F401" i="29"/>
  <c r="E401" i="29"/>
  <c r="D401" i="29"/>
  <c r="C401" i="29"/>
  <c r="F398" i="29"/>
  <c r="E398" i="29"/>
  <c r="D398" i="29"/>
  <c r="C398" i="29"/>
  <c r="F395" i="29"/>
  <c r="E395" i="29"/>
  <c r="D395" i="29"/>
  <c r="C395" i="29"/>
  <c r="F392" i="29"/>
  <c r="E392" i="29"/>
  <c r="D392" i="29"/>
  <c r="C392" i="29"/>
  <c r="F389" i="29"/>
  <c r="E389" i="29"/>
  <c r="D389" i="29"/>
  <c r="C389" i="29"/>
  <c r="C378" i="29" s="1"/>
  <c r="C379" i="29" s="1"/>
  <c r="F386" i="29"/>
  <c r="E386" i="29"/>
  <c r="D386" i="29"/>
  <c r="C386" i="29"/>
  <c r="F371" i="29"/>
  <c r="E371" i="29"/>
  <c r="D371" i="29"/>
  <c r="C371" i="29"/>
  <c r="F365" i="29"/>
  <c r="E365" i="29"/>
  <c r="D365" i="29"/>
  <c r="C365" i="29"/>
  <c r="F360" i="29"/>
  <c r="E360" i="29"/>
  <c r="D360" i="29"/>
  <c r="C360" i="29"/>
  <c r="F357" i="29"/>
  <c r="E357" i="29"/>
  <c r="D357" i="29"/>
  <c r="C357" i="29"/>
  <c r="F354" i="29"/>
  <c r="E354" i="29"/>
  <c r="D354" i="29"/>
  <c r="C354" i="29"/>
  <c r="F351" i="29"/>
  <c r="E351" i="29"/>
  <c r="D351" i="29"/>
  <c r="C351" i="29"/>
  <c r="F348" i="29"/>
  <c r="E348" i="29"/>
  <c r="D348" i="29"/>
  <c r="C348" i="29"/>
  <c r="F345" i="29"/>
  <c r="E345" i="29"/>
  <c r="D345" i="29"/>
  <c r="C345" i="29"/>
  <c r="F342" i="29"/>
  <c r="E342" i="29"/>
  <c r="D342" i="29"/>
  <c r="C342" i="29"/>
  <c r="F339" i="29"/>
  <c r="E339" i="29"/>
  <c r="E370" i="29" s="1"/>
  <c r="D339" i="29"/>
  <c r="C339" i="29"/>
  <c r="F324" i="29"/>
  <c r="E324" i="29"/>
  <c r="D324" i="29"/>
  <c r="C324" i="29"/>
  <c r="F318" i="29"/>
  <c r="E318" i="29"/>
  <c r="D318" i="29"/>
  <c r="C318" i="29"/>
  <c r="F313" i="29"/>
  <c r="E313" i="29"/>
  <c r="D313" i="29"/>
  <c r="C313" i="29"/>
  <c r="F310" i="29"/>
  <c r="E310" i="29"/>
  <c r="D310" i="29"/>
  <c r="C310" i="29"/>
  <c r="F307" i="29"/>
  <c r="E307" i="29"/>
  <c r="D307" i="29"/>
  <c r="C307" i="29"/>
  <c r="F304" i="29"/>
  <c r="E304" i="29"/>
  <c r="D304" i="29"/>
  <c r="C304" i="29"/>
  <c r="F301" i="29"/>
  <c r="E301" i="29"/>
  <c r="D301" i="29"/>
  <c r="C301" i="29"/>
  <c r="F298" i="29"/>
  <c r="E298" i="29"/>
  <c r="D298" i="29"/>
  <c r="C298" i="29"/>
  <c r="F295" i="29"/>
  <c r="E295" i="29"/>
  <c r="D295" i="29"/>
  <c r="C295" i="29"/>
  <c r="F292" i="29"/>
  <c r="E292" i="29"/>
  <c r="D292" i="29"/>
  <c r="C292" i="29"/>
  <c r="F277" i="29"/>
  <c r="E277" i="29"/>
  <c r="D277" i="29"/>
  <c r="C277" i="29"/>
  <c r="F271" i="29"/>
  <c r="E271" i="29"/>
  <c r="D271" i="29"/>
  <c r="C271" i="29"/>
  <c r="F266" i="29"/>
  <c r="E266" i="29"/>
  <c r="D266" i="29"/>
  <c r="C266" i="29"/>
  <c r="F263" i="29"/>
  <c r="E263" i="29"/>
  <c r="D263" i="29"/>
  <c r="C263" i="29"/>
  <c r="F260" i="29"/>
  <c r="E260" i="29"/>
  <c r="D260" i="29"/>
  <c r="C260" i="29"/>
  <c r="F257" i="29"/>
  <c r="E257" i="29"/>
  <c r="D257" i="29"/>
  <c r="C257" i="29"/>
  <c r="F254" i="29"/>
  <c r="E254" i="29"/>
  <c r="D254" i="29"/>
  <c r="C254" i="29"/>
  <c r="F251" i="29"/>
  <c r="E251" i="29"/>
  <c r="D251" i="29"/>
  <c r="C251" i="29"/>
  <c r="F248" i="29"/>
  <c r="E248" i="29"/>
  <c r="D248" i="29"/>
  <c r="C248" i="29"/>
  <c r="F245" i="29"/>
  <c r="E245" i="29"/>
  <c r="E276" i="29" s="1"/>
  <c r="D245" i="29"/>
  <c r="C245" i="29"/>
  <c r="F230" i="29"/>
  <c r="E230" i="29"/>
  <c r="D230" i="29"/>
  <c r="C230" i="29"/>
  <c r="F224" i="29"/>
  <c r="E224" i="29"/>
  <c r="D224" i="29"/>
  <c r="C224" i="29"/>
  <c r="F219" i="29"/>
  <c r="E219" i="29"/>
  <c r="D219" i="29"/>
  <c r="C219" i="29"/>
  <c r="F216" i="29"/>
  <c r="E216" i="29"/>
  <c r="D216" i="29"/>
  <c r="C216" i="29"/>
  <c r="F213" i="29"/>
  <c r="E213" i="29"/>
  <c r="D213" i="29"/>
  <c r="C213" i="29"/>
  <c r="F210" i="29"/>
  <c r="E210" i="29"/>
  <c r="D210" i="29"/>
  <c r="C210" i="29"/>
  <c r="F207" i="29"/>
  <c r="E207" i="29"/>
  <c r="D207" i="29"/>
  <c r="C207" i="29"/>
  <c r="F204" i="29"/>
  <c r="E204" i="29"/>
  <c r="D204" i="29"/>
  <c r="C204" i="29"/>
  <c r="F201" i="29"/>
  <c r="E201" i="29"/>
  <c r="D201" i="29"/>
  <c r="C201" i="29"/>
  <c r="F198" i="29"/>
  <c r="E198" i="29"/>
  <c r="E229" i="29" s="1"/>
  <c r="E190" i="29" s="1"/>
  <c r="E191" i="29" s="1"/>
  <c r="D198" i="29"/>
  <c r="C198" i="29"/>
  <c r="F177" i="29"/>
  <c r="E177" i="29"/>
  <c r="D177" i="29"/>
  <c r="C177" i="29"/>
  <c r="F172" i="29"/>
  <c r="E172" i="29"/>
  <c r="D172" i="29"/>
  <c r="C172" i="29"/>
  <c r="F169" i="29"/>
  <c r="E169" i="29"/>
  <c r="D169" i="29"/>
  <c r="C169" i="29"/>
  <c r="F166" i="29"/>
  <c r="E166" i="29"/>
  <c r="D166" i="29"/>
  <c r="C166" i="29"/>
  <c r="F163" i="29"/>
  <c r="E163" i="29"/>
  <c r="D163" i="29"/>
  <c r="C163" i="29"/>
  <c r="F160" i="29"/>
  <c r="E160" i="29"/>
  <c r="D160" i="29"/>
  <c r="C160" i="29"/>
  <c r="F157" i="29"/>
  <c r="E157" i="29"/>
  <c r="D157" i="29"/>
  <c r="C157" i="29"/>
  <c r="F154" i="29"/>
  <c r="E154" i="29"/>
  <c r="D154" i="29"/>
  <c r="C154" i="29"/>
  <c r="F151" i="29"/>
  <c r="E151" i="29"/>
  <c r="E182" i="29" s="1"/>
  <c r="E183" i="29" s="1"/>
  <c r="D151" i="29"/>
  <c r="C151" i="29"/>
  <c r="C182" i="29" s="1"/>
  <c r="E144" i="29"/>
  <c r="E145" i="29" s="1"/>
  <c r="F131" i="29"/>
  <c r="E131" i="29"/>
  <c r="D131" i="29"/>
  <c r="C131" i="29"/>
  <c r="F128" i="29"/>
  <c r="E128" i="29"/>
  <c r="D128" i="29"/>
  <c r="C128" i="29"/>
  <c r="F125" i="29"/>
  <c r="E125" i="29"/>
  <c r="D125" i="29"/>
  <c r="C125" i="29"/>
  <c r="F122" i="29"/>
  <c r="E122" i="29"/>
  <c r="D122" i="29"/>
  <c r="C122" i="29"/>
  <c r="F119" i="29"/>
  <c r="E119" i="29"/>
  <c r="D119" i="29"/>
  <c r="C119" i="29"/>
  <c r="F116" i="29"/>
  <c r="E116" i="29"/>
  <c r="D116" i="29"/>
  <c r="C116" i="29"/>
  <c r="F113" i="29"/>
  <c r="E113" i="29"/>
  <c r="D113" i="29"/>
  <c r="C113" i="29"/>
  <c r="C106" i="29"/>
  <c r="F105" i="29"/>
  <c r="F106" i="29" s="1"/>
  <c r="E105" i="29"/>
  <c r="E106" i="29" s="1"/>
  <c r="D105" i="29"/>
  <c r="D106" i="29" s="1"/>
  <c r="F93" i="29"/>
  <c r="E93" i="29"/>
  <c r="D93" i="29"/>
  <c r="C93" i="29"/>
  <c r="F90" i="29"/>
  <c r="E90" i="29"/>
  <c r="D90" i="29"/>
  <c r="C90" i="29"/>
  <c r="F87" i="29"/>
  <c r="E87" i="29"/>
  <c r="D87" i="29"/>
  <c r="C87" i="29"/>
  <c r="F84" i="29"/>
  <c r="E84" i="29"/>
  <c r="D84" i="29"/>
  <c r="C84" i="29"/>
  <c r="F81" i="29"/>
  <c r="E81" i="29"/>
  <c r="D81" i="29"/>
  <c r="C81" i="29"/>
  <c r="F78" i="29"/>
  <c r="E78" i="29"/>
  <c r="D78" i="29"/>
  <c r="C78" i="29"/>
  <c r="F75" i="29"/>
  <c r="E75" i="29"/>
  <c r="D75" i="29"/>
  <c r="C75" i="29"/>
  <c r="F67" i="29"/>
  <c r="F68" i="29" s="1"/>
  <c r="E67" i="29"/>
  <c r="E68" i="29" s="1"/>
  <c r="D67" i="29"/>
  <c r="D68" i="29" s="1"/>
  <c r="F55" i="29"/>
  <c r="E55" i="29"/>
  <c r="D55" i="29"/>
  <c r="C55" i="29"/>
  <c r="F52" i="29"/>
  <c r="E52" i="29"/>
  <c r="D52" i="29"/>
  <c r="C52" i="29"/>
  <c r="F49" i="29"/>
  <c r="E49" i="29"/>
  <c r="D49" i="29"/>
  <c r="C49" i="29"/>
  <c r="F46" i="29"/>
  <c r="E46" i="29"/>
  <c r="D46" i="29"/>
  <c r="C46" i="29"/>
  <c r="F43" i="29"/>
  <c r="E43" i="29"/>
  <c r="D43" i="29"/>
  <c r="C43" i="29"/>
  <c r="F40" i="29"/>
  <c r="F1086" i="29" s="1"/>
  <c r="E40" i="29"/>
  <c r="E1086" i="29" s="1"/>
  <c r="D40" i="29"/>
  <c r="D1086" i="29" s="1"/>
  <c r="C40" i="29"/>
  <c r="C1086" i="29" s="1"/>
  <c r="F37" i="29"/>
  <c r="F1083" i="29" s="1"/>
  <c r="E37" i="29"/>
  <c r="D37" i="29"/>
  <c r="D29" i="29" s="1"/>
  <c r="D30" i="29" s="1"/>
  <c r="C37" i="29"/>
  <c r="F28" i="29"/>
  <c r="E28" i="29"/>
  <c r="C28" i="29"/>
  <c r="F876" i="29" l="1"/>
  <c r="F877" i="29" s="1"/>
  <c r="C1089" i="29"/>
  <c r="D276" i="29"/>
  <c r="D370" i="29"/>
  <c r="D417" i="29"/>
  <c r="D378" i="29" s="1"/>
  <c r="D379" i="29" s="1"/>
  <c r="D558" i="29"/>
  <c r="D519" i="29" s="1"/>
  <c r="D520" i="29" s="1"/>
  <c r="D584" i="29"/>
  <c r="F144" i="29"/>
  <c r="F145" i="29" s="1"/>
  <c r="F229" i="29"/>
  <c r="F190" i="29" s="1"/>
  <c r="F191" i="29" s="1"/>
  <c r="F323" i="29"/>
  <c r="F284" i="29" s="1"/>
  <c r="F331" i="29"/>
  <c r="F558" i="29"/>
  <c r="F519" i="29" s="1"/>
  <c r="F664" i="29"/>
  <c r="F690" i="29"/>
  <c r="F715" i="29"/>
  <c r="F741" i="29"/>
  <c r="F723" i="29" s="1"/>
  <c r="F724" i="29" s="1"/>
  <c r="F766" i="29"/>
  <c r="F792" i="29"/>
  <c r="F774" i="29" s="1"/>
  <c r="F775" i="29" s="1"/>
  <c r="F817" i="29"/>
  <c r="F799" i="29" s="1"/>
  <c r="F800" i="29" s="1"/>
  <c r="F843" i="29"/>
  <c r="F825" i="29" s="1"/>
  <c r="F826" i="29" s="1"/>
  <c r="F868" i="29"/>
  <c r="F850" i="29" s="1"/>
  <c r="F851" i="29" s="1"/>
  <c r="E611" i="29"/>
  <c r="E593" i="29" s="1"/>
  <c r="E612" i="29" s="1"/>
  <c r="E637" i="29"/>
  <c r="E619" i="29" s="1"/>
  <c r="E638" i="29" s="1"/>
  <c r="F611" i="29"/>
  <c r="F593" i="29" s="1"/>
  <c r="F612" i="29" s="1"/>
  <c r="F637" i="29"/>
  <c r="C284" i="29"/>
  <c r="C285" i="29" s="1"/>
  <c r="D1109" i="29"/>
  <c r="C134" i="29"/>
  <c r="C135" i="29" s="1"/>
  <c r="C417" i="29"/>
  <c r="D962" i="29"/>
  <c r="D923" i="29" s="1"/>
  <c r="D924" i="29" s="1"/>
  <c r="C1016" i="29"/>
  <c r="C1017" i="29" s="1"/>
  <c r="F182" i="29"/>
  <c r="F183" i="29" s="1"/>
  <c r="F1109" i="29"/>
  <c r="C472" i="29"/>
  <c r="C473" i="29" s="1"/>
  <c r="C519" i="29"/>
  <c r="C520" i="29" s="1"/>
  <c r="C868" i="29"/>
  <c r="F276" i="29"/>
  <c r="E1089" i="29"/>
  <c r="D323" i="29"/>
  <c r="D284" i="29" s="1"/>
  <c r="D285" i="29" s="1"/>
  <c r="C923" i="29"/>
  <c r="C924" i="29" s="1"/>
  <c r="E331" i="29"/>
  <c r="E323" i="29"/>
  <c r="E284" i="29" s="1"/>
  <c r="F511" i="29"/>
  <c r="F472" i="29" s="1"/>
  <c r="D182" i="29"/>
  <c r="C323" i="29"/>
  <c r="C1055" i="29"/>
  <c r="F96" i="29"/>
  <c r="F97" i="29" s="1"/>
  <c r="D237" i="29"/>
  <c r="D238" i="29" s="1"/>
  <c r="E417" i="29"/>
  <c r="E378" i="29" s="1"/>
  <c r="C464" i="29"/>
  <c r="C915" i="29"/>
  <c r="E1008" i="29"/>
  <c r="E969" i="29" s="1"/>
  <c r="E970" i="29" s="1"/>
  <c r="D1055" i="29"/>
  <c r="D1016" i="29" s="1"/>
  <c r="D1017" i="29" s="1"/>
  <c r="C58" i="29"/>
  <c r="C96" i="29"/>
  <c r="C67" i="29" s="1"/>
  <c r="C68" i="29" s="1"/>
  <c r="D134" i="29"/>
  <c r="D135" i="29" s="1"/>
  <c r="D144" i="29"/>
  <c r="D145" i="29" s="1"/>
  <c r="D229" i="29"/>
  <c r="D190" i="29" s="1"/>
  <c r="D191" i="29" s="1"/>
  <c r="E237" i="29"/>
  <c r="F370" i="29"/>
  <c r="F417" i="29"/>
  <c r="F378" i="29" s="1"/>
  <c r="D464" i="29"/>
  <c r="D425" i="29" s="1"/>
  <c r="D511" i="29"/>
  <c r="D472" i="29" s="1"/>
  <c r="D473" i="29" s="1"/>
  <c r="C558" i="29"/>
  <c r="C584" i="29"/>
  <c r="D915" i="29"/>
  <c r="D876" i="29"/>
  <c r="D877" i="29" s="1"/>
  <c r="C962" i="29"/>
  <c r="F1008" i="29"/>
  <c r="F969" i="29" s="1"/>
  <c r="F970" i="29" s="1"/>
  <c r="E1055" i="29"/>
  <c r="E1016" i="29" s="1"/>
  <c r="E1017" i="29" s="1"/>
  <c r="D1089" i="29"/>
  <c r="D58" i="29"/>
  <c r="D59" i="29" s="1"/>
  <c r="D96" i="29"/>
  <c r="D97" i="29" s="1"/>
  <c r="E134" i="29"/>
  <c r="E135" i="29" s="1"/>
  <c r="F237" i="29"/>
  <c r="C843" i="29"/>
  <c r="C825" i="29" s="1"/>
  <c r="C826" i="29" s="1"/>
  <c r="E915" i="29"/>
  <c r="F1055" i="29"/>
  <c r="F1016" i="29" s="1"/>
  <c r="F1017" i="29" s="1"/>
  <c r="E58" i="29"/>
  <c r="E96" i="29"/>
  <c r="E97" i="29" s="1"/>
  <c r="F134" i="29"/>
  <c r="F135" i="29" s="1"/>
  <c r="C276" i="29"/>
  <c r="D331" i="29"/>
  <c r="D332" i="29" s="1"/>
  <c r="F464" i="29"/>
  <c r="F425" i="29" s="1"/>
  <c r="E558" i="29"/>
  <c r="E519" i="29" s="1"/>
  <c r="E1104" i="29"/>
  <c r="D611" i="29"/>
  <c r="D612" i="29" s="1"/>
  <c r="D637" i="29"/>
  <c r="D619" i="29" s="1"/>
  <c r="D638" i="29" s="1"/>
  <c r="D664" i="29"/>
  <c r="D646" i="29" s="1"/>
  <c r="D665" i="29" s="1"/>
  <c r="D690" i="29"/>
  <c r="D715" i="29"/>
  <c r="D741" i="29"/>
  <c r="D723" i="29" s="1"/>
  <c r="D724" i="29" s="1"/>
  <c r="D766" i="29"/>
  <c r="D792" i="29"/>
  <c r="D774" i="29" s="1"/>
  <c r="D775" i="29" s="1"/>
  <c r="D817" i="29"/>
  <c r="D799" i="29" s="1"/>
  <c r="D800" i="29" s="1"/>
  <c r="D843" i="29"/>
  <c r="D825" i="29" s="1"/>
  <c r="D826" i="29" s="1"/>
  <c r="D868" i="29"/>
  <c r="D850" i="29" s="1"/>
  <c r="D851" i="29" s="1"/>
  <c r="F915" i="29"/>
  <c r="E962" i="29"/>
  <c r="E923" i="29" s="1"/>
  <c r="E924" i="29" s="1"/>
  <c r="D1008" i="29"/>
  <c r="D969" i="29" s="1"/>
  <c r="D970" i="29" s="1"/>
  <c r="C1080" i="29"/>
  <c r="C1062" i="29" s="1"/>
  <c r="F29" i="29"/>
  <c r="F30" i="29" s="1"/>
  <c r="F58" i="29"/>
  <c r="C1109" i="29"/>
  <c r="C229" i="29"/>
  <c r="C190" i="29" s="1"/>
  <c r="C191" i="29" s="1"/>
  <c r="C511" i="29"/>
  <c r="F1105" i="29"/>
  <c r="F1104" i="29" s="1"/>
  <c r="E29" i="29"/>
  <c r="E30" i="29" s="1"/>
  <c r="E1109" i="29"/>
  <c r="C331" i="29"/>
  <c r="C332" i="29" s="1"/>
  <c r="C1008" i="29"/>
  <c r="C566" i="29"/>
  <c r="C567" i="29" s="1"/>
  <c r="D566" i="29"/>
  <c r="D567" i="29" s="1"/>
  <c r="C593" i="29"/>
  <c r="C594" i="29" s="1"/>
  <c r="C619" i="29"/>
  <c r="C638" i="29" s="1"/>
  <c r="C646" i="29"/>
  <c r="C665" i="29" s="1"/>
  <c r="C672" i="29"/>
  <c r="C673" i="29" s="1"/>
  <c r="C697" i="29"/>
  <c r="C698" i="29" s="1"/>
  <c r="C748" i="29"/>
  <c r="C767" i="29" s="1"/>
  <c r="D672" i="29"/>
  <c r="D673" i="29" s="1"/>
  <c r="D697" i="29"/>
  <c r="D698" i="29" s="1"/>
  <c r="D748" i="29"/>
  <c r="D749" i="29" s="1"/>
  <c r="E646" i="29"/>
  <c r="E665" i="29" s="1"/>
  <c r="E672" i="29"/>
  <c r="E818" i="29" s="1"/>
  <c r="E697" i="29"/>
  <c r="E698" i="29" s="1"/>
  <c r="E748" i="29"/>
  <c r="E749" i="29" s="1"/>
  <c r="F619" i="29"/>
  <c r="F638" i="29" s="1"/>
  <c r="F646" i="29"/>
  <c r="F665" i="29" s="1"/>
  <c r="F672" i="29"/>
  <c r="F818" i="29"/>
  <c r="F697" i="29"/>
  <c r="F698" i="29" s="1"/>
  <c r="F748" i="29"/>
  <c r="F749" i="29" s="1"/>
  <c r="E1082" i="29"/>
  <c r="C144" i="29"/>
  <c r="C145" i="29" s="1"/>
  <c r="E584" i="29"/>
  <c r="C1083" i="29"/>
  <c r="C1105" i="29"/>
  <c r="C237" i="29"/>
  <c r="C238" i="29" s="1"/>
  <c r="F584" i="29"/>
  <c r="D1083" i="29"/>
  <c r="D1105" i="29"/>
  <c r="C29" i="29"/>
  <c r="C30" i="29" s="1"/>
  <c r="C370" i="29"/>
  <c r="E1083" i="29"/>
  <c r="F1089" i="29"/>
  <c r="E716" i="29" l="1"/>
  <c r="F59" i="29"/>
  <c r="E59" i="29"/>
  <c r="C59" i="29"/>
  <c r="D716" i="29"/>
  <c r="F1082" i="29"/>
  <c r="F1114" i="29" s="1"/>
  <c r="E1081" i="29"/>
  <c r="E1114" i="29" s="1"/>
  <c r="C716" i="29"/>
  <c r="F1081" i="29"/>
  <c r="D183" i="29"/>
  <c r="E566" i="29"/>
  <c r="E567" i="29" s="1"/>
  <c r="F716" i="29"/>
  <c r="C612" i="29"/>
  <c r="C183" i="29"/>
  <c r="C818" i="29"/>
  <c r="D585" i="29"/>
  <c r="D1104" i="29"/>
  <c r="D1082" i="29"/>
  <c r="D1114" i="29" s="1"/>
  <c r="D1081" i="29"/>
  <c r="E767" i="29"/>
  <c r="D767" i="29"/>
  <c r="C585" i="29"/>
  <c r="F566" i="29"/>
  <c r="F585" i="29" s="1"/>
  <c r="F767" i="29"/>
  <c r="C1104" i="29"/>
  <c r="C1082" i="29"/>
  <c r="D818" i="29"/>
  <c r="C97" i="29"/>
  <c r="C1081" i="29" l="1"/>
  <c r="C1114" i="29" s="1"/>
  <c r="E585" i="29"/>
  <c r="F234" i="28" l="1"/>
  <c r="E234" i="28"/>
  <c r="D234" i="28"/>
  <c r="C234" i="28"/>
  <c r="F233" i="28"/>
  <c r="E233" i="28"/>
  <c r="D233" i="28"/>
  <c r="C233" i="28"/>
  <c r="F232" i="28"/>
  <c r="E232" i="28"/>
  <c r="D232" i="28"/>
  <c r="C232" i="28"/>
  <c r="F231" i="28"/>
  <c r="E231" i="28"/>
  <c r="D231" i="28"/>
  <c r="D230" i="28" s="1"/>
  <c r="C231" i="28"/>
  <c r="C230" i="28" s="1"/>
  <c r="E230" i="28"/>
  <c r="F229" i="28"/>
  <c r="E229" i="28"/>
  <c r="D229" i="28"/>
  <c r="C229" i="28"/>
  <c r="F228" i="28"/>
  <c r="E228" i="28"/>
  <c r="D228" i="28"/>
  <c r="C228" i="28"/>
  <c r="F227" i="28"/>
  <c r="E227" i="28"/>
  <c r="D227" i="28"/>
  <c r="C227" i="28"/>
  <c r="F226" i="28"/>
  <c r="F225" i="28" s="1"/>
  <c r="E226" i="28"/>
  <c r="E225" i="28" s="1"/>
  <c r="D226" i="28"/>
  <c r="D225" i="28" s="1"/>
  <c r="C226" i="28"/>
  <c r="F224" i="28"/>
  <c r="E224" i="28"/>
  <c r="D224" i="28"/>
  <c r="C224" i="28"/>
  <c r="F223" i="28"/>
  <c r="F222" i="28" s="1"/>
  <c r="E223" i="28"/>
  <c r="E222" i="28" s="1"/>
  <c r="D223" i="28"/>
  <c r="C223" i="28"/>
  <c r="C222" i="28" s="1"/>
  <c r="F221" i="28"/>
  <c r="E221" i="28"/>
  <c r="D221" i="28"/>
  <c r="C221" i="28"/>
  <c r="F220" i="28"/>
  <c r="E220" i="28"/>
  <c r="D220" i="28"/>
  <c r="D219" i="28" s="1"/>
  <c r="C220" i="28"/>
  <c r="C219" i="28" s="1"/>
  <c r="F218" i="28"/>
  <c r="E218" i="28"/>
  <c r="D218" i="28"/>
  <c r="C218" i="28"/>
  <c r="F217" i="28"/>
  <c r="E217" i="28"/>
  <c r="E216" i="28" s="1"/>
  <c r="D217" i="28"/>
  <c r="D216" i="28" s="1"/>
  <c r="C217" i="28"/>
  <c r="C216" i="28" s="1"/>
  <c r="F215" i="28"/>
  <c r="E215" i="28"/>
  <c r="D215" i="28"/>
  <c r="C215" i="28"/>
  <c r="F214" i="28"/>
  <c r="F213" i="28" s="1"/>
  <c r="E214" i="28"/>
  <c r="E213" i="28" s="1"/>
  <c r="D214" i="28"/>
  <c r="D213" i="28" s="1"/>
  <c r="C214" i="28"/>
  <c r="F212" i="28"/>
  <c r="E212" i="28"/>
  <c r="D212" i="28"/>
  <c r="C212" i="28"/>
  <c r="F211" i="28"/>
  <c r="E211" i="28"/>
  <c r="E210" i="28" s="1"/>
  <c r="D211" i="28"/>
  <c r="D210" i="28" s="1"/>
  <c r="C211" i="28"/>
  <c r="F209" i="28"/>
  <c r="E209" i="28"/>
  <c r="D209" i="28"/>
  <c r="C209" i="28"/>
  <c r="F208" i="28"/>
  <c r="E208" i="28"/>
  <c r="E207" i="28" s="1"/>
  <c r="D208" i="28"/>
  <c r="C208" i="28"/>
  <c r="F206" i="28"/>
  <c r="E206" i="28"/>
  <c r="D206" i="28"/>
  <c r="C206" i="28"/>
  <c r="F205" i="28"/>
  <c r="E205" i="28"/>
  <c r="D205" i="28"/>
  <c r="C205" i="28"/>
  <c r="F204" i="28"/>
  <c r="E204" i="28"/>
  <c r="D204" i="28"/>
  <c r="F195" i="28"/>
  <c r="E195" i="28"/>
  <c r="D195" i="28"/>
  <c r="C195" i="28"/>
  <c r="F190" i="28"/>
  <c r="E190" i="28"/>
  <c r="E200" i="28" s="1"/>
  <c r="E182" i="28" s="1"/>
  <c r="D190" i="28"/>
  <c r="D200" i="28" s="1"/>
  <c r="D182" i="28" s="1"/>
  <c r="C190" i="28"/>
  <c r="C200" i="28" s="1"/>
  <c r="C182" i="28" s="1"/>
  <c r="C183" i="28" s="1"/>
  <c r="F184" i="28"/>
  <c r="E184" i="28"/>
  <c r="D184" i="28"/>
  <c r="F169" i="28"/>
  <c r="E169" i="28"/>
  <c r="D169" i="28"/>
  <c r="C169" i="28"/>
  <c r="F164" i="28"/>
  <c r="F174" i="28" s="1"/>
  <c r="F156" i="28" s="1"/>
  <c r="E164" i="28"/>
  <c r="D164" i="28"/>
  <c r="C164" i="28"/>
  <c r="F158" i="28"/>
  <c r="E158" i="28"/>
  <c r="D158" i="28"/>
  <c r="F144" i="28"/>
  <c r="E144" i="28"/>
  <c r="D144" i="28"/>
  <c r="C144" i="28"/>
  <c r="F139" i="28"/>
  <c r="E139" i="28"/>
  <c r="D139" i="28"/>
  <c r="C139" i="28"/>
  <c r="C149" i="28" s="1"/>
  <c r="F134" i="28"/>
  <c r="F133" i="28"/>
  <c r="E133" i="28"/>
  <c r="D133" i="28"/>
  <c r="F132" i="28"/>
  <c r="F135" i="28" s="1"/>
  <c r="E132" i="28"/>
  <c r="C132" i="28"/>
  <c r="F119" i="28"/>
  <c r="E119" i="28"/>
  <c r="D119" i="28"/>
  <c r="C119" i="28"/>
  <c r="F114" i="28"/>
  <c r="E114" i="28"/>
  <c r="E124" i="28" s="1"/>
  <c r="D114" i="28"/>
  <c r="C114" i="28"/>
  <c r="F108" i="28"/>
  <c r="E108" i="28"/>
  <c r="D108" i="28"/>
  <c r="F85" i="28"/>
  <c r="E85" i="28"/>
  <c r="D85" i="28"/>
  <c r="C85" i="28"/>
  <c r="F79" i="28"/>
  <c r="E79" i="28"/>
  <c r="E94" i="28" s="1"/>
  <c r="D79" i="28"/>
  <c r="D94" i="28" s="1"/>
  <c r="C79" i="28"/>
  <c r="F67" i="28"/>
  <c r="E67" i="28"/>
  <c r="D67" i="28"/>
  <c r="F54" i="28"/>
  <c r="E54" i="28"/>
  <c r="D54" i="28"/>
  <c r="C54" i="28"/>
  <c r="F51" i="28"/>
  <c r="E51" i="28"/>
  <c r="D51" i="28"/>
  <c r="C51" i="28"/>
  <c r="F42" i="28"/>
  <c r="E42" i="28"/>
  <c r="D42" i="28"/>
  <c r="C42" i="28"/>
  <c r="F39" i="28"/>
  <c r="E39" i="28"/>
  <c r="D39" i="28"/>
  <c r="C39" i="28"/>
  <c r="F36" i="28"/>
  <c r="E36" i="28"/>
  <c r="D36" i="28"/>
  <c r="C36" i="28"/>
  <c r="F30" i="28"/>
  <c r="E30" i="28"/>
  <c r="D30" i="28"/>
  <c r="F94" i="28" l="1"/>
  <c r="F65" i="28" s="1"/>
  <c r="F95" i="28" s="1"/>
  <c r="C124" i="28"/>
  <c r="D149" i="28"/>
  <c r="D131" i="28" s="1"/>
  <c r="F200" i="28"/>
  <c r="F182" i="28" s="1"/>
  <c r="C204" i="28"/>
  <c r="D222" i="28"/>
  <c r="C94" i="28"/>
  <c r="D124" i="28"/>
  <c r="D203" i="28" s="1"/>
  <c r="C210" i="28"/>
  <c r="F216" i="28"/>
  <c r="F230" i="28"/>
  <c r="C57" i="28"/>
  <c r="E149" i="28"/>
  <c r="C207" i="28"/>
  <c r="E219" i="28"/>
  <c r="F124" i="28"/>
  <c r="F106" i="28" s="1"/>
  <c r="F149" i="28"/>
  <c r="C174" i="28"/>
  <c r="C156" i="28" s="1"/>
  <c r="C157" i="28" s="1"/>
  <c r="D207" i="28"/>
  <c r="F219" i="28"/>
  <c r="E57" i="28"/>
  <c r="D174" i="28"/>
  <c r="D156" i="28" s="1"/>
  <c r="D157" i="28" s="1"/>
  <c r="D160" i="28" s="1"/>
  <c r="F210" i="28"/>
  <c r="F57" i="28"/>
  <c r="F28" i="28" s="1"/>
  <c r="E174" i="28"/>
  <c r="E156" i="28" s="1"/>
  <c r="E157" i="28" s="1"/>
  <c r="F207" i="28"/>
  <c r="C213" i="28"/>
  <c r="C225" i="28"/>
  <c r="D57" i="28"/>
  <c r="C95" i="28"/>
  <c r="C65" i="28"/>
  <c r="C66" i="28" s="1"/>
  <c r="C28" i="28"/>
  <c r="C29" i="28" s="1"/>
  <c r="E203" i="28"/>
  <c r="E106" i="28"/>
  <c r="E28" i="28"/>
  <c r="D106" i="28"/>
  <c r="F203" i="28"/>
  <c r="D65" i="28"/>
  <c r="D95" i="28"/>
  <c r="F157" i="28"/>
  <c r="F185" i="28"/>
  <c r="F183" i="28"/>
  <c r="D28" i="28"/>
  <c r="E65" i="28"/>
  <c r="E95" i="28" s="1"/>
  <c r="D183" i="28"/>
  <c r="D186" i="28" s="1"/>
  <c r="D185" i="28"/>
  <c r="D132" i="28"/>
  <c r="D135" i="28" s="1"/>
  <c r="E134" i="28"/>
  <c r="D134" i="28"/>
  <c r="C106" i="28"/>
  <c r="C203" i="28"/>
  <c r="E183" i="28"/>
  <c r="E185" i="28"/>
  <c r="D159" i="28" l="1"/>
  <c r="F186" i="28"/>
  <c r="E159" i="28"/>
  <c r="F159" i="28"/>
  <c r="D107" i="28"/>
  <c r="D109" i="28"/>
  <c r="D202" i="28"/>
  <c r="D235" i="28" s="1"/>
  <c r="E29" i="28"/>
  <c r="E31" i="28"/>
  <c r="E186" i="28"/>
  <c r="F160" i="28"/>
  <c r="E58" i="28"/>
  <c r="E109" i="28"/>
  <c r="E107" i="28"/>
  <c r="E202" i="28"/>
  <c r="E235" i="28" s="1"/>
  <c r="C202" i="28"/>
  <c r="C235" i="28" s="1"/>
  <c r="C107" i="28"/>
  <c r="F29" i="28"/>
  <c r="F31" i="28"/>
  <c r="E160" i="28"/>
  <c r="E66" i="28"/>
  <c r="E68" i="28"/>
  <c r="D68" i="28"/>
  <c r="D66" i="28"/>
  <c r="D69" i="28" s="1"/>
  <c r="F58" i="28"/>
  <c r="C58" i="28"/>
  <c r="F66" i="28"/>
  <c r="F68" i="28"/>
  <c r="D29" i="28"/>
  <c r="D32" i="28" s="1"/>
  <c r="D31" i="28"/>
  <c r="F202" i="28"/>
  <c r="F235" i="28" s="1"/>
  <c r="F107" i="28"/>
  <c r="F110" i="28" s="1"/>
  <c r="F109" i="28"/>
  <c r="E135" i="28"/>
  <c r="D58" i="28"/>
  <c r="F32" i="28" l="1"/>
  <c r="D110" i="28"/>
  <c r="E69" i="28"/>
  <c r="E110" i="28"/>
  <c r="E32" i="28"/>
  <c r="F69" i="28"/>
  <c r="C95" i="27" l="1"/>
  <c r="D95" i="27"/>
  <c r="E95" i="27"/>
  <c r="F95" i="27"/>
  <c r="C96" i="27"/>
  <c r="D96" i="27"/>
  <c r="E96" i="27"/>
  <c r="F96" i="27"/>
  <c r="C97" i="27"/>
  <c r="D97" i="27"/>
  <c r="E97" i="27"/>
  <c r="F97" i="27"/>
  <c r="D94" i="27"/>
  <c r="D93" i="27" s="1"/>
  <c r="E94" i="27"/>
  <c r="F94" i="27"/>
  <c r="C94" i="27"/>
  <c r="D89" i="27"/>
  <c r="E89" i="27"/>
  <c r="F89" i="27"/>
  <c r="D90" i="27"/>
  <c r="E90" i="27"/>
  <c r="F90" i="27"/>
  <c r="D91" i="27"/>
  <c r="E91" i="27"/>
  <c r="F91" i="27"/>
  <c r="D92" i="27"/>
  <c r="E92" i="27"/>
  <c r="F92" i="27"/>
  <c r="C90" i="27"/>
  <c r="C91" i="27"/>
  <c r="C92" i="27"/>
  <c r="C89" i="27"/>
  <c r="F87" i="27"/>
  <c r="E87" i="27"/>
  <c r="D87" i="27"/>
  <c r="D85" i="27" s="1"/>
  <c r="C87" i="27"/>
  <c r="C85" i="27" s="1"/>
  <c r="F86" i="27"/>
  <c r="F85" i="27" s="1"/>
  <c r="E86" i="27"/>
  <c r="D86" i="27"/>
  <c r="C86" i="27"/>
  <c r="F84" i="27"/>
  <c r="E84" i="27"/>
  <c r="D84" i="27"/>
  <c r="C84" i="27"/>
  <c r="F83" i="27"/>
  <c r="E83" i="27"/>
  <c r="D83" i="27"/>
  <c r="C83" i="27"/>
  <c r="E82" i="27"/>
  <c r="F81" i="27"/>
  <c r="E81" i="27"/>
  <c r="D81" i="27"/>
  <c r="C81" i="27"/>
  <c r="F80" i="27"/>
  <c r="E80" i="27"/>
  <c r="D80" i="27"/>
  <c r="C80" i="27"/>
  <c r="C79" i="27" s="1"/>
  <c r="F79" i="27"/>
  <c r="F70" i="27"/>
  <c r="E70" i="27"/>
  <c r="D70" i="27"/>
  <c r="C70" i="27"/>
  <c r="F65" i="27"/>
  <c r="E65" i="27"/>
  <c r="D65" i="27"/>
  <c r="C65" i="27"/>
  <c r="F59" i="27"/>
  <c r="E59" i="27"/>
  <c r="D59" i="27"/>
  <c r="F42" i="27"/>
  <c r="E42" i="27"/>
  <c r="D42" i="27"/>
  <c r="C42" i="27"/>
  <c r="F39" i="27"/>
  <c r="E39" i="27"/>
  <c r="D39" i="27"/>
  <c r="C39" i="27"/>
  <c r="F36" i="27"/>
  <c r="F45" i="27" s="1"/>
  <c r="F28" i="27" s="1"/>
  <c r="E36" i="27"/>
  <c r="D36" i="27"/>
  <c r="C36" i="27"/>
  <c r="F30" i="27"/>
  <c r="E30" i="27"/>
  <c r="D30" i="27"/>
  <c r="F88" i="27" l="1"/>
  <c r="E93" i="27"/>
  <c r="F82" i="27"/>
  <c r="C82" i="27"/>
  <c r="E45" i="27"/>
  <c r="E28" i="27" s="1"/>
  <c r="F75" i="27"/>
  <c r="F57" i="27" s="1"/>
  <c r="F77" i="27" s="1"/>
  <c r="E79" i="27"/>
  <c r="D45" i="27"/>
  <c r="D28" i="27" s="1"/>
  <c r="E31" i="27" s="1"/>
  <c r="E88" i="27"/>
  <c r="E75" i="27"/>
  <c r="E57" i="27" s="1"/>
  <c r="E77" i="27" s="1"/>
  <c r="D88" i="27"/>
  <c r="D82" i="27"/>
  <c r="C93" i="27"/>
  <c r="C75" i="27"/>
  <c r="C57" i="27" s="1"/>
  <c r="D79" i="27"/>
  <c r="F93" i="27"/>
  <c r="F78" i="27" s="1"/>
  <c r="C45" i="27"/>
  <c r="C28" i="27" s="1"/>
  <c r="C29" i="27" s="1"/>
  <c r="D75" i="27"/>
  <c r="D57" i="27" s="1"/>
  <c r="D58" i="27" s="1"/>
  <c r="E85" i="27"/>
  <c r="C88" i="27"/>
  <c r="D60" i="27"/>
  <c r="D29" i="27"/>
  <c r="E58" i="27"/>
  <c r="E29" i="27"/>
  <c r="F58" i="27"/>
  <c r="F60" i="27"/>
  <c r="F29" i="27"/>
  <c r="F31" i="27"/>
  <c r="E78" i="27"/>
  <c r="D31" i="27" l="1"/>
  <c r="C58" i="27"/>
  <c r="D61" i="27" s="1"/>
  <c r="C77" i="27"/>
  <c r="D78" i="27"/>
  <c r="E60" i="27"/>
  <c r="D77" i="27"/>
  <c r="D98" i="27" s="1"/>
  <c r="C78" i="27"/>
  <c r="C98" i="27" s="1"/>
  <c r="F98" i="27"/>
  <c r="F32" i="27"/>
  <c r="E61" i="27"/>
  <c r="D32" i="27"/>
  <c r="F61" i="27"/>
  <c r="E98" i="27"/>
  <c r="E32" i="27"/>
  <c r="F124" i="26" l="1"/>
  <c r="E124" i="26"/>
  <c r="D124" i="26"/>
  <c r="F123" i="26"/>
  <c r="E123" i="26"/>
  <c r="D123" i="26"/>
  <c r="C123" i="26"/>
  <c r="F122" i="26"/>
  <c r="E122" i="26"/>
  <c r="D122" i="26"/>
  <c r="C122" i="26"/>
  <c r="F121" i="26"/>
  <c r="E121" i="26"/>
  <c r="D121" i="26"/>
  <c r="C121" i="26"/>
  <c r="D120" i="26"/>
  <c r="F119" i="26"/>
  <c r="E119" i="26"/>
  <c r="D119" i="26"/>
  <c r="C119" i="26"/>
  <c r="F118" i="26"/>
  <c r="E118" i="26"/>
  <c r="D118" i="26"/>
  <c r="C118" i="26"/>
  <c r="F117" i="26"/>
  <c r="E117" i="26"/>
  <c r="D117" i="26"/>
  <c r="C117" i="26"/>
  <c r="F116" i="26"/>
  <c r="E116" i="26"/>
  <c r="D116" i="26"/>
  <c r="C116" i="26"/>
  <c r="F115" i="26"/>
  <c r="E115" i="26"/>
  <c r="D115" i="26"/>
  <c r="C115" i="26"/>
  <c r="F114" i="26"/>
  <c r="E114" i="26"/>
  <c r="D114" i="26"/>
  <c r="C114" i="26"/>
  <c r="F113" i="26"/>
  <c r="E113" i="26"/>
  <c r="D113" i="26"/>
  <c r="C113" i="26"/>
  <c r="F112" i="26"/>
  <c r="E112" i="26"/>
  <c r="D112" i="26"/>
  <c r="C112" i="26"/>
  <c r="F111" i="26"/>
  <c r="E111" i="26"/>
  <c r="D111" i="26"/>
  <c r="C111" i="26"/>
  <c r="F110" i="26"/>
  <c r="E110" i="26"/>
  <c r="D110" i="26"/>
  <c r="C110" i="26"/>
  <c r="F109" i="26"/>
  <c r="E109" i="26"/>
  <c r="D109" i="26"/>
  <c r="C109" i="26"/>
  <c r="F107" i="26"/>
  <c r="E107" i="26"/>
  <c r="D107" i="26"/>
  <c r="C107" i="26"/>
  <c r="F106" i="26"/>
  <c r="E106" i="26"/>
  <c r="D106" i="26"/>
  <c r="C106" i="26"/>
  <c r="F104" i="26"/>
  <c r="E104" i="26"/>
  <c r="D104" i="26"/>
  <c r="C104" i="26"/>
  <c r="F103" i="26"/>
  <c r="E103" i="26"/>
  <c r="D103" i="26"/>
  <c r="C103" i="26"/>
  <c r="F98" i="26"/>
  <c r="E98" i="26"/>
  <c r="D98" i="26"/>
  <c r="C98" i="26"/>
  <c r="D91" i="26"/>
  <c r="D90" i="26"/>
  <c r="D92" i="26"/>
  <c r="C89" i="26"/>
  <c r="C124" i="26" s="1"/>
  <c r="F88" i="26"/>
  <c r="F80" i="26"/>
  <c r="E80" i="26"/>
  <c r="D80" i="26"/>
  <c r="C80" i="26"/>
  <c r="F73" i="26"/>
  <c r="E73" i="26"/>
  <c r="D73" i="26"/>
  <c r="F72" i="26"/>
  <c r="E72" i="26"/>
  <c r="D72" i="26"/>
  <c r="F71" i="26"/>
  <c r="E71" i="26"/>
  <c r="D71" i="26"/>
  <c r="C71" i="26"/>
  <c r="E56" i="26"/>
  <c r="F56" i="26" s="1"/>
  <c r="C56" i="26"/>
  <c r="C120" i="26" s="1"/>
  <c r="F44" i="26"/>
  <c r="F108" i="26" s="1"/>
  <c r="E44" i="26"/>
  <c r="D44" i="26"/>
  <c r="D108" i="26" s="1"/>
  <c r="C44" i="26"/>
  <c r="C59" i="26" s="1"/>
  <c r="F41" i="26"/>
  <c r="F105" i="26" s="1"/>
  <c r="E41" i="26"/>
  <c r="E105" i="26" s="1"/>
  <c r="D41" i="26"/>
  <c r="D105" i="26" s="1"/>
  <c r="C41" i="26"/>
  <c r="C105" i="26" s="1"/>
  <c r="F38" i="26"/>
  <c r="F102" i="26" s="1"/>
  <c r="E38" i="26"/>
  <c r="E102" i="26" s="1"/>
  <c r="D38" i="26"/>
  <c r="D102" i="26" s="1"/>
  <c r="C38" i="26"/>
  <c r="C102" i="26" s="1"/>
  <c r="F33" i="26"/>
  <c r="E33" i="26"/>
  <c r="D33" i="26"/>
  <c r="F32" i="26"/>
  <c r="E32" i="26"/>
  <c r="D32" i="26"/>
  <c r="F31" i="26"/>
  <c r="E31" i="26"/>
  <c r="D31" i="26"/>
  <c r="D34" i="26" s="1"/>
  <c r="C31" i="26"/>
  <c r="D59" i="26" l="1"/>
  <c r="D60" i="26" s="1"/>
  <c r="E34" i="26"/>
  <c r="F34" i="26"/>
  <c r="D101" i="26"/>
  <c r="D74" i="26"/>
  <c r="E59" i="26"/>
  <c r="E60" i="26" s="1"/>
  <c r="F74" i="26"/>
  <c r="F101" i="26"/>
  <c r="F120" i="26"/>
  <c r="F59" i="26"/>
  <c r="C100" i="26"/>
  <c r="C60" i="26"/>
  <c r="D100" i="26"/>
  <c r="D125" i="26" s="1"/>
  <c r="E108" i="26"/>
  <c r="E101" i="26" s="1"/>
  <c r="E120" i="26"/>
  <c r="E74" i="26"/>
  <c r="C108" i="26"/>
  <c r="C101" i="26" s="1"/>
  <c r="C125" i="26" s="1"/>
  <c r="E100" i="26" l="1"/>
  <c r="E125" i="26" s="1"/>
  <c r="F60" i="26"/>
  <c r="F100" i="26"/>
  <c r="F125" i="26" s="1"/>
  <c r="F380" i="25" l="1"/>
  <c r="E380" i="25"/>
  <c r="D380" i="25"/>
  <c r="C380" i="25"/>
  <c r="F379" i="25"/>
  <c r="E379" i="25"/>
  <c r="D379" i="25"/>
  <c r="C379" i="25"/>
  <c r="F378" i="25"/>
  <c r="F376" i="25" s="1"/>
  <c r="E378" i="25"/>
  <c r="D378" i="25"/>
  <c r="C378" i="25"/>
  <c r="F377" i="25"/>
  <c r="E377" i="25"/>
  <c r="D377" i="25"/>
  <c r="D376" i="25" s="1"/>
  <c r="C377" i="25"/>
  <c r="C376" i="25" s="1"/>
  <c r="E376" i="25"/>
  <c r="F375" i="25"/>
  <c r="E375" i="25"/>
  <c r="D375" i="25"/>
  <c r="C375" i="25"/>
  <c r="F374" i="25"/>
  <c r="E374" i="25"/>
  <c r="D374" i="25"/>
  <c r="C374" i="25"/>
  <c r="F373" i="25"/>
  <c r="E373" i="25"/>
  <c r="D373" i="25"/>
  <c r="C373" i="25"/>
  <c r="F372" i="25"/>
  <c r="F371" i="25" s="1"/>
  <c r="E372" i="25"/>
  <c r="E371" i="25" s="1"/>
  <c r="D372" i="25"/>
  <c r="D371" i="25" s="1"/>
  <c r="C372" i="25"/>
  <c r="F370" i="25"/>
  <c r="E370" i="25"/>
  <c r="D370" i="25"/>
  <c r="C370" i="25"/>
  <c r="F369" i="25"/>
  <c r="E369" i="25"/>
  <c r="D369" i="25"/>
  <c r="C369" i="25"/>
  <c r="D368" i="25"/>
  <c r="C368" i="25"/>
  <c r="F367" i="25"/>
  <c r="E367" i="25"/>
  <c r="D367" i="25"/>
  <c r="C367" i="25"/>
  <c r="F366" i="25"/>
  <c r="E366" i="25"/>
  <c r="D366" i="25"/>
  <c r="D365" i="25" s="1"/>
  <c r="C366" i="25"/>
  <c r="C365" i="25" s="1"/>
  <c r="F364" i="25"/>
  <c r="F362" i="25" s="1"/>
  <c r="E364" i="25"/>
  <c r="E362" i="25" s="1"/>
  <c r="D364" i="25"/>
  <c r="C364" i="25"/>
  <c r="F363" i="25"/>
  <c r="E363" i="25"/>
  <c r="D363" i="25"/>
  <c r="C363" i="25"/>
  <c r="D362" i="25"/>
  <c r="C362" i="25"/>
  <c r="F361" i="25"/>
  <c r="E361" i="25"/>
  <c r="D361" i="25"/>
  <c r="C361" i="25"/>
  <c r="F360" i="25"/>
  <c r="F359" i="25" s="1"/>
  <c r="E360" i="25"/>
  <c r="E359" i="25" s="1"/>
  <c r="D360" i="25"/>
  <c r="D359" i="25" s="1"/>
  <c r="C360" i="25"/>
  <c r="C359" i="25" s="1"/>
  <c r="F358" i="25"/>
  <c r="E358" i="25"/>
  <c r="D358" i="25"/>
  <c r="C358" i="25"/>
  <c r="F357" i="25"/>
  <c r="F356" i="25" s="1"/>
  <c r="E357" i="25"/>
  <c r="E356" i="25" s="1"/>
  <c r="D357" i="25"/>
  <c r="D356" i="25" s="1"/>
  <c r="C357" i="25"/>
  <c r="C356" i="25" s="1"/>
  <c r="F355" i="25"/>
  <c r="E355" i="25"/>
  <c r="D355" i="25"/>
  <c r="C355" i="25"/>
  <c r="F354" i="25"/>
  <c r="E354" i="25"/>
  <c r="D354" i="25"/>
  <c r="C354" i="25"/>
  <c r="C353" i="25" s="1"/>
  <c r="F352" i="25"/>
  <c r="E352" i="25"/>
  <c r="E350" i="25" s="1"/>
  <c r="D352" i="25"/>
  <c r="C352" i="25"/>
  <c r="F351" i="25"/>
  <c r="E351" i="25"/>
  <c r="D351" i="25"/>
  <c r="C351" i="25"/>
  <c r="C350" i="25" s="1"/>
  <c r="F350" i="25"/>
  <c r="D350" i="25"/>
  <c r="F341" i="25"/>
  <c r="E341" i="25"/>
  <c r="D341" i="25"/>
  <c r="C341" i="25"/>
  <c r="F336" i="25"/>
  <c r="F346" i="25" s="1"/>
  <c r="F328" i="25" s="1"/>
  <c r="E336" i="25"/>
  <c r="E346" i="25" s="1"/>
  <c r="E328" i="25" s="1"/>
  <c r="D336" i="25"/>
  <c r="D346" i="25" s="1"/>
  <c r="D328" i="25" s="1"/>
  <c r="C336" i="25"/>
  <c r="C346" i="25" s="1"/>
  <c r="C328" i="25" s="1"/>
  <c r="C329" i="25" s="1"/>
  <c r="F330" i="25"/>
  <c r="E330" i="25"/>
  <c r="D330" i="25"/>
  <c r="F315" i="25"/>
  <c r="E315" i="25"/>
  <c r="D315" i="25"/>
  <c r="C315" i="25"/>
  <c r="C252" i="25" s="1"/>
  <c r="F310" i="25"/>
  <c r="F320" i="25" s="1"/>
  <c r="F302" i="25" s="1"/>
  <c r="E310" i="25"/>
  <c r="D310" i="25"/>
  <c r="D320" i="25" s="1"/>
  <c r="D302" i="25" s="1"/>
  <c r="C310" i="25"/>
  <c r="F304" i="25"/>
  <c r="E304" i="25"/>
  <c r="D304" i="25"/>
  <c r="F290" i="25"/>
  <c r="E290" i="25"/>
  <c r="D290" i="25"/>
  <c r="D295" i="25" s="1"/>
  <c r="C290" i="25"/>
  <c r="F285" i="25"/>
  <c r="F295" i="25" s="1"/>
  <c r="E285" i="25"/>
  <c r="E295" i="25" s="1"/>
  <c r="D285" i="25"/>
  <c r="C285" i="25"/>
  <c r="C295" i="25" s="1"/>
  <c r="F280" i="25"/>
  <c r="E280" i="25"/>
  <c r="D280" i="25"/>
  <c r="F279" i="25"/>
  <c r="E279" i="25"/>
  <c r="D279" i="25"/>
  <c r="F278" i="25"/>
  <c r="E278" i="25"/>
  <c r="E281" i="25" s="1"/>
  <c r="D278" i="25"/>
  <c r="C278" i="25"/>
  <c r="F265" i="25"/>
  <c r="E265" i="25"/>
  <c r="D265" i="25"/>
  <c r="C265" i="25"/>
  <c r="F260" i="25"/>
  <c r="F270" i="25" s="1"/>
  <c r="F252" i="25" s="1"/>
  <c r="E260" i="25"/>
  <c r="E270" i="25" s="1"/>
  <c r="D260" i="25"/>
  <c r="C260" i="25"/>
  <c r="F254" i="25"/>
  <c r="E254" i="25"/>
  <c r="D254" i="25"/>
  <c r="E252" i="25"/>
  <c r="E253" i="25" s="1"/>
  <c r="E256" i="25" s="1"/>
  <c r="D252" i="25"/>
  <c r="D253" i="25" s="1"/>
  <c r="F236" i="25"/>
  <c r="E236" i="25"/>
  <c r="D236" i="25"/>
  <c r="C236" i="25"/>
  <c r="F231" i="25"/>
  <c r="F241" i="25" s="1"/>
  <c r="E231" i="25"/>
  <c r="E241" i="25" s="1"/>
  <c r="D231" i="25"/>
  <c r="D241" i="25" s="1"/>
  <c r="C231" i="25"/>
  <c r="C241" i="25" s="1"/>
  <c r="F225" i="25"/>
  <c r="E225" i="25"/>
  <c r="D225" i="25"/>
  <c r="F210" i="25"/>
  <c r="E210" i="25"/>
  <c r="D210" i="25"/>
  <c r="C210" i="25"/>
  <c r="F205" i="25"/>
  <c r="F215" i="25" s="1"/>
  <c r="F197" i="25" s="1"/>
  <c r="E205" i="25"/>
  <c r="E215" i="25" s="1"/>
  <c r="E197" i="25" s="1"/>
  <c r="D205" i="25"/>
  <c r="C205" i="25"/>
  <c r="F199" i="25"/>
  <c r="E199" i="25"/>
  <c r="D199" i="25"/>
  <c r="F185" i="25"/>
  <c r="E185" i="25"/>
  <c r="D185" i="25"/>
  <c r="C185" i="25"/>
  <c r="F180" i="25"/>
  <c r="E180" i="25"/>
  <c r="E190" i="25" s="1"/>
  <c r="D180" i="25"/>
  <c r="C180" i="25"/>
  <c r="C190" i="25" s="1"/>
  <c r="F175" i="25"/>
  <c r="F174" i="25"/>
  <c r="E174" i="25"/>
  <c r="D174" i="25"/>
  <c r="F173" i="25"/>
  <c r="F176" i="25" s="1"/>
  <c r="E173" i="25"/>
  <c r="C173" i="25"/>
  <c r="F165" i="25"/>
  <c r="E165" i="25"/>
  <c r="F160" i="25"/>
  <c r="E160" i="25"/>
  <c r="D160" i="25"/>
  <c r="F155" i="25"/>
  <c r="E155" i="25"/>
  <c r="D155" i="25"/>
  <c r="C155" i="25"/>
  <c r="C165" i="25" s="1"/>
  <c r="F150" i="25"/>
  <c r="E150" i="25"/>
  <c r="D150" i="25"/>
  <c r="F149" i="25"/>
  <c r="E149" i="25"/>
  <c r="D149" i="25"/>
  <c r="F148" i="25"/>
  <c r="E148" i="25"/>
  <c r="D148" i="25"/>
  <c r="D151" i="25" s="1"/>
  <c r="C148" i="25"/>
  <c r="F136" i="25"/>
  <c r="E136" i="25"/>
  <c r="F135" i="25"/>
  <c r="E135" i="25"/>
  <c r="D135" i="25"/>
  <c r="C135" i="25"/>
  <c r="C106" i="25" s="1"/>
  <c r="C107" i="25" s="1"/>
  <c r="F108" i="25"/>
  <c r="E108" i="25"/>
  <c r="D108" i="25"/>
  <c r="F107" i="25"/>
  <c r="F106" i="25"/>
  <c r="F109" i="25" s="1"/>
  <c r="E106" i="25"/>
  <c r="D106" i="25"/>
  <c r="E98" i="25"/>
  <c r="C98" i="25"/>
  <c r="F83" i="25"/>
  <c r="F98" i="25" s="1"/>
  <c r="E83" i="25"/>
  <c r="D83" i="25"/>
  <c r="D98" i="25" s="1"/>
  <c r="C83" i="25"/>
  <c r="F71" i="25"/>
  <c r="E71" i="25"/>
  <c r="D71" i="25"/>
  <c r="E54" i="25"/>
  <c r="F54" i="25" s="1"/>
  <c r="F51" i="25"/>
  <c r="E51" i="25"/>
  <c r="D51" i="25"/>
  <c r="C51" i="25"/>
  <c r="F48" i="25"/>
  <c r="E48" i="25"/>
  <c r="D48" i="25"/>
  <c r="C48" i="25"/>
  <c r="F42" i="25"/>
  <c r="E42" i="25"/>
  <c r="D42" i="25"/>
  <c r="C42" i="25"/>
  <c r="F39" i="25"/>
  <c r="E39" i="25"/>
  <c r="D39" i="25"/>
  <c r="C39" i="25"/>
  <c r="F36" i="25"/>
  <c r="E36" i="25"/>
  <c r="D36" i="25"/>
  <c r="C36" i="25"/>
  <c r="F30" i="25"/>
  <c r="E30" i="25"/>
  <c r="D30" i="25"/>
  <c r="D69" i="25" l="1"/>
  <c r="D70" i="25" s="1"/>
  <c r="D57" i="25"/>
  <c r="D136" i="25"/>
  <c r="F151" i="25"/>
  <c r="D165" i="25"/>
  <c r="D190" i="25"/>
  <c r="D172" i="25" s="1"/>
  <c r="D173" i="25" s="1"/>
  <c r="C320" i="25"/>
  <c r="C302" i="25" s="1"/>
  <c r="C303" i="25" s="1"/>
  <c r="C136" i="25"/>
  <c r="E151" i="25"/>
  <c r="D109" i="25"/>
  <c r="E109" i="25"/>
  <c r="D353" i="25"/>
  <c r="C57" i="25"/>
  <c r="F190" i="25"/>
  <c r="C215" i="25"/>
  <c r="C197" i="25" s="1"/>
  <c r="C198" i="25" s="1"/>
  <c r="C270" i="25"/>
  <c r="E320" i="25"/>
  <c r="E302" i="25" s="1"/>
  <c r="E303" i="25" s="1"/>
  <c r="E306" i="25" s="1"/>
  <c r="E353" i="25"/>
  <c r="E365" i="25"/>
  <c r="E368" i="25"/>
  <c r="D215" i="25"/>
  <c r="D197" i="25" s="1"/>
  <c r="D270" i="25"/>
  <c r="D281" i="25"/>
  <c r="F353" i="25"/>
  <c r="F365" i="25"/>
  <c r="C371" i="25"/>
  <c r="F281" i="25"/>
  <c r="E331" i="25"/>
  <c r="E329" i="25"/>
  <c r="D28" i="25"/>
  <c r="D58" i="25" s="1"/>
  <c r="E223" i="25"/>
  <c r="F331" i="25"/>
  <c r="F329" i="25"/>
  <c r="F332" i="25" s="1"/>
  <c r="D175" i="25"/>
  <c r="D303" i="25"/>
  <c r="D306" i="25" s="1"/>
  <c r="D305" i="25"/>
  <c r="C28" i="25"/>
  <c r="C29" i="25" s="1"/>
  <c r="F368" i="25"/>
  <c r="F57" i="25"/>
  <c r="D349" i="25"/>
  <c r="D223" i="25"/>
  <c r="F349" i="25"/>
  <c r="F223" i="25"/>
  <c r="F69" i="25"/>
  <c r="F99" i="25" s="1"/>
  <c r="D198" i="25"/>
  <c r="E198" i="25"/>
  <c r="E201" i="25" s="1"/>
  <c r="E200" i="25"/>
  <c r="D255" i="25"/>
  <c r="C253" i="25"/>
  <c r="D256" i="25" s="1"/>
  <c r="F303" i="25"/>
  <c r="F198" i="25"/>
  <c r="F201" i="25" s="1"/>
  <c r="F200" i="25"/>
  <c r="C349" i="25"/>
  <c r="C223" i="25"/>
  <c r="F253" i="25"/>
  <c r="F256" i="25" s="1"/>
  <c r="F255" i="25"/>
  <c r="D331" i="25"/>
  <c r="D329" i="25"/>
  <c r="D332" i="25" s="1"/>
  <c r="E57" i="25"/>
  <c r="E69" i="25"/>
  <c r="E99" i="25" s="1"/>
  <c r="D107" i="25"/>
  <c r="D110" i="25" s="1"/>
  <c r="E107" i="25"/>
  <c r="E255" i="25"/>
  <c r="C69" i="25"/>
  <c r="C70" i="25" s="1"/>
  <c r="D176" i="25" l="1"/>
  <c r="E176" i="25"/>
  <c r="D200" i="25"/>
  <c r="E305" i="25"/>
  <c r="E175" i="25"/>
  <c r="F305" i="25"/>
  <c r="D201" i="25"/>
  <c r="E349" i="25"/>
  <c r="D73" i="25"/>
  <c r="F306" i="25"/>
  <c r="E110" i="25"/>
  <c r="D99" i="25"/>
  <c r="D72" i="25"/>
  <c r="C99" i="25"/>
  <c r="F226" i="25"/>
  <c r="F224" i="25"/>
  <c r="C58" i="25"/>
  <c r="D29" i="25"/>
  <c r="D32" i="25" s="1"/>
  <c r="D31" i="25"/>
  <c r="E226" i="25"/>
  <c r="E224" i="25"/>
  <c r="D226" i="25"/>
  <c r="D348" i="25"/>
  <c r="D381" i="25" s="1"/>
  <c r="D224" i="25"/>
  <c r="C224" i="25"/>
  <c r="C348" i="25"/>
  <c r="F110" i="25"/>
  <c r="E70" i="25"/>
  <c r="E73" i="25" s="1"/>
  <c r="E72" i="25"/>
  <c r="C381" i="25"/>
  <c r="F70" i="25"/>
  <c r="F73" i="25" s="1"/>
  <c r="F72" i="25"/>
  <c r="E332" i="25"/>
  <c r="E28" i="25"/>
  <c r="E348" i="25" s="1"/>
  <c r="E381" i="25" s="1"/>
  <c r="F28" i="25"/>
  <c r="F58" i="25"/>
  <c r="E227" i="25" l="1"/>
  <c r="D227" i="25"/>
  <c r="E29" i="25"/>
  <c r="E32" i="25" s="1"/>
  <c r="E31" i="25"/>
  <c r="F29" i="25"/>
  <c r="F32" i="25" s="1"/>
  <c r="F31" i="25"/>
  <c r="F227" i="25"/>
  <c r="E58" i="25"/>
  <c r="F348" i="25"/>
  <c r="F381" i="25" s="1"/>
  <c r="F375" i="24" l="1"/>
  <c r="E375" i="24"/>
  <c r="D375" i="24"/>
  <c r="C375" i="24"/>
  <c r="F374" i="24"/>
  <c r="E374" i="24"/>
  <c r="D374" i="24"/>
  <c r="C374" i="24"/>
  <c r="F373" i="24"/>
  <c r="E373" i="24"/>
  <c r="D373" i="24"/>
  <c r="C373" i="24"/>
  <c r="F372" i="24"/>
  <c r="E372" i="24"/>
  <c r="E371" i="24" s="1"/>
  <c r="D372" i="24"/>
  <c r="D371" i="24" s="1"/>
  <c r="C372" i="24"/>
  <c r="F371" i="24"/>
  <c r="F370" i="24"/>
  <c r="E370" i="24"/>
  <c r="D370" i="24"/>
  <c r="C370" i="24"/>
  <c r="F369" i="24"/>
  <c r="E369" i="24"/>
  <c r="D369" i="24"/>
  <c r="C369" i="24"/>
  <c r="F368" i="24"/>
  <c r="E368" i="24"/>
  <c r="D368" i="24"/>
  <c r="C368" i="24"/>
  <c r="F367" i="24"/>
  <c r="F366" i="24" s="1"/>
  <c r="E367" i="24"/>
  <c r="E366" i="24" s="1"/>
  <c r="D367" i="24"/>
  <c r="D366" i="24" s="1"/>
  <c r="C367" i="24"/>
  <c r="C366" i="24" s="1"/>
  <c r="F365" i="24"/>
  <c r="E365" i="24"/>
  <c r="D365" i="24"/>
  <c r="C365" i="24"/>
  <c r="F364" i="24"/>
  <c r="E364" i="24"/>
  <c r="D364" i="24"/>
  <c r="C364" i="24"/>
  <c r="D363" i="24"/>
  <c r="F362" i="24"/>
  <c r="E362" i="24"/>
  <c r="D362" i="24"/>
  <c r="C362" i="24"/>
  <c r="F361" i="24"/>
  <c r="F360" i="24" s="1"/>
  <c r="E361" i="24"/>
  <c r="E360" i="24" s="1"/>
  <c r="D361" i="24"/>
  <c r="D360" i="24" s="1"/>
  <c r="C361" i="24"/>
  <c r="F359" i="24"/>
  <c r="E359" i="24"/>
  <c r="D359" i="24"/>
  <c r="C359" i="24"/>
  <c r="F358" i="24"/>
  <c r="F357" i="24" s="1"/>
  <c r="E358" i="24"/>
  <c r="D358" i="24"/>
  <c r="D357" i="24" s="1"/>
  <c r="C358" i="24"/>
  <c r="F356" i="24"/>
  <c r="E356" i="24"/>
  <c r="D356" i="24"/>
  <c r="C356" i="24"/>
  <c r="F355" i="24"/>
  <c r="E355" i="24"/>
  <c r="D355" i="24"/>
  <c r="D354" i="24" s="1"/>
  <c r="C355" i="24"/>
  <c r="C354" i="24" s="1"/>
  <c r="E354" i="24"/>
  <c r="F353" i="24"/>
  <c r="E353" i="24"/>
  <c r="D353" i="24"/>
  <c r="C353" i="24"/>
  <c r="F352" i="24"/>
  <c r="E352" i="24"/>
  <c r="E351" i="24" s="1"/>
  <c r="D352" i="24"/>
  <c r="D351" i="24" s="1"/>
  <c r="C352" i="24"/>
  <c r="F351" i="24"/>
  <c r="F350" i="24"/>
  <c r="E350" i="24"/>
  <c r="D350" i="24"/>
  <c r="C350" i="24"/>
  <c r="F349" i="24"/>
  <c r="F348" i="24" s="1"/>
  <c r="E349" i="24"/>
  <c r="E348" i="24" s="1"/>
  <c r="D349" i="24"/>
  <c r="D348" i="24" s="1"/>
  <c r="C349" i="24"/>
  <c r="C348" i="24" s="1"/>
  <c r="F347" i="24"/>
  <c r="E347" i="24"/>
  <c r="D347" i="24"/>
  <c r="C347" i="24"/>
  <c r="F346" i="24"/>
  <c r="F345" i="24" s="1"/>
  <c r="E346" i="24"/>
  <c r="E345" i="24" s="1"/>
  <c r="D346" i="24"/>
  <c r="D345" i="24" s="1"/>
  <c r="C346" i="24"/>
  <c r="C345" i="24" s="1"/>
  <c r="F336" i="24"/>
  <c r="E336" i="24"/>
  <c r="D336" i="24"/>
  <c r="C336" i="24"/>
  <c r="F331" i="24"/>
  <c r="F341" i="24" s="1"/>
  <c r="F323" i="24" s="1"/>
  <c r="E331" i="24"/>
  <c r="D331" i="24"/>
  <c r="D341" i="24" s="1"/>
  <c r="D323" i="24" s="1"/>
  <c r="C331" i="24"/>
  <c r="F325" i="24"/>
  <c r="E325" i="24"/>
  <c r="D325" i="24"/>
  <c r="F310" i="24"/>
  <c r="E310" i="24"/>
  <c r="E247" i="24" s="1"/>
  <c r="D310" i="24"/>
  <c r="C310" i="24"/>
  <c r="F305" i="24"/>
  <c r="F315" i="24" s="1"/>
  <c r="F297" i="24" s="1"/>
  <c r="E305" i="24"/>
  <c r="E315" i="24" s="1"/>
  <c r="E297" i="24" s="1"/>
  <c r="D305" i="24"/>
  <c r="D315" i="24" s="1"/>
  <c r="D297" i="24" s="1"/>
  <c r="C305" i="24"/>
  <c r="C315" i="24" s="1"/>
  <c r="C297" i="24" s="1"/>
  <c r="C298" i="24" s="1"/>
  <c r="F299" i="24"/>
  <c r="E299" i="24"/>
  <c r="D299" i="24"/>
  <c r="F285" i="24"/>
  <c r="E285" i="24"/>
  <c r="D285" i="24"/>
  <c r="C285" i="24"/>
  <c r="F280" i="24"/>
  <c r="F290" i="24" s="1"/>
  <c r="E280" i="24"/>
  <c r="E290" i="24" s="1"/>
  <c r="D280" i="24"/>
  <c r="D290" i="24" s="1"/>
  <c r="C280" i="24"/>
  <c r="F275" i="24"/>
  <c r="E275" i="24"/>
  <c r="D275" i="24"/>
  <c r="F274" i="24"/>
  <c r="E274" i="24"/>
  <c r="D274" i="24"/>
  <c r="F273" i="24"/>
  <c r="E273" i="24"/>
  <c r="E276" i="24" s="1"/>
  <c r="D273" i="24"/>
  <c r="C273" i="24"/>
  <c r="F260" i="24"/>
  <c r="E260" i="24"/>
  <c r="D260" i="24"/>
  <c r="C260" i="24"/>
  <c r="F255" i="24"/>
  <c r="E255" i="24"/>
  <c r="D255" i="24"/>
  <c r="C255" i="24"/>
  <c r="C265" i="24" s="1"/>
  <c r="F249" i="24"/>
  <c r="E249" i="24"/>
  <c r="D249" i="24"/>
  <c r="D248" i="24"/>
  <c r="D247" i="24"/>
  <c r="C247" i="24"/>
  <c r="C248" i="24" s="1"/>
  <c r="F231" i="24"/>
  <c r="E231" i="24"/>
  <c r="D231" i="24"/>
  <c r="C231" i="24"/>
  <c r="F226" i="24"/>
  <c r="F236" i="24" s="1"/>
  <c r="E226" i="24"/>
  <c r="E236" i="24" s="1"/>
  <c r="D226" i="24"/>
  <c r="C226" i="24"/>
  <c r="C236" i="24" s="1"/>
  <c r="F220" i="24"/>
  <c r="E220" i="24"/>
  <c r="D220" i="24"/>
  <c r="F205" i="24"/>
  <c r="E205" i="24"/>
  <c r="D205" i="24"/>
  <c r="C205" i="24"/>
  <c r="F200" i="24"/>
  <c r="F210" i="24" s="1"/>
  <c r="F192" i="24" s="1"/>
  <c r="E200" i="24"/>
  <c r="E210" i="24" s="1"/>
  <c r="E192" i="24" s="1"/>
  <c r="D200" i="24"/>
  <c r="D210" i="24" s="1"/>
  <c r="D192" i="24" s="1"/>
  <c r="C200" i="24"/>
  <c r="C210" i="24" s="1"/>
  <c r="C192" i="24" s="1"/>
  <c r="C193" i="24" s="1"/>
  <c r="F194" i="24"/>
  <c r="E194" i="24"/>
  <c r="D194" i="24"/>
  <c r="F180" i="24"/>
  <c r="E180" i="24"/>
  <c r="D180" i="24"/>
  <c r="C180" i="24"/>
  <c r="F175" i="24"/>
  <c r="F185" i="24" s="1"/>
  <c r="E175" i="24"/>
  <c r="E185" i="24" s="1"/>
  <c r="D175" i="24"/>
  <c r="D185" i="24" s="1"/>
  <c r="D167" i="24" s="1"/>
  <c r="C175" i="24"/>
  <c r="C185" i="24" s="1"/>
  <c r="F170" i="24"/>
  <c r="F169" i="24"/>
  <c r="E169" i="24"/>
  <c r="D169" i="24"/>
  <c r="F168" i="24"/>
  <c r="F171" i="24" s="1"/>
  <c r="E168" i="24"/>
  <c r="C168" i="24"/>
  <c r="F155" i="24"/>
  <c r="E155" i="24"/>
  <c r="D155" i="24"/>
  <c r="C155" i="24"/>
  <c r="F150" i="24"/>
  <c r="F160" i="24" s="1"/>
  <c r="E150" i="24"/>
  <c r="E160" i="24" s="1"/>
  <c r="D150" i="24"/>
  <c r="D160" i="24" s="1"/>
  <c r="C150" i="24"/>
  <c r="C160" i="24" s="1"/>
  <c r="C142" i="24" s="1"/>
  <c r="F145" i="24"/>
  <c r="E145" i="24"/>
  <c r="F144" i="24"/>
  <c r="E144" i="24"/>
  <c r="D144" i="24"/>
  <c r="F143" i="24"/>
  <c r="F146" i="24" s="1"/>
  <c r="E143" i="24"/>
  <c r="D143" i="24"/>
  <c r="F130" i="24"/>
  <c r="F101" i="24" s="1"/>
  <c r="E130" i="24"/>
  <c r="E131" i="24" s="1"/>
  <c r="D130" i="24"/>
  <c r="C130" i="24"/>
  <c r="F103" i="24"/>
  <c r="E103" i="24"/>
  <c r="D103" i="24"/>
  <c r="E101" i="24"/>
  <c r="E102" i="24" s="1"/>
  <c r="D94" i="24"/>
  <c r="F93" i="24"/>
  <c r="F94" i="24" s="1"/>
  <c r="E93" i="24"/>
  <c r="D93" i="24"/>
  <c r="C93" i="24"/>
  <c r="F66" i="24"/>
  <c r="E66" i="24"/>
  <c r="D66" i="24"/>
  <c r="D65" i="24"/>
  <c r="F64" i="24"/>
  <c r="F65" i="24" s="1"/>
  <c r="D64" i="24"/>
  <c r="C64" i="24"/>
  <c r="C94" i="24" s="1"/>
  <c r="E53" i="24"/>
  <c r="F53" i="24" s="1"/>
  <c r="C53" i="24"/>
  <c r="C363" i="24" s="1"/>
  <c r="F50" i="24"/>
  <c r="E50" i="24"/>
  <c r="D50" i="24"/>
  <c r="C50" i="24"/>
  <c r="F41" i="24"/>
  <c r="E41" i="24"/>
  <c r="D41" i="24"/>
  <c r="C41" i="24"/>
  <c r="F38" i="24"/>
  <c r="E38" i="24"/>
  <c r="E27" i="24" s="1"/>
  <c r="D38" i="24"/>
  <c r="C38" i="24"/>
  <c r="F35" i="24"/>
  <c r="E35" i="24"/>
  <c r="D35" i="24"/>
  <c r="D27" i="24" s="1"/>
  <c r="F29" i="24"/>
  <c r="E29" i="24"/>
  <c r="D29" i="24"/>
  <c r="C27" i="24"/>
  <c r="C28" i="24" s="1"/>
  <c r="D28" i="24" l="1"/>
  <c r="D30" i="24"/>
  <c r="C131" i="24"/>
  <c r="C101" i="24"/>
  <c r="C102" i="24" s="1"/>
  <c r="D265" i="24"/>
  <c r="D276" i="24"/>
  <c r="C341" i="24"/>
  <c r="C323" i="24" s="1"/>
  <c r="C324" i="24" s="1"/>
  <c r="D56" i="24"/>
  <c r="D57" i="24" s="1"/>
  <c r="E265" i="24"/>
  <c r="C351" i="24"/>
  <c r="C56" i="24"/>
  <c r="C57" i="24" s="1"/>
  <c r="D236" i="24"/>
  <c r="F265" i="24"/>
  <c r="F247" i="24" s="1"/>
  <c r="F248" i="24" s="1"/>
  <c r="F276" i="24"/>
  <c r="C290" i="24"/>
  <c r="E341" i="24"/>
  <c r="E323" i="24" s="1"/>
  <c r="E326" i="24" s="1"/>
  <c r="F354" i="24"/>
  <c r="E357" i="24"/>
  <c r="C360" i="24"/>
  <c r="C371" i="24"/>
  <c r="C357" i="24"/>
  <c r="E146" i="24"/>
  <c r="F363" i="24"/>
  <c r="F56" i="24"/>
  <c r="D298" i="24"/>
  <c r="D301" i="24" s="1"/>
  <c r="D300" i="24"/>
  <c r="E28" i="24"/>
  <c r="E30" i="24"/>
  <c r="D193" i="24"/>
  <c r="D196" i="24" s="1"/>
  <c r="D195" i="24"/>
  <c r="E298" i="24"/>
  <c r="E300" i="24"/>
  <c r="D344" i="24"/>
  <c r="D218" i="24"/>
  <c r="E324" i="24"/>
  <c r="C344" i="24"/>
  <c r="C218" i="24"/>
  <c r="F27" i="24"/>
  <c r="E218" i="24"/>
  <c r="D251" i="24"/>
  <c r="E248" i="24"/>
  <c r="E251" i="24" s="1"/>
  <c r="E250" i="24"/>
  <c r="F326" i="24"/>
  <c r="F324" i="24"/>
  <c r="E193" i="24"/>
  <c r="E196" i="24" s="1"/>
  <c r="E195" i="24"/>
  <c r="F298" i="24"/>
  <c r="F301" i="24" s="1"/>
  <c r="F300" i="24"/>
  <c r="F104" i="24"/>
  <c r="F102" i="24"/>
  <c r="F105" i="24" s="1"/>
  <c r="D326" i="24"/>
  <c r="D324" i="24"/>
  <c r="D327" i="24" s="1"/>
  <c r="D31" i="24"/>
  <c r="C143" i="24"/>
  <c r="D146" i="24" s="1"/>
  <c r="D145" i="24"/>
  <c r="D168" i="24"/>
  <c r="E170" i="24"/>
  <c r="D170" i="24"/>
  <c r="F218" i="24"/>
  <c r="F193" i="24"/>
  <c r="F195" i="24"/>
  <c r="F131" i="24"/>
  <c r="E56" i="24"/>
  <c r="E57" i="24" s="1"/>
  <c r="E64" i="24"/>
  <c r="E94" i="24" s="1"/>
  <c r="D101" i="24"/>
  <c r="D131" i="24" s="1"/>
  <c r="E363" i="24"/>
  <c r="D67" i="24"/>
  <c r="D250" i="24"/>
  <c r="C65" i="24"/>
  <c r="D68" i="24" s="1"/>
  <c r="F57" i="24" l="1"/>
  <c r="F327" i="24"/>
  <c r="E301" i="24"/>
  <c r="F250" i="24"/>
  <c r="E31" i="24"/>
  <c r="F343" i="24"/>
  <c r="F221" i="24"/>
  <c r="F219" i="24"/>
  <c r="E221" i="24"/>
  <c r="E343" i="24"/>
  <c r="E219" i="24"/>
  <c r="E222" i="24" s="1"/>
  <c r="F251" i="24"/>
  <c r="D171" i="24"/>
  <c r="E171" i="24"/>
  <c r="F196" i="24"/>
  <c r="E344" i="24"/>
  <c r="D221" i="24"/>
  <c r="D219" i="24"/>
  <c r="D343" i="24"/>
  <c r="D376" i="24" s="1"/>
  <c r="D102" i="24"/>
  <c r="E104" i="24"/>
  <c r="D104" i="24"/>
  <c r="E65" i="24"/>
  <c r="F67" i="24"/>
  <c r="E67" i="24"/>
  <c r="C376" i="24"/>
  <c r="F28" i="24"/>
  <c r="F31" i="24" s="1"/>
  <c r="F30" i="24"/>
  <c r="F344" i="24"/>
  <c r="C219" i="24"/>
  <c r="C343" i="24"/>
  <c r="E327" i="24"/>
  <c r="F376" i="24" l="1"/>
  <c r="D222" i="24"/>
  <c r="D105" i="24"/>
  <c r="E105" i="24"/>
  <c r="E68" i="24"/>
  <c r="F68" i="24"/>
  <c r="E376" i="24"/>
  <c r="F222" i="24"/>
  <c r="D72" i="23" l="1"/>
  <c r="F120" i="23"/>
  <c r="E120" i="23"/>
  <c r="D120" i="23"/>
  <c r="C120" i="23"/>
  <c r="F115" i="23"/>
  <c r="E115" i="23"/>
  <c r="D115" i="23"/>
  <c r="C115" i="23"/>
  <c r="F114" i="23"/>
  <c r="E114" i="23"/>
  <c r="D114" i="23"/>
  <c r="C114" i="23"/>
  <c r="F113" i="23"/>
  <c r="E113" i="23"/>
  <c r="D113" i="23"/>
  <c r="C113" i="23"/>
  <c r="F112" i="23"/>
  <c r="E112" i="23"/>
  <c r="D112" i="23"/>
  <c r="C112" i="23"/>
  <c r="F111" i="23"/>
  <c r="E111" i="23"/>
  <c r="D111" i="23"/>
  <c r="C111" i="23"/>
  <c r="F110" i="23"/>
  <c r="E110" i="23"/>
  <c r="D110" i="23"/>
  <c r="C110" i="23"/>
  <c r="F109" i="23"/>
  <c r="E109" i="23"/>
  <c r="D109" i="23"/>
  <c r="C109" i="23"/>
  <c r="F108" i="23"/>
  <c r="E108" i="23"/>
  <c r="E106" i="23" s="1"/>
  <c r="D108" i="23"/>
  <c r="C108" i="23"/>
  <c r="F107" i="23"/>
  <c r="F106" i="23" s="1"/>
  <c r="E107" i="23"/>
  <c r="D107" i="23"/>
  <c r="C107" i="23"/>
  <c r="C106" i="23" s="1"/>
  <c r="D106" i="23"/>
  <c r="F105" i="23"/>
  <c r="E105" i="23"/>
  <c r="D105" i="23"/>
  <c r="C105" i="23"/>
  <c r="F104" i="23"/>
  <c r="F103" i="23" s="1"/>
  <c r="E104" i="23"/>
  <c r="E103" i="23" s="1"/>
  <c r="D104" i="23"/>
  <c r="D103" i="23" s="1"/>
  <c r="C104" i="23"/>
  <c r="C103" i="23"/>
  <c r="F101" i="23"/>
  <c r="F100" i="23" s="1"/>
  <c r="E101" i="23"/>
  <c r="E100" i="23" s="1"/>
  <c r="D101" i="23"/>
  <c r="C101" i="23"/>
  <c r="C100" i="23" s="1"/>
  <c r="D100" i="23"/>
  <c r="F98" i="23"/>
  <c r="F97" i="23" s="1"/>
  <c r="E98" i="23"/>
  <c r="E97" i="23" s="1"/>
  <c r="D98" i="23"/>
  <c r="D97" i="23" s="1"/>
  <c r="C98" i="23"/>
  <c r="C97" i="23" s="1"/>
  <c r="F96" i="23"/>
  <c r="E96" i="23"/>
  <c r="D96" i="23"/>
  <c r="C96" i="23"/>
  <c r="F95" i="23"/>
  <c r="E95" i="23"/>
  <c r="D95" i="23"/>
  <c r="D94" i="23" s="1"/>
  <c r="C95" i="23"/>
  <c r="C94" i="23" s="1"/>
  <c r="C93" i="23" s="1"/>
  <c r="E94" i="23"/>
  <c r="F85" i="23"/>
  <c r="F90" i="23" s="1"/>
  <c r="F72" i="23" s="1"/>
  <c r="E85" i="23"/>
  <c r="E90" i="23" s="1"/>
  <c r="E72" i="23" s="1"/>
  <c r="D85" i="23"/>
  <c r="D90" i="23" s="1"/>
  <c r="C85" i="23"/>
  <c r="C90" i="23" s="1"/>
  <c r="C72" i="23" s="1"/>
  <c r="F76" i="23"/>
  <c r="E76" i="23"/>
  <c r="D76" i="23"/>
  <c r="F74" i="23"/>
  <c r="E74" i="23"/>
  <c r="D74" i="23"/>
  <c r="F60" i="23"/>
  <c r="F31" i="23" s="1"/>
  <c r="E60" i="23"/>
  <c r="E31" i="23" s="1"/>
  <c r="D60" i="23"/>
  <c r="D31" i="23" s="1"/>
  <c r="D32" i="23" s="1"/>
  <c r="C60" i="23"/>
  <c r="F33" i="23"/>
  <c r="E33" i="23"/>
  <c r="D33" i="23"/>
  <c r="F94" i="23" l="1"/>
  <c r="D93" i="23"/>
  <c r="C61" i="23"/>
  <c r="D61" i="23"/>
  <c r="C31" i="23"/>
  <c r="C32" i="23" s="1"/>
  <c r="D35" i="23" s="1"/>
  <c r="F75" i="23"/>
  <c r="F92" i="23"/>
  <c r="E32" i="23"/>
  <c r="E35" i="23" s="1"/>
  <c r="E34" i="23"/>
  <c r="E93" i="23"/>
  <c r="F93" i="23"/>
  <c r="E75" i="23"/>
  <c r="E92" i="23"/>
  <c r="F34" i="23"/>
  <c r="F61" i="23"/>
  <c r="F32" i="23"/>
  <c r="D92" i="23"/>
  <c r="D75" i="23"/>
  <c r="E61" i="23"/>
  <c r="D34" i="23"/>
  <c r="E125" i="23" l="1"/>
  <c r="C92" i="23"/>
  <c r="C125" i="23" s="1"/>
  <c r="F35" i="23"/>
  <c r="F125" i="23"/>
  <c r="D125" i="23"/>
  <c r="F381" i="22" l="1"/>
  <c r="E381" i="22"/>
  <c r="E377" i="22" s="1"/>
  <c r="D381" i="22"/>
  <c r="C381" i="22"/>
  <c r="F380" i="22"/>
  <c r="E380" i="22"/>
  <c r="D380" i="22"/>
  <c r="C380" i="22"/>
  <c r="F379" i="22"/>
  <c r="F377" i="22" s="1"/>
  <c r="D379" i="22"/>
  <c r="C379" i="22"/>
  <c r="C378" i="22"/>
  <c r="F376" i="22"/>
  <c r="E376" i="22"/>
  <c r="D376" i="22"/>
  <c r="C376" i="22"/>
  <c r="F375" i="22"/>
  <c r="E375" i="22"/>
  <c r="D375" i="22"/>
  <c r="C375" i="22"/>
  <c r="F374" i="22"/>
  <c r="E374" i="22"/>
  <c r="D374" i="22"/>
  <c r="C374" i="22"/>
  <c r="F371" i="22"/>
  <c r="E371" i="22"/>
  <c r="D371" i="22"/>
  <c r="C371" i="22"/>
  <c r="F370" i="22"/>
  <c r="E370" i="22"/>
  <c r="D370" i="22"/>
  <c r="C370" i="22"/>
  <c r="D369" i="22"/>
  <c r="C369" i="22"/>
  <c r="F368" i="22"/>
  <c r="E368" i="22"/>
  <c r="D368" i="22"/>
  <c r="C368" i="22"/>
  <c r="F367" i="22"/>
  <c r="F366" i="22" s="1"/>
  <c r="E367" i="22"/>
  <c r="D367" i="22"/>
  <c r="C367" i="22"/>
  <c r="D366" i="22"/>
  <c r="C366" i="22"/>
  <c r="F365" i="22"/>
  <c r="E365" i="22"/>
  <c r="D365" i="22"/>
  <c r="C365" i="22"/>
  <c r="C363" i="22" s="1"/>
  <c r="F364" i="22"/>
  <c r="F363" i="22" s="1"/>
  <c r="E364" i="22"/>
  <c r="D364" i="22"/>
  <c r="C364" i="22"/>
  <c r="F362" i="22"/>
  <c r="E362" i="22"/>
  <c r="E360" i="22" s="1"/>
  <c r="D362" i="22"/>
  <c r="C362" i="22"/>
  <c r="F361" i="22"/>
  <c r="E361" i="22"/>
  <c r="D361" i="22"/>
  <c r="C361" i="22"/>
  <c r="C360" i="22" s="1"/>
  <c r="F359" i="22"/>
  <c r="E359" i="22"/>
  <c r="D359" i="22"/>
  <c r="C359" i="22"/>
  <c r="F358" i="22"/>
  <c r="E358" i="22"/>
  <c r="D358" i="22"/>
  <c r="C358" i="22"/>
  <c r="C357" i="22" s="1"/>
  <c r="F356" i="22"/>
  <c r="E356" i="22"/>
  <c r="D356" i="22"/>
  <c r="C356" i="22"/>
  <c r="F355" i="22"/>
  <c r="E355" i="22"/>
  <c r="E354" i="22" s="1"/>
  <c r="D355" i="22"/>
  <c r="D354" i="22" s="1"/>
  <c r="C355" i="22"/>
  <c r="C354" i="22" s="1"/>
  <c r="F353" i="22"/>
  <c r="E353" i="22"/>
  <c r="D353" i="22"/>
  <c r="C353" i="22"/>
  <c r="F352" i="22"/>
  <c r="E352" i="22"/>
  <c r="E351" i="22" s="1"/>
  <c r="D352" i="22"/>
  <c r="D351" i="22" s="1"/>
  <c r="C352" i="22"/>
  <c r="C351" i="22" s="1"/>
  <c r="F342" i="22"/>
  <c r="F338" i="22" s="1"/>
  <c r="F373" i="22" s="1"/>
  <c r="F372" i="22" s="1"/>
  <c r="E342" i="22"/>
  <c r="D342" i="22"/>
  <c r="D338" i="22" s="1"/>
  <c r="D373" i="22" s="1"/>
  <c r="C342" i="22"/>
  <c r="E338" i="22"/>
  <c r="E373" i="22" s="1"/>
  <c r="E372" i="22" s="1"/>
  <c r="C338" i="22"/>
  <c r="C373" i="22" s="1"/>
  <c r="F316" i="22"/>
  <c r="E316" i="22"/>
  <c r="E253" i="22" s="1"/>
  <c r="D316" i="22"/>
  <c r="D253" i="22" s="1"/>
  <c r="C316" i="22"/>
  <c r="C253" i="22" s="1"/>
  <c r="F311" i="22"/>
  <c r="F321" i="22" s="1"/>
  <c r="F303" i="22" s="1"/>
  <c r="E311" i="22"/>
  <c r="D311" i="22"/>
  <c r="D321" i="22" s="1"/>
  <c r="D303" i="22" s="1"/>
  <c r="C311" i="22"/>
  <c r="F291" i="22"/>
  <c r="E291" i="22"/>
  <c r="D291" i="22"/>
  <c r="C291" i="22"/>
  <c r="F286" i="22"/>
  <c r="F296" i="22" s="1"/>
  <c r="E286" i="22"/>
  <c r="D286" i="22"/>
  <c r="D296" i="22" s="1"/>
  <c r="C286" i="22"/>
  <c r="F266" i="22"/>
  <c r="E266" i="22"/>
  <c r="D266" i="22"/>
  <c r="C266" i="22"/>
  <c r="F261" i="22"/>
  <c r="F271" i="22" s="1"/>
  <c r="F253" i="22" s="1"/>
  <c r="E261" i="22"/>
  <c r="D261" i="22"/>
  <c r="D271" i="22" s="1"/>
  <c r="C261" i="22"/>
  <c r="C271" i="22" s="1"/>
  <c r="F237" i="22"/>
  <c r="E237" i="22"/>
  <c r="D237" i="22"/>
  <c r="C237" i="22"/>
  <c r="F232" i="22"/>
  <c r="F242" i="22" s="1"/>
  <c r="E232" i="22"/>
  <c r="D232" i="22"/>
  <c r="C232" i="22"/>
  <c r="F211" i="22"/>
  <c r="E211" i="22"/>
  <c r="D211" i="22"/>
  <c r="C211" i="22"/>
  <c r="F206" i="22"/>
  <c r="F216" i="22" s="1"/>
  <c r="F198" i="22" s="1"/>
  <c r="E206" i="22"/>
  <c r="D206" i="22"/>
  <c r="C206" i="22"/>
  <c r="F200" i="22"/>
  <c r="E200" i="22"/>
  <c r="D200" i="22"/>
  <c r="F186" i="22"/>
  <c r="E186" i="22"/>
  <c r="D186" i="22"/>
  <c r="C186" i="22"/>
  <c r="F181" i="22"/>
  <c r="E181" i="22"/>
  <c r="D181" i="22"/>
  <c r="C181" i="22"/>
  <c r="F161" i="22"/>
  <c r="E161" i="22"/>
  <c r="D161" i="22"/>
  <c r="C161" i="22"/>
  <c r="F156" i="22"/>
  <c r="E156" i="22"/>
  <c r="D156" i="22"/>
  <c r="C156" i="22"/>
  <c r="C149" i="22"/>
  <c r="F136" i="22"/>
  <c r="F107" i="22" s="1"/>
  <c r="F110" i="22" s="1"/>
  <c r="E136" i="22"/>
  <c r="E107" i="22" s="1"/>
  <c r="E108" i="22" s="1"/>
  <c r="D136" i="22"/>
  <c r="D107" i="22" s="1"/>
  <c r="D108" i="22" s="1"/>
  <c r="C136" i="22"/>
  <c r="F109" i="22"/>
  <c r="E109" i="22"/>
  <c r="D109" i="22"/>
  <c r="F99" i="22"/>
  <c r="E99" i="22"/>
  <c r="E70" i="22" s="1"/>
  <c r="E71" i="22" s="1"/>
  <c r="D99" i="22"/>
  <c r="C99" i="22"/>
  <c r="F72" i="22"/>
  <c r="E72" i="22"/>
  <c r="D72" i="22"/>
  <c r="C70" i="22"/>
  <c r="C71" i="22" s="1"/>
  <c r="E59" i="22"/>
  <c r="F59" i="22" s="1"/>
  <c r="F56" i="22"/>
  <c r="E56" i="22"/>
  <c r="D56" i="22"/>
  <c r="C56" i="22"/>
  <c r="F47" i="22"/>
  <c r="E47" i="22"/>
  <c r="D47" i="22"/>
  <c r="C47" i="22"/>
  <c r="F44" i="22"/>
  <c r="E44" i="22"/>
  <c r="D44" i="22"/>
  <c r="D33" i="22" s="1"/>
  <c r="C44" i="22"/>
  <c r="C33" i="22" s="1"/>
  <c r="C34" i="22" s="1"/>
  <c r="F41" i="22"/>
  <c r="E41" i="22"/>
  <c r="E33" i="22" s="1"/>
  <c r="D41" i="22"/>
  <c r="C41" i="22"/>
  <c r="F35" i="22"/>
  <c r="E35" i="22"/>
  <c r="D35" i="22"/>
  <c r="C296" i="22" l="1"/>
  <c r="E216" i="22"/>
  <c r="E198" i="22" s="1"/>
  <c r="E242" i="22"/>
  <c r="E271" i="22"/>
  <c r="E296" i="22"/>
  <c r="E321" i="22"/>
  <c r="E303" i="22" s="1"/>
  <c r="F351" i="22"/>
  <c r="E357" i="22"/>
  <c r="D360" i="22"/>
  <c r="C166" i="22"/>
  <c r="C191" i="22"/>
  <c r="E36" i="22"/>
  <c r="E34" i="22"/>
  <c r="D166" i="22"/>
  <c r="D191" i="22"/>
  <c r="D173" i="22" s="1"/>
  <c r="D372" i="22"/>
  <c r="F357" i="22"/>
  <c r="D363" i="22"/>
  <c r="E366" i="22"/>
  <c r="F33" i="22"/>
  <c r="F36" i="22" s="1"/>
  <c r="E166" i="22"/>
  <c r="E191" i="22"/>
  <c r="E363" i="22"/>
  <c r="F166" i="22"/>
  <c r="F191" i="22"/>
  <c r="D377" i="22"/>
  <c r="C337" i="22"/>
  <c r="C347" i="22" s="1"/>
  <c r="C329" i="22" s="1"/>
  <c r="F34" i="22"/>
  <c r="F37" i="22" s="1"/>
  <c r="F108" i="22"/>
  <c r="F111" i="22" s="1"/>
  <c r="D216" i="22"/>
  <c r="D198" i="22" s="1"/>
  <c r="D242" i="22"/>
  <c r="D224" i="22" s="1"/>
  <c r="D357" i="22"/>
  <c r="F360" i="22"/>
  <c r="C100" i="22"/>
  <c r="C321" i="22"/>
  <c r="C303" i="22" s="1"/>
  <c r="E62" i="22"/>
  <c r="E63" i="22" s="1"/>
  <c r="C372" i="22"/>
  <c r="E100" i="22"/>
  <c r="C62" i="22"/>
  <c r="C63" i="22" s="1"/>
  <c r="F70" i="22"/>
  <c r="F71" i="22" s="1"/>
  <c r="F74" i="22" s="1"/>
  <c r="D137" i="22"/>
  <c r="D62" i="22"/>
  <c r="F354" i="22"/>
  <c r="C377" i="22"/>
  <c r="C216" i="22"/>
  <c r="C198" i="22" s="1"/>
  <c r="C199" i="22" s="1"/>
  <c r="C242" i="22"/>
  <c r="D199" i="22"/>
  <c r="F369" i="22"/>
  <c r="F62" i="22"/>
  <c r="F63" i="22" s="1"/>
  <c r="E199" i="22"/>
  <c r="E201" i="22"/>
  <c r="E224" i="22"/>
  <c r="C137" i="22"/>
  <c r="F199" i="22"/>
  <c r="F201" i="22"/>
  <c r="D63" i="22"/>
  <c r="E111" i="22"/>
  <c r="F224" i="22"/>
  <c r="D34" i="22"/>
  <c r="D37" i="22" s="1"/>
  <c r="D36" i="22"/>
  <c r="C224" i="22"/>
  <c r="E137" i="22"/>
  <c r="D70" i="22"/>
  <c r="C107" i="22"/>
  <c r="C108" i="22" s="1"/>
  <c r="D111" i="22" s="1"/>
  <c r="F137" i="22"/>
  <c r="E73" i="22"/>
  <c r="E110" i="22"/>
  <c r="D337" i="22"/>
  <c r="D347" i="22" s="1"/>
  <c r="D329" i="22" s="1"/>
  <c r="E337" i="22"/>
  <c r="E347" i="22" s="1"/>
  <c r="E329" i="22" s="1"/>
  <c r="E369" i="22"/>
  <c r="F337" i="22"/>
  <c r="F347" i="22" s="1"/>
  <c r="F329" i="22" s="1"/>
  <c r="D201" i="22" l="1"/>
  <c r="F202" i="22"/>
  <c r="D202" i="22"/>
  <c r="C349" i="22"/>
  <c r="F73" i="22"/>
  <c r="F100" i="22"/>
  <c r="E202" i="22"/>
  <c r="C350" i="22"/>
  <c r="D110" i="22"/>
  <c r="F349" i="22"/>
  <c r="D350" i="22"/>
  <c r="F350" i="22"/>
  <c r="D73" i="22"/>
  <c r="D71" i="22"/>
  <c r="D100" i="22"/>
  <c r="E37" i="22"/>
  <c r="D349" i="22"/>
  <c r="E350" i="22"/>
  <c r="C382" i="22"/>
  <c r="E349" i="22"/>
  <c r="D382" i="22" l="1"/>
  <c r="E382" i="22"/>
  <c r="D74" i="22"/>
  <c r="E74" i="22"/>
  <c r="F382" i="22"/>
  <c r="F373" i="21" l="1"/>
  <c r="E373" i="21"/>
  <c r="D373" i="21"/>
  <c r="C373" i="21"/>
  <c r="F372" i="21"/>
  <c r="E372" i="21"/>
  <c r="D372" i="21"/>
  <c r="C372" i="21"/>
  <c r="F371" i="21"/>
  <c r="E371" i="21"/>
  <c r="D371" i="21"/>
  <c r="C371" i="21"/>
  <c r="F370" i="21"/>
  <c r="F369" i="21" s="1"/>
  <c r="E370" i="21"/>
  <c r="E369" i="21" s="1"/>
  <c r="D370" i="21"/>
  <c r="D369" i="21" s="1"/>
  <c r="C370" i="21"/>
  <c r="C369" i="21" s="1"/>
  <c r="F368" i="21"/>
  <c r="E368" i="21"/>
  <c r="D368" i="21"/>
  <c r="C368" i="21"/>
  <c r="F367" i="21"/>
  <c r="E367" i="21"/>
  <c r="D367" i="21"/>
  <c r="C367" i="21"/>
  <c r="F366" i="21"/>
  <c r="E366" i="21"/>
  <c r="D366" i="21"/>
  <c r="C366" i="21"/>
  <c r="F365" i="21"/>
  <c r="F364" i="21" s="1"/>
  <c r="E365" i="21"/>
  <c r="C365" i="21"/>
  <c r="F363" i="21"/>
  <c r="E363" i="21"/>
  <c r="D363" i="21"/>
  <c r="C363" i="21"/>
  <c r="F362" i="21"/>
  <c r="E362" i="21"/>
  <c r="D362" i="21"/>
  <c r="C362" i="21"/>
  <c r="D361" i="21"/>
  <c r="F360" i="21"/>
  <c r="E360" i="21"/>
  <c r="D360" i="21"/>
  <c r="C360" i="21"/>
  <c r="F359" i="21"/>
  <c r="F358" i="21" s="1"/>
  <c r="E359" i="21"/>
  <c r="E358" i="21" s="1"/>
  <c r="D359" i="21"/>
  <c r="C359" i="21"/>
  <c r="F357" i="21"/>
  <c r="E357" i="21"/>
  <c r="D357" i="21"/>
  <c r="D355" i="21" s="1"/>
  <c r="C357" i="21"/>
  <c r="C355" i="21" s="1"/>
  <c r="F356" i="21"/>
  <c r="F355" i="21" s="1"/>
  <c r="E356" i="21"/>
  <c r="D356" i="21"/>
  <c r="C356" i="21"/>
  <c r="F354" i="21"/>
  <c r="E354" i="21"/>
  <c r="D354" i="21"/>
  <c r="C354" i="21"/>
  <c r="F353" i="21"/>
  <c r="F352" i="21" s="1"/>
  <c r="E353" i="21"/>
  <c r="E352" i="21" s="1"/>
  <c r="D353" i="21"/>
  <c r="C353" i="21"/>
  <c r="F351" i="21"/>
  <c r="E351" i="21"/>
  <c r="D351" i="21"/>
  <c r="D349" i="21" s="1"/>
  <c r="C351" i="21"/>
  <c r="F350" i="21"/>
  <c r="E350" i="21"/>
  <c r="C350" i="21"/>
  <c r="F348" i="21"/>
  <c r="E348" i="21"/>
  <c r="D348" i="21"/>
  <c r="C348" i="21"/>
  <c r="C346" i="21" s="1"/>
  <c r="F347" i="21"/>
  <c r="F346" i="21" s="1"/>
  <c r="E347" i="21"/>
  <c r="D347" i="21"/>
  <c r="F345" i="21"/>
  <c r="E345" i="21"/>
  <c r="D345" i="21"/>
  <c r="D343" i="21" s="1"/>
  <c r="C345" i="21"/>
  <c r="F344" i="21"/>
  <c r="F343" i="21" s="1"/>
  <c r="E344" i="21"/>
  <c r="E343" i="21" s="1"/>
  <c r="D344" i="21"/>
  <c r="C344" i="21"/>
  <c r="F334" i="21"/>
  <c r="E334" i="21"/>
  <c r="D334" i="21"/>
  <c r="C334" i="21"/>
  <c r="F329" i="21"/>
  <c r="E329" i="21"/>
  <c r="D329" i="21"/>
  <c r="C329" i="21"/>
  <c r="F321" i="21"/>
  <c r="E321" i="21"/>
  <c r="D321" i="21"/>
  <c r="C321" i="21"/>
  <c r="F316" i="21"/>
  <c r="E316" i="21"/>
  <c r="D316" i="21"/>
  <c r="C316" i="21"/>
  <c r="F310" i="21"/>
  <c r="E310" i="21"/>
  <c r="D310" i="21"/>
  <c r="C309" i="21"/>
  <c r="F295" i="21"/>
  <c r="E295" i="21"/>
  <c r="D295" i="21"/>
  <c r="C295" i="21"/>
  <c r="F290" i="21"/>
  <c r="E290" i="21"/>
  <c r="E300" i="21" s="1"/>
  <c r="D290" i="21"/>
  <c r="D300" i="21" s="1"/>
  <c r="C290" i="21"/>
  <c r="C300" i="21" s="1"/>
  <c r="F285" i="21"/>
  <c r="F284" i="21"/>
  <c r="F283" i="21"/>
  <c r="F286" i="21" s="1"/>
  <c r="E283" i="21"/>
  <c r="F269" i="21"/>
  <c r="E269" i="21"/>
  <c r="D269" i="21"/>
  <c r="C269" i="21"/>
  <c r="F264" i="21"/>
  <c r="F274" i="21" s="1"/>
  <c r="E264" i="21"/>
  <c r="D264" i="21"/>
  <c r="C264" i="21"/>
  <c r="F259" i="21"/>
  <c r="E259" i="21"/>
  <c r="D259" i="21"/>
  <c r="F258" i="21"/>
  <c r="E258" i="21"/>
  <c r="D258" i="21"/>
  <c r="F257" i="21"/>
  <c r="F260" i="21" s="1"/>
  <c r="E257" i="21"/>
  <c r="D257" i="21"/>
  <c r="C257" i="21"/>
  <c r="F240" i="21"/>
  <c r="E240" i="21"/>
  <c r="D240" i="21"/>
  <c r="C240" i="21"/>
  <c r="F235" i="21"/>
  <c r="E235" i="21"/>
  <c r="D235" i="21"/>
  <c r="C235" i="21"/>
  <c r="C245" i="21" s="1"/>
  <c r="F229" i="21"/>
  <c r="E229" i="21"/>
  <c r="D229" i="21"/>
  <c r="F214" i="21"/>
  <c r="E214" i="21"/>
  <c r="D214" i="21"/>
  <c r="C214" i="21"/>
  <c r="F209" i="21"/>
  <c r="F219" i="21" s="1"/>
  <c r="F201" i="21" s="1"/>
  <c r="E209" i="21"/>
  <c r="E219" i="21" s="1"/>
  <c r="E201" i="21" s="1"/>
  <c r="D209" i="21"/>
  <c r="D219" i="21" s="1"/>
  <c r="D201" i="21" s="1"/>
  <c r="C209" i="21"/>
  <c r="C219" i="21" s="1"/>
  <c r="C201" i="21" s="1"/>
  <c r="C202" i="21" s="1"/>
  <c r="F203" i="21"/>
  <c r="E203" i="21"/>
  <c r="D203" i="21"/>
  <c r="F189" i="21"/>
  <c r="E189" i="21"/>
  <c r="D189" i="21"/>
  <c r="C189" i="21"/>
  <c r="F184" i="21"/>
  <c r="F194" i="21" s="1"/>
  <c r="E184" i="21"/>
  <c r="D184" i="21"/>
  <c r="C184" i="21"/>
  <c r="D178" i="21"/>
  <c r="C177" i="21"/>
  <c r="F163" i="21"/>
  <c r="E163" i="21"/>
  <c r="D163" i="21"/>
  <c r="C163" i="21"/>
  <c r="F158" i="21"/>
  <c r="E158" i="21"/>
  <c r="D158" i="21"/>
  <c r="C158" i="21"/>
  <c r="C168" i="21" s="1"/>
  <c r="F153" i="21"/>
  <c r="E153" i="21"/>
  <c r="D153" i="21"/>
  <c r="F152" i="21"/>
  <c r="E152" i="21"/>
  <c r="D152" i="21"/>
  <c r="F151" i="21"/>
  <c r="E151" i="21"/>
  <c r="D151" i="21"/>
  <c r="C151" i="21"/>
  <c r="F138" i="21"/>
  <c r="E138" i="21"/>
  <c r="E109" i="21" s="1"/>
  <c r="D138" i="21"/>
  <c r="C138" i="21"/>
  <c r="C109" i="21" s="1"/>
  <c r="C110" i="21" s="1"/>
  <c r="F111" i="21"/>
  <c r="E111" i="21"/>
  <c r="D111" i="21"/>
  <c r="F109" i="21"/>
  <c r="F110" i="21" s="1"/>
  <c r="D109" i="21"/>
  <c r="D112" i="21" s="1"/>
  <c r="F101" i="21"/>
  <c r="E101" i="21"/>
  <c r="D101" i="21"/>
  <c r="D72" i="21" s="1"/>
  <c r="C101" i="21"/>
  <c r="C72" i="21" s="1"/>
  <c r="C73" i="21" s="1"/>
  <c r="F74" i="21"/>
  <c r="E74" i="21"/>
  <c r="D74" i="21"/>
  <c r="F72" i="21"/>
  <c r="E72" i="21"/>
  <c r="E75" i="21" s="1"/>
  <c r="E61" i="21"/>
  <c r="E361" i="21" s="1"/>
  <c r="C61" i="21"/>
  <c r="C361" i="21" s="1"/>
  <c r="F58" i="21"/>
  <c r="E58" i="21"/>
  <c r="D58" i="21"/>
  <c r="C58" i="21"/>
  <c r="F49" i="21"/>
  <c r="E49" i="21"/>
  <c r="D49" i="21"/>
  <c r="C49" i="21"/>
  <c r="F46" i="21"/>
  <c r="E46" i="21"/>
  <c r="D46" i="21"/>
  <c r="C46" i="21"/>
  <c r="F43" i="21"/>
  <c r="E43" i="21"/>
  <c r="D43" i="21"/>
  <c r="C43" i="21"/>
  <c r="F37" i="21"/>
  <c r="E37" i="21"/>
  <c r="D37" i="21"/>
  <c r="C35" i="21" l="1"/>
  <c r="C36" i="21" s="1"/>
  <c r="F154" i="21"/>
  <c r="F300" i="21"/>
  <c r="E355" i="21"/>
  <c r="E168" i="21"/>
  <c r="C194" i="21"/>
  <c r="E245" i="21"/>
  <c r="E227" i="21" s="1"/>
  <c r="C274" i="21"/>
  <c r="C326" i="21"/>
  <c r="C339" i="21"/>
  <c r="C349" i="21"/>
  <c r="F102" i="21"/>
  <c r="F168" i="21"/>
  <c r="C343" i="21"/>
  <c r="D346" i="21"/>
  <c r="E349" i="21"/>
  <c r="C352" i="21"/>
  <c r="C358" i="21"/>
  <c r="F75" i="21"/>
  <c r="E112" i="21"/>
  <c r="E194" i="21"/>
  <c r="E274" i="21"/>
  <c r="E326" i="21"/>
  <c r="E308" i="21" s="1"/>
  <c r="E339" i="21"/>
  <c r="E346" i="21"/>
  <c r="F349" i="21"/>
  <c r="D352" i="21"/>
  <c r="C364" i="21"/>
  <c r="F112" i="21"/>
  <c r="F139" i="21"/>
  <c r="E64" i="21"/>
  <c r="E35" i="21" s="1"/>
  <c r="E65" i="21" s="1"/>
  <c r="C64" i="21"/>
  <c r="C65" i="21" s="1"/>
  <c r="E102" i="21"/>
  <c r="D154" i="21"/>
  <c r="D245" i="21"/>
  <c r="D260" i="21"/>
  <c r="D326" i="21"/>
  <c r="D308" i="21" s="1"/>
  <c r="D309" i="21" s="1"/>
  <c r="D312" i="21" s="1"/>
  <c r="D339" i="21"/>
  <c r="E139" i="21"/>
  <c r="D64" i="21"/>
  <c r="D35" i="21" s="1"/>
  <c r="E154" i="21"/>
  <c r="C102" i="21"/>
  <c r="D168" i="21"/>
  <c r="D194" i="21"/>
  <c r="D176" i="21" s="1"/>
  <c r="D180" i="21" s="1"/>
  <c r="F245" i="21"/>
  <c r="F227" i="21" s="1"/>
  <c r="D274" i="21"/>
  <c r="F326" i="21"/>
  <c r="F308" i="21" s="1"/>
  <c r="F311" i="21" s="1"/>
  <c r="F339" i="21"/>
  <c r="D358" i="21"/>
  <c r="D139" i="21"/>
  <c r="D204" i="21"/>
  <c r="D202" i="21"/>
  <c r="D205" i="21" s="1"/>
  <c r="E202" i="21"/>
  <c r="E205" i="21" s="1"/>
  <c r="E204" i="21"/>
  <c r="D73" i="21"/>
  <c r="D76" i="21" s="1"/>
  <c r="D75" i="21"/>
  <c r="F204" i="21"/>
  <c r="F202" i="21"/>
  <c r="C227" i="21"/>
  <c r="D227" i="21"/>
  <c r="E309" i="21"/>
  <c r="E260" i="21"/>
  <c r="E73" i="21"/>
  <c r="D102" i="21"/>
  <c r="D110" i="21"/>
  <c r="D113" i="21" s="1"/>
  <c r="C139" i="21"/>
  <c r="F61" i="21"/>
  <c r="F73" i="21"/>
  <c r="E110" i="21"/>
  <c r="E342" i="21" l="1"/>
  <c r="C342" i="21"/>
  <c r="D342" i="21"/>
  <c r="E113" i="21"/>
  <c r="F76" i="21"/>
  <c r="F309" i="21"/>
  <c r="F312" i="21" s="1"/>
  <c r="F205" i="21"/>
  <c r="D179" i="21"/>
  <c r="D311" i="21"/>
  <c r="E311" i="21"/>
  <c r="E312" i="21"/>
  <c r="D341" i="21"/>
  <c r="D374" i="21" s="1"/>
  <c r="E341" i="21"/>
  <c r="E374" i="21" s="1"/>
  <c r="D230" i="21"/>
  <c r="D228" i="21"/>
  <c r="F228" i="21"/>
  <c r="F231" i="21" s="1"/>
  <c r="F230" i="21"/>
  <c r="E228" i="21"/>
  <c r="E230" i="21"/>
  <c r="C341" i="21"/>
  <c r="C374" i="21" s="1"/>
  <c r="C228" i="21"/>
  <c r="D36" i="21"/>
  <c r="D39" i="21" s="1"/>
  <c r="D38" i="21"/>
  <c r="F113" i="21"/>
  <c r="F361" i="21"/>
  <c r="F64" i="21"/>
  <c r="E76" i="21"/>
  <c r="E36" i="21"/>
  <c r="E38" i="21"/>
  <c r="D65" i="21"/>
  <c r="D231" i="21" l="1"/>
  <c r="E39" i="21"/>
  <c r="F35" i="21"/>
  <c r="F342" i="21"/>
  <c r="E231" i="21"/>
  <c r="F341" i="21" l="1"/>
  <c r="F374" i="21" s="1"/>
  <c r="F36" i="21"/>
  <c r="F39" i="21" s="1"/>
  <c r="F38" i="21"/>
  <c r="F65" i="21"/>
  <c r="F955" i="20" l="1"/>
  <c r="D955" i="20"/>
  <c r="C955" i="20"/>
  <c r="F954" i="20"/>
  <c r="E954" i="20"/>
  <c r="D954" i="20"/>
  <c r="C954" i="20"/>
  <c r="F953" i="20"/>
  <c r="E953" i="20"/>
  <c r="D953" i="20"/>
  <c r="C953" i="20"/>
  <c r="F952" i="20"/>
  <c r="F951" i="20" s="1"/>
  <c r="E952" i="20"/>
  <c r="E951" i="20" s="1"/>
  <c r="D952" i="20"/>
  <c r="D951" i="20" s="1"/>
  <c r="C952" i="20"/>
  <c r="C951" i="20" s="1"/>
  <c r="F946" i="20"/>
  <c r="E946" i="20"/>
  <c r="D946" i="20"/>
  <c r="C946" i="20"/>
  <c r="F945" i="20"/>
  <c r="E945" i="20"/>
  <c r="D945" i="20"/>
  <c r="C945" i="20"/>
  <c r="F944" i="20"/>
  <c r="E944" i="20"/>
  <c r="D944" i="20"/>
  <c r="C944" i="20"/>
  <c r="C943" i="20"/>
  <c r="F942" i="20"/>
  <c r="E942" i="20"/>
  <c r="D942" i="20"/>
  <c r="C942" i="20"/>
  <c r="F941" i="20"/>
  <c r="E941" i="20"/>
  <c r="D941" i="20"/>
  <c r="C941" i="20"/>
  <c r="F940" i="20"/>
  <c r="E940" i="20"/>
  <c r="D940" i="20"/>
  <c r="C940" i="20"/>
  <c r="F939" i="20"/>
  <c r="E939" i="20"/>
  <c r="D939" i="20"/>
  <c r="C939" i="20"/>
  <c r="F938" i="20"/>
  <c r="F937" i="20" s="1"/>
  <c r="E938" i="20"/>
  <c r="E937" i="20" s="1"/>
  <c r="D938" i="20"/>
  <c r="D937" i="20" s="1"/>
  <c r="C938" i="20"/>
  <c r="C937" i="20" s="1"/>
  <c r="F936" i="20"/>
  <c r="E936" i="20"/>
  <c r="D936" i="20"/>
  <c r="C936" i="20"/>
  <c r="F935" i="20"/>
  <c r="E935" i="20"/>
  <c r="D935" i="20"/>
  <c r="C935" i="20"/>
  <c r="F934" i="20"/>
  <c r="E934" i="20"/>
  <c r="D934" i="20"/>
  <c r="C934" i="20"/>
  <c r="F933" i="20"/>
  <c r="E933" i="20"/>
  <c r="D933" i="20"/>
  <c r="C933" i="20"/>
  <c r="F932" i="20"/>
  <c r="F931" i="20" s="1"/>
  <c r="E932" i="20"/>
  <c r="E931" i="20" s="1"/>
  <c r="D932" i="20"/>
  <c r="D931" i="20" s="1"/>
  <c r="C932" i="20"/>
  <c r="C931" i="20" s="1"/>
  <c r="F930" i="20"/>
  <c r="E930" i="20"/>
  <c r="D930" i="20"/>
  <c r="C930" i="20"/>
  <c r="F929" i="20"/>
  <c r="E929" i="20"/>
  <c r="D929" i="20"/>
  <c r="C929" i="20"/>
  <c r="F928" i="20"/>
  <c r="E928" i="20"/>
  <c r="D928" i="20"/>
  <c r="C928" i="20"/>
  <c r="F927" i="20"/>
  <c r="E927" i="20"/>
  <c r="D927" i="20"/>
  <c r="C927" i="20"/>
  <c r="F926" i="20"/>
  <c r="F925" i="20" s="1"/>
  <c r="E926" i="20"/>
  <c r="E925" i="20" s="1"/>
  <c r="D926" i="20"/>
  <c r="D925" i="20" s="1"/>
  <c r="C926" i="20"/>
  <c r="C925" i="20" s="1"/>
  <c r="F916" i="20"/>
  <c r="E916" i="20"/>
  <c r="D916" i="20"/>
  <c r="C916" i="20"/>
  <c r="F911" i="20"/>
  <c r="F921" i="20" s="1"/>
  <c r="E911" i="20"/>
  <c r="E921" i="20" s="1"/>
  <c r="D911" i="20"/>
  <c r="D921" i="20" s="1"/>
  <c r="C911" i="20"/>
  <c r="C921" i="20" s="1"/>
  <c r="F905" i="20"/>
  <c r="E905" i="20"/>
  <c r="D905" i="20"/>
  <c r="F889" i="20"/>
  <c r="E889" i="20"/>
  <c r="D889" i="20"/>
  <c r="C889" i="20"/>
  <c r="F884" i="20"/>
  <c r="F894" i="20" s="1"/>
  <c r="F876" i="20" s="1"/>
  <c r="E884" i="20"/>
  <c r="E894" i="20" s="1"/>
  <c r="E876" i="20" s="1"/>
  <c r="D884" i="20"/>
  <c r="D894" i="20" s="1"/>
  <c r="D876" i="20" s="1"/>
  <c r="C884" i="20"/>
  <c r="C894" i="20" s="1"/>
  <c r="C876" i="20" s="1"/>
  <c r="C877" i="20" s="1"/>
  <c r="F878" i="20"/>
  <c r="E878" i="20"/>
  <c r="D878" i="20"/>
  <c r="F863" i="20"/>
  <c r="E863" i="20"/>
  <c r="D863" i="20"/>
  <c r="C863" i="20"/>
  <c r="F858" i="20"/>
  <c r="F868" i="20" s="1"/>
  <c r="F850" i="20" s="1"/>
  <c r="E858" i="20"/>
  <c r="E868" i="20" s="1"/>
  <c r="E850" i="20" s="1"/>
  <c r="D858" i="20"/>
  <c r="D868" i="20" s="1"/>
  <c r="D850" i="20" s="1"/>
  <c r="C858" i="20"/>
  <c r="C868" i="20" s="1"/>
  <c r="C850" i="20" s="1"/>
  <c r="F852" i="20"/>
  <c r="E852" i="20"/>
  <c r="F838" i="20"/>
  <c r="E838" i="20"/>
  <c r="D838" i="20"/>
  <c r="C838" i="20"/>
  <c r="F833" i="20"/>
  <c r="F843" i="20" s="1"/>
  <c r="E833" i="20"/>
  <c r="E843" i="20" s="1"/>
  <c r="E825" i="20" s="1"/>
  <c r="D833" i="20"/>
  <c r="D843" i="20" s="1"/>
  <c r="D825" i="20" s="1"/>
  <c r="D826" i="20" s="1"/>
  <c r="C833" i="20"/>
  <c r="C843" i="20" s="1"/>
  <c r="E827" i="20"/>
  <c r="F825" i="20"/>
  <c r="F813" i="20"/>
  <c r="E813" i="20"/>
  <c r="D813" i="20"/>
  <c r="C813" i="20"/>
  <c r="F808" i="20"/>
  <c r="F818" i="20" s="1"/>
  <c r="F800" i="20" s="1"/>
  <c r="E808" i="20"/>
  <c r="E818" i="20" s="1"/>
  <c r="E800" i="20" s="1"/>
  <c r="E801" i="20" s="1"/>
  <c r="D808" i="20"/>
  <c r="D818" i="20" s="1"/>
  <c r="D800" i="20" s="1"/>
  <c r="C808" i="20"/>
  <c r="C818" i="20" s="1"/>
  <c r="C800" i="20" s="1"/>
  <c r="F802" i="20"/>
  <c r="E802" i="20"/>
  <c r="F793" i="20"/>
  <c r="F775" i="20" s="1"/>
  <c r="F788" i="20"/>
  <c r="E788" i="20"/>
  <c r="D788" i="20"/>
  <c r="C788" i="20"/>
  <c r="F783" i="20"/>
  <c r="E783" i="20"/>
  <c r="E793" i="20" s="1"/>
  <c r="E775" i="20" s="1"/>
  <c r="E776" i="20" s="1"/>
  <c r="D783" i="20"/>
  <c r="D793" i="20" s="1"/>
  <c r="C783" i="20"/>
  <c r="C793" i="20" s="1"/>
  <c r="C775" i="20" s="1"/>
  <c r="F777" i="20"/>
  <c r="E777" i="20"/>
  <c r="D775" i="20"/>
  <c r="F763" i="20"/>
  <c r="E763" i="20"/>
  <c r="D763" i="20"/>
  <c r="C763" i="20"/>
  <c r="F758" i="20"/>
  <c r="F768" i="20" s="1"/>
  <c r="F750" i="20" s="1"/>
  <c r="E758" i="20"/>
  <c r="E768" i="20" s="1"/>
  <c r="E750" i="20" s="1"/>
  <c r="D758" i="20"/>
  <c r="D768" i="20" s="1"/>
  <c r="D750" i="20" s="1"/>
  <c r="C758" i="20"/>
  <c r="C768" i="20" s="1"/>
  <c r="C750" i="20" s="1"/>
  <c r="F752" i="20"/>
  <c r="E752" i="20"/>
  <c r="E751" i="20"/>
  <c r="E743" i="20"/>
  <c r="E725" i="20" s="1"/>
  <c r="E728" i="20" s="1"/>
  <c r="F738" i="20"/>
  <c r="E738" i="20"/>
  <c r="D738" i="20"/>
  <c r="C738" i="20"/>
  <c r="F733" i="20"/>
  <c r="F743" i="20" s="1"/>
  <c r="E733" i="20"/>
  <c r="D733" i="20"/>
  <c r="D743" i="20" s="1"/>
  <c r="D725" i="20" s="1"/>
  <c r="D726" i="20" s="1"/>
  <c r="C733" i="20"/>
  <c r="C743" i="20" s="1"/>
  <c r="C725" i="20" s="1"/>
  <c r="F727" i="20"/>
  <c r="E727" i="20"/>
  <c r="F725" i="20"/>
  <c r="E718" i="20"/>
  <c r="E700" i="20" s="1"/>
  <c r="F713" i="20"/>
  <c r="E713" i="20"/>
  <c r="D713" i="20"/>
  <c r="C713" i="20"/>
  <c r="F708" i="20"/>
  <c r="E708" i="20"/>
  <c r="D708" i="20"/>
  <c r="D718" i="20" s="1"/>
  <c r="D700" i="20" s="1"/>
  <c r="D701" i="20" s="1"/>
  <c r="C708" i="20"/>
  <c r="C718" i="20" s="1"/>
  <c r="C700" i="20" s="1"/>
  <c r="F702" i="20"/>
  <c r="E702" i="20"/>
  <c r="F688" i="20"/>
  <c r="E688" i="20"/>
  <c r="D688" i="20"/>
  <c r="C688" i="20"/>
  <c r="F683" i="20"/>
  <c r="E683" i="20"/>
  <c r="E693" i="20" s="1"/>
  <c r="E675" i="20" s="1"/>
  <c r="D683" i="20"/>
  <c r="D693" i="20" s="1"/>
  <c r="D675" i="20" s="1"/>
  <c r="C683" i="20"/>
  <c r="C693" i="20" s="1"/>
  <c r="F677" i="20"/>
  <c r="E677" i="20"/>
  <c r="C675" i="20"/>
  <c r="F663" i="20"/>
  <c r="E663" i="20"/>
  <c r="D663" i="20"/>
  <c r="C663" i="20"/>
  <c r="F658" i="20"/>
  <c r="F668" i="20" s="1"/>
  <c r="F650" i="20" s="1"/>
  <c r="F651" i="20" s="1"/>
  <c r="E658" i="20"/>
  <c r="E668" i="20" s="1"/>
  <c r="D658" i="20"/>
  <c r="D668" i="20" s="1"/>
  <c r="D650" i="20" s="1"/>
  <c r="C658" i="20"/>
  <c r="C668" i="20" s="1"/>
  <c r="C650" i="20" s="1"/>
  <c r="F652" i="20"/>
  <c r="E652" i="20"/>
  <c r="E650" i="20"/>
  <c r="D643" i="20"/>
  <c r="D625" i="20" s="1"/>
  <c r="F638" i="20"/>
  <c r="E638" i="20"/>
  <c r="D638" i="20"/>
  <c r="C638" i="20"/>
  <c r="F633" i="20"/>
  <c r="F643" i="20" s="1"/>
  <c r="F625" i="20" s="1"/>
  <c r="E633" i="20"/>
  <c r="D633" i="20"/>
  <c r="C633" i="20"/>
  <c r="C643" i="20" s="1"/>
  <c r="C625" i="20" s="1"/>
  <c r="C626" i="20" s="1"/>
  <c r="F627" i="20"/>
  <c r="E627" i="20"/>
  <c r="D627" i="20"/>
  <c r="F626" i="20"/>
  <c r="F613" i="20"/>
  <c r="E613" i="20"/>
  <c r="D613" i="20"/>
  <c r="C613" i="20"/>
  <c r="F608" i="20"/>
  <c r="F618" i="20" s="1"/>
  <c r="F600" i="20" s="1"/>
  <c r="E608" i="20"/>
  <c r="D608" i="20"/>
  <c r="D618" i="20" s="1"/>
  <c r="D600" i="20" s="1"/>
  <c r="C608" i="20"/>
  <c r="C618" i="20" s="1"/>
  <c r="C600" i="20" s="1"/>
  <c r="F602" i="20"/>
  <c r="E602" i="20"/>
  <c r="F588" i="20"/>
  <c r="E588" i="20"/>
  <c r="D588" i="20"/>
  <c r="C588" i="20"/>
  <c r="F583" i="20"/>
  <c r="F593" i="20" s="1"/>
  <c r="F575" i="20" s="1"/>
  <c r="E583" i="20"/>
  <c r="E593" i="20" s="1"/>
  <c r="E575" i="20" s="1"/>
  <c r="D583" i="20"/>
  <c r="D593" i="20" s="1"/>
  <c r="C583" i="20"/>
  <c r="C593" i="20" s="1"/>
  <c r="C575" i="20" s="1"/>
  <c r="D575" i="20"/>
  <c r="F563" i="20"/>
  <c r="E563" i="20"/>
  <c r="D563" i="20"/>
  <c r="C563" i="20"/>
  <c r="F558" i="20"/>
  <c r="F568" i="20" s="1"/>
  <c r="F550" i="20" s="1"/>
  <c r="E558" i="20"/>
  <c r="E568" i="20" s="1"/>
  <c r="E550" i="20" s="1"/>
  <c r="D558" i="20"/>
  <c r="C558" i="20"/>
  <c r="C568" i="20" s="1"/>
  <c r="C550" i="20" s="1"/>
  <c r="C551" i="20" s="1"/>
  <c r="F552" i="20"/>
  <c r="E552" i="20"/>
  <c r="D552" i="20"/>
  <c r="E551" i="20"/>
  <c r="F538" i="20"/>
  <c r="E538" i="20"/>
  <c r="D538" i="20"/>
  <c r="C538" i="20"/>
  <c r="F533" i="20"/>
  <c r="F543" i="20" s="1"/>
  <c r="F525" i="20" s="1"/>
  <c r="E533" i="20"/>
  <c r="E543" i="20" s="1"/>
  <c r="E525" i="20" s="1"/>
  <c r="D533" i="20"/>
  <c r="D543" i="20" s="1"/>
  <c r="D525" i="20" s="1"/>
  <c r="D526" i="20" s="1"/>
  <c r="C533" i="20"/>
  <c r="C543" i="20" s="1"/>
  <c r="C525" i="20" s="1"/>
  <c r="F527" i="20"/>
  <c r="E527" i="20"/>
  <c r="F513" i="20"/>
  <c r="E513" i="20"/>
  <c r="D513" i="20"/>
  <c r="C513" i="20"/>
  <c r="F508" i="20"/>
  <c r="F518" i="20" s="1"/>
  <c r="E508" i="20"/>
  <c r="E518" i="20" s="1"/>
  <c r="E500" i="20" s="1"/>
  <c r="D508" i="20"/>
  <c r="D518" i="20" s="1"/>
  <c r="D500" i="20" s="1"/>
  <c r="D501" i="20" s="1"/>
  <c r="C508" i="20"/>
  <c r="C518" i="20" s="1"/>
  <c r="C500" i="20" s="1"/>
  <c r="F502" i="20"/>
  <c r="E502" i="20"/>
  <c r="D502" i="20"/>
  <c r="F500" i="20"/>
  <c r="F487" i="20"/>
  <c r="E487" i="20"/>
  <c r="D487" i="20"/>
  <c r="C487" i="20"/>
  <c r="F482" i="20"/>
  <c r="F492" i="20" s="1"/>
  <c r="F474" i="20" s="1"/>
  <c r="F475" i="20" s="1"/>
  <c r="E482" i="20"/>
  <c r="E492" i="20" s="1"/>
  <c r="E474" i="20" s="1"/>
  <c r="D482" i="20"/>
  <c r="D492" i="20" s="1"/>
  <c r="D474" i="20" s="1"/>
  <c r="C482" i="20"/>
  <c r="C492" i="20" s="1"/>
  <c r="F476" i="20"/>
  <c r="E476" i="20"/>
  <c r="D476" i="20"/>
  <c r="C474" i="20"/>
  <c r="F462" i="20"/>
  <c r="E462" i="20"/>
  <c r="D462" i="20"/>
  <c r="C462" i="20"/>
  <c r="F457" i="20"/>
  <c r="F467" i="20" s="1"/>
  <c r="F449" i="20" s="1"/>
  <c r="F450" i="20" s="1"/>
  <c r="E457" i="20"/>
  <c r="E467" i="20" s="1"/>
  <c r="D457" i="20"/>
  <c r="D467" i="20" s="1"/>
  <c r="D449" i="20" s="1"/>
  <c r="C457" i="20"/>
  <c r="C467" i="20" s="1"/>
  <c r="C449" i="20" s="1"/>
  <c r="C450" i="20" s="1"/>
  <c r="F451" i="20"/>
  <c r="E451" i="20"/>
  <c r="D451" i="20"/>
  <c r="E449" i="20"/>
  <c r="D442" i="20"/>
  <c r="D424" i="20" s="1"/>
  <c r="F437" i="20"/>
  <c r="E437" i="20"/>
  <c r="D437" i="20"/>
  <c r="C437" i="20"/>
  <c r="F432" i="20"/>
  <c r="F442" i="20" s="1"/>
  <c r="F424" i="20" s="1"/>
  <c r="E432" i="20"/>
  <c r="E442" i="20" s="1"/>
  <c r="E424" i="20" s="1"/>
  <c r="D432" i="20"/>
  <c r="C432" i="20"/>
  <c r="C442" i="20" s="1"/>
  <c r="C424" i="20" s="1"/>
  <c r="C425" i="20" s="1"/>
  <c r="F426" i="20"/>
  <c r="E426" i="20"/>
  <c r="D426" i="20"/>
  <c r="F425" i="20"/>
  <c r="F412" i="20"/>
  <c r="E412" i="20"/>
  <c r="D412" i="20"/>
  <c r="C412" i="20"/>
  <c r="F407" i="20"/>
  <c r="F417" i="20" s="1"/>
  <c r="F399" i="20" s="1"/>
  <c r="E407" i="20"/>
  <c r="D407" i="20"/>
  <c r="D417" i="20" s="1"/>
  <c r="D399" i="20" s="1"/>
  <c r="C407" i="20"/>
  <c r="C417" i="20" s="1"/>
  <c r="C399" i="20" s="1"/>
  <c r="F401" i="20"/>
  <c r="E401" i="20"/>
  <c r="D401" i="20"/>
  <c r="C400" i="20"/>
  <c r="F392" i="20"/>
  <c r="F374" i="20" s="1"/>
  <c r="F387" i="20"/>
  <c r="E387" i="20"/>
  <c r="D387" i="20"/>
  <c r="C387" i="20"/>
  <c r="F382" i="20"/>
  <c r="E382" i="20"/>
  <c r="E392" i="20" s="1"/>
  <c r="E374" i="20" s="1"/>
  <c r="E375" i="20" s="1"/>
  <c r="D382" i="20"/>
  <c r="D392" i="20" s="1"/>
  <c r="C382" i="20"/>
  <c r="C392" i="20" s="1"/>
  <c r="C374" i="20" s="1"/>
  <c r="F376" i="20"/>
  <c r="E376" i="20"/>
  <c r="D376" i="20"/>
  <c r="D374" i="20"/>
  <c r="F362" i="20"/>
  <c r="E362" i="20"/>
  <c r="D362" i="20"/>
  <c r="C362" i="20"/>
  <c r="F357" i="20"/>
  <c r="F367" i="20" s="1"/>
  <c r="F349" i="20" s="1"/>
  <c r="E357" i="20"/>
  <c r="E367" i="20" s="1"/>
  <c r="E349" i="20" s="1"/>
  <c r="D357" i="20"/>
  <c r="D367" i="20" s="1"/>
  <c r="D349" i="20" s="1"/>
  <c r="C357" i="20"/>
  <c r="C367" i="20" s="1"/>
  <c r="C349" i="20" s="1"/>
  <c r="C350" i="20" s="1"/>
  <c r="F351" i="20"/>
  <c r="E351" i="20"/>
  <c r="D351" i="20"/>
  <c r="E350" i="20"/>
  <c r="E341" i="20"/>
  <c r="E323" i="20" s="1"/>
  <c r="E326" i="20" s="1"/>
  <c r="F336" i="20"/>
  <c r="E336" i="20"/>
  <c r="D336" i="20"/>
  <c r="C336" i="20"/>
  <c r="F331" i="20"/>
  <c r="F341" i="20" s="1"/>
  <c r="E331" i="20"/>
  <c r="D331" i="20"/>
  <c r="D341" i="20" s="1"/>
  <c r="D323" i="20" s="1"/>
  <c r="D324" i="20" s="1"/>
  <c r="C331" i="20"/>
  <c r="C341" i="20" s="1"/>
  <c r="C323" i="20" s="1"/>
  <c r="C324" i="20" s="1"/>
  <c r="D327" i="20" s="1"/>
  <c r="F325" i="20"/>
  <c r="E325" i="20"/>
  <c r="D325" i="20"/>
  <c r="F323" i="20"/>
  <c r="E316" i="20"/>
  <c r="E298" i="20" s="1"/>
  <c r="F311" i="20"/>
  <c r="E311" i="20"/>
  <c r="D311" i="20"/>
  <c r="C311" i="20"/>
  <c r="F306" i="20"/>
  <c r="E306" i="20"/>
  <c r="D306" i="20"/>
  <c r="D316" i="20" s="1"/>
  <c r="D298" i="20" s="1"/>
  <c r="D299" i="20" s="1"/>
  <c r="C306" i="20"/>
  <c r="C316" i="20" s="1"/>
  <c r="C298" i="20" s="1"/>
  <c r="F300" i="20"/>
  <c r="E300" i="20"/>
  <c r="D300" i="20"/>
  <c r="F298" i="20"/>
  <c r="F286" i="20"/>
  <c r="E286" i="20"/>
  <c r="D286" i="20"/>
  <c r="C286" i="20"/>
  <c r="F281" i="20"/>
  <c r="E281" i="20"/>
  <c r="E291" i="20" s="1"/>
  <c r="E273" i="20" s="1"/>
  <c r="D281" i="20"/>
  <c r="D291" i="20" s="1"/>
  <c r="D273" i="20" s="1"/>
  <c r="D276" i="20" s="1"/>
  <c r="C281" i="20"/>
  <c r="C291" i="20" s="1"/>
  <c r="F275" i="20"/>
  <c r="E275" i="20"/>
  <c r="D275" i="20"/>
  <c r="C273" i="20"/>
  <c r="C274" i="20" s="1"/>
  <c r="F257" i="20"/>
  <c r="E257" i="20"/>
  <c r="D257" i="20"/>
  <c r="C257" i="20"/>
  <c r="F252" i="20"/>
  <c r="F262" i="20" s="1"/>
  <c r="F244" i="20" s="1"/>
  <c r="F245" i="20" s="1"/>
  <c r="E252" i="20"/>
  <c r="E262" i="20" s="1"/>
  <c r="D252" i="20"/>
  <c r="D262" i="20" s="1"/>
  <c r="D244" i="20" s="1"/>
  <c r="C252" i="20"/>
  <c r="C262" i="20" s="1"/>
  <c r="C244" i="20" s="1"/>
  <c r="C245" i="20" s="1"/>
  <c r="F247" i="20"/>
  <c r="F246" i="20"/>
  <c r="E246" i="20"/>
  <c r="D246" i="20"/>
  <c r="E244" i="20"/>
  <c r="D236" i="20"/>
  <c r="D218" i="20" s="1"/>
  <c r="F231" i="20"/>
  <c r="E231" i="20"/>
  <c r="D231" i="20"/>
  <c r="C231" i="20"/>
  <c r="F226" i="20"/>
  <c r="F236" i="20" s="1"/>
  <c r="F218" i="20" s="1"/>
  <c r="E226" i="20"/>
  <c r="D226" i="20"/>
  <c r="C226" i="20"/>
  <c r="C236" i="20" s="1"/>
  <c r="C218" i="20" s="1"/>
  <c r="C219" i="20" s="1"/>
  <c r="F220" i="20"/>
  <c r="E220" i="20"/>
  <c r="D220" i="20"/>
  <c r="F219" i="20"/>
  <c r="E206" i="20"/>
  <c r="E177" i="20" s="1"/>
  <c r="F203" i="20"/>
  <c r="E203" i="20"/>
  <c r="D203" i="20"/>
  <c r="C203" i="20"/>
  <c r="C206" i="20" s="1"/>
  <c r="F200" i="20"/>
  <c r="E200" i="20"/>
  <c r="D200" i="20"/>
  <c r="D206" i="20" s="1"/>
  <c r="C200" i="20"/>
  <c r="F191" i="20"/>
  <c r="E191" i="20"/>
  <c r="D191" i="20"/>
  <c r="C191" i="20"/>
  <c r="F188" i="20"/>
  <c r="E188" i="20"/>
  <c r="D188" i="20"/>
  <c r="F185" i="20"/>
  <c r="E185" i="20"/>
  <c r="D185" i="20"/>
  <c r="F179" i="20"/>
  <c r="E179" i="20"/>
  <c r="D179" i="20"/>
  <c r="E169" i="20"/>
  <c r="F166" i="20"/>
  <c r="F169" i="20" s="1"/>
  <c r="E166" i="20"/>
  <c r="D166" i="20"/>
  <c r="C166" i="20"/>
  <c r="C169" i="20" s="1"/>
  <c r="C170" i="20" s="1"/>
  <c r="F163" i="20"/>
  <c r="E163" i="20"/>
  <c r="D163" i="20"/>
  <c r="C163" i="20"/>
  <c r="F154" i="20"/>
  <c r="E154" i="20"/>
  <c r="D154" i="20"/>
  <c r="F151" i="20"/>
  <c r="E151" i="20"/>
  <c r="D151" i="20"/>
  <c r="F148" i="20"/>
  <c r="E148" i="20"/>
  <c r="D148" i="20"/>
  <c r="F142" i="20"/>
  <c r="E142" i="20"/>
  <c r="D142" i="20"/>
  <c r="F140" i="20"/>
  <c r="F141" i="20" s="1"/>
  <c r="D133" i="20"/>
  <c r="F132" i="20"/>
  <c r="F133" i="20" s="1"/>
  <c r="E132" i="20"/>
  <c r="D132" i="20"/>
  <c r="C132" i="20"/>
  <c r="C133" i="20" s="1"/>
  <c r="D106" i="20"/>
  <c r="F105" i="20"/>
  <c r="E105" i="20"/>
  <c r="D105" i="20"/>
  <c r="F103" i="20"/>
  <c r="D103" i="20"/>
  <c r="D104" i="20" s="1"/>
  <c r="C103" i="20"/>
  <c r="C104" i="20" s="1"/>
  <c r="D107" i="20" s="1"/>
  <c r="E96" i="20"/>
  <c r="F95" i="20"/>
  <c r="E95" i="20"/>
  <c r="D95" i="20"/>
  <c r="D96" i="20" s="1"/>
  <c r="C95" i="20"/>
  <c r="E69" i="20"/>
  <c r="F68" i="20"/>
  <c r="E68" i="20"/>
  <c r="D68" i="20"/>
  <c r="E66" i="20"/>
  <c r="E67" i="20" s="1"/>
  <c r="D66" i="20"/>
  <c r="D67" i="20" s="1"/>
  <c r="D58" i="20"/>
  <c r="F55" i="20"/>
  <c r="E55" i="20"/>
  <c r="E943" i="20" s="1"/>
  <c r="D55" i="20"/>
  <c r="D943" i="20" s="1"/>
  <c r="F52" i="20"/>
  <c r="E52" i="20"/>
  <c r="D52" i="20"/>
  <c r="C52" i="20"/>
  <c r="C58" i="20" s="1"/>
  <c r="C29" i="20" s="1"/>
  <c r="C30" i="20" s="1"/>
  <c r="F43" i="20"/>
  <c r="E43" i="20"/>
  <c r="E58" i="20" s="1"/>
  <c r="D43" i="20"/>
  <c r="C43" i="20"/>
  <c r="F40" i="20"/>
  <c r="E40" i="20"/>
  <c r="D40" i="20"/>
  <c r="C40" i="20"/>
  <c r="F37" i="20"/>
  <c r="E37" i="20"/>
  <c r="D37" i="20"/>
  <c r="C37" i="20"/>
  <c r="F31" i="20"/>
  <c r="E31" i="20"/>
  <c r="D31" i="20"/>
  <c r="E178" i="20" l="1"/>
  <c r="F400" i="20"/>
  <c r="E501" i="20"/>
  <c r="E504" i="20" s="1"/>
  <c r="E503" i="20"/>
  <c r="F601" i="20"/>
  <c r="D651" i="20"/>
  <c r="E425" i="20"/>
  <c r="E427" i="20"/>
  <c r="D247" i="20"/>
  <c r="D245" i="20"/>
  <c r="D248" i="20" s="1"/>
  <c r="E528" i="20"/>
  <c r="E526" i="20"/>
  <c r="E529" i="20" s="1"/>
  <c r="C299" i="20"/>
  <c r="D302" i="20" s="1"/>
  <c r="D301" i="20"/>
  <c r="D751" i="20"/>
  <c r="F528" i="20"/>
  <c r="F576" i="20"/>
  <c r="F803" i="20"/>
  <c r="F801" i="20"/>
  <c r="F804" i="20" s="1"/>
  <c r="D452" i="20"/>
  <c r="D450" i="20"/>
  <c r="D453" i="20" s="1"/>
  <c r="D350" i="20"/>
  <c r="D353" i="20" s="1"/>
  <c r="D352" i="20"/>
  <c r="C501" i="20"/>
  <c r="D503" i="20"/>
  <c r="F943" i="20"/>
  <c r="F58" i="20"/>
  <c r="D776" i="20"/>
  <c r="E779" i="20"/>
  <c r="D801" i="20"/>
  <c r="F877" i="20"/>
  <c r="F879" i="20"/>
  <c r="C924" i="20"/>
  <c r="C903" i="20"/>
  <c r="F206" i="20"/>
  <c r="F326" i="20"/>
  <c r="E352" i="20"/>
  <c r="E417" i="20"/>
  <c r="E399" i="20" s="1"/>
  <c r="F428" i="20"/>
  <c r="F427" i="20"/>
  <c r="F728" i="20"/>
  <c r="F726" i="20"/>
  <c r="E753" i="20"/>
  <c r="E829" i="20"/>
  <c r="E828" i="20"/>
  <c r="D903" i="20"/>
  <c r="E701" i="20"/>
  <c r="E704" i="20" s="1"/>
  <c r="E703" i="20"/>
  <c r="C59" i="20"/>
  <c r="D626" i="20"/>
  <c r="D629" i="20" s="1"/>
  <c r="D628" i="20"/>
  <c r="E726" i="20"/>
  <c r="E729" i="20" s="1"/>
  <c r="E754" i="20"/>
  <c r="F751" i="20"/>
  <c r="F754" i="20" s="1"/>
  <c r="F753" i="20"/>
  <c r="E903" i="20"/>
  <c r="F299" i="20"/>
  <c r="F301" i="20"/>
  <c r="F350" i="20"/>
  <c r="F353" i="20" s="1"/>
  <c r="F352" i="20"/>
  <c r="D177" i="20"/>
  <c r="E180" i="20" s="1"/>
  <c r="D207" i="20"/>
  <c r="E247" i="20"/>
  <c r="E245" i="20"/>
  <c r="D274" i="20"/>
  <c r="D277" i="20" s="1"/>
  <c r="E274" i="20"/>
  <c r="E277" i="20" s="1"/>
  <c r="E276" i="20"/>
  <c r="F316" i="20"/>
  <c r="F477" i="20"/>
  <c r="E653" i="20"/>
  <c r="E651" i="20"/>
  <c r="D676" i="20"/>
  <c r="E676" i="20"/>
  <c r="F718" i="20"/>
  <c r="F700" i="20" s="1"/>
  <c r="D851" i="20"/>
  <c r="F903" i="20"/>
  <c r="E29" i="20"/>
  <c r="E299" i="20"/>
  <c r="E302" i="20" s="1"/>
  <c r="E301" i="20"/>
  <c r="D70" i="20"/>
  <c r="E70" i="20"/>
  <c r="F104" i="20"/>
  <c r="E236" i="20"/>
  <c r="E218" i="20" s="1"/>
  <c r="F248" i="20"/>
  <c r="F291" i="20"/>
  <c r="F273" i="20" s="1"/>
  <c r="F452" i="20"/>
  <c r="D568" i="20"/>
  <c r="D550" i="20" s="1"/>
  <c r="E553" i="20" s="1"/>
  <c r="D601" i="20"/>
  <c r="E643" i="20"/>
  <c r="E625" i="20" s="1"/>
  <c r="F693" i="20"/>
  <c r="F675" i="20" s="1"/>
  <c r="E853" i="20"/>
  <c r="E851" i="20"/>
  <c r="E854" i="20" s="1"/>
  <c r="D375" i="20"/>
  <c r="E207" i="20"/>
  <c r="D219" i="20"/>
  <c r="D222" i="20" s="1"/>
  <c r="D221" i="20"/>
  <c r="E324" i="20"/>
  <c r="E327" i="20" s="1"/>
  <c r="E103" i="20"/>
  <c r="E133" i="20"/>
  <c r="D169" i="20"/>
  <c r="E377" i="20"/>
  <c r="D504" i="20"/>
  <c r="E618" i="20"/>
  <c r="E600" i="20" s="1"/>
  <c r="F628" i="20"/>
  <c r="E778" i="20"/>
  <c r="E803" i="20"/>
  <c r="F853" i="20"/>
  <c r="F851" i="20"/>
  <c r="F854" i="20" s="1"/>
  <c r="F66" i="20"/>
  <c r="F96" i="20"/>
  <c r="D400" i="20"/>
  <c r="D403" i="20" s="1"/>
  <c r="D402" i="20"/>
  <c r="D326" i="20"/>
  <c r="F554" i="20"/>
  <c r="F553" i="20"/>
  <c r="D877" i="20"/>
  <c r="D880" i="20" s="1"/>
  <c r="D879" i="20"/>
  <c r="E140" i="20"/>
  <c r="F143" i="20" s="1"/>
  <c r="C177" i="20"/>
  <c r="C178" i="20" s="1"/>
  <c r="C207" i="20"/>
  <c r="D425" i="20"/>
  <c r="D428" i="20" s="1"/>
  <c r="D427" i="20"/>
  <c r="F170" i="20"/>
  <c r="F375" i="20"/>
  <c r="F378" i="20" s="1"/>
  <c r="F377" i="20"/>
  <c r="E452" i="20"/>
  <c r="E450" i="20"/>
  <c r="D475" i="20"/>
  <c r="E475" i="20"/>
  <c r="E478" i="20" s="1"/>
  <c r="E477" i="20"/>
  <c r="F776" i="20"/>
  <c r="F779" i="20" s="1"/>
  <c r="F778" i="20"/>
  <c r="E877" i="20"/>
  <c r="E880" i="20" s="1"/>
  <c r="E879" i="20"/>
  <c r="C66" i="20"/>
  <c r="C67" i="20" s="1"/>
  <c r="D69" i="20"/>
  <c r="D29" i="20"/>
  <c r="D140" i="20" l="1"/>
  <c r="D170" i="20"/>
  <c r="E219" i="20"/>
  <c r="E221" i="20"/>
  <c r="E30" i="20"/>
  <c r="E33" i="20" s="1"/>
  <c r="E32" i="20"/>
  <c r="E400" i="20"/>
  <c r="E403" i="20" s="1"/>
  <c r="E402" i="20"/>
  <c r="F69" i="20"/>
  <c r="F67" i="20"/>
  <c r="F70" i="20" s="1"/>
  <c r="E106" i="20"/>
  <c r="E104" i="20"/>
  <c r="E107" i="20" s="1"/>
  <c r="F107" i="20"/>
  <c r="E59" i="20"/>
  <c r="E248" i="20"/>
  <c r="E906" i="20"/>
  <c r="E923" i="20"/>
  <c r="E904" i="20"/>
  <c r="F529" i="20"/>
  <c r="E141" i="20"/>
  <c r="C904" i="20"/>
  <c r="C923" i="20"/>
  <c r="C956" i="20" s="1"/>
  <c r="F302" i="20"/>
  <c r="E453" i="20"/>
  <c r="E601" i="20"/>
  <c r="E604" i="20" s="1"/>
  <c r="E603" i="20"/>
  <c r="C96" i="20"/>
  <c r="F106" i="20"/>
  <c r="F924" i="20"/>
  <c r="E654" i="20"/>
  <c r="E924" i="20"/>
  <c r="F729" i="20"/>
  <c r="F327" i="20"/>
  <c r="F880" i="20"/>
  <c r="E378" i="20"/>
  <c r="F603" i="20"/>
  <c r="F923" i="20"/>
  <c r="F904" i="20"/>
  <c r="F907" i="20" s="1"/>
  <c r="F906" i="20"/>
  <c r="F29" i="20"/>
  <c r="F478" i="20"/>
  <c r="D551" i="20"/>
  <c r="D553" i="20"/>
  <c r="D180" i="20"/>
  <c r="D178" i="20"/>
  <c r="D181" i="20" s="1"/>
  <c r="F453" i="20"/>
  <c r="F221" i="20"/>
  <c r="E353" i="20"/>
  <c r="D924" i="20"/>
  <c r="F177" i="20"/>
  <c r="F207" i="20"/>
  <c r="F403" i="20"/>
  <c r="D30" i="20"/>
  <c r="D33" i="20" s="1"/>
  <c r="D32" i="20"/>
  <c r="F676" i="20"/>
  <c r="E170" i="20"/>
  <c r="E626" i="20"/>
  <c r="E628" i="20"/>
  <c r="F274" i="20"/>
  <c r="F277" i="20" s="1"/>
  <c r="F276" i="20"/>
  <c r="F701" i="20"/>
  <c r="F704" i="20" s="1"/>
  <c r="F703" i="20"/>
  <c r="D906" i="20"/>
  <c r="D904" i="20"/>
  <c r="D907" i="20" s="1"/>
  <c r="D59" i="20"/>
  <c r="E804" i="20"/>
  <c r="E428" i="20"/>
  <c r="F402" i="20"/>
  <c r="F956" i="20" l="1"/>
  <c r="D141" i="20"/>
  <c r="D144" i="20" s="1"/>
  <c r="D143" i="20"/>
  <c r="E629" i="20"/>
  <c r="F629" i="20"/>
  <c r="F178" i="20"/>
  <c r="F181" i="20" s="1"/>
  <c r="F180" i="20"/>
  <c r="D923" i="20"/>
  <c r="D956" i="20"/>
  <c r="D554" i="20"/>
  <c r="E554" i="20"/>
  <c r="E143" i="20"/>
  <c r="F144" i="20"/>
  <c r="F30" i="20"/>
  <c r="F33" i="20" s="1"/>
  <c r="F32" i="20"/>
  <c r="F604" i="20"/>
  <c r="F59" i="20"/>
  <c r="E222" i="20"/>
  <c r="F222" i="20"/>
  <c r="E956" i="20"/>
  <c r="E907" i="20"/>
  <c r="E181" i="20"/>
  <c r="E144" i="20" l="1"/>
  <c r="F377" i="19" l="1"/>
  <c r="E377" i="19"/>
  <c r="D377" i="19"/>
  <c r="C377" i="19"/>
  <c r="F376" i="19"/>
  <c r="E376" i="19"/>
  <c r="D376" i="19"/>
  <c r="C376" i="19"/>
  <c r="F375" i="19"/>
  <c r="E375" i="19"/>
  <c r="D375" i="19"/>
  <c r="C375" i="19"/>
  <c r="F374" i="19"/>
  <c r="F373" i="19" s="1"/>
  <c r="E374" i="19"/>
  <c r="E373" i="19" s="1"/>
  <c r="D374" i="19"/>
  <c r="C374" i="19"/>
  <c r="D373" i="19"/>
  <c r="F372" i="19"/>
  <c r="E372" i="19"/>
  <c r="D372" i="19"/>
  <c r="C372" i="19"/>
  <c r="F371" i="19"/>
  <c r="E371" i="19"/>
  <c r="D371" i="19"/>
  <c r="C371" i="19"/>
  <c r="F370" i="19"/>
  <c r="E370" i="19"/>
  <c r="D370" i="19"/>
  <c r="C370" i="19"/>
  <c r="F369" i="19"/>
  <c r="F368" i="19" s="1"/>
  <c r="E369" i="19"/>
  <c r="D369" i="19"/>
  <c r="C369" i="19"/>
  <c r="C368" i="19" s="1"/>
  <c r="F367" i="19"/>
  <c r="E367" i="19"/>
  <c r="D367" i="19"/>
  <c r="C367" i="19"/>
  <c r="F366" i="19"/>
  <c r="E366" i="19"/>
  <c r="D366" i="19"/>
  <c r="C366" i="19"/>
  <c r="D365" i="19"/>
  <c r="C365" i="19"/>
  <c r="F364" i="19"/>
  <c r="F362" i="19" s="1"/>
  <c r="E364" i="19"/>
  <c r="D364" i="19"/>
  <c r="C364" i="19"/>
  <c r="F363" i="19"/>
  <c r="E363" i="19"/>
  <c r="E362" i="19" s="1"/>
  <c r="D363" i="19"/>
  <c r="C363" i="19"/>
  <c r="C362" i="19" s="1"/>
  <c r="D362" i="19"/>
  <c r="F361" i="19"/>
  <c r="E361" i="19"/>
  <c r="D361" i="19"/>
  <c r="C361" i="19"/>
  <c r="F360" i="19"/>
  <c r="F359" i="19" s="1"/>
  <c r="E360" i="19"/>
  <c r="E359" i="19" s="1"/>
  <c r="D360" i="19"/>
  <c r="C360" i="19"/>
  <c r="C359" i="19" s="1"/>
  <c r="D359" i="19"/>
  <c r="F358" i="19"/>
  <c r="E358" i="19"/>
  <c r="E356" i="19" s="1"/>
  <c r="D358" i="19"/>
  <c r="C358" i="19"/>
  <c r="F357" i="19"/>
  <c r="E357" i="19"/>
  <c r="D357" i="19"/>
  <c r="C357" i="19"/>
  <c r="F356" i="19"/>
  <c r="D356" i="19"/>
  <c r="F355" i="19"/>
  <c r="E355" i="19"/>
  <c r="D355" i="19"/>
  <c r="C355" i="19"/>
  <c r="F354" i="19"/>
  <c r="E354" i="19"/>
  <c r="E353" i="19" s="1"/>
  <c r="D354" i="19"/>
  <c r="D353" i="19" s="1"/>
  <c r="C354" i="19"/>
  <c r="F353" i="19"/>
  <c r="C353" i="19"/>
  <c r="F352" i="19"/>
  <c r="E352" i="19"/>
  <c r="D352" i="19"/>
  <c r="D350" i="19" s="1"/>
  <c r="C352" i="19"/>
  <c r="F351" i="19"/>
  <c r="F350" i="19" s="1"/>
  <c r="E351" i="19"/>
  <c r="D351" i="19"/>
  <c r="C351" i="19"/>
  <c r="C350" i="19" s="1"/>
  <c r="F349" i="19"/>
  <c r="F347" i="19" s="1"/>
  <c r="E349" i="19"/>
  <c r="D349" i="19"/>
  <c r="C349" i="19"/>
  <c r="F348" i="19"/>
  <c r="E348" i="19"/>
  <c r="E347" i="19" s="1"/>
  <c r="D348" i="19"/>
  <c r="C348" i="19"/>
  <c r="C347" i="19" s="1"/>
  <c r="D347" i="19"/>
  <c r="F338" i="19"/>
  <c r="E338" i="19"/>
  <c r="D338" i="19"/>
  <c r="C338" i="19"/>
  <c r="F333" i="19"/>
  <c r="F343" i="19" s="1"/>
  <c r="F325" i="19" s="1"/>
  <c r="E333" i="19"/>
  <c r="E343" i="19" s="1"/>
  <c r="E325" i="19" s="1"/>
  <c r="D333" i="19"/>
  <c r="D343" i="19" s="1"/>
  <c r="D325" i="19" s="1"/>
  <c r="C333" i="19"/>
  <c r="F312" i="19"/>
  <c r="E312" i="19"/>
  <c r="D312" i="19"/>
  <c r="C312" i="19"/>
  <c r="C249" i="19" s="1"/>
  <c r="F307" i="19"/>
  <c r="F317" i="19" s="1"/>
  <c r="F299" i="19" s="1"/>
  <c r="E307" i="19"/>
  <c r="E317" i="19" s="1"/>
  <c r="E299" i="19" s="1"/>
  <c r="D307" i="19"/>
  <c r="D317" i="19" s="1"/>
  <c r="D299" i="19" s="1"/>
  <c r="C307" i="19"/>
  <c r="F287" i="19"/>
  <c r="E287" i="19"/>
  <c r="D287" i="19"/>
  <c r="C287" i="19"/>
  <c r="F282" i="19"/>
  <c r="F292" i="19" s="1"/>
  <c r="E282" i="19"/>
  <c r="E292" i="19" s="1"/>
  <c r="D282" i="19"/>
  <c r="D292" i="19" s="1"/>
  <c r="C282" i="19"/>
  <c r="F262" i="19"/>
  <c r="E262" i="19"/>
  <c r="D262" i="19"/>
  <c r="C262" i="19"/>
  <c r="F257" i="19"/>
  <c r="F267" i="19" s="1"/>
  <c r="F249" i="19" s="1"/>
  <c r="E257" i="19"/>
  <c r="E267" i="19" s="1"/>
  <c r="D257" i="19"/>
  <c r="D267" i="19" s="1"/>
  <c r="C257" i="19"/>
  <c r="E249" i="19"/>
  <c r="D249" i="19"/>
  <c r="F233" i="19"/>
  <c r="E233" i="19"/>
  <c r="D233" i="19"/>
  <c r="C233" i="19"/>
  <c r="F228" i="19"/>
  <c r="E228" i="19"/>
  <c r="D228" i="19"/>
  <c r="C228" i="19"/>
  <c r="F207" i="19"/>
  <c r="E207" i="19"/>
  <c r="D207" i="19"/>
  <c r="C207" i="19"/>
  <c r="F202" i="19"/>
  <c r="E202" i="19"/>
  <c r="D202" i="19"/>
  <c r="D212" i="19" s="1"/>
  <c r="D194" i="19" s="1"/>
  <c r="C202" i="19"/>
  <c r="F196" i="19"/>
  <c r="E196" i="19"/>
  <c r="D196" i="19"/>
  <c r="F182" i="19"/>
  <c r="E182" i="19"/>
  <c r="D182" i="19"/>
  <c r="C182" i="19"/>
  <c r="F177" i="19"/>
  <c r="E177" i="19"/>
  <c r="E187" i="19" s="1"/>
  <c r="D177" i="19"/>
  <c r="D187" i="19" s="1"/>
  <c r="D169" i="19" s="1"/>
  <c r="C177" i="19"/>
  <c r="C187" i="19" s="1"/>
  <c r="F157" i="19"/>
  <c r="E157" i="19"/>
  <c r="D157" i="19"/>
  <c r="C157" i="19"/>
  <c r="F152" i="19"/>
  <c r="E152" i="19"/>
  <c r="E162" i="19" s="1"/>
  <c r="E144" i="19" s="1"/>
  <c r="D152" i="19"/>
  <c r="D162" i="19" s="1"/>
  <c r="D144" i="19" s="1"/>
  <c r="C152" i="19"/>
  <c r="C162" i="19" s="1"/>
  <c r="C144" i="19" s="1"/>
  <c r="F132" i="19"/>
  <c r="E132" i="19"/>
  <c r="D132" i="19"/>
  <c r="D103" i="19" s="1"/>
  <c r="C132" i="19"/>
  <c r="F105" i="19"/>
  <c r="E105" i="19"/>
  <c r="D105" i="19"/>
  <c r="E103" i="19"/>
  <c r="E104" i="19" s="1"/>
  <c r="C103" i="19"/>
  <c r="C104" i="19" s="1"/>
  <c r="F95" i="19"/>
  <c r="E95" i="19"/>
  <c r="E66" i="19" s="1"/>
  <c r="D95" i="19"/>
  <c r="C95" i="19"/>
  <c r="F68" i="19"/>
  <c r="E68" i="19"/>
  <c r="D68" i="19"/>
  <c r="F66" i="19"/>
  <c r="F67" i="19" s="1"/>
  <c r="D66" i="19"/>
  <c r="D67" i="19" s="1"/>
  <c r="E55" i="19"/>
  <c r="E58" i="19" s="1"/>
  <c r="F52" i="19"/>
  <c r="E52" i="19"/>
  <c r="D52" i="19"/>
  <c r="C52" i="19"/>
  <c r="F43" i="19"/>
  <c r="E43" i="19"/>
  <c r="D43" i="19"/>
  <c r="C43" i="19"/>
  <c r="F40" i="19"/>
  <c r="E40" i="19"/>
  <c r="D40" i="19"/>
  <c r="C40" i="19"/>
  <c r="F37" i="19"/>
  <c r="E37" i="19"/>
  <c r="D37" i="19"/>
  <c r="C37" i="19"/>
  <c r="F31" i="19"/>
  <c r="E31" i="19"/>
  <c r="D31" i="19"/>
  <c r="D58" i="19" l="1"/>
  <c r="F103" i="19"/>
  <c r="F104" i="19" s="1"/>
  <c r="F107" i="19" s="1"/>
  <c r="C66" i="19"/>
  <c r="D96" i="19"/>
  <c r="F162" i="19"/>
  <c r="F144" i="19" s="1"/>
  <c r="F187" i="19"/>
  <c r="C212" i="19"/>
  <c r="C194" i="19" s="1"/>
  <c r="C195" i="19" s="1"/>
  <c r="C238" i="19"/>
  <c r="C356" i="19"/>
  <c r="C373" i="19"/>
  <c r="C133" i="19"/>
  <c r="D238" i="19"/>
  <c r="F96" i="19"/>
  <c r="E212" i="19"/>
  <c r="E194" i="19" s="1"/>
  <c r="E195" i="19" s="1"/>
  <c r="E238" i="19"/>
  <c r="D368" i="19"/>
  <c r="C58" i="19"/>
  <c r="E133" i="19"/>
  <c r="F212" i="19"/>
  <c r="F194" i="19" s="1"/>
  <c r="F195" i="19" s="1"/>
  <c r="F238" i="19"/>
  <c r="F220" i="19" s="1"/>
  <c r="C267" i="19"/>
  <c r="C292" i="19"/>
  <c r="C346" i="19" s="1"/>
  <c r="C317" i="19"/>
  <c r="C299" i="19" s="1"/>
  <c r="C343" i="19"/>
  <c r="C325" i="19" s="1"/>
  <c r="E350" i="19"/>
  <c r="E368" i="19"/>
  <c r="E29" i="19"/>
  <c r="E59" i="19"/>
  <c r="E220" i="19"/>
  <c r="E67" i="19"/>
  <c r="E70" i="19" s="1"/>
  <c r="E69" i="19"/>
  <c r="D346" i="19"/>
  <c r="D220" i="19"/>
  <c r="D104" i="19"/>
  <c r="D107" i="19" s="1"/>
  <c r="D106" i="19"/>
  <c r="D195" i="19"/>
  <c r="D198" i="19" s="1"/>
  <c r="D197" i="19"/>
  <c r="C29" i="19"/>
  <c r="C30" i="19" s="1"/>
  <c r="D29" i="19"/>
  <c r="D59" i="19"/>
  <c r="C220" i="19"/>
  <c r="F69" i="19"/>
  <c r="E106" i="19"/>
  <c r="E365" i="19"/>
  <c r="F106" i="19"/>
  <c r="F55" i="19"/>
  <c r="E96" i="19"/>
  <c r="D133" i="19"/>
  <c r="F198" i="19" l="1"/>
  <c r="E197" i="19"/>
  <c r="E346" i="19"/>
  <c r="E107" i="19"/>
  <c r="C67" i="19"/>
  <c r="D70" i="19" s="1"/>
  <c r="D69" i="19"/>
  <c r="C96" i="19"/>
  <c r="F197" i="19"/>
  <c r="F133" i="19"/>
  <c r="F58" i="19"/>
  <c r="F365" i="19"/>
  <c r="D345" i="19"/>
  <c r="D378" i="19" s="1"/>
  <c r="D30" i="19"/>
  <c r="D33" i="19" s="1"/>
  <c r="D32" i="19"/>
  <c r="C59" i="19"/>
  <c r="E345" i="19"/>
  <c r="E378" i="19" s="1"/>
  <c r="C345" i="19"/>
  <c r="C378" i="19" s="1"/>
  <c r="E32" i="19"/>
  <c r="E30" i="19"/>
  <c r="E33" i="19" s="1"/>
  <c r="E198" i="19"/>
  <c r="F70" i="19"/>
  <c r="F29" i="19" l="1"/>
  <c r="F59" i="19"/>
  <c r="F346" i="19"/>
  <c r="F32" i="19" l="1"/>
  <c r="F30" i="19"/>
  <c r="F33" i="19" s="1"/>
  <c r="F345" i="19"/>
  <c r="F378" i="19" s="1"/>
  <c r="E504" i="18"/>
  <c r="D504" i="18"/>
  <c r="C504" i="18"/>
  <c r="B504" i="18"/>
  <c r="E503" i="18"/>
  <c r="D503" i="18"/>
  <c r="C503" i="18"/>
  <c r="B503" i="18"/>
  <c r="E502" i="18"/>
  <c r="D502" i="18"/>
  <c r="C502" i="18"/>
  <c r="B502" i="18"/>
  <c r="E501" i="18"/>
  <c r="D501" i="18"/>
  <c r="D500" i="18" s="1"/>
  <c r="C501" i="18"/>
  <c r="C500" i="18" s="1"/>
  <c r="B501" i="18"/>
  <c r="F500" i="18"/>
  <c r="E493" i="18"/>
  <c r="D493" i="18"/>
  <c r="C493" i="18"/>
  <c r="B493" i="18"/>
  <c r="E492" i="18"/>
  <c r="D492" i="18"/>
  <c r="C492" i="18"/>
  <c r="B492" i="18"/>
  <c r="E491" i="18"/>
  <c r="D491" i="18"/>
  <c r="C491" i="18"/>
  <c r="E490" i="18"/>
  <c r="D490" i="18"/>
  <c r="C490" i="18"/>
  <c r="B490" i="18"/>
  <c r="E489" i="18"/>
  <c r="D489" i="18"/>
  <c r="C489" i="18"/>
  <c r="B489" i="18"/>
  <c r="E487" i="18"/>
  <c r="D487" i="18"/>
  <c r="D485" i="18" s="1"/>
  <c r="C487" i="18"/>
  <c r="B487" i="18"/>
  <c r="E486" i="18"/>
  <c r="D486" i="18"/>
  <c r="C486" i="18"/>
  <c r="B486" i="18"/>
  <c r="E485" i="18"/>
  <c r="E484" i="18"/>
  <c r="D484" i="18"/>
  <c r="C484" i="18"/>
  <c r="B484" i="18"/>
  <c r="E483" i="18"/>
  <c r="D483" i="18"/>
  <c r="C483" i="18"/>
  <c r="C482" i="18" s="1"/>
  <c r="B483" i="18"/>
  <c r="B482" i="18" s="1"/>
  <c r="E482" i="18"/>
  <c r="E481" i="18"/>
  <c r="D481" i="18"/>
  <c r="C481" i="18"/>
  <c r="B481" i="18"/>
  <c r="E480" i="18"/>
  <c r="D480" i="18"/>
  <c r="C480" i="18"/>
  <c r="B480" i="18"/>
  <c r="E478" i="18"/>
  <c r="D478" i="18"/>
  <c r="C478" i="18"/>
  <c r="B478" i="18"/>
  <c r="E477" i="18"/>
  <c r="D477" i="18"/>
  <c r="D476" i="18" s="1"/>
  <c r="C477" i="18"/>
  <c r="C476" i="18" s="1"/>
  <c r="B477" i="18"/>
  <c r="E475" i="18"/>
  <c r="D475" i="18"/>
  <c r="C475" i="18"/>
  <c r="B475" i="18"/>
  <c r="E474" i="18"/>
  <c r="D474" i="18"/>
  <c r="C474" i="18"/>
  <c r="C473" i="18" s="1"/>
  <c r="B474" i="18"/>
  <c r="B473" i="18" s="1"/>
  <c r="E464" i="18"/>
  <c r="E469" i="18" s="1"/>
  <c r="D464" i="18"/>
  <c r="D469" i="18" s="1"/>
  <c r="C464" i="18"/>
  <c r="C469" i="18" s="1"/>
  <c r="B464" i="18"/>
  <c r="B469" i="18" s="1"/>
  <c r="C453" i="18"/>
  <c r="E439" i="18"/>
  <c r="E444" i="18" s="1"/>
  <c r="E426" i="18" s="1"/>
  <c r="D439" i="18"/>
  <c r="D444" i="18" s="1"/>
  <c r="D426" i="18" s="1"/>
  <c r="C439" i="18"/>
  <c r="C444" i="18" s="1"/>
  <c r="C426" i="18" s="1"/>
  <c r="B439" i="18"/>
  <c r="B444" i="18" s="1"/>
  <c r="B426" i="18" s="1"/>
  <c r="C428" i="18"/>
  <c r="E413" i="18"/>
  <c r="E418" i="18" s="1"/>
  <c r="D413" i="18"/>
  <c r="D418" i="18" s="1"/>
  <c r="C413" i="18"/>
  <c r="C418" i="18" s="1"/>
  <c r="B413" i="18"/>
  <c r="B418" i="18" s="1"/>
  <c r="C401" i="18"/>
  <c r="E385" i="18"/>
  <c r="E390" i="18" s="1"/>
  <c r="E373" i="18" s="1"/>
  <c r="D385" i="18"/>
  <c r="D390" i="18" s="1"/>
  <c r="D373" i="18" s="1"/>
  <c r="C385" i="18"/>
  <c r="C390" i="18" s="1"/>
  <c r="C373" i="18" s="1"/>
  <c r="B385" i="18"/>
  <c r="B390" i="18" s="1"/>
  <c r="B373" i="18" s="1"/>
  <c r="B374" i="18" s="1"/>
  <c r="E375" i="18"/>
  <c r="D375" i="18"/>
  <c r="C375" i="18"/>
  <c r="D361" i="18"/>
  <c r="C361" i="18"/>
  <c r="B361" i="18"/>
  <c r="E346" i="18"/>
  <c r="E361" i="18" s="1"/>
  <c r="D346" i="18"/>
  <c r="C346" i="18"/>
  <c r="B346" i="18"/>
  <c r="E334" i="18"/>
  <c r="D334" i="18"/>
  <c r="C334" i="18"/>
  <c r="F332" i="18"/>
  <c r="B332" i="18"/>
  <c r="B333" i="18" s="1"/>
  <c r="E309" i="18"/>
  <c r="E324" i="18" s="1"/>
  <c r="D309" i="18"/>
  <c r="D324" i="18" s="1"/>
  <c r="C309" i="18"/>
  <c r="C324" i="18" s="1"/>
  <c r="B309" i="18"/>
  <c r="B324" i="18" s="1"/>
  <c r="E297" i="18"/>
  <c r="D297" i="18"/>
  <c r="C297" i="18"/>
  <c r="E272" i="18"/>
  <c r="E287" i="18" s="1"/>
  <c r="D272" i="18"/>
  <c r="D287" i="18" s="1"/>
  <c r="C272" i="18"/>
  <c r="C287" i="18" s="1"/>
  <c r="B272" i="18"/>
  <c r="B287" i="18" s="1"/>
  <c r="E260" i="18"/>
  <c r="D260" i="18"/>
  <c r="C260" i="18"/>
  <c r="F258" i="18"/>
  <c r="E250" i="18"/>
  <c r="B250" i="18"/>
  <c r="E235" i="18"/>
  <c r="D235" i="18"/>
  <c r="D250" i="18" s="1"/>
  <c r="C235" i="18"/>
  <c r="C250" i="18" s="1"/>
  <c r="B235" i="18"/>
  <c r="E223" i="18"/>
  <c r="D223" i="18"/>
  <c r="C223" i="18"/>
  <c r="B221" i="18"/>
  <c r="B222" i="18" s="1"/>
  <c r="E198" i="18"/>
  <c r="E213" i="18" s="1"/>
  <c r="D198" i="18"/>
  <c r="D213" i="18" s="1"/>
  <c r="C198" i="18"/>
  <c r="C213" i="18" s="1"/>
  <c r="B198" i="18"/>
  <c r="B213" i="18" s="1"/>
  <c r="E186" i="18"/>
  <c r="D186" i="18"/>
  <c r="C186" i="18"/>
  <c r="F184" i="18"/>
  <c r="E170" i="18"/>
  <c r="D170" i="18"/>
  <c r="C170" i="18"/>
  <c r="C176" i="18" s="1"/>
  <c r="B170" i="18"/>
  <c r="B176" i="18" s="1"/>
  <c r="E161" i="18"/>
  <c r="E176" i="18" s="1"/>
  <c r="D161" i="18"/>
  <c r="C161" i="18"/>
  <c r="B161" i="18"/>
  <c r="E149" i="18"/>
  <c r="D149" i="18"/>
  <c r="C149" i="18"/>
  <c r="E133" i="18"/>
  <c r="E139" i="18" s="1"/>
  <c r="D133" i="18"/>
  <c r="D139" i="18" s="1"/>
  <c r="D110" i="18" s="1"/>
  <c r="C133" i="18"/>
  <c r="B133" i="18"/>
  <c r="E124" i="18"/>
  <c r="D124" i="18"/>
  <c r="C124" i="18"/>
  <c r="B124" i="18"/>
  <c r="E112" i="18"/>
  <c r="D112" i="18"/>
  <c r="C112" i="18"/>
  <c r="E102" i="18"/>
  <c r="E87" i="18"/>
  <c r="D87" i="18"/>
  <c r="D102" i="18" s="1"/>
  <c r="C87" i="18"/>
  <c r="C102" i="18" s="1"/>
  <c r="B87" i="18"/>
  <c r="B102" i="18" s="1"/>
  <c r="E75" i="18"/>
  <c r="D75" i="18"/>
  <c r="C75" i="18"/>
  <c r="B62" i="18"/>
  <c r="E50" i="18"/>
  <c r="D50" i="18"/>
  <c r="C50" i="18"/>
  <c r="B50" i="18"/>
  <c r="E47" i="18"/>
  <c r="D47" i="18"/>
  <c r="C47" i="18"/>
  <c r="B47" i="18"/>
  <c r="E44" i="18"/>
  <c r="D44" i="18"/>
  <c r="C44" i="18"/>
  <c r="B44" i="18"/>
  <c r="E38" i="18"/>
  <c r="D38" i="18"/>
  <c r="C38" i="18"/>
  <c r="B362" i="18" l="1"/>
  <c r="D65" i="18"/>
  <c r="D471" i="18" s="1"/>
  <c r="D401" i="18"/>
  <c r="E476" i="18"/>
  <c r="D482" i="18"/>
  <c r="C485" i="18"/>
  <c r="E500" i="18"/>
  <c r="E65" i="18"/>
  <c r="E36" i="18" s="1"/>
  <c r="E401" i="18"/>
  <c r="B476" i="18"/>
  <c r="B139" i="18"/>
  <c r="C139" i="18"/>
  <c r="B485" i="18"/>
  <c r="B103" i="18"/>
  <c r="B73" i="18"/>
  <c r="B74" i="18" s="1"/>
  <c r="C77" i="18" s="1"/>
  <c r="B65" i="18"/>
  <c r="B471" i="18" s="1"/>
  <c r="B401" i="18"/>
  <c r="D473" i="18"/>
  <c r="B488" i="18"/>
  <c r="B479" i="18"/>
  <c r="E473" i="18"/>
  <c r="D176" i="18"/>
  <c r="C479" i="18"/>
  <c r="D488" i="18"/>
  <c r="B500" i="18"/>
  <c r="D332" i="18"/>
  <c r="D333" i="18" s="1"/>
  <c r="D479" i="18"/>
  <c r="F451" i="18" s="1"/>
  <c r="F472" i="18" s="1"/>
  <c r="E488" i="18"/>
  <c r="E479" i="18"/>
  <c r="C65" i="18"/>
  <c r="C36" i="18" s="1"/>
  <c r="C66" i="18" s="1"/>
  <c r="C488" i="18"/>
  <c r="D374" i="18"/>
  <c r="D377" i="18" s="1"/>
  <c r="D376" i="18"/>
  <c r="D258" i="18"/>
  <c r="D288" i="18" s="1"/>
  <c r="E374" i="18"/>
  <c r="E376" i="18"/>
  <c r="C73" i="18"/>
  <c r="C76" i="18" s="1"/>
  <c r="D111" i="18"/>
  <c r="B147" i="18"/>
  <c r="B148" i="18" s="1"/>
  <c r="E258" i="18"/>
  <c r="C429" i="18"/>
  <c r="C110" i="18"/>
  <c r="C140" i="18" s="1"/>
  <c r="E110" i="18"/>
  <c r="E140" i="18"/>
  <c r="D73" i="18"/>
  <c r="D103" i="18" s="1"/>
  <c r="C147" i="18"/>
  <c r="C177" i="18"/>
  <c r="C184" i="18"/>
  <c r="C214" i="18" s="1"/>
  <c r="C258" i="18"/>
  <c r="C288" i="18" s="1"/>
  <c r="E147" i="18"/>
  <c r="E177" i="18" s="1"/>
  <c r="E295" i="18"/>
  <c r="E325" i="18" s="1"/>
  <c r="B451" i="18"/>
  <c r="D147" i="18"/>
  <c r="D177" i="18" s="1"/>
  <c r="D184" i="18"/>
  <c r="D214" i="18" s="1"/>
  <c r="D295" i="18"/>
  <c r="E184" i="18"/>
  <c r="E214" i="18" s="1"/>
  <c r="B110" i="18"/>
  <c r="B111" i="18" s="1"/>
  <c r="B258" i="18"/>
  <c r="B259" i="18" s="1"/>
  <c r="C374" i="18"/>
  <c r="C377" i="18" s="1"/>
  <c r="C376" i="18"/>
  <c r="E73" i="18"/>
  <c r="E103" i="18" s="1"/>
  <c r="D140" i="18"/>
  <c r="C332" i="18"/>
  <c r="C451" i="18"/>
  <c r="D36" i="18"/>
  <c r="C221" i="18"/>
  <c r="D451" i="18"/>
  <c r="B491" i="18"/>
  <c r="B184" i="18"/>
  <c r="B185" i="18" s="1"/>
  <c r="D221" i="18"/>
  <c r="D251" i="18" s="1"/>
  <c r="B295" i="18"/>
  <c r="B296" i="18" s="1"/>
  <c r="E332" i="18"/>
  <c r="E362" i="18" s="1"/>
  <c r="E451" i="18"/>
  <c r="E221" i="18"/>
  <c r="E251" i="18" s="1"/>
  <c r="C295" i="18"/>
  <c r="C325" i="18" s="1"/>
  <c r="C471" i="18" l="1"/>
  <c r="B36" i="18"/>
  <c r="B66" i="18" s="1"/>
  <c r="D66" i="18"/>
  <c r="E471" i="18"/>
  <c r="D335" i="18"/>
  <c r="B140" i="18"/>
  <c r="D113" i="18"/>
  <c r="B325" i="18"/>
  <c r="D362" i="18"/>
  <c r="C222" i="18"/>
  <c r="C225" i="18" s="1"/>
  <c r="C224" i="18"/>
  <c r="D185" i="18"/>
  <c r="D187" i="18"/>
  <c r="C251" i="18"/>
  <c r="E296" i="18"/>
  <c r="E298" i="18"/>
  <c r="E113" i="18"/>
  <c r="E111" i="18"/>
  <c r="E114" i="18" s="1"/>
  <c r="E259" i="18"/>
  <c r="E261" i="18"/>
  <c r="C103" i="18"/>
  <c r="E37" i="18"/>
  <c r="E39" i="18"/>
  <c r="E66" i="18"/>
  <c r="E335" i="18"/>
  <c r="E333" i="18"/>
  <c r="E336" i="18" s="1"/>
  <c r="D37" i="18"/>
  <c r="D39" i="18"/>
  <c r="C472" i="18"/>
  <c r="C454" i="18"/>
  <c r="B288" i="18"/>
  <c r="C37" i="18"/>
  <c r="C40" i="18" s="1"/>
  <c r="D150" i="18"/>
  <c r="D148" i="18"/>
  <c r="C185" i="18"/>
  <c r="C188" i="18" s="1"/>
  <c r="C187" i="18"/>
  <c r="C362" i="18"/>
  <c r="E288" i="18"/>
  <c r="E472" i="18"/>
  <c r="E505" i="18" s="1"/>
  <c r="E148" i="18"/>
  <c r="E151" i="18" s="1"/>
  <c r="E150" i="18"/>
  <c r="E377" i="18"/>
  <c r="D298" i="18"/>
  <c r="D296" i="18"/>
  <c r="C298" i="18"/>
  <c r="C296" i="18"/>
  <c r="C299" i="18" s="1"/>
  <c r="E74" i="18"/>
  <c r="E76" i="18"/>
  <c r="B214" i="18"/>
  <c r="D325" i="18"/>
  <c r="C150" i="18"/>
  <c r="C148" i="18"/>
  <c r="C151" i="18" s="1"/>
  <c r="B177" i="18"/>
  <c r="D259" i="18"/>
  <c r="D261" i="18"/>
  <c r="D224" i="18"/>
  <c r="D222" i="18"/>
  <c r="C333" i="18"/>
  <c r="C335" i="18"/>
  <c r="C111" i="18"/>
  <c r="C114" i="18" s="1"/>
  <c r="C113" i="18"/>
  <c r="E224" i="18"/>
  <c r="E222" i="18"/>
  <c r="D472" i="18"/>
  <c r="D505" i="18" s="1"/>
  <c r="E185" i="18"/>
  <c r="E187" i="18"/>
  <c r="C259" i="18"/>
  <c r="C262" i="18" s="1"/>
  <c r="C261" i="18"/>
  <c r="D74" i="18"/>
  <c r="D77" i="18" s="1"/>
  <c r="D76" i="18"/>
  <c r="C39" i="18" l="1"/>
  <c r="C505" i="18"/>
  <c r="B472" i="18"/>
  <c r="B505" i="18" s="1"/>
  <c r="D151" i="18"/>
  <c r="E188" i="18"/>
  <c r="D114" i="18"/>
  <c r="E40" i="18"/>
  <c r="D225" i="18"/>
  <c r="D299" i="18"/>
  <c r="D262" i="18"/>
  <c r="E299" i="18"/>
  <c r="C336" i="18"/>
  <c r="D336" i="18"/>
  <c r="D188" i="18"/>
  <c r="E225" i="18"/>
  <c r="E77" i="18"/>
  <c r="D40" i="18"/>
  <c r="E262" i="18"/>
  <c r="F385" i="17" l="1"/>
  <c r="E385" i="17"/>
  <c r="D385" i="17"/>
  <c r="C385" i="17"/>
  <c r="F384" i="17"/>
  <c r="E384" i="17"/>
  <c r="D384" i="17"/>
  <c r="C384" i="17"/>
  <c r="F383" i="17"/>
  <c r="E383" i="17"/>
  <c r="E381" i="17" s="1"/>
  <c r="D383" i="17"/>
  <c r="C383" i="17"/>
  <c r="D382" i="17"/>
  <c r="D381" i="17" s="1"/>
  <c r="C382" i="17"/>
  <c r="C381" i="17" s="1"/>
  <c r="F380" i="17"/>
  <c r="E380" i="17"/>
  <c r="D380" i="17"/>
  <c r="C380" i="17"/>
  <c r="F379" i="17"/>
  <c r="E379" i="17"/>
  <c r="D379" i="17"/>
  <c r="C379" i="17"/>
  <c r="F378" i="17"/>
  <c r="E378" i="17"/>
  <c r="D378" i="17"/>
  <c r="C378" i="17"/>
  <c r="F377" i="17"/>
  <c r="E377" i="17"/>
  <c r="E376" i="17" s="1"/>
  <c r="D377" i="17"/>
  <c r="C377" i="17"/>
  <c r="C376" i="17" s="1"/>
  <c r="F376" i="17"/>
  <c r="D376" i="17"/>
  <c r="F375" i="17"/>
  <c r="E375" i="17"/>
  <c r="D375" i="17"/>
  <c r="C375" i="17"/>
  <c r="C374" i="17"/>
  <c r="F372" i="17"/>
  <c r="F370" i="17" s="1"/>
  <c r="E372" i="17"/>
  <c r="D372" i="17"/>
  <c r="C372" i="17"/>
  <c r="F371" i="17"/>
  <c r="E371" i="17"/>
  <c r="E370" i="17" s="1"/>
  <c r="D371" i="17"/>
  <c r="C371" i="17"/>
  <c r="D370" i="17"/>
  <c r="C370" i="17"/>
  <c r="F369" i="17"/>
  <c r="E369" i="17"/>
  <c r="D369" i="17"/>
  <c r="C369" i="17"/>
  <c r="F368" i="17"/>
  <c r="F367" i="17" s="1"/>
  <c r="E368" i="17"/>
  <c r="E367" i="17" s="1"/>
  <c r="D368" i="17"/>
  <c r="D367" i="17" s="1"/>
  <c r="C368" i="17"/>
  <c r="C367" i="17" s="1"/>
  <c r="F366" i="17"/>
  <c r="E366" i="17"/>
  <c r="D366" i="17"/>
  <c r="C366" i="17"/>
  <c r="F365" i="17"/>
  <c r="E365" i="17"/>
  <c r="E364" i="17" s="1"/>
  <c r="D365" i="17"/>
  <c r="C365" i="17"/>
  <c r="C364" i="17" s="1"/>
  <c r="D364" i="17"/>
  <c r="F363" i="17"/>
  <c r="E363" i="17"/>
  <c r="D363" i="17"/>
  <c r="C363" i="17"/>
  <c r="F362" i="17"/>
  <c r="F361" i="17" s="1"/>
  <c r="E362" i="17"/>
  <c r="E361" i="17" s="1"/>
  <c r="D362" i="17"/>
  <c r="C362" i="17"/>
  <c r="C361" i="17" s="1"/>
  <c r="F360" i="17"/>
  <c r="E360" i="17"/>
  <c r="D360" i="17"/>
  <c r="C360" i="17"/>
  <c r="F359" i="17"/>
  <c r="E359" i="17"/>
  <c r="D359" i="17"/>
  <c r="D358" i="17" s="1"/>
  <c r="C359" i="17"/>
  <c r="F357" i="17"/>
  <c r="E357" i="17"/>
  <c r="D357" i="17"/>
  <c r="C357" i="17"/>
  <c r="F356" i="17"/>
  <c r="E356" i="17"/>
  <c r="D356" i="17"/>
  <c r="D355" i="17" s="1"/>
  <c r="C356" i="17"/>
  <c r="C355" i="17" s="1"/>
  <c r="E355" i="17"/>
  <c r="F346" i="17"/>
  <c r="E346" i="17"/>
  <c r="D346" i="17"/>
  <c r="C346" i="17"/>
  <c r="F341" i="17"/>
  <c r="F351" i="17" s="1"/>
  <c r="F333" i="17" s="1"/>
  <c r="E341" i="17"/>
  <c r="E351" i="17" s="1"/>
  <c r="E333" i="17" s="1"/>
  <c r="D341" i="17"/>
  <c r="D351" i="17" s="1"/>
  <c r="D333" i="17" s="1"/>
  <c r="C341" i="17"/>
  <c r="C351" i="17" s="1"/>
  <c r="C333" i="17" s="1"/>
  <c r="C334" i="17" s="1"/>
  <c r="F335" i="17"/>
  <c r="E335" i="17"/>
  <c r="D335" i="17"/>
  <c r="F320" i="17"/>
  <c r="E320" i="17"/>
  <c r="E257" i="17" s="1"/>
  <c r="D320" i="17"/>
  <c r="D257" i="17" s="1"/>
  <c r="C320" i="17"/>
  <c r="F315" i="17"/>
  <c r="F325" i="17" s="1"/>
  <c r="F307" i="17" s="1"/>
  <c r="E315" i="17"/>
  <c r="E325" i="17" s="1"/>
  <c r="E307" i="17" s="1"/>
  <c r="D315" i="17"/>
  <c r="D325" i="17" s="1"/>
  <c r="D307" i="17" s="1"/>
  <c r="C315" i="17"/>
  <c r="C325" i="17" s="1"/>
  <c r="C307" i="17" s="1"/>
  <c r="C308" i="17" s="1"/>
  <c r="F309" i="17"/>
  <c r="E309" i="17"/>
  <c r="D309" i="17"/>
  <c r="F295" i="17"/>
  <c r="E295" i="17"/>
  <c r="D295" i="17"/>
  <c r="C295" i="17"/>
  <c r="F290" i="17"/>
  <c r="F300" i="17" s="1"/>
  <c r="E290" i="17"/>
  <c r="D290" i="17"/>
  <c r="D300" i="17" s="1"/>
  <c r="C290" i="17"/>
  <c r="F285" i="17"/>
  <c r="E285" i="17"/>
  <c r="D285" i="17"/>
  <c r="F284" i="17"/>
  <c r="E284" i="17"/>
  <c r="D284" i="17"/>
  <c r="F283" i="17"/>
  <c r="F286" i="17" s="1"/>
  <c r="E283" i="17"/>
  <c r="E286" i="17" s="1"/>
  <c r="D283" i="17"/>
  <c r="C283" i="17"/>
  <c r="D286" i="17" s="1"/>
  <c r="F270" i="17"/>
  <c r="E270" i="17"/>
  <c r="D270" i="17"/>
  <c r="C270" i="17"/>
  <c r="F265" i="17"/>
  <c r="F275" i="17" s="1"/>
  <c r="F257" i="17" s="1"/>
  <c r="E265" i="17"/>
  <c r="E275" i="17" s="1"/>
  <c r="D265" i="17"/>
  <c r="D275" i="17" s="1"/>
  <c r="C265" i="17"/>
  <c r="C275" i="17" s="1"/>
  <c r="F259" i="17"/>
  <c r="E259" i="17"/>
  <c r="D259" i="17"/>
  <c r="C257" i="17"/>
  <c r="C258" i="17" s="1"/>
  <c r="F241" i="17"/>
  <c r="E241" i="17"/>
  <c r="D241" i="17"/>
  <c r="C241" i="17"/>
  <c r="F236" i="17"/>
  <c r="F246" i="17" s="1"/>
  <c r="E236" i="17"/>
  <c r="E246" i="17" s="1"/>
  <c r="D236" i="17"/>
  <c r="C236" i="17"/>
  <c r="C246" i="17" s="1"/>
  <c r="F230" i="17"/>
  <c r="E230" i="17"/>
  <c r="D230" i="17"/>
  <c r="F215" i="17"/>
  <c r="E215" i="17"/>
  <c r="D215" i="17"/>
  <c r="C215" i="17"/>
  <c r="F210" i="17"/>
  <c r="F220" i="17" s="1"/>
  <c r="F202" i="17" s="1"/>
  <c r="E210" i="17"/>
  <c r="D210" i="17"/>
  <c r="C210" i="17"/>
  <c r="C220" i="17" s="1"/>
  <c r="C202" i="17" s="1"/>
  <c r="C203" i="17" s="1"/>
  <c r="F204" i="17"/>
  <c r="E204" i="17"/>
  <c r="D204" i="17"/>
  <c r="F190" i="17"/>
  <c r="E190" i="17"/>
  <c r="D190" i="17"/>
  <c r="C190" i="17"/>
  <c r="F185" i="17"/>
  <c r="F195" i="17" s="1"/>
  <c r="F177" i="17" s="1"/>
  <c r="E185" i="17"/>
  <c r="E195" i="17" s="1"/>
  <c r="E177" i="17" s="1"/>
  <c r="D185" i="17"/>
  <c r="D195" i="17" s="1"/>
  <c r="D177" i="17" s="1"/>
  <c r="C185" i="17"/>
  <c r="C195" i="17" s="1"/>
  <c r="C177" i="17" s="1"/>
  <c r="C178" i="17" s="1"/>
  <c r="F179" i="17"/>
  <c r="E179" i="17"/>
  <c r="D179" i="17"/>
  <c r="F165" i="17"/>
  <c r="E165" i="17"/>
  <c r="D165" i="17"/>
  <c r="C165" i="17"/>
  <c r="F160" i="17"/>
  <c r="F170" i="17" s="1"/>
  <c r="F152" i="17" s="1"/>
  <c r="E160" i="17"/>
  <c r="D160" i="17"/>
  <c r="D170" i="17" s="1"/>
  <c r="D152" i="17" s="1"/>
  <c r="C160" i="17"/>
  <c r="F154" i="17"/>
  <c r="E154" i="17"/>
  <c r="D154" i="17"/>
  <c r="F140" i="17"/>
  <c r="F111" i="17" s="1"/>
  <c r="E140" i="17"/>
  <c r="E111" i="17" s="1"/>
  <c r="E112" i="17" s="1"/>
  <c r="D140" i="17"/>
  <c r="C140" i="17"/>
  <c r="F113" i="17"/>
  <c r="E113" i="17"/>
  <c r="D113" i="17"/>
  <c r="D111" i="17"/>
  <c r="D112" i="17" s="1"/>
  <c r="F103" i="17"/>
  <c r="F74" i="17" s="1"/>
  <c r="F75" i="17" s="1"/>
  <c r="F78" i="17" s="1"/>
  <c r="E103" i="17"/>
  <c r="D103" i="17"/>
  <c r="C103" i="17"/>
  <c r="F76" i="17"/>
  <c r="E76" i="17"/>
  <c r="D76" i="17"/>
  <c r="E74" i="17"/>
  <c r="E75" i="17" s="1"/>
  <c r="C74" i="17"/>
  <c r="C104" i="17" s="1"/>
  <c r="F63" i="17"/>
  <c r="F373" i="17" s="1"/>
  <c r="E63" i="17"/>
  <c r="E373" i="17" s="1"/>
  <c r="D63" i="17"/>
  <c r="D373" i="17" s="1"/>
  <c r="C63" i="17"/>
  <c r="C373" i="17" s="1"/>
  <c r="F60" i="17"/>
  <c r="E60" i="17"/>
  <c r="D60" i="17"/>
  <c r="C60" i="17"/>
  <c r="F51" i="17"/>
  <c r="E51" i="17"/>
  <c r="D51" i="17"/>
  <c r="C51" i="17"/>
  <c r="F48" i="17"/>
  <c r="E48" i="17"/>
  <c r="D48" i="17"/>
  <c r="C48" i="17"/>
  <c r="F45" i="17"/>
  <c r="E45" i="17"/>
  <c r="D45" i="17"/>
  <c r="C45" i="17"/>
  <c r="F39" i="17"/>
  <c r="E39" i="17"/>
  <c r="D39" i="17"/>
  <c r="D220" i="17" l="1"/>
  <c r="D202" i="17" s="1"/>
  <c r="F358" i="17"/>
  <c r="C170" i="17"/>
  <c r="C152" i="17" s="1"/>
  <c r="C153" i="17" s="1"/>
  <c r="E220" i="17"/>
  <c r="E202" i="17" s="1"/>
  <c r="C300" i="17"/>
  <c r="C66" i="17"/>
  <c r="E104" i="17"/>
  <c r="D141" i="17"/>
  <c r="E170" i="17"/>
  <c r="E152" i="17" s="1"/>
  <c r="D246" i="17"/>
  <c r="E300" i="17"/>
  <c r="F355" i="17"/>
  <c r="E358" i="17"/>
  <c r="D361" i="17"/>
  <c r="F364" i="17"/>
  <c r="E66" i="17"/>
  <c r="E37" i="17" s="1"/>
  <c r="C358" i="17"/>
  <c r="F66" i="17"/>
  <c r="D153" i="17"/>
  <c r="D156" i="17" s="1"/>
  <c r="D155" i="17"/>
  <c r="C354" i="17"/>
  <c r="C228" i="17"/>
  <c r="C37" i="17"/>
  <c r="C38" i="17" s="1"/>
  <c r="C67" i="17"/>
  <c r="E153" i="17"/>
  <c r="D228" i="17"/>
  <c r="F178" i="17"/>
  <c r="F180" i="17"/>
  <c r="D334" i="17"/>
  <c r="D337" i="17" s="1"/>
  <c r="D336" i="17"/>
  <c r="E334" i="17"/>
  <c r="E336" i="17"/>
  <c r="F258" i="17"/>
  <c r="F260" i="17"/>
  <c r="F336" i="17"/>
  <c r="F334" i="17"/>
  <c r="F153" i="17"/>
  <c r="E354" i="17"/>
  <c r="E228" i="17"/>
  <c r="F308" i="17"/>
  <c r="F310" i="17"/>
  <c r="D205" i="17"/>
  <c r="D203" i="17"/>
  <c r="D206" i="17" s="1"/>
  <c r="E203" i="17"/>
  <c r="E205" i="17"/>
  <c r="D104" i="17"/>
  <c r="E258" i="17"/>
  <c r="E260" i="17"/>
  <c r="F114" i="17"/>
  <c r="F112" i="17"/>
  <c r="F115" i="17" s="1"/>
  <c r="D180" i="17"/>
  <c r="D178" i="17"/>
  <c r="D181" i="17" s="1"/>
  <c r="F354" i="17"/>
  <c r="F228" i="17"/>
  <c r="D310" i="17"/>
  <c r="D308" i="17"/>
  <c r="D311" i="17" s="1"/>
  <c r="D258" i="17"/>
  <c r="D261" i="17" s="1"/>
  <c r="D260" i="17"/>
  <c r="F203" i="17"/>
  <c r="F205" i="17"/>
  <c r="F37" i="17"/>
  <c r="F67" i="17" s="1"/>
  <c r="E115" i="17"/>
  <c r="E178" i="17"/>
  <c r="E180" i="17"/>
  <c r="E308" i="17"/>
  <c r="E311" i="17" s="1"/>
  <c r="E310" i="17"/>
  <c r="F104" i="17"/>
  <c r="E141" i="17"/>
  <c r="D66" i="17"/>
  <c r="D74" i="17"/>
  <c r="C111" i="17"/>
  <c r="C112" i="17" s="1"/>
  <c r="D115" i="17" s="1"/>
  <c r="F141" i="17"/>
  <c r="C75" i="17"/>
  <c r="F77" i="17"/>
  <c r="E114" i="17"/>
  <c r="E206" i="17" l="1"/>
  <c r="E181" i="17"/>
  <c r="E67" i="17"/>
  <c r="E337" i="17"/>
  <c r="D37" i="17"/>
  <c r="F38" i="17"/>
  <c r="F40" i="17"/>
  <c r="F231" i="17"/>
  <c r="F353" i="17"/>
  <c r="F386" i="17" s="1"/>
  <c r="F229" i="17"/>
  <c r="E40" i="17"/>
  <c r="E38" i="17"/>
  <c r="F337" i="17"/>
  <c r="C229" i="17"/>
  <c r="C353" i="17"/>
  <c r="C386" i="17" s="1"/>
  <c r="D77" i="17"/>
  <c r="D75" i="17"/>
  <c r="F181" i="17"/>
  <c r="D114" i="17"/>
  <c r="E261" i="17"/>
  <c r="F311" i="17"/>
  <c r="D353" i="17"/>
  <c r="D229" i="17"/>
  <c r="D231" i="17"/>
  <c r="E77" i="17"/>
  <c r="F206" i="17"/>
  <c r="C141" i="17"/>
  <c r="E229" i="17"/>
  <c r="E231" i="17"/>
  <c r="E353" i="17"/>
  <c r="E386" i="17" s="1"/>
  <c r="F261" i="17"/>
  <c r="D354" i="17"/>
  <c r="F41" i="17" l="1"/>
  <c r="E232" i="17"/>
  <c r="D40" i="17"/>
  <c r="D38" i="17"/>
  <c r="D41" i="17" s="1"/>
  <c r="D67" i="17"/>
  <c r="D78" i="17"/>
  <c r="E78" i="17"/>
  <c r="D386" i="17"/>
  <c r="D232" i="17"/>
  <c r="F232" i="17"/>
  <c r="F451" i="16"/>
  <c r="D452" i="16"/>
  <c r="D451" i="16" s="1"/>
  <c r="E452" i="16"/>
  <c r="E451" i="16" s="1"/>
  <c r="F452" i="16"/>
  <c r="C460" i="16"/>
  <c r="F457" i="16"/>
  <c r="F456" i="16" s="1"/>
  <c r="E457" i="16"/>
  <c r="E456" i="16" s="1"/>
  <c r="D457" i="16"/>
  <c r="D456" i="16" s="1"/>
  <c r="C457" i="16"/>
  <c r="C456" i="16" s="1"/>
  <c r="F450" i="16"/>
  <c r="E450" i="16"/>
  <c r="D450" i="16"/>
  <c r="C450" i="16"/>
  <c r="C448" i="16" s="1"/>
  <c r="F449" i="16"/>
  <c r="E449" i="16"/>
  <c r="E448" i="16" s="1"/>
  <c r="D449" i="16"/>
  <c r="C449" i="16"/>
  <c r="F447" i="16"/>
  <c r="E447" i="16"/>
  <c r="D447" i="16"/>
  <c r="D445" i="16" s="1"/>
  <c r="C447" i="16"/>
  <c r="F446" i="16"/>
  <c r="E446" i="16"/>
  <c r="E445" i="16" s="1"/>
  <c r="D446" i="16"/>
  <c r="C446" i="16"/>
  <c r="F444" i="16"/>
  <c r="F442" i="16" s="1"/>
  <c r="E444" i="16"/>
  <c r="D444" i="16"/>
  <c r="C444" i="16"/>
  <c r="F443" i="16"/>
  <c r="E443" i="16"/>
  <c r="D443" i="16"/>
  <c r="C443" i="16"/>
  <c r="C442" i="16"/>
  <c r="F441" i="16"/>
  <c r="E441" i="16"/>
  <c r="E439" i="16" s="1"/>
  <c r="D441" i="16"/>
  <c r="C441" i="16"/>
  <c r="F440" i="16"/>
  <c r="E440" i="16"/>
  <c r="D440" i="16"/>
  <c r="D439" i="16" s="1"/>
  <c r="C440" i="16"/>
  <c r="C439" i="16" s="1"/>
  <c r="F437" i="16"/>
  <c r="F436" i="16" s="1"/>
  <c r="E437" i="16"/>
  <c r="D437" i="16"/>
  <c r="C437" i="16"/>
  <c r="C436" i="16" s="1"/>
  <c r="E436" i="16"/>
  <c r="D436" i="16"/>
  <c r="F434" i="16"/>
  <c r="F433" i="16" s="1"/>
  <c r="E434" i="16"/>
  <c r="E433" i="16" s="1"/>
  <c r="D434" i="16"/>
  <c r="C434" i="16"/>
  <c r="C433" i="16" s="1"/>
  <c r="D433" i="16"/>
  <c r="F432" i="16"/>
  <c r="E432" i="16"/>
  <c r="D432" i="16"/>
  <c r="C432" i="16"/>
  <c r="F431" i="16"/>
  <c r="E431" i="16"/>
  <c r="D431" i="16"/>
  <c r="C431" i="16"/>
  <c r="C430" i="16" s="1"/>
  <c r="F430" i="16"/>
  <c r="E427" i="16"/>
  <c r="F422" i="16"/>
  <c r="F427" i="16" s="1"/>
  <c r="E422" i="16"/>
  <c r="D422" i="16"/>
  <c r="D427" i="16" s="1"/>
  <c r="C422" i="16"/>
  <c r="C417" i="16"/>
  <c r="C427" i="16" s="1"/>
  <c r="F412" i="16"/>
  <c r="E412" i="16"/>
  <c r="D412" i="16"/>
  <c r="F411" i="16"/>
  <c r="E411" i="16"/>
  <c r="D411" i="16"/>
  <c r="F410" i="16"/>
  <c r="E410" i="16"/>
  <c r="F413" i="16" s="1"/>
  <c r="D410" i="16"/>
  <c r="D413" i="16" s="1"/>
  <c r="C410" i="16"/>
  <c r="C400" i="16"/>
  <c r="F394" i="16"/>
  <c r="F399" i="16" s="1"/>
  <c r="E394" i="16"/>
  <c r="E399" i="16" s="1"/>
  <c r="D394" i="16"/>
  <c r="D399" i="16" s="1"/>
  <c r="C394" i="16"/>
  <c r="C389" i="16"/>
  <c r="D384" i="16"/>
  <c r="F383" i="16"/>
  <c r="E383" i="16"/>
  <c r="D383" i="16"/>
  <c r="F382" i="16"/>
  <c r="E382" i="16"/>
  <c r="D382" i="16"/>
  <c r="C382" i="16"/>
  <c r="C372" i="16"/>
  <c r="E371" i="16"/>
  <c r="F366" i="16"/>
  <c r="F371" i="16" s="1"/>
  <c r="E366" i="16"/>
  <c r="D366" i="16"/>
  <c r="D371" i="16" s="1"/>
  <c r="C366" i="16"/>
  <c r="C361" i="16"/>
  <c r="C371" i="16" s="1"/>
  <c r="D356" i="16"/>
  <c r="F355" i="16"/>
  <c r="E355" i="16"/>
  <c r="D355" i="16"/>
  <c r="F354" i="16"/>
  <c r="E354" i="16"/>
  <c r="D354" i="16"/>
  <c r="D357" i="16" s="1"/>
  <c r="C354" i="16"/>
  <c r="C344" i="16"/>
  <c r="F338" i="16"/>
  <c r="F343" i="16" s="1"/>
  <c r="E338" i="16"/>
  <c r="E343" i="16" s="1"/>
  <c r="D338" i="16"/>
  <c r="D343" i="16" s="1"/>
  <c r="C338" i="16"/>
  <c r="C333" i="16"/>
  <c r="C343" i="16" s="1"/>
  <c r="D328" i="16"/>
  <c r="F327" i="16"/>
  <c r="E327" i="16"/>
  <c r="D327" i="16"/>
  <c r="F326" i="16"/>
  <c r="E326" i="16"/>
  <c r="D326" i="16"/>
  <c r="C326" i="16"/>
  <c r="C316" i="16"/>
  <c r="D315" i="16"/>
  <c r="F310" i="16"/>
  <c r="F315" i="16" s="1"/>
  <c r="E310" i="16"/>
  <c r="E315" i="16" s="1"/>
  <c r="D310" i="16"/>
  <c r="C310" i="16"/>
  <c r="C305" i="16"/>
  <c r="C315" i="16" s="1"/>
  <c r="D300" i="16"/>
  <c r="F299" i="16"/>
  <c r="E299" i="16"/>
  <c r="D299" i="16"/>
  <c r="F298" i="16"/>
  <c r="E298" i="16"/>
  <c r="D298" i="16"/>
  <c r="C298" i="16"/>
  <c r="D301" i="16" s="1"/>
  <c r="C288" i="16"/>
  <c r="F282" i="16"/>
  <c r="F287" i="16" s="1"/>
  <c r="E282" i="16"/>
  <c r="E287" i="16" s="1"/>
  <c r="D282" i="16"/>
  <c r="D287" i="16" s="1"/>
  <c r="C282" i="16"/>
  <c r="C277" i="16"/>
  <c r="D272" i="16"/>
  <c r="F271" i="16"/>
  <c r="E271" i="16"/>
  <c r="D271" i="16"/>
  <c r="F270" i="16"/>
  <c r="E270" i="16"/>
  <c r="D270" i="16"/>
  <c r="C270" i="16"/>
  <c r="C260" i="16"/>
  <c r="F259" i="16"/>
  <c r="F254" i="16"/>
  <c r="E254" i="16"/>
  <c r="E259" i="16" s="1"/>
  <c r="D254" i="16"/>
  <c r="D259" i="16" s="1"/>
  <c r="C254" i="16"/>
  <c r="C249" i="16"/>
  <c r="C259" i="16" s="1"/>
  <c r="D244" i="16"/>
  <c r="F243" i="16"/>
  <c r="E243" i="16"/>
  <c r="D243" i="16"/>
  <c r="F242" i="16"/>
  <c r="E242" i="16"/>
  <c r="D242" i="16"/>
  <c r="C242" i="16"/>
  <c r="C232" i="16"/>
  <c r="F226" i="16"/>
  <c r="F231" i="16" s="1"/>
  <c r="E226" i="16"/>
  <c r="E231" i="16" s="1"/>
  <c r="D226" i="16"/>
  <c r="D231" i="16" s="1"/>
  <c r="C226" i="16"/>
  <c r="C221" i="16"/>
  <c r="C231" i="16" s="1"/>
  <c r="D216" i="16"/>
  <c r="F215" i="16"/>
  <c r="E215" i="16"/>
  <c r="D215" i="16"/>
  <c r="F214" i="16"/>
  <c r="E214" i="16"/>
  <c r="D214" i="16"/>
  <c r="C214" i="16"/>
  <c r="C204" i="16"/>
  <c r="F198" i="16"/>
  <c r="F203" i="16" s="1"/>
  <c r="E198" i="16"/>
  <c r="E203" i="16" s="1"/>
  <c r="D198" i="16"/>
  <c r="D203" i="16" s="1"/>
  <c r="C198" i="16"/>
  <c r="C193" i="16"/>
  <c r="F187" i="16"/>
  <c r="E187" i="16"/>
  <c r="D187" i="16"/>
  <c r="F186" i="16"/>
  <c r="E186" i="16"/>
  <c r="D186" i="16"/>
  <c r="C186" i="16"/>
  <c r="C185" i="16"/>
  <c r="D188" i="16" s="1"/>
  <c r="C176" i="16"/>
  <c r="F170" i="16"/>
  <c r="F175" i="16" s="1"/>
  <c r="E170" i="16"/>
  <c r="E175" i="16" s="1"/>
  <c r="D170" i="16"/>
  <c r="D175" i="16" s="1"/>
  <c r="C170" i="16"/>
  <c r="C166" i="16"/>
  <c r="C165" i="16" s="1"/>
  <c r="C175" i="16" s="1"/>
  <c r="F159" i="16"/>
  <c r="E159" i="16"/>
  <c r="D159" i="16"/>
  <c r="F158" i="16"/>
  <c r="E158" i="16"/>
  <c r="D158" i="16"/>
  <c r="C157" i="16"/>
  <c r="D160" i="16" s="1"/>
  <c r="C148" i="16"/>
  <c r="F142" i="16"/>
  <c r="F147" i="16" s="1"/>
  <c r="E142" i="16"/>
  <c r="E147" i="16" s="1"/>
  <c r="D142" i="16"/>
  <c r="D147" i="16" s="1"/>
  <c r="C142" i="16"/>
  <c r="C147" i="16" s="1"/>
  <c r="D132" i="16"/>
  <c r="F131" i="16"/>
  <c r="E131" i="16"/>
  <c r="D131" i="16"/>
  <c r="F130" i="16"/>
  <c r="E130" i="16"/>
  <c r="D130" i="16"/>
  <c r="C130" i="16"/>
  <c r="C120" i="16"/>
  <c r="F114" i="16"/>
  <c r="F119" i="16" s="1"/>
  <c r="E114" i="16"/>
  <c r="E119" i="16" s="1"/>
  <c r="D114" i="16"/>
  <c r="D119" i="16" s="1"/>
  <c r="C114" i="16"/>
  <c r="C119" i="16" s="1"/>
  <c r="D104" i="16"/>
  <c r="D103" i="16"/>
  <c r="F102" i="16"/>
  <c r="E102" i="16"/>
  <c r="D102" i="16"/>
  <c r="C102" i="16"/>
  <c r="C92" i="16"/>
  <c r="F86" i="16"/>
  <c r="F91" i="16" s="1"/>
  <c r="E86" i="16"/>
  <c r="E91" i="16" s="1"/>
  <c r="D86" i="16"/>
  <c r="D91" i="16" s="1"/>
  <c r="C86" i="16"/>
  <c r="C91" i="16" s="1"/>
  <c r="D76" i="16"/>
  <c r="D75" i="16"/>
  <c r="F74" i="16"/>
  <c r="E74" i="16"/>
  <c r="D74" i="16"/>
  <c r="C74" i="16"/>
  <c r="D77" i="16" s="1"/>
  <c r="F58" i="16"/>
  <c r="E58" i="16"/>
  <c r="D58" i="16"/>
  <c r="C58" i="16"/>
  <c r="F46" i="16"/>
  <c r="F61" i="16" s="1"/>
  <c r="F62" i="16" s="1"/>
  <c r="E46" i="16"/>
  <c r="D46" i="16"/>
  <c r="C46" i="16"/>
  <c r="F43" i="16"/>
  <c r="E43" i="16"/>
  <c r="D43" i="16"/>
  <c r="C43" i="16"/>
  <c r="F40" i="16"/>
  <c r="F428" i="16" s="1"/>
  <c r="E40" i="16"/>
  <c r="E428" i="16" s="1"/>
  <c r="D40" i="16"/>
  <c r="D428" i="16" s="1"/>
  <c r="C40" i="16"/>
  <c r="F35" i="16"/>
  <c r="E35" i="16"/>
  <c r="D35" i="16"/>
  <c r="F34" i="16"/>
  <c r="E34" i="16"/>
  <c r="D34" i="16"/>
  <c r="F33" i="16"/>
  <c r="E33" i="16"/>
  <c r="D33" i="16"/>
  <c r="C33" i="16"/>
  <c r="E41" i="17" l="1"/>
  <c r="D61" i="16"/>
  <c r="D62" i="16" s="1"/>
  <c r="D217" i="16"/>
  <c r="C452" i="16"/>
  <c r="C451" i="16" s="1"/>
  <c r="D105" i="16"/>
  <c r="D385" i="16"/>
  <c r="F445" i="16"/>
  <c r="F448" i="16"/>
  <c r="F36" i="16"/>
  <c r="D133" i="16"/>
  <c r="D273" i="16"/>
  <c r="C61" i="16"/>
  <c r="C62" i="16" s="1"/>
  <c r="C287" i="16"/>
  <c r="D430" i="16"/>
  <c r="F439" i="16"/>
  <c r="D442" i="16"/>
  <c r="D245" i="16"/>
  <c r="E413" i="16"/>
  <c r="E430" i="16"/>
  <c r="E442" i="16"/>
  <c r="C445" i="16"/>
  <c r="E61" i="16"/>
  <c r="E62" i="16" s="1"/>
  <c r="D189" i="16"/>
  <c r="E36" i="16"/>
  <c r="C203" i="16"/>
  <c r="C399" i="16"/>
  <c r="C428" i="16" s="1"/>
  <c r="D448" i="16"/>
  <c r="C429" i="16"/>
  <c r="F429" i="16"/>
  <c r="F461" i="16" s="1"/>
  <c r="E429" i="16"/>
  <c r="E461" i="16" s="1"/>
  <c r="D36" i="16"/>
  <c r="D329" i="16"/>
  <c r="C158" i="16"/>
  <c r="D161" i="16" s="1"/>
  <c r="C461" i="16" l="1"/>
  <c r="D429" i="16"/>
  <c r="D461" i="16" s="1"/>
  <c r="C56" i="15" l="1"/>
  <c r="D321" i="15"/>
  <c r="E321" i="15"/>
  <c r="F321" i="15"/>
  <c r="D322" i="15"/>
  <c r="E322" i="15"/>
  <c r="F322" i="15"/>
  <c r="D323" i="15"/>
  <c r="E323" i="15"/>
  <c r="F323" i="15"/>
  <c r="D324" i="15"/>
  <c r="E324" i="15"/>
  <c r="F324" i="15"/>
  <c r="C322" i="15"/>
  <c r="C323" i="15"/>
  <c r="C324" i="15"/>
  <c r="C321" i="15"/>
  <c r="C317" i="15"/>
  <c r="D317" i="15"/>
  <c r="E317" i="15"/>
  <c r="F317" i="15"/>
  <c r="C318" i="15"/>
  <c r="D318" i="15"/>
  <c r="E318" i="15"/>
  <c r="F318" i="15"/>
  <c r="F315" i="15" s="1"/>
  <c r="C319" i="15"/>
  <c r="D319" i="15"/>
  <c r="E319" i="15"/>
  <c r="F319" i="15"/>
  <c r="D316" i="15"/>
  <c r="E316" i="15"/>
  <c r="E315" i="15" s="1"/>
  <c r="F316" i="15"/>
  <c r="C316" i="15"/>
  <c r="C315" i="15" s="1"/>
  <c r="F314" i="15"/>
  <c r="E314" i="15"/>
  <c r="D314" i="15"/>
  <c r="C314" i="15"/>
  <c r="F313" i="15"/>
  <c r="E313" i="15"/>
  <c r="D313" i="15"/>
  <c r="C313" i="15"/>
  <c r="D312" i="15"/>
  <c r="C312" i="15"/>
  <c r="F311" i="15"/>
  <c r="E311" i="15"/>
  <c r="D311" i="15"/>
  <c r="C311" i="15"/>
  <c r="F310" i="15"/>
  <c r="F309" i="15" s="1"/>
  <c r="E310" i="15"/>
  <c r="D310" i="15"/>
  <c r="C310" i="15"/>
  <c r="F308" i="15"/>
  <c r="E308" i="15"/>
  <c r="D308" i="15"/>
  <c r="C308" i="15"/>
  <c r="F307" i="15"/>
  <c r="E307" i="15"/>
  <c r="C307" i="15"/>
  <c r="C306" i="15" s="1"/>
  <c r="F305" i="15"/>
  <c r="E305" i="15"/>
  <c r="D305" i="15"/>
  <c r="C305" i="15"/>
  <c r="F304" i="15"/>
  <c r="E304" i="15"/>
  <c r="D304" i="15"/>
  <c r="C304" i="15"/>
  <c r="F303" i="15"/>
  <c r="E303" i="15"/>
  <c r="F302" i="15"/>
  <c r="E302" i="15"/>
  <c r="D302" i="15"/>
  <c r="C302" i="15"/>
  <c r="F301" i="15"/>
  <c r="E301" i="15"/>
  <c r="D301" i="15"/>
  <c r="D300" i="15" s="1"/>
  <c r="F299" i="15"/>
  <c r="E299" i="15"/>
  <c r="D299" i="15"/>
  <c r="C299" i="15"/>
  <c r="F298" i="15"/>
  <c r="E298" i="15"/>
  <c r="D298" i="15"/>
  <c r="C298" i="15"/>
  <c r="C297" i="15" s="1"/>
  <c r="F296" i="15"/>
  <c r="E296" i="15"/>
  <c r="D296" i="15"/>
  <c r="C296" i="15"/>
  <c r="F295" i="15"/>
  <c r="E295" i="15"/>
  <c r="D295" i="15"/>
  <c r="D294" i="15" s="1"/>
  <c r="C295" i="15"/>
  <c r="F289" i="15"/>
  <c r="E289" i="15"/>
  <c r="D289" i="15"/>
  <c r="F288" i="15"/>
  <c r="E288" i="15"/>
  <c r="D288" i="15"/>
  <c r="F287" i="15"/>
  <c r="E287" i="15"/>
  <c r="D287" i="15"/>
  <c r="C287" i="15"/>
  <c r="F274" i="15"/>
  <c r="E274" i="15"/>
  <c r="D274" i="15"/>
  <c r="C274" i="15"/>
  <c r="F269" i="15"/>
  <c r="F279" i="15" s="1"/>
  <c r="F261" i="15" s="1"/>
  <c r="E269" i="15"/>
  <c r="D269" i="15"/>
  <c r="C269" i="15"/>
  <c r="C279" i="15" s="1"/>
  <c r="F263" i="15"/>
  <c r="E263" i="15"/>
  <c r="D263" i="15"/>
  <c r="E261" i="15"/>
  <c r="D261" i="15"/>
  <c r="D262" i="15" s="1"/>
  <c r="C261" i="15"/>
  <c r="C262" i="15" s="1"/>
  <c r="F245" i="15"/>
  <c r="E245" i="15"/>
  <c r="D245" i="15"/>
  <c r="C245" i="15"/>
  <c r="F240" i="15"/>
  <c r="E240" i="15"/>
  <c r="D240" i="15"/>
  <c r="C240" i="15"/>
  <c r="F234" i="15"/>
  <c r="E234" i="15"/>
  <c r="D234" i="15"/>
  <c r="F219" i="15"/>
  <c r="E219" i="15"/>
  <c r="D219" i="15"/>
  <c r="C219" i="15"/>
  <c r="F214" i="15"/>
  <c r="E214" i="15"/>
  <c r="E224" i="15" s="1"/>
  <c r="E206" i="15" s="1"/>
  <c r="D214" i="15"/>
  <c r="C214" i="15"/>
  <c r="F208" i="15"/>
  <c r="E208" i="15"/>
  <c r="D208" i="15"/>
  <c r="F194" i="15"/>
  <c r="E194" i="15"/>
  <c r="D194" i="15"/>
  <c r="C194" i="15"/>
  <c r="F189" i="15"/>
  <c r="F199" i="15" s="1"/>
  <c r="E189" i="15"/>
  <c r="D189" i="15"/>
  <c r="C189" i="15"/>
  <c r="F169" i="15"/>
  <c r="E169" i="15"/>
  <c r="D169" i="15"/>
  <c r="C169" i="15"/>
  <c r="F164" i="15"/>
  <c r="F174" i="15" s="1"/>
  <c r="E164" i="15"/>
  <c r="D164" i="15"/>
  <c r="C164" i="15"/>
  <c r="F158" i="15"/>
  <c r="E158" i="15"/>
  <c r="D158" i="15"/>
  <c r="F135" i="15"/>
  <c r="E135" i="15"/>
  <c r="D135" i="15"/>
  <c r="C135" i="15"/>
  <c r="F129" i="15"/>
  <c r="E129" i="15"/>
  <c r="D129" i="15"/>
  <c r="C129" i="15"/>
  <c r="F117" i="15"/>
  <c r="E117" i="15"/>
  <c r="D117" i="15"/>
  <c r="F98" i="15"/>
  <c r="E98" i="15"/>
  <c r="D98" i="15"/>
  <c r="D107" i="15" s="1"/>
  <c r="C98" i="15"/>
  <c r="F92" i="15"/>
  <c r="E92" i="15"/>
  <c r="D92" i="15"/>
  <c r="C92" i="15"/>
  <c r="F80" i="15"/>
  <c r="E80" i="15"/>
  <c r="D80" i="15"/>
  <c r="E67" i="15"/>
  <c r="F64" i="15"/>
  <c r="E64" i="15"/>
  <c r="D64" i="15"/>
  <c r="C64" i="15"/>
  <c r="D307" i="15"/>
  <c r="F61" i="15"/>
  <c r="E61" i="15"/>
  <c r="D61" i="15"/>
  <c r="C61" i="15"/>
  <c r="C301" i="15"/>
  <c r="C300" i="15" s="1"/>
  <c r="F55" i="15"/>
  <c r="E55" i="15"/>
  <c r="D55" i="15"/>
  <c r="F52" i="15"/>
  <c r="E52" i="15"/>
  <c r="D52" i="15"/>
  <c r="C52" i="15"/>
  <c r="F49" i="15"/>
  <c r="E49" i="15"/>
  <c r="D49" i="15"/>
  <c r="C49" i="15"/>
  <c r="F43" i="15"/>
  <c r="E43" i="15"/>
  <c r="D43" i="15"/>
  <c r="F16" i="15"/>
  <c r="E16" i="15"/>
  <c r="D16" i="15"/>
  <c r="C16" i="15"/>
  <c r="F320" i="15" l="1"/>
  <c r="E144" i="15"/>
  <c r="D309" i="15"/>
  <c r="F297" i="15"/>
  <c r="F290" i="15"/>
  <c r="E264" i="15"/>
  <c r="E294" i="15"/>
  <c r="D297" i="15"/>
  <c r="E300" i="15"/>
  <c r="C303" i="15"/>
  <c r="C309" i="15"/>
  <c r="D306" i="15"/>
  <c r="C144" i="15"/>
  <c r="C115" i="15" s="1"/>
  <c r="C116" i="15" s="1"/>
  <c r="D174" i="15"/>
  <c r="D156" i="15" s="1"/>
  <c r="D199" i="15"/>
  <c r="D181" i="15" s="1"/>
  <c r="F250" i="15"/>
  <c r="F232" i="15" s="1"/>
  <c r="F294" i="15"/>
  <c r="E297" i="15"/>
  <c r="F300" i="15"/>
  <c r="D303" i="15"/>
  <c r="E306" i="15"/>
  <c r="D144" i="15"/>
  <c r="E174" i="15"/>
  <c r="E309" i="15"/>
  <c r="E320" i="15"/>
  <c r="C224" i="15"/>
  <c r="C206" i="15" s="1"/>
  <c r="C207" i="15" s="1"/>
  <c r="D320" i="15"/>
  <c r="E262" i="15"/>
  <c r="E265" i="15" s="1"/>
  <c r="C294" i="15"/>
  <c r="E107" i="15"/>
  <c r="D224" i="15"/>
  <c r="D206" i="15" s="1"/>
  <c r="F306" i="15"/>
  <c r="F224" i="15"/>
  <c r="F206" i="15" s="1"/>
  <c r="F207" i="15" s="1"/>
  <c r="C250" i="15"/>
  <c r="C232" i="15" s="1"/>
  <c r="C233" i="15" s="1"/>
  <c r="D250" i="15"/>
  <c r="D232" i="15" s="1"/>
  <c r="E290" i="15"/>
  <c r="F107" i="15"/>
  <c r="F78" i="15" s="1"/>
  <c r="F108" i="15" s="1"/>
  <c r="E70" i="15"/>
  <c r="E41" i="15" s="1"/>
  <c r="C107" i="15"/>
  <c r="D265" i="15"/>
  <c r="F144" i="15"/>
  <c r="F115" i="15" s="1"/>
  <c r="C174" i="15"/>
  <c r="C156" i="15" s="1"/>
  <c r="C157" i="15" s="1"/>
  <c r="C199" i="15"/>
  <c r="E250" i="15"/>
  <c r="E232" i="15" s="1"/>
  <c r="D279" i="15"/>
  <c r="D290" i="15"/>
  <c r="C320" i="15"/>
  <c r="D315" i="15"/>
  <c r="E279" i="15"/>
  <c r="E199" i="15"/>
  <c r="D70" i="15"/>
  <c r="D41" i="15" s="1"/>
  <c r="D207" i="15"/>
  <c r="D210" i="15" s="1"/>
  <c r="E207" i="15"/>
  <c r="E209" i="15"/>
  <c r="E78" i="15"/>
  <c r="E108" i="15" s="1"/>
  <c r="C78" i="15"/>
  <c r="C79" i="15" s="1"/>
  <c r="F209" i="15"/>
  <c r="D78" i="15"/>
  <c r="E115" i="15"/>
  <c r="E145" i="15" s="1"/>
  <c r="F233" i="15"/>
  <c r="D115" i="15"/>
  <c r="D145" i="15"/>
  <c r="E293" i="15"/>
  <c r="E156" i="15"/>
  <c r="F262" i="15"/>
  <c r="F264" i="15"/>
  <c r="F156" i="15"/>
  <c r="F67" i="15"/>
  <c r="C55" i="15"/>
  <c r="C70" i="15" s="1"/>
  <c r="E312" i="15"/>
  <c r="D264" i="15"/>
  <c r="D235" i="15" l="1"/>
  <c r="D293" i="15"/>
  <c r="F265" i="15"/>
  <c r="D233" i="15"/>
  <c r="D236" i="15" s="1"/>
  <c r="D209" i="15"/>
  <c r="E235" i="15"/>
  <c r="F210" i="15"/>
  <c r="F235" i="15"/>
  <c r="E233" i="15"/>
  <c r="C41" i="15"/>
  <c r="D44" i="15" s="1"/>
  <c r="C293" i="15"/>
  <c r="E81" i="15"/>
  <c r="E79" i="15"/>
  <c r="F157" i="15"/>
  <c r="F159" i="15"/>
  <c r="E157" i="15"/>
  <c r="E159" i="15"/>
  <c r="E210" i="15"/>
  <c r="E118" i="15"/>
  <c r="E116" i="15"/>
  <c r="C108" i="15"/>
  <c r="F81" i="15"/>
  <c r="F79" i="15"/>
  <c r="F82" i="15" s="1"/>
  <c r="F118" i="15"/>
  <c r="F116" i="15"/>
  <c r="D79" i="15"/>
  <c r="D82" i="15" s="1"/>
  <c r="D81" i="15"/>
  <c r="E42" i="15"/>
  <c r="E44" i="15"/>
  <c r="E292" i="15"/>
  <c r="E325" i="15" s="1"/>
  <c r="F70" i="15"/>
  <c r="F312" i="15"/>
  <c r="D159" i="15"/>
  <c r="D157" i="15"/>
  <c r="D160" i="15" s="1"/>
  <c r="D42" i="15"/>
  <c r="D292" i="15"/>
  <c r="D71" i="15"/>
  <c r="D118" i="15"/>
  <c r="D116" i="15"/>
  <c r="D119" i="15" s="1"/>
  <c r="C145" i="15"/>
  <c r="F145" i="15"/>
  <c r="D108" i="15"/>
  <c r="E71" i="15"/>
  <c r="D325" i="15" l="1"/>
  <c r="E236" i="15"/>
  <c r="F236" i="15"/>
  <c r="E160" i="15"/>
  <c r="C71" i="15"/>
  <c r="E82" i="15"/>
  <c r="E119" i="15"/>
  <c r="F160" i="15"/>
  <c r="F41" i="15"/>
  <c r="F71" i="15" s="1"/>
  <c r="F293" i="15"/>
  <c r="E45" i="15"/>
  <c r="F119" i="15"/>
  <c r="C292" i="15"/>
  <c r="C325" i="15" s="1"/>
  <c r="C42" i="15"/>
  <c r="D45" i="15" s="1"/>
  <c r="F44" i="15" l="1"/>
  <c r="F292" i="15"/>
  <c r="F325" i="15" s="1"/>
  <c r="F42" i="15"/>
  <c r="F45" i="15" s="1"/>
  <c r="E238" i="13" l="1"/>
  <c r="F238" i="13"/>
  <c r="G238" i="13"/>
  <c r="D244" i="13"/>
  <c r="E244" i="13"/>
  <c r="F244" i="13"/>
  <c r="G244" i="13"/>
  <c r="D249" i="13"/>
  <c r="D254" i="13" s="1"/>
  <c r="E249" i="13"/>
  <c r="E254" i="13" s="1"/>
  <c r="F249" i="13"/>
  <c r="F254" i="13" s="1"/>
  <c r="G249" i="13"/>
  <c r="D262" i="13"/>
  <c r="D269" i="13"/>
  <c r="E269" i="13"/>
  <c r="F269" i="13"/>
  <c r="F279" i="13" s="1"/>
  <c r="G269" i="13"/>
  <c r="D274" i="13"/>
  <c r="E274" i="13"/>
  <c r="E279" i="13" s="1"/>
  <c r="F274" i="13"/>
  <c r="G274" i="13"/>
  <c r="D294" i="13"/>
  <c r="E294" i="13"/>
  <c r="E304" i="13" s="1"/>
  <c r="E286" i="13" s="1"/>
  <c r="F294" i="13"/>
  <c r="F304" i="13" s="1"/>
  <c r="F286" i="13" s="1"/>
  <c r="G294" i="13"/>
  <c r="D299" i="13"/>
  <c r="D236" i="13" s="1"/>
  <c r="D237" i="13" s="1"/>
  <c r="E299" i="13"/>
  <c r="E236" i="13" s="1"/>
  <c r="F299" i="13"/>
  <c r="F236" i="13" s="1"/>
  <c r="G299" i="13"/>
  <c r="D320" i="13"/>
  <c r="E320" i="13"/>
  <c r="F320" i="13"/>
  <c r="G320" i="13"/>
  <c r="D325" i="13"/>
  <c r="E325" i="13"/>
  <c r="E330" i="13" s="1"/>
  <c r="E312" i="13" s="1"/>
  <c r="F325" i="13"/>
  <c r="G325" i="13"/>
  <c r="G330" i="13" s="1"/>
  <c r="G312" i="13" s="1"/>
  <c r="G364" i="13"/>
  <c r="F364" i="13"/>
  <c r="E364" i="13"/>
  <c r="D364" i="13"/>
  <c r="G363" i="13"/>
  <c r="F363" i="13"/>
  <c r="E363" i="13"/>
  <c r="D363" i="13"/>
  <c r="G362" i="13"/>
  <c r="F362" i="13"/>
  <c r="E362" i="13"/>
  <c r="D362" i="13"/>
  <c r="G361" i="13"/>
  <c r="F361" i="13"/>
  <c r="F360" i="13" s="1"/>
  <c r="E361" i="13"/>
  <c r="D361" i="13"/>
  <c r="D360" i="13" s="1"/>
  <c r="G359" i="13"/>
  <c r="F359" i="13"/>
  <c r="E359" i="13"/>
  <c r="D359" i="13"/>
  <c r="G358" i="13"/>
  <c r="F358" i="13"/>
  <c r="E358" i="13"/>
  <c r="D358" i="13"/>
  <c r="G357" i="13"/>
  <c r="F357" i="13"/>
  <c r="E357" i="13"/>
  <c r="D357" i="13"/>
  <c r="G356" i="13"/>
  <c r="F356" i="13"/>
  <c r="F355" i="13" s="1"/>
  <c r="E356" i="13"/>
  <c r="E355" i="13" s="1"/>
  <c r="D356" i="13"/>
  <c r="G354" i="13"/>
  <c r="F354" i="13"/>
  <c r="E354" i="13"/>
  <c r="D354" i="13"/>
  <c r="G353" i="13"/>
  <c r="F353" i="13"/>
  <c r="E353" i="13"/>
  <c r="D353" i="13"/>
  <c r="E352" i="13"/>
  <c r="D352" i="13"/>
  <c r="G351" i="13"/>
  <c r="F351" i="13"/>
  <c r="E351" i="13"/>
  <c r="D351" i="13"/>
  <c r="G350" i="13"/>
  <c r="G349" i="13" s="1"/>
  <c r="F350" i="13"/>
  <c r="F349" i="13" s="1"/>
  <c r="E350" i="13"/>
  <c r="D350" i="13"/>
  <c r="G348" i="13"/>
  <c r="F348" i="13"/>
  <c r="E348" i="13"/>
  <c r="D348" i="13"/>
  <c r="G347" i="13"/>
  <c r="G346" i="13" s="1"/>
  <c r="F347" i="13"/>
  <c r="F346" i="13" s="1"/>
  <c r="E347" i="13"/>
  <c r="D347" i="13"/>
  <c r="G345" i="13"/>
  <c r="F345" i="13"/>
  <c r="E345" i="13"/>
  <c r="D345" i="13"/>
  <c r="G344" i="13"/>
  <c r="F344" i="13"/>
  <c r="F343" i="13" s="1"/>
  <c r="E344" i="13"/>
  <c r="D344" i="13"/>
  <c r="G342" i="13"/>
  <c r="F342" i="13"/>
  <c r="E342" i="13"/>
  <c r="D342" i="13"/>
  <c r="E341" i="13"/>
  <c r="D341" i="13"/>
  <c r="G339" i="13"/>
  <c r="F339" i="13"/>
  <c r="E339" i="13"/>
  <c r="D339" i="13"/>
  <c r="G338" i="13"/>
  <c r="G337" i="13" s="1"/>
  <c r="F338" i="13"/>
  <c r="E338" i="13"/>
  <c r="E337" i="13" s="1"/>
  <c r="D338" i="13"/>
  <c r="G336" i="13"/>
  <c r="F336" i="13"/>
  <c r="E336" i="13"/>
  <c r="D336" i="13"/>
  <c r="E335" i="13"/>
  <c r="E334" i="13" s="1"/>
  <c r="D335" i="13"/>
  <c r="D334" i="13" s="1"/>
  <c r="G220" i="13"/>
  <c r="F220" i="13"/>
  <c r="E220" i="13"/>
  <c r="D220" i="13"/>
  <c r="D225" i="13" s="1"/>
  <c r="G215" i="13"/>
  <c r="F215" i="13"/>
  <c r="E215" i="13"/>
  <c r="G209" i="13"/>
  <c r="F209" i="13"/>
  <c r="E209" i="13"/>
  <c r="D208" i="13"/>
  <c r="G195" i="13"/>
  <c r="F195" i="13"/>
  <c r="G190" i="13"/>
  <c r="G200" i="13" s="1"/>
  <c r="G182" i="13" s="1"/>
  <c r="F190" i="13"/>
  <c r="F200" i="13" s="1"/>
  <c r="E190" i="13"/>
  <c r="E200" i="13" s="1"/>
  <c r="D190" i="13"/>
  <c r="D200" i="13" s="1"/>
  <c r="E185" i="13"/>
  <c r="E184" i="13"/>
  <c r="D183" i="13"/>
  <c r="G170" i="13"/>
  <c r="F170" i="13"/>
  <c r="G165" i="13"/>
  <c r="F165" i="13"/>
  <c r="E165" i="13"/>
  <c r="E175" i="13" s="1"/>
  <c r="D165" i="13"/>
  <c r="D175" i="13" s="1"/>
  <c r="E160" i="13"/>
  <c r="E159" i="13"/>
  <c r="D158" i="13"/>
  <c r="G145" i="13"/>
  <c r="F145" i="13"/>
  <c r="G140" i="13"/>
  <c r="F140" i="13"/>
  <c r="E140" i="13"/>
  <c r="E150" i="13" s="1"/>
  <c r="D140" i="13"/>
  <c r="D150" i="13" s="1"/>
  <c r="E135" i="13"/>
  <c r="E134" i="13"/>
  <c r="D133" i="13"/>
  <c r="G115" i="13"/>
  <c r="G125" i="13" s="1"/>
  <c r="F115" i="13"/>
  <c r="F125" i="13" s="1"/>
  <c r="E115" i="13"/>
  <c r="E125" i="13" s="1"/>
  <c r="D115" i="13"/>
  <c r="D125" i="13" s="1"/>
  <c r="G110" i="13"/>
  <c r="F110" i="13"/>
  <c r="G109" i="13"/>
  <c r="F109" i="13"/>
  <c r="G108" i="13"/>
  <c r="F108" i="13"/>
  <c r="E108" i="13"/>
  <c r="G81" i="13"/>
  <c r="G341" i="13" s="1"/>
  <c r="F81" i="13"/>
  <c r="F341" i="13" s="1"/>
  <c r="F340" i="13" s="1"/>
  <c r="E80" i="13"/>
  <c r="E95" i="13" s="1"/>
  <c r="D80" i="13"/>
  <c r="D95" i="13" s="1"/>
  <c r="G70" i="13"/>
  <c r="F70" i="13"/>
  <c r="G68" i="13"/>
  <c r="F68" i="13"/>
  <c r="E68" i="13"/>
  <c r="F55" i="13"/>
  <c r="G52" i="13"/>
  <c r="F52" i="13"/>
  <c r="E52" i="13"/>
  <c r="E58" i="13" s="1"/>
  <c r="D52" i="13"/>
  <c r="D43" i="13"/>
  <c r="G38" i="13"/>
  <c r="G335" i="13" s="1"/>
  <c r="G334" i="13" s="1"/>
  <c r="F38" i="13"/>
  <c r="F335" i="13" s="1"/>
  <c r="F334" i="13" s="1"/>
  <c r="E37" i="13"/>
  <c r="D37" i="13"/>
  <c r="G31" i="13"/>
  <c r="F31" i="13"/>
  <c r="E31" i="13"/>
  <c r="G355" i="13" l="1"/>
  <c r="G360" i="13"/>
  <c r="D330" i="13"/>
  <c r="G279" i="13"/>
  <c r="F330" i="13"/>
  <c r="F312" i="13" s="1"/>
  <c r="D304" i="13"/>
  <c r="D286" i="13" s="1"/>
  <c r="D279" i="13"/>
  <c r="G304" i="13"/>
  <c r="G286" i="13" s="1"/>
  <c r="G254" i="13"/>
  <c r="G236" i="13" s="1"/>
  <c r="G150" i="13"/>
  <c r="G132" i="13" s="1"/>
  <c r="D340" i="13"/>
  <c r="E340" i="13"/>
  <c r="E239" i="13"/>
  <c r="E237" i="13"/>
  <c r="E240" i="13" s="1"/>
  <c r="D312" i="13"/>
  <c r="G239" i="13"/>
  <c r="G237" i="13"/>
  <c r="G240" i="13" s="1"/>
  <c r="F239" i="13"/>
  <c r="F237" i="13"/>
  <c r="E161" i="13"/>
  <c r="E225" i="13"/>
  <c r="E333" i="13" s="1"/>
  <c r="G343" i="13"/>
  <c r="F111" i="13"/>
  <c r="G175" i="13"/>
  <c r="G157" i="13" s="1"/>
  <c r="G225" i="13"/>
  <c r="D343" i="13"/>
  <c r="F150" i="13"/>
  <c r="D337" i="13"/>
  <c r="E346" i="13"/>
  <c r="E349" i="13"/>
  <c r="D346" i="13"/>
  <c r="G111" i="13"/>
  <c r="E186" i="13"/>
  <c r="F337" i="13"/>
  <c r="E343" i="13"/>
  <c r="G37" i="13"/>
  <c r="D349" i="13"/>
  <c r="G340" i="13"/>
  <c r="E136" i="13"/>
  <c r="D355" i="13"/>
  <c r="D58" i="13"/>
  <c r="D29" i="13" s="1"/>
  <c r="F225" i="13"/>
  <c r="E360" i="13"/>
  <c r="F37" i="13"/>
  <c r="F58" i="13" s="1"/>
  <c r="F29" i="13" s="1"/>
  <c r="F59" i="13" s="1"/>
  <c r="F175" i="13"/>
  <c r="E207" i="13"/>
  <c r="E29" i="13"/>
  <c r="E59" i="13" s="1"/>
  <c r="E66" i="13"/>
  <c r="F352" i="13"/>
  <c r="G55" i="13"/>
  <c r="D66" i="13"/>
  <c r="D67" i="13" s="1"/>
  <c r="E70" i="13" s="1"/>
  <c r="F80" i="13"/>
  <c r="F95" i="13" s="1"/>
  <c r="G80" i="13"/>
  <c r="G95" i="13" s="1"/>
  <c r="F240" i="13" l="1"/>
  <c r="D332" i="13"/>
  <c r="E332" i="13"/>
  <c r="E365" i="13" s="1"/>
  <c r="D333" i="13"/>
  <c r="G207" i="13"/>
  <c r="F207" i="13"/>
  <c r="F333" i="13"/>
  <c r="D96" i="13"/>
  <c r="E69" i="13"/>
  <c r="D59" i="13"/>
  <c r="G66" i="13"/>
  <c r="F66" i="13"/>
  <c r="F69" i="13" s="1"/>
  <c r="E30" i="13"/>
  <c r="E32" i="13"/>
  <c r="D30" i="13"/>
  <c r="F30" i="13"/>
  <c r="F32" i="13"/>
  <c r="G208" i="13"/>
  <c r="G210" i="13"/>
  <c r="G352" i="13"/>
  <c r="G58" i="13"/>
  <c r="G333" i="13" s="1"/>
  <c r="F208" i="13"/>
  <c r="F210" i="13"/>
  <c r="E210" i="13"/>
  <c r="E208" i="13"/>
  <c r="E211" i="13" s="1"/>
  <c r="E96" i="13"/>
  <c r="F332" i="13" l="1"/>
  <c r="G69" i="13"/>
  <c r="G211" i="13"/>
  <c r="F96" i="13"/>
  <c r="F365" i="13"/>
  <c r="F33" i="13"/>
  <c r="D365" i="13"/>
  <c r="F211" i="13"/>
  <c r="E33" i="13"/>
  <c r="G29" i="13"/>
  <c r="G59" i="13" s="1"/>
  <c r="G96" i="13"/>
  <c r="F477" i="12"/>
  <c r="E477" i="12"/>
  <c r="D477" i="12"/>
  <c r="C477" i="12"/>
  <c r="F476" i="12"/>
  <c r="E476" i="12"/>
  <c r="D476" i="12"/>
  <c r="C476" i="12"/>
  <c r="F475" i="12"/>
  <c r="E475" i="12"/>
  <c r="D475" i="12"/>
  <c r="C475" i="12"/>
  <c r="F474" i="12"/>
  <c r="E474" i="12"/>
  <c r="E473" i="12" s="1"/>
  <c r="D474" i="12"/>
  <c r="D473" i="12" s="1"/>
  <c r="C474" i="12"/>
  <c r="C473" i="12" s="1"/>
  <c r="F472" i="12"/>
  <c r="E472" i="12"/>
  <c r="D472" i="12"/>
  <c r="C472" i="12"/>
  <c r="F471" i="12"/>
  <c r="E471" i="12"/>
  <c r="D471" i="12"/>
  <c r="C471" i="12"/>
  <c r="F470" i="12"/>
  <c r="E470" i="12"/>
  <c r="D470" i="12"/>
  <c r="C470" i="12"/>
  <c r="F469" i="12"/>
  <c r="F468" i="12" s="1"/>
  <c r="E469" i="12"/>
  <c r="E468" i="12" s="1"/>
  <c r="D469" i="12"/>
  <c r="D468" i="12" s="1"/>
  <c r="C469" i="12"/>
  <c r="C468" i="12" s="1"/>
  <c r="F467" i="12"/>
  <c r="E467" i="12"/>
  <c r="D467" i="12"/>
  <c r="C467" i="12"/>
  <c r="F466" i="12"/>
  <c r="E466" i="12"/>
  <c r="D466" i="12"/>
  <c r="C466" i="12"/>
  <c r="F464" i="12"/>
  <c r="E464" i="12"/>
  <c r="D464" i="12"/>
  <c r="C464" i="12"/>
  <c r="F463" i="12"/>
  <c r="E463" i="12"/>
  <c r="D463" i="12"/>
  <c r="D462" i="12" s="1"/>
  <c r="C463" i="12"/>
  <c r="C462" i="12" s="1"/>
  <c r="F461" i="12"/>
  <c r="E461" i="12"/>
  <c r="D461" i="12"/>
  <c r="C461" i="12"/>
  <c r="F460" i="12"/>
  <c r="E460" i="12"/>
  <c r="D460" i="12"/>
  <c r="D459" i="12" s="1"/>
  <c r="C460" i="12"/>
  <c r="C459" i="12" s="1"/>
  <c r="F458" i="12"/>
  <c r="E458" i="12"/>
  <c r="D458" i="12"/>
  <c r="C458" i="12"/>
  <c r="F457" i="12"/>
  <c r="E457" i="12"/>
  <c r="E456" i="12" s="1"/>
  <c r="D457" i="12"/>
  <c r="C457" i="12"/>
  <c r="C456" i="12"/>
  <c r="F455" i="12"/>
  <c r="E455" i="12"/>
  <c r="D455" i="12"/>
  <c r="C455" i="12"/>
  <c r="F454" i="12"/>
  <c r="F453" i="12" s="1"/>
  <c r="E454" i="12"/>
  <c r="D454" i="12"/>
  <c r="D453" i="12" s="1"/>
  <c r="C454" i="12"/>
  <c r="F452" i="12"/>
  <c r="E452" i="12"/>
  <c r="D452" i="12"/>
  <c r="C452" i="12"/>
  <c r="C450" i="12" s="1"/>
  <c r="F451" i="12"/>
  <c r="E451" i="12"/>
  <c r="E450" i="12" s="1"/>
  <c r="D451" i="12"/>
  <c r="D450" i="12" s="1"/>
  <c r="C451" i="12"/>
  <c r="F449" i="12"/>
  <c r="E449" i="12"/>
  <c r="D449" i="12"/>
  <c r="C449" i="12"/>
  <c r="F448" i="12"/>
  <c r="E448" i="12"/>
  <c r="E447" i="12" s="1"/>
  <c r="D448" i="12"/>
  <c r="C448" i="12"/>
  <c r="C447" i="12" s="1"/>
  <c r="F438" i="12"/>
  <c r="E438" i="12"/>
  <c r="D438" i="12"/>
  <c r="C438" i="12"/>
  <c r="F433" i="12"/>
  <c r="E433" i="12"/>
  <c r="E443" i="12" s="1"/>
  <c r="E425" i="12" s="1"/>
  <c r="D433" i="12"/>
  <c r="C433" i="12"/>
  <c r="C443" i="12" s="1"/>
  <c r="C425" i="12" s="1"/>
  <c r="C426" i="12" s="1"/>
  <c r="F427" i="12"/>
  <c r="E427" i="12"/>
  <c r="D427" i="12"/>
  <c r="F413" i="12"/>
  <c r="E413" i="12"/>
  <c r="D413" i="12"/>
  <c r="C413" i="12"/>
  <c r="F408" i="12"/>
  <c r="F418" i="12" s="1"/>
  <c r="F400" i="12" s="1"/>
  <c r="E408" i="12"/>
  <c r="E418" i="12" s="1"/>
  <c r="E400" i="12" s="1"/>
  <c r="D408" i="12"/>
  <c r="D418" i="12" s="1"/>
  <c r="D400" i="12" s="1"/>
  <c r="C408" i="12"/>
  <c r="C418" i="12" s="1"/>
  <c r="C400" i="12" s="1"/>
  <c r="C401" i="12" s="1"/>
  <c r="F402" i="12"/>
  <c r="E402" i="12"/>
  <c r="D402" i="12"/>
  <c r="F388" i="12"/>
  <c r="E388" i="12"/>
  <c r="E325" i="12" s="1"/>
  <c r="E326" i="12" s="1"/>
  <c r="D388" i="12"/>
  <c r="C388" i="12"/>
  <c r="F383" i="12"/>
  <c r="F393" i="12" s="1"/>
  <c r="F375" i="12" s="1"/>
  <c r="E383" i="12"/>
  <c r="D383" i="12"/>
  <c r="C383" i="12"/>
  <c r="F377" i="12"/>
  <c r="E377" i="12"/>
  <c r="D377" i="12"/>
  <c r="F363" i="12"/>
  <c r="E363" i="12"/>
  <c r="D363" i="12"/>
  <c r="C363" i="12"/>
  <c r="F358" i="12"/>
  <c r="E358" i="12"/>
  <c r="D358" i="12"/>
  <c r="D368" i="12" s="1"/>
  <c r="D350" i="12" s="1"/>
  <c r="C358" i="12"/>
  <c r="C368" i="12" s="1"/>
  <c r="C350" i="12" s="1"/>
  <c r="C351" i="12" s="1"/>
  <c r="F353" i="12"/>
  <c r="F352" i="12"/>
  <c r="E352" i="12"/>
  <c r="D352" i="12"/>
  <c r="F351" i="12"/>
  <c r="F354" i="12" s="1"/>
  <c r="E351" i="12"/>
  <c r="F338" i="12"/>
  <c r="E338" i="12"/>
  <c r="D338" i="12"/>
  <c r="C338" i="12"/>
  <c r="F333" i="12"/>
  <c r="E333" i="12"/>
  <c r="D333" i="12"/>
  <c r="D343" i="12" s="1"/>
  <c r="D325" i="12" s="1"/>
  <c r="C333" i="12"/>
  <c r="F327" i="12"/>
  <c r="E327" i="12"/>
  <c r="D327" i="12"/>
  <c r="F309" i="12"/>
  <c r="E309" i="12"/>
  <c r="D309" i="12"/>
  <c r="C309" i="12"/>
  <c r="F304" i="12"/>
  <c r="E304" i="12"/>
  <c r="E314" i="12" s="1"/>
  <c r="E296" i="12" s="1"/>
  <c r="D304" i="12"/>
  <c r="C304" i="12"/>
  <c r="F298" i="12"/>
  <c r="E298" i="12"/>
  <c r="D298" i="12"/>
  <c r="F284" i="12"/>
  <c r="E284" i="12"/>
  <c r="D284" i="12"/>
  <c r="C284" i="12"/>
  <c r="F279" i="12"/>
  <c r="E279" i="12"/>
  <c r="D279" i="12"/>
  <c r="C279" i="12"/>
  <c r="F273" i="12"/>
  <c r="E273" i="12"/>
  <c r="D273" i="12"/>
  <c r="F259" i="12"/>
  <c r="E259" i="12"/>
  <c r="D259" i="12"/>
  <c r="C259" i="12"/>
  <c r="F254" i="12"/>
  <c r="E254" i="12"/>
  <c r="E264" i="12" s="1"/>
  <c r="E246" i="12" s="1"/>
  <c r="D254" i="12"/>
  <c r="C254" i="12"/>
  <c r="C264" i="12" s="1"/>
  <c r="C246" i="12" s="1"/>
  <c r="C247" i="12" s="1"/>
  <c r="F248" i="12"/>
  <c r="E248" i="12"/>
  <c r="D248" i="12"/>
  <c r="F234" i="12"/>
  <c r="E234" i="12"/>
  <c r="D234" i="12"/>
  <c r="C234" i="12"/>
  <c r="F229" i="12"/>
  <c r="E229" i="12"/>
  <c r="D229" i="12"/>
  <c r="D239" i="12" s="1"/>
  <c r="D221" i="12" s="1"/>
  <c r="C229" i="12"/>
  <c r="F223" i="12"/>
  <c r="E223" i="12"/>
  <c r="D223" i="12"/>
  <c r="F208" i="12"/>
  <c r="E208" i="12"/>
  <c r="D208" i="12"/>
  <c r="C208" i="12"/>
  <c r="F203" i="12"/>
  <c r="F213" i="12" s="1"/>
  <c r="F195" i="12" s="1"/>
  <c r="E203" i="12"/>
  <c r="E213" i="12" s="1"/>
  <c r="E195" i="12" s="1"/>
  <c r="D203" i="12"/>
  <c r="C203" i="12"/>
  <c r="F197" i="12"/>
  <c r="E197" i="12"/>
  <c r="D197" i="12"/>
  <c r="F183" i="12"/>
  <c r="E183" i="12"/>
  <c r="D183" i="12"/>
  <c r="C183" i="12"/>
  <c r="F178" i="12"/>
  <c r="F188" i="12" s="1"/>
  <c r="E178" i="12"/>
  <c r="D178" i="12"/>
  <c r="C178" i="12"/>
  <c r="F173" i="12"/>
  <c r="F172" i="12"/>
  <c r="E172" i="12"/>
  <c r="D172" i="12"/>
  <c r="F171" i="12"/>
  <c r="F174" i="12" s="1"/>
  <c r="E171" i="12"/>
  <c r="F158" i="12"/>
  <c r="E158" i="12"/>
  <c r="D158" i="12"/>
  <c r="C158" i="12"/>
  <c r="F153" i="12"/>
  <c r="F163" i="12" s="1"/>
  <c r="F145" i="12" s="1"/>
  <c r="E153" i="12"/>
  <c r="D153" i="12"/>
  <c r="D163" i="12" s="1"/>
  <c r="D145" i="12" s="1"/>
  <c r="C153" i="12"/>
  <c r="F147" i="12"/>
  <c r="E147" i="12"/>
  <c r="D147" i="12"/>
  <c r="F133" i="12"/>
  <c r="E133" i="12"/>
  <c r="D133" i="12"/>
  <c r="C133" i="12"/>
  <c r="C104" i="12" s="1"/>
  <c r="C105" i="12" s="1"/>
  <c r="F106" i="12"/>
  <c r="E106" i="12"/>
  <c r="D106" i="12"/>
  <c r="F96" i="12"/>
  <c r="F67" i="12" s="1"/>
  <c r="F68" i="12" s="1"/>
  <c r="E96" i="12"/>
  <c r="D96" i="12"/>
  <c r="C96" i="12"/>
  <c r="C67" i="12" s="1"/>
  <c r="C68" i="12" s="1"/>
  <c r="F69" i="12"/>
  <c r="E69" i="12"/>
  <c r="D69" i="12"/>
  <c r="D67" i="12"/>
  <c r="F56" i="12"/>
  <c r="F465" i="12" s="1"/>
  <c r="E56" i="12"/>
  <c r="E465" i="12" s="1"/>
  <c r="D56" i="12"/>
  <c r="D465" i="12" s="1"/>
  <c r="C56" i="12"/>
  <c r="F53" i="12"/>
  <c r="E53" i="12"/>
  <c r="D53" i="12"/>
  <c r="C53" i="12"/>
  <c r="F44" i="12"/>
  <c r="E44" i="12"/>
  <c r="D44" i="12"/>
  <c r="C44" i="12"/>
  <c r="F41" i="12"/>
  <c r="E41" i="12"/>
  <c r="D41" i="12"/>
  <c r="C41" i="12"/>
  <c r="F38" i="12"/>
  <c r="E38" i="12"/>
  <c r="D38" i="12"/>
  <c r="C38" i="12"/>
  <c r="F32" i="12"/>
  <c r="E32" i="12"/>
  <c r="D32" i="12"/>
  <c r="G332" i="13" l="1"/>
  <c r="G30" i="13"/>
  <c r="G33" i="13" s="1"/>
  <c r="G32" i="13"/>
  <c r="G365" i="13"/>
  <c r="D59" i="12"/>
  <c r="C59" i="12"/>
  <c r="C163" i="12"/>
  <c r="C145" i="12" s="1"/>
  <c r="C146" i="12" s="1"/>
  <c r="E188" i="12"/>
  <c r="D264" i="12"/>
  <c r="D246" i="12" s="1"/>
  <c r="D249" i="12" s="1"/>
  <c r="F314" i="12"/>
  <c r="F296" i="12" s="1"/>
  <c r="F299" i="12" s="1"/>
  <c r="C343" i="12"/>
  <c r="C325" i="12" s="1"/>
  <c r="C326" i="12" s="1"/>
  <c r="D443" i="12"/>
  <c r="D425" i="12" s="1"/>
  <c r="D426" i="12" s="1"/>
  <c r="D429" i="12" s="1"/>
  <c r="D447" i="12"/>
  <c r="C453" i="12"/>
  <c r="F456" i="12"/>
  <c r="C213" i="12"/>
  <c r="C195" i="12" s="1"/>
  <c r="C196" i="12" s="1"/>
  <c r="E459" i="12"/>
  <c r="E163" i="12"/>
  <c r="E145" i="12" s="1"/>
  <c r="F148" i="12" s="1"/>
  <c r="D213" i="12"/>
  <c r="D195" i="12" s="1"/>
  <c r="F264" i="12"/>
  <c r="F246" i="12" s="1"/>
  <c r="F249" i="12" s="1"/>
  <c r="C289" i="12"/>
  <c r="C271" i="12" s="1"/>
  <c r="C272" i="12" s="1"/>
  <c r="E453" i="12"/>
  <c r="D456" i="12"/>
  <c r="F462" i="12"/>
  <c r="D289" i="12"/>
  <c r="D271" i="12" s="1"/>
  <c r="E274" i="12" s="1"/>
  <c r="F134" i="12"/>
  <c r="F104" i="12"/>
  <c r="F105" i="12" s="1"/>
  <c r="C239" i="12"/>
  <c r="C221" i="12" s="1"/>
  <c r="D224" i="12" s="1"/>
  <c r="E368" i="12"/>
  <c r="E289" i="12"/>
  <c r="E271" i="12" s="1"/>
  <c r="F368" i="12"/>
  <c r="C393" i="12"/>
  <c r="C375" i="12" s="1"/>
  <c r="C376" i="12" s="1"/>
  <c r="F450" i="12"/>
  <c r="C188" i="12"/>
  <c r="C170" i="12" s="1"/>
  <c r="C171" i="12" s="1"/>
  <c r="E239" i="12"/>
  <c r="F289" i="12"/>
  <c r="F271" i="12" s="1"/>
  <c r="C314" i="12"/>
  <c r="C296" i="12" s="1"/>
  <c r="C297" i="12" s="1"/>
  <c r="E343" i="12"/>
  <c r="D393" i="12"/>
  <c r="D375" i="12" s="1"/>
  <c r="F443" i="12"/>
  <c r="F425" i="12" s="1"/>
  <c r="F426" i="12" s="1"/>
  <c r="F447" i="12"/>
  <c r="E462" i="12"/>
  <c r="F473" i="12"/>
  <c r="E104" i="12"/>
  <c r="E105" i="12" s="1"/>
  <c r="D97" i="12"/>
  <c r="D188" i="12"/>
  <c r="D170" i="12" s="1"/>
  <c r="F239" i="12"/>
  <c r="D314" i="12"/>
  <c r="D296" i="12" s="1"/>
  <c r="D297" i="12" s="1"/>
  <c r="D300" i="12" s="1"/>
  <c r="F343" i="12"/>
  <c r="F325" i="12" s="1"/>
  <c r="F328" i="12" s="1"/>
  <c r="E393" i="12"/>
  <c r="E375" i="12" s="1"/>
  <c r="E378" i="12" s="1"/>
  <c r="F459" i="12"/>
  <c r="F59" i="12"/>
  <c r="F30" i="12" s="1"/>
  <c r="F60" i="12" s="1"/>
  <c r="C134" i="12"/>
  <c r="E59" i="12"/>
  <c r="F97" i="12"/>
  <c r="C30" i="12"/>
  <c r="C31" i="12" s="1"/>
  <c r="F146" i="12"/>
  <c r="E196" i="12"/>
  <c r="E198" i="12"/>
  <c r="D353" i="12"/>
  <c r="D351" i="12"/>
  <c r="E353" i="12"/>
  <c r="F401" i="12"/>
  <c r="F403" i="12"/>
  <c r="F108" i="12"/>
  <c r="F198" i="12"/>
  <c r="F196" i="12"/>
  <c r="F199" i="12" s="1"/>
  <c r="D222" i="12"/>
  <c r="D272" i="12"/>
  <c r="D275" i="12" s="1"/>
  <c r="D428" i="12"/>
  <c r="E426" i="12"/>
  <c r="D376" i="12"/>
  <c r="E173" i="12"/>
  <c r="F221" i="12"/>
  <c r="E328" i="12"/>
  <c r="F326" i="12"/>
  <c r="F329" i="12" s="1"/>
  <c r="D326" i="12"/>
  <c r="D329" i="12" s="1"/>
  <c r="D328" i="12"/>
  <c r="F272" i="12"/>
  <c r="F378" i="12"/>
  <c r="F376" i="12"/>
  <c r="E221" i="12"/>
  <c r="D70" i="12"/>
  <c r="D146" i="12"/>
  <c r="D149" i="12" s="1"/>
  <c r="D148" i="12"/>
  <c r="D247" i="12"/>
  <c r="D250" i="12" s="1"/>
  <c r="F297" i="12"/>
  <c r="D401" i="12"/>
  <c r="D404" i="12" s="1"/>
  <c r="D403" i="12"/>
  <c r="E297" i="12"/>
  <c r="D196" i="12"/>
  <c r="D199" i="12" s="1"/>
  <c r="D198" i="12"/>
  <c r="E249" i="12"/>
  <c r="E247" i="12"/>
  <c r="E401" i="12"/>
  <c r="E403" i="12"/>
  <c r="E67" i="12"/>
  <c r="F70" i="12" s="1"/>
  <c r="D104" i="12"/>
  <c r="D134" i="12" s="1"/>
  <c r="C465" i="12"/>
  <c r="D30" i="12"/>
  <c r="D68" i="12"/>
  <c r="D71" i="12" s="1"/>
  <c r="C97" i="12"/>
  <c r="D445" i="12" l="1"/>
  <c r="D274" i="12"/>
  <c r="D446" i="12"/>
  <c r="E146" i="12"/>
  <c r="E149" i="12" s="1"/>
  <c r="C446" i="12"/>
  <c r="F429" i="12"/>
  <c r="E148" i="12"/>
  <c r="F107" i="12"/>
  <c r="E429" i="12"/>
  <c r="E376" i="12"/>
  <c r="E428" i="12"/>
  <c r="F247" i="12"/>
  <c r="E446" i="12"/>
  <c r="D173" i="12"/>
  <c r="F274" i="12"/>
  <c r="E250" i="12"/>
  <c r="E272" i="12"/>
  <c r="E275" i="12" s="1"/>
  <c r="E379" i="12"/>
  <c r="F446" i="12"/>
  <c r="E97" i="12"/>
  <c r="D171" i="12"/>
  <c r="D174" i="12" s="1"/>
  <c r="F428" i="12"/>
  <c r="E30" i="12"/>
  <c r="E60" i="12" s="1"/>
  <c r="E329" i="12"/>
  <c r="E404" i="12"/>
  <c r="F300" i="12"/>
  <c r="D60" i="12"/>
  <c r="E199" i="12"/>
  <c r="E299" i="12"/>
  <c r="D299" i="12"/>
  <c r="D378" i="12"/>
  <c r="E134" i="12"/>
  <c r="E300" i="12"/>
  <c r="D379" i="12"/>
  <c r="D478" i="12"/>
  <c r="F379" i="12"/>
  <c r="F404" i="12"/>
  <c r="F149" i="12"/>
  <c r="D105" i="12"/>
  <c r="D107" i="12"/>
  <c r="F222" i="12"/>
  <c r="F445" i="12"/>
  <c r="F224" i="12"/>
  <c r="E224" i="12"/>
  <c r="E222" i="12"/>
  <c r="E225" i="12" s="1"/>
  <c r="E445" i="12"/>
  <c r="E478" i="12" s="1"/>
  <c r="D31" i="12"/>
  <c r="D34" i="12" s="1"/>
  <c r="D33" i="12"/>
  <c r="F31" i="12"/>
  <c r="E68" i="12"/>
  <c r="E70" i="12"/>
  <c r="F478" i="12"/>
  <c r="E354" i="12"/>
  <c r="D354" i="12"/>
  <c r="E107" i="12"/>
  <c r="E174" i="12"/>
  <c r="C222" i="12"/>
  <c r="D225" i="12" s="1"/>
  <c r="C445" i="12"/>
  <c r="C60" i="12"/>
  <c r="E33" i="12"/>
  <c r="E31" i="12"/>
  <c r="E34" i="12" s="1"/>
  <c r="F250" i="12"/>
  <c r="C478" i="12" l="1"/>
  <c r="F275" i="12"/>
  <c r="F33" i="12"/>
  <c r="F225" i="12"/>
  <c r="E71" i="12"/>
  <c r="F71" i="12"/>
  <c r="F34" i="12"/>
  <c r="D108" i="12"/>
  <c r="E108" i="12"/>
  <c r="F342" i="11" l="1"/>
  <c r="E342" i="11"/>
  <c r="D342" i="11"/>
  <c r="C342" i="11"/>
  <c r="F341" i="11"/>
  <c r="E341" i="11"/>
  <c r="D341" i="11"/>
  <c r="C341" i="11"/>
  <c r="F340" i="11"/>
  <c r="E340" i="11"/>
  <c r="D340" i="11"/>
  <c r="C340" i="11"/>
  <c r="F339" i="11"/>
  <c r="E339" i="11"/>
  <c r="C339" i="11"/>
  <c r="F337" i="11"/>
  <c r="E337" i="11"/>
  <c r="D337" i="11"/>
  <c r="C337" i="11"/>
  <c r="F336" i="11"/>
  <c r="E336" i="11"/>
  <c r="D336" i="11"/>
  <c r="C336" i="11"/>
  <c r="F335" i="11"/>
  <c r="E335" i="11"/>
  <c r="E333" i="11" s="1"/>
  <c r="D335" i="11"/>
  <c r="C335" i="11"/>
  <c r="F334" i="11"/>
  <c r="E334" i="11"/>
  <c r="D334" i="11"/>
  <c r="C334" i="11"/>
  <c r="F332" i="11"/>
  <c r="E332" i="11"/>
  <c r="D332" i="11"/>
  <c r="C332" i="11"/>
  <c r="F331" i="11"/>
  <c r="E331" i="11"/>
  <c r="D331" i="11"/>
  <c r="C331" i="11"/>
  <c r="F329" i="11"/>
  <c r="E329" i="11"/>
  <c r="D329" i="11"/>
  <c r="C329" i="11"/>
  <c r="F328" i="11"/>
  <c r="E328" i="11"/>
  <c r="D328" i="11"/>
  <c r="C328" i="11"/>
  <c r="F326" i="11"/>
  <c r="E326" i="11"/>
  <c r="D326" i="11"/>
  <c r="C326" i="11"/>
  <c r="F325" i="11"/>
  <c r="E325" i="11"/>
  <c r="D325" i="11"/>
  <c r="C325" i="11"/>
  <c r="F323" i="11"/>
  <c r="E323" i="11"/>
  <c r="D323" i="11"/>
  <c r="C323" i="11"/>
  <c r="F322" i="11"/>
  <c r="E322" i="11"/>
  <c r="D322" i="11"/>
  <c r="C322" i="11"/>
  <c r="F320" i="11"/>
  <c r="E320" i="11"/>
  <c r="D320" i="11"/>
  <c r="C320" i="11"/>
  <c r="F317" i="11"/>
  <c r="E317" i="11"/>
  <c r="D317" i="11"/>
  <c r="C317" i="11"/>
  <c r="F316" i="11"/>
  <c r="E316" i="11"/>
  <c r="D316" i="11"/>
  <c r="C316" i="11"/>
  <c r="C315" i="11" s="1"/>
  <c r="F314" i="11"/>
  <c r="E314" i="11"/>
  <c r="D314" i="11"/>
  <c r="C314" i="11"/>
  <c r="F313" i="11"/>
  <c r="E313" i="11"/>
  <c r="D313" i="11"/>
  <c r="C313" i="11"/>
  <c r="C312" i="11" s="1"/>
  <c r="F304" i="11"/>
  <c r="E304" i="11"/>
  <c r="D304" i="11"/>
  <c r="C304" i="11"/>
  <c r="F299" i="11"/>
  <c r="E299" i="11"/>
  <c r="D299" i="11"/>
  <c r="D309" i="11" s="1"/>
  <c r="D291" i="11" s="1"/>
  <c r="C299" i="11"/>
  <c r="F293" i="11"/>
  <c r="E293" i="11"/>
  <c r="D293" i="11"/>
  <c r="F278" i="11"/>
  <c r="E278" i="11"/>
  <c r="D278" i="11"/>
  <c r="C278" i="11"/>
  <c r="F273" i="11"/>
  <c r="E273" i="11"/>
  <c r="D273" i="11"/>
  <c r="C273" i="11"/>
  <c r="F267" i="11"/>
  <c r="E267" i="11"/>
  <c r="D267" i="11"/>
  <c r="F252" i="11"/>
  <c r="E252" i="11"/>
  <c r="D252" i="11"/>
  <c r="C252" i="11"/>
  <c r="F247" i="11"/>
  <c r="E247" i="11"/>
  <c r="D247" i="11"/>
  <c r="C247" i="11"/>
  <c r="F241" i="11"/>
  <c r="E241" i="11"/>
  <c r="D241" i="11"/>
  <c r="F226" i="11"/>
  <c r="E226" i="11"/>
  <c r="D226" i="11"/>
  <c r="C226" i="11"/>
  <c r="F221" i="11"/>
  <c r="E221" i="11"/>
  <c r="E231" i="11" s="1"/>
  <c r="E213" i="11" s="1"/>
  <c r="D221" i="11"/>
  <c r="C221" i="11"/>
  <c r="F215" i="11"/>
  <c r="E215" i="11"/>
  <c r="D215" i="11"/>
  <c r="F200" i="11"/>
  <c r="E200" i="11"/>
  <c r="D200" i="11"/>
  <c r="C200" i="11"/>
  <c r="F195" i="11"/>
  <c r="E195" i="11"/>
  <c r="D195" i="11"/>
  <c r="C195" i="11"/>
  <c r="F189" i="11"/>
  <c r="E189" i="11"/>
  <c r="D189" i="11"/>
  <c r="F174" i="11"/>
  <c r="E174" i="11"/>
  <c r="D174" i="11"/>
  <c r="C174" i="11"/>
  <c r="F169" i="11"/>
  <c r="E169" i="11"/>
  <c r="D169" i="11"/>
  <c r="C169" i="11"/>
  <c r="F163" i="11"/>
  <c r="E163" i="11"/>
  <c r="D163" i="11"/>
  <c r="F148" i="11"/>
  <c r="E148" i="11"/>
  <c r="D148" i="11"/>
  <c r="C148" i="11"/>
  <c r="F143" i="11"/>
  <c r="F153" i="11" s="1"/>
  <c r="F135" i="11" s="1"/>
  <c r="E143" i="11"/>
  <c r="D143" i="11"/>
  <c r="C143" i="11"/>
  <c r="F137" i="11"/>
  <c r="E137" i="11"/>
  <c r="D137" i="11"/>
  <c r="D123" i="11"/>
  <c r="D339" i="11" s="1"/>
  <c r="F122" i="11"/>
  <c r="E122" i="11"/>
  <c r="C122" i="11"/>
  <c r="F117" i="11"/>
  <c r="E117" i="11"/>
  <c r="D117" i="11"/>
  <c r="C117" i="11"/>
  <c r="F111" i="11"/>
  <c r="E111" i="11"/>
  <c r="D111" i="11"/>
  <c r="E95" i="11"/>
  <c r="F95" i="11" s="1"/>
  <c r="F92" i="11"/>
  <c r="E92" i="11"/>
  <c r="D92" i="11"/>
  <c r="C92" i="11"/>
  <c r="F83" i="11"/>
  <c r="E83" i="11"/>
  <c r="D83" i="11"/>
  <c r="C83" i="11"/>
  <c r="F80" i="11"/>
  <c r="E80" i="11"/>
  <c r="D80" i="11"/>
  <c r="C80" i="11"/>
  <c r="F77" i="11"/>
  <c r="E77" i="11"/>
  <c r="D77" i="11"/>
  <c r="C77" i="11"/>
  <c r="F71" i="11"/>
  <c r="E71" i="11"/>
  <c r="D71" i="11"/>
  <c r="F58" i="11"/>
  <c r="F330" i="11" s="1"/>
  <c r="E58" i="11"/>
  <c r="E330" i="11" s="1"/>
  <c r="D58" i="11"/>
  <c r="D330" i="11" s="1"/>
  <c r="C58" i="11"/>
  <c r="F55" i="11"/>
  <c r="E55" i="11"/>
  <c r="D55" i="11"/>
  <c r="C55" i="11"/>
  <c r="F47" i="11"/>
  <c r="F319" i="11" s="1"/>
  <c r="E47" i="11"/>
  <c r="D47" i="11"/>
  <c r="D46" i="11" s="1"/>
  <c r="C47" i="11"/>
  <c r="C46" i="11" s="1"/>
  <c r="F43" i="11"/>
  <c r="E43" i="11"/>
  <c r="D43" i="11"/>
  <c r="C43" i="11"/>
  <c r="F40" i="11"/>
  <c r="E40" i="11"/>
  <c r="D40" i="11"/>
  <c r="C40" i="11"/>
  <c r="F34" i="11"/>
  <c r="E34" i="11"/>
  <c r="D34" i="11"/>
  <c r="C324" i="11" l="1"/>
  <c r="C327" i="11"/>
  <c r="D205" i="11"/>
  <c r="D187" i="11" s="1"/>
  <c r="D188" i="11" s="1"/>
  <c r="D327" i="11"/>
  <c r="F127" i="11"/>
  <c r="F109" i="11" s="1"/>
  <c r="E321" i="11"/>
  <c r="E327" i="11"/>
  <c r="E205" i="11"/>
  <c r="E187" i="11" s="1"/>
  <c r="D153" i="11"/>
  <c r="D135" i="11" s="1"/>
  <c r="F205" i="11"/>
  <c r="F187" i="11" s="1"/>
  <c r="F190" i="11" s="1"/>
  <c r="F312" i="11"/>
  <c r="C338" i="11"/>
  <c r="D319" i="11"/>
  <c r="D318" i="11" s="1"/>
  <c r="E319" i="11"/>
  <c r="F321" i="11"/>
  <c r="F324" i="11"/>
  <c r="F327" i="11"/>
  <c r="C127" i="11"/>
  <c r="C109" i="11" s="1"/>
  <c r="C110" i="11" s="1"/>
  <c r="E179" i="11"/>
  <c r="E161" i="11" s="1"/>
  <c r="F164" i="11" s="1"/>
  <c r="D257" i="11"/>
  <c r="D239" i="11" s="1"/>
  <c r="D240" i="11" s="1"/>
  <c r="F309" i="11"/>
  <c r="F291" i="11" s="1"/>
  <c r="E312" i="11"/>
  <c r="E315" i="11"/>
  <c r="D333" i="11"/>
  <c r="F179" i="11"/>
  <c r="F161" i="11" s="1"/>
  <c r="F162" i="11" s="1"/>
  <c r="C205" i="11"/>
  <c r="C187" i="11" s="1"/>
  <c r="C188" i="11" s="1"/>
  <c r="E257" i="11"/>
  <c r="E239" i="11" s="1"/>
  <c r="E242" i="11" s="1"/>
  <c r="E127" i="11"/>
  <c r="E109" i="11" s="1"/>
  <c r="E110" i="11" s="1"/>
  <c r="F333" i="11"/>
  <c r="E46" i="11"/>
  <c r="E61" i="11" s="1"/>
  <c r="E32" i="11" s="1"/>
  <c r="F98" i="11"/>
  <c r="F315" i="11"/>
  <c r="C179" i="11"/>
  <c r="C161" i="11" s="1"/>
  <c r="C162" i="11" s="1"/>
  <c r="C333" i="11"/>
  <c r="D179" i="11"/>
  <c r="D161" i="11" s="1"/>
  <c r="D162" i="11" s="1"/>
  <c r="D165" i="11" s="1"/>
  <c r="F231" i="11"/>
  <c r="F213" i="11" s="1"/>
  <c r="F214" i="11" s="1"/>
  <c r="C257" i="11"/>
  <c r="C239" i="11" s="1"/>
  <c r="C240" i="11" s="1"/>
  <c r="E309" i="11"/>
  <c r="E291" i="11" s="1"/>
  <c r="E292" i="11" s="1"/>
  <c r="D321" i="11"/>
  <c r="F318" i="11"/>
  <c r="D61" i="11"/>
  <c r="D32" i="11" s="1"/>
  <c r="C321" i="11"/>
  <c r="F257" i="11"/>
  <c r="F239" i="11" s="1"/>
  <c r="F240" i="11" s="1"/>
  <c r="C283" i="11"/>
  <c r="C265" i="11" s="1"/>
  <c r="C266" i="11" s="1"/>
  <c r="D324" i="11"/>
  <c r="F46" i="11"/>
  <c r="F61" i="11" s="1"/>
  <c r="C319" i="11"/>
  <c r="C318" i="11" s="1"/>
  <c r="C153" i="11"/>
  <c r="C135" i="11" s="1"/>
  <c r="C136" i="11" s="1"/>
  <c r="D283" i="11"/>
  <c r="D265" i="11" s="1"/>
  <c r="E268" i="11" s="1"/>
  <c r="E324" i="11"/>
  <c r="E338" i="11"/>
  <c r="C61" i="11"/>
  <c r="C32" i="11" s="1"/>
  <c r="C33" i="11" s="1"/>
  <c r="D122" i="11"/>
  <c r="D127" i="11" s="1"/>
  <c r="C231" i="11"/>
  <c r="C213" i="11" s="1"/>
  <c r="C214" i="11" s="1"/>
  <c r="E283" i="11"/>
  <c r="E265" i="11" s="1"/>
  <c r="F338" i="11"/>
  <c r="E153" i="11"/>
  <c r="E135" i="11" s="1"/>
  <c r="F138" i="11" s="1"/>
  <c r="D231" i="11"/>
  <c r="D213" i="11" s="1"/>
  <c r="D216" i="11" s="1"/>
  <c r="F283" i="11"/>
  <c r="F265" i="11" s="1"/>
  <c r="F268" i="11" s="1"/>
  <c r="C309" i="11"/>
  <c r="C291" i="11" s="1"/>
  <c r="C292" i="11" s="1"/>
  <c r="C98" i="11"/>
  <c r="C69" i="11" s="1"/>
  <c r="C99" i="11" s="1"/>
  <c r="D98" i="11"/>
  <c r="D69" i="11" s="1"/>
  <c r="D315" i="11"/>
  <c r="E214" i="11"/>
  <c r="E294" i="11"/>
  <c r="F292" i="11"/>
  <c r="F294" i="11"/>
  <c r="D338" i="11"/>
  <c r="F136" i="11"/>
  <c r="D292" i="11"/>
  <c r="F112" i="11"/>
  <c r="F110" i="11"/>
  <c r="E318" i="11"/>
  <c r="F69" i="11"/>
  <c r="F99" i="11" s="1"/>
  <c r="E188" i="11"/>
  <c r="D136" i="11"/>
  <c r="E266" i="11"/>
  <c r="D266" i="11"/>
  <c r="E136" i="11"/>
  <c r="E138" i="11"/>
  <c r="D214" i="11"/>
  <c r="D217" i="11" s="1"/>
  <c r="E98" i="11"/>
  <c r="D312" i="11"/>
  <c r="C330" i="11"/>
  <c r="E190" i="11" l="1"/>
  <c r="D191" i="11"/>
  <c r="D164" i="11"/>
  <c r="D190" i="11"/>
  <c r="E216" i="11"/>
  <c r="F188" i="11"/>
  <c r="E191" i="11"/>
  <c r="E139" i="11"/>
  <c r="E162" i="11"/>
  <c r="F165" i="11" s="1"/>
  <c r="E164" i="11"/>
  <c r="D109" i="11"/>
  <c r="D110" i="11" s="1"/>
  <c r="D113" i="11" s="1"/>
  <c r="D311" i="11"/>
  <c r="D295" i="11"/>
  <c r="F242" i="11"/>
  <c r="D294" i="11"/>
  <c r="E269" i="11"/>
  <c r="E240" i="11"/>
  <c r="F243" i="11" s="1"/>
  <c r="F216" i="11"/>
  <c r="D268" i="11"/>
  <c r="F32" i="11"/>
  <c r="F62" i="11" s="1"/>
  <c r="F311" i="11"/>
  <c r="E311" i="11"/>
  <c r="D269" i="11"/>
  <c r="F266" i="11"/>
  <c r="D243" i="11"/>
  <c r="D242" i="11"/>
  <c r="E165" i="11"/>
  <c r="D138" i="11"/>
  <c r="F139" i="11"/>
  <c r="D139" i="11"/>
  <c r="C62" i="11"/>
  <c r="F269" i="11"/>
  <c r="C311" i="11"/>
  <c r="E295" i="11"/>
  <c r="E217" i="11"/>
  <c r="E33" i="11"/>
  <c r="E35" i="11"/>
  <c r="F217" i="11"/>
  <c r="D33" i="11"/>
  <c r="D36" i="11" s="1"/>
  <c r="D35" i="11"/>
  <c r="F191" i="11"/>
  <c r="F70" i="11"/>
  <c r="E62" i="11"/>
  <c r="D310" i="11"/>
  <c r="D70" i="11"/>
  <c r="D72" i="11"/>
  <c r="E69" i="11"/>
  <c r="F72" i="11" s="1"/>
  <c r="F295" i="11"/>
  <c r="D99" i="11"/>
  <c r="C310" i="11"/>
  <c r="C70" i="11"/>
  <c r="F113" i="11"/>
  <c r="D62" i="11"/>
  <c r="D343" i="11" l="1"/>
  <c r="F310" i="11"/>
  <c r="F343" i="11" s="1"/>
  <c r="C343" i="11"/>
  <c r="E243" i="11"/>
  <c r="E112" i="11"/>
  <c r="D112" i="11"/>
  <c r="F35" i="11"/>
  <c r="F33" i="11"/>
  <c r="F36" i="11" s="1"/>
  <c r="E113" i="11"/>
  <c r="E36" i="11"/>
  <c r="E99" i="11"/>
  <c r="D73" i="11"/>
  <c r="E310" i="11"/>
  <c r="E343" i="11" s="1"/>
  <c r="E70" i="11"/>
  <c r="E73" i="11" s="1"/>
  <c r="E72" i="11"/>
  <c r="F73" i="11" l="1"/>
  <c r="D131" i="10" l="1"/>
  <c r="D130" i="10" s="1"/>
  <c r="F125" i="10"/>
  <c r="E125" i="10"/>
  <c r="D125" i="10"/>
  <c r="C125" i="10"/>
  <c r="F122" i="10"/>
  <c r="E122" i="10"/>
  <c r="D122" i="10"/>
  <c r="C122" i="10"/>
  <c r="F119" i="10"/>
  <c r="E119" i="10"/>
  <c r="D119" i="10"/>
  <c r="C119" i="10"/>
  <c r="F116" i="10"/>
  <c r="E116" i="10"/>
  <c r="D116" i="10"/>
  <c r="C116" i="10"/>
  <c r="F115" i="10"/>
  <c r="E115" i="10"/>
  <c r="D115" i="10"/>
  <c r="D113" i="10" s="1"/>
  <c r="C115" i="10"/>
  <c r="C113" i="10" s="1"/>
  <c r="F114" i="10"/>
  <c r="E114" i="10"/>
  <c r="D114" i="10"/>
  <c r="C114" i="10"/>
  <c r="F113" i="10"/>
  <c r="F110" i="10"/>
  <c r="E110" i="10"/>
  <c r="D110" i="10"/>
  <c r="C110" i="10"/>
  <c r="F107" i="10"/>
  <c r="E107" i="10"/>
  <c r="D107" i="10"/>
  <c r="C107" i="10"/>
  <c r="F104" i="10"/>
  <c r="E104" i="10"/>
  <c r="D104" i="10"/>
  <c r="C104" i="10"/>
  <c r="F101" i="10"/>
  <c r="E101" i="10"/>
  <c r="C101" i="10"/>
  <c r="D96" i="10"/>
  <c r="D101" i="10" s="1"/>
  <c r="F91" i="10"/>
  <c r="E91" i="10"/>
  <c r="D91" i="10"/>
  <c r="C91" i="10"/>
  <c r="D71" i="10"/>
  <c r="C71" i="10"/>
  <c r="F66" i="10"/>
  <c r="F76" i="10" s="1"/>
  <c r="F131" i="10" s="1"/>
  <c r="F130" i="10" s="1"/>
  <c r="E66" i="10"/>
  <c r="E76" i="10" s="1"/>
  <c r="E131" i="10" s="1"/>
  <c r="E130" i="10" s="1"/>
  <c r="D66" i="10"/>
  <c r="D76" i="10" s="1"/>
  <c r="C66" i="10"/>
  <c r="C76" i="10" s="1"/>
  <c r="C131" i="10" s="1"/>
  <c r="C130" i="10" s="1"/>
  <c r="F49" i="10"/>
  <c r="E49" i="10"/>
  <c r="D49" i="10"/>
  <c r="C49" i="10"/>
  <c r="C102" i="10" l="1"/>
  <c r="C103" i="10" s="1"/>
  <c r="C135" i="10" s="1"/>
  <c r="E113" i="10"/>
  <c r="F102" i="10"/>
  <c r="F103" i="10" s="1"/>
  <c r="F135" i="10" s="1"/>
  <c r="D102" i="10"/>
  <c r="D103" i="10" s="1"/>
  <c r="D135" i="10" s="1"/>
  <c r="E102" i="10"/>
  <c r="E103" i="10" s="1"/>
  <c r="E135" i="10" s="1"/>
  <c r="F171" i="9" l="1"/>
  <c r="E171" i="9"/>
  <c r="D171" i="9"/>
  <c r="C171" i="9"/>
  <c r="F170" i="9"/>
  <c r="E170" i="9"/>
  <c r="D170" i="9"/>
  <c r="C170" i="9"/>
  <c r="F169" i="9"/>
  <c r="E169" i="9"/>
  <c r="D169" i="9"/>
  <c r="C169" i="9"/>
  <c r="F168" i="9"/>
  <c r="E168" i="9"/>
  <c r="D168" i="9"/>
  <c r="C168" i="9"/>
  <c r="F166" i="9"/>
  <c r="E166" i="9"/>
  <c r="D166" i="9"/>
  <c r="C166" i="9"/>
  <c r="F165" i="9"/>
  <c r="E165" i="9"/>
  <c r="D165" i="9"/>
  <c r="C165" i="9"/>
  <c r="F164" i="9"/>
  <c r="E164" i="9"/>
  <c r="D164" i="9"/>
  <c r="C164" i="9"/>
  <c r="F163" i="9"/>
  <c r="E163" i="9"/>
  <c r="D163" i="9"/>
  <c r="C163" i="9"/>
  <c r="C162" i="9" s="1"/>
  <c r="F162" i="9"/>
  <c r="F161" i="9"/>
  <c r="E161" i="9"/>
  <c r="D161" i="9"/>
  <c r="C161" i="9"/>
  <c r="F160" i="9"/>
  <c r="E160" i="9"/>
  <c r="D160" i="9"/>
  <c r="C160" i="9"/>
  <c r="D159" i="9"/>
  <c r="F158" i="9"/>
  <c r="E158" i="9"/>
  <c r="D158" i="9"/>
  <c r="C158" i="9"/>
  <c r="F157" i="9"/>
  <c r="F156" i="9" s="1"/>
  <c r="E157" i="9"/>
  <c r="D157" i="9"/>
  <c r="D156" i="9" s="1"/>
  <c r="C157" i="9"/>
  <c r="F155" i="9"/>
  <c r="E155" i="9"/>
  <c r="D155" i="9"/>
  <c r="C155" i="9"/>
  <c r="F154" i="9"/>
  <c r="F153" i="9" s="1"/>
  <c r="E154" i="9"/>
  <c r="D154" i="9"/>
  <c r="C154" i="9"/>
  <c r="F152" i="9"/>
  <c r="E152" i="9"/>
  <c r="D152" i="9"/>
  <c r="C152" i="9"/>
  <c r="C150" i="9" s="1"/>
  <c r="F151" i="9"/>
  <c r="F150" i="9" s="1"/>
  <c r="E151" i="9"/>
  <c r="D151" i="9"/>
  <c r="C151" i="9"/>
  <c r="F149" i="9"/>
  <c r="E149" i="9"/>
  <c r="E147" i="9" s="1"/>
  <c r="D149" i="9"/>
  <c r="C149" i="9"/>
  <c r="F148" i="9"/>
  <c r="D148" i="9"/>
  <c r="C148" i="9"/>
  <c r="F146" i="9"/>
  <c r="E146" i="9"/>
  <c r="E144" i="9" s="1"/>
  <c r="D146" i="9"/>
  <c r="C146" i="9"/>
  <c r="F145" i="9"/>
  <c r="D145" i="9"/>
  <c r="C145" i="9"/>
  <c r="F143" i="9"/>
  <c r="F141" i="9" s="1"/>
  <c r="E143" i="9"/>
  <c r="E141" i="9" s="1"/>
  <c r="D143" i="9"/>
  <c r="C143" i="9"/>
  <c r="F142" i="9"/>
  <c r="D142" i="9"/>
  <c r="C142" i="9"/>
  <c r="F132" i="9"/>
  <c r="E132" i="9"/>
  <c r="D132" i="9"/>
  <c r="C132" i="9"/>
  <c r="F127" i="9"/>
  <c r="E127" i="9"/>
  <c r="D127" i="9"/>
  <c r="D137" i="9" s="1"/>
  <c r="D119" i="9" s="1"/>
  <c r="C127" i="9"/>
  <c r="F121" i="9"/>
  <c r="E121" i="9"/>
  <c r="D121" i="9"/>
  <c r="F107" i="9"/>
  <c r="E107" i="9"/>
  <c r="C107" i="9"/>
  <c r="F102" i="9"/>
  <c r="F112" i="9" s="1"/>
  <c r="E102" i="9"/>
  <c r="E112" i="9" s="1"/>
  <c r="D102" i="9"/>
  <c r="D112" i="9" s="1"/>
  <c r="C102" i="9"/>
  <c r="F97" i="9"/>
  <c r="E97" i="9"/>
  <c r="D97" i="9"/>
  <c r="F96" i="9"/>
  <c r="E96" i="9"/>
  <c r="D96" i="9"/>
  <c r="F95" i="9"/>
  <c r="F98" i="9" s="1"/>
  <c r="E95" i="9"/>
  <c r="E98" i="9" s="1"/>
  <c r="D95" i="9"/>
  <c r="D98" i="9" s="1"/>
  <c r="C95" i="9"/>
  <c r="F82" i="9"/>
  <c r="E82" i="9"/>
  <c r="D82" i="9"/>
  <c r="C82" i="9"/>
  <c r="F77" i="9"/>
  <c r="F87" i="9" s="1"/>
  <c r="F69" i="9" s="1"/>
  <c r="E77" i="9"/>
  <c r="D77" i="9"/>
  <c r="C77" i="9"/>
  <c r="D72" i="9"/>
  <c r="F71" i="9"/>
  <c r="E71" i="9"/>
  <c r="D71" i="9"/>
  <c r="D70" i="9"/>
  <c r="D73" i="9" s="1"/>
  <c r="C70" i="9"/>
  <c r="E54" i="9"/>
  <c r="E159" i="9" s="1"/>
  <c r="C54" i="9"/>
  <c r="F51" i="9"/>
  <c r="E51" i="9"/>
  <c r="D51" i="9"/>
  <c r="C51" i="9"/>
  <c r="F42" i="9"/>
  <c r="E42" i="9"/>
  <c r="D42" i="9"/>
  <c r="C42" i="9"/>
  <c r="F39" i="9"/>
  <c r="E39" i="9"/>
  <c r="D39" i="9"/>
  <c r="C39" i="9"/>
  <c r="F36" i="9"/>
  <c r="E36" i="9"/>
  <c r="D36" i="9"/>
  <c r="C36" i="9"/>
  <c r="F30" i="9"/>
  <c r="E30" i="9"/>
  <c r="D30" i="9"/>
  <c r="C137" i="9" l="1"/>
  <c r="C119" i="9" s="1"/>
  <c r="C120" i="9" s="1"/>
  <c r="E150" i="9"/>
  <c r="D141" i="9"/>
  <c r="C156" i="9"/>
  <c r="E162" i="9"/>
  <c r="C147" i="9"/>
  <c r="E57" i="9"/>
  <c r="D150" i="9"/>
  <c r="D144" i="9"/>
  <c r="D162" i="9"/>
  <c r="C57" i="9"/>
  <c r="E137" i="9"/>
  <c r="E119" i="9" s="1"/>
  <c r="E122" i="9" s="1"/>
  <c r="C141" i="9"/>
  <c r="D147" i="9"/>
  <c r="D167" i="9"/>
  <c r="C167" i="9"/>
  <c r="C87" i="9"/>
  <c r="C140" i="9" s="1"/>
  <c r="F137" i="9"/>
  <c r="F119" i="9" s="1"/>
  <c r="F120" i="9" s="1"/>
  <c r="F144" i="9"/>
  <c r="F147" i="9"/>
  <c r="C153" i="9"/>
  <c r="E167" i="9"/>
  <c r="D57" i="9"/>
  <c r="D87" i="9"/>
  <c r="D140" i="9" s="1"/>
  <c r="C144" i="9"/>
  <c r="D153" i="9"/>
  <c r="E156" i="9"/>
  <c r="F167" i="9"/>
  <c r="E87" i="9"/>
  <c r="E69" i="9" s="1"/>
  <c r="E72" i="9" s="1"/>
  <c r="C112" i="9"/>
  <c r="E153" i="9"/>
  <c r="C28" i="9"/>
  <c r="C58" i="9" s="1"/>
  <c r="F70" i="9"/>
  <c r="D28" i="9"/>
  <c r="D120" i="9"/>
  <c r="C159" i="9"/>
  <c r="E28" i="9"/>
  <c r="E58" i="9" s="1"/>
  <c r="F54" i="9"/>
  <c r="E140" i="9" l="1"/>
  <c r="D122" i="9"/>
  <c r="D123" i="9"/>
  <c r="F122" i="9"/>
  <c r="E120" i="9"/>
  <c r="E123" i="9" s="1"/>
  <c r="F72" i="9"/>
  <c r="E70" i="9"/>
  <c r="E73" i="9" s="1"/>
  <c r="D139" i="9"/>
  <c r="D172" i="9" s="1"/>
  <c r="D29" i="9"/>
  <c r="D31" i="9"/>
  <c r="F159" i="9"/>
  <c r="F57" i="9"/>
  <c r="D58" i="9"/>
  <c r="E31" i="9"/>
  <c r="E139" i="9"/>
  <c r="E29" i="9"/>
  <c r="C139" i="9"/>
  <c r="C172" i="9" s="1"/>
  <c r="C29" i="9"/>
  <c r="E172" i="9" l="1"/>
  <c r="E32" i="9"/>
  <c r="F123" i="9"/>
  <c r="F73" i="9"/>
  <c r="F140" i="9"/>
  <c r="F28" i="9"/>
  <c r="D32" i="9"/>
  <c r="F31" i="9" l="1"/>
  <c r="F139" i="9"/>
  <c r="F172" i="9" s="1"/>
  <c r="F29" i="9"/>
  <c r="F32" i="9" s="1"/>
  <c r="F58" i="9"/>
  <c r="E199" i="8" l="1"/>
  <c r="D199" i="8"/>
  <c r="C199" i="8"/>
  <c r="B199" i="8"/>
  <c r="E194" i="8"/>
  <c r="D194" i="8"/>
  <c r="C194" i="8"/>
  <c r="B194" i="8"/>
  <c r="E189" i="8"/>
  <c r="D189" i="8"/>
  <c r="C189" i="8"/>
  <c r="B189" i="8"/>
  <c r="E188" i="8"/>
  <c r="D188" i="8"/>
  <c r="C188" i="8"/>
  <c r="B188" i="8"/>
  <c r="B186" i="8" s="1"/>
  <c r="E187" i="8"/>
  <c r="E186" i="8" s="1"/>
  <c r="D187" i="8"/>
  <c r="D186" i="8" s="1"/>
  <c r="C186" i="8"/>
  <c r="E185" i="8"/>
  <c r="D185" i="8"/>
  <c r="C185" i="8"/>
  <c r="B185" i="8"/>
  <c r="E184" i="8"/>
  <c r="D184" i="8"/>
  <c r="C184" i="8"/>
  <c r="B184" i="8"/>
  <c r="E182" i="8"/>
  <c r="D182" i="8"/>
  <c r="C182" i="8"/>
  <c r="B182" i="8"/>
  <c r="E181" i="8"/>
  <c r="D181" i="8"/>
  <c r="C181" i="8"/>
  <c r="B181" i="8"/>
  <c r="E179" i="8"/>
  <c r="D179" i="8"/>
  <c r="C179" i="8"/>
  <c r="B179" i="8"/>
  <c r="E178" i="8"/>
  <c r="D178" i="8"/>
  <c r="C178" i="8"/>
  <c r="B178" i="8"/>
  <c r="E176" i="8"/>
  <c r="D176" i="8"/>
  <c r="C176" i="8"/>
  <c r="B176" i="8"/>
  <c r="E175" i="8"/>
  <c r="D175" i="8"/>
  <c r="C175" i="8"/>
  <c r="E173" i="8"/>
  <c r="D173" i="8"/>
  <c r="C173" i="8"/>
  <c r="B173" i="8"/>
  <c r="E172" i="8"/>
  <c r="D172" i="8"/>
  <c r="C172" i="8"/>
  <c r="B172" i="8"/>
  <c r="E170" i="8"/>
  <c r="D170" i="8"/>
  <c r="C170" i="8"/>
  <c r="B170" i="8"/>
  <c r="E169" i="8"/>
  <c r="E168" i="8" s="1"/>
  <c r="D169" i="8"/>
  <c r="C169" i="8"/>
  <c r="B169" i="8"/>
  <c r="C168" i="8"/>
  <c r="E158" i="8"/>
  <c r="D158" i="8"/>
  <c r="C158" i="8"/>
  <c r="B158" i="8"/>
  <c r="E153" i="8"/>
  <c r="E163" i="8" s="1"/>
  <c r="D153" i="8"/>
  <c r="C153" i="8"/>
  <c r="C163" i="8" s="1"/>
  <c r="B153" i="8"/>
  <c r="B163" i="8" s="1"/>
  <c r="E133" i="8"/>
  <c r="D133" i="8"/>
  <c r="C133" i="8"/>
  <c r="B133" i="8"/>
  <c r="E130" i="8"/>
  <c r="D130" i="8"/>
  <c r="C130" i="8"/>
  <c r="B130" i="8"/>
  <c r="E127" i="8"/>
  <c r="D127" i="8"/>
  <c r="C127" i="8"/>
  <c r="B127" i="8"/>
  <c r="E124" i="8"/>
  <c r="D124" i="8"/>
  <c r="C124" i="8"/>
  <c r="B124" i="8"/>
  <c r="E121" i="8"/>
  <c r="D121" i="8"/>
  <c r="D107" i="8" s="1"/>
  <c r="C121" i="8"/>
  <c r="C107" i="8" s="1"/>
  <c r="B121" i="8"/>
  <c r="E118" i="8"/>
  <c r="D118" i="8"/>
  <c r="C118" i="8"/>
  <c r="B118" i="8"/>
  <c r="E115" i="8"/>
  <c r="D115" i="8"/>
  <c r="C115" i="8"/>
  <c r="B115" i="8"/>
  <c r="E107" i="8"/>
  <c r="B107" i="8"/>
  <c r="E95" i="8"/>
  <c r="D95" i="8"/>
  <c r="C95" i="8"/>
  <c r="B95" i="8"/>
  <c r="E92" i="8"/>
  <c r="D92" i="8"/>
  <c r="C92" i="8"/>
  <c r="B92" i="8"/>
  <c r="E89" i="8"/>
  <c r="D89" i="8"/>
  <c r="C89" i="8"/>
  <c r="B89" i="8"/>
  <c r="E86" i="8"/>
  <c r="D86" i="8"/>
  <c r="C86" i="8"/>
  <c r="B86" i="8"/>
  <c r="E83" i="8"/>
  <c r="D83" i="8"/>
  <c r="C83" i="8"/>
  <c r="B83" i="8"/>
  <c r="E80" i="8"/>
  <c r="D80" i="8"/>
  <c r="C80" i="8"/>
  <c r="B80" i="8"/>
  <c r="E77" i="8"/>
  <c r="D77" i="8"/>
  <c r="C77" i="8"/>
  <c r="B77" i="8"/>
  <c r="E57" i="8"/>
  <c r="D57" i="8"/>
  <c r="C57" i="8"/>
  <c r="B57" i="8"/>
  <c r="E54" i="8"/>
  <c r="D54" i="8"/>
  <c r="C54" i="8"/>
  <c r="C183" i="8" s="1"/>
  <c r="B54" i="8"/>
  <c r="B183" i="8" s="1"/>
  <c r="E51" i="8"/>
  <c r="E180" i="8" s="1"/>
  <c r="D51" i="8"/>
  <c r="C51" i="8"/>
  <c r="B51" i="8"/>
  <c r="B180" i="8" s="1"/>
  <c r="E48" i="8"/>
  <c r="E177" i="8" s="1"/>
  <c r="D48" i="8"/>
  <c r="D177" i="8" s="1"/>
  <c r="C48" i="8"/>
  <c r="C177" i="8" s="1"/>
  <c r="B48" i="8"/>
  <c r="B177" i="8" s="1"/>
  <c r="B46" i="8"/>
  <c r="B175" i="8" s="1"/>
  <c r="E45" i="8"/>
  <c r="E174" i="8" s="1"/>
  <c r="D45" i="8"/>
  <c r="C45" i="8"/>
  <c r="B45" i="8"/>
  <c r="B174" i="8" s="1"/>
  <c r="E42" i="8"/>
  <c r="E171" i="8" s="1"/>
  <c r="D42" i="8"/>
  <c r="C42" i="8"/>
  <c r="C171" i="8" s="1"/>
  <c r="B42" i="8"/>
  <c r="B171" i="8" s="1"/>
  <c r="E39" i="8"/>
  <c r="E31" i="8" s="1"/>
  <c r="E32" i="8" s="1"/>
  <c r="D39" i="8"/>
  <c r="C39" i="8"/>
  <c r="B39" i="8"/>
  <c r="B31" i="8" s="1"/>
  <c r="B32" i="8" s="1"/>
  <c r="C31" i="8"/>
  <c r="C32" i="8" s="1"/>
  <c r="D60" i="8" l="1"/>
  <c r="D166" i="8" s="1"/>
  <c r="E60" i="8"/>
  <c r="E166" i="8" s="1"/>
  <c r="C174" i="8"/>
  <c r="B98" i="8"/>
  <c r="C98" i="8"/>
  <c r="D31" i="8"/>
  <c r="D32" i="8" s="1"/>
  <c r="D174" i="8"/>
  <c r="C180" i="8"/>
  <c r="C60" i="8"/>
  <c r="C61" i="8" s="1"/>
  <c r="D136" i="8"/>
  <c r="D137" i="8" s="1"/>
  <c r="D163" i="8"/>
  <c r="B168" i="8"/>
  <c r="D180" i="8"/>
  <c r="D171" i="8"/>
  <c r="D167" i="8" s="1"/>
  <c r="D98" i="8"/>
  <c r="E136" i="8"/>
  <c r="E137" i="8" s="1"/>
  <c r="E98" i="8"/>
  <c r="E99" i="8" s="1"/>
  <c r="B136" i="8"/>
  <c r="B137" i="8" s="1"/>
  <c r="D168" i="8"/>
  <c r="C136" i="8"/>
  <c r="E61" i="8"/>
  <c r="B164" i="8"/>
  <c r="B147" i="8"/>
  <c r="B69" i="8"/>
  <c r="B99" i="8" s="1"/>
  <c r="C147" i="8"/>
  <c r="C148" i="8" s="1"/>
  <c r="E167" i="8"/>
  <c r="D147" i="8"/>
  <c r="D148" i="8" s="1"/>
  <c r="B167" i="8"/>
  <c r="C69" i="8"/>
  <c r="C99" i="8" s="1"/>
  <c r="D69" i="8"/>
  <c r="D99" i="8" s="1"/>
  <c r="E147" i="8"/>
  <c r="E148" i="8" s="1"/>
  <c r="E164" i="8"/>
  <c r="E69" i="8"/>
  <c r="C167" i="8"/>
  <c r="C137" i="8"/>
  <c r="E183" i="8"/>
  <c r="B60" i="8"/>
  <c r="D183" i="8"/>
  <c r="C166" i="8" l="1"/>
  <c r="D61" i="8"/>
  <c r="C164" i="8"/>
  <c r="D164" i="8"/>
  <c r="B61" i="8"/>
  <c r="B166" i="8"/>
  <c r="F119" i="7" l="1"/>
  <c r="E119" i="7"/>
  <c r="D119" i="7"/>
  <c r="C119" i="7"/>
  <c r="F114" i="7"/>
  <c r="E114" i="7"/>
  <c r="D114" i="7"/>
  <c r="C114" i="7"/>
  <c r="F113" i="7"/>
  <c r="E113" i="7"/>
  <c r="D113" i="7"/>
  <c r="C113" i="7"/>
  <c r="F112" i="7"/>
  <c r="E112" i="7"/>
  <c r="D112" i="7"/>
  <c r="C112" i="7"/>
  <c r="D111" i="7"/>
  <c r="F110" i="7"/>
  <c r="E110" i="7"/>
  <c r="D110" i="7"/>
  <c r="C110" i="7"/>
  <c r="F109" i="7"/>
  <c r="E109" i="7"/>
  <c r="D109" i="7"/>
  <c r="C109" i="7"/>
  <c r="F108" i="7"/>
  <c r="E108" i="7"/>
  <c r="D108" i="7"/>
  <c r="C108" i="7"/>
  <c r="F107" i="7"/>
  <c r="E107" i="7"/>
  <c r="D107" i="7"/>
  <c r="C107" i="7"/>
  <c r="C105" i="7" s="1"/>
  <c r="F106" i="7"/>
  <c r="E106" i="7"/>
  <c r="E105" i="7" s="1"/>
  <c r="D106" i="7"/>
  <c r="D105" i="7" s="1"/>
  <c r="C106" i="7"/>
  <c r="F105" i="7"/>
  <c r="F104" i="7"/>
  <c r="E104" i="7"/>
  <c r="D104" i="7"/>
  <c r="C104" i="7"/>
  <c r="F103" i="7"/>
  <c r="E103" i="7"/>
  <c r="E102" i="7" s="1"/>
  <c r="D103" i="7"/>
  <c r="C103" i="7"/>
  <c r="F101" i="7"/>
  <c r="E101" i="7"/>
  <c r="D101" i="7"/>
  <c r="D99" i="7" s="1"/>
  <c r="C101" i="7"/>
  <c r="C99" i="7" s="1"/>
  <c r="F100" i="7"/>
  <c r="F99" i="7" s="1"/>
  <c r="E100" i="7"/>
  <c r="E99" i="7" s="1"/>
  <c r="D100" i="7"/>
  <c r="C100" i="7"/>
  <c r="F98" i="7"/>
  <c r="F96" i="7" s="1"/>
  <c r="E98" i="7"/>
  <c r="D98" i="7"/>
  <c r="C98" i="7"/>
  <c r="D97" i="7"/>
  <c r="C97" i="7"/>
  <c r="E96" i="7"/>
  <c r="F95" i="7"/>
  <c r="E95" i="7"/>
  <c r="D95" i="7"/>
  <c r="D93" i="7" s="1"/>
  <c r="C95" i="7"/>
  <c r="F94" i="7"/>
  <c r="E94" i="7"/>
  <c r="E93" i="7" s="1"/>
  <c r="D94" i="7"/>
  <c r="C94" i="7"/>
  <c r="F93" i="7"/>
  <c r="C93" i="7"/>
  <c r="F85" i="7"/>
  <c r="E85" i="7"/>
  <c r="E72" i="7" s="1"/>
  <c r="D85" i="7"/>
  <c r="C85" i="7"/>
  <c r="D75" i="7"/>
  <c r="F74" i="7"/>
  <c r="E74" i="7"/>
  <c r="D74" i="7"/>
  <c r="C73" i="7"/>
  <c r="F72" i="7"/>
  <c r="D72" i="7"/>
  <c r="E57" i="7"/>
  <c r="E111" i="7" s="1"/>
  <c r="C57" i="7"/>
  <c r="C111" i="7" s="1"/>
  <c r="F45" i="7"/>
  <c r="E45" i="7"/>
  <c r="D45" i="7"/>
  <c r="D60" i="7" s="1"/>
  <c r="C45" i="7"/>
  <c r="F42" i="7"/>
  <c r="E42" i="7"/>
  <c r="D42" i="7"/>
  <c r="C42" i="7"/>
  <c r="F39" i="7"/>
  <c r="E39" i="7"/>
  <c r="D39" i="7"/>
  <c r="C39" i="7"/>
  <c r="F33" i="7"/>
  <c r="E33" i="7"/>
  <c r="D33" i="7"/>
  <c r="F102" i="7" l="1"/>
  <c r="F92" i="7"/>
  <c r="E60" i="7"/>
  <c r="E31" i="7" s="1"/>
  <c r="E91" i="7" s="1"/>
  <c r="E124" i="7" s="1"/>
  <c r="C60" i="7"/>
  <c r="E92" i="7"/>
  <c r="C96" i="7"/>
  <c r="D96" i="7"/>
  <c r="C102" i="7"/>
  <c r="C92" i="7" s="1"/>
  <c r="F57" i="7"/>
  <c r="F111" i="7" s="1"/>
  <c r="D102" i="7"/>
  <c r="C31" i="7"/>
  <c r="C61" i="7" s="1"/>
  <c r="E73" i="7"/>
  <c r="E76" i="7" s="1"/>
  <c r="E75" i="7"/>
  <c r="E32" i="7"/>
  <c r="D31" i="7"/>
  <c r="D61" i="7" s="1"/>
  <c r="D92" i="7"/>
  <c r="F60" i="7"/>
  <c r="D73" i="7"/>
  <c r="D76" i="7" s="1"/>
  <c r="F75" i="7"/>
  <c r="F73" i="7"/>
  <c r="E61" i="7" l="1"/>
  <c r="D34" i="7"/>
  <c r="D32" i="7"/>
  <c r="D35" i="7" s="1"/>
  <c r="F31" i="7"/>
  <c r="F61" i="7"/>
  <c r="D91" i="7"/>
  <c r="D124" i="7" s="1"/>
  <c r="F76" i="7"/>
  <c r="E34" i="7"/>
  <c r="C32" i="7"/>
  <c r="C33" i="7" s="1"/>
  <c r="C34" i="7" s="1"/>
  <c r="C35" i="7" s="1"/>
  <c r="C91" i="7"/>
  <c r="C124" i="7" s="1"/>
  <c r="E35" i="7" l="1"/>
  <c r="F34" i="7"/>
  <c r="F32" i="7"/>
  <c r="F35" i="7" s="1"/>
  <c r="F91" i="7"/>
  <c r="F124" i="7" s="1"/>
</calcChain>
</file>

<file path=xl/comments1.xml><?xml version="1.0" encoding="utf-8"?>
<comments xmlns="http://schemas.openxmlformats.org/spreadsheetml/2006/main">
  <authors>
    <author>Author</author>
  </authors>
  <commentList>
    <comment ref="C100" authorId="0">
      <text>
        <r>
          <rPr>
            <b/>
            <sz val="9"/>
            <color indexed="81"/>
            <rFont val="Tahoma"/>
            <family val="2"/>
          </rPr>
          <t>Author:</t>
        </r>
        <r>
          <rPr>
            <sz val="9"/>
            <color indexed="81"/>
            <rFont val="Tahoma"/>
            <family val="2"/>
          </rPr>
          <t xml:space="preserve">
keshtu duhet te jete te gjitha elemente e nje produkti jo sic jane paraqitur pak me siper me AC AB. Pra duhet te pershkruhet emertesa e produktit dhe te elementet e tjere.......</t>
        </r>
      </text>
    </comment>
  </commentList>
</comments>
</file>

<file path=xl/sharedStrings.xml><?xml version="1.0" encoding="utf-8"?>
<sst xmlns="http://schemas.openxmlformats.org/spreadsheetml/2006/main" count="31904" uniqueCount="3410">
  <si>
    <t>FORMAT 2: FORMATI STANDARD I PËRGATITJES SË KËRKESAVE BUXHETOREPBA 2024-2026</t>
  </si>
  <si>
    <t>Politikat Ekzistuese</t>
  </si>
  <si>
    <t>Emërtimi i Grupit</t>
  </si>
  <si>
    <t>Shërbimi Informativ Kombëtar</t>
  </si>
  <si>
    <t>Kodi i Grupit</t>
  </si>
  <si>
    <t>18</t>
  </si>
  <si>
    <t>Emërtimi i Programit Buxhetor</t>
  </si>
  <si>
    <t>Veprimtaria Informative Shtetërore</t>
  </si>
  <si>
    <t>Kodi i Programit</t>
  </si>
  <si>
    <t>03520</t>
  </si>
  <si>
    <t>Programi Buxhetor Afatmesëm</t>
  </si>
  <si>
    <t>PBA 2024-2026</t>
  </si>
  <si>
    <t>Përshkrimi i Programit</t>
  </si>
  <si>
    <t>Ky program perfaqeson nevojat e njesve organizativo-strukturore të institucionit, që kryejnë veprimtarinë kryesore të tij: Sigurimin e informacionit të domosdoshëm nga zbulimi dhe kundërzbulimi, në funksion të sigurisë kombëtare te vendit, NATO-s dhe vendeve aleate, ne perputhje me Kushtetuten dhe Ligjet e Republikes se Shqiperise.</t>
  </si>
  <si>
    <t>Qëllimet e Politikës së Programit</t>
  </si>
  <si>
    <t>Sigurimi i informacionit efektiv dhe cilesor ne kuader te ruajtes se sigurise kombetare dhe nderkombetare.</t>
  </si>
  <si>
    <t>Objektivi i Politikës së Programit</t>
  </si>
  <si>
    <t>Realizimi i produktit informativ per sigurine kombetare</t>
  </si>
  <si>
    <t/>
  </si>
  <si>
    <t>Produkti</t>
  </si>
  <si>
    <t>Përshkrimi i Produktit</t>
  </si>
  <si>
    <t>Njësia Matëse</t>
  </si>
  <si>
    <t>Buxheti</t>
  </si>
  <si>
    <t>Parashikimi</t>
  </si>
  <si>
    <t>Detajimi i Kostos Totale të Produktit  sipas Artikujve Ekonomikë</t>
  </si>
  <si>
    <t xml:space="preserve">Kosto totale e produktit </t>
  </si>
  <si>
    <t>e pa lidhur me politikën</t>
  </si>
  <si>
    <t>Shpenzimet Korrente</t>
  </si>
  <si>
    <t>91801</t>
  </si>
  <si>
    <t>Jo-projekte (001-18-03520)</t>
  </si>
  <si>
    <t>91801AA - Informacione për veprimtari që cënojnë sigurinë kombëtare</t>
  </si>
  <si>
    <t>Informacione për zhvillime dhe veprimtari që cënojnë sigurinë kombëtare nga brenda dhe jashte vendit si terrorizmi, krimi i organizuar, përhapja e armëve të dëmtimit në masë, krimi kibernetik dhe atij ndaj mjedisit, për ruajtjen e integritetit, pavarësisë dhe rendit kushtetues.</t>
  </si>
  <si>
    <t>Numër Informacionesh</t>
  </si>
  <si>
    <t>Sasia</t>
  </si>
  <si>
    <t>1</t>
  </si>
  <si>
    <t>Kosto totale (në lekë)</t>
  </si>
  <si>
    <t>2226600400</t>
  </si>
  <si>
    <t>1934500000</t>
  </si>
  <si>
    <t>1982607000</t>
  </si>
  <si>
    <t>1987607000</t>
  </si>
  <si>
    <t>Kosto për njësi (në lekë)</t>
  </si>
  <si>
    <t>Ndryshimi në % i Sasisë</t>
  </si>
  <si>
    <t>0</t>
  </si>
  <si>
    <t>Ndryshimi në % i kostos totale</t>
  </si>
  <si>
    <t>-0.1312</t>
  </si>
  <si>
    <t>0.0249</t>
  </si>
  <si>
    <t>0.0025</t>
  </si>
  <si>
    <t>Ndryshimi në % i kostos për njësi</t>
  </si>
  <si>
    <t>600 - Paga</t>
  </si>
  <si>
    <t xml:space="preserve">  01 - Nga Buxheti</t>
  </si>
  <si>
    <t xml:space="preserve">  05 - Nga të ardhurat e veta</t>
  </si>
  <si>
    <t>601 - Sigurime Shoqërore</t>
  </si>
  <si>
    <t>602 - Mallra dhe Shërbime të Tjera</t>
  </si>
  <si>
    <t>603 - Subvencione</t>
  </si>
  <si>
    <t xml:space="preserve">604 - Transferta Korente të </t>
  </si>
  <si>
    <t>605 - Transferta Korente të Huaja</t>
  </si>
  <si>
    <t>606 - Trans per Buxh. Fam. &amp; Individ</t>
  </si>
  <si>
    <t>230 - Kapitale të Patrupëzuara</t>
  </si>
  <si>
    <t xml:space="preserve">  02 - Financim i huaj - Grant</t>
  </si>
  <si>
    <t xml:space="preserve">  22 - Financim i huaj - Kredi</t>
  </si>
  <si>
    <t xml:space="preserve">  03 - Kosto lokale</t>
  </si>
  <si>
    <t xml:space="preserve">  04 - TVSH, Detyrim Doganor</t>
  </si>
  <si>
    <t>231 - Kapitale të Trupëzuara</t>
  </si>
  <si>
    <t>232 - Transferta Kapitale</t>
  </si>
  <si>
    <t>999 - Jashtë-buxhetore</t>
  </si>
  <si>
    <t xml:space="preserve">  06 - Nga të ardhurat jashtë limitit</t>
  </si>
  <si>
    <t>Shpenzimet Kapitale</t>
  </si>
  <si>
    <t>18AG3</t>
  </si>
  <si>
    <t>Instalime teknike, pajisje, vegla pune</t>
  </si>
  <si>
    <t>M180043 - Pajisje te blera, kondicionere per kompletim dhe zevendesim.</t>
  </si>
  <si>
    <t>Blerje dhe instalim të kondicionereve per kompletim dhe zevendesim</t>
  </si>
  <si>
    <t>Numer kondicioresh</t>
  </si>
  <si>
    <t>24</t>
  </si>
  <si>
    <t>20</t>
  </si>
  <si>
    <t>21</t>
  </si>
  <si>
    <t>1186000</t>
  </si>
  <si>
    <t>1185000</t>
  </si>
  <si>
    <t>1369000</t>
  </si>
  <si>
    <t>49416.67</t>
  </si>
  <si>
    <t>59250</t>
  </si>
  <si>
    <t>65190.48</t>
  </si>
  <si>
    <t>-0.1667</t>
  </si>
  <si>
    <t>0.05</t>
  </si>
  <si>
    <t>-0.0008</t>
  </si>
  <si>
    <t>0.1553</t>
  </si>
  <si>
    <t>0.199</t>
  </si>
  <si>
    <t>0.1003</t>
  </si>
  <si>
    <t>M180017 - Pajisje dhe orendi zyre të blera</t>
  </si>
  <si>
    <t>Shpenzime per blerje orendi zyre (karrige, rafte, kasaforta, dollape, etj), për komletim dhe zëvendësim.</t>
  </si>
  <si>
    <t>Numer pajisjesh dhe orendish</t>
  </si>
  <si>
    <t>248</t>
  </si>
  <si>
    <t>51</t>
  </si>
  <si>
    <t>256</t>
  </si>
  <si>
    <t>221</t>
  </si>
  <si>
    <t>1690000</t>
  </si>
  <si>
    <t>1198000</t>
  </si>
  <si>
    <t>1829000</t>
  </si>
  <si>
    <t>2657000</t>
  </si>
  <si>
    <t>6814.52</t>
  </si>
  <si>
    <t>23490.2</t>
  </si>
  <si>
    <t>7144.53</t>
  </si>
  <si>
    <t>12022.62</t>
  </si>
  <si>
    <t>-0.7944</t>
  </si>
  <si>
    <t>4.0196</t>
  </si>
  <si>
    <t>-0.1367</t>
  </si>
  <si>
    <t>-0.2911</t>
  </si>
  <si>
    <t>0.5267</t>
  </si>
  <si>
    <t>0.4527</t>
  </si>
  <si>
    <t>2.4471</t>
  </si>
  <si>
    <t>-0.6959</t>
  </si>
  <si>
    <t>0.6828</t>
  </si>
  <si>
    <t>M180046 - Pajisje të teknologjise së informacionit të blera</t>
  </si>
  <si>
    <t>Blerje pajisje te teknologjise se informacionit, kompjutera, printera, ups, etj. për kompletim dhe zëvendësim</t>
  </si>
  <si>
    <t>Numer pajisjesh</t>
  </si>
  <si>
    <t>214</t>
  </si>
  <si>
    <t>98</t>
  </si>
  <si>
    <t>417</t>
  </si>
  <si>
    <t>5450000</t>
  </si>
  <si>
    <t>21318000</t>
  </si>
  <si>
    <t>55612.24</t>
  </si>
  <si>
    <t>51122.3</t>
  </si>
  <si>
    <t>-0.5421</t>
  </si>
  <si>
    <t>-1</t>
  </si>
  <si>
    <t>M180066 - Blerje pajisje, mjete teknike te sektorit operativ</t>
  </si>
  <si>
    <t>Blerje pajisje dhe mjete teknike të sektorit operativ ( pajisje audio-vizuale) për mbledhjen e informacionit</t>
  </si>
  <si>
    <t>Numer pajisje</t>
  </si>
  <si>
    <t>6</t>
  </si>
  <si>
    <t>12</t>
  </si>
  <si>
    <t>1092000</t>
  </si>
  <si>
    <t>2700000</t>
  </si>
  <si>
    <t>182000</t>
  </si>
  <si>
    <t>225000</t>
  </si>
  <si>
    <t>M180044 - Blerje mjete dhe pajisje te tjera teknike</t>
  </si>
  <si>
    <t>Blerje mjete dhe pajisje te tjera teknike (pompë uji, etj.) për sektorin mbeshtetes.</t>
  </si>
  <si>
    <t>Numer</t>
  </si>
  <si>
    <t>19</t>
  </si>
  <si>
    <t>11</t>
  </si>
  <si>
    <t>10</t>
  </si>
  <si>
    <t>12423000</t>
  </si>
  <si>
    <t>21561000</t>
  </si>
  <si>
    <t>83000</t>
  </si>
  <si>
    <t>125000</t>
  </si>
  <si>
    <t>653842.11</t>
  </si>
  <si>
    <t>1960090.91</t>
  </si>
  <si>
    <t>13833.33</t>
  </si>
  <si>
    <t>12500</t>
  </si>
  <si>
    <t>-0.4211</t>
  </si>
  <si>
    <t>-0.4545</t>
  </si>
  <si>
    <t>0.6667</t>
  </si>
  <si>
    <t>0.7356</t>
  </si>
  <si>
    <t>-0.9962</t>
  </si>
  <si>
    <t>0.506</t>
  </si>
  <si>
    <t>1.9978</t>
  </si>
  <si>
    <t>-0.9929</t>
  </si>
  <si>
    <t>-0.0964</t>
  </si>
  <si>
    <t>18AG307 - Blerje sistem zjarri</t>
  </si>
  <si>
    <t>Blerje sistem  per sigurine e godinave nga zjarri.</t>
  </si>
  <si>
    <t>sistem</t>
  </si>
  <si>
    <t>1103000</t>
  </si>
  <si>
    <t>18AG308 - Blerje pajisje per implementimin e rrjetit te klasifikuar WAN</t>
  </si>
  <si>
    <t>Implementim i rrjetit per komunikim te sigurt, WAN.</t>
  </si>
  <si>
    <t>cope</t>
  </si>
  <si>
    <t>5</t>
  </si>
  <si>
    <t>15</t>
  </si>
  <si>
    <t>28715000</t>
  </si>
  <si>
    <t>62763000</t>
  </si>
  <si>
    <t>46719000</t>
  </si>
  <si>
    <t>5743000</t>
  </si>
  <si>
    <t>4184200</t>
  </si>
  <si>
    <t>4247181.82</t>
  </si>
  <si>
    <t>2</t>
  </si>
  <si>
    <t>-0.2667</t>
  </si>
  <si>
    <t>1.1857</t>
  </si>
  <si>
    <t>-0.2556</t>
  </si>
  <si>
    <t>-0.2714</t>
  </si>
  <si>
    <t>0.0151</t>
  </si>
  <si>
    <t>18AG4</t>
  </si>
  <si>
    <t>Rikonstruksion godine</t>
  </si>
  <si>
    <t>18AG407 - Rikonstruksion dhe instalim sistem kondicionimi e aspirimi ne ambientet arkivore</t>
  </si>
  <si>
    <t>m2+sistem</t>
  </si>
  <si>
    <t>3930000</t>
  </si>
  <si>
    <t>18AG408 - Hidroizolim i tarraces se godines Sarande</t>
  </si>
  <si>
    <t>m2</t>
  </si>
  <si>
    <t>800</t>
  </si>
  <si>
    <t>1700000</t>
  </si>
  <si>
    <t>2125</t>
  </si>
  <si>
    <t>18AG5</t>
  </si>
  <si>
    <t>Blerje Automjetesh</t>
  </si>
  <si>
    <t>M180037 - Automjete te blera per rinovimin e parkut te SHISH.</t>
  </si>
  <si>
    <t>Blerje automjete per rinovimin e parkut te SHISH-it per zevendesim dhe kompletim</t>
  </si>
  <si>
    <t>Numer automjetesh</t>
  </si>
  <si>
    <t>7</t>
  </si>
  <si>
    <t>38770000</t>
  </si>
  <si>
    <t>21831000</t>
  </si>
  <si>
    <t>3877000</t>
  </si>
  <si>
    <t>3118714.29</t>
  </si>
  <si>
    <t>18CE3</t>
  </si>
  <si>
    <t>Shpenzime për ndërtesa administrative në AQ</t>
  </si>
  <si>
    <t>M180031 - Shpenzime për ndërtesa administrative në AQ</t>
  </si>
  <si>
    <t>Pajisje me dyer të fortifikuara, plotësim me ndriçim më të mirë i ambjenteve në disa zona të caktuara, ndarje me skarë hekuri i një ambjenti, etj</t>
  </si>
  <si>
    <t>1248000</t>
  </si>
  <si>
    <t xml:space="preserve">Totali shpenzimeve të Programit </t>
  </si>
  <si>
    <t>604 - Transferta Korente të Brendshme</t>
  </si>
  <si>
    <t>Akademia e Shkencave</t>
  </si>
  <si>
    <t>22</t>
  </si>
  <si>
    <t xml:space="preserve">Veprimtaria Akademike </t>
  </si>
  <si>
    <t>01520</t>
  </si>
  <si>
    <t>Veprimtaria e Ash per ShTI e zhvillim social-ekonomik te vendit Ash protagonist i zhvillimit te ShTI dhe zhvillimit ekonomik,social e kulturor te vendit.Ky program synon realizimin e misionit te ASh ne zhvillimet shkencore,teknologjike dhe intelektuale,ne interes te integrimit europian te vendit,nepermjet:hulumtimit te aspekteve me te rendesishme social-ekonomike e trashegimise historiko-kulturore me qellim ruajtjen e promovimin e vlerave me te mira kombetare dhe zhvillimin e vlerave universale te demokracise e respektimit te te drejtave te njeriut;hulumtimit te shkencave natyrore e teknike me qellim perdorimin e metodologjive dhe teknologjive te perparuara;eficiente nga pikpamje ekonomike,te pranueshme nga pikpamja sociale dhe miqesore me mjedisin;rritjes se bashkepunimit kombetar e nderkombetar me institucionet e sistemit te ShTI dhe me akademite e botes (ALLEA,TWOS,IAP) dhe organizma te tjera shkencore(iv)vazhdimesise se bashkepunimit me AShA te Kosoves,Kroaci,Mal te Zi,Maqedoni</t>
  </si>
  <si>
    <t>"Fuqizimi i rolit të Akademisë së Shkencave, per te kryer misionin në zhvillimin e vendit, duke zbatuar prioritetet kombëtare në shkencë dhe nxitjes së kërkimeve në fushat përparësore, të zhvillimit ekonomik dhe teknologjik.  "</t>
  </si>
  <si>
    <t>Treguesit e Performancës në nivel Qëllimi</t>
  </si>
  <si>
    <t>Fusha te reja kerkimore te propozuara me interes shteteror per rritjen e nivelit te kerkimit shkencor baze, aplikimeve teknologjike dhe inovative ne sherbim te zhvillimit multiidisiplinor ne mbeshtetje te strategjive ekzistuese si dhe atyre qe do te formulohen</t>
  </si>
  <si>
    <t>100%</t>
  </si>
  <si>
    <t>Fuqizimi i rolit të Akademisë së Shkencave, e aftë të kryejë misonin në zhvillimin e vendit, duke zbatuar prioritetet kombëtare në shkencë dhe nxitjes së kërkimeve në fushat përparësore, të zhvillimit ekonomik dhe teknologjik</t>
  </si>
  <si>
    <t>Punime shkencore te mbeshtetura financiarisht nga ASHSH kundrejt totalit te propozimeve te paraqitura ne ASHSH</t>
  </si>
  <si>
    <t>75%</t>
  </si>
  <si>
    <t>80%</t>
  </si>
  <si>
    <t>Kontribute shkencore per kerkim dhe zhvillim kundrejt totalit te fondeve te veprimatrise</t>
  </si>
  <si>
    <t>90%</t>
  </si>
  <si>
    <t>95%</t>
  </si>
  <si>
    <t>Kerkues te rinj shkencore te mbeshtetur kundret totalit te kerkuesve te mbeshtetur</t>
  </si>
  <si>
    <t>12%</t>
  </si>
  <si>
    <t>15%</t>
  </si>
  <si>
    <t>"Bashkëpunimi me institucione kërkimore dhe mësimore, brenda dhe jashtë vendit, që kanë kapacitetet e nevojshme fizike për kërkim, për kryerjen e studimeve në fusha të ndryshme të shkencës në përputhje me nevojat e zhvillimit të vendit. "</t>
  </si>
  <si>
    <t>Treguesit e Performancës për Objektivin</t>
  </si>
  <si>
    <t>1-  Mbeshtetje financiare per punonjesit shkencore te A.SH.SH.</t>
  </si>
  <si>
    <t>100</t>
  </si>
  <si>
    <t>2- Transferimi i teknologjive inovative nga jashte nepermjet bashkepunimeve me rrjetin akademik nderkombetar (te 135  Akademive ),  te rrjetit te akademive evropiane e te institucioneve kerkimore shkencore me te cilat A.SH.SH. bashkepunon</t>
  </si>
  <si>
    <t>4- Zhvillime te veprimtarive shkencore kombetare/nderkombetare: (konferenca, workshope, seminare, tavolina te rrumbullaketa, dite informimi, edukim shkencor) ne bashkepunim me partnere kombetare e nderkombetare brenda dhe jashte akademive</t>
  </si>
  <si>
    <t>5 -  Kontribut i A.SH.SH. mbeshtetes ne reformat e sistemit te kerkimit shkencor ne vend ne pergjithesi</t>
  </si>
  <si>
    <t>3- Kontribute shkencore per kerkim e zhvillim</t>
  </si>
  <si>
    <t>92201</t>
  </si>
  <si>
    <t>Jo-projekte (001-22-01520)</t>
  </si>
  <si>
    <t>92201AA - Veprimtaria shkencore e zhvilluar</t>
  </si>
  <si>
    <t>Produkte te punes Kerkimore e shkencore te  Asamblese se A.SH, seksioneve , komisioneve me impakt  ne Kerkom - zhvillimin  e Teknologjise &amp; Inovacionit   ne Shqiperi Kosove e me gjere. Pagat dhe shpenzimet administrative</t>
  </si>
  <si>
    <t>numer Projekte, ekspedita, Ligjerata te ndersjellta te akademikeve</t>
  </si>
  <si>
    <t>25</t>
  </si>
  <si>
    <t>101847000</t>
  </si>
  <si>
    <t>107880000</t>
  </si>
  <si>
    <t>109372000</t>
  </si>
  <si>
    <t>119372000</t>
  </si>
  <si>
    <t>4073880</t>
  </si>
  <si>
    <t>5394000</t>
  </si>
  <si>
    <t>5468600</t>
  </si>
  <si>
    <t>5968600</t>
  </si>
  <si>
    <t>-0.2</t>
  </si>
  <si>
    <t>0.0592</t>
  </si>
  <si>
    <t>0.0138</t>
  </si>
  <si>
    <t>0.0914</t>
  </si>
  <si>
    <t>0.324</t>
  </si>
  <si>
    <t>92201AB - Produkte të kartave të eventeve për politikat shkencore dhe qeverisje (qendrore /vendore) të KSHT&amp;I me impakt në K-Zh dhe prodhim.</t>
  </si>
  <si>
    <t>Veprimtaria e seksioneve, njesive kerkimore, komisioneve, veprimtaria promovuese( konferenca seminare, ligjerata, kongrese) etj,  veprimtari kerkimore studimore ( projekte ), konkurset e cmimeve per krijimtari,</t>
  </si>
  <si>
    <t>Projekte, ekspedita, Ligjerata te ndersjellta te akademikeve dhe botime</t>
  </si>
  <si>
    <t>50</t>
  </si>
  <si>
    <t>60</t>
  </si>
  <si>
    <t>80</t>
  </si>
  <si>
    <t>37000000</t>
  </si>
  <si>
    <t>47500000</t>
  </si>
  <si>
    <t>57500000</t>
  </si>
  <si>
    <t>740000</t>
  </si>
  <si>
    <t>791666.67</t>
  </si>
  <si>
    <t>718750</t>
  </si>
  <si>
    <t>0.2</t>
  </si>
  <si>
    <t>0.3333</t>
  </si>
  <si>
    <t>0.2838</t>
  </si>
  <si>
    <t>0.2105</t>
  </si>
  <si>
    <t>0.0698</t>
  </si>
  <si>
    <t>-0.0921</t>
  </si>
  <si>
    <t>92201AE - Projektie madhore ne Albanologji</t>
  </si>
  <si>
    <t>Projektie madhore ne Albanologji</t>
  </si>
  <si>
    <t>Cope (numer projektesh)</t>
  </si>
  <si>
    <t>3</t>
  </si>
  <si>
    <t>52000000</t>
  </si>
  <si>
    <t>60000000</t>
  </si>
  <si>
    <t>17333333.33</t>
  </si>
  <si>
    <t>20000000</t>
  </si>
  <si>
    <t>0.1538</t>
  </si>
  <si>
    <t>18AF3</t>
  </si>
  <si>
    <t>Blerje pajisje zyre dhe elektronike</t>
  </si>
  <si>
    <t>18AF301 - Blerje pajisje</t>
  </si>
  <si>
    <t>nr pajisjesh</t>
  </si>
  <si>
    <t>1000000</t>
  </si>
  <si>
    <t>2000000</t>
  </si>
  <si>
    <t>100000</t>
  </si>
  <si>
    <t>200000</t>
  </si>
  <si>
    <t>-0.5</t>
  </si>
  <si>
    <t>M220078 - Blerje paisje elektronike</t>
  </si>
  <si>
    <t>Blerje pajisje per projektet ne Albanologji</t>
  </si>
  <si>
    <t>numer</t>
  </si>
  <si>
    <t>9000000</t>
  </si>
  <si>
    <t>8000000</t>
  </si>
  <si>
    <t>450000</t>
  </si>
  <si>
    <t>400000</t>
  </si>
  <si>
    <t>-0.1111</t>
  </si>
  <si>
    <t>"Kontributi i ASH. per kerkim dhe zhvillim ne perputhje me misionin e saj konform ligjit per rritjen e rolit te keshillimit te politikberjes , vendimmarrjes qeverisjes qendrore dhe lokale (ne fushat e kompetences) nepermjet kryerjes se studimeve, analizave e propozimeve ne nivele te ndryshme; me prioritet pregatitjen e burimeve te reja njerezore  te kerkimit nepermjet zhvillimit te veprimtarive te ndrysjhme me karakter ekonomik. "</t>
  </si>
  <si>
    <t>2- Çmime kombertare/nderkombetare  (ne perputhje me ligjin)</t>
  </si>
  <si>
    <t>4</t>
  </si>
  <si>
    <t>3 - Mbeshtetje te kerkuesve te rinj te sukseshme ne shkence (rrjetin e Akademikeve te rinj e me gjere)</t>
  </si>
  <si>
    <t>Botime e monografi te ndryshme : Njohja e produkteve shkencore te Akademikeve me kontribut ne kerkim e zhvillim ne Shqiperi</t>
  </si>
  <si>
    <t>30</t>
  </si>
  <si>
    <t>40</t>
  </si>
  <si>
    <t>Numri i akademikeve Gra</t>
  </si>
  <si>
    <t>8</t>
  </si>
  <si>
    <t>Numri i Botimeve Shkencore te publikuara nga Akademike Gra</t>
  </si>
  <si>
    <t>Perqindja e grave ne poste drejtuese ndaj totalit te posteve drejtuese</t>
  </si>
  <si>
    <t>20%</t>
  </si>
  <si>
    <t>30%</t>
  </si>
  <si>
    <t>92201AC - Botime (revista dhe libra )</t>
  </si>
  <si>
    <t>"Produkte kerkimore shkencore me nivel të lartë shkencor ne fushat  prioritare per kerkim dhe  zhvillim  te vendit dhe me gjere (Botime dhe monografi) dhe publikimeve shkencore kombetare,/ nderkombetare (revista """Journal of Natural and Technical Sciences""" dhe """Studia Albanica"""). Raportime te ASHSH per vepriimtarite e saj "</t>
  </si>
  <si>
    <t>Botime (revista dhe libra )</t>
  </si>
  <si>
    <t>12000000</t>
  </si>
  <si>
    <t>92201AF - Transferta per ASA</t>
  </si>
  <si>
    <t>Mbeshtetje me fonde per 6 Institutet e ASA</t>
  </si>
  <si>
    <t>Numer projekte</t>
  </si>
  <si>
    <t>210000000</t>
  </si>
  <si>
    <t>35000000</t>
  </si>
  <si>
    <t>Kontrolli Lartë i Shtetit</t>
  </si>
  <si>
    <t>Veprimtaria Audituese e KLSH</t>
  </si>
  <si>
    <t>01120</t>
  </si>
  <si>
    <t>Veprimtaria audituese e KLSH</t>
  </si>
  <si>
    <t>Ushtrimi i veprimtarisë audituese ne nje linje me standartet nderkombetare te auditimit mbi perdorimin me efektivitet eficence dhe ekonomicitet te fondeve publike ne funksion te rritjes se pergjegjshmerise se menaxhimit te financave e pasurise publike duke sjelle vlere te shtuar per shoqerine dhe ndryshim ne jeten e qytetareve</t>
  </si>
  <si>
    <t>Rritja e impaktit te veprimtarise audituese</t>
  </si>
  <si>
    <t>56%</t>
  </si>
  <si>
    <t>60%</t>
  </si>
  <si>
    <t>Mbulimi me auditime financiare perputhshmerie dhe performance i njesive te sektorit publik nepermjet konsolidimit te auditimeve te perputhshmerise, rritjes se auditimeve financiare dhe performances ne nje linje me Standardet Nderkombetare te Auditimit ISSAI</t>
  </si>
  <si>
    <t>Rritja e numrit të auditimeve te performances, auditimeve financiare dhe konsolidimi i auditimeve te perputhshmerise.</t>
  </si>
  <si>
    <t>92401</t>
  </si>
  <si>
    <t>Jo-projekte (001-24-01120)</t>
  </si>
  <si>
    <t>92401AA - Audtime te kryera</t>
  </si>
  <si>
    <t>Audtime te kryera</t>
  </si>
  <si>
    <t>Nr auditimesh</t>
  </si>
  <si>
    <t>169</t>
  </si>
  <si>
    <t>173</t>
  </si>
  <si>
    <t>177</t>
  </si>
  <si>
    <t>181</t>
  </si>
  <si>
    <t>545800000</t>
  </si>
  <si>
    <t>669000000</t>
  </si>
  <si>
    <t>687983000</t>
  </si>
  <si>
    <t>689983000</t>
  </si>
  <si>
    <t>3229585.8</t>
  </si>
  <si>
    <t>3867052.02</t>
  </si>
  <si>
    <t>3886909.6</t>
  </si>
  <si>
    <t>3812060.77</t>
  </si>
  <si>
    <t>0.0237</t>
  </si>
  <si>
    <t>0.0231</t>
  </si>
  <si>
    <t>0.0226</t>
  </si>
  <si>
    <t>0.2257</t>
  </si>
  <si>
    <t>0.0284</t>
  </si>
  <si>
    <t>0.0029</t>
  </si>
  <si>
    <t>0.1974</t>
  </si>
  <si>
    <t>0.0051</t>
  </si>
  <si>
    <t>-0.0193</t>
  </si>
  <si>
    <t>20AE7</t>
  </si>
  <si>
    <t>Rikonstruksione dhe Ndertime</t>
  </si>
  <si>
    <t>M240003 - Rikonstruksion godine</t>
  </si>
  <si>
    <t xml:space="preserve">Rikonstruksion godine
</t>
  </si>
  <si>
    <t>700000</t>
  </si>
  <si>
    <t>1600000</t>
  </si>
  <si>
    <t>1.2857</t>
  </si>
  <si>
    <t>18AA8</t>
  </si>
  <si>
    <t>Blerje pajisje kompjuterike dhe zyre</t>
  </si>
  <si>
    <t>M240009 - Pajisje komjuterike te blera</t>
  </si>
  <si>
    <t>Blerje pajisje kompjuterike</t>
  </si>
  <si>
    <t>Nr paisjesh</t>
  </si>
  <si>
    <t>75</t>
  </si>
  <si>
    <t>43</t>
  </si>
  <si>
    <t>34</t>
  </si>
  <si>
    <t>3400000</t>
  </si>
  <si>
    <t>4200000</t>
  </si>
  <si>
    <t>5434000</t>
  </si>
  <si>
    <t>10869000</t>
  </si>
  <si>
    <t>45333.33</t>
  </si>
  <si>
    <t>97674.42</t>
  </si>
  <si>
    <t>159823.53</t>
  </si>
  <si>
    <t>362300</t>
  </si>
  <si>
    <t>-0.4267</t>
  </si>
  <si>
    <t>-0.2093</t>
  </si>
  <si>
    <t>-0.1176</t>
  </si>
  <si>
    <t>0.2353</t>
  </si>
  <si>
    <t>0.2938</t>
  </si>
  <si>
    <t>1.0002</t>
  </si>
  <si>
    <t>1.1546</t>
  </si>
  <si>
    <t>0.6363</t>
  </si>
  <si>
    <t>1.2669</t>
  </si>
  <si>
    <t>M240010 - Pajise zyre te blera</t>
  </si>
  <si>
    <t>Blerje Paisje Zyre</t>
  </si>
  <si>
    <t>23</t>
  </si>
  <si>
    <t>5400000</t>
  </si>
  <si>
    <t>1566000</t>
  </si>
  <si>
    <t>4131000</t>
  </si>
  <si>
    <t>180000</t>
  </si>
  <si>
    <t>86956.52</t>
  </si>
  <si>
    <t>71181.82</t>
  </si>
  <si>
    <t>165240</t>
  </si>
  <si>
    <t>-0.2333</t>
  </si>
  <si>
    <t>-0.0435</t>
  </si>
  <si>
    <t>0.1364</t>
  </si>
  <si>
    <t>-0.6296</t>
  </si>
  <si>
    <t>-0.217</t>
  </si>
  <si>
    <t>1.6379</t>
  </si>
  <si>
    <t>-0.5169</t>
  </si>
  <si>
    <t>-0.1814</t>
  </si>
  <si>
    <t>1.3214</t>
  </si>
  <si>
    <t>18AA9</t>
  </si>
  <si>
    <t>Blerje automjeti</t>
  </si>
  <si>
    <t>M240002 - Automjete te blera</t>
  </si>
  <si>
    <t>Blerje automjete</t>
  </si>
  <si>
    <t>Nr automjete</t>
  </si>
  <si>
    <t>5200000</t>
  </si>
  <si>
    <t>0.5385</t>
  </si>
  <si>
    <t>19AA4</t>
  </si>
  <si>
    <t>Projekte me financim te huaj(001-24-01120)</t>
  </si>
  <si>
    <t>19AA402 - Kosto Lokale</t>
  </si>
  <si>
    <t>Nr. Trajnime</t>
  </si>
  <si>
    <t>Agjensia Telegrafike Shqiptare</t>
  </si>
  <si>
    <t>31</t>
  </si>
  <si>
    <t>Veprimtaria Telegrafike e ATSH-se</t>
  </si>
  <si>
    <t>08320</t>
  </si>
  <si>
    <t xml:space="preserve">Veprimtaria telegrafike e Agjencise Telegrafike Shqiptare, konsiston ne mbledhjen, perpunimin, perkthimin e lajmeve te konfirmuara nga burimet autentike dhe zyrtare. </t>
  </si>
  <si>
    <t>Qellimi i ATSH, eshte pasqyrimi i lajmit me vertetesi, shpjetesi dhe paanshmeri si dhe shperndarjen e materialeve mediatike brenda dhe jashte vendit nepermjet internet.</t>
  </si>
  <si>
    <t>Vertetesia e lajmit</t>
  </si>
  <si>
    <t>Shpejtesia e publikimit te lajmit</t>
  </si>
  <si>
    <t>Nr i klikimeve te faqes/ne dite</t>
  </si>
  <si>
    <t>92%</t>
  </si>
  <si>
    <t>93%</t>
  </si>
  <si>
    <t>Nr i ndjekesve te faqes</t>
  </si>
  <si>
    <t>96%</t>
  </si>
  <si>
    <t>97%</t>
  </si>
  <si>
    <t>98%</t>
  </si>
  <si>
    <t>Nr i lajmeve te aksesuara</t>
  </si>
  <si>
    <t>Prodhim i lajmit me mbulim 82% te territorit te Republikes se Shqiperise.</t>
  </si>
  <si>
    <t>Kryerja e veprimtarise operacionale ne transnmetimin e lajmit ne shqiperi dhe bote 24ore /dite</t>
  </si>
  <si>
    <t>Informimi objektiv I publikut ne mase te gjere me qellim per te shmangur fake news</t>
  </si>
  <si>
    <t>nr i gazetareve femra te trajnuara /totali</t>
  </si>
  <si>
    <t>Nr i femrave ne pozicione drejtuese</t>
  </si>
  <si>
    <t>Komunikimi ,pershtatja e shperndarja e informacionit per efektete e ndryshimeve  klimatike,duke perfshire reziqet e lidhura me klimen,per te rritur ndergjegjesimin e publikut</t>
  </si>
  <si>
    <t>Programe trajnimi per pershtatjen ndaj ndryshimeve klimatike ,per te marre,per te marre sa me teper informacion praktik mbi masat pershtatese .</t>
  </si>
  <si>
    <t>85%</t>
  </si>
  <si>
    <t>93101</t>
  </si>
  <si>
    <t>Jo-projekte (001-31-08320)</t>
  </si>
  <si>
    <t>93101AA - Lajme te realizuara</t>
  </si>
  <si>
    <t>Prodhim i informacionit te shpejte, perkthim informacioni ne menyre te sakte dhe transmetim i informacionit ne kohe reale.</t>
  </si>
  <si>
    <t>Nr i lajmeve te realizuara</t>
  </si>
  <si>
    <t>86000</t>
  </si>
  <si>
    <t>86500</t>
  </si>
  <si>
    <t>72950000</t>
  </si>
  <si>
    <t>82469000</t>
  </si>
  <si>
    <t>85618000</t>
  </si>
  <si>
    <t>86618000</t>
  </si>
  <si>
    <t>848.26</t>
  </si>
  <si>
    <t>958.94</t>
  </si>
  <si>
    <t>995.56</t>
  </si>
  <si>
    <t>1001.36</t>
  </si>
  <si>
    <t>0.0058</t>
  </si>
  <si>
    <t>0.1305</t>
  </si>
  <si>
    <t>0.0382</t>
  </si>
  <si>
    <t>0.0117</t>
  </si>
  <si>
    <t>18AB0</t>
  </si>
  <si>
    <t>Dixhitalizimi i Arkives</t>
  </si>
  <si>
    <t>18AB001 - Dixhitalizimi i Arkives</t>
  </si>
  <si>
    <t>Nr. Dokumetave te dixhitalizuara</t>
  </si>
  <si>
    <t>5000000</t>
  </si>
  <si>
    <t>-0.8</t>
  </si>
  <si>
    <t>Avokati i Popullit</t>
  </si>
  <si>
    <t>66</t>
  </si>
  <si>
    <t>Shërbimi i Avokatisë</t>
  </si>
  <si>
    <t>03320</t>
  </si>
  <si>
    <t>Fusha e veprimit kosiston në ofrimin e shërbimit ndaj indivitit në mënyrë të pavarur, të paanshëm, fleksibël dhe transparente.Funksioni  dhe misioni i Avokatit të Popullit është të shqyrtojë çështjet që lindin si pasojë e keqadministrimit në administratën publike. Instrumenti  i përditshëm është rekomandimi nëpërmjet të cilit synon ti zgjidhë problemet mbi baza ligjore. Zgjidhjet e arritura synojnë të sjellin përmirësime në standartet dhe cilësinë e shërbime të administratës publike ndaj qytetarëve.</t>
  </si>
  <si>
    <t>Ambicia strategjike e Avokatit te Popullit eshte te behet aktori kryesor i te drejtave te njeriut te nje sistemi kombetar mire-funksionues per te drejtat e njeriut ne Shqiperi.</t>
  </si>
  <si>
    <t>Numri i ankesave te qytetareve ndaj sjelljes, vendimeve apo mosveprimeve te parregullta e te paligjshme te administrates publike</t>
  </si>
  <si>
    <t>5850</t>
  </si>
  <si>
    <t>6000</t>
  </si>
  <si>
    <t>6100</t>
  </si>
  <si>
    <t>6150</t>
  </si>
  <si>
    <t>Zgjidhja e ankesave apo kërkesave të qytetarëve ndaj sjelljes,vendimeve apo mosveprimeve të parregullta e të paligjshme të administratës publike, nepermjet sigurimit te zbatimit dhe perputhshmerise ligjore te administrates publike ne sherbim te popullates si dhe ndergjegjesimit mbi te drejtat e njeriut.</t>
  </si>
  <si>
    <t>Numri i rekomandimeve per adresimin e shkeljeve te te drejtave te grupeve vulnerabel ndaj totalit te rekomandimeve</t>
  </si>
  <si>
    <t>82</t>
  </si>
  <si>
    <t>83</t>
  </si>
  <si>
    <t>84</t>
  </si>
  <si>
    <t>Numri i inspektimeve / monitorimeve te kryera</t>
  </si>
  <si>
    <t>1070</t>
  </si>
  <si>
    <t>1072</t>
  </si>
  <si>
    <t>1073</t>
  </si>
  <si>
    <t>1074</t>
  </si>
  <si>
    <t>Numri total i rekomandimeve te dhena nga AP</t>
  </si>
  <si>
    <t>271</t>
  </si>
  <si>
    <t xml:space="preserve"> 273</t>
  </si>
  <si>
    <t>274</t>
  </si>
  <si>
    <t>275</t>
  </si>
  <si>
    <t>Numri i rekomandimeve per adresimin e shkeljeve me baze gjinore ndaj totalit te rekomandimeve te AP</t>
  </si>
  <si>
    <t>101</t>
  </si>
  <si>
    <t>103</t>
  </si>
  <si>
    <t>104</t>
  </si>
  <si>
    <t>105</t>
  </si>
  <si>
    <t>nr.grave ne postet drejtuese ndaj totalit te punonjesve drejtues</t>
  </si>
  <si>
    <t>63%</t>
  </si>
  <si>
    <t>64%</t>
  </si>
  <si>
    <t>96601</t>
  </si>
  <si>
    <t>Jo-projekte (001-66-03320)</t>
  </si>
  <si>
    <t>96601AA - Kërkesa të trajtuara</t>
  </si>
  <si>
    <t>Zgjidhja e ankesave apo kërkesave të qytetarëve ndaj sjelljes,vendimeve apo mosveprimeve të parregullta e të paligjshme të administratës publike</t>
  </si>
  <si>
    <t>Nr kerkesash te trajtura</t>
  </si>
  <si>
    <t>5950</t>
  </si>
  <si>
    <t>6050</t>
  </si>
  <si>
    <t>166280000</t>
  </si>
  <si>
    <t>174209000</t>
  </si>
  <si>
    <t>179897000</t>
  </si>
  <si>
    <t>180897000</t>
  </si>
  <si>
    <t>28423.93</t>
  </si>
  <si>
    <t>29278.82</t>
  </si>
  <si>
    <t>29735.04</t>
  </si>
  <si>
    <t>29655.25</t>
  </si>
  <si>
    <t>0.0171</t>
  </si>
  <si>
    <t>0.0168</t>
  </si>
  <si>
    <t>0.0083</t>
  </si>
  <si>
    <t>0.0477</t>
  </si>
  <si>
    <t>0.0327</t>
  </si>
  <si>
    <t>0.0056</t>
  </si>
  <si>
    <t>0.0301</t>
  </si>
  <si>
    <t>0.0156</t>
  </si>
  <si>
    <t>-0.0027</t>
  </si>
  <si>
    <t>18AC1</t>
  </si>
  <si>
    <t>Blerje pajisjesh te ndryshme</t>
  </si>
  <si>
    <t>M660001 - Blerje pajisje dhe orendi zyre</t>
  </si>
  <si>
    <t>Blerje pajisje per permiresimin e kushteve  ne pune</t>
  </si>
  <si>
    <t>Nr pajisje</t>
  </si>
  <si>
    <t>600000</t>
  </si>
  <si>
    <t>4000000</t>
  </si>
  <si>
    <t>15000</t>
  </si>
  <si>
    <t>50000</t>
  </si>
  <si>
    <t>5.6667</t>
  </si>
  <si>
    <t>Komisioneri për  Mbikëqyrjen e Shërbimit Civil</t>
  </si>
  <si>
    <t>67</t>
  </si>
  <si>
    <t>Planifikimi, Menaxhimi dhe Administrimi</t>
  </si>
  <si>
    <t>01110</t>
  </si>
  <si>
    <t>Realizimi i mbikëqyrjes, inspektimit dhe zbatimit të ligjit për administrimin e shërbimit civil në të gjitha institucionet që punësojnë nëpunës civil, dhe evidentimi i shkeljeve, në bazë të të cilave Komisioneri ushtron vendimarrjen e tij në përputhje me Nenin 15 të ligjit Nr. 152/2013, "Për nëpunësin civil", i ndryshuar. Menaxhimi me efektivitet dhe korrektësi i fondeve buxhetore të KMSHC-së.</t>
  </si>
  <si>
    <t>Garantimi dhe respektimi i ligjit per sherbimin civil ne institucionet qendrore, te pavarura dhe ato vendore.</t>
  </si>
  <si>
    <t>Numri i shkeljeve te konstatuara te ligjit te nepunesit civil</t>
  </si>
  <si>
    <t>24%</t>
  </si>
  <si>
    <t>23%</t>
  </si>
  <si>
    <t>22%</t>
  </si>
  <si>
    <t>21%</t>
  </si>
  <si>
    <t>Rritja e nivelit te zbatimit te ligjit per sherbimin civil</t>
  </si>
  <si>
    <t>Niveli i zbatimit te vendimeve te Komisionerit</t>
  </si>
  <si>
    <t>Mbikëqyrje të realizuara në raport me numrin e mbikëqyrjeve të planifikuara.</t>
  </si>
  <si>
    <t>95</t>
  </si>
  <si>
    <t>Procese inspektimi të filluara kryesisht në raport me nr. total të informacioneve të administruara nga Komisioneri.</t>
  </si>
  <si>
    <t>Përqindja e grave në poste drejtuese në raport me totalin e posteve drejtuese në sherbimin civil në KMSHC.</t>
  </si>
  <si>
    <t>77</t>
  </si>
  <si>
    <t>96701</t>
  </si>
  <si>
    <t>Jo-projekte (001-67-01110)</t>
  </si>
  <si>
    <t>96701AA - Mbikëqyrje dhe inspektime të kryera.</t>
  </si>
  <si>
    <t>Mbikëqyrje të kryera sipas planit vjetor si dhe inspektime të realizuara sipas problematikave te ndryshme.</t>
  </si>
  <si>
    <t>Numër misionesh mbikëqyrjeje.</t>
  </si>
  <si>
    <t>212</t>
  </si>
  <si>
    <t>215</t>
  </si>
  <si>
    <t>84210000</t>
  </si>
  <si>
    <t>95481000</t>
  </si>
  <si>
    <t>97979000</t>
  </si>
  <si>
    <t>98979000</t>
  </si>
  <si>
    <t>397216.98</t>
  </si>
  <si>
    <t>444097.67</t>
  </si>
  <si>
    <t>455716.28</t>
  </si>
  <si>
    <t>460367.44</t>
  </si>
  <si>
    <t>0.0142</t>
  </si>
  <si>
    <t>0.1338</t>
  </si>
  <si>
    <t>0.0262</t>
  </si>
  <si>
    <t>0.0102</t>
  </si>
  <si>
    <t>0.118</t>
  </si>
  <si>
    <t>18AC2</t>
  </si>
  <si>
    <t>Blerje Pajisje Zyre dhe Elektonike</t>
  </si>
  <si>
    <t>18AC201 - Pajisje elektronike dhe zyre te blera</t>
  </si>
  <si>
    <t>Pajisje elektronike dhe zyre te blera</t>
  </si>
  <si>
    <t>Numër pajisje</t>
  </si>
  <si>
    <t>3000000</t>
  </si>
  <si>
    <t>300000</t>
  </si>
  <si>
    <t>-0.3333</t>
  </si>
  <si>
    <t>FORMAT 2: FORMATI STANDARD I PËRGATITJES SË KËRKESAVE BUXHETORE PBA 2024-2026</t>
  </si>
  <si>
    <t>Buxheti 2024-2026</t>
  </si>
  <si>
    <t>Shërbimi i Prokurimit Publik</t>
  </si>
  <si>
    <t>01130</t>
  </si>
  <si>
    <t>2024-2026</t>
  </si>
  <si>
    <t xml:space="preserve">Shërbimi i Prokurimit Publik, synon rritjen e efekasitetit të përdorimit të fondeve publike, nëpërmjet mbikqyrjes të sistemit të prokurimit publik, konçesioneve, PPP dhe ankandit publik në Shqipëri. Ndjekjen e mirëzbatimit të legjislacionit te prokurimit publik nëpërmjet trajnimit të vazhdueshëm të punonjësve që janë ngarkuar me zbatimin e tij në Autoritetet Kontraktore, verifikimit të procedurave të kryera nga këto Autoritetet Kontraktore, monitorimin e zbatimit te kontratave si dhe dhënien e këshillave dhe asistencës së nevojshme. </t>
  </si>
  <si>
    <t xml:space="preserve">Garantimi i mirëfunksionimit të sistemit të Prokurimit Publik në Shqipëri, duke u fokusuar në përmiresimin e kuadrit rregullator dhe të sistemit elektronik të prokurimit, për të garantuar  përdorim me efikasitet dhe efiçencë të fondeve publike.                                                 </t>
  </si>
  <si>
    <t>Treguesit e Performancës ne nivel qellimi</t>
  </si>
  <si>
    <t>Numri i procedurave me negocim pa shpallje paraprake në raport me procedurat e perfunduara me fitues ne Sistemin e Prokurimit Elektronik</t>
  </si>
  <si>
    <t>trend zbrites</t>
  </si>
  <si>
    <t>Numri I procedurave të publikuara në raport me procedurat e krijuara në SPE</t>
  </si>
  <si>
    <t>trend rritës</t>
  </si>
  <si>
    <t>Objektivi 1 i Politikës së Programit</t>
  </si>
  <si>
    <t>Rritja e efiçencës së përdorimit të fondeve publike nëpërmjet përmiresimit të  legjistlacionit të Prokurimit Publik, verifikimit të zbatimit të proçedurave, monitorimit të vazhdueshem të zbatimit të kontratave, dhe garantimit të mirëfunksionimit të sistemit elektronik.</t>
  </si>
  <si>
    <t>Treguesit e Performancës për Objektivin 1</t>
  </si>
  <si>
    <t xml:space="preserve">Procedura të fituara ku është përdorur "oferta ekonomikisht me e favorshme bazuar në kosto" në raport me totalin e procedurave të fituara.  </t>
  </si>
  <si>
    <t>Trend rrites</t>
  </si>
  <si>
    <t>Numri I procedurave të asistuara pa problematika në raport me totalin procedurave të asistuara.</t>
  </si>
  <si>
    <t>Procedura të finalizuara me fitues në gjashtëmujorin e parë, në raport me fondin total të parashikuar në rregjister</t>
  </si>
  <si>
    <t>Produktet për Objektivin 1</t>
  </si>
  <si>
    <t xml:space="preserve">Shpenzimet Korrente* </t>
  </si>
  <si>
    <t>Produkti 1</t>
  </si>
  <si>
    <t>Procedura dhe kontrata të kryera</t>
  </si>
  <si>
    <t>Përshkrimi i Produktit:</t>
  </si>
  <si>
    <t>Mirëfunksionim i sistemit të Prokurimit Publik nëpërmjet përmirësimit të legjistlacionit, verifikimit të zbatimit të ligjshmërisë në proçedurat e prokurimit dhe monitorimit të vazhdueshëm të kontratave publike.</t>
  </si>
  <si>
    <t>Numër monitorimesh ( procedurash &amp; kontratash)</t>
  </si>
  <si>
    <t>Kosto totale (në mijë lekë)</t>
  </si>
  <si>
    <t>Kosto për njësi (në mijë lekë)</t>
  </si>
  <si>
    <t xml:space="preserve">Ndryshimi në % i Sasisë  </t>
  </si>
  <si>
    <t xml:space="preserve">Ndryshimi në % i kostos totale  </t>
  </si>
  <si>
    <t>Detajimi i Kostos Totale të Produktit 1 sipas Artikujve Ekonomikë</t>
  </si>
  <si>
    <t xml:space="preserve">600. Pagat </t>
  </si>
  <si>
    <t>Kapitulli 01</t>
  </si>
  <si>
    <t>Kapitulli 05</t>
  </si>
  <si>
    <t>601. Sigurimet Shoqërore dhe Shendetësore</t>
  </si>
  <si>
    <t xml:space="preserve">602. Mallrat dhe shërbimet </t>
  </si>
  <si>
    <t xml:space="preserve">603. Subvencionet </t>
  </si>
  <si>
    <t>604. Transferta të brendshme</t>
  </si>
  <si>
    <t>605. Transferta të jashtme</t>
  </si>
  <si>
    <t xml:space="preserve">606. Transferta për familjet dhe individët </t>
  </si>
  <si>
    <t>Kosto totale e produktit 1</t>
  </si>
  <si>
    <t>Kontroll</t>
  </si>
  <si>
    <t>Shpenzimet Kapitale***</t>
  </si>
  <si>
    <t>Kategoria 1: Shpenzimet Administrative Kapitale</t>
  </si>
  <si>
    <t>Kodi i Projektit të Investimeve****</t>
  </si>
  <si>
    <t xml:space="preserve">Blerje pajisje zyre dhe elektronike </t>
  </si>
  <si>
    <t xml:space="preserve">Produkti 1 </t>
  </si>
  <si>
    <t xml:space="preserve">Pajisje te blera elektonike dhe zyre
</t>
  </si>
  <si>
    <t>Kodi i Projektit sipas listes se investimeve</t>
  </si>
  <si>
    <t>18Am201</t>
  </si>
  <si>
    <t xml:space="preserve">Blerje pajisje kompjuterike dhe pajisje  zyre </t>
  </si>
  <si>
    <t>…</t>
  </si>
  <si>
    <r>
      <t xml:space="preserve">Detajimi i Kostos Totale të </t>
    </r>
    <r>
      <rPr>
        <b/>
        <sz val="12"/>
        <color rgb="FFFF0000"/>
        <rFont val="Times New Roman"/>
        <family val="1"/>
      </rPr>
      <t>Produktit 1&amp;2</t>
    </r>
    <r>
      <rPr>
        <b/>
        <sz val="12"/>
        <color theme="1"/>
        <rFont val="Times New Roman"/>
        <family val="1"/>
      </rPr>
      <t xml:space="preserve"> sipas Artikujve Ekonomikë</t>
    </r>
  </si>
  <si>
    <t xml:space="preserve">230. Aktive të patrupëzuara </t>
  </si>
  <si>
    <t>Kapitulli 02</t>
  </si>
  <si>
    <t>Kapitulli 03</t>
  </si>
  <si>
    <t>Kapitulli 04</t>
  </si>
  <si>
    <t xml:space="preserve">231. Aktive të trupëzuara </t>
  </si>
  <si>
    <t>Totali i shpenzimeve të Programit sipas produkteve*****</t>
  </si>
  <si>
    <t>Totali i shpenzimeve të Programit sipas artikujve*****</t>
  </si>
  <si>
    <t>Kapitull 05</t>
  </si>
  <si>
    <t>230. Aktivet e patrupëzuara</t>
  </si>
  <si>
    <t>231. Aktivet e trupëzuara</t>
  </si>
  <si>
    <t>Në 000 lekë</t>
  </si>
  <si>
    <t>ADMINISTRIMI I UJRAVE</t>
  </si>
  <si>
    <t>05640</t>
  </si>
  <si>
    <t xml:space="preserve">Programi i Administrimit të Ujrave mbështet administrimin e burimeve ujore si një nga burimet natyrore më të rëndësishëm dhe të domosdoshëm për jetën dhe zhvillimin social-ekonomik të vendit sot dhe në brezat e ardhshëm duke siguruar një përdorim racional dhe zhvillim të qëndrueshëm të burimeve ujore, kufizuar ndotjen e ujërave nëntokësore dhe sipërfaqësore nga shkarkimet urbane, aktivitet e veprimtarive industriale, bujqësore, që shkaktojnë dëmtim të ekosistemeve ujore dhe trupave ujorë dhe duke minimizuar ndikimin e ndryshimeve klimatike. </t>
  </si>
  <si>
    <t>Mbrojtja sasiore dhe cilësore e burimeve ujore, shfrytëzimi racional dhe shpërndarja e drejtë e tyre si dhe mbrojtja e gjendjes natyrore të ujërave ndërkufitare në bashkëpunim me vendet fqinje</t>
  </si>
  <si>
    <t xml:space="preserve">Plane Menaxhimi Baseni Ujor te hartuar e te miratuar </t>
  </si>
  <si>
    <t xml:space="preserve"> Sigurimi, mbrojtja dhe shfrytezimi racional i burimeve ujore</t>
  </si>
  <si>
    <t xml:space="preserve">Ulja e informalitetit ne perdorimin e burimeve ujore nepermjet mekanizmave monitorues dhe ndergjegjesues me tregues te matshem rritjen e numrit te aplikimeve per pajisje me leje/autorizim per perdorim te burimeve ujore. </t>
  </si>
  <si>
    <t>Inventarizimi i burimeve ujore ekzistuese dhe i te dhenave sasiore e cilesore ne lidhje me ato dhe pasqyrimi i tyre ne Kadastren Kombetare te Burimeve Ujore me tregues te matshem rritjen e te dhenave ne lidhje me burimet ujore.</t>
  </si>
  <si>
    <t xml:space="preserve">Kodi I Produktit </t>
  </si>
  <si>
    <t>98708AA</t>
  </si>
  <si>
    <t>Akte ligjore dhe nënligjore për menaxhimin e integruar të burimeve ujore</t>
  </si>
  <si>
    <t>Hartimi dhe miratimi i akteve ligjore dhe nenligjore ne permbushje te detyrimeve te ligjit nr.111/2012 "Per menaxhimin e burimeve ujore" i ndryshuar, si dhe ne kuader te perafrimit te legjislacionit kombetar me ate europian me synim permiresimin e procesit te vendimarrjes se KBU-ve dhe ABU-ve e KBU-ve/ABU lidhur me miremanaxhimin e ketyre burimeve.</t>
  </si>
  <si>
    <t xml:space="preserve">Numer dokumentash </t>
  </si>
  <si>
    <r>
      <t xml:space="preserve">Detajimi i Kostos Totale të </t>
    </r>
    <r>
      <rPr>
        <b/>
        <sz val="9"/>
        <color rgb="FFFF0000"/>
        <rFont val="Garamond"/>
        <family val="1"/>
      </rPr>
      <t>Produktit 1</t>
    </r>
    <r>
      <rPr>
        <b/>
        <sz val="9"/>
        <color theme="1"/>
        <rFont val="Garamond"/>
        <family val="1"/>
      </rPr>
      <t xml:space="preserve"> sipas Artikujve Ekonomikë</t>
    </r>
  </si>
  <si>
    <t>98708AB</t>
  </si>
  <si>
    <t>Produkti 2</t>
  </si>
  <si>
    <t>Sistemi i furnizimit me të dhëna i Kadastrës Kombëtare të Ujit i përmirësuar</t>
  </si>
  <si>
    <t xml:space="preserve">Zhvillimi i kadastrës së ujit në formën e një sistemi GIS. Kadastra e ujit do të përbëhet nga një bazë të dhënash për burimet e kërkuara të Gjeo-Referencuara. Zhvillimi i një databaze dixhitale për matjen e cilësisë së ujërave. Regjistri kombëtar i lejeve të burimeve ujore. Shtimi i numrit të të dhënave në Kadastër, analiza e tyre me qëllim përditësimin e informacionit të burimeve ujore. </t>
  </si>
  <si>
    <t>% e të dhënave</t>
  </si>
  <si>
    <r>
      <t>Detajimi i Kostos Totale të</t>
    </r>
    <r>
      <rPr>
        <b/>
        <sz val="9"/>
        <color rgb="FFFF0000"/>
        <rFont val="Garamond"/>
        <family val="1"/>
      </rPr>
      <t xml:space="preserve"> Produktit 2 </t>
    </r>
    <r>
      <rPr>
        <b/>
        <sz val="9"/>
        <color theme="1"/>
        <rFont val="Garamond"/>
        <family val="1"/>
      </rPr>
      <t>sipas Artikujve Ekonomikë</t>
    </r>
  </si>
  <si>
    <t>Kosto totale e produktit 2</t>
  </si>
  <si>
    <t xml:space="preserve">Kodi i Produktit </t>
  </si>
  <si>
    <t>98708AC</t>
  </si>
  <si>
    <t>Produkti 3</t>
  </si>
  <si>
    <t>Zbatimi  i  politikave dhe i dokumentave strategjik dhe planifikues, me qellim menaxhimin e integruar të burimeve ujore</t>
  </si>
  <si>
    <t>Hartimi i studimeve, raporteve statistikore, planeve te menaxhimit dhe politikave per reduktimin e ndotjes dhe rikuperimit te kostove. Marrja e vendimeve nga KBU dhe KKU në zbatim të politikave dhe të dokumentave strategjik dhe planifikues, me qellim manaxhimin e integruar te burimeve ujore</t>
  </si>
  <si>
    <t>Numer vendimesh</t>
  </si>
  <si>
    <r>
      <t>Detajimi i Kostos Totale të</t>
    </r>
    <r>
      <rPr>
        <b/>
        <sz val="9"/>
        <color rgb="FFFF0000"/>
        <rFont val="Garamond"/>
        <family val="1"/>
      </rPr>
      <t xml:space="preserve"> Produktit 3 </t>
    </r>
    <r>
      <rPr>
        <b/>
        <sz val="9"/>
        <color theme="1"/>
        <rFont val="Garamond"/>
        <family val="1"/>
      </rPr>
      <t>sipas Artikujve Ekonomikë</t>
    </r>
  </si>
  <si>
    <t>Kosto totale e produktit 3</t>
  </si>
  <si>
    <t>BE per Ujin</t>
  </si>
  <si>
    <t>Rritja e përafrimit të Shqipërisë me acquis të BE-së për ujin
Rezultati 1. Përmirësim gjithëpërfshrirës I kuadrit ligjor të Menaxhimit të Integruar të Ujit në përputhje me kërkesat acquis të BE-së dhe Direktivës Kuadër të Ujit dhe direktiva të tjera që lidhen me ujin.
Rezultati 2. Zbatimi i Planeve të Menaxhimi të Baseneve Lumore edhe në basenet e tjerëa në përputhje me Direktivën Kuadër të Ujit.
Rezultati 3. Përmirësim dhe qëndrueshmëri në Monitorimin dhe Raportimin e ujit në përputhje me kërkesat dhe direktivat e BE-së lidhur me ujin. (Ligj Nr.65/2022
Për Ratifikimin e Marrëveshjes Financiare Kuadër të Partneritetit Ndërmjet Republikës së Shqipërisë, Përfaqësuar nga Këshilli i Ministrave i Republikës së Shqipërisë, dhe Komisionit Evropian për Rregullat Specifike të Zbatimit të Asistencës Financiare të BE-së për Republikën e Shqipërisë në Kuadër të Instrumentit për Asistencën Paraanëtarësimit (IPA III)</t>
  </si>
  <si>
    <t>Numer Projekit</t>
  </si>
  <si>
    <r>
      <rPr>
        <b/>
        <sz val="9"/>
        <color theme="1"/>
        <rFont val="Times New Roman"/>
        <family val="1"/>
      </rPr>
      <t xml:space="preserve">Detajimi i Kostos Totale të </t>
    </r>
    <r>
      <rPr>
        <b/>
        <sz val="9"/>
        <rFont val="Times New Roman"/>
        <family val="1"/>
      </rPr>
      <t>Produktit 1</t>
    </r>
    <r>
      <rPr>
        <b/>
        <sz val="9"/>
        <color theme="1"/>
        <rFont val="Times New Roman"/>
        <family val="1"/>
      </rPr>
      <t xml:space="preserve"> sipas Artikujve Ekonomikë</t>
    </r>
  </si>
  <si>
    <t>Kapitull 02</t>
  </si>
  <si>
    <t>Kosto totale e produktit</t>
  </si>
  <si>
    <t xml:space="preserve">Shërbimi i Avokatisë Shtetërore </t>
  </si>
  <si>
    <t>03310</t>
  </si>
  <si>
    <t xml:space="preserve">Mbrojtja e interesave financiare dhe pasurore të Shtetit Shqipëtar </t>
  </si>
  <si>
    <t xml:space="preserve">Përfaqësim dhe këshillim i çdo praktike në mbrojtje të interesave pasurore dhe financiare të Shtetit Shqiptar </t>
  </si>
  <si>
    <t>Emërtimi i Treguesit 2</t>
  </si>
  <si>
    <t>Vlera Bazë</t>
  </si>
  <si>
    <t>Vlera e Synuar</t>
  </si>
  <si>
    <t>Emërtimi i Treguesit x (shto tregues sipas rastit)</t>
  </si>
  <si>
    <t xml:space="preserve">Ofrimi i shërbimit të këshillimit dhe përfaqësimit ligjor në çdo rast të parashikuar në ligj. </t>
  </si>
  <si>
    <t xml:space="preserve">% e praktikave të përfunduara kundrejt praktikave të trajtuara </t>
  </si>
  <si>
    <t>Këshillim dhe  përfaqësim i ofruar</t>
  </si>
  <si>
    <t xml:space="preserve">Ofrimit  të shërbimit të këshillimit dhe përfaqësimit ligjor në çdo rast të parashikuar në ligj. </t>
  </si>
  <si>
    <t xml:space="preserve">numër rastesh </t>
  </si>
  <si>
    <r>
      <t xml:space="preserve">Detajimi i Kostos Totale të </t>
    </r>
    <r>
      <rPr>
        <b/>
        <sz val="12"/>
        <color rgb="FFFF0000"/>
        <rFont val="Times New Roman"/>
        <family val="1"/>
      </rPr>
      <t>Produktit 1</t>
    </r>
    <r>
      <rPr>
        <b/>
        <sz val="12"/>
        <color theme="1"/>
        <rFont val="Times New Roman"/>
        <family val="1"/>
      </rPr>
      <t xml:space="preserve"> sipas Artikujve Ekonomikë</t>
    </r>
  </si>
  <si>
    <t>Blerje orendi/pajisje zyre</t>
  </si>
  <si>
    <t>Pajisje zyre të blera</t>
  </si>
  <si>
    <t>18AP901</t>
  </si>
  <si>
    <t>Pajisje zyre sipas nevojave të institucionit (rafte arkive, rafte dokumentash, tavolina pune, karrige, kondicioner )</t>
  </si>
  <si>
    <t>Numër</t>
  </si>
  <si>
    <r>
      <t xml:space="preserve">Detajimi i Kostos Totale të </t>
    </r>
    <r>
      <rPr>
        <b/>
        <sz val="12"/>
        <color rgb="FFFF0000"/>
        <rFont val="Times New Roman"/>
        <family val="1"/>
      </rPr>
      <t xml:space="preserve">Produktit 1 </t>
    </r>
    <r>
      <rPr>
        <b/>
        <sz val="12"/>
        <color theme="1"/>
        <rFont val="Times New Roman"/>
        <family val="1"/>
      </rPr>
      <t>sipas Artikujve Ekonomikë</t>
    </r>
  </si>
  <si>
    <t>Pajisje elektronike të blera</t>
  </si>
  <si>
    <t xml:space="preserve"> M140194 </t>
  </si>
  <si>
    <t>Pajisje elektronike sipas nevojave të institucionit (kompjuter desktop, laptop, skaner)</t>
  </si>
  <si>
    <r>
      <t xml:space="preserve">Detajimi i Kostos Totale të </t>
    </r>
    <r>
      <rPr>
        <b/>
        <sz val="12"/>
        <color rgb="FFFF0000"/>
        <rFont val="Times New Roman"/>
        <family val="1"/>
      </rPr>
      <t xml:space="preserve">Produktit 2 </t>
    </r>
    <r>
      <rPr>
        <b/>
        <sz val="12"/>
        <color theme="1"/>
        <rFont val="Times New Roman"/>
        <family val="1"/>
      </rPr>
      <t>sipas Artikujve Ekonomikë</t>
    </r>
  </si>
  <si>
    <t>Kosto totale e produkti 2</t>
  </si>
  <si>
    <t>Produkti X (shto produkte sipas rastit)</t>
  </si>
  <si>
    <r>
      <t xml:space="preserve">Detajimi i Kostos Totale të </t>
    </r>
    <r>
      <rPr>
        <b/>
        <sz val="12"/>
        <color rgb="FFFF0000"/>
        <rFont val="Times New Roman"/>
        <family val="1"/>
      </rPr>
      <t xml:space="preserve">Produktit 1&amp;2 …X </t>
    </r>
    <r>
      <rPr>
        <b/>
        <sz val="12"/>
        <color theme="1"/>
        <rFont val="Times New Roman"/>
        <family val="1"/>
      </rPr>
      <t>sipas Artikujve Ekonomikë</t>
    </r>
  </si>
  <si>
    <t xml:space="preserve">Kosto totale e projektit </t>
  </si>
  <si>
    <t xml:space="preserve">Programi synon:                                                                                                                                                                                                                           Ofrimin e shërbimt  këshillimor për veprimtarinë juridike të organeve të administratës shtetërore qendrore dhe enteve publike veçanërisht për lidhjen e kontrateve të cilat parashikojnë efekte financiare për shtetin. Përfaqësimin dhe mbrojtjen e interesave  pasurore të shtetit shqiptar pranë gjykatave kombëtare e ndërkombëtare, në çështjet gjyqësore, në të cilat një organ i administratës shtetërore ose Republika e Shqipërisë është palë,                                                                                                                                                 Ofrimin e  asistencës juridike njësive të qeverisjes vendore sipas kritereve të përcaktuara në ligj,                                                                                             Përcaktimin e rregullave  për unifikimin e praktikave  dhe formulimin  e kritereve  të përgjithshme  të asistencës juridike të shtetit                                                                                                                                                  Ndërmjetësimin për zgjidhjen me pajtim të mosmarrëveshjeve ndërmjet organeve qendrore të administratës publike dhe enteve publike.                                                                                                                                            Programi zhvillohet duke u bazuar në ligjin nr. 10018, date 13.11.2008 "Për Avokaturën e Shtetit", i ndryshuar.                                                                                                                                                                                                                                                                                                                                                                                                                                                                                                                                                                                                                                                                                                                                                                                                                                                                                                                                                                                                                                                        </t>
  </si>
  <si>
    <t>Shërbimeve Qeveritare</t>
  </si>
  <si>
    <t>01320</t>
  </si>
  <si>
    <t>Prioritet e DSHQ për vitin 2023-2025 janë: Ofrimi i një shërbimi cilësor sipas standarteve bashkëkohore, në zbatim të bazës ligjore mbi të cilën ushtron veprimtarinë DSHQ, realizimi i  investimeve dhe mirëmbatjes me qëllim kthimin e Vilave dhe Rezidencave Qeveritare në mjedise bashkëkohore, zbatimi i politikave që sigurojnë integritet, drejtësi dhe ndershmëri si në marrëdhëniet e brendshme dhe ato të jashtme për nga pikëpamja financiare por jo vetëm.</t>
  </si>
  <si>
    <t>Realizimi në kohë dhe me standart të lartë cilësie për shërbime ndaj Institucioneve të larta Qëndrore Shtetërore,  Tre Krerëve të Shtetit dhe pritje -  përcjellje të delegacioneve të huaja. Rritja e cilesisë me kushte bashkëkohore të ambjenteve në zotërim të Drejtorisë së Shërbimeve Qeveritare si dhe suksesi financiar i realizuar nëpërmjet dhënies me qira dhe  shërbimit ushqimor për organizimin e aktiviteteve.</t>
  </si>
  <si>
    <t>Emërtimi i Treguesit 1: Ofrimi i  shërbimeve me standart të lartë cilësie, ndaj institucioneve të larta qëndrore</t>
  </si>
  <si>
    <t>Shërbime të ofruara dhe në vitet e mëparshme</t>
  </si>
  <si>
    <t xml:space="preserve"> Rritja e numrit të shërbimeve të ofruara dhe ruajta e standarit të lartë të shërbimit</t>
  </si>
  <si>
    <t>Emërtimi i Treguesit 2: Realizimi i  projekteve të reja të investimeve dhe kryerja e investimeve, me qëllim kthimin e vilave dhe rezidencave në mjedise komode bashkëkohore të kërkuara për nivelin e lartë të personaliteteve</t>
  </si>
  <si>
    <r>
      <t xml:space="preserve">Vlera e investimeve të realizuara në vazhdim       </t>
    </r>
    <r>
      <rPr>
        <b/>
        <sz val="12"/>
        <color theme="1"/>
        <rFont val="Garamond"/>
        <family val="1"/>
      </rPr>
      <t>15.4%</t>
    </r>
  </si>
  <si>
    <r>
      <t xml:space="preserve">Rritja e investimeve të realizuara krahasuar me vitet paraardhëse        </t>
    </r>
    <r>
      <rPr>
        <b/>
        <sz val="12"/>
        <color theme="1"/>
        <rFont val="Garamond"/>
        <family val="1"/>
      </rPr>
      <t>30.7%</t>
    </r>
  </si>
  <si>
    <r>
      <t xml:space="preserve">Vlera e Synuar                                   </t>
    </r>
    <r>
      <rPr>
        <b/>
        <sz val="12"/>
        <color theme="1"/>
        <rFont val="Garamond"/>
        <family val="1"/>
      </rPr>
      <t xml:space="preserve"> 38%</t>
    </r>
  </si>
  <si>
    <r>
      <t xml:space="preserve">Vlera e Synuar                                  </t>
    </r>
    <r>
      <rPr>
        <b/>
        <sz val="12"/>
        <color theme="1"/>
        <rFont val="Garamond"/>
        <family val="1"/>
      </rPr>
      <t xml:space="preserve">  38%</t>
    </r>
  </si>
  <si>
    <t>Emërtimi i Treguesit 3: Rritja e numrit të klintëve publik dhe privat si dhe realizimi i eventeve të planifikuara në kohë dhe me cilësinë e kërkuar.</t>
  </si>
  <si>
    <t xml:space="preserve"> Të ardhura të ralizuara nga organizimi i eventeve të ndryshme</t>
  </si>
  <si>
    <t>Rritja e të ardhurave të institucionit nga dhënia me qera dhe shërbimi uqimor që ofrohet për klientët</t>
  </si>
  <si>
    <t>Emërtimi i Treguesit 4: Nr të femrave në nivelet drejtuese kundrejt totalit.</t>
  </si>
  <si>
    <t>Marrja e te gjitha masave për te realizuar sipas standarteve dhe kushteve  të percaktuara në detyrat dhe politikat e brëndshme të DSHQ për realizimin e misionit të saj.</t>
  </si>
  <si>
    <t xml:space="preserve">Organizim Eventesh dhe Pritje Përcjellje Personalitetesh të vendit dhe të huaj                                                                                                     </t>
  </si>
  <si>
    <t xml:space="preserve">Realizimi në kohë dhe në standart te lartë cilësie për shërbimet ndaj institucioneve të larta qëndrore shtetërore me prioritet tre Krerët e Shtetit Pritje/Përcjellje Personalitesh të vendit dhe të huaj.                                                                                                              Mirëmbatjen e Rezidencave dhe Vilave Qeveritare:  në të gjithë territorin e Republikës së Shqipërisë (Tiranë: Vila 30, Vila 31, Vila Dajt, Pall.Kongreseve, Pall. Brigadave, Vilat në Vlorë, Vila në Dhermi, Vilat në Pogradec, Vilat në Durrës, Vila Velipojë)                                                                                                                                                                                                 </t>
  </si>
  <si>
    <t>Periudhe sherbimi</t>
  </si>
  <si>
    <t>1 vit</t>
  </si>
  <si>
    <r>
      <t xml:space="preserve">Detajimi i Kostos Totale të </t>
    </r>
    <r>
      <rPr>
        <b/>
        <sz val="12"/>
        <color rgb="FFFF0000"/>
        <rFont val="Garamond"/>
        <family val="1"/>
      </rPr>
      <t>Produktit 1</t>
    </r>
    <r>
      <rPr>
        <b/>
        <sz val="12"/>
        <color theme="1"/>
        <rFont val="Garamond"/>
        <family val="1"/>
      </rPr>
      <t xml:space="preserve"> </t>
    </r>
    <r>
      <rPr>
        <sz val="12"/>
        <color theme="1"/>
        <rFont val="Garamond"/>
        <family val="1"/>
      </rPr>
      <t>sipas Artikujve Ekonomikë</t>
    </r>
  </si>
  <si>
    <t>601. Sigurimet Shoqërore dhe Shëndetësore</t>
  </si>
  <si>
    <t>Kosto totale e produktit X</t>
  </si>
  <si>
    <t>Kategoria 2: Shpenzimet për projekte investimesh</t>
  </si>
  <si>
    <t>Produkti 1 (shto produkte sipas rastit)</t>
  </si>
  <si>
    <t>Rrethimi dhe Rikonstruksioni i Pjesshëm i Vilës Nr.4</t>
  </si>
  <si>
    <r>
      <t xml:space="preserve">Detajimi i Kostos Totale të </t>
    </r>
    <r>
      <rPr>
        <b/>
        <sz val="12"/>
        <color rgb="FFFF0000"/>
        <rFont val="Garamond"/>
        <family val="1"/>
      </rPr>
      <t>Produktit 1</t>
    </r>
    <r>
      <rPr>
        <b/>
        <sz val="12"/>
        <color theme="1"/>
        <rFont val="Garamond"/>
        <family val="1"/>
      </rPr>
      <t xml:space="preserve"> sipas Artikujve Ekonomikë</t>
    </r>
  </si>
  <si>
    <t>Produkti 2 (shto produkte sipas rastit)</t>
  </si>
  <si>
    <t>Rikonstruksion i Ambienteve të Vilës Nr.31</t>
  </si>
  <si>
    <t xml:space="preserve">Drejtoria e Shërbimeve Qeveritare parashikon të domosdoshëm një investim
që do të bënte të mundur sigurimin e një shërbimi më të
mire për tre Krerët e Shtetit dhe jo vetëm
</t>
  </si>
  <si>
    <r>
      <t>Detajimi i Kostos Totale të</t>
    </r>
    <r>
      <rPr>
        <b/>
        <sz val="12"/>
        <color rgb="FFFF0000"/>
        <rFont val="Garamond"/>
        <family val="1"/>
      </rPr>
      <t xml:space="preserve"> Produktit 2</t>
    </r>
    <r>
      <rPr>
        <b/>
        <sz val="12"/>
        <color theme="1"/>
        <rFont val="Garamond"/>
        <family val="1"/>
      </rPr>
      <t xml:space="preserve"> sipas Artikujve Ekonomikë</t>
    </r>
  </si>
  <si>
    <t>E-Qeverisja</t>
  </si>
  <si>
    <t>01140</t>
  </si>
  <si>
    <t xml:space="preserve"> </t>
  </si>
  <si>
    <t>Krijimi dhe implementimi I NSDI-se (Infrastrukutura Kombëtare e të Dhënave Gjeohapësinore), në Shqipëri është fushë e përgjegjësisë së ASIG-ut. Kjo është një infrastrukturë jetike për vendin tonë pasi lidhet ngushtësisht me aktivitetin e autoriteteve përgjegjëse për mbledhjen, procesimin, ruajtjen, shpërndarjen dhe përditësimin e të dhenave gjeohapësinore. Kjo infrastrukturë e përhershme është duke u ngritur në harmonizim të plotë me kërkesat e direktivës INSPIRE të Bashkimit Europian (BE), me synim ngritjen e mekanizmave të bashkepunimit me institucionet dhe organizatat e përfshira në mbledhjen, mirëmbajtjen dhe shpërndarjen e informacionit gjeohapësinor si dhe monitorimin dhe rregullimin /përshtatjen e punës sipas kërkesave të përdoruesve kryesore, grupeve të interesit dhe individëve. Përgjegjësia kryesore e ASIG-ut është koordinimi i punës për të siguruar krijimin dhe ofrimin e shërbimit të informacionit gjeohapësinor të plotë të saktë ,i përditesuar dhe lehtësisht i aksesueshëm për të gjithë grupet e interesuara. Puna e ASIG-ut konsiston në krijimin e standarteve dhe rregullave të përdorimit gjeohapësinor në funksion të hartimit të politikave zhvillimore dhe vendimmarrjes në nivel qendror dhe lokal.</t>
  </si>
  <si>
    <t>Projektimi, ndërtimi, operimi, mirëmbajtja dhe përmirësimi i një sistemi gjeohapësinor funksional e të integruar (NSDI), i cili prodhon dhe përdor informacion dhe njohuri gjeohapësinore, në përputhje me standardet e BE/ INSPIRE</t>
  </si>
  <si>
    <t>Numri i përdoruesve të Gjeoportalit Kombëtar</t>
  </si>
  <si>
    <t xml:space="preserve">Shërbime online për të dhënat gjeohapësinore </t>
  </si>
  <si>
    <t>Grupe të dhenash të standartizuara</t>
  </si>
  <si>
    <t>Numri i përdoruesve të sistemit ALBCORS</t>
  </si>
  <si>
    <t>Harta bazë e krijuar</t>
  </si>
  <si>
    <t>Imazhe satelitore të përpunuara</t>
  </si>
  <si>
    <t xml:space="preserve">Hartimi dhe zbatimi standardeve dhe rregullave uniforme të infrastrukturës së informacionit gjeohapësinor </t>
  </si>
  <si>
    <t>Standarte Gjeoinformacioni të zbatuara</t>
  </si>
  <si>
    <t xml:space="preserve">Standarte dhe vendime normative të hartuara </t>
  </si>
  <si>
    <t>Hartimi dhe zbatimi i  standarteve dhe rregullave uniforme të infrastrukturës së informacionit gjeohapesinor për tu zbatuar nga autoritetet përgjegjëse të caktuar me ligj të cilat në aktivitetin e tyre kanë krijimin dhe përdorimin e gjeoinformacionit. (ASIG) harton programe pune në funksion të krijimit të kësaj infrastrukture për zbatimin e politikave, rregullave, procedurave dhe udhëzimeve të punës për temat e gjeoinfomarionit).</t>
  </si>
  <si>
    <t xml:space="preserve">Nr . Aktesh </t>
  </si>
  <si>
    <r>
      <t xml:space="preserve">Detajimi i Kostos Totale të </t>
    </r>
    <r>
      <rPr>
        <b/>
        <sz val="10"/>
        <color rgb="FFFF0000"/>
        <rFont val="Garamond"/>
        <family val="1"/>
      </rPr>
      <t>Produktit 1</t>
    </r>
    <r>
      <rPr>
        <b/>
        <sz val="10"/>
        <color theme="1"/>
        <rFont val="Garamond"/>
        <family val="1"/>
      </rPr>
      <t xml:space="preserve"> sipas Artikujve Ekonomikë</t>
    </r>
  </si>
  <si>
    <t>Rrjeti Albcors i mirëmbajtur</t>
  </si>
  <si>
    <t xml:space="preserve">Sistemit ALBCORS, ndërtimi i të cilit u mundësua me financimin e buxhetit të shtetit filloi funksionin e tij në Dhjetor të vitit 2019.
Implementimi i tij, do të mundesojë  shmangjen përfundimisht të shpenzimeve të dubluara për gjeoreferencim, pasaktësitë dhe konfuzionin që egziston aktualisht në Shqipëri, lidhur me informacionin hartografik, gjeoinformacionit në tërësi,veçanërisht gjatë procesit të regjistrimit të pronësisë duke i paraprirë njëkohësisht reformës qeveritare për tokën. Gjithashtu, do të mbështesë projektet për ndërtimin e infrastrukturës kombëtare. (turizmi, ujësjëllsi, kanalizime projekte rehabilitimi etj..).
Mirëmbajtja e  këtij  sistemi  pritet që të siguroje  dhënien e shërbimit (RTK dhe PP) për mbi 250 përdorues të sistemeve GNSS të cilët i përkasin zyrave të kadastrës, urbanizimit dhe projektuese të pushtetit qëndor,  pushtetit lokal dhe subjekteve private.
Në mënyrë që ky sistem te funksionojë 24 ore pa ndërprerje është lidhur kontratë 4- vjeçare mirëmbajtje me operatorin ekonomik i cili do të sigurojë :
1. Funksionimin e rrjetit aktiv të pozicionimit global "ALBCORS" ( 27 stacione CORS dhe qëndra e monitorimit) pa ndërprerje dhe sipas kushteve teknike të  kontratës.
2. Mbështetje dhe ndihmë teknike 24 orë në ditë për 7 ditë të javës.
3. Sigurimi "on-line" nëpërmjet internetit, telefonisë ose e-mail me ASIG.
4. Kontroll fizik në terren për mirëmbajtjen e stacioneve bazë dhe zgjidhjen e problematikës së   
    hasur.( software dhe hardware).
</t>
  </si>
  <si>
    <t>Sistem</t>
  </si>
  <si>
    <r>
      <t xml:space="preserve">Detajimi i Kostos Totale të </t>
    </r>
    <r>
      <rPr>
        <b/>
        <sz val="10"/>
        <color rgb="FFFF0000"/>
        <rFont val="Garamond"/>
        <family val="1"/>
      </rPr>
      <t>Produktit 2</t>
    </r>
    <r>
      <rPr>
        <b/>
        <sz val="10"/>
        <color theme="1"/>
        <rFont val="Garamond"/>
        <family val="1"/>
      </rPr>
      <t xml:space="preserve"> sipas Artikujve Ekonomikë</t>
    </r>
  </si>
  <si>
    <t>M870302</t>
  </si>
  <si>
    <t xml:space="preserve">Ndërtimi i pjesshëm i Kornizës Referuese Gjeodezike
</t>
  </si>
  <si>
    <t>Kodi i Projektit sipas listës se investimeve</t>
  </si>
  <si>
    <r>
      <rPr>
        <b/>
        <sz val="10"/>
        <color rgb="FFFF0000"/>
        <rFont val="Times New Roman"/>
        <family val="1"/>
      </rPr>
      <t>Sqarim:</t>
    </r>
    <r>
      <rPr>
        <b/>
        <sz val="8"/>
        <color rgb="FFFF0000"/>
        <rFont val="Times New Roman"/>
        <family val="1"/>
      </rPr>
      <t xml:space="preserve"> Kodi i Projektit te listes se investime</t>
    </r>
    <r>
      <rPr>
        <sz val="8"/>
        <color theme="1"/>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</si>
  <si>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t xml:space="preserve">Ndërtimi i sistemit të rrjeteve gjeodezike të rrjeteve aktiv dhe pasiv (Rendi i Parë dhe Rendi II), ndërtimi i rrjeteve të nivelimit, rrjete gravametrike, magnometrike dhe marografike. </t>
  </si>
  <si>
    <t>nr. Sistemesh</t>
  </si>
  <si>
    <r>
      <t xml:space="preserve">Detajimi i Kostos Totale të </t>
    </r>
    <r>
      <rPr>
        <b/>
        <sz val="10"/>
        <color rgb="FFFF0000"/>
        <rFont val="Garamond"/>
        <family val="1"/>
      </rPr>
      <t xml:space="preserve">Produktit 1 </t>
    </r>
    <r>
      <rPr>
        <b/>
        <sz val="10"/>
        <color theme="1"/>
        <rFont val="Garamond"/>
        <family val="1"/>
      </rPr>
      <t>sipas Artikujve Ekonomikë</t>
    </r>
  </si>
  <si>
    <t>18BV903</t>
  </si>
  <si>
    <t>Blerje dhe instalim pajisjesh për stacionet marografike të Shëngjinit dhe Orikumit</t>
  </si>
  <si>
    <t>Pajisje për stacionet marografike të Shëngjinit dhe Orikumit</t>
  </si>
  <si>
    <t>copë</t>
  </si>
  <si>
    <r>
      <t xml:space="preserve">Detajimi i Kostos Totale të </t>
    </r>
    <r>
      <rPr>
        <b/>
        <sz val="10"/>
        <color rgb="FFFF0000"/>
        <rFont val="Garamond"/>
        <family val="1"/>
      </rPr>
      <t xml:space="preserve">Produktit 2 </t>
    </r>
    <r>
      <rPr>
        <b/>
        <sz val="10"/>
        <color theme="1"/>
        <rFont val="Garamond"/>
        <family val="1"/>
      </rPr>
      <t>sipas Artikujve Ekonomikë</t>
    </r>
  </si>
  <si>
    <t>18BV902</t>
  </si>
  <si>
    <t>Prodhim i ortofotove nga fotografitë ajrore historike</t>
  </si>
  <si>
    <t>Për realizimin e këtij projekti parashikohet të përgatitet një informacion i rëndësishem hartografik “Ortofoto” në vite për të gjithë Republikën e Shqipërisë rreth 28748 km2. Parashikohen të kryhet përpunimi, orientimi dhe korrektimi fotogrametrik për rreth 19000 fotografi ajrore dhe kryerja e shërbimit online i këtij produkti në Gjeoportalin Kombëtar</t>
  </si>
  <si>
    <r>
      <t xml:space="preserve">Detajimi i Kostos Totale të </t>
    </r>
    <r>
      <rPr>
        <b/>
        <sz val="10"/>
        <color rgb="FFFF0000"/>
        <rFont val="Garamond"/>
        <family val="1"/>
      </rPr>
      <t xml:space="preserve">Produktit 3 </t>
    </r>
    <r>
      <rPr>
        <b/>
        <sz val="10"/>
        <color theme="1"/>
        <rFont val="Garamond"/>
        <family val="1"/>
      </rPr>
      <t>sipas Artikujve Ekonomikë</t>
    </r>
  </si>
  <si>
    <t>M870099</t>
  </si>
  <si>
    <t>Produkti 4</t>
  </si>
  <si>
    <t>Blerje pajisje elektronike</t>
  </si>
  <si>
    <t xml:space="preserve">Blerje kompjutera, UPS, Printer, Fotokopje për stafin e institucionit </t>
  </si>
  <si>
    <r>
      <t xml:space="preserve">Detajimi i Kostos Totale të </t>
    </r>
    <r>
      <rPr>
        <b/>
        <sz val="10"/>
        <color rgb="FFFF0000"/>
        <rFont val="Garamond"/>
        <family val="1"/>
      </rPr>
      <t xml:space="preserve">Produktit 4 </t>
    </r>
    <r>
      <rPr>
        <b/>
        <sz val="10"/>
        <color theme="1"/>
        <rFont val="Garamond"/>
        <family val="1"/>
      </rPr>
      <t>sipas Artikujve Ekonomikë</t>
    </r>
  </si>
  <si>
    <t>Kosto totale e produktit 4</t>
  </si>
  <si>
    <t>Produkti 5</t>
  </si>
  <si>
    <t>Blerje orendi dhe pajisje per mobilimin e zyrave</t>
  </si>
  <si>
    <t>Blerje tavolina karrige dollapë, sirtariere etj për stafin e ri që do të shtohet. Do të plotësohen 20 poste pune.</t>
  </si>
  <si>
    <r>
      <t xml:space="preserve">Detajimi i Kostos Totale të </t>
    </r>
    <r>
      <rPr>
        <b/>
        <sz val="10"/>
        <color rgb="FFFF0000"/>
        <rFont val="Garamond"/>
        <family val="1"/>
      </rPr>
      <t xml:space="preserve">Produktit 5 </t>
    </r>
    <r>
      <rPr>
        <b/>
        <sz val="10"/>
        <color theme="1"/>
        <rFont val="Garamond"/>
        <family val="1"/>
      </rPr>
      <t>sipas Artikujve Ekonomikë</t>
    </r>
  </si>
  <si>
    <t>Kosto totale e produktit 5</t>
  </si>
  <si>
    <t>18AN304</t>
  </si>
  <si>
    <t>Produkti 6</t>
  </si>
  <si>
    <t>Blerje pajisje për sallë konferencash</t>
  </si>
  <si>
    <t>Blerje ekrane të mëdhenj, mikrofonë etj</t>
  </si>
  <si>
    <t>Kosto totale e produktit 6</t>
  </si>
  <si>
    <t>18AN305</t>
  </si>
  <si>
    <t>Produkti 7</t>
  </si>
  <si>
    <t>Blerje pajisje për ruajtje të dhënash</t>
  </si>
  <si>
    <t xml:space="preserve">Blerje type </t>
  </si>
  <si>
    <r>
      <t xml:space="preserve">Detajimi i Kostos Totale të </t>
    </r>
    <r>
      <rPr>
        <b/>
        <sz val="10"/>
        <color rgb="FFFF0000"/>
        <rFont val="Garamond"/>
        <family val="1"/>
      </rPr>
      <t xml:space="preserve">Produktit 7 </t>
    </r>
    <r>
      <rPr>
        <b/>
        <sz val="10"/>
        <color theme="1"/>
        <rFont val="Garamond"/>
        <family val="1"/>
      </rPr>
      <t>sipas Artikujve Ekonomikë</t>
    </r>
  </si>
  <si>
    <t>Kosto totale e produktit 7</t>
  </si>
  <si>
    <t>Produkti 8</t>
  </si>
  <si>
    <t>Ndërtimi i GIS- Kombëtar</t>
  </si>
  <si>
    <t xml:space="preserve">ASIG është duke ndërtuar Infrastrukturën Kombëtare të të Dhënave Gjeohapësinore në nivel kombëtar në konfromitet me standartet përcaktuara nga Direktiva e Bashkimit Europian INSPIRE.
Në këto kushte në funksion të realizimit të detyrave të tij funksionale ASIG duhet të ndërmarrë hapat e nevojshëm për krijimin e GIS-eve për secilën temë të parashikuar nga ligji 72/2012 “Për Organizimin dhe Funksionimin e Infrastrukturës Kombëtare të Informacionit Gjeohapësinor në Republikën e Shqipërisë”. 
Qëllimi i ndërtimit të GIS-it Kombëtar është të garantojë gjenerimin dhe shpërndarjen e gjeoinformacionit të azhornuar në mënyrë të pandërprerë për përdoruesit fundorë, sipas standardeve dhe specifikimeve të përgatitura gjatë projektimit, pra sipas përcaktimit të atributeve dhe kërkesave që gjeoinformacioni duhet të përmbushë. GIS Kombëtar është një sistem kompleks ku përfshihen implementi i  standarteve të Direktivës Europiane për Gjeoinformacioni INSPIRE, Software, Hardwere, rritje të kapaciteve teknike në autoritet publike etj. </t>
  </si>
  <si>
    <r>
      <t xml:space="preserve">Detajimi i Kostos Totale të </t>
    </r>
    <r>
      <rPr>
        <b/>
        <sz val="10"/>
        <color rgb="FFFF0000"/>
        <rFont val="Garamond"/>
        <family val="1"/>
      </rPr>
      <t xml:space="preserve">Produktit 8 </t>
    </r>
    <r>
      <rPr>
        <b/>
        <sz val="10"/>
        <color theme="1"/>
        <rFont val="Garamond"/>
        <family val="1"/>
      </rPr>
      <t>sipas Artikujve Ekonomikë</t>
    </r>
  </si>
  <si>
    <t>Kosto totale e produktit 8</t>
  </si>
  <si>
    <t>e-Qeverisja</t>
  </si>
  <si>
    <t>1087027</t>
  </si>
  <si>
    <t>Garanton sigurinë për shërbimet e besuara, në veçanti për garantimin e besueshmërisë dhe sigurisë në transaksionet elektronike ndërmjet qytetarëve, biznesit dhe autoriteteve publike, duke rritur efektivitetin e shërbimeve publike e private dhe tregtisë elektronike si dhe përcakton standardet minimale teknike për sigurinë e të dhënave dhe rrjeteve/sistemeve kompjuterike të shoqërisë së informacionit, në përputhje me standardet ndërkombëtare në këtë fushë, me qellim krijimin e nje mjedisi te sigurt elektronik</t>
  </si>
  <si>
    <t>Auditime te infrastrukturave Kritike dhe te Rendesishme (numer infrastrukturash)</t>
  </si>
  <si>
    <t>Auditime te Ofruesve te Kualifikuar te Sherbimeve te Besuara (OKSHB) (numer infrastrukturash)</t>
  </si>
  <si>
    <t>Monitorim 24/7 te infrastrukturave te informacionit nepermjet platformes Manage Engine (numer infrastrukturash)</t>
  </si>
  <si>
    <t>Raportime dhe menaxhime te incindenteve kibernetike</t>
  </si>
  <si>
    <t>Krijimi i një institucioni që nëpërmjet zbatimit të ligjit dhe standardeve teknike ndërkombëtare me tolerancë zero, krijon besueshëri për përdoruesit e nënshkrimit elektronik, identifikimit elektronik, shërbimeve të besuara si dhe rrit sigurinë në rrjetet e sistemit të informacionit në Republikën e Shqipërisë.</t>
  </si>
  <si>
    <t>% e grave ne poste drejtuese ndaj totalit te posteve drejtuese</t>
  </si>
  <si>
    <t>Hartimi i Akteve Ligjore dhe Nenligjore</t>
  </si>
  <si>
    <t>Numer Aktesh</t>
  </si>
  <si>
    <r>
      <t xml:space="preserve">Detajimi i Kostos Totale të </t>
    </r>
    <r>
      <rPr>
        <b/>
        <sz val="8"/>
        <color rgb="FFFF0000"/>
        <rFont val="Garamond"/>
        <family val="1"/>
      </rPr>
      <t>Produktit 1</t>
    </r>
    <r>
      <rPr>
        <b/>
        <sz val="8"/>
        <color theme="1"/>
        <rFont val="Garamond"/>
        <family val="1"/>
      </rPr>
      <t xml:space="preserve"> sipas Artikujve Ekonomikë</t>
    </r>
  </si>
  <si>
    <r>
      <rPr>
        <b/>
        <sz val="8"/>
        <color rgb="FFFF0000"/>
        <rFont val="Garamond"/>
        <family val="1"/>
      </rPr>
      <t>Produkti 2</t>
    </r>
    <r>
      <rPr>
        <sz val="8"/>
        <color theme="1"/>
        <rFont val="Garamond"/>
        <family val="1"/>
      </rPr>
      <t>(shto produkte sipas rastit)</t>
    </r>
  </si>
  <si>
    <r>
      <t>Detajimi i Kostos Totale të</t>
    </r>
    <r>
      <rPr>
        <b/>
        <sz val="8"/>
        <color rgb="FFFF0000"/>
        <rFont val="Garamond"/>
        <family val="1"/>
      </rPr>
      <t xml:space="preserve"> Produktit X </t>
    </r>
    <r>
      <rPr>
        <b/>
        <sz val="8"/>
        <color theme="1"/>
        <rFont val="Garamond"/>
        <family val="1"/>
      </rPr>
      <t>sipas Artikujve Ekonomikë</t>
    </r>
  </si>
  <si>
    <r>
      <rPr>
        <b/>
        <sz val="8"/>
        <color rgb="FFFF0000"/>
        <rFont val="Garamond"/>
        <family val="1"/>
      </rPr>
      <t>Produkti 3</t>
    </r>
    <r>
      <rPr>
        <sz val="8"/>
        <color theme="1"/>
        <rFont val="Garamond"/>
        <family val="1"/>
      </rPr>
      <t>(shto produkte sipas rastit)</t>
    </r>
  </si>
  <si>
    <t>Pajisje Zyre</t>
  </si>
  <si>
    <t>M870019</t>
  </si>
  <si>
    <t>Pajisje zyre</t>
  </si>
  <si>
    <r>
      <t xml:space="preserve">Detajimi i Kostos Totale të </t>
    </r>
    <r>
      <rPr>
        <b/>
        <sz val="8"/>
        <color rgb="FFFF0000"/>
        <rFont val="Garamond"/>
        <family val="1"/>
      </rPr>
      <t xml:space="preserve">Produktit 1 </t>
    </r>
    <r>
      <rPr>
        <b/>
        <sz val="8"/>
        <color theme="1"/>
        <rFont val="Garamond"/>
        <family val="1"/>
      </rPr>
      <t>sipas Artikujve Ekonomikë</t>
    </r>
  </si>
  <si>
    <t>Pajisje Kompjuterike</t>
  </si>
  <si>
    <t>Pajisje kompjuterike dhe elektronike</t>
  </si>
  <si>
    <r>
      <t xml:space="preserve">Detajimi i Kostos Totale të </t>
    </r>
    <r>
      <rPr>
        <b/>
        <sz val="8"/>
        <color rgb="FFFF0000"/>
        <rFont val="Garamond"/>
        <family val="1"/>
      </rPr>
      <t xml:space="preserve">Produktit 2 </t>
    </r>
    <r>
      <rPr>
        <b/>
        <sz val="8"/>
        <color theme="1"/>
        <rFont val="Garamond"/>
        <family val="1"/>
      </rPr>
      <t>sipas Artikujve Ekonomikë</t>
    </r>
  </si>
  <si>
    <t>Central telefonik</t>
  </si>
  <si>
    <t>M870028</t>
  </si>
  <si>
    <t>Cope</t>
  </si>
  <si>
    <r>
      <t xml:space="preserve">Detajimi i Kostos Totale të </t>
    </r>
    <r>
      <rPr>
        <b/>
        <sz val="8"/>
        <color rgb="FFFF0000"/>
        <rFont val="Garamond"/>
        <family val="1"/>
      </rPr>
      <t xml:space="preserve">Produktit 3 </t>
    </r>
    <r>
      <rPr>
        <b/>
        <sz val="8"/>
        <color theme="1"/>
        <rFont val="Garamond"/>
        <family val="1"/>
      </rPr>
      <t>sipas Artikujve Ekonomikë</t>
    </r>
  </si>
  <si>
    <t>Kosto totale e projektit 3</t>
  </si>
  <si>
    <t>Kodi i Projektit të Investimeve</t>
  </si>
  <si>
    <t>Blerje Pajisje Sigurie</t>
  </si>
  <si>
    <t>M870292</t>
  </si>
  <si>
    <r>
      <t xml:space="preserve">Detajimi i Kostos Totale të </t>
    </r>
    <r>
      <rPr>
        <b/>
        <sz val="8"/>
        <color rgb="FFFF0000"/>
        <rFont val="Garamond"/>
        <family val="1"/>
      </rPr>
      <t>Produktit 4</t>
    </r>
    <r>
      <rPr>
        <b/>
        <sz val="8"/>
        <color theme="1"/>
        <rFont val="Garamond"/>
        <family val="1"/>
      </rPr>
      <t xml:space="preserve"> sipas Artikujve Ekonomikë</t>
    </r>
  </si>
  <si>
    <t>Blerje UPS
(Inverter)</t>
  </si>
  <si>
    <t>Pajisje me bateri qe mbajne kompojuterat dhe serverat ne pune ne rast shkeputje te energjise elektrike</t>
  </si>
  <si>
    <r>
      <t xml:space="preserve">Detajimi i Kostos Totale të </t>
    </r>
    <r>
      <rPr>
        <b/>
        <sz val="8"/>
        <color rgb="FFFF0000"/>
        <rFont val="Garamond"/>
        <family val="1"/>
      </rPr>
      <t>Produktit 5</t>
    </r>
    <r>
      <rPr>
        <b/>
        <sz val="8"/>
        <color theme="1"/>
        <rFont val="Garamond"/>
        <family val="1"/>
      </rPr>
      <t xml:space="preserve"> sipas Artikujve Ekonomikë</t>
    </r>
  </si>
  <si>
    <t>Blerje Servera Fizike</t>
  </si>
  <si>
    <r>
      <t xml:space="preserve">Detajimi i Kostos Totale të </t>
    </r>
    <r>
      <rPr>
        <b/>
        <sz val="8"/>
        <color rgb="FFFF0000"/>
        <rFont val="Garamond"/>
        <family val="1"/>
      </rPr>
      <t>Produktit 6</t>
    </r>
    <r>
      <rPr>
        <b/>
        <sz val="8"/>
        <color theme="1"/>
        <rFont val="Garamond"/>
        <family val="1"/>
      </rPr>
      <t xml:space="preserve"> sipas Artikujve Ekonomikë</t>
    </r>
  </si>
  <si>
    <r>
      <t xml:space="preserve">Detajimi i Kostos Totale të </t>
    </r>
    <r>
      <rPr>
        <b/>
        <sz val="8"/>
        <color rgb="FFFF0000"/>
        <rFont val="Garamond"/>
        <family val="1"/>
      </rPr>
      <t>Produktit 7</t>
    </r>
    <r>
      <rPr>
        <b/>
        <sz val="8"/>
        <color theme="1"/>
        <rFont val="Garamond"/>
        <family val="1"/>
      </rPr>
      <t xml:space="preserve"> sipas Artikujve Ekonomikë</t>
    </r>
  </si>
  <si>
    <t>Dizenjim dhe Zhvillim Web Faqja Zyrtare</t>
  </si>
  <si>
    <t>18CD302</t>
  </si>
  <si>
    <t>faqe web</t>
  </si>
  <si>
    <t>Sistemi i  kontrollit dhe vlerësimit të sigurisë kibernetike</t>
  </si>
  <si>
    <t>20AD436</t>
  </si>
  <si>
    <t>nr sistemi</t>
  </si>
  <si>
    <t>Sistemi i analizes se vulnerabiliteteve dhe Inteligjences ndaj Kercenimeve (Threat Intelligence)</t>
  </si>
  <si>
    <t>20AD437</t>
  </si>
  <si>
    <t>nr. Sistemi</t>
  </si>
  <si>
    <t>“Permiresim dhe shtim i funksionaliteteve te sistemit te menaxhimit dhe raportimit te incidenteve kibernetike”.</t>
  </si>
  <si>
    <t>20AD438</t>
  </si>
  <si>
    <t>ngritja e paltformes se emulimit, e-learning dhe stervitjes kibernetike</t>
  </si>
  <si>
    <t>Mbështetje për Kultet fetare</t>
  </si>
  <si>
    <t>08480</t>
  </si>
  <si>
    <t>Mbështetje financiare për bashkësitë fetare, për përmirësimin e infrastrukturës së tyre administrative, arsimore, shpirtërore e kulturore.</t>
  </si>
  <si>
    <t>Garantimi i një mjedisi ku, çdo bashkësi fetare të shprehë dhe praktikojë lirisht të drejtën kushtetuese të besimit, nëpërmjet mbështetjes financiare nga shteti.</t>
  </si>
  <si>
    <t>Emërtimi i Treguesit 1</t>
  </si>
  <si>
    <t>Harmonia Fetare</t>
  </si>
  <si>
    <t>Trend në rritje</t>
  </si>
  <si>
    <t>Forcimi i harmonisë fetare me anë të mbështetjes financiare  dhe hartimin e akteve ligjore dhe nënligjore për këtë qëllim.</t>
  </si>
  <si>
    <t>Forcimi i kontributit të bashkësive fetare në të mirë të shoqërisë</t>
  </si>
  <si>
    <t>Numër  dokumentash/ aktesh nënligjore</t>
  </si>
  <si>
    <t>Financim i Bashkësive fetare  KODI 98709AA</t>
  </si>
  <si>
    <t>Financim i bashkësive fetare, për pagat e personelit të administratës, të arsimtarëve dhe mbështetje për rikonstruksionet e objekteve të kultit, në zbatim të legjislacionit përkatës.</t>
  </si>
  <si>
    <t>Numri i bashkësive</t>
  </si>
  <si>
    <t xml:space="preserve">Network rajonal mes homologësh   KODI 98709AD                                                                                 </t>
  </si>
  <si>
    <t xml:space="preserve">Ndërtimi i infrastrukturës së një rrjeti rajonal me homologët e KSHK ku të trajtohen problematikat e përbashkëta  dhe të ndahen e promovohen praktikat e mira në lidhje me lirinë e fesë dhe besimit dhe marrëdhëniet e tyre me shtetet. </t>
  </si>
  <si>
    <t>Numër aktivitetesh/workshopesh</t>
  </si>
  <si>
    <r>
      <t>Detajimi i Kostos Totale të</t>
    </r>
    <r>
      <rPr>
        <b/>
        <sz val="8"/>
        <color rgb="FFFF0000"/>
        <rFont val="Garamond"/>
        <family val="1"/>
      </rPr>
      <t xml:space="preserve"> Produktit 2 </t>
    </r>
    <r>
      <rPr>
        <b/>
        <sz val="8"/>
        <color theme="1"/>
        <rFont val="Garamond"/>
        <family val="1"/>
      </rPr>
      <t>sipas Artikujve Ekonomikë</t>
    </r>
  </si>
  <si>
    <t>Blerje pajisje zyre( Kondicioner, printer, perde vertikale) etj.</t>
  </si>
  <si>
    <t>Numër pajisjesh</t>
  </si>
  <si>
    <t>Rikonstruksion zyrash (për dëmtime të tërmetit)</t>
  </si>
  <si>
    <t>M870036</t>
  </si>
  <si>
    <t>Rikonstruksion i mjediseve të institucionit, për dëmtime të shkaktuara nga tërmeti i nëntorit 2019.</t>
  </si>
  <si>
    <t>M2 punime</t>
  </si>
  <si>
    <r>
      <t xml:space="preserve">Detajimi i Kostos Totale të </t>
    </r>
    <r>
      <rPr>
        <b/>
        <sz val="8"/>
        <color rgb="FFFF0000"/>
        <rFont val="Garamond"/>
        <family val="1"/>
      </rPr>
      <t xml:space="preserve">Produktit 1&amp;2 …X </t>
    </r>
    <r>
      <rPr>
        <b/>
        <sz val="8"/>
        <color theme="1"/>
        <rFont val="Garamond"/>
        <family val="1"/>
      </rPr>
      <t>sipas Artikujve Ekonomikë</t>
    </r>
  </si>
  <si>
    <t xml:space="preserve">Produkti 2 </t>
  </si>
  <si>
    <t>Kolaudim punimesh</t>
  </si>
  <si>
    <t>M870326</t>
  </si>
  <si>
    <t>kolaudim i punimeve per rikonstruksion i mjediseve të institucionit, për dëmtime të shkaktuara nga tërmeti i nëntorit 2019.</t>
  </si>
  <si>
    <t xml:space="preserve">Produkti 3 </t>
  </si>
  <si>
    <t>Mbikqyrja e punimeve</t>
  </si>
  <si>
    <t>M870150</t>
  </si>
  <si>
    <t>Mbikqyrja e punimeve per rikonstruksionin e mjediseve të institucionit, për dëmtime të shkaktuara nga tërmeti i nëntorit 2019.</t>
  </si>
  <si>
    <t xml:space="preserve">Produkti 4 </t>
  </si>
  <si>
    <t>Projekt</t>
  </si>
  <si>
    <t>M870124</t>
  </si>
  <si>
    <t>Projekt për rikonstruksionin e zyrave te demtuara nga termeti.</t>
  </si>
  <si>
    <t>Nr. projekti</t>
  </si>
  <si>
    <r>
      <t xml:space="preserve">Detajimi i Kostos Totale të </t>
    </r>
    <r>
      <rPr>
        <b/>
        <sz val="8"/>
        <color rgb="FFFF0000"/>
        <rFont val="Garamond"/>
        <family val="1"/>
      </rPr>
      <t>Produktit X</t>
    </r>
    <r>
      <rPr>
        <b/>
        <sz val="8"/>
        <color theme="1"/>
        <rFont val="Garamond"/>
        <family val="1"/>
      </rPr>
      <t xml:space="preserve"> sipas Artikujve Ekonomikë</t>
    </r>
  </si>
  <si>
    <r>
      <t xml:space="preserve">Detajimi i Kostos Totale të </t>
    </r>
    <r>
      <rPr>
        <b/>
        <sz val="8"/>
        <color rgb="FFFF0000"/>
        <rFont val="Garamond"/>
        <family val="1"/>
      </rPr>
      <t xml:space="preserve">Produktit X </t>
    </r>
    <r>
      <rPr>
        <b/>
        <sz val="8"/>
        <color theme="1"/>
        <rFont val="Garamond"/>
        <family val="1"/>
      </rPr>
      <t>sipas Artikujve Ekonomikë</t>
    </r>
  </si>
  <si>
    <t>Mbeshtetje per Rinine dhe Femijet</t>
  </si>
  <si>
    <t>08610</t>
  </si>
  <si>
    <t>Misioni i Agjencisë Kombëtare të Rinisë është garantimi i mbrojtjes dhe i promovimit të të drejtave të të rinjve, nëpërmjet mbështetjes për edukim joformal, ndërveprimit e aktivizimit të rinisë dhe financimit të veprimtarive rinore, në zbatim të politikave shtetërore në fushën e rinisë.</t>
  </si>
  <si>
    <t>Qëllimi 1: Të rejat dhe të rinjtë marrin pjesë aktivisht në shoqëri dhe ndihen të fuqizuar, mbështetet dhe nxitet novacioni rinor, rritja e aftësive dhe profesionalizmit  përmes edukimit cilësor, rritja e  mirëqënies aktive, fizike, sociale dhe mendore e të rinjve, rritet siguria, mbrojtja dhe përfshirja e të rinjve. 
-Të rinjtë janë të mirë-informuar rreth mundësive për të mësuar, fituar përvojë organizative dhe vullnetarizëm, dhe për të marrë pjesë aktivisht në jetën qytetare, sociale dhe politike.
-Politika rinore është e koordinuar, e bazuar në analiza dhe e harmonizuar në sektorë të ndryshëm duke kërkuar kohezionin dhe optimizmin e burimeve dhe duke forcuar si instrument zbatues të këtyre politikave Agjencinë Kombëtare të Rinisë.
-Studimet rinore dhe të dhënat për rininë nxiten të zhvillohen dhe të bëhen pjesë e programeve të studimit në institucionet e arsimit të lartë dhe referenca për zhvillimet e mëtejshme në fushën e rinisë.
 Qëllimi 2: Mbështetet dhe nxitet novacioni rinor dhe rritja e aftësive dhe profesionalizmit të të rejave dhe të rinjve përmes edukimit cilësor në TIK dhe fusha të tjera të zhvillimit digjital duke rritur dhe përmirësuar kështu mundësitë për të hyrë në tregun e punës.
-Të rinjtë janë të aftësuar, të mirinformuar në lidhje me mundësitë për punësim dhe në gjendje të bëjnë zgjedhje autonome kur i bashkohen popullsisë ekonomikisht aktive.
- Të rinjtë janë të informuar mirë për mundësitë arsimore të lidhura me tregun e punës dhe  ju mundësohet i mësuari cilësor si në arsimin formal ashtu edhe në atë joformal duke kontribuar në zhvillimin e  kompetencave, aftësive dhe virtyteve.
-Të rinjtë, në të gjitha kushtet dhe situatat, përfaqësojnë një fokus të veçantë në aftësim, punësimin, sipërmarrje dhe politika punësimi. 
 Qëllimi 3:Mirëqenia aktive, e shëndetshme, fizike, sociale dhe mendore e të rinjve. Siguria, mbrojtja dhe përfshirja e të rinjve në të gjithë diversitetin e tyre, veçanërisht për ata të rinj që janë në situatë rreziku apo mënjanimi social.
-Mbrojtja mbështetja dhe siguria e të rejave dhe të rinjve, veçanërisht e atyre në situatë rreziku, në vendin ku jetojnë dhe hapësirën digjitale.
- Të rejave dhe të rinjve ju ofrohen shërbime shëndetësore miqësore dhe  ata praktikojnë stile jetese të shëndetshme, veçanërisht në lidhje me shëndetin dhe mirëqenien e tyre mendore, sociale, fizike dhe seksuale.
-Të rejat dhe të rinjtë mbështeten në përfshirjen dhe integrimin e tyre në shoqëri duke pasur mundësi për strehim dhe argëtim (në kulturë, art dhe sport).</t>
  </si>
  <si>
    <t xml:space="preserve">1. Nurmi i të rinjëve të përfshirë në praktikat e punës.  </t>
  </si>
  <si>
    <t xml:space="preserve">1.1 Numri i te rejave femra re përfshire ne programin e praktikave te punes.  </t>
  </si>
  <si>
    <t>2. Numri i granteve të dhëna nga Thirrja për grante për organizata të jofitim prurëse.</t>
  </si>
  <si>
    <t xml:space="preserve">3. Numri i të rinjëve të impaktuar nga grante për organizata të jofitim prurëse. </t>
  </si>
  <si>
    <t>3.1 Numri  i te rejave femra te impaktura nga grandet per organizat jofitimprurese</t>
  </si>
  <si>
    <t>4. Numri i granteve të dhëna nga Thirrja për grante për bashkitë.</t>
  </si>
  <si>
    <t>5. Numri i të rinjëve të impaktuar grante për bashki.</t>
  </si>
  <si>
    <t>5.1 Numri i te rejave femra te impaktuara nga grantet neper bashki</t>
  </si>
  <si>
    <t>6. Numri i të rinjve të trajuar në trajinime formale.</t>
  </si>
  <si>
    <t>6.1 Numri i të rejave femra te trajnar ne trajnime formale.</t>
  </si>
  <si>
    <t>7. Numri i të rinjve të promovuar, grupe të rinjsh dhe qendra rinore.</t>
  </si>
  <si>
    <t xml:space="preserve">7.1 numri i te rejave te promovuara </t>
  </si>
  <si>
    <t>8 Numri i të rinjve të trajuar në trajinime jo formale.</t>
  </si>
  <si>
    <t>8.1 Numri i të rejave të trajnuara ne trajnime jo formale</t>
  </si>
  <si>
    <t>98710AC Plani kombetar te veprimit per rinine i zbatuar</t>
  </si>
  <si>
    <t xml:space="preserve">Realizimi i aktiviteve mbi lidershipin rinor, pjesëmarrjen në vendimmarrje, punësimin, kreativitetin dhe vullnetarizimin  informimin e të rinjve, shkëmbimin e  informacionit dhe pjesmarrjen ne zbatim te Strategjisë Kombëtare të Rinisë </t>
  </si>
  <si>
    <t>Numri I projekteve/aktiviteteve</t>
  </si>
  <si>
    <t>98710AA  Studente pjesmarres ne programin kombetar te praktikave te punes</t>
  </si>
  <si>
    <t>Të  aftësojë studentët me përvojë pune, përmes pjesëmarrjes në programin kombëtar të praktikave të punës në Institucionet e administratës shtetërore</t>
  </si>
  <si>
    <t xml:space="preserve">Nr I praktikanteve </t>
  </si>
  <si>
    <t>98710AB  Fushate Informuese per programin e praktikave</t>
  </si>
  <si>
    <t>Realizimi i Fushatave Informuese në universitete për pjesëmarrjen e të rinjve në program</t>
  </si>
  <si>
    <t xml:space="preserve">Nr i fushatave </t>
  </si>
  <si>
    <r>
      <t>Detajimi i Kostos Totale të</t>
    </r>
    <r>
      <rPr>
        <b/>
        <sz val="8"/>
        <color rgb="FFFF0000"/>
        <rFont val="Garamond"/>
        <family val="1"/>
      </rPr>
      <t xml:space="preserve"> Produktit 3 </t>
    </r>
    <r>
      <rPr>
        <b/>
        <sz val="8"/>
        <color theme="1"/>
        <rFont val="Garamond"/>
        <family val="1"/>
      </rPr>
      <t>sipas Artikujve Ekonomikë</t>
    </r>
  </si>
  <si>
    <t xml:space="preserve">M870013 </t>
  </si>
  <si>
    <t>MXXXXX</t>
  </si>
  <si>
    <t>xxxxx</t>
  </si>
  <si>
    <t>xx</t>
  </si>
  <si>
    <t>Pajisje per godinen e re</t>
  </si>
  <si>
    <t>Menaxhimi dhe Zhvillimi i Administratës Publike</t>
  </si>
  <si>
    <t>01330</t>
  </si>
  <si>
    <t>Ky program është pjesë e reformës së ndërmarë nga Qeveria, e cila ka si synim transformimin e mënyrës së ofrimit të shërbimeve publike në Shqipëri përmes qasjes me në qendër qytetarin duke realizuar ri-imxhinierimin e proceseve të dhënies së shërbimeve për qytetarët dhe bizneset, ndarjen funksionale dhe integrimin e shërbimeve publike në platformën e-albania, zhvillimin e kanaleve të ofrimit të shërbimeve, dixhitalizimin, marrjen e opinioneve të qytetarëve dhe monitorimin e performancës së administratës shtetërore në dhënien e shërbimeve.</t>
  </si>
  <si>
    <t>Impementimi i rregullave për ofrimin e shërbimeve publike për personat që banojnë/dhe ose ushtrojnë aktivitetin e tyre në Republikën e Shqipërisë përmes heqjes së pengesave administrative dhe ofrimit të tyre në një kohë sa më të shkurtër.</t>
  </si>
  <si>
    <t>Numri i shërbimeve të ri-inxhinieruara</t>
  </si>
  <si>
    <t>Numri i shërbimeve të ofruara nga Qendrat e Integruara ndaj totalit të shërbimeve publike</t>
  </si>
  <si>
    <t>1207(Q)
    70(V)</t>
  </si>
  <si>
    <t>1207(Q)
     70(V)</t>
  </si>
  <si>
    <t>Nota ime/Rritja e kënaqësisë së qytetarëve në marrje informacioni.</t>
  </si>
  <si>
    <t>Shërbime publike të përmirësuara, të aksesueshme dhe të integruara, duke përmirësuar efektivitetin e ofrimit të tyre.</t>
  </si>
  <si>
    <t>Numri i Qendrave/ Njësive të Ofrimit të Shërbimeve Publike të Integruara</t>
  </si>
  <si>
    <t>Numri i Bashkive (jo qendër-qarku) në të cilën ADISA është prezent nëpërmjet sporteleve</t>
  </si>
  <si>
    <t xml:space="preserve">Numri i kartelave informative të standartizuara për shërbimet publike ndaj totalit të shërbimeve publike </t>
  </si>
  <si>
    <t>1300/1300</t>
  </si>
  <si>
    <t xml:space="preserve">Nunri i formularëve të aplikimit të standartizuar  për shërbimet publike  </t>
  </si>
  <si>
    <t>Koha e shërbimit e shkurtuar /Kërkesa të qytetarëve të trajtuara*</t>
  </si>
  <si>
    <t>Konsiston në ngritjen, monitorimin dhe përmirësimin cilësisht të shërbimeve ndaj qytetarëve.</t>
  </si>
  <si>
    <t>Kontrata</t>
  </si>
  <si>
    <t>M870290</t>
  </si>
  <si>
    <t>Rikonstruksion I dhomes teknike te godines (ish Hoteli I Oficereve Tirane)</t>
  </si>
  <si>
    <t>Mbikqyrja e punimeve Rikonstruksion godine</t>
  </si>
  <si>
    <t>Mbikqyrja e punimeve Rikonstruksion I dhomes teknike te godines (ish Hoteli I Oficereve Tirane)</t>
  </si>
  <si>
    <t>Kolaudim punimesh Rikonstruksion godine</t>
  </si>
  <si>
    <t>Kolaudim punimesh Rikonstruksion I dhomes teknike te godines (ish Hoteli I Oficereve Tirane)</t>
  </si>
  <si>
    <r>
      <t xml:space="preserve">Detajimi i Kostos Totale të </t>
    </r>
    <r>
      <rPr>
        <b/>
        <sz val="12"/>
        <color rgb="FFFF0000"/>
        <rFont val="Times New Roman"/>
        <family val="1"/>
      </rPr>
      <t xml:space="preserve">Produktit 3 </t>
    </r>
    <r>
      <rPr>
        <b/>
        <sz val="12"/>
        <color theme="1"/>
        <rFont val="Times New Roman"/>
        <family val="1"/>
      </rPr>
      <t>sipas Artikujve Ekonomikë</t>
    </r>
  </si>
  <si>
    <t>Projekte Studimi</t>
  </si>
  <si>
    <t>M870057</t>
  </si>
  <si>
    <t>Projekte Studimi - Pergatitjen e Projekt-Zbatimit dhe Preventivit</t>
  </si>
  <si>
    <r>
      <t xml:space="preserve">Detajimi i Kostos Totale të </t>
    </r>
    <r>
      <rPr>
        <b/>
        <sz val="12"/>
        <color rgb="FFFF0000"/>
        <rFont val="Times New Roman"/>
        <family val="1"/>
      </rPr>
      <t>Produktit 4</t>
    </r>
    <r>
      <rPr>
        <b/>
        <sz val="12"/>
        <color theme="1"/>
        <rFont val="Times New Roman"/>
        <family val="1"/>
      </rPr>
      <t xml:space="preserve"> sipas Artikujve Ekonomikë</t>
    </r>
  </si>
  <si>
    <t>Rikonstruksioni për përmirësimin e tualeteve të ADISA, tek godina ish Hoteli I Oficerave Tiranë</t>
  </si>
  <si>
    <r>
      <t xml:space="preserve">Detajimi i Kostos Totale të </t>
    </r>
    <r>
      <rPr>
        <b/>
        <sz val="12"/>
        <color rgb="FFFF0000"/>
        <rFont val="Times New Roman"/>
        <family val="1"/>
      </rPr>
      <t>Produktit 5</t>
    </r>
    <r>
      <rPr>
        <b/>
        <sz val="12"/>
        <color theme="1"/>
        <rFont val="Times New Roman"/>
        <family val="1"/>
      </rPr>
      <t xml:space="preserve"> sipas Artikujve Ekonomikë</t>
    </r>
  </si>
  <si>
    <t>M870045</t>
  </si>
  <si>
    <t>Pagesë TVSH (Rikonstruksioni për përmirësimin e tualeteve të ADISA, tek godina ish Hoteli I Oficerave Tiranë)</t>
  </si>
  <si>
    <r>
      <t xml:space="preserve">Detajimi i Kostos Totale të </t>
    </r>
    <r>
      <rPr>
        <b/>
        <sz val="12"/>
        <color rgb="FFFF0000"/>
        <rFont val="Times New Roman"/>
        <family val="1"/>
      </rPr>
      <t>Produktit 6</t>
    </r>
    <r>
      <rPr>
        <b/>
        <sz val="12"/>
        <color theme="1"/>
        <rFont val="Times New Roman"/>
        <family val="1"/>
      </rPr>
      <t xml:space="preserve"> sipas Artikujve Ekonomikë</t>
    </r>
  </si>
  <si>
    <t>Blerje orendi zyre</t>
  </si>
  <si>
    <t>M870072</t>
  </si>
  <si>
    <t>Blerje orendi zyre (Blerje divan dhe kolltuk)</t>
  </si>
  <si>
    <r>
      <t xml:space="preserve">Detajimi i Kostos Totale të </t>
    </r>
    <r>
      <rPr>
        <b/>
        <sz val="12"/>
        <color rgb="FFFF0000"/>
        <rFont val="Times New Roman"/>
        <family val="1"/>
      </rPr>
      <t>Produktit 7</t>
    </r>
    <r>
      <rPr>
        <b/>
        <sz val="12"/>
        <color theme="1"/>
        <rFont val="Times New Roman"/>
        <family val="1"/>
      </rPr>
      <t xml:space="preserve"> sipas Artikujve Ekonomikë</t>
    </r>
  </si>
  <si>
    <t>18AP306</t>
  </si>
  <si>
    <t>Rikonstruksioni për zgjerimin e ambienteve të Call Center-ADISA, tek godina ish Hoteli I Oficerave Tiranë</t>
  </si>
  <si>
    <r>
      <t xml:space="preserve">Detajimi i Kostos Totale të </t>
    </r>
    <r>
      <rPr>
        <b/>
        <sz val="12"/>
        <color rgb="FFFF0000"/>
        <rFont val="Times New Roman"/>
        <family val="1"/>
      </rPr>
      <t>Produktit 8</t>
    </r>
    <r>
      <rPr>
        <b/>
        <sz val="12"/>
        <color theme="1"/>
        <rFont val="Times New Roman"/>
        <family val="1"/>
      </rPr>
      <t xml:space="preserve"> sipas Artikujve Ekonomikë</t>
    </r>
  </si>
  <si>
    <t>Mbikqyrje e punimeve</t>
  </si>
  <si>
    <t>Produkti 9</t>
  </si>
  <si>
    <t>18AP307</t>
  </si>
  <si>
    <t>Mbikqyrje e punimeve "Rikonstruksioni për zgjerimin e ambienteve të Call Center - Adisa, tek godina ish-Hoteli I Oficerave Tiranë"</t>
  </si>
  <si>
    <r>
      <t xml:space="preserve">Detajimi i Kostos Totale të </t>
    </r>
    <r>
      <rPr>
        <b/>
        <sz val="12"/>
        <color rgb="FFFF0000"/>
        <rFont val="Times New Roman"/>
        <family val="1"/>
      </rPr>
      <t>Produktit 9</t>
    </r>
    <r>
      <rPr>
        <b/>
        <sz val="12"/>
        <color theme="1"/>
        <rFont val="Times New Roman"/>
        <family val="1"/>
      </rPr>
      <t xml:space="preserve"> sipas Artikujve Ekonomikë</t>
    </r>
  </si>
  <si>
    <t>Kosto totale e produktit 9</t>
  </si>
  <si>
    <t>Produkti 10</t>
  </si>
  <si>
    <t>18AP308</t>
  </si>
  <si>
    <t>Kolaudim punimesh "Rikonstruksioni për zgjerimin e ambienteve të Call Center - Adisa, tek godina ish-Hoteli I Oficerave Tiranë"</t>
  </si>
  <si>
    <r>
      <t xml:space="preserve">Detajimi i Kostos Totale të </t>
    </r>
    <r>
      <rPr>
        <b/>
        <sz val="12"/>
        <color rgb="FFFF0000"/>
        <rFont val="Times New Roman"/>
        <family val="1"/>
      </rPr>
      <t>Produktit 10</t>
    </r>
    <r>
      <rPr>
        <b/>
        <sz val="12"/>
        <color theme="1"/>
        <rFont val="Times New Roman"/>
        <family val="1"/>
      </rPr>
      <t xml:space="preserve"> sipas Artikujve Ekonomikë</t>
    </r>
  </si>
  <si>
    <t>Kosto totale e produktit 10</t>
  </si>
  <si>
    <t>Produkti 11</t>
  </si>
  <si>
    <t>18AP309</t>
  </si>
  <si>
    <t>Mbikqyrje e punimeve "Rikonstruksioni për përmirësimin e tualeteve të ADISA, tek godina ish Hoteli I Oficerave Tiranë"</t>
  </si>
  <si>
    <r>
      <t xml:space="preserve">Detajimi i Kostos Totale të </t>
    </r>
    <r>
      <rPr>
        <b/>
        <sz val="12"/>
        <color rgb="FFFF0000"/>
        <rFont val="Times New Roman"/>
        <family val="1"/>
      </rPr>
      <t>Produktit 11</t>
    </r>
    <r>
      <rPr>
        <b/>
        <sz val="12"/>
        <color theme="1"/>
        <rFont val="Times New Roman"/>
        <family val="1"/>
      </rPr>
      <t xml:space="preserve"> sipas Artikujve Ekonomikë</t>
    </r>
  </si>
  <si>
    <t>Kosto totale e produktit 11</t>
  </si>
  <si>
    <t>Produkti 12</t>
  </si>
  <si>
    <t>18AP310</t>
  </si>
  <si>
    <t>Kolaudim punimesh "Rikonstruksioni për përmirësimin e tualeteve të ADISA, tek godina ish Hoteli I Oficerave Tiranë"</t>
  </si>
  <si>
    <r>
      <t xml:space="preserve">Detajimi i Kostos Totale të </t>
    </r>
    <r>
      <rPr>
        <b/>
        <sz val="12"/>
        <color rgb="FFFF0000"/>
        <rFont val="Times New Roman"/>
        <family val="1"/>
      </rPr>
      <t>Produktit 12</t>
    </r>
    <r>
      <rPr>
        <b/>
        <sz val="12"/>
        <color theme="1"/>
        <rFont val="Times New Roman"/>
        <family val="1"/>
      </rPr>
      <t xml:space="preserve"> sipas Artikujve Ekonomikë</t>
    </r>
  </si>
  <si>
    <t>Kosto totale e produktit 12</t>
  </si>
  <si>
    <t>Fond I ngrire</t>
  </si>
  <si>
    <t>Produkti 13</t>
  </si>
  <si>
    <t>M870013</t>
  </si>
  <si>
    <r>
      <t xml:space="preserve">Detajimi i Kostos Totale të </t>
    </r>
    <r>
      <rPr>
        <b/>
        <sz val="12"/>
        <color rgb="FFFF0000"/>
        <rFont val="Times New Roman"/>
        <family val="1"/>
      </rPr>
      <t xml:space="preserve">Produktit 13 </t>
    </r>
    <r>
      <rPr>
        <b/>
        <sz val="12"/>
        <color theme="1"/>
        <rFont val="Times New Roman"/>
        <family val="1"/>
      </rPr>
      <t>sipas Artikujve Ekonomikë</t>
    </r>
  </si>
  <si>
    <t>Kosto totale e produktit 13</t>
  </si>
  <si>
    <t>Menaxhimi dhe Zhvillimi i Administrates Publike -ASPA</t>
  </si>
  <si>
    <t>Ky program buxhetor mbështet funksionimin e Shkollës Shqiptare të Administratës Publike si një institucion Qëndror Publik me autonomi administrative dhe akademike. Ajo ka për qëllim
formimin profesional të nëpunësve civilë, si dhe të çdo individi tjetër, vendas ose të
huaj, që nuk është pjesë e shërbimit civil dhe që plotëson kriteret e kërkuara, sipas parashikimeve në nenit 8, të ligjit 152/2013 Për Nënpunesin Civil të ndryshuar.</t>
  </si>
  <si>
    <t>Të mbështesi zhvillimin profesional të administratës publike për të përballuar sfidat e ndryshimit dhe reformat për zhvillimin e vendit.</t>
  </si>
  <si>
    <t>Numri i pjesmarrësve të trajnuar nga administrata publike.</t>
  </si>
  <si>
    <t>Numri i individeve të trajnuar kundrejt administrates publike.</t>
  </si>
  <si>
    <t>Forcimi i vazhdueshëm i ASPA si institucion qendror publik me autonomi administrative dhe akademike për ofrimin e sherbimit të trajnimit në mbështetje të administratës publike.</t>
  </si>
  <si>
    <r>
      <t xml:space="preserve">Treguesit e Performancës për </t>
    </r>
    <r>
      <rPr>
        <b/>
        <sz val="8"/>
        <color indexed="8"/>
        <rFont val="Garamond"/>
        <family val="1"/>
      </rPr>
      <t>Objektivin 1</t>
    </r>
  </si>
  <si>
    <t>Buxheti total i alokuar</t>
  </si>
  <si>
    <t>Objektivi 2 i Politikës së Programit</t>
  </si>
  <si>
    <t xml:space="preserve">Rritja e numrit te pjesmarresve në trajnime </t>
  </si>
  <si>
    <r>
      <t xml:space="preserve">Treguesit e Performancës për </t>
    </r>
    <r>
      <rPr>
        <b/>
        <sz val="11"/>
        <color indexed="8"/>
        <rFont val="Garamond"/>
        <family val="1"/>
      </rPr>
      <t>Objektivin 2</t>
    </r>
  </si>
  <si>
    <t>Numri i pjesmarrësve të trajnuar në nivel qëndror.</t>
  </si>
  <si>
    <t>Numri i pjesmarrësve të trajnuar në nivel vendor.</t>
  </si>
  <si>
    <t>Numri i pjesmarrësve të trajnuar në institucionet e pavaruar.</t>
  </si>
  <si>
    <t>Numri i trajnimeve për Barazinë gjinore dhe buxhetimi i përgjithshëm gjinor</t>
  </si>
  <si>
    <t xml:space="preserve">Persona te trajnuar </t>
  </si>
  <si>
    <t xml:space="preserve"> Trajnimi  për punonjesit e administrates ne  pushtetin qendror, pushtetin vendor, institucionet e pavaruara dhe publikun e gjere.</t>
  </si>
  <si>
    <t>Nr.pjesmarrësish të trajnuar</t>
  </si>
  <si>
    <r>
      <t xml:space="preserve">Detajimi i Kostos Totale të </t>
    </r>
    <r>
      <rPr>
        <b/>
        <sz val="8"/>
        <color indexed="10"/>
        <rFont val="Garamond"/>
        <family val="1"/>
      </rPr>
      <t>Produktit 1</t>
    </r>
    <r>
      <rPr>
        <b/>
        <sz val="8"/>
        <color indexed="8"/>
        <rFont val="Garamond"/>
        <family val="1"/>
      </rPr>
      <t xml:space="preserve"> sipas Artikujve Ekonomikë</t>
    </r>
  </si>
  <si>
    <r>
      <rPr>
        <b/>
        <sz val="11"/>
        <color indexed="10"/>
        <rFont val="Garamond"/>
        <family val="1"/>
      </rPr>
      <t>Produkti 2</t>
    </r>
    <r>
      <rPr>
        <sz val="11"/>
        <color indexed="8"/>
        <rFont val="Garamond"/>
        <family val="1"/>
      </rPr>
      <t>(shto produkte sipas rastit)</t>
    </r>
  </si>
  <si>
    <r>
      <t>Detajimi i Kostos Totale të</t>
    </r>
    <r>
      <rPr>
        <b/>
        <sz val="8"/>
        <color indexed="10"/>
        <rFont val="Garamond"/>
        <family val="1"/>
      </rPr>
      <t xml:space="preserve"> Produktit X </t>
    </r>
    <r>
      <rPr>
        <b/>
        <sz val="8"/>
        <color indexed="8"/>
        <rFont val="Garamond"/>
        <family val="1"/>
      </rPr>
      <t>sipas Artikujve Ekonomikë</t>
    </r>
  </si>
  <si>
    <r>
      <rPr>
        <b/>
        <sz val="11"/>
        <color indexed="10"/>
        <rFont val="Garamond"/>
        <family val="1"/>
      </rPr>
      <t>Produkti 3</t>
    </r>
    <r>
      <rPr>
        <sz val="11"/>
        <color indexed="8"/>
        <rFont val="Garamond"/>
        <family val="1"/>
      </rPr>
      <t>(shto produkte sipas rastit)</t>
    </r>
  </si>
  <si>
    <t>Kodi i Projektit të Investimeve 18AP601</t>
  </si>
  <si>
    <t>Blerje e pajisje  zyre dhe komjuterike te blera</t>
  </si>
  <si>
    <t xml:space="preserve"> Kodi 18AP601</t>
  </si>
  <si>
    <t>Blerje  pajisje komjuterik/ zyre e për sigurimin e ambienteve të përshtashme për mirëfunksionimin e ASPA</t>
  </si>
  <si>
    <r>
      <t xml:space="preserve">Detajimi i Kostos Totale të </t>
    </r>
    <r>
      <rPr>
        <b/>
        <sz val="8"/>
        <color indexed="10"/>
        <rFont val="Garamond"/>
        <family val="1"/>
      </rPr>
      <t xml:space="preserve">Produktit 1 </t>
    </r>
    <r>
      <rPr>
        <b/>
        <sz val="8"/>
        <color indexed="8"/>
        <rFont val="Garamond"/>
        <family val="1"/>
      </rPr>
      <t>sipas Artikujve Ekonomikë</t>
    </r>
  </si>
  <si>
    <t xml:space="preserve">Produkti 2  Blerje  pajisje  zyre </t>
  </si>
  <si>
    <t>Përshkrimi i Produktit: Kodi 18AP601</t>
  </si>
  <si>
    <t>Blerje  pajisje  zyre për sigurimin e ambienteve të përshtashme për mirëfunksionimin e ASPA</t>
  </si>
  <si>
    <r>
      <t xml:space="preserve">Detajimi i Kostos Totale të </t>
    </r>
    <r>
      <rPr>
        <b/>
        <sz val="8"/>
        <color indexed="10"/>
        <rFont val="Garamond"/>
        <family val="1"/>
      </rPr>
      <t xml:space="preserve">Produktit 2 </t>
    </r>
    <r>
      <rPr>
        <b/>
        <sz val="8"/>
        <color indexed="8"/>
        <rFont val="Garamond"/>
        <family val="1"/>
      </rPr>
      <t>sipas Artikujve Ekonomikë</t>
    </r>
  </si>
  <si>
    <t>Produkti  18BU901</t>
  </si>
  <si>
    <t>Kodi  18BU901</t>
  </si>
  <si>
    <t xml:space="preserve">Rikonstruksion godina ASPA </t>
  </si>
  <si>
    <t>m2 te rikonstruktuar</t>
  </si>
  <si>
    <r>
      <t xml:space="preserve">Detajimi i Kostos Totale të </t>
    </r>
    <r>
      <rPr>
        <b/>
        <sz val="8"/>
        <color indexed="10"/>
        <rFont val="Garamond"/>
        <family val="1"/>
      </rPr>
      <t xml:space="preserve">Produktit 1&amp;2 …X </t>
    </r>
    <r>
      <rPr>
        <b/>
        <sz val="8"/>
        <color indexed="8"/>
        <rFont val="Garamond"/>
        <family val="1"/>
      </rPr>
      <t>sipas Artikujve Ekonomikë</t>
    </r>
  </si>
  <si>
    <t>Software elektronik</t>
  </si>
  <si>
    <t xml:space="preserve">sisteme elektronike </t>
  </si>
  <si>
    <t>nr.sistemesh</t>
  </si>
  <si>
    <r>
      <t xml:space="preserve">Detajimi i Kostos Totale të </t>
    </r>
    <r>
      <rPr>
        <b/>
        <sz val="8"/>
        <color indexed="10"/>
        <rFont val="Garamond"/>
        <family val="1"/>
      </rPr>
      <t>Produktit X</t>
    </r>
    <r>
      <rPr>
        <b/>
        <sz val="8"/>
        <color indexed="8"/>
        <rFont val="Garamond"/>
        <family val="1"/>
      </rPr>
      <t xml:space="preserve"> sipas Artikujve Ekonomikë</t>
    </r>
  </si>
  <si>
    <r>
      <t xml:space="preserve">Detajimi i Kostos Totale të </t>
    </r>
    <r>
      <rPr>
        <b/>
        <sz val="8"/>
        <color indexed="10"/>
        <rFont val="Garamond"/>
        <family val="1"/>
      </rPr>
      <t xml:space="preserve">Produktit X </t>
    </r>
    <r>
      <rPr>
        <b/>
        <sz val="8"/>
        <color indexed="8"/>
        <rFont val="Garamond"/>
        <family val="1"/>
      </rPr>
      <t>sipas Artikujve Ekonomikë</t>
    </r>
  </si>
  <si>
    <t>Buxheti  2024-2026</t>
  </si>
  <si>
    <t>DEPARTAMENTI I ADMINISTRATES PUBLIKE</t>
  </si>
  <si>
    <t>Departamenti i Administratës Publike  zhvillon politika dhe strategji . Ai synon: zhvillimin dhe menaxhimin e burimeve njerëzore, si dhe thellimin e reformës në shërbimin civil ,zgjerimin e fushës së veprimit të këtij kuadri ligjor,  përcaktimin e standarteve të njëjta për nëpunësit civilë dhe punonjësit e tjerë të administratës publike, në kuptimin e rregullimit të marrëdhënieve të punës, pranimit në administratën publike, ecjen në karrierë, kualifikimin profesional të tyre, përcaktimin e standarteve të njëjta për ngritjen e institucioneve të administratës publike; ngritjen dhe fuqizimin e strukturave efektive për të gjitha institucionet e administratës publike, krijimin dhe zbatimin e politikave të pagave si dhe të gjitha skemave të tjera shpërblyese për të gjithë nëpunësit e administratës publike: trajnimin si mjet strategjik për zhvillimin e kapaciteteve të nëpunësve të administratës publike</t>
  </si>
  <si>
    <t xml:space="preserve"> Departamenti i Administratës Publike ka për qëllim sigurimin e një shërbimi civil të qëndrueshëm, profesional, të bazuar në meritë, integritet moral dhe paanësi politike
</t>
  </si>
  <si>
    <t>Procedura konkurimi ,konkurse pranimi në shërbimin civil, lëvizje paralele, ngritje në detyrë</t>
  </si>
  <si>
    <t>Përfaqësim në procese gjyqësore, komisione disiplinore dhe procese  monitorimi të kryera</t>
  </si>
  <si>
    <t>Programe në fushën e shërbimit civil  dhe strategji të miratuara ,raportime të kryera</t>
  </si>
  <si>
    <t xml:space="preserve">Strategji të miratuara </t>
  </si>
  <si>
    <t>Raporte monitorimi të kryera</t>
  </si>
  <si>
    <t>Akte ligjore e nënligjore të hartuara , politika të ndërmarra për zhvillimin profesional ,interpretime dhe dhënie mendimi</t>
  </si>
  <si>
    <t xml:space="preserve">Politika të ndërmarra për zhvillimin profesional </t>
  </si>
  <si>
    <t>Procese monitorimi të kryera</t>
  </si>
  <si>
    <t>Administrimi dhe funksionimi i DAP</t>
  </si>
  <si>
    <t xml:space="preserve">Rritja e performances së menaxhimit të burimeve njerëzore të shërbimit civil, ndërtimit të institutcioneve dhe organizimi i sistemit të pagave në administratën publike. Ngritja e kapacitetve të administratës publike me qëllim rritjen e efiçencës dhe përgjegjshmërisë së nëpunësve publikë dhe  monitorimi i zbatimit të legjislacionit të shërbimit civil </t>
  </si>
  <si>
    <t>Realizimi I  performances së menaxhimit të burimeve njerëzore të shërbimit civil</t>
  </si>
  <si>
    <t>Procedura konkurimi në shërbimin civil</t>
  </si>
  <si>
    <t>Zhvillimi i procedurave të konkurimit në institucionet e administratës shtetërore (Konkurse pranimi në shërbimin civil, lëvizje paralele, ngritje në detyrë)</t>
  </si>
  <si>
    <t>Numër procedurash</t>
  </si>
  <si>
    <t>Përfaqësim në procese gjyqësore dhe komisione disiplinore</t>
  </si>
  <si>
    <t>Përfaqësimi i Departamentit të Administratës Publike në procese gjyqësore ku është palë dhe pjesëmarrje në komisione disiplinore.</t>
  </si>
  <si>
    <t>Numër procedurash/procesesh</t>
  </si>
  <si>
    <t>Detajimi i Kostos Totale të Produktit 2 sipas Artikujve Ekonomikë</t>
  </si>
  <si>
    <t xml:space="preserve">Programe/projekte ne fushën e shërbimit civil </t>
  </si>
  <si>
    <t>Hartimi i programeve dhe projekteve dhe përdorimi i mjeteve inovative për menaxhimin e burimeve njerëzore</t>
  </si>
  <si>
    <t>Numër programesh/projektesh</t>
  </si>
  <si>
    <t>Detajimi i Kostos Totale të Produktit 3 sipas Artikujve Ekonomikë</t>
  </si>
  <si>
    <t>Hartimi dhe rishikimi i strategjive të miratuara në kuadër të reformës në administratës publike</t>
  </si>
  <si>
    <t>Numër strategji/plan veprimi</t>
  </si>
  <si>
    <t>Detajimi i Kostos Totale të Produktit 4 sipas Artikujve Ekonomikë</t>
  </si>
  <si>
    <r>
      <rPr>
        <b/>
        <sz val="8"/>
        <rFont val="Garamond"/>
        <family val="1"/>
      </rPr>
      <t xml:space="preserve">Produkti 5 </t>
    </r>
    <r>
      <rPr>
        <sz val="8"/>
        <rFont val="Garamond"/>
        <family val="1"/>
      </rPr>
      <t>(shto produkte sipas rastit)</t>
    </r>
  </si>
  <si>
    <t>Raporte monitorimi te kryera</t>
  </si>
  <si>
    <t>Hartimi dhe përgatitja e raporteve të monitorimit për zbatimin e strategjisë ndërsektoriale në administratën publike për organizmat ndërkombëtarë</t>
  </si>
  <si>
    <t>Numër raportesh</t>
  </si>
  <si>
    <t>Detajimi i Kostos Totale të Produktit 5 sipas Artikujve Ekonomikë</t>
  </si>
  <si>
    <t>Akte ligjore dhe nënligjore te hartuara</t>
  </si>
  <si>
    <t xml:space="preserve">Hartimi i akteve ligjore dhe nënligjore në fushën e pagave, burimeve njerëzore dhe në fushën e organizimit të institucioneve </t>
  </si>
  <si>
    <t>numër aktesh</t>
  </si>
  <si>
    <t>Detajimi i Kostos Totale të Produktit 6 sipas Artikujve Ekonomikë</t>
  </si>
  <si>
    <t xml:space="preserve">Politika te ndermarra për zhvillimin profesional </t>
  </si>
  <si>
    <t>Hartimi i politikave për ngritjen e kapaciteteve dhe rritjen e integritetit në administratën publike</t>
  </si>
  <si>
    <t>politika</t>
  </si>
  <si>
    <t>Detajimi i Kostos Totale të Produktit 7 sipas Artikujve Ekonomikë</t>
  </si>
  <si>
    <t>Procese monitorimi te kryera</t>
  </si>
  <si>
    <t>Procese monitorimi te kryera për zbatimin e legjislacionit të shërbimit civilsi dhe Inspektime për të monitoruar zbatimin e legjislacion it të shërbimit civil</t>
  </si>
  <si>
    <t>Proces inspektimi</t>
  </si>
  <si>
    <t>Detajimi i Kostos Totale të Produktit 8 sipas Artikujve Ekonomikë</t>
  </si>
  <si>
    <t>Procese për sigurimin e mirëfunksionimit të institucionit</t>
  </si>
  <si>
    <t>Procese</t>
  </si>
  <si>
    <t>Detajimi i Kostos Totale të Produktit 9 sipas Artikujve Ekonomikë</t>
  </si>
  <si>
    <t>Blerje e pajisje  zyre dhe komjuterike</t>
  </si>
  <si>
    <t>Pajise zyre</t>
  </si>
  <si>
    <t>Kodi     18AP601</t>
  </si>
  <si>
    <t>Blerje  pajisje  zyre  dhe kompjuterike  për sigurimin e ambienteve të përshtashme për mirëfunksionimin e DAP</t>
  </si>
  <si>
    <t>Kodi i Projektit të Investimeve  M870290</t>
  </si>
  <si>
    <t xml:space="preserve">Rikonstruksion Godine </t>
  </si>
  <si>
    <t>M2 te rikostruktuar/Godine e rikostruktuar</t>
  </si>
  <si>
    <t xml:space="preserve">IPA 2014 Zbatimi i reformes se Sherbimit Civil ne Administraten Publike </t>
  </si>
  <si>
    <t>Zbatimi i reformes se Sherbimit Civil ne Administraten Publike</t>
  </si>
  <si>
    <t>Kodi  18BP504</t>
  </si>
  <si>
    <t xml:space="preserve">Nr reformash </t>
  </si>
  <si>
    <t>Pagesë TVSH</t>
  </si>
  <si>
    <t>Kodi  18AP802</t>
  </si>
  <si>
    <t>Pagesa e TVSH për projekte</t>
  </si>
  <si>
    <t>Planifikimi, Menaxhimi dhe Administrim</t>
  </si>
  <si>
    <t>01150</t>
  </si>
  <si>
    <t xml:space="preserve">Auditimi me përgjegjësi i zbatimit të dispozitave ligjore nga subjektet që perfitojne fonde nga BE për Programet IPA dhe IPARD , i zbatimit të dispozitave ligjore nga Audituesit e Agjencise. 
</t>
  </si>
  <si>
    <t>Kryerja e veprimtarisë audituese me qëllim verifikim e vërtetësisë, saktësisë së raporteve dhe pasqyrave financiare vjetore , si dhe llogarive vjetore që mbështesin këto pasqyra.</t>
  </si>
  <si>
    <t xml:space="preserve">Emërtimi i Treguesit 1                             Norma e uljes së pasaktesive dhe pavertetesive të raporteve dhe pasqyrave/deklaratave financiare vjetore, si dhe të llogarive vjetore që mbështetin këto pasqyra/deklarata .                                                                   </t>
  </si>
  <si>
    <t>Emërtimi i Treguesit 2                                 Ulja e paligjshmërisë dhe parregullsisë së transaksioneve përkatëse.</t>
  </si>
  <si>
    <t>Përputhshmëria e sistemit të menaxhimit dhe kontrollit me Marrëveshjen kuadër dhe çdo marrëveshje tjetër të lidhur ndërmjet Komisionit Evropian dhe Republikës së Shqipërisë në kuadër të Programit IPA.</t>
  </si>
  <si>
    <t>Norma e uljes së veprimeve që bien ndesh me dispozitat e vendosura në Marrëveshjen kuadër dhe cdo dsipozitë tjetër ligjore në fuqi , që përcakoton dhënien dhe përdorimin e fondeve të programit IPA</t>
  </si>
  <si>
    <t>Norma e përmiresimit të eficensës në evidentimin e paligjshmërisë dhe parregullsisë së transaksioneve</t>
  </si>
  <si>
    <t>98704AA</t>
  </si>
  <si>
    <t xml:space="preserve">Auditime të kryera për sistemin e menaxhimit dhe kontrollin e fondeve IPA të menaxhimit të decentralizuar. </t>
  </si>
  <si>
    <t>Numër Auditimesh</t>
  </si>
  <si>
    <r>
      <t xml:space="preserve">Detajimi i Kostos Totale të </t>
    </r>
    <r>
      <rPr>
        <b/>
        <sz val="14"/>
        <color rgb="FFFF0000"/>
        <rFont val="Garamond"/>
        <family val="1"/>
      </rPr>
      <t>Produktit 1</t>
    </r>
    <r>
      <rPr>
        <b/>
        <sz val="14"/>
        <color theme="1"/>
        <rFont val="Garamond"/>
        <family val="1"/>
      </rPr>
      <t xml:space="preserve"> sipas Artikujve Ekonomikë</t>
    </r>
  </si>
  <si>
    <r>
      <rPr>
        <b/>
        <sz val="14"/>
        <color rgb="FFFF0000"/>
        <rFont val="Garamond"/>
        <family val="1"/>
      </rPr>
      <t>Produkti 2</t>
    </r>
    <r>
      <rPr>
        <sz val="14"/>
        <color theme="1"/>
        <rFont val="Garamond"/>
        <family val="1"/>
      </rPr>
      <t>(shto produkte sipas rastit)</t>
    </r>
  </si>
  <si>
    <r>
      <t>Detajimi i Kostos Totale të</t>
    </r>
    <r>
      <rPr>
        <b/>
        <sz val="14"/>
        <color rgb="FFFF0000"/>
        <rFont val="Garamond"/>
        <family val="1"/>
      </rPr>
      <t xml:space="preserve"> Produktit X </t>
    </r>
    <r>
      <rPr>
        <b/>
        <sz val="14"/>
        <color theme="1"/>
        <rFont val="Garamond"/>
        <family val="1"/>
      </rPr>
      <t>sipas Artikujve Ekonomikë</t>
    </r>
  </si>
  <si>
    <r>
      <rPr>
        <b/>
        <sz val="14"/>
        <color rgb="FFFF0000"/>
        <rFont val="Garamond"/>
        <family val="1"/>
      </rPr>
      <t>Produkti 3</t>
    </r>
    <r>
      <rPr>
        <sz val="14"/>
        <color theme="1"/>
        <rFont val="Garamond"/>
        <family val="1"/>
      </rPr>
      <t>(shto produkte sipas rastit)</t>
    </r>
  </si>
  <si>
    <t>18AN601</t>
  </si>
  <si>
    <t xml:space="preserve">Pajisje kompjuterike dhe pajisje zyre sipas nevojave te institucionit </t>
  </si>
  <si>
    <r>
      <t xml:space="preserve">Detajimi i Kostos Totale të </t>
    </r>
    <r>
      <rPr>
        <b/>
        <sz val="14"/>
        <color rgb="FFFF0000"/>
        <rFont val="Garamond"/>
        <family val="1"/>
      </rPr>
      <t xml:space="preserve">Produktit 1 </t>
    </r>
    <r>
      <rPr>
        <b/>
        <sz val="14"/>
        <color theme="1"/>
        <rFont val="Garamond"/>
        <family val="1"/>
      </rPr>
      <t>sipas Artikujve Ekonomikë</t>
    </r>
  </si>
  <si>
    <r>
      <t xml:space="preserve">Detajimi i Kostos Totale të </t>
    </r>
    <r>
      <rPr>
        <b/>
        <sz val="14"/>
        <color rgb="FFFF0000"/>
        <rFont val="Garamond"/>
        <family val="1"/>
      </rPr>
      <t xml:space="preserve">Produktit 2 </t>
    </r>
    <r>
      <rPr>
        <b/>
        <sz val="14"/>
        <color theme="1"/>
        <rFont val="Garamond"/>
        <family val="1"/>
      </rPr>
      <t>sipas Artikujve Ekonomikë</t>
    </r>
  </si>
  <si>
    <r>
      <t xml:space="preserve">Detajimi i Kostos Totale të </t>
    </r>
    <r>
      <rPr>
        <b/>
        <sz val="14"/>
        <color rgb="FFFF0000"/>
        <rFont val="Garamond"/>
        <family val="1"/>
      </rPr>
      <t xml:space="preserve">Produktit 1&amp;2 …X </t>
    </r>
    <r>
      <rPr>
        <b/>
        <sz val="14"/>
        <color theme="1"/>
        <rFont val="Garamond"/>
        <family val="1"/>
      </rPr>
      <t>sipas Artikujve Ekonomikë</t>
    </r>
  </si>
  <si>
    <r>
      <t xml:space="preserve">Detajimi i Kostos Totale të </t>
    </r>
    <r>
      <rPr>
        <b/>
        <sz val="14"/>
        <color rgb="FFFF0000"/>
        <rFont val="Garamond"/>
        <family val="1"/>
      </rPr>
      <t>Produktit X</t>
    </r>
    <r>
      <rPr>
        <b/>
        <sz val="14"/>
        <color theme="1"/>
        <rFont val="Garamond"/>
        <family val="1"/>
      </rPr>
      <t xml:space="preserve"> sipas Artikujve Ekonomikë</t>
    </r>
  </si>
  <si>
    <r>
      <t xml:space="preserve">Detajimi i Kostos Totale të </t>
    </r>
    <r>
      <rPr>
        <b/>
        <sz val="14"/>
        <color rgb="FFFF0000"/>
        <rFont val="Garamond"/>
        <family val="1"/>
      </rPr>
      <t xml:space="preserve">Produktit X </t>
    </r>
    <r>
      <rPr>
        <b/>
        <sz val="14"/>
        <color theme="1"/>
        <rFont val="Garamond"/>
        <family val="1"/>
      </rPr>
      <t>sipas Artikujve Ekonomikë</t>
    </r>
  </si>
  <si>
    <t>AGJENCIA KOMBETARE E SHOQERISE SE INFORMACIONIT</t>
  </si>
  <si>
    <t>Shpenzime operative dhe investime për sistemet dhe infrastrukturen TI per Agjencine Kombetare te Shoqerise se Informacionit dhe institucionet ne vartesi te Keshillit te Ministrave. Keto shpenzime jane hartuar mbështetur në Ligjin nr.43/2023 "Per qeverisjen elektronike", si dhe ne Strategjine Digitale 2022-2026</t>
  </si>
  <si>
    <r>
      <t xml:space="preserve">Mirëmbajtja e sistemeve dhe Infrastrukturës TIK në mbi </t>
    </r>
    <r>
      <rPr>
        <b/>
        <sz val="11"/>
        <color theme="1"/>
        <rFont val="Garamond"/>
        <family val="1"/>
      </rPr>
      <t>722 intitucione</t>
    </r>
    <r>
      <rPr>
        <sz val="11"/>
        <color theme="1"/>
        <rFont val="Garamond"/>
        <family val="1"/>
      </rPr>
      <t xml:space="preserve"> në varësi të Këshillit të Ministrave.</t>
    </r>
  </si>
  <si>
    <t>Garantimi i aksesit ne internet dhe intranet në çdo institucion publik ne varësi të Këshillit Ministrave në të gjithë vendin.me nje shpejtësi deri në 200 MB, si dhe ne te gjitha shkollat e arsimit parauniversitar</t>
  </si>
  <si>
    <t>Siguria e sistemeve, menaxhimi I risqeve të sigurisë së informacionit, monitorim dhe trajtm I të gjithë incidenteve kibernetike ku AKSHI operon.</t>
  </si>
  <si>
    <t>Zbatimin e politikave e te strategjive, per zhvillimin e sektorit te shoqerise se informacionit ( SHI) dhe ne vecanti te teknologjise se informacionit dhe komunikimit (TIK).                                                                                                                                                                                                                                b) Bashkerendimin  e programeve ne fushen e SHse dhe ne vecanti te TIK-ut.                                                                                                                                                                                                                                                                                                                                                                           c) Nxitjen e investimeve ne fushen SHI.                                                                                                                                                                                                                                                                                                                                                           ç)Promovimin e teknologjive te reja ne fushen e SHI-se                                                                                                                                                                                                                                                    d)Dhenien e kontributit ne edukimin dhe nxitjen e perdorimit te TIK-ut nga publiku</t>
  </si>
  <si>
    <t>Nxitja e investimeve ne fushen e teknologjise, promovimi I teknologjive te reja ne sektorin e shoqerise se informacionit, edukimi dhe nxitja e perdorimit te teknologjise se informacionit ne mase te gjere nga publiku</t>
  </si>
  <si>
    <t>Edukimi dhe nxitja e perdorimit te TIK ne mase me te gjere nga publiku, sidomos nga te rinjte.         -  Ngritja e Laboratoreve SMART ne 200 shkolla                                   -   Ngritja e Qendrave Rinore</t>
  </si>
  <si>
    <t>Mirëmbajtja e sistemeve IT të AKSHI dhe Institucioneve Qeveritare</t>
  </si>
  <si>
    <t xml:space="preserve">Mirëmbajtja e sistemeve IT të AKSHI dhe Institucioneve Qeveritare, pagesa e  Internetit dhe intranetit per AKSHI dhe Institucionet qeveritare, shkollat dhe qendrat shendetesore ne te gjithe vendin etj  </t>
  </si>
  <si>
    <t>Numer Sitemesh</t>
  </si>
  <si>
    <r>
      <rPr>
        <b/>
        <sz val="12"/>
        <color rgb="FFFF0000"/>
        <rFont val="Garamond"/>
        <family val="1"/>
      </rPr>
      <t>Produkti 2</t>
    </r>
    <r>
      <rPr>
        <sz val="12"/>
        <color theme="1"/>
        <rFont val="Garamond"/>
        <family val="1"/>
      </rPr>
      <t>(shto produkte sipas rastit)</t>
    </r>
  </si>
  <si>
    <r>
      <t>Detajimi i Kostos Totale të</t>
    </r>
    <r>
      <rPr>
        <b/>
        <sz val="12"/>
        <color rgb="FFFF0000"/>
        <rFont val="Garamond"/>
        <family val="1"/>
      </rPr>
      <t xml:space="preserve"> Produktit X </t>
    </r>
    <r>
      <rPr>
        <b/>
        <sz val="12"/>
        <color theme="1"/>
        <rFont val="Garamond"/>
        <family val="1"/>
      </rPr>
      <t>sipas Artikujve Ekonomikë</t>
    </r>
  </si>
  <si>
    <r>
      <rPr>
        <b/>
        <sz val="12"/>
        <color rgb="FFFF0000"/>
        <rFont val="Garamond"/>
        <family val="1"/>
      </rPr>
      <t>Produkti 3</t>
    </r>
    <r>
      <rPr>
        <sz val="12"/>
        <color theme="1"/>
        <rFont val="Garamond"/>
        <family val="1"/>
      </rPr>
      <t>(shto produkte sipas rastit)</t>
    </r>
  </si>
  <si>
    <t>Licensa software</t>
  </si>
  <si>
    <t xml:space="preserve"> Liçensa te ndryshme sigurie dhe Sherbime te Microsoft Company, ne vitin 2024 do te riperterihet Marreveshja ndermjet Qeverise Shqiptare, perfaqesuar nga AKSHI, dhe Kompanise Microsoft</t>
  </si>
  <si>
    <t>Numer License</t>
  </si>
  <si>
    <r>
      <t xml:space="preserve">Detajimi i Kostos Totale të </t>
    </r>
    <r>
      <rPr>
        <b/>
        <sz val="12"/>
        <color rgb="FFFF0000"/>
        <rFont val="Garamond"/>
        <family val="1"/>
      </rPr>
      <t>Produktit 2</t>
    </r>
    <r>
      <rPr>
        <b/>
        <sz val="12"/>
        <color theme="1"/>
        <rFont val="Garamond"/>
        <family val="1"/>
      </rPr>
      <t xml:space="preserve"> sipas Artikujve Ekonomikë</t>
    </r>
  </si>
  <si>
    <t>Konsulence dhe Asistence Jons&amp;Dart</t>
  </si>
  <si>
    <t>M870018</t>
  </si>
  <si>
    <r>
      <t xml:space="preserve">Detajimi i Kostos Totale të </t>
    </r>
    <r>
      <rPr>
        <b/>
        <sz val="12"/>
        <color rgb="FFFF0000"/>
        <rFont val="Garamond"/>
        <family val="1"/>
      </rPr>
      <t xml:space="preserve">Produktit 1 </t>
    </r>
    <r>
      <rPr>
        <b/>
        <sz val="12"/>
        <color theme="1"/>
        <rFont val="Garamond"/>
        <family val="1"/>
      </rPr>
      <t>sipas Artikujve Ekonomikë</t>
    </r>
  </si>
  <si>
    <r>
      <t xml:space="preserve">Detajimi i Kostos Totale të </t>
    </r>
    <r>
      <rPr>
        <b/>
        <sz val="12"/>
        <color rgb="FFFF0000"/>
        <rFont val="Garamond"/>
        <family val="1"/>
      </rPr>
      <t>Produktit X</t>
    </r>
    <r>
      <rPr>
        <b/>
        <sz val="12"/>
        <color theme="1"/>
        <rFont val="Garamond"/>
        <family val="1"/>
      </rPr>
      <t xml:space="preserve"> sipas Artikujve Ekonomikë</t>
    </r>
  </si>
  <si>
    <t>Kategoria 2: Shpenzimet për projekte investimesh Banka Boterore</t>
  </si>
  <si>
    <t>Ngritja e sistemve per Institucionet qendrore</t>
  </si>
  <si>
    <t>Implementimi i infrastrukturës së qendërzuar hardware</t>
  </si>
  <si>
    <t>I RI</t>
  </si>
  <si>
    <t>Nr. Sistemesh</t>
  </si>
  <si>
    <t>Qendrat Rinore të Inovacionit</t>
  </si>
  <si>
    <t>Nr sistemi</t>
  </si>
  <si>
    <r>
      <t xml:space="preserve">Detajimi i Kostos Totale të </t>
    </r>
    <r>
      <rPr>
        <b/>
        <sz val="12"/>
        <color rgb="FFFF0000"/>
        <rFont val="Garamond"/>
        <family val="1"/>
      </rPr>
      <t xml:space="preserve">Produktit 2 </t>
    </r>
    <r>
      <rPr>
        <b/>
        <sz val="12"/>
        <color theme="1"/>
        <rFont val="Garamond"/>
        <family val="1"/>
      </rPr>
      <t>sipas Artikujve Ekonomikë</t>
    </r>
  </si>
  <si>
    <t>Implementimi i laboratorëve smart</t>
  </si>
  <si>
    <t>20AD434</t>
  </si>
  <si>
    <t>Nr. Sistemi</t>
  </si>
  <si>
    <r>
      <t xml:space="preserve">Detajimi i Kostos Totale të </t>
    </r>
    <r>
      <rPr>
        <b/>
        <sz val="12"/>
        <color rgb="FFFF0000"/>
        <rFont val="Garamond"/>
        <family val="1"/>
      </rPr>
      <t xml:space="preserve">Produktit 3 </t>
    </r>
    <r>
      <rPr>
        <b/>
        <sz val="12"/>
        <color theme="1"/>
        <rFont val="Garamond"/>
        <family val="1"/>
      </rPr>
      <t>sipas Artikujve Ekonomikë</t>
    </r>
  </si>
  <si>
    <t>Produkti 34</t>
  </si>
  <si>
    <t>Implementimi i Sistemit Menaxhimit të Dokumenteve Elektronike dhe arkivës elektronike 2.0 dhe site sekondar - Administrata pa letër, faza 2</t>
  </si>
  <si>
    <r>
      <t xml:space="preserve">Detajimi i Kostos Totale të </t>
    </r>
    <r>
      <rPr>
        <b/>
        <sz val="12"/>
        <color rgb="FFFF0000"/>
        <rFont val="Garamond"/>
        <family val="1"/>
      </rPr>
      <t xml:space="preserve">Produktit 4 </t>
    </r>
    <r>
      <rPr>
        <b/>
        <sz val="12"/>
        <color theme="1"/>
        <rFont val="Garamond"/>
        <family val="1"/>
      </rPr>
      <t>sipas Artikujve Ekonomikë</t>
    </r>
  </si>
  <si>
    <t xml:space="preserve">Implementimi i Sistemit të Qendërzuar për Dokumentet me Nënshkrim Elektronik 2.0, Modulit të Administratës Publike </t>
  </si>
  <si>
    <r>
      <t xml:space="preserve">Detajimi i Kostos Totale të </t>
    </r>
    <r>
      <rPr>
        <b/>
        <sz val="12"/>
        <color rgb="FFFF0000"/>
        <rFont val="Garamond"/>
        <family val="1"/>
      </rPr>
      <t xml:space="preserve">Produktit 5 </t>
    </r>
    <r>
      <rPr>
        <b/>
        <sz val="12"/>
        <color theme="1"/>
        <rFont val="Garamond"/>
        <family val="1"/>
      </rPr>
      <t>sipas Artikujve Ekonomikë</t>
    </r>
  </si>
  <si>
    <t xml:space="preserve">Përmirësimi i shërbimeve elektronike me teknologji mikroservisi </t>
  </si>
  <si>
    <r>
      <t xml:space="preserve">Detajimi i Kostos Totale të </t>
    </r>
    <r>
      <rPr>
        <b/>
        <sz val="12"/>
        <color rgb="FFFF0000"/>
        <rFont val="Garamond"/>
        <family val="1"/>
      </rPr>
      <t xml:space="preserve">Produktit 6 </t>
    </r>
    <r>
      <rPr>
        <b/>
        <sz val="12"/>
        <color theme="1"/>
        <rFont val="Garamond"/>
        <family val="1"/>
      </rPr>
      <t>sipas Artikujve Ekonomikë</t>
    </r>
  </si>
  <si>
    <t>Implementimi i Platformës Qeveritare të Ndërveprimit 2.0 dhe site sekondar</t>
  </si>
  <si>
    <r>
      <t xml:space="preserve">Detajimi i Kostos Totale të </t>
    </r>
    <r>
      <rPr>
        <b/>
        <sz val="12"/>
        <color rgb="FFFF0000"/>
        <rFont val="Garamond"/>
        <family val="1"/>
      </rPr>
      <t xml:space="preserve">Produktit 7 </t>
    </r>
    <r>
      <rPr>
        <b/>
        <sz val="12"/>
        <color theme="1"/>
        <rFont val="Garamond"/>
        <family val="1"/>
      </rPr>
      <t>sipas Artikujve Ekonomikë</t>
    </r>
  </si>
  <si>
    <t>Implementimi i e-Albania 2.0 dhe site sekondar dhe open data</t>
  </si>
  <si>
    <r>
      <t xml:space="preserve">Detajimi i Kostos Totale të </t>
    </r>
    <r>
      <rPr>
        <b/>
        <sz val="12"/>
        <color rgb="FFFF0000"/>
        <rFont val="Garamond"/>
        <family val="1"/>
      </rPr>
      <t xml:space="preserve">Produktit 8 </t>
    </r>
    <r>
      <rPr>
        <b/>
        <sz val="12"/>
        <color theme="1"/>
        <rFont val="Garamond"/>
        <family val="1"/>
      </rPr>
      <t>sipas Artikujve Ekonomikë</t>
    </r>
  </si>
  <si>
    <t xml:space="preserve">Kategoria 3: Shpenzimet për projekte investimesh </t>
  </si>
  <si>
    <t>Upgrade i sistemit te komunikimit te Policisë së Shtetit- DATACOM</t>
  </si>
  <si>
    <t>20AD417</t>
  </si>
  <si>
    <t>Permiresimi dhe ristrukturimi I platformes se bashkeqeverisjes</t>
  </si>
  <si>
    <t>20AD433</t>
  </si>
  <si>
    <t>Permiresimi i regjistrit qendror te personelit</t>
  </si>
  <si>
    <t>20AD432</t>
  </si>
  <si>
    <t>Permiresimi I sistemit informatik te akreditimit</t>
  </si>
  <si>
    <t>I Ri</t>
  </si>
  <si>
    <t>Permiresimi i sistemit dhe infrastruktures se çelsave publike (PKI)</t>
  </si>
  <si>
    <t>Permiresimin e sistemit dhe infrastruktures se çelsave publike (PKI)</t>
  </si>
  <si>
    <t>Projekti i godines AKSHI-t</t>
  </si>
  <si>
    <t>Permiresimi I sistemit te drejtesise per te mitur</t>
  </si>
  <si>
    <t>Rikonstruksion i godines AKSHI-t</t>
  </si>
  <si>
    <r>
      <t xml:space="preserve">Detajimi i Kostos Totale të </t>
    </r>
    <r>
      <rPr>
        <b/>
        <sz val="12"/>
        <color rgb="FFFF0000"/>
        <rFont val="Garamond"/>
        <family val="1"/>
      </rPr>
      <t xml:space="preserve">Produktit 9 </t>
    </r>
    <r>
      <rPr>
        <b/>
        <sz val="12"/>
        <color theme="1"/>
        <rFont val="Garamond"/>
        <family val="1"/>
      </rPr>
      <t>sipas Artikujve Ekonomikë</t>
    </r>
  </si>
  <si>
    <t>Ritja e kapaciteteve fizike te datacentr-it qeveritar</t>
  </si>
  <si>
    <r>
      <t xml:space="preserve">Detajimi i Kostos Totale të </t>
    </r>
    <r>
      <rPr>
        <b/>
        <sz val="12"/>
        <color rgb="FFFF0000"/>
        <rFont val="Garamond"/>
        <family val="1"/>
      </rPr>
      <t xml:space="preserve">Produktit 10 </t>
    </r>
    <r>
      <rPr>
        <b/>
        <sz val="12"/>
        <color theme="1"/>
        <rFont val="Garamond"/>
        <family val="1"/>
      </rPr>
      <t>sipas Artikujve Ekonomikë</t>
    </r>
  </si>
  <si>
    <t>Permiresimi i sistemit e- leje</t>
  </si>
  <si>
    <r>
      <t xml:space="preserve">Detajimi i Kostos Totale të </t>
    </r>
    <r>
      <rPr>
        <b/>
        <sz val="12"/>
        <color rgb="FFFF0000"/>
        <rFont val="Garamond"/>
        <family val="1"/>
      </rPr>
      <t xml:space="preserve">Produktit 11 </t>
    </r>
    <r>
      <rPr>
        <b/>
        <sz val="12"/>
        <color theme="1"/>
        <rFont val="Garamond"/>
        <family val="1"/>
      </rPr>
      <t>sipas Artikujve Ekonomikë</t>
    </r>
  </si>
  <si>
    <t>Permiresimi i infrastruktures hardware per sistemet doganore dhe rrjetet fizike</t>
  </si>
  <si>
    <r>
      <t xml:space="preserve">Detajimi i Kostos Totale të </t>
    </r>
    <r>
      <rPr>
        <b/>
        <sz val="12"/>
        <color rgb="FFFF0000"/>
        <rFont val="Garamond"/>
        <family val="1"/>
      </rPr>
      <t xml:space="preserve">Produktit 12 </t>
    </r>
    <r>
      <rPr>
        <b/>
        <sz val="12"/>
        <color theme="1"/>
        <rFont val="Garamond"/>
        <family val="1"/>
      </rPr>
      <t>sipas Artikujve Ekonomikë</t>
    </r>
  </si>
  <si>
    <t>Ngritja e sistemit te start-up</t>
  </si>
  <si>
    <t>20AD431</t>
  </si>
  <si>
    <r>
      <t xml:space="preserve">Detajimi i Kostos Totale të </t>
    </r>
    <r>
      <rPr>
        <b/>
        <sz val="12"/>
        <color rgb="FFFF0000"/>
        <rFont val="Garamond"/>
        <family val="1"/>
      </rPr>
      <t xml:space="preserve">Produktit 13 </t>
    </r>
    <r>
      <rPr>
        <b/>
        <sz val="12"/>
        <color theme="1"/>
        <rFont val="Garamond"/>
        <family val="1"/>
      </rPr>
      <t>sipas Artikujve Ekonomikë</t>
    </r>
  </si>
  <si>
    <t>Produkti 14</t>
  </si>
  <si>
    <t>Ngritja e sistemit te menaxhimit te informacionit per integrimin ne BE</t>
  </si>
  <si>
    <r>
      <t xml:space="preserve">Detajimi i Kostos Totale të </t>
    </r>
    <r>
      <rPr>
        <b/>
        <sz val="12"/>
        <color rgb="FFFF0000"/>
        <rFont val="Garamond"/>
        <family val="1"/>
      </rPr>
      <t xml:space="preserve">Produktit 14 </t>
    </r>
    <r>
      <rPr>
        <b/>
        <sz val="12"/>
        <color theme="1"/>
        <rFont val="Garamond"/>
        <family val="1"/>
      </rPr>
      <t>sipas Artikujve Ekonomikë</t>
    </r>
  </si>
  <si>
    <t>Kosto totale e produktit 14</t>
  </si>
  <si>
    <t>Produkti 15</t>
  </si>
  <si>
    <t>Hapsira Hardwarike per kapacitetin e serverave DPT</t>
  </si>
  <si>
    <r>
      <t xml:space="preserve">Detajimi i Kostos Totale të </t>
    </r>
    <r>
      <rPr>
        <b/>
        <sz val="12"/>
        <color rgb="FFFF0000"/>
        <rFont val="Garamond"/>
        <family val="1"/>
      </rPr>
      <t xml:space="preserve">Produktit 15 </t>
    </r>
    <r>
      <rPr>
        <b/>
        <sz val="12"/>
        <color theme="1"/>
        <rFont val="Garamond"/>
        <family val="1"/>
      </rPr>
      <t>sipas Artikujve Ekonomikë</t>
    </r>
  </si>
  <si>
    <t>Kosto totale e produktit 15</t>
  </si>
  <si>
    <t>Ne vazhdim</t>
  </si>
  <si>
    <t>Nr projekte</t>
  </si>
  <si>
    <t>Sherbime te tjera</t>
  </si>
  <si>
    <t>Misioni ynë është të kontribuojmë për zhvillimin e qëndrueshëm të territorit të udhëhequr nga strategjitë e mirëplanifikuara dhe programet afatmesme e afgjata të zhvillimit; të sigurojmë zbatimin e ligjit dhe akteve nënligjore në fuqi që garantojnë mirëplanifikimin e territorit; si edhe të mbështesim dialogun profesional në fushën e planifikimit të territorit, duke përhapur njohuritë e fituara gjatë eksperiencës sonë në këtë fushë.</t>
  </si>
  <si>
    <t>Procesi i planifikimit te territorit, zhvillimi i qendrueshem i tij,  hartimi në bashkëpunim dhe bashkërendimi i proceseve te hartimit të dokumenteve të planifikimit të territorit, si dhe sigurimi i bashkërendimit ndërmjet autoriteteve të planifikimit të territorit, si atë horizontal (mes institucioneve të pushtetit qendror), ashtu edhe atë vertikal (mes institucioneve vendore e qendrore). Udhëheq, koordinon dhe ndërlidh veprimtaritë për modernizimin e modelit të planifikimit dhe promovimin e praktikave novatore në projektim urban dhe planifikim.</t>
  </si>
  <si>
    <t>Rritja e transparencës në politikat territoriale, ekonomike dhe sociale</t>
  </si>
  <si>
    <t>Planifikimi dhe zhvillimi I qëndrueshëm I territorit</t>
  </si>
  <si>
    <t>Administratë funksionale për realizimin e politikave të Planifikimit Urban</t>
  </si>
  <si>
    <t>% e punonjesve te trajnuar mbi politikat e planifikimit urban kundrejt totalit</t>
  </si>
  <si>
    <r>
      <t xml:space="preserve">Raporti femra / meshkuj ne </t>
    </r>
    <r>
      <rPr>
        <b/>
        <sz val="8"/>
        <color theme="1"/>
        <rFont val="Garamond"/>
        <family val="1"/>
      </rPr>
      <t xml:space="preserve">pozicione drejtuese </t>
    </r>
    <r>
      <rPr>
        <sz val="8"/>
        <color theme="1"/>
        <rFont val="Garamond"/>
        <family val="1"/>
      </rPr>
      <t>(femrat dominojne 80%)</t>
    </r>
  </si>
  <si>
    <r>
      <t>Kapacitete e brendshme /Nenpunesit gjinore/</t>
    </r>
    <r>
      <rPr>
        <b/>
        <sz val="8"/>
        <color theme="1"/>
        <rFont val="Garamond"/>
        <family val="1"/>
      </rPr>
      <t>personeli</t>
    </r>
    <r>
      <rPr>
        <sz val="8"/>
        <color theme="1"/>
        <rFont val="Garamond"/>
        <family val="1"/>
      </rPr>
      <t>, raporti femra/meshkuj, (femrat dominojne 95%)</t>
    </r>
  </si>
  <si>
    <r>
      <t xml:space="preserve">Pjesmarrja gjinore ne </t>
    </r>
    <r>
      <rPr>
        <b/>
        <sz val="8"/>
        <color theme="1"/>
        <rFont val="Garamond"/>
        <family val="1"/>
      </rPr>
      <t>hartimin e projekteve</t>
    </r>
    <r>
      <rPr>
        <sz val="8"/>
        <color theme="1"/>
        <rFont val="Garamond"/>
        <family val="1"/>
      </rPr>
      <t>, raporti femra/meshkuj, (femrat dominojne  57%)</t>
    </r>
  </si>
  <si>
    <r>
      <t xml:space="preserve">Buxhetimi gjinor, </t>
    </r>
    <r>
      <rPr>
        <b/>
        <sz val="8"/>
        <color theme="1"/>
        <rFont val="Garamond"/>
        <family val="1"/>
      </rPr>
      <t>shpenzime personeli paga /sigurime</t>
    </r>
    <r>
      <rPr>
        <sz val="8"/>
        <color theme="1"/>
        <rFont val="Garamond"/>
        <family val="1"/>
      </rPr>
      <t>/, raporti femra /meshkuj(femrat dominojne 95%)</t>
    </r>
  </si>
  <si>
    <t>Plane të Përgjithshme Kombëtare/Plane Vendore të hartuara</t>
  </si>
  <si>
    <t>Sigurimi i sherbimeve per realizimin e politikave te planifikimit, Hartimi i planeve te pergjithshme kombetare, planeve vendore</t>
  </si>
  <si>
    <t>nr. Punonjesish</t>
  </si>
  <si>
    <t>Pajisje informatike te blera (licenca, kompjutera ..)</t>
  </si>
  <si>
    <t>Pajisje informatike te blera (kompjutera, licenca, server)</t>
  </si>
  <si>
    <t>18AO601</t>
  </si>
  <si>
    <t>Realizimi i ketij projekti ka si objektiv te sjelle ne parametra bashkohore per  funksionimin e pajisjeve informatike ne AKPT si dhe  Pajisja me licenca ARCGIS desktop Advance del domosdoshmeri per funksionimin e procesit te punes GIS, pasi ky aplikacion krijon / menaxhon / kontrollon /përpunon gjeodatabasa për Plane në nivel vendor dhe qëndor, ruan te dhenat dhe ka kapacitete shumë të mira analitike, topologjike dhe ofron rezultate më të besueshme.Ky projekt perputhet me qellimet dhe objektivat e programit ne fushen e zhvillimit te territorit dhe me ndihmen e këtij aplikacioni proçeset e punës organizohen dhe kryen me një saktesi shumë të larte.</t>
  </si>
  <si>
    <t>Nr pajisjesh</t>
  </si>
  <si>
    <t>Pajisje zyre, Kondicioner</t>
  </si>
  <si>
    <t>MB70019</t>
  </si>
  <si>
    <t xml:space="preserve">Projekti synon ti pergjigjet kerkesave per standarte bashkekohore ne mjediset e punes. </t>
  </si>
  <si>
    <t>Kategoria 3: Shpenzimet për projekte investimesh</t>
  </si>
  <si>
    <t>Planifikimi ne nivel qendror dhe Monitorimi i Territorit</t>
  </si>
  <si>
    <t>Sherbim konsulence</t>
  </si>
  <si>
    <t>18AN901</t>
  </si>
  <si>
    <t xml:space="preserve">Projekti konsiston në vlerësim dhe analizë të gjendjes ekzistuese të territorit dhe ndryshimeve të ndodhura prej vitit 2015 deri më tani, vlerësim të potencialeve, risqeve dhe mundësive që paraqet territori për zhvillim të qëndrueshëm ekonomik, social dhe mjedisor.  Dokumenti do të shërbejnë si referencë dhe udhëzues për stafet e  administratës lokale për zbatimin e planeve lokale.
</t>
  </si>
  <si>
    <t>Nr. Projektesh</t>
  </si>
  <si>
    <t>Platforma për Planifikim Territori Inteligjent</t>
  </si>
  <si>
    <t>Platforma per Planifiim Territori Inteligjent</t>
  </si>
  <si>
    <t>Krijimi I paltformes për Planifikim Territori  Inteligjent eshte nje nisem ne kuader te zhvillimit te qendrueshem te territorit , perdorimit te tokes dhe informacionit te perditesuar dhe perpunimit analitik.</t>
  </si>
  <si>
    <t>Nr platforme</t>
  </si>
  <si>
    <t>Nr. Planesh</t>
  </si>
  <si>
    <t>SHËRBIME TË TJERA</t>
  </si>
  <si>
    <t>1150</t>
  </si>
  <si>
    <t>2024 - 2026</t>
  </si>
  <si>
    <t>Të sigurojë transparencën në lidhje me politikat, aktivitetet, projektet, eventet, si dhe qëllimin, objektivat, risitë apo problematikat që zgjidhen nëpërmjet akteve të Këshillit të Ministrave dhe të akteve të tjera të Ministrave dhe çdo Institucioni të administratës shtetërore.</t>
  </si>
  <si>
    <t>Informim dhe komunikim me publikun dhe median.</t>
  </si>
  <si>
    <t xml:space="preserve">Buxheti </t>
  </si>
  <si>
    <t xml:space="preserve">Parashikimi </t>
  </si>
  <si>
    <t>Informimi i institucioneve mbi raportimet mediatike; prodhimi i përmbajtjes për komunikimin publik të qeverisë dhe përgatitja e sondazheve qeveritare.</t>
  </si>
  <si>
    <t>Informimi i qytetarëve mbi nismat, vendimet dhe politikat e qeverisë përmes të gjitha mjeteve të komunikimit masiv.</t>
  </si>
  <si>
    <t>Informimi i medias mbi vendimet dhe politikat e qeverisë, si dhe menaxhimi i marrëdhënieve me gazetarët që ndjekin aktivitetin e qeverisë.</t>
  </si>
  <si>
    <t xml:space="preserve">Dhënia e informacionit te qytetarët dhe media mbi veprimtarinë e Ministrive dhe Agjencive të varësisë, si dhe informimi i gazetarëve mbi çështje që lidhen me punën ndërsektoriale të Qeverisë.  </t>
  </si>
  <si>
    <t>Organizimi i aktiviteteve publike të Kryeministrit dhe Kryeministrisë si dhe realizimi i produksionit dhe postproduksionit të materialeve për publikim, lidhur me këto organizime.</t>
  </si>
  <si>
    <t>Rritja e aksesit dhe trasparences të medias,qytetareve në informacionin lidhur me vendimarjen dhe aktivitetet qeveritare</t>
  </si>
  <si>
    <t>Informimi i qytetarëve dhe medias mbi veprimtarinë e Ministrive dhe Agjencive të varësisë mbi çështje që lidhen me punën ndërsektoriale të Qeverisë.</t>
  </si>
  <si>
    <t>Nr.i femrave ne nivel dejtues kundrejt totalit</t>
  </si>
  <si>
    <t>Trende rrites</t>
  </si>
  <si>
    <t>98704AN</t>
  </si>
  <si>
    <t xml:space="preserve">Komunikim dhe informim mediatik </t>
  </si>
  <si>
    <t>Numer komunikimesh</t>
  </si>
  <si>
    <r>
      <rPr>
        <b/>
        <sz val="10"/>
        <color theme="1"/>
        <rFont val="Garamond"/>
        <family val="1"/>
      </rPr>
      <t>Produkti 2</t>
    </r>
    <r>
      <rPr>
        <sz val="10"/>
        <color theme="1"/>
        <rFont val="Garamond"/>
        <family val="1"/>
      </rPr>
      <t>(shto produkte sipas rastit)</t>
    </r>
  </si>
  <si>
    <t>Detajimi i Kostos Totale të Produktit X sipas Artikujve Ekonomikë</t>
  </si>
  <si>
    <r>
      <rPr>
        <b/>
        <sz val="10"/>
        <color theme="1"/>
        <rFont val="Garamond"/>
        <family val="1"/>
      </rPr>
      <t>Produkti 3</t>
    </r>
    <r>
      <rPr>
        <sz val="10"/>
        <color theme="1"/>
        <rFont val="Garamond"/>
        <family val="1"/>
      </rPr>
      <t>(shto produkte sipas rastit)</t>
    </r>
  </si>
  <si>
    <t>Detajimi i Kostos Totale të Produktit 1&amp;2 …X sipas Artikujve Ekonomikë</t>
  </si>
  <si>
    <t>Agjencia per Mbeshtetjen e Veteqeverisjes Vendore</t>
  </si>
  <si>
    <t>Aktivitete per bashkerendim procesesh mes bashkive</t>
  </si>
  <si>
    <t>aktivitete per bashkerendim procesesh mes bashkive</t>
  </si>
  <si>
    <t>Treguesit e performances 1</t>
  </si>
  <si>
    <t>Treguesit e performances 2</t>
  </si>
  <si>
    <t>Treguesit e performances 3</t>
  </si>
  <si>
    <t xml:space="preserve">Dhenie e ndihmes per garantimin e vazhdueshmerise se funksioneve dhe sherbimeve publike, ne nivel vendor, ne kuader te zbatimit te politikes shteterore ne qeverisjen vendore dhe decentralizimin </t>
  </si>
  <si>
    <t>Aktivitet per bashkerendim procesesh mes bashkive</t>
  </si>
  <si>
    <t>Nr aktivitetesh</t>
  </si>
  <si>
    <t>Blerje paisjesh kompjuterike, rimbursimm I TVSH-ve te projekteve</t>
  </si>
  <si>
    <t>Sherbime të tjera</t>
  </si>
  <si>
    <t>Institucioni Agjencia e Zhvillimit Të Territorit ka në programin e vet pranimin, përgatitjen dhe  administrimin e dokumentave të aplikuesve për leje ndërtimi  për shqyrtim nga Këshilli Kombëtar i Territorit.</t>
  </si>
  <si>
    <t>Pranimi i aplikimeve dhe dhënia e një përgjigjeje pozitive ose negative brenda 5 diteve punë nga marrja e aplikimit nga Institucioni</t>
  </si>
  <si>
    <t>Nr i  aplikimeve te pranuara dhe shqyrtuara te cilat kane marre nje pergjigje. (AZHT-ja pranon dhe shqyrton dokumentacionin per ceshtje te formes brenda 5 diteve pune nga marrja e tij ne dorezim si dhe njofton aplikantin per pranimin apo mospranimin e kerkeses</t>
  </si>
  <si>
    <t xml:space="preserve">Shqyrtimi i dosjeve aplikante për leje ndërtimi në respekt të afateve kohore sipas legjislacionit përkatës </t>
  </si>
  <si>
    <t>Shqyrtimi i të gjitha aplikimeve që Institucioni merr në dorezim dhe kthimi I përgjigjes brenda afateve kohore</t>
  </si>
  <si>
    <t>Dosje të kaluara për shqyrtim në KKT</t>
  </si>
  <si>
    <t xml:space="preserve">Mbasi Institucioni merr aplikimin dhe përgatit dokumentacionin përkatës  çështja kalon për shqyrtim dhe aprovim te Këshilli  Kombëtar i Territorit </t>
  </si>
  <si>
    <t>Nr. dosjesh</t>
  </si>
  <si>
    <t>Blerje pajisje informatike</t>
  </si>
  <si>
    <t xml:space="preserve"> Pajisje informatike</t>
  </si>
  <si>
    <t>Nr.dosje</t>
  </si>
  <si>
    <t>2023-2026</t>
  </si>
  <si>
    <t xml:space="preserve">Ofrimin direkt të shërbimeve publike, për të garantuar bashkëqeverisje e gjithëperfshirje në politikbërje dhe vendimmarrje, nëpërmjet ndërveprimit në platformen elektronike (Me ty, per Shqiperinë që duam) të qytetarëve, organizatave jofitimprurese e sipërmarrjes private me administratën shtetërore dhe institucionet qeverisë, si dhe mbështetjen e projekteve e të programeve për një shoqëri të hapur dhe për institucione më pranë qytetarëve, shoqërisë civile, rinisë dhe aktoreve të tjerë, në fusha të ndryshme si inovacioni, krijimtaria, transparenca, arsimi, rinia, shkenca, arti, kultura, grupet vulnerabël. </t>
  </si>
  <si>
    <t>Kthimi i pergjigjeve dhe mundesisht zgjidhja e problematikave te ndryshme te qytetareve ne raport me institucionet shteterore</t>
  </si>
  <si>
    <t>% e Nr të ankesave të shqyrtuara ne platforme</t>
  </si>
  <si>
    <t>% e projekteve e te programeve te mbeshtetura per nje shoqeri te hapur dhe per institucione me prane qytetareve.</t>
  </si>
  <si>
    <t>Realizimi dhe rritja e cilësise së bashkëqeverisjes dhe gjithëperfshirjes në politikbërje dhe vendimmarrje nëpermjet Platformes (Me ty, per Shqiperine qe duam)</t>
  </si>
  <si>
    <t>Produkti 1 AB</t>
  </si>
  <si>
    <t>Ankesa të shqyrtuara</t>
  </si>
  <si>
    <t>Shqyrtimi i të gjitha ankesave të qytetarëve, që lidhen me problematika me institucionet e ndryshme shtetërore</t>
  </si>
  <si>
    <t>Nr ankesave</t>
  </si>
  <si>
    <r>
      <rPr>
        <b/>
        <sz val="12"/>
        <color rgb="FFFF0000"/>
        <rFont val="Times New Roman"/>
        <family val="1"/>
      </rPr>
      <t>Produkti 2</t>
    </r>
    <r>
      <rPr>
        <sz val="12"/>
        <color theme="1"/>
        <rFont val="Times New Roman"/>
        <family val="1"/>
      </rPr>
      <t>(shto produkte sipas rastit)</t>
    </r>
  </si>
  <si>
    <t>Produkti 1 AC</t>
  </si>
  <si>
    <t>Ankesa te shqyrtuara</t>
  </si>
  <si>
    <t>Produkti 2 AC</t>
  </si>
  <si>
    <t>Aktivitet te kryera</t>
  </si>
  <si>
    <t>Aktivitet, evente te ndryshme per promovim artisesh</t>
  </si>
  <si>
    <r>
      <t>Detajimi i Kostos Totale të</t>
    </r>
    <r>
      <rPr>
        <b/>
        <sz val="12"/>
        <color rgb="FFFF0000"/>
        <rFont val="Times New Roman"/>
        <family val="1"/>
      </rPr>
      <t xml:space="preserve"> Produktit 2 </t>
    </r>
    <r>
      <rPr>
        <b/>
        <sz val="12"/>
        <color theme="1"/>
        <rFont val="Times New Roman"/>
        <family val="1"/>
      </rPr>
      <t>sipas Artikujve Ekonomikë</t>
    </r>
  </si>
  <si>
    <r>
      <rPr>
        <b/>
        <sz val="12"/>
        <color rgb="FFFF0000"/>
        <rFont val="Times New Roman"/>
        <family val="1"/>
      </rPr>
      <t>Produkti 3</t>
    </r>
    <r>
      <rPr>
        <sz val="12"/>
        <color theme="1"/>
        <rFont val="Times New Roman"/>
        <family val="1"/>
      </rPr>
      <t>(shto produkte sipas rastit)</t>
    </r>
  </si>
  <si>
    <r>
      <t>Detajimi i Kostos Totale të</t>
    </r>
    <r>
      <rPr>
        <b/>
        <sz val="12"/>
        <color rgb="FFFF0000"/>
        <rFont val="Times New Roman"/>
        <family val="1"/>
      </rPr>
      <t xml:space="preserve"> Produktit X </t>
    </r>
    <r>
      <rPr>
        <b/>
        <sz val="12"/>
        <color theme="1"/>
        <rFont val="Times New Roman"/>
        <family val="1"/>
      </rPr>
      <t>sipas Artikujve Ekonomikë</t>
    </r>
  </si>
  <si>
    <t>Blerje paisje kompjuterike dhe materiale zyre</t>
  </si>
  <si>
    <r>
      <t xml:space="preserve">Detajimi i Kostos Totale të </t>
    </r>
    <r>
      <rPr>
        <b/>
        <sz val="12"/>
        <color rgb="FFFF0000"/>
        <rFont val="Times New Roman"/>
        <family val="1"/>
      </rPr>
      <t>Produktit X</t>
    </r>
    <r>
      <rPr>
        <b/>
        <sz val="12"/>
        <color theme="1"/>
        <rFont val="Times New Roman"/>
        <family val="1"/>
      </rPr>
      <t xml:space="preserve"> sipas Artikujve Ekonomikë</t>
    </r>
  </si>
  <si>
    <r>
      <t xml:space="preserve">Detajimi i Kostos Totale të </t>
    </r>
    <r>
      <rPr>
        <b/>
        <sz val="12"/>
        <color rgb="FFFF0000"/>
        <rFont val="Times New Roman"/>
        <family val="1"/>
      </rPr>
      <t xml:space="preserve">Produktit X </t>
    </r>
    <r>
      <rPr>
        <b/>
        <sz val="12"/>
        <color theme="1"/>
        <rFont val="Times New Roman"/>
        <family val="1"/>
      </rPr>
      <t>sipas Artikujve Ekonomikë</t>
    </r>
  </si>
  <si>
    <t>Politika Ekzistuese</t>
  </si>
  <si>
    <t>Shërbime të tjera</t>
  </si>
  <si>
    <t>Aktivitete në AKSIK</t>
  </si>
  <si>
    <t>Qëllimi e Politikës së Programit</t>
  </si>
  <si>
    <t>Sigurimi i informacionit të klasifikuar "sekret shtetëror", të NATO-s, BE-s, shteteve e organizatave të tjera ndërkombëtare.</t>
  </si>
  <si>
    <t>Treguesi i Performancës në nivel Qëllimi</t>
  </si>
  <si>
    <t>Raste të konstatuara të shkeljes së sigurisë kundrejt totalit të rasteve.</t>
  </si>
  <si>
    <t>Trend zbritës</t>
  </si>
  <si>
    <t xml:space="preserve">Hartimi, implementimi i politikave, standartizimi i masave dhe mbikëqyrja, për mbrojtjen e informacionit të klasifikuar "sekret shtetëror", të NATO-s, BE-së, shteteve e organizatave të tjera ndërkombëtare si dhe marrja e masave dhe organizimi i trajnimeve me qëllim rritjen e nivelit profesional të punonjësve të ministrive dhe institucioneve të tjera. </t>
  </si>
  <si>
    <t xml:space="preserve">Treguesit e Performancës për Objektivin </t>
  </si>
  <si>
    <t>Përputhshmëria e akteve tona me aktet e BE-së.</t>
  </si>
  <si>
    <t>Përqindja e punonjësve të trajnuar në fushën e sigurisë kombëtare kundrejt totalit.</t>
  </si>
  <si>
    <t>Trend rritës</t>
  </si>
  <si>
    <t>Numri i punonjësve të pajisur me çertifikatë sigurie kundrejt totalit të kërkesave.</t>
  </si>
  <si>
    <t>Numri i femrave në nivelet drejtuese kundrejt totalit.</t>
  </si>
  <si>
    <t xml:space="preserve">Produktet për Objektivin </t>
  </si>
  <si>
    <t xml:space="preserve">Shpenzimet Korrente </t>
  </si>
  <si>
    <t xml:space="preserve">Produkti </t>
  </si>
  <si>
    <t>Certifikata Sigurie Personi, Industriale dhe Sistemesh.</t>
  </si>
  <si>
    <t>Veprimtari administrative dhe operative në përmbushje të Qëllimit të Politikës së Programit</t>
  </si>
  <si>
    <t xml:space="preserve">Numer </t>
  </si>
  <si>
    <r>
      <t xml:space="preserve">Detajimi i Kostos Totale të </t>
    </r>
    <r>
      <rPr>
        <b/>
        <sz val="8"/>
        <color rgb="FFFF0000"/>
        <rFont val="Garamond"/>
        <family val="1"/>
      </rPr>
      <t xml:space="preserve">Produktit </t>
    </r>
    <r>
      <rPr>
        <b/>
        <sz val="8"/>
        <color theme="1"/>
        <rFont val="Garamond"/>
        <family val="1"/>
      </rPr>
      <t xml:space="preserve"> sipas Artikujve Ekonomikë</t>
    </r>
  </si>
  <si>
    <t>Blerje orendi zyre dhe kompjuterike</t>
  </si>
  <si>
    <t>Orendi zyre</t>
  </si>
  <si>
    <t>Kodi i Projektit sipas listës së investimeve</t>
  </si>
  <si>
    <t>Pajisje zyre dhe kompjuterike</t>
  </si>
  <si>
    <t xml:space="preserve">Blerje Automjeti </t>
  </si>
  <si>
    <r>
      <t xml:space="preserve">Detajimi i Kostos Totale të </t>
    </r>
    <r>
      <rPr>
        <b/>
        <sz val="8"/>
        <color rgb="FFFF0000"/>
        <rFont val="Garamond"/>
        <family val="1"/>
      </rPr>
      <t>Produktit 2</t>
    </r>
    <r>
      <rPr>
        <b/>
        <sz val="8"/>
        <color theme="1"/>
        <rFont val="Garamond"/>
        <family val="1"/>
      </rPr>
      <t xml:space="preserve"> sipas Artikujve Ekonomikë</t>
    </r>
  </si>
  <si>
    <t>INSPEKTORATI QENDROR</t>
  </si>
  <si>
    <t>Mbikëqyrja dhe koordinimi i veprimtarisë të  të gjithë Inspektorave Shtetërore, sipas Ligjit Nr.10 433, Datë 16.06.2011</t>
  </si>
  <si>
    <t xml:space="preserve">Realizimi i inpektimeve on-line, nëpërmjet portalit “e-Inspektimi” , për të siguruar programimin e inspektimeve  bazuar mbi vlerësimin e riskut,  dokumentimin e veprimtarisë inspektuese konform ligjit për inspektimin dhe ligjeve sektoriale, duke bashkërenduar  veprimtarinë inspektuese ndërmjet inspektorateve shtetërore, në përmbushje të misionit të Inspektoratit Qendror, për të rritur efektivitetin dhe përgjegjshmërinë e veprimtarisë inspektuese. </t>
  </si>
  <si>
    <t xml:space="preserve">Numri I Inspektorateve shteterore qe kryejne inspektime online </t>
  </si>
  <si>
    <t>Programimi i inspektimeve me bazw risku pwr Inspektoratet Shtetwrore dhe Vendore, nwpwrmjet sistemit "e-Inspektimi", dhe kryerja e procesit inspektues me dokumenta tw standartizuara</t>
  </si>
  <si>
    <t>Numri I Inspektorateve shteterore qe kryejne inspektime online me bazw risku</t>
  </si>
  <si>
    <t>Numri I inspektimeve te realizuara online nga Inspektoratet shteterore kundrejt numrit total te inspektimeve tw planifikuara</t>
  </si>
  <si>
    <t>Inspektime te kryera</t>
  </si>
  <si>
    <t>Numri I inspektimeve te kryera nga 16 Inspektoratet Shteterore, koordinimi dhe  mbikqyerja e kerkesave ligjore  ne fushen e  inspektimit per inspektoratet shteterore.</t>
  </si>
  <si>
    <t>Nr. Inspektimesh</t>
  </si>
  <si>
    <r>
      <t xml:space="preserve">Detajimi i Kostos Totale të </t>
    </r>
    <r>
      <rPr>
        <b/>
        <sz val="8"/>
        <color rgb="FFFF0000"/>
        <rFont val="Garamond"/>
        <family val="1"/>
      </rPr>
      <t>Produktit 1</t>
    </r>
    <r>
      <rPr>
        <b/>
        <sz val="8"/>
        <color rgb="FF000000"/>
        <rFont val="Garamond"/>
        <family val="1"/>
      </rPr>
      <t xml:space="preserve"> sipas Artikujve Ekonomikë</t>
    </r>
  </si>
  <si>
    <t>Projekti Nr.1</t>
  </si>
  <si>
    <t>Pajisje informatike te blera</t>
  </si>
  <si>
    <t xml:space="preserve">  kompjutera per punonjesit,  fotokopje, tableta per sistemin online(palisje hardwere) per inspektoret shteterore etj</t>
  </si>
  <si>
    <r>
      <t xml:space="preserve">Detajimi i Kostos Totale të </t>
    </r>
    <r>
      <rPr>
        <b/>
        <sz val="8"/>
        <color rgb="FFFF0000"/>
        <rFont val="Garamond"/>
        <family val="1"/>
      </rPr>
      <t xml:space="preserve">Produktit 1 </t>
    </r>
    <r>
      <rPr>
        <b/>
        <sz val="8"/>
        <color rgb="FF000000"/>
        <rFont val="Garamond"/>
        <family val="1"/>
      </rPr>
      <t>sipas Artikujve Ekonomikë</t>
    </r>
  </si>
  <si>
    <t>Koordinim dhe monitorim i administrimit dhe zbatimit ne praktike te kuadrit ligjor dhe politikave mbi pakicat kombetare.</t>
  </si>
  <si>
    <t>Sigurimi i ushtrimit te të drejtave specifike të personave që u përkasin një pakice kombëtare, si një përbërës thelbësor i një shoqërie të integruar dhe që garantojnë mosdiskriminimin dhe barazinë e plotë para ligjit.</t>
  </si>
  <si>
    <t>Perqindja/Numri  rasteve te diskriminimit te pakicave kombetare kundrejt totalit te diskriminimeve</t>
  </si>
  <si>
    <t xml:space="preserve">Zbatimi i kuadrit ligjor dhe politikave shteterore ne lidhje me pakicat kombetare, si edhe financimi i projekteve dhe nismave per fuqizimin, mbrojtjen e te drejtave, ruajtjen e promovimin e identitetit kombetar, kulturor e gjuhesor te tyre.
</t>
  </si>
  <si>
    <t xml:space="preserve">Perqindja e takimeve /aktiviteteve te realizuara kundrejt  takimeve /aktiviteteve te parashikuara </t>
  </si>
  <si>
    <t>Perqindja e  projekteve te realizuara kundrejt  projekteve te paraqitura</t>
  </si>
  <si>
    <t>Takime te kryera/Aktivitete</t>
  </si>
  <si>
    <t>Takime periodike me perfaqesuesit e PK per tu informuar mbi ecurine e problematikave te tyre dhe amendimin e kuadrit ligjor si dhe aktivitete te perbashketa me institucione te ngjashme te fushes.</t>
  </si>
  <si>
    <t xml:space="preserve">Nr.takimesh/aktivitetesh
</t>
  </si>
  <si>
    <t xml:space="preserve">Projekte/nisma te financuara </t>
  </si>
  <si>
    <t xml:space="preserve">Mbeshtetja e nismave dhe projekteve që synojnë mbrojtjen e të drejtave të pakicave kombëtare, ruajtjen dhe promovimin e identitetit të tyre të dallueshëm kulturor, etnik, gjuhësor, tradicional dhe fetar të pakicave kombëtare.
</t>
  </si>
  <si>
    <t>Nr Projektesh</t>
  </si>
  <si>
    <t>Pajisje te blera kompjuterike dhe zyre</t>
  </si>
  <si>
    <t>Pajisje kompjuterike dhe zyre</t>
  </si>
  <si>
    <t>FORMAT 2 FORMATI   STANDARD I PËRGATITJES  SË  KËRKESAVE  BUXHETORE  PBA 2024 - 2026</t>
  </si>
  <si>
    <t>Politikat ekzistuese</t>
  </si>
  <si>
    <t xml:space="preserve">Koordinim i ndihmës së huaj lidhur me programet dhe projektet zhvillimore dhe projektet me interes kombëtar duke ofruar mbështetje metodologjike në hartimin e dokumentave strategjikë sektoriale dhe ndësektoriale si dhe mmonitorimin e zbatimit të tyre me qëllim harmonizimin me SKZHIE. </t>
  </si>
  <si>
    <t>Koordinim dhe bashkërendim i ndihmës së huaj si dhe ofrimi i mbështetjes metodologjike në hartimin e dokumentave strategjikë sektoriale dhe ndërsektoriale, monitorimi i zbatimit dhe harmonizimit të tyre me SKZHIE.</t>
  </si>
  <si>
    <t xml:space="preserve">Hartimi dhe miratimi i dokumentave strategjikë në përputhje me SKZHIE </t>
  </si>
  <si>
    <t>Koordinimi i ndihmës së huaj me qëllim finalizimin e marëveshjeve të financimit/bashkëpunimit</t>
  </si>
  <si>
    <t>Objektivi 1 i Politikës së Programit*</t>
  </si>
  <si>
    <t xml:space="preserve">Koordinimi i ndihmës së huaj, sigurimi i mbështetjes në hartimin e dokumentave strategjikë dhe monitorimi i tyre.  </t>
  </si>
  <si>
    <t>Projekte të përfituara nga IPA Kombëtare/Rajonale në raport me aplikimet</t>
  </si>
  <si>
    <t>Numri i dokumentave strategjikë të miratuar (Strategji, Plane Veprimi etj)</t>
  </si>
  <si>
    <t>98704AO</t>
  </si>
  <si>
    <t>Strategji Kombëtare, Sektoriale dhe Ndërsektoriale të koordinuara dhe të monitoruara</t>
  </si>
  <si>
    <t>Sigurimi i mbështetjes për përgatitjen dhe miratimin e dokumentave strategjikë sipas fushës së përgjegjësisë së institucioneve (Strategji, Plane Veprimi etj), me synim harmonizimin e tyre me SKZHIE</t>
  </si>
  <si>
    <r>
      <t xml:space="preserve">Detajimi i Kostos Totale të </t>
    </r>
    <r>
      <rPr>
        <b/>
        <sz val="12"/>
        <color rgb="FFFF0000"/>
        <rFont val="Garamond"/>
        <family val="1"/>
        <charset val="238"/>
      </rPr>
      <t>Produktit 1</t>
    </r>
    <r>
      <rPr>
        <b/>
        <sz val="12"/>
        <color theme="1"/>
        <rFont val="Garamond"/>
        <family val="1"/>
        <charset val="238"/>
      </rPr>
      <t xml:space="preserve"> sipas Artikujve Ekonomikë</t>
    </r>
  </si>
  <si>
    <t>98704AP</t>
  </si>
  <si>
    <t>Projekte/programe të përfituara nga IPA Kombëtare/ Rajonale, monitorimi dhe zbatimi i tyre</t>
  </si>
  <si>
    <t>Koordinimi i  procesit të programimit, monitorimit të zbatimit dhe vlerësimit të asistencës financiare të BE-së, në bashkëpunim  me institucionet shqiptare potencialisht përfituese, me qëllim sigurimin e koherencës së prioriteteve të qeverisë me fokus integrimin në BE</t>
  </si>
  <si>
    <t>Nr projektesh</t>
  </si>
  <si>
    <r>
      <t>Detajimi i Kostos Totale të</t>
    </r>
    <r>
      <rPr>
        <b/>
        <sz val="12"/>
        <color rgb="FFFF0000"/>
        <rFont val="Garamond"/>
        <family val="1"/>
        <charset val="238"/>
      </rPr>
      <t xml:space="preserve"> Produktit 2 </t>
    </r>
    <r>
      <rPr>
        <b/>
        <sz val="12"/>
        <color theme="1"/>
        <rFont val="Garamond"/>
        <family val="1"/>
        <charset val="238"/>
      </rPr>
      <t>sipas Artikujve Ekonomikë</t>
    </r>
  </si>
  <si>
    <t>98704AQ</t>
  </si>
  <si>
    <t>Menaxhimi i portofolit të ndihmës së huaj</t>
  </si>
  <si>
    <t>Bashkerendim , negociim dhe nenshkrim I marreveshjeve/memorandumeve te mirekuptimit , protokolleve te bashkepunimit me komunitetin e donatoreve per ndihmen e huaj qe mer KM per programe dhe projekte zhvillimore ne funksion te realizimit te objektivave te SKZHIE-se dhe Integrimit Europian 2022-2030. Hartimi i raportit vjetor te performances se ndihmes se huaj si dhe organizim i takimeve dhe aktiviteteve me komunitetin e donatoreve.</t>
  </si>
  <si>
    <t>Nr i programeve/projekteve</t>
  </si>
  <si>
    <r>
      <t>Detajimi i Kostos Totale të</t>
    </r>
    <r>
      <rPr>
        <b/>
        <sz val="12"/>
        <color rgb="FFFF0000"/>
        <rFont val="Garamond"/>
        <family val="1"/>
        <charset val="238"/>
      </rPr>
      <t xml:space="preserve"> Produktit 3 </t>
    </r>
    <r>
      <rPr>
        <b/>
        <sz val="12"/>
        <color theme="1"/>
        <rFont val="Garamond"/>
        <family val="1"/>
        <charset val="238"/>
      </rPr>
      <t>sipas Artikujve Ekonomikë</t>
    </r>
  </si>
  <si>
    <t>Kodi i Projektit të Investimeve**</t>
  </si>
  <si>
    <t xml:space="preserve">Programe/projekte të Bashkëpunimit Ndërkufitar të Asistencës Financiare të BE-së </t>
  </si>
  <si>
    <t>Asistence Teknike IPA CBC Mal i Zi - Shqipëri</t>
  </si>
  <si>
    <t>GM15003</t>
  </si>
  <si>
    <t>Forcimi dhe zhvillim i kapaciteteve administrative të vendeve pjesëmarrëse në programin Mal i Zi - Shqipëri.</t>
  </si>
  <si>
    <r>
      <t xml:space="preserve">Detajimi i Kostos Totale të </t>
    </r>
    <r>
      <rPr>
        <b/>
        <sz val="12"/>
        <color rgb="FFFF0000"/>
        <rFont val="Garamond"/>
        <family val="1"/>
        <charset val="238"/>
      </rPr>
      <t>Produktit 1</t>
    </r>
    <r>
      <rPr>
        <b/>
        <sz val="12"/>
        <color theme="1"/>
        <rFont val="Garamond"/>
        <family val="1"/>
        <charset val="238"/>
      </rPr>
      <t xml:space="preserve"> </t>
    </r>
    <r>
      <rPr>
        <sz val="12"/>
        <color theme="1"/>
        <rFont val="Garamond"/>
        <family val="1"/>
        <charset val="238"/>
      </rPr>
      <t>sipas Artikujve Ekonomikë</t>
    </r>
  </si>
  <si>
    <t>Asistence Teknike  INTERREG IPA CBC Greqi - Shqipëri</t>
  </si>
  <si>
    <t>GM15004</t>
  </si>
  <si>
    <t>Forcimi dhe zhvillim i kapaciteteve administrative të vendeve pjesëmarrëse në programin  INTERREG IPA CBC Greqi - Shqiperi.</t>
  </si>
  <si>
    <r>
      <t xml:space="preserve">Detajimi i Kostos Totale të </t>
    </r>
    <r>
      <rPr>
        <b/>
        <sz val="12"/>
        <color rgb="FFFF0000"/>
        <rFont val="Garamond"/>
        <family val="1"/>
        <charset val="238"/>
      </rPr>
      <t>Produktit 2</t>
    </r>
    <r>
      <rPr>
        <b/>
        <sz val="12"/>
        <color theme="1"/>
        <rFont val="Garamond"/>
        <family val="1"/>
        <charset val="238"/>
      </rPr>
      <t xml:space="preserve"> </t>
    </r>
    <r>
      <rPr>
        <sz val="12"/>
        <color theme="1"/>
        <rFont val="Garamond"/>
        <family val="1"/>
        <charset val="238"/>
      </rPr>
      <t>sipas Artikujve Ekonomikë</t>
    </r>
  </si>
  <si>
    <t>Asistence Teknike IPA CBC Maqedoni e Veriut - Shqipëri</t>
  </si>
  <si>
    <t>GM15005</t>
  </si>
  <si>
    <t>Projekti i Asistencës Teknike për programin Maqedoni e Veriut  - Shqipëri synon forcimin e kapaciteteve administrative të vendeve pjesëmarrëse në Program.</t>
  </si>
  <si>
    <r>
      <t xml:space="preserve">Detajimi i Kostos Totale të </t>
    </r>
    <r>
      <rPr>
        <b/>
        <sz val="12"/>
        <color rgb="FFFF0000"/>
        <rFont val="Garamond"/>
        <family val="1"/>
        <charset val="238"/>
      </rPr>
      <t>Produktit 3</t>
    </r>
    <r>
      <rPr>
        <b/>
        <sz val="12"/>
        <color theme="1"/>
        <rFont val="Garamond"/>
        <family val="1"/>
        <charset val="238"/>
      </rPr>
      <t xml:space="preserve"> </t>
    </r>
    <r>
      <rPr>
        <sz val="12"/>
        <color theme="1"/>
        <rFont val="Garamond"/>
        <family val="1"/>
        <charset val="238"/>
      </rPr>
      <t>sipas Artikujve Ekonomikë</t>
    </r>
  </si>
  <si>
    <t>Asistencë Teknike IPA CBC Shqiperi-Kosove</t>
  </si>
  <si>
    <t>GM15006</t>
  </si>
  <si>
    <t>Projekti synon forcimin dhe zhvillimin e kapacitetete te burimeve njerëzore të vendeve pjesmarrëse ne program respektivisht te Kosovës dhe Shqipërisë.</t>
  </si>
  <si>
    <r>
      <t xml:space="preserve">Detajimi i Kostos Totale të </t>
    </r>
    <r>
      <rPr>
        <b/>
        <sz val="12"/>
        <color rgb="FFFF0000"/>
        <rFont val="Garamond"/>
        <family val="1"/>
        <charset val="238"/>
      </rPr>
      <t xml:space="preserve">Produktit 4 </t>
    </r>
    <r>
      <rPr>
        <sz val="12"/>
        <color theme="1"/>
        <rFont val="Garamond"/>
        <family val="1"/>
        <charset val="238"/>
      </rPr>
      <t>sipas Artikujve Ekonomikë</t>
    </r>
  </si>
  <si>
    <t>Asistencë teknike projekti strategjik Adrion/EUSAIR</t>
  </si>
  <si>
    <t>GM15013</t>
  </si>
  <si>
    <t>Projekti EUSAIR është instrumenti për promovimin dhe lehtësinë e zbatimit të strategjisë, i cili ofron mbështetje operacionale për strukturat qeverisëse të EUSAIR</t>
  </si>
  <si>
    <r>
      <t xml:space="preserve">Detajimi i Kostos Totale të </t>
    </r>
    <r>
      <rPr>
        <b/>
        <sz val="12"/>
        <color rgb="FFFF0000"/>
        <rFont val="Garamond"/>
        <family val="1"/>
        <charset val="238"/>
      </rPr>
      <t>Produktit 5</t>
    </r>
    <r>
      <rPr>
        <b/>
        <sz val="12"/>
        <color theme="1"/>
        <rFont val="Garamond"/>
        <family val="1"/>
        <charset val="238"/>
      </rPr>
      <t xml:space="preserve"> </t>
    </r>
    <r>
      <rPr>
        <sz val="12"/>
        <color theme="1"/>
        <rFont val="Garamond"/>
        <family val="1"/>
        <charset val="238"/>
      </rPr>
      <t>sipas Artikujve Ekonomikë</t>
    </r>
  </si>
  <si>
    <t>Asistencë teknike INTERREG MED</t>
  </si>
  <si>
    <t>GM15007</t>
  </si>
  <si>
    <t>Projekti i Asistencës Teknike për programin INTERREG MED synon forcimin e kapaciteteve administrative të vendeve pjesëmarrëse në Program.</t>
  </si>
  <si>
    <r>
      <t xml:space="preserve">Detajimi i Kostos Totale të </t>
    </r>
    <r>
      <rPr>
        <b/>
        <sz val="12"/>
        <color rgb="FFFF0000"/>
        <rFont val="Garamond"/>
        <family val="1"/>
        <charset val="238"/>
      </rPr>
      <t>Produktit 6</t>
    </r>
    <r>
      <rPr>
        <b/>
        <sz val="12"/>
        <color theme="1"/>
        <rFont val="Garamond"/>
        <family val="1"/>
        <charset val="238"/>
      </rPr>
      <t xml:space="preserve"> </t>
    </r>
    <r>
      <rPr>
        <sz val="12"/>
        <color theme="1"/>
        <rFont val="Garamond"/>
        <family val="1"/>
        <charset val="238"/>
      </rPr>
      <t>sipas Artikujve Ekonomikë</t>
    </r>
  </si>
  <si>
    <t>Asistencë teknike INTERREG IPA, CBC Balkan Mediterranean</t>
  </si>
  <si>
    <t>GM15010</t>
  </si>
  <si>
    <t>Projekti i Asistencës Teknike për Programin Interreg Balkan Mediterranean synon forcimin e kapaciteteve administrative të vendeve pjesëmarrëse në Program</t>
  </si>
  <si>
    <r>
      <t xml:space="preserve">Detajimi i Kostos Totale të </t>
    </r>
    <r>
      <rPr>
        <b/>
        <sz val="12"/>
        <color rgb="FFFF0000"/>
        <rFont val="Garamond"/>
        <family val="1"/>
        <charset val="238"/>
      </rPr>
      <t>Produktit 7</t>
    </r>
    <r>
      <rPr>
        <b/>
        <sz val="12"/>
        <color theme="1"/>
        <rFont val="Garamond"/>
        <family val="1"/>
        <charset val="238"/>
      </rPr>
      <t xml:space="preserve"> </t>
    </r>
    <r>
      <rPr>
        <sz val="12"/>
        <color theme="1"/>
        <rFont val="Garamond"/>
        <family val="1"/>
        <charset val="238"/>
      </rPr>
      <t>sipas Artikujve Ekonomikë</t>
    </r>
  </si>
  <si>
    <t>Asistencë teknike INTERREG IPA CBC Itali-Shqipëri-Mali i Zi</t>
  </si>
  <si>
    <t>GM15011</t>
  </si>
  <si>
    <t>Projekti i Asistencës Teknike për programin Intereg IPA, Itali - Shqipëri- Mali i Zi synon forcimin e kapaciteteve administrative të vendeve pjesëmarrëse në Program.</t>
  </si>
  <si>
    <r>
      <t xml:space="preserve">Detajimi i Kostos Totale të </t>
    </r>
    <r>
      <rPr>
        <b/>
        <sz val="12"/>
        <color rgb="FFFF0000"/>
        <rFont val="Garamond"/>
        <family val="1"/>
        <charset val="238"/>
      </rPr>
      <t>Produktit 8</t>
    </r>
    <r>
      <rPr>
        <b/>
        <sz val="12"/>
        <color theme="1"/>
        <rFont val="Garamond"/>
        <family val="1"/>
        <charset val="238"/>
      </rPr>
      <t xml:space="preserve"> </t>
    </r>
    <r>
      <rPr>
        <sz val="12"/>
        <color theme="1"/>
        <rFont val="Garamond"/>
        <family val="1"/>
        <charset val="238"/>
      </rPr>
      <t>sipas Artikujve Ekonomikë</t>
    </r>
  </si>
  <si>
    <t>Asistence Teknike Programi INTERREG Adrion</t>
  </si>
  <si>
    <t>GM15012</t>
  </si>
  <si>
    <t>Projekti i Asistencës Teknike për programin Interreg Adrion synon forcimin e kapaciteteve administrative të vendeve pjesëmarrëse në Program.</t>
  </si>
  <si>
    <t>Nr i projekteve</t>
  </si>
  <si>
    <r>
      <t xml:space="preserve">Detajimi i Kostos Totale të </t>
    </r>
    <r>
      <rPr>
        <b/>
        <sz val="12"/>
        <color rgb="FFFF0000"/>
        <rFont val="Garamond"/>
        <family val="1"/>
        <charset val="238"/>
      </rPr>
      <t>Produktit 9</t>
    </r>
    <r>
      <rPr>
        <b/>
        <sz val="12"/>
        <color theme="1"/>
        <rFont val="Garamond"/>
        <family val="1"/>
        <charset val="238"/>
      </rPr>
      <t xml:space="preserve"> </t>
    </r>
    <r>
      <rPr>
        <sz val="12"/>
        <color theme="1"/>
        <rFont val="Garamond"/>
        <family val="1"/>
        <charset val="238"/>
      </rPr>
      <t>sipas Artikujve Ekonomikë</t>
    </r>
  </si>
  <si>
    <t xml:space="preserve">Shërbime konsulence për studime parafizibikliteti, studime fizibiliteti, oponenca dhe shkrime projektesh </t>
  </si>
  <si>
    <t>18AN902</t>
  </si>
  <si>
    <t>Shërbime konsulence për studime parafizibikliteti, studime fizibiliteti, oponenca dhe shkrime projektesh me qëllim ofrimin e mbështetjes për hartimin e dokumentave strategjikë, projekteve etj.</t>
  </si>
  <si>
    <t xml:space="preserve">Numer Projektesh/Raportesh/studime </t>
  </si>
  <si>
    <r>
      <t xml:space="preserve">Detajimi i Kostos Totale të </t>
    </r>
    <r>
      <rPr>
        <b/>
        <sz val="10"/>
        <color rgb="FFFF0000"/>
        <rFont val="Times New Roman"/>
        <family val="1"/>
        <charset val="238"/>
      </rPr>
      <t xml:space="preserve">Produktit 1 </t>
    </r>
    <r>
      <rPr>
        <b/>
        <sz val="10"/>
        <color theme="1"/>
        <rFont val="Times New Roman"/>
        <family val="1"/>
        <charset val="238"/>
      </rPr>
      <t>sipas Artikujve Ekonomikë</t>
    </r>
  </si>
  <si>
    <t>Krijimi i faqes zyrtare (Web) të SASPAC</t>
  </si>
  <si>
    <t>18AN802</t>
  </si>
  <si>
    <t xml:space="preserve">Krijimi i faqes zyrtare (Web) të SASPAC me qëllim mirëfunksionimin dhe sigurimin e transparencën e institucionit </t>
  </si>
  <si>
    <t>Faqa Web</t>
  </si>
  <si>
    <r>
      <t xml:space="preserve">Detajimi i Kostos Totale të </t>
    </r>
    <r>
      <rPr>
        <b/>
        <sz val="10"/>
        <color rgb="FFFF0000"/>
        <rFont val="Times New Roman"/>
        <family val="1"/>
        <charset val="238"/>
      </rPr>
      <t xml:space="preserve">Produktit 11 </t>
    </r>
    <r>
      <rPr>
        <b/>
        <sz val="10"/>
        <color theme="1"/>
        <rFont val="Times New Roman"/>
        <family val="1"/>
        <charset val="238"/>
      </rPr>
      <t>sipas Artikujve Ekonomikë</t>
    </r>
  </si>
  <si>
    <t>Blerje pajisje TIK</t>
  </si>
  <si>
    <t>M870014</t>
  </si>
  <si>
    <t>Blerje e pajisje TIK me qellim të mirefunksonimit te punes ne institucion</t>
  </si>
  <si>
    <t>Nr i pajisjeve (kompjutera, printera, etj)</t>
  </si>
  <si>
    <r>
      <t xml:space="preserve">Detajimi i Kostos Totale të </t>
    </r>
    <r>
      <rPr>
        <b/>
        <sz val="10"/>
        <color rgb="FFFF0000"/>
        <rFont val="Times New Roman"/>
        <family val="1"/>
        <charset val="238"/>
      </rPr>
      <t xml:space="preserve">Produktit 12 </t>
    </r>
    <r>
      <rPr>
        <b/>
        <sz val="10"/>
        <color theme="1"/>
        <rFont val="Times New Roman"/>
        <family val="1"/>
        <charset val="238"/>
      </rPr>
      <t>sipas Artikujve Ekonomikë</t>
    </r>
  </si>
  <si>
    <t xml:space="preserve">Blerje pajisje te tjera zyre </t>
  </si>
  <si>
    <t>Blerja  e pajisjeve të tjera për zyrë të domosdoshme në punën e përditëshme të stafit (kamera, kufje, hardisk i jashtem etj)</t>
  </si>
  <si>
    <t>Asistence Teknike per forcimin e kapaciteteve lidhur me planifikimin, pergatitjen dhe zbatimin e projekteve infrastrukturore ne Shqiperi.  (EuropeAid/139665/DH/SER/AL Contract No: 2019/406-903).</t>
  </si>
  <si>
    <t>Sigurimi i Asistences Teknike per forcimin e kapaciteteve me qellim planifikimin, pergatitjen dhe zbatimin e projekteve infrastrukturore ne Shqiperi. (EuropeAid/139665/DH/SER/AL Contract No: 2019/406-903)</t>
  </si>
  <si>
    <t>Kompetenca të nivelit të lartë dhe që i përgjigjen tregut për “Adriatikun Jugor të aftësuar” Blu dhe te Dixhitalizuar. </t>
  </si>
  <si>
    <t>Projekti do te konsisitoje ne mundesine per te trajtuar problemin e  mosperputhjes dhe mungesen e aftesive ne sektoret e Ekonomise Blu duke u nisur nga nevojat dhe kerkesat e pershkruara nga NVM-te.</t>
  </si>
  <si>
    <t>Nr trajnimesh /konferencash</t>
  </si>
  <si>
    <r>
      <t xml:space="preserve">Detajimi i Kostos Totale të </t>
    </r>
    <r>
      <rPr>
        <b/>
        <sz val="10"/>
        <color rgb="FFFF0000"/>
        <rFont val="Times New Roman"/>
        <family val="1"/>
        <charset val="238"/>
      </rPr>
      <t xml:space="preserve">Produktit 13 </t>
    </r>
    <r>
      <rPr>
        <b/>
        <sz val="10"/>
        <color theme="1"/>
        <rFont val="Times New Roman"/>
        <family val="1"/>
        <charset val="238"/>
      </rPr>
      <t>sipas Artikujve Ekonomikë</t>
    </r>
  </si>
  <si>
    <t>GOVERNED</t>
  </si>
  <si>
    <t>Dixhitalizimi I sherbimeve publike sipas praktikave me te mira Europiane, ne sherbim te rritjes se aftesive te administrates publike , per menaxhimin dhe perthithjen e fondeve te BE</t>
  </si>
  <si>
    <t>Nr sherbimesh/praktikash</t>
  </si>
  <si>
    <r>
      <t xml:space="preserve">Detajimi i Kostos Totale të </t>
    </r>
    <r>
      <rPr>
        <b/>
        <sz val="10"/>
        <color rgb="FFFF0000"/>
        <rFont val="Times New Roman"/>
        <family val="1"/>
        <charset val="238"/>
      </rPr>
      <t xml:space="preserve">Produktit 14 </t>
    </r>
    <r>
      <rPr>
        <b/>
        <sz val="10"/>
        <color theme="1"/>
        <rFont val="Times New Roman"/>
        <family val="1"/>
        <charset val="238"/>
      </rPr>
      <t>sipas Artikujve Ekonomikë</t>
    </r>
  </si>
  <si>
    <t>Asistencë teknike INTERREG URBACT</t>
  </si>
  <si>
    <t>Projekti i Asistencës Teknike për programin INTERREG URBACT synon forcimin e kapaciteteve administrative të vendeve pjesëmarrëse në Program.</t>
  </si>
  <si>
    <r>
      <t xml:space="preserve">Detajimi i Kostos Totale të </t>
    </r>
    <r>
      <rPr>
        <b/>
        <sz val="10"/>
        <color rgb="FFFF0000"/>
        <rFont val="Times New Roman"/>
        <family val="1"/>
        <charset val="238"/>
      </rPr>
      <t xml:space="preserve">Produktit 15 </t>
    </r>
    <r>
      <rPr>
        <b/>
        <sz val="10"/>
        <color theme="1"/>
        <rFont val="Times New Roman"/>
        <family val="1"/>
        <charset val="238"/>
      </rPr>
      <t>sipas Artikujve Ekonomikë</t>
    </r>
  </si>
  <si>
    <t>Produkti 16</t>
  </si>
  <si>
    <t>Asistence Teknike IPA III  CBC Mal i Zi - Shqipëri</t>
  </si>
  <si>
    <r>
      <t xml:space="preserve">Detajimi i Kostos Totale të </t>
    </r>
    <r>
      <rPr>
        <b/>
        <sz val="10"/>
        <color rgb="FFFF0000"/>
        <rFont val="Times New Roman"/>
        <family val="1"/>
        <charset val="238"/>
      </rPr>
      <t xml:space="preserve">Produktit 16 </t>
    </r>
    <r>
      <rPr>
        <b/>
        <sz val="10"/>
        <color theme="1"/>
        <rFont val="Times New Roman"/>
        <family val="1"/>
        <charset val="238"/>
      </rPr>
      <t>sipas Artikujve Ekonomikë</t>
    </r>
  </si>
  <si>
    <t>Kosto totale e produktit 16</t>
  </si>
  <si>
    <t>Produkti 17</t>
  </si>
  <si>
    <t>Asistence Teknike  INTERREG IPA III  CBC Greqi - Shqipëri</t>
  </si>
  <si>
    <r>
      <t xml:space="preserve">Detajimi i Kostos Totale të </t>
    </r>
    <r>
      <rPr>
        <b/>
        <sz val="10"/>
        <color rgb="FFFF0000"/>
        <rFont val="Times New Roman"/>
        <family val="1"/>
        <charset val="238"/>
      </rPr>
      <t xml:space="preserve">Produktit 17 </t>
    </r>
    <r>
      <rPr>
        <b/>
        <sz val="10"/>
        <color theme="1"/>
        <rFont val="Times New Roman"/>
        <family val="1"/>
        <charset val="238"/>
      </rPr>
      <t>sipas Artikujve Ekonomikë</t>
    </r>
  </si>
  <si>
    <t>Kosto totale e produktit 17</t>
  </si>
  <si>
    <t>Produkti 18</t>
  </si>
  <si>
    <t>Asistence Teknike IPA III  CBC Maqedoni e Veriut - Shqipëri</t>
  </si>
  <si>
    <r>
      <t xml:space="preserve">Detajimi i Kostos Totale të </t>
    </r>
    <r>
      <rPr>
        <b/>
        <sz val="10"/>
        <color rgb="FFFF0000"/>
        <rFont val="Times New Roman"/>
        <family val="1"/>
        <charset val="238"/>
      </rPr>
      <t xml:space="preserve">Produktit 18 </t>
    </r>
    <r>
      <rPr>
        <b/>
        <sz val="10"/>
        <color theme="1"/>
        <rFont val="Times New Roman"/>
        <family val="1"/>
        <charset val="238"/>
      </rPr>
      <t>sipas Artikujve Ekonomikë</t>
    </r>
  </si>
  <si>
    <t>Kosto totale e produktit 18</t>
  </si>
  <si>
    <t>Produkti 19</t>
  </si>
  <si>
    <t>Asistencë Teknike IPA III  CBC Shqiperi-Kosove</t>
  </si>
  <si>
    <r>
      <t xml:space="preserve">Detajimi i Kostos Totale të </t>
    </r>
    <r>
      <rPr>
        <b/>
        <sz val="12"/>
        <color rgb="FFFF0000"/>
        <rFont val="Garamond"/>
        <family val="1"/>
        <charset val="238"/>
      </rPr>
      <t xml:space="preserve">Produktit 19 </t>
    </r>
    <r>
      <rPr>
        <sz val="12"/>
        <color theme="1"/>
        <rFont val="Garamond"/>
        <family val="1"/>
        <charset val="238"/>
      </rPr>
      <t>sipas Artikujve Ekonomikë</t>
    </r>
  </si>
  <si>
    <t>Kosto totale e produktit 19</t>
  </si>
  <si>
    <t>Produkti 20</t>
  </si>
  <si>
    <t>Asistencë teknike IPA III  projekti strategjik Adrion/EUSAIR</t>
  </si>
  <si>
    <r>
      <t xml:space="preserve">Detajimi i Kostos Totale të </t>
    </r>
    <r>
      <rPr>
        <b/>
        <sz val="12"/>
        <color rgb="FFFF0000"/>
        <rFont val="Garamond"/>
        <family val="1"/>
        <charset val="238"/>
      </rPr>
      <t>Produktit 20</t>
    </r>
    <r>
      <rPr>
        <b/>
        <sz val="12"/>
        <color theme="1"/>
        <rFont val="Garamond"/>
        <family val="1"/>
        <charset val="238"/>
      </rPr>
      <t xml:space="preserve"> </t>
    </r>
    <r>
      <rPr>
        <sz val="12"/>
        <color theme="1"/>
        <rFont val="Garamond"/>
        <family val="1"/>
        <charset val="238"/>
      </rPr>
      <t>sipas Artikujve Ekonomikë</t>
    </r>
  </si>
  <si>
    <t>Kosto totale e produktit 20</t>
  </si>
  <si>
    <t>Produkti 21</t>
  </si>
  <si>
    <t>Asistencë teknike INTERREG EURO  MED</t>
  </si>
  <si>
    <r>
      <t xml:space="preserve">Detajimi i Kostos Totale të </t>
    </r>
    <r>
      <rPr>
        <b/>
        <sz val="12"/>
        <color rgb="FFFF0000"/>
        <rFont val="Garamond"/>
        <family val="1"/>
        <charset val="238"/>
      </rPr>
      <t xml:space="preserve">Produktit  21 </t>
    </r>
    <r>
      <rPr>
        <sz val="12"/>
        <color theme="1"/>
        <rFont val="Garamond"/>
        <family val="1"/>
        <charset val="238"/>
      </rPr>
      <t>sipas Artikujve Ekonomikë</t>
    </r>
  </si>
  <si>
    <t>Kosto totale e produktit 21</t>
  </si>
  <si>
    <t>Produkti 22</t>
  </si>
  <si>
    <t>Asistencë teknike  INTERREG IPA CBC  Adriatiku Jugor</t>
  </si>
  <si>
    <r>
      <t xml:space="preserve">Detajimi i Kostos Totale të </t>
    </r>
    <r>
      <rPr>
        <b/>
        <sz val="12"/>
        <color rgb="FFFF0000"/>
        <rFont val="Garamond"/>
        <family val="1"/>
        <charset val="238"/>
      </rPr>
      <t>Produktit 22</t>
    </r>
    <r>
      <rPr>
        <b/>
        <sz val="12"/>
        <color theme="1"/>
        <rFont val="Garamond"/>
        <family val="1"/>
        <charset val="238"/>
      </rPr>
      <t xml:space="preserve"> </t>
    </r>
    <r>
      <rPr>
        <sz val="12"/>
        <color theme="1"/>
        <rFont val="Garamond"/>
        <family val="1"/>
        <charset val="238"/>
      </rPr>
      <t>sipas Artikujve Ekonomikë</t>
    </r>
  </si>
  <si>
    <t>Kosto totale e produktit 22</t>
  </si>
  <si>
    <t>Produkti 23</t>
  </si>
  <si>
    <r>
      <t xml:space="preserve">Detajimi i Kostos Totale të </t>
    </r>
    <r>
      <rPr>
        <b/>
        <sz val="12"/>
        <color rgb="FFFF0000"/>
        <rFont val="Garamond"/>
        <family val="1"/>
        <charset val="238"/>
      </rPr>
      <t>Produktit 23</t>
    </r>
    <r>
      <rPr>
        <b/>
        <sz val="12"/>
        <color theme="1"/>
        <rFont val="Garamond"/>
        <family val="1"/>
        <charset val="238"/>
      </rPr>
      <t xml:space="preserve"> </t>
    </r>
    <r>
      <rPr>
        <sz val="12"/>
        <color theme="1"/>
        <rFont val="Garamond"/>
        <family val="1"/>
        <charset val="238"/>
      </rPr>
      <t>sipas Artikujve Ekonomikë</t>
    </r>
  </si>
  <si>
    <t>Kosto totale e produktit 23</t>
  </si>
  <si>
    <t>Produkti 24</t>
  </si>
  <si>
    <t>Asistencë teknike INTERREG EUROPE</t>
  </si>
  <si>
    <t>Projekti i Asistencës Teknike për programin INTERREG EUROPE synon forcimin e kapaciteteve administrative të vendeve pjesëmarrëse në Program.</t>
  </si>
  <si>
    <r>
      <t xml:space="preserve">Detajimi i Kostos Totale të </t>
    </r>
    <r>
      <rPr>
        <b/>
        <sz val="10"/>
        <color rgb="FFFF0000"/>
        <rFont val="Times New Roman"/>
        <family val="1"/>
        <charset val="238"/>
      </rPr>
      <t xml:space="preserve">Produktit 24 </t>
    </r>
    <r>
      <rPr>
        <b/>
        <sz val="10"/>
        <color theme="1"/>
        <rFont val="Times New Roman"/>
        <family val="1"/>
        <charset val="238"/>
      </rPr>
      <t>sipas Artikujve Ekonomikë</t>
    </r>
  </si>
  <si>
    <t>Kosto totale e produktit 24</t>
  </si>
  <si>
    <t>Sherbime te Tjera</t>
  </si>
  <si>
    <t xml:space="preserve">Sekretariati teknik i KEK u mundëson bizneseve të adresojnë shqetësimet e tyre dhe të gjejnë përkrahje në 
mënyrë që propozimet e tyre t’u përcillen institucioneve politikëbërëse dhe vendimmarrëse, për reduktimin 
e  pengesave  administrative  me  të  cilat  ndeshet  biznesi  në  veprimtarinë  e  përditshme,  të  evidentuara  si  
problematike,  nëpërmjet  përmirësimit  të  cilësisë  së  shërbimeve  publike  ndaj  sipërmarrjes  dhe  klimës  së  
biznesit në Shqipëri. 
</t>
  </si>
  <si>
    <t>Sekretariati teknik i KEK kryen funksione  ndihmëse, administrative e këshilluese duke mbështetur KEK, ku më specifikisht grumbullon dhe përpunon komente, vërejtje apo sugjerime të grupeve të interesit.</t>
  </si>
  <si>
    <t xml:space="preserve"> Monitorimi dhe zbatimi i projekteve apo nisma të ndermarra nga KEK </t>
  </si>
  <si>
    <t>Aktiviete te kryera ne fushen e Sipermarrjes (98704AK)</t>
  </si>
  <si>
    <t>Aktivitete te kryera ne fushen e Sipermarrjes, duke organizuar takime konsultative me grupet e interesit/bizneset dhe institucionet pergjegjes te fushes</t>
  </si>
  <si>
    <t>Nr. Aktivitetesh</t>
  </si>
  <si>
    <t>Blerje pajise elektonike</t>
  </si>
  <si>
    <t>Blerje pajisje elektonike</t>
  </si>
  <si>
    <t>Nr. i pajisjeve</t>
  </si>
  <si>
    <t>Presidenca</t>
  </si>
  <si>
    <t>01</t>
  </si>
  <si>
    <t>Veprimtaria e Presidentit</t>
  </si>
  <si>
    <t>Veprimtaria e Presidentit
Sigurimi i ekuilibrit midis organeve kushtetuese, që kryejnë drejtimin politik në vend, nëpërmjet ushtrimit të kompetencave të Presidentit të Republikës, të dhëna nga Kushteuta.</t>
  </si>
  <si>
    <t>Sigurimi i ekuilibrit midis organeve kushtetuese, që kryejnë drejtimin politik në vend, si edhe zbatimi dhe respektimi nga të gjitha palet i Kushtetutës së Shqiperisë.</t>
  </si>
  <si>
    <t>Garantimi i zbatimit të Kushtetutës së Shqiperisë</t>
  </si>
  <si>
    <t>300</t>
  </si>
  <si>
    <t>400</t>
  </si>
  <si>
    <t>Ushtrimi i funksioneve kushtetuese të Presidentit nëpërmjet dekretimeve të ndryshme për shpallje ligjesh, shtetësinë shqiptare dhe për dekorata e tituj nderi</t>
  </si>
  <si>
    <t>Dekrete për ligje e shtetësi, ndaj totalit propozuar</t>
  </si>
  <si>
    <t>25%</t>
  </si>
  <si>
    <t>Dekorata e tituj nderi të akorduara, ndaj totalit te propozuar</t>
  </si>
  <si>
    <t>% e grave ne poste drejtuese te Institucionit ndaj totalit te posteve drejtuese</t>
  </si>
  <si>
    <t>50%</t>
  </si>
  <si>
    <t>63.2%</t>
  </si>
  <si>
    <t>90101</t>
  </si>
  <si>
    <t>Jo-projekte (001-01-01120)</t>
  </si>
  <si>
    <t>90101AA - Dekrete për shpallje ligjesh, për shtetësinë shqiptare dhe dekorata e tituj nderi</t>
  </si>
  <si>
    <t>Studimi i dosjeve per shpallje te ligjeve, studim dhe perpunim praktikash per dhenie e lenie te nenshtetesise, si edhe per dhenie te dekoratave e titujve te nderit.</t>
  </si>
  <si>
    <t>nr dekretesh/ligjesh</t>
  </si>
  <si>
    <t>500</t>
  </si>
  <si>
    <t>520</t>
  </si>
  <si>
    <t>148500000</t>
  </si>
  <si>
    <t>241330000</t>
  </si>
  <si>
    <t>247468000</t>
  </si>
  <si>
    <t>495000</t>
  </si>
  <si>
    <t>482660</t>
  </si>
  <si>
    <t>475900</t>
  </si>
  <si>
    <t>0.04</t>
  </si>
  <si>
    <t>0.6251</t>
  </si>
  <si>
    <t>0.0254</t>
  </si>
  <si>
    <t>-0.0249</t>
  </si>
  <si>
    <t>-0.014</t>
  </si>
  <si>
    <t>18AA1</t>
  </si>
  <si>
    <t>Blerje pajisje, sisteme, makineri të ndryshme</t>
  </si>
  <si>
    <t>M010003 - Orendi dhe pajisje zyre</t>
  </si>
  <si>
    <t>Blerje e orendive dhe pajisjeve per zyra</t>
  </si>
  <si>
    <t>numer pajisjesh</t>
  </si>
  <si>
    <t>150</t>
  </si>
  <si>
    <t>16666.67</t>
  </si>
  <si>
    <t>20000</t>
  </si>
  <si>
    <t>1.5</t>
  </si>
  <si>
    <t>M010020 - Pajisje kompjuterike dhe elektronike te blera</t>
  </si>
  <si>
    <t>Blerja e pajisjeve kompjuterike dhe elektronike</t>
  </si>
  <si>
    <t>23AC5</t>
  </si>
  <si>
    <t>Rikonstruksioni i godines ekzistuese i Institucionit te Presidentit te Republikes</t>
  </si>
  <si>
    <t>23AC501 - Projekti i Rikonstruksionit te godines ekzistuese te Institucionit te Presidentit te Republikes</t>
  </si>
  <si>
    <t>35</t>
  </si>
  <si>
    <t>256000000</t>
  </si>
  <si>
    <t>300000000</t>
  </si>
  <si>
    <t>213000000</t>
  </si>
  <si>
    <t>8533333.33</t>
  </si>
  <si>
    <t>8571428.57</t>
  </si>
  <si>
    <t>8520000</t>
  </si>
  <si>
    <t>0.1667</t>
  </si>
  <si>
    <t>-0.2857</t>
  </si>
  <si>
    <t>0.1719</t>
  </si>
  <si>
    <t>-0.29</t>
  </si>
  <si>
    <t>0.0045</t>
  </si>
  <si>
    <t>-0.006</t>
  </si>
  <si>
    <t>23AC6</t>
  </si>
  <si>
    <t>Ndertim i ri i sistemit te serverave te Institucionit</t>
  </si>
  <si>
    <t>23AC601 - Projekti i Ndertimit te ri te sistemit te serverave te Institucionit</t>
  </si>
  <si>
    <t>44000000</t>
  </si>
  <si>
    <t>733333.33</t>
  </si>
  <si>
    <t>Synimet e politikës së jashtme të vendit, promovimi i Shqipërisë në arenën ndërkombëtare, si edhe njohja, nxitja dhe mbështetja e vlerave kombëtare në vend.</t>
  </si>
  <si>
    <t>Partnerë ndërkombetarë të takuar</t>
  </si>
  <si>
    <t>Partnere biznesi, organizata  dhe individë te takuar</t>
  </si>
  <si>
    <t>220</t>
  </si>
  <si>
    <t>250</t>
  </si>
  <si>
    <t>90101AB - Aktivitete nderkombetare per promovimin e vendit</t>
  </si>
  <si>
    <t>Organizimi i pritjeve, percjelljeve dhe trajtim te personaliteteve te ftuar nga Presidenti i Republikes, si edhe organizimi i vizitave te Presidentit te Republikes jashte vendit.</t>
  </si>
  <si>
    <t>numer aktivitetesh</t>
  </si>
  <si>
    <t>41000000</t>
  </si>
  <si>
    <t>41520000</t>
  </si>
  <si>
    <t>42520000</t>
  </si>
  <si>
    <t>2050000</t>
  </si>
  <si>
    <t>2768000</t>
  </si>
  <si>
    <t>2126000</t>
  </si>
  <si>
    <t>-0.25</t>
  </si>
  <si>
    <t>0.0127</t>
  </si>
  <si>
    <t>0.0241</t>
  </si>
  <si>
    <t>0.3502</t>
  </si>
  <si>
    <t>-0.2319</t>
  </si>
  <si>
    <t>90101AC - Veprimtari protokollare brenda vendit</t>
  </si>
  <si>
    <t>Organizimi i veprimtarive ne Institucion, si  edhe organizimi i aktiviteteve brenda vendit.</t>
  </si>
  <si>
    <t>200</t>
  </si>
  <si>
    <t>48000000</t>
  </si>
  <si>
    <t>46650000</t>
  </si>
  <si>
    <t>47650000</t>
  </si>
  <si>
    <t>218181.82</t>
  </si>
  <si>
    <t>233250</t>
  </si>
  <si>
    <t>216590.91</t>
  </si>
  <si>
    <t>-0.0909</t>
  </si>
  <si>
    <t>0.1</t>
  </si>
  <si>
    <t>-0.0281</t>
  </si>
  <si>
    <t>0.0214</t>
  </si>
  <si>
    <t>0.0691</t>
  </si>
  <si>
    <t>-0.0714</t>
  </si>
  <si>
    <t xml:space="preserve">Drejtuesi i ekipit </t>
  </si>
  <si>
    <t>Emri</t>
  </si>
  <si>
    <t>të menaxhimit të programit</t>
  </si>
  <si>
    <t>Nënshkrimi</t>
  </si>
  <si>
    <t xml:space="preserve">Koordinatori i GMS/ Nëpunësi </t>
  </si>
  <si>
    <t>Titullari i institucionit / Ministri</t>
  </si>
  <si>
    <t>Data</t>
  </si>
  <si>
    <t>Kryeministria</t>
  </si>
  <si>
    <t>03</t>
  </si>
  <si>
    <t>Planifikim, Menaxhim dhe Administrim</t>
  </si>
  <si>
    <t>Ushtrimi i funksioneve të Kryeministrit në përputhje me përgjegjësitë që i jep Kushtetuta dhe drejtimet kryesore të politikës së përgjithshme shtetërore.</t>
  </si>
  <si>
    <t>Fuqizimi i funksionit menaxhues, në funksion të implementimit të suksesshëm të programit konform kërkesave të kuadrit ligjor në fuqi.</t>
  </si>
  <si>
    <t>% e grave në poste drejtuese të institucionit ndaj totalit të posteve drejtuese</t>
  </si>
  <si>
    <t>55%</t>
  </si>
  <si>
    <t>% e punonjësve të trajnuar kundrejt totalit të punonjësve të programit</t>
  </si>
  <si>
    <t>39%</t>
  </si>
  <si>
    <t>90301</t>
  </si>
  <si>
    <t>Jo-projekte (001-03-01110)</t>
  </si>
  <si>
    <t>90301AA - Akte ligjore/nenligjore te hartuara dhe miratuara</t>
  </si>
  <si>
    <t>Veprimtaria e aparatit të Kryeministrisë për hartimin, rregullimin dhe miratimin e të gjitha  akteve ligjore/nënligjore të Republikës se Shqipërise</t>
  </si>
  <si>
    <t>nr aktesh ligjore/nenligjore</t>
  </si>
  <si>
    <t>7500</t>
  </si>
  <si>
    <t>7000</t>
  </si>
  <si>
    <t>450618554</t>
  </si>
  <si>
    <t>616800000</t>
  </si>
  <si>
    <t>634285000</t>
  </si>
  <si>
    <t>60082.47</t>
  </si>
  <si>
    <t>88114.29</t>
  </si>
  <si>
    <t>90612.14</t>
  </si>
  <si>
    <t>-0.0667</t>
  </si>
  <si>
    <t>0.3688</t>
  </si>
  <si>
    <t>0.0283</t>
  </si>
  <si>
    <t>0.4666</t>
  </si>
  <si>
    <t>90301AB - Takime /evente të KM</t>
  </si>
  <si>
    <t>Veprimtaria e Kryeministrit, takimeve dhe eventeve në të cilat merr pjesë Kryeministri për të arritur misionin e tij.</t>
  </si>
  <si>
    <t>Nr takimesh/eventesh</t>
  </si>
  <si>
    <t>1800</t>
  </si>
  <si>
    <t>1400</t>
  </si>
  <si>
    <t>103600000</t>
  </si>
  <si>
    <t>103100000</t>
  </si>
  <si>
    <t>99100000</t>
  </si>
  <si>
    <t>102100000</t>
  </si>
  <si>
    <t>57555.56</t>
  </si>
  <si>
    <t>73642.86</t>
  </si>
  <si>
    <t>70785.71</t>
  </si>
  <si>
    <t>72928.57</t>
  </si>
  <si>
    <t>-0.2222</t>
  </si>
  <si>
    <t>-0.0048</t>
  </si>
  <si>
    <t>-0.0388</t>
  </si>
  <si>
    <t>0.0303</t>
  </si>
  <si>
    <t>0.2795</t>
  </si>
  <si>
    <t>90301AC - Asistenca e PNUD për projekte Zhvillimi</t>
  </si>
  <si>
    <t>Mbështet përpjekjet  kombëtare të vendit në zhvillim për zgjidhjen e problemeve të zhvillimit ekonomik dhe për të promovuar përparimin shoqëror në standartet e jetesës në përfitim të popullit të saj.</t>
  </si>
  <si>
    <t>nr projekti</t>
  </si>
  <si>
    <t>40312271</t>
  </si>
  <si>
    <t>40000000</t>
  </si>
  <si>
    <t>45000000</t>
  </si>
  <si>
    <t>-0.0077</t>
  </si>
  <si>
    <t>0.125</t>
  </si>
  <si>
    <t>18AE8</t>
  </si>
  <si>
    <t>M030029 - Godine e rikonstruktuar</t>
  </si>
  <si>
    <t>Meter katror</t>
  </si>
  <si>
    <t>1435</t>
  </si>
  <si>
    <t>18962600</t>
  </si>
  <si>
    <t>30000000</t>
  </si>
  <si>
    <t>10000000</t>
  </si>
  <si>
    <t>13214.36</t>
  </si>
  <si>
    <t>20905.92</t>
  </si>
  <si>
    <t>6968.64</t>
  </si>
  <si>
    <t>0.5821</t>
  </si>
  <si>
    <t>-0.6667</t>
  </si>
  <si>
    <t>Instituti Statistikës</t>
  </si>
  <si>
    <t>Veprimtaria Statistikore</t>
  </si>
  <si>
    <t>Konsiston në prodhimin e të dhënave statistikore zyrtare, cilësore dhe të besueshme, të nevojshme për vëzhgimin e situatës socio-ekonomike në Republikën e Shqipërisë, duke respektuar të drejtën e përdoruesve për të dhëna zyrtare si dhe në përmbushje të detyrimeve që lindin nga Programi pesëvjeçar për Statistikat Zyrtare, i miratuar nga Kuvendi. Cilësia statistikore arrihet nëpërmjet përmirësimit të funksionimit dhe menaxhimit të Institucionit, zhvillimit të kapaciteteve menaxhuese në implementimin e objektivave afatshkurtra dhe afatmesme që bëjnë të mundur përmbushjen e standarteve të vendosura nga BE , në garantimin e përmirësimit të vazhdueshëm të përdorimit të burimeve njerzore dhe financiare të INSTAT-it.</t>
  </si>
  <si>
    <t>50-01130 Rritja e cilësisë  së prodhimit statistikor dhe shtimi i burimeve primare të të dhënave nëpërmjet përforcimit të kapaciteteve profesionale të stafit të INSTAT dhe përmirësimit të infrastrukturës së prodhimit statistikor.</t>
  </si>
  <si>
    <t>Rritja e numrit te raporteve te cilesise.</t>
  </si>
  <si>
    <t>8%</t>
  </si>
  <si>
    <t>10%</t>
  </si>
  <si>
    <t>Rritja e numrit të publikime</t>
  </si>
  <si>
    <t>1%</t>
  </si>
  <si>
    <t>Përmirësimi i cilësisë së vrojtimeve statistikore, prodhimi dhe shpërndarja në kohë e me cilësi  të produkteve statistikore</t>
  </si>
  <si>
    <t>Rritja numrit të njësive statistikore të vrojtuara</t>
  </si>
  <si>
    <t>252</t>
  </si>
  <si>
    <t>44</t>
  </si>
  <si>
    <t>96</t>
  </si>
  <si>
    <t>Rritja e  numrit  të publikimeve me statistika gjinore</t>
  </si>
  <si>
    <t>41%</t>
  </si>
  <si>
    <t>19%</t>
  </si>
  <si>
    <t>95001</t>
  </si>
  <si>
    <t>Jo-projekte (001-50-01320)</t>
  </si>
  <si>
    <t>95001AA - Njësi statistikore të vrojtuara</t>
  </si>
  <si>
    <t>Anketimi i  njësive statistikore për marrjen e informacioneve ekonomiko- sociale, për të zgjeruar shkallën e përfaqësimit të popullatës.</t>
  </si>
  <si>
    <t>1025521</t>
  </si>
  <si>
    <t>664271</t>
  </si>
  <si>
    <t>291871</t>
  </si>
  <si>
    <t>281071</t>
  </si>
  <si>
    <t>904862000</t>
  </si>
  <si>
    <t>497845000</t>
  </si>
  <si>
    <t>503616000</t>
  </si>
  <si>
    <t>503074000</t>
  </si>
  <si>
    <t>882.34</t>
  </si>
  <si>
    <t>749.46</t>
  </si>
  <si>
    <t>1725.47</t>
  </si>
  <si>
    <t>1789.85</t>
  </si>
  <si>
    <t>-0.3523</t>
  </si>
  <si>
    <t>-0.5606</t>
  </si>
  <si>
    <t>-0.037</t>
  </si>
  <si>
    <t>-0.4498</t>
  </si>
  <si>
    <t>0.0116</t>
  </si>
  <si>
    <t>-0.0011</t>
  </si>
  <si>
    <t>-0.1506</t>
  </si>
  <si>
    <t>1.3023</t>
  </si>
  <si>
    <t>0.0373</t>
  </si>
  <si>
    <t>18AA6</t>
  </si>
  <si>
    <t>Blerje pajisje, sisteme te ndryshme</t>
  </si>
  <si>
    <t>M500011 - Infrastrukture e nevojshme software- te perditsuara</t>
  </si>
  <si>
    <t>Blerja e licencave të software-ve për të përditësuar infrastrukturen e nevojshme për kryerjen e proceseve të përpunimit të të dhenave statistikore.</t>
  </si>
  <si>
    <t>3432000</t>
  </si>
  <si>
    <t>49000000</t>
  </si>
  <si>
    <t>180631.58</t>
  </si>
  <si>
    <t>1580645.16</t>
  </si>
  <si>
    <t>0.6316</t>
  </si>
  <si>
    <t>-0.2581</t>
  </si>
  <si>
    <t>0.0435</t>
  </si>
  <si>
    <t>13.2774</t>
  </si>
  <si>
    <t>7.7507</t>
  </si>
  <si>
    <t>M500002 - Pajisje te teknologjise se informacionit te blera</t>
  </si>
  <si>
    <t>Blerja paisjeve teknologjise se informacionit  për të pajisur punonjësit me bazën e nevojshme  per grumbullimin edhe perpunimin e te dhenave</t>
  </si>
  <si>
    <t>7830</t>
  </si>
  <si>
    <t>245</t>
  </si>
  <si>
    <t>16</t>
  </si>
  <si>
    <t>270733000</t>
  </si>
  <si>
    <t>77200000</t>
  </si>
  <si>
    <t>34576.37</t>
  </si>
  <si>
    <t>315102.04</t>
  </si>
  <si>
    <t>-0.9687</t>
  </si>
  <si>
    <t>-0.9347</t>
  </si>
  <si>
    <t>-0.0625</t>
  </si>
  <si>
    <t>-0.7148</t>
  </si>
  <si>
    <t>8.1132</t>
  </si>
  <si>
    <t>18AA7</t>
  </si>
  <si>
    <t>Statistika të Forta Vendore Shqiptare / SALSTAT</t>
  </si>
  <si>
    <t>M500005 - TVSH</t>
  </si>
  <si>
    <t>TVSH</t>
  </si>
  <si>
    <t>Numer/Cope</t>
  </si>
  <si>
    <t>22335000</t>
  </si>
  <si>
    <t>23800000</t>
  </si>
  <si>
    <t>15600000</t>
  </si>
  <si>
    <t>0.0656</t>
  </si>
  <si>
    <t>-0.3445</t>
  </si>
  <si>
    <t>21AB0</t>
  </si>
  <si>
    <t>CENS 2020</t>
  </si>
  <si>
    <t>GM50002 - Projekti i Regjistrimit te pergjithshem te popullsise e banesave</t>
  </si>
  <si>
    <t>cop</t>
  </si>
  <si>
    <t>220000000</t>
  </si>
  <si>
    <t>100000000</t>
  </si>
  <si>
    <t>-0.5455</t>
  </si>
  <si>
    <t>Rritja e perfomancës  së  institucionit duke aplikuar një menaxhim të lartë administrativ, financiar e  njerëzor dhe përmirësimit te infrastrukturës së prodhimit statistikor"</t>
  </si>
  <si>
    <t>% e punonjesve te trajnuar</t>
  </si>
  <si>
    <t>38</t>
  </si>
  <si>
    <t>42</t>
  </si>
  <si>
    <t>Rritja e numrit te auditimeve</t>
  </si>
  <si>
    <t>Rritja e numrit  te Grave në pozicione drejtuese</t>
  </si>
  <si>
    <t>95001AC - Personel i trajnuar</t>
  </si>
  <si>
    <t>Pjesemarrja e personelit në vrojtimet statistikore,në kurse te ndryshme , seminare, work shope  etj.</t>
  </si>
  <si>
    <t>numer punonjesish</t>
  </si>
  <si>
    <t>236</t>
  </si>
  <si>
    <t>379690000</t>
  </si>
  <si>
    <t>434655000</t>
  </si>
  <si>
    <t>449655000</t>
  </si>
  <si>
    <t>460196000</t>
  </si>
  <si>
    <t>1608855.93</t>
  </si>
  <si>
    <t>1841758.47</t>
  </si>
  <si>
    <t>1905317.8</t>
  </si>
  <si>
    <t>1949983.05</t>
  </si>
  <si>
    <t>0.1448</t>
  </si>
  <si>
    <t>0.0345</t>
  </si>
  <si>
    <t>0.0234</t>
  </si>
  <si>
    <t>Qendra Kombetare Kinematografike</t>
  </si>
  <si>
    <t>57</t>
  </si>
  <si>
    <t>Mbështetje financiare per veprimtarinë kinematografike</t>
  </si>
  <si>
    <t>08220</t>
  </si>
  <si>
    <t>Financim i pjesshem I projekteve kinematografike i cili synon nxitjen e producenteve per te siguruar fonde alternative ne europe e me gjere per te mundesuar produktin kinematografik,kjo mbeshtetje ekonomike  synon orjentimin e prodhimit kinematografik drejt integrimit ne tregun boteror.</t>
  </si>
  <si>
    <t>Organizimi dhe zhvillimi i kinematografisë shqiptare (si forma e të shprehurit artistik) dhe mbështetjen ekonomike nga shteti te projekteve kinematografike (produkt kinematografik), te cilat realizohen nga producentet shqiptare. Mbeshtetja financiare synon nxitjen e producenteve shqiptare per realizimin e produkteve kinematografike me mbeshtetje sa me te gjere bashkeprodhuese duke siguruar fonde alternative publike apo private ne rajon, Evrope dhe me gjere ne bote. Kjo mbeshtetje, si pjese e trashegimise kulturore, gjithashtu synon orientimin e prodhimit te ri kinematografik drejt integrimit dhe konkurimit te denje ne rrjetin dhe tregun europian dhe boteror te kinemase.</t>
  </si>
  <si>
    <t>Mbeshtejta e produkteve kinematografike cilesore me qellim perfaqesimin e kinematografise shqiptare me sa me shume filma ne konkurime nderkombetare rajonale, evropiane dhe boterore.</t>
  </si>
  <si>
    <t>67%</t>
  </si>
  <si>
    <t>70%</t>
  </si>
  <si>
    <t>Mbeshtejta e produkteve kinematografike cilesore me qellim rritjen e interesit te publikut vendas per filmat shqiptare, ne konkurim te pabarabarte me prodhimet kinematografike evropiane dhe atyre boterore.</t>
  </si>
  <si>
    <t>65%</t>
  </si>
  <si>
    <t>Dhenia e mbeshtetjes, asistences dhe lehtesimi i procedurave per ti krijuar mundesi producenteve per realizimin e produkteve kinematografike ne kohe dhe me cilesi</t>
  </si>
  <si>
    <t>Mbeshtejta e produkteve kinematografike cilesore me qellim rritjen e interesit te publikut (vendas dhe te huaj) per filmat artistike shqiptare.</t>
  </si>
  <si>
    <t>Perfaqesimi dinjitoz i kinematografise shqiptare ne konkurime nderkombetare rajonale, evropiane dhe boterore.</t>
  </si>
  <si>
    <t>68%</t>
  </si>
  <si>
    <t>Objektivi i kesaj politike eshte qe filmi shqiptar te behet sa me kompetitiv dhe I vleresuar ne festivale kombetare dhe nderkombetare .</t>
  </si>
  <si>
    <t>Prezenca me stenda te dedikuara filmit shqiptar ne markete dhe festivale te rendesishme evropiane dhe me gjere me qellim promovimin e produktit kinematografik shqiptar dhe bashkeprodhimet minore.</t>
  </si>
  <si>
    <t>Projekte kinematografike me autore dhe producente femra te mbeshtetura financiarisht kundrejt totalit te projekteve</t>
  </si>
  <si>
    <t>37%</t>
  </si>
  <si>
    <t>45%</t>
  </si>
  <si>
    <t>Filma Knematografik te vlersuar ne festivalet kombetare dhe nderkombetare kundrejt totalit te filmave te mbeshtetur financiarisht.</t>
  </si>
  <si>
    <t>Rritja e perqindjes se pjesemarrjes se grave ne poste drejtuese ne institucion</t>
  </si>
  <si>
    <t>40%</t>
  </si>
  <si>
    <t>95701</t>
  </si>
  <si>
    <t>Jo-projekte (001-57-08220)</t>
  </si>
  <si>
    <t>95701AA - Filma te financuara</t>
  </si>
  <si>
    <t>Financimet  filmike te te gjitha zhanreve  behen  nepermjet projektit I cili paraqitet per financim nga qkk, zakonisht ne kete zhanere  aplikojn regjizoret e karieres ,ato per veper te pare ,financimi per kete projekt eshte deri 51% te vleres totale ,keto  projekte jane  nje cooproduksion filmik montazhi financiar I te cileve  behet nga producenti duke aplikuar neper institucione te tjera te filmit neper europe dhe me gjere si dhe nga institucione te artit dhe kultures ne shqiperi.</t>
  </si>
  <si>
    <t>Numer Filmash</t>
  </si>
  <si>
    <t>47</t>
  </si>
  <si>
    <t>118765000</t>
  </si>
  <si>
    <t>125948000</t>
  </si>
  <si>
    <t>126355000</t>
  </si>
  <si>
    <t>128355000</t>
  </si>
  <si>
    <t>2526914.89</t>
  </si>
  <si>
    <t>2679744.68</t>
  </si>
  <si>
    <t>2688404.26</t>
  </si>
  <si>
    <t>2567100</t>
  </si>
  <si>
    <t>0.0638</t>
  </si>
  <si>
    <t>0.0605</t>
  </si>
  <si>
    <t>0.0032</t>
  </si>
  <si>
    <t>0.0158</t>
  </si>
  <si>
    <t>-0.0451</t>
  </si>
  <si>
    <t>95701AB - Projekte Kinematografike</t>
  </si>
  <si>
    <t>Financimi i festivaleve  te filmit te cilat jane dhe markete te medha per tregun dhe bashkepunimin e kooproduksioneve boterore ,njeri eshte ai qe zhvillohet ne muajin shkurt ne Berlin,tjetri ne muajin Maj xhvillohet ne qytetin e Cannesne France  dhe nje ne Trieste ,gjate diteve ku marrin pjese kineaste te cilet kane fituar njjr pjese te financimit nga QKK shkojne per te bere biseda per basjkeprodhime te mundeshm,e per projektet e tyre kinematografike.mer pjese edhe nje pjese e stafit te qkk kukane ne kujdesje stenden e Shqiperise dhe ku zhvillohen takime te ndryshme me personalitete te kinematografise ,gjithashtu edhe festivalet nderkombetare dhe rajonal qe zhvillohen ne qytetet e Shqiperise ,Shkoder ,Gjirokaster,Sarande,Pogradec,Korce si dhe Tirane</t>
  </si>
  <si>
    <t>Numer Projekte Kinematografike</t>
  </si>
  <si>
    <t>40900000</t>
  </si>
  <si>
    <t>38000000</t>
  </si>
  <si>
    <t>2726666.67</t>
  </si>
  <si>
    <t>2533333.33</t>
  </si>
  <si>
    <t>-0.0709</t>
  </si>
  <si>
    <t>18AB1</t>
  </si>
  <si>
    <t>M570002 - Pajsje zyre te blera</t>
  </si>
  <si>
    <t>Blerje pajisje</t>
  </si>
  <si>
    <t>500000</t>
  </si>
  <si>
    <t>M570005 - Pajisje kompjuterike te blera</t>
  </si>
  <si>
    <t>Blerje pajisje kompjutrike ,printer kompjutera</t>
  </si>
  <si>
    <t>250000</t>
  </si>
  <si>
    <t>Instituti i Studimeve te Krimeve te Komunizmit</t>
  </si>
  <si>
    <t>92</t>
  </si>
  <si>
    <t xml:space="preserve">Programi përfshin shpenzimet buxhetore që kryhen për studimin, grumbullimin, analizën, informimin dhe vlerësimin objektiv të dokumentacionit të periudhës së regjimit komunist. Aktivitetet  dhe objektivat e këtij programi rrisin performancën e ISKK për një përdorim sa më eficent dhe efektiv të burimeve njerëzore dhe financiare. </t>
  </si>
  <si>
    <t>Ndergjegjesimi dhe njohja e opinionit publik, shkencor dhe akademik nepermjet botimit, publikimit, organizimit te konfererencave dhe ekspozitave kombetare e nderkombetare si dhe shpërndarjes të të gjitha materialeve të mbledhura dhe të analizuara të periudhës së regjimit komunist.</t>
  </si>
  <si>
    <t>Numri  Dosjeve me dokumenta të marra nga të gjitha  arkivat brenda vendit dhe nga arkiva të ndryshme jashtë vendit.</t>
  </si>
  <si>
    <t>1000</t>
  </si>
  <si>
    <t>1500</t>
  </si>
  <si>
    <t>Numri i intervistave të marra nga ish të persekutuar  të mbetur akoma gjallë, dhe transkriptimi i tyre.</t>
  </si>
  <si>
    <t>13</t>
  </si>
  <si>
    <t>Numri i konferencave, ekspozitave dhe dokumentarëve të përgatitura lidhur me periudhën komuniste.</t>
  </si>
  <si>
    <t>Pergatitja dhe botimi i  Kolanes  se 10-15 librave qe jane deshmi, memuare, studime shkencore, albume nga periudha komuniste.</t>
  </si>
  <si>
    <t>% e grave në poste drejtuese të ISKK ndaj totalit të posteve drejtuese.</t>
  </si>
  <si>
    <t>99201</t>
  </si>
  <si>
    <t>Jo-projekte (001-92-01110)</t>
  </si>
  <si>
    <t>99201AA - Libra për të botuar - Enciklopedia vëllimi i VIII dhe Kolana e pervitshme</t>
  </si>
  <si>
    <t>Mbledhja,  perpunimi i dokumentave, intervistave per te pergatitur dhe botuar  "Fjalorin enciklopedik të viktimave të terrorit Komunist", Vëllimi VIII, germa SH-T dhe i i Kolanes se 10-13 librave qe jane deshmi, memuare, studime shkencore, albume etj, si pjese e kolanes se pervitshme te librave te botuar.</t>
  </si>
  <si>
    <t>6500</t>
  </si>
  <si>
    <t>41935960</t>
  </si>
  <si>
    <t>54700000</t>
  </si>
  <si>
    <t>53980000</t>
  </si>
  <si>
    <t>54980000</t>
  </si>
  <si>
    <t>6451.69</t>
  </si>
  <si>
    <t>8415.38</t>
  </si>
  <si>
    <t>8304.62</t>
  </si>
  <si>
    <t>8458.46</t>
  </si>
  <si>
    <t>0.3044</t>
  </si>
  <si>
    <t>-0.0132</t>
  </si>
  <si>
    <t>0.0185</t>
  </si>
  <si>
    <t>99201AB - Konferenca dhe Ekspozita kombetare dhe nderkombetare per botimet dhe aktivitet e ISKK</t>
  </si>
  <si>
    <t>Organizimi i Konferencave dhe ekspozitave me karakter promovues, informues per periudhen komuniste dhe pergatitja e Video Dokumentareve, filmave  si pjese e ketyre konferencave etj</t>
  </si>
  <si>
    <t>Numer konferencash, ekspozitash</t>
  </si>
  <si>
    <t>1460000</t>
  </si>
  <si>
    <t>292000</t>
  </si>
  <si>
    <t>18AD4</t>
  </si>
  <si>
    <t>Blerje pajisje, sisteme, makineri</t>
  </si>
  <si>
    <t>M920008 - Pajisje Zyre te blera</t>
  </si>
  <si>
    <t>Zgjerimi i rafteve te bibliotekes per ekzpozimin e librave te botuar ne ambjente te tjera brenda ISKK</t>
  </si>
  <si>
    <t>120000</t>
  </si>
  <si>
    <t>M920009 - Pajisje Kompjuterike te blera</t>
  </si>
  <si>
    <t>ISKK, ne funksion te rritjes se efikasitetit te punes se punonjesve merr persiper te bleje pajisje te reja kompjuterike sipas standarteve ne fuqi te AKSHI-it</t>
  </si>
  <si>
    <t>Numer pajisjesh kompjuterike</t>
  </si>
  <si>
    <t>Fond Biblioteke</t>
  </si>
  <si>
    <t>ISKK, ne funksion te rritjes se efikasitetit te punes se punonjesve merr persiper te bleje literature te huaj per periudhen komuniste. M920013</t>
  </si>
  <si>
    <t>7692.31</t>
  </si>
  <si>
    <t>10000</t>
  </si>
  <si>
    <t>-0.2308</t>
  </si>
  <si>
    <t>0.3</t>
  </si>
  <si>
    <t>Autoriteti per te Drejten e Informimit</t>
  </si>
  <si>
    <t>Të identifikojë, mbledhë dhe krijojë një arkiv të integruar të të gjitha dokumenteve të njohura të prodhuara nga/ose të lidhura me veprimtarinë e ish-Sigurimit;bëjë regjistrimet në dispozicion të publikut sipas dispozitave të parashikuara në ligj.</t>
  </si>
  <si>
    <t>Të identifikojë, mbledhë dhe krijojë një arkiv të integruar të të gjitha dokumenteve të njohura të prodhuara nga/ose të lidhura me veprimtarinë e ish-Sigurimit;bëjë regjistrimet në dispozicion të publikut sipas dispozitave të parashikuara në ligj, duke përfshirë sigurimin e qasjes në informata në formë dixhitale;krijimi i Autoritetit si një burim arkivor qendror, për hulumtimin e aktiviteteve të ish-Sigurimit;të drejtojë informimin publik për të krijuar Autoritetin si një platformë, për angazhimin dhe kuptimin e së kaluarës komuniste në Shqipëri;mbështesë punën e dokumentimit të krimeve të komunizmit, duke përfshirë kontributin në bërjen e drejtësisë;mbështesë procesin e kërkimit, gjetjes, identifikimit dhe rimëkëmbjes së mbetjeve të atyre që u zhdukën ose u ekzekutuan gjatë komunizmit;mbështesë verifikimin e zyrtarëve që konkurrojnë për tu zgjedhur ose emëruar në administratën publike/shtetërore.</t>
  </si>
  <si>
    <t>Numri i aktiviteteve dhe botimeve nga AIDSSH</t>
  </si>
  <si>
    <t>90</t>
  </si>
  <si>
    <t>numri i kerkesave</t>
  </si>
  <si>
    <t>950</t>
  </si>
  <si>
    <t>970</t>
  </si>
  <si>
    <t>Përmbushja në kohë dhe me cilesi e shërbimit ndaj kërkuesve( qytetar, institucione, media-studiues), nëpërmjet procedurave sa më fleksibël e në përputhje me ligjin nëpërmjet dixhitalizimit për të vënë në dispozicion të interesuarve informacione të ndryshme.</t>
  </si>
  <si>
    <t>numri i faqeve te vena ne dispzicion</t>
  </si>
  <si>
    <t>74000</t>
  </si>
  <si>
    <t>75000</t>
  </si>
  <si>
    <t>numri i ankesave</t>
  </si>
  <si>
    <t>% e grave ne poste drejtuese te institucionit ndaj totalit te posteve drejtuese .</t>
  </si>
  <si>
    <t>62%</t>
  </si>
  <si>
    <t>Numri i rasteve te diskriminimit me baze gjinore ne institucion te trajtuar .</t>
  </si>
  <si>
    <t>99501</t>
  </si>
  <si>
    <t>Jo-projekte (001-95-01110)</t>
  </si>
  <si>
    <t>99501AA - Kërkesa të trajtuara</t>
  </si>
  <si>
    <t>Pranimi, identifikimi, deklasifikimi, përpunimi, dekodifikimi i kërkesës dhe përgjigja ndaj kërkuesve</t>
  </si>
  <si>
    <t>Numër kërkesash</t>
  </si>
  <si>
    <t>129180102</t>
  </si>
  <si>
    <t>150100000</t>
  </si>
  <si>
    <t>156036000</t>
  </si>
  <si>
    <t>156037000</t>
  </si>
  <si>
    <t>71766.72</t>
  </si>
  <si>
    <t>83388.89</t>
  </si>
  <si>
    <t>86686.67</t>
  </si>
  <si>
    <t>86687.22</t>
  </si>
  <si>
    <t>0.1619</t>
  </si>
  <si>
    <t>0.0395</t>
  </si>
  <si>
    <t>18AD6</t>
  </si>
  <si>
    <t>Rikonstruksion ambjentesh</t>
  </si>
  <si>
    <t>18AD602 - Mbyllje dhe izolim ambjentesh te brendshme per zyra</t>
  </si>
  <si>
    <t>1152500</t>
  </si>
  <si>
    <t>18BV4</t>
  </si>
  <si>
    <t>Blerje pajisje, sisteme, makineri (95-01110)</t>
  </si>
  <si>
    <t>18BV402 - Blerje pajisje kompjuterike</t>
  </si>
  <si>
    <t>Bleje pajisje te reja kompjuterike sipas standarteve ne fuqi te AKSHI-it</t>
  </si>
  <si>
    <t>3511680</t>
  </si>
  <si>
    <t>234112</t>
  </si>
  <si>
    <t>-0.7152</t>
  </si>
  <si>
    <t>-0.1457</t>
  </si>
  <si>
    <t>Blerje mobilje zyrash</t>
  </si>
  <si>
    <t>Blerja e pajisjeve te zyres me qellim plotesimin e nevojave dhe kerkesave te punes</t>
  </si>
  <si>
    <t>2942500</t>
  </si>
  <si>
    <t>98083.33</t>
  </si>
  <si>
    <t>40000</t>
  </si>
  <si>
    <t>-0.6602</t>
  </si>
  <si>
    <t>-0.5922</t>
  </si>
  <si>
    <t>18BV405 - Blerje dhe instalim i impiantit hidrik te MKZ</t>
  </si>
  <si>
    <t>18BV404 - Rikonstruksion rrjeti kompjuterik dhe elektrik</t>
  </si>
  <si>
    <t>ml</t>
  </si>
  <si>
    <t>18BV406 - Blerje, instalim sisteme dhe paisje</t>
  </si>
  <si>
    <t>8105000</t>
  </si>
  <si>
    <t>Kuvendi</t>
  </si>
  <si>
    <t>02</t>
  </si>
  <si>
    <t xml:space="preserve">Programi mundëson projektimin dhe planifikimin efiçent dhe efikas të shërbimeve që do të kryhen në Kuvendin e Shqipërisë me një impakt të lartë në veprimtarinë parlamentare, në përmbushje të funksioneve kushtetuese të Institucionit. Për të administruar me efikasistet resurset teknologjike, financiare dhe njerëzore, programi përcakton objektiva të qartë, të pranueshëm, realistë dhe të matshëm në kohë. Përmbushja e tyre garanton autonominë financiare dhe administrative të Kuvendit, rritje të kapaciteteve të administratës në përputhje me sfidat dhe kërkesat e reja, përmirësim të menaxhimit dhe komunikimit të brendshëm organizativ të administratës, transparencë dhe komunikim me qytetarët, bashkëpunim me shoqërinë civile, përmirësim të marrdhënieve me median për pasqyrim real të veprimtarisë së Kuvendit, paanshmëri në ofrimin e shërbimeve kërkimore dhe edukuese, si edhe përmirësim të mjediseve, pajisjeve dhe kushteve të punës.
</t>
  </si>
  <si>
    <t>Politika e programit synon përmirësim të vazhdueshëm të punës për ndërgjegjësimin dhe angazhimin e qytetarëve në veprimtarinë e Kuvendit, rritje të efektivitetit dhe paanshmërisë në ofrimin e shërbimeve kërkimore, rritje të nivelit të tekonologjisë së informacionit duke përfshirë dhe sigurimin e punës në distancë, përmirësim i kuadrit rregullator, rritje e kapaciteteve njerëzore, si edhe përmirësim i komunikimit të brendshëm dhe infrastrukturës e kushteve të punës.</t>
  </si>
  <si>
    <t>Rritja në % e numrit të trajnimit të punonjësve.</t>
  </si>
  <si>
    <t>Rritja në % e analizave dhe punës kërkimore për çështjet parlamentare.</t>
  </si>
  <si>
    <t>Rritja në % e raportit meshkuj femra për programin.</t>
  </si>
  <si>
    <t>Informacione në kohë reale të pasqyrimit të aktiviteteve parlamentare, si publikime lajmesh, njoftime konferenca për shtyp dhe mbledhje seancash e komisionesh.</t>
  </si>
  <si>
    <t>Të rritet niveli i transparencës, objektivitetit të informimit dhe aksesi i publikut në çështjet parlamentare duke punuar me kapacitete njerëzore profesionale gjithnjë në rritje.</t>
  </si>
  <si>
    <t>Rritja në % e kapaciteteve të larta profesionale të punonjësve nëpërmjet trajnimeve dhe rekrutimeve.</t>
  </si>
  <si>
    <t>Rritja në % e mbështetjes së anëtarëve të parlamentit nëpërmjet analizave dhe punës kërkimore.</t>
  </si>
  <si>
    <t>Rritja në % e nxënësve dhe studentëve të cilët vizitojnë Kuvendin dhe informohen mbi veprimtarinë e tij</t>
  </si>
  <si>
    <t>Rritja në % e njoftimeve dhe kthim përgjigjeve në kohë reale në kuadër të transparencës dhe informimit të publikut</t>
  </si>
  <si>
    <t>90201</t>
  </si>
  <si>
    <t>Jo-projekte (001-02-01110)</t>
  </si>
  <si>
    <t>90201AA - Burime njerëzore të mirëmenaxhuara në përputhje me sfidat e kërkesat e kohës.</t>
  </si>
  <si>
    <t>Rritja e kapaciteteve njerëzore për të suportuar ligjvënësit në mënyrë sa më profesionale me punë kërkimore, ekspertizë profesionale dhe të paanshme.</t>
  </si>
  <si>
    <t>Numri i nëpunësve që trajnohen dhe rekrutohen</t>
  </si>
  <si>
    <t>45</t>
  </si>
  <si>
    <t>405172752</t>
  </si>
  <si>
    <t>529219000</t>
  </si>
  <si>
    <t>528519000</t>
  </si>
  <si>
    <t>10129318.8</t>
  </si>
  <si>
    <t>13230475</t>
  </si>
  <si>
    <t>13212975</t>
  </si>
  <si>
    <t>11744866.67</t>
  </si>
  <si>
    <t>0.3062</t>
  </si>
  <si>
    <t>-0.0013</t>
  </si>
  <si>
    <t>90201AB - Informim publik, edukim qytetar dhe transparencë maksimale e bashkëpunim me median për pasqyrimin real të veprimtarisë së Kuvendit.</t>
  </si>
  <si>
    <t>Kuvendi zhvillon aktivitete në rritjen e nivelit të transparencës dhe edukimit qytetar. Gjithashtu Kuvendi harton strategji me politika për përmirësimin e marrdhënieve të tij me median, lehtësimin e përdorimit të faqes zyrtare të internetit, dhënien e informacionit në mënyrën dhe kohën e duhur për publikun e gjerë me qëllim arritjen e një parlamenti dixhital dhe të hapur. Kuvendi zhvillon edhe aktivitete mbi edukimin qytetar dhe krijon lehtësinë e nevojshme për të pasqyruar kontributin e shoqërisë civile dhe grupeve të interesit që dëshirojnë të jenë pjesëmarrës aktivë në vendimmarrje.</t>
  </si>
  <si>
    <t>Numër shërbimesh</t>
  </si>
  <si>
    <t>6290000</t>
  </si>
  <si>
    <t>7390000</t>
  </si>
  <si>
    <t>7090000</t>
  </si>
  <si>
    <t>251600</t>
  </si>
  <si>
    <t>217352.94</t>
  </si>
  <si>
    <t>208529.41</t>
  </si>
  <si>
    <t>236333.33</t>
  </si>
  <si>
    <t>0.36</t>
  </si>
  <si>
    <t>0.1749</t>
  </si>
  <si>
    <t>-0.0406</t>
  </si>
  <si>
    <t>-0.1361</t>
  </si>
  <si>
    <t>0.1333</t>
  </si>
  <si>
    <t>18AA2</t>
  </si>
  <si>
    <t>Blerje pajisje zyre dhe makina e makineri te ndryshme</t>
  </si>
  <si>
    <t>M020029 - Libra te blere</t>
  </si>
  <si>
    <t>SHTIMI I FONDIT TE LIBRIT NE BIBLIOTEKEN E KUVENDIT</t>
  </si>
  <si>
    <t>numër libra</t>
  </si>
  <si>
    <t>800000</t>
  </si>
  <si>
    <t>18604.65</t>
  </si>
  <si>
    <t>14285.71</t>
  </si>
  <si>
    <t>-0.186</t>
  </si>
  <si>
    <t>-0.375</t>
  </si>
  <si>
    <t>-0.2321</t>
  </si>
  <si>
    <t>Të sigurohet arkitekturë optimale dhe bashkëkohore e teknologjisë së informacionit si dhe infrastrukturë dhe kushte pune me standarte për veprimtarinë parlamentare, në përgjigje të sfidave të reja.</t>
  </si>
  <si>
    <t>Rritja në % e përdoruesëve të sistemeve të tekonologjisë së informacionit, për të marrë informacion mbi veprimtarinë e Kuvendit në kohë reale.</t>
  </si>
  <si>
    <t>Rritja e efiçencës në teknologjinë e informacionit për përmirësimin e punës në distancë.</t>
  </si>
  <si>
    <t>Përmirësimi i kushteve të punës dhe standarteve të pritje-përcjelljes së delegacioneve.</t>
  </si>
  <si>
    <t>90201AC - Ndërtesa, zyra, sisteme dhe makineri e pajisje të mirëmbajtura.</t>
  </si>
  <si>
    <t>Mirëmbajtja e planifikuar e ndërtesave, zyrave, pajisjeve, sistemeve, autoveturave etj.</t>
  </si>
  <si>
    <t>Numër njësish që do të mirëmbahen</t>
  </si>
  <si>
    <t>65</t>
  </si>
  <si>
    <t>72</t>
  </si>
  <si>
    <t>68</t>
  </si>
  <si>
    <t>69</t>
  </si>
  <si>
    <t>143530000</t>
  </si>
  <si>
    <t>152000000</t>
  </si>
  <si>
    <t>152974000</t>
  </si>
  <si>
    <t>2208153.85</t>
  </si>
  <si>
    <t>2111111.11</t>
  </si>
  <si>
    <t>2249617.65</t>
  </si>
  <si>
    <t>2217014.49</t>
  </si>
  <si>
    <t>0.1077</t>
  </si>
  <si>
    <t>-0.0556</t>
  </si>
  <si>
    <t>0.0147</t>
  </si>
  <si>
    <t>0.059</t>
  </si>
  <si>
    <t>0.0064</t>
  </si>
  <si>
    <t>-0.0439</t>
  </si>
  <si>
    <t>-0.0145</t>
  </si>
  <si>
    <t>M020002 - Pajisje zyre te blera</t>
  </si>
  <si>
    <t>Blerje e pajisjeve te ndryshme per zyra, elektronike dhe jo vetem ne funksion te veprimtarise se Kuvendit</t>
  </si>
  <si>
    <t>numër pajisje</t>
  </si>
  <si>
    <t>26</t>
  </si>
  <si>
    <t>21252800</t>
  </si>
  <si>
    <t>33116000</t>
  </si>
  <si>
    <t>9757200</t>
  </si>
  <si>
    <t>32500000</t>
  </si>
  <si>
    <t>817415.38</t>
  </si>
  <si>
    <t>1439826.09</t>
  </si>
  <si>
    <t>1626200</t>
  </si>
  <si>
    <t>1413043.48</t>
  </si>
  <si>
    <t>-0.1154</t>
  </si>
  <si>
    <t>-0.7391</t>
  </si>
  <si>
    <t>2.8333</t>
  </si>
  <si>
    <t>0.5582</t>
  </si>
  <si>
    <t>-0.7054</t>
  </si>
  <si>
    <t>2.3309</t>
  </si>
  <si>
    <t>0.7614</t>
  </si>
  <si>
    <t>0.1294</t>
  </si>
  <si>
    <t>-0.1311</t>
  </si>
  <si>
    <t>18AA3</t>
  </si>
  <si>
    <t>M020004 - Autovetura të blera</t>
  </si>
  <si>
    <t>Ky produkt rrjedh nga strategjia e rinovimit te flotes se autoveturave qe i perkasin viteve para 2005.</t>
  </si>
  <si>
    <t>numer autovetura</t>
  </si>
  <si>
    <t>16000000</t>
  </si>
  <si>
    <t>18AA4</t>
  </si>
  <si>
    <t>SISTEME ELEKTRONIKE</t>
  </si>
  <si>
    <t>18AA411 - Aplikacion per nderveprim me publikun dhe grupet e interesit</t>
  </si>
  <si>
    <t xml:space="preserve">Sistem Transkripti AI </t>
  </si>
  <si>
    <t>numër sisteme</t>
  </si>
  <si>
    <t>50000000</t>
  </si>
  <si>
    <t>Sistem i migrimit të shërbimeve të bashkëpunimit dhe komunikimit</t>
  </si>
  <si>
    <t>15000000</t>
  </si>
  <si>
    <t>18AA5</t>
  </si>
  <si>
    <t>Rikonstruksion i ambienteve</t>
  </si>
  <si>
    <t>18AA503 - Ambjente të rikonstruktuara të parkut të autoveturave.</t>
  </si>
  <si>
    <t>Rikonstruksionin e parkut të automjeteve të Kuvendit</t>
  </si>
  <si>
    <t>1200</t>
  </si>
  <si>
    <t>48000</t>
  </si>
  <si>
    <t>8278800</t>
  </si>
  <si>
    <t>6899</t>
  </si>
  <si>
    <t>18AA505 - Rivleresimi dhe riaftesimi i godines se Kryesise se Kuvendit</t>
  </si>
  <si>
    <t>Krijimi i kushteve optimale per pune per vijueshmerine e punes se Kuvendit</t>
  </si>
  <si>
    <t>13464000</t>
  </si>
  <si>
    <t>M020009 - Riaftësim dhe rikonstruksion  i salles se Seancave Plenare</t>
  </si>
  <si>
    <t>Rikonstruksion i Sallës së Seancave Plenare.</t>
  </si>
  <si>
    <t>4884000</t>
  </si>
  <si>
    <t>2442000</t>
  </si>
  <si>
    <t>M020042 - Sistem i mbrojtjes kundra zjarrit ne Kryesi</t>
  </si>
  <si>
    <t>Ndërtim i sistemit të mbrojtjes së zjarrit dhe shpëtimit.</t>
  </si>
  <si>
    <t>1099200</t>
  </si>
  <si>
    <t>17500000</t>
  </si>
  <si>
    <t>14.9207</t>
  </si>
  <si>
    <t>Veprimtaria Ligjvënëse</t>
  </si>
  <si>
    <t xml:space="preserve">Në përmbushje të detyrimeve kushtetuese, Kuvendi i Shqipërisë ushtron funksionin ligjvënës të kontrollit mbi zbatueshmërinë e ligjeve, të zgjedhjes së qeverisë dhe miratimit të programit politik të saj, si dhe të emërimit ose dhënies së pëlqimit për anëtarët e organeve kushtetuese apo të krijuara me ligj, monitorimit dhe zbatimit të kuadrit ligjor dhe mbikqyrjen e zbatimit të pllitikave për çeshtjet e integrimit europian. Deputetët apo grupet parlamentare, të shumicës qeverisëse dhe të opozitës zhvillojnë debatin politik në Kuvend si përfaqësues të popullit. Përmes marrëdhënieve intensive ndërparlamentare bilaterale dhe multiraterale, Kuvendi zhvillon një diplomaci parlamentare me synimin e forcimit të marredhenieve  me vendet e BE, rajonit dhe të gjitha ato vende me interesa strategjike. Një rol thelbësor luan Kuvendi dhe  në procesin e integrimit europian të vendit, duke i garantuar procesit legjitimitetin e nevojshëm demokratik si dhe duke siguruar kontrollin ligjor dhe politik. Në ushtrim të funksionit përfaqësues dhe llogaridhënies, lidhja e deputetëve me zgjedhësit bëhet nëpërmjet zyrave të deputetëve në qarqe dhe përdorimit të mjeteve e mënyrave të tjera të komunikimit. </t>
  </si>
  <si>
    <t>Përmirësimi i punës në procesin e shqyrtimit dhe miratimit të projektakteve në komisionet parlamentare, seancë plenare, duke përfshirë aspektet gjinore dhe objektivat e zhvillimit të qëndrueshëm, përmirësimi i mekanizmave dhe praktikave të mbikëqyrjes parlamentare dhe i ndërveprimit deputet-qytetar në ushtrimin e funksionit përfaqësues dhe llogaridhënies ndaj zgjedhësve, zbatimi efektiv i mekanizmit ndër-institucional Kuvend-institucione të pavarura-ekzekutiv, përdorimi më efiçent i teknologjisë së informacionit në përmirësimin e funksioneve të Kuvendit dhe për punën në distancë.</t>
  </si>
  <si>
    <t>Rritja në % e numrit të seancave plenare, mbledhjeve të komisioneve parlamentare, takimeve me grupet e interesit etj.</t>
  </si>
  <si>
    <t>Rritja në % e opinioneve ligjore dhe relacioneve që shoqërojnë projektligjet që synojnë përafrimin e legjislacionit shqiptar me atë të BE-së.</t>
  </si>
  <si>
    <t>Rritja në % e raporteve monitoruese të instituconeve të pavarura</t>
  </si>
  <si>
    <t>Rritja në % e përfshirjes së grave në parlament dhe aktivitete të tjera të jetës politike.</t>
  </si>
  <si>
    <t>Të synohet rritja e cilësisë së projektligjeve të propozuara, shtimi i nismave nga deputetët dhe nga vetë zgjedhësit si dhe respektim i plotë i rregullave proceduriale në mbledhjet e komisioneve, takimet me grupet e interesit dhe shoqërinë civile, si edhe përgatitja e opinioneve ligjore me përafrim me acquis communautaire.</t>
  </si>
  <si>
    <t>Rritja në % e numrit të akteve që shqyrtohen dhe miratohen në Kuvend, përfshirë dhe aspektet gjinore (nëpërmjet punës në komisionet parlamentare dhe seancat plenare).</t>
  </si>
  <si>
    <t>Rritja në % e numrit të opinioneve ligjore që shoqërojnë projektligjet në kuadër të përafrimit me BE-në.</t>
  </si>
  <si>
    <t>Rritja në % dhe përmirësimi i mekanizmave dhe praktikave të kontrollit parlamentar.</t>
  </si>
  <si>
    <t>Rritja në % e botimeve analitike të cilët mundësojnë vendimarrjen bazuar në të dhëna, rritjen e transparencës dhe informimin e qytetarëve</t>
  </si>
  <si>
    <t>90202</t>
  </si>
  <si>
    <t>Jo-projekte (001-02-01120)</t>
  </si>
  <si>
    <t>90202AA - Akte të miratuara në Kuvend</t>
  </si>
  <si>
    <t>miratimi i akteve ligjore në Kuvend është një ëprmbledhje e punës së komisioneve parlamentare, diskutimeve, takimeve me grupet e interesit dhe shoqërinë civile,</t>
  </si>
  <si>
    <t>Numër aktesh</t>
  </si>
  <si>
    <t>312</t>
  </si>
  <si>
    <t>773913790</t>
  </si>
  <si>
    <t>1013108000</t>
  </si>
  <si>
    <t>991604000</t>
  </si>
  <si>
    <t>993604000</t>
  </si>
  <si>
    <t>2480492.92</t>
  </si>
  <si>
    <t>3247141.03</t>
  </si>
  <si>
    <t>3178217.95</t>
  </si>
  <si>
    <t>3184628.21</t>
  </si>
  <si>
    <t>0.3091</t>
  </si>
  <si>
    <t>-0.0212</t>
  </si>
  <si>
    <t>0.002</t>
  </si>
  <si>
    <t>90202AD - Botime Parlamentare</t>
  </si>
  <si>
    <t>Numër botimesh</t>
  </si>
  <si>
    <t>304</t>
  </si>
  <si>
    <t>201</t>
  </si>
  <si>
    <t>4500000</t>
  </si>
  <si>
    <t>4450000</t>
  </si>
  <si>
    <t>14802.63</t>
  </si>
  <si>
    <t>22139.3</t>
  </si>
  <si>
    <t>-0.3388</t>
  </si>
  <si>
    <t>-0.0111</t>
  </si>
  <si>
    <t>0.4956</t>
  </si>
  <si>
    <t>Rritja e efektivitetit të diplomacisë parlamentare në funksion të Integrimit Europian dhe zgjerimi i marrdhënieve dypalëshe dhe shumëpalëshe me parlamentet e tjera dhe organizatat ndërkombëtare.</t>
  </si>
  <si>
    <t>Rritja në % e numrit të delegacioneve parlamentare brenda dhe jashtë vendit.</t>
  </si>
  <si>
    <t>Numri i organizatave ndërkombëtare ku Shqipëria aderon si vend anëtar me të drejta të plota.</t>
  </si>
  <si>
    <t>9</t>
  </si>
  <si>
    <t>90202AB - Marrëdhënie ndërkombëtare të intensifikuara</t>
  </si>
  <si>
    <t>pjesemarrje e delegacioneve parlamentare ne vizita zyrtare, konferenca, asamble parlamentare brenda dhe jashte vendit.</t>
  </si>
  <si>
    <t>Numër delegacionesh</t>
  </si>
  <si>
    <t>140</t>
  </si>
  <si>
    <t>85500000</t>
  </si>
  <si>
    <t>83000000</t>
  </si>
  <si>
    <t>610714.29</t>
  </si>
  <si>
    <t>592857.14</t>
  </si>
  <si>
    <t>-0.0292</t>
  </si>
  <si>
    <t>90202AC - Partneritet dhe mbështetje nga organizatat ndërkombëtare</t>
  </si>
  <si>
    <t>Kuvendi i Shqipërisë ka detyrimin e pagesës së anëtarësimit në ato organizata ndërkombëtare ku ka të drejta të plota</t>
  </si>
  <si>
    <t>Numër organizata ndërkombëtare</t>
  </si>
  <si>
    <t>1666666.67</t>
  </si>
  <si>
    <t>Drejtoria e Përgjithshme e RTSH</t>
  </si>
  <si>
    <t xml:space="preserve">Sherbimet per shqiptaret jashte kufirit </t>
  </si>
  <si>
    <t>08310</t>
  </si>
  <si>
    <t>INFORMIM I VAZHDUESHEM I I SHQIPTAREVE QE JETOJNE JASHTE ME ZHVILLIMET POLITIKE,EKONOMIKE,SOCIALKULTURORE DHE SPORTIVE NE SHQIPERI,MBI PROCESET INTEGRUESE NE BE,POR EDHE MBI TRASHEGIMINE KULTURORE,HISTORIKE TE  POPULLIT TONE, MBI POTENCIALET TURISTIKE E ZHVILLIMIN E TIJ</t>
  </si>
  <si>
    <t>PERCJELLJA NE KOHE REALE NEPERMJET RADIOS E TELEVIZIONIT ,PER TE GJITHE SHQIPTARET QE JETOJNE JASHTE KUFIRIT,TE GJITHA ZHVILLIMET POLITIKE,EKONOMIKE,SOCIALKULTURORE,TRASHEGIMINE KULTURORE DHE HISTORIKE TE POPULLIT TONE,DUKE SYNUAR ZGJERIMIN NE MAKSIMUMET E MUNDSHME TE KOMUNIKIMIT ME SHQIPTARET KUDO NDODH</t>
  </si>
  <si>
    <t>RRITJE E SHIKUESHMERISE -AUDIENCA</t>
  </si>
  <si>
    <t>5%</t>
  </si>
  <si>
    <t>6%</t>
  </si>
  <si>
    <t>% E SHIKUESHMERIS SE KANALEVE TE RTSH KUNDREJT OPERATOREVE TE TJERE A/V</t>
  </si>
  <si>
    <t>% E GRAVE NE POSTE DREJTUESE TE INSTITUCIONIT NDAJ TOTALIT TE POSTEVE DREJTUESE</t>
  </si>
  <si>
    <t>36.7</t>
  </si>
  <si>
    <t>41</t>
  </si>
  <si>
    <t>NUMRI I RASTEVE TE DISKRIMINIMIT ME BAZE GJINORE NE INSTITUCION</t>
  </si>
  <si>
    <t>%PROJEKTEVE TE INVESTIMEVE PUBLIKE QE PERFSHIN PERSPEKTIVEN GJINORE</t>
  </si>
  <si>
    <t>RRITJE E CILESISE SE PROGRAMEVE TELEVIZIVE,RADIOFONIKE NE NIVEL INFORMATIV,EDUKATIV,ARTISTIK</t>
  </si>
  <si>
    <t>RRITJA E NUMRIT TE PRODHIMEVE</t>
  </si>
  <si>
    <t>7%</t>
  </si>
  <si>
    <t>9%</t>
  </si>
  <si>
    <t>ZGJERIMI I TREGUT TE REKLAMAVE</t>
  </si>
  <si>
    <t>11%</t>
  </si>
  <si>
    <t>91901</t>
  </si>
  <si>
    <t>Jo-projekte (001-19-08310)</t>
  </si>
  <si>
    <t>91901AA - EMISIONE TELEVIZIVE TE TRANSMETUARA</t>
  </si>
  <si>
    <t>ORE TRANSMETIMI TE EMISIONEVE TV TRANSMETUAR NE SATELIT PER SHQIPTARET JASHTE KUFIRIT</t>
  </si>
  <si>
    <t>ORE TRANSMETIMI</t>
  </si>
  <si>
    <t>87600</t>
  </si>
  <si>
    <t>2397.26</t>
  </si>
  <si>
    <t>2511.42</t>
  </si>
  <si>
    <t>0.0476</t>
  </si>
  <si>
    <t>91901AB - EMISIONE RADIOFONIKE TE TRANSMETUARA</t>
  </si>
  <si>
    <t>ORE TRANSMETIMI EMISIONE INFORMATIVE NE 7 GJUHE TE HUAJA PER PUBLIKUN E HUAJ,EMISIONE KULTURORE,INFORMATIVE,MUZIKORE,ARTISTIKE NE GJUHEN SHQIPE PER BASHKATDHETARET</t>
  </si>
  <si>
    <t>43800</t>
  </si>
  <si>
    <t>684.93</t>
  </si>
  <si>
    <t>456.62</t>
  </si>
  <si>
    <t>Prodhime filmike ose veprimtari artistike mbarekombetare</t>
  </si>
  <si>
    <t>08330</t>
  </si>
  <si>
    <t>REALIZIM I PROJEKTEVE CILESORE NE FUSHEN E RADIOS E TELEVIZIONIT,PERFSHIRE KETU AKTIVITETE TE RENDESISHME ARTISTIKE,SPORTIVE,KOMBETARE E NDERKOMBETARE ME PJESEMARRJE SHQIPTARE,SERIALE TELEVIZIVE,BASHKEPRODHIME ME TE TRETE ETJ.</t>
  </si>
  <si>
    <t>Ofrimi I Programeve me te mira dhe perpjekje te vazhdueshme per realizimin e nje sere projektesh cilesore,artistike,filmike ne fushen e radioe e televizinit</t>
  </si>
  <si>
    <t>13%</t>
  </si>
  <si>
    <t>PERMIRESIMI I CILESISE SE PRODHIMIT DHE TRANSMETIMIT,ZGJERIMI I LARMISHMERISE SE PROJEKTEVE.</t>
  </si>
  <si>
    <t>Numri i prodhimeve</t>
  </si>
  <si>
    <t>Cilesia e transmetimit</t>
  </si>
  <si>
    <t>Te drejta ekskluzive transmetimi</t>
  </si>
  <si>
    <t>PRODHIME TE RTSH TE REALIZUAR ME SUKSES KUNDREJT TOTALIT TE PLANIFIKUAR</t>
  </si>
  <si>
    <t>91902</t>
  </si>
  <si>
    <t>Jo-projekte (001-19-08330)</t>
  </si>
  <si>
    <t>91902AA - PROGRAME ARTISTIKE</t>
  </si>
  <si>
    <t>PASQYRIM NGA RTSH I EVENTEVE ARTISTIKE ME RENDESI MBAREKOMBETARE</t>
  </si>
  <si>
    <t>NUMER PROGRAMESH</t>
  </si>
  <si>
    <t>68000000</t>
  </si>
  <si>
    <t>22666666.67</t>
  </si>
  <si>
    <t>17000000</t>
  </si>
  <si>
    <t>Orkestra simfonike e RTSH dhe Kinematografise</t>
  </si>
  <si>
    <t>08340</t>
  </si>
  <si>
    <t>FORMACION I QENDRUESHEM E BASHKEKOHOR I ORKESTRES SIMFONIKE TE RTSH DHE ORGANIZIM I VAZHDUESHEM I AKTIVITETEVE TE SAJ KONCERTORE NE TIRANE,RRETHE DHE JASHTE VENDIT ME PJESEMARRJEN E HEREPASHERSHME TE TALENTEVE SHQIPTARE JASHTE SHQIPERISE ,SI EDHE TE ARTIS</t>
  </si>
  <si>
    <t>Riprodhim I veprave muzikore shqiptare e te huaja ,prodhim e regjistrimi muzikes se lehte dhe popullore,pergatitja e shfaqjeve dhe koncerteve te tjera publike,regjistrim i krijimeve artistike te vendit dhe te huaja,koncertet mujore,festivalet e krijimtari te tjera</t>
  </si>
  <si>
    <t>Numer krijimesh te reja</t>
  </si>
  <si>
    <t>RRITJE E CILESISE SE PUNES,PLOTESIM FORMACIONI ME INSTRUMENTISTE,RINOVIM INSTRUMENNTA MUZIKORE</t>
  </si>
  <si>
    <t>Numri I veprave te riprodhuara</t>
  </si>
  <si>
    <t>Numri I biletave te shitura per koncerte</t>
  </si>
  <si>
    <t>5000</t>
  </si>
  <si>
    <t>2%</t>
  </si>
  <si>
    <t>3%</t>
  </si>
  <si>
    <t>4%</t>
  </si>
  <si>
    <t>91903</t>
  </si>
  <si>
    <t>Jo-projekte (001-19-08340)</t>
  </si>
  <si>
    <t>91903AA - Koncerte te Orkestres Simfonike</t>
  </si>
  <si>
    <t>KONCERTE TE ORKESTRES,REGJISTRIME MATERIALESH ARKIVORE</t>
  </si>
  <si>
    <t>NUMER KONCERTESH</t>
  </si>
  <si>
    <t>90000000</t>
  </si>
  <si>
    <t>82000000</t>
  </si>
  <si>
    <t>2733333.33</t>
  </si>
  <si>
    <t>-0.0889</t>
  </si>
  <si>
    <t>Projekte teknike per futjen e teknologjive te reja</t>
  </si>
  <si>
    <t>08520</t>
  </si>
  <si>
    <t>INVESTIME NE TEKNOLOGJI,PERSHTATJE E TEKNOLOGJISE EKZISTUESE,OPERIMI,DIAGNOSTIKIMI,MIREMBAJTJA PERIODIKE,MIREMBAJTJA EMERGJENCES,SHERBIMI I MBAJTJES NE GARANCI TE VAZHDUESHME TE PRODUKTEVE,PERDITESIMI DHE MIREMBAJTJA E SISTEMIT TE TRANSMETIMIT DIGJITAL AU</t>
  </si>
  <si>
    <t>OFRIM I SHERBIMIT TE MULTIFLEKSIMIT,TRANSPORTIMIT DHE TRANSMETIMIT NE AJER NEPERMJET TEKNOLOGJISE DIGJITALE DVB-T2  TE PROGRAMEVE TELEVIZIVE TE RTSH-SE DHE GJITHE OPERATOREVE TE TJERE PRIVATE.SIGURIMI I VAZHDIMESISE SE PUNES NE MBI 99,8% TE KOHES.</t>
  </si>
  <si>
    <t>OPTIMIZIM I SINJALIT</t>
  </si>
  <si>
    <t>99%</t>
  </si>
  <si>
    <t>KRIJIMI I KUSHTEVE OPTIMALE PER VIJUESHMERINE E SISTEMIT TE DIGJITALIZIMIT</t>
  </si>
  <si>
    <t>Niveli I mbulimit te sinjalit</t>
  </si>
  <si>
    <t>Dixhitalizimi materialeve arkivore</t>
  </si>
  <si>
    <t>Rritje e cilesese te prodhimit dhe transmetimit</t>
  </si>
  <si>
    <t>Nr i familjve qe kane akses ne nje aparat A/V</t>
  </si>
  <si>
    <t>1200000</t>
  </si>
  <si>
    <t>1300000</t>
  </si>
  <si>
    <t>1400000</t>
  </si>
  <si>
    <t>1500000</t>
  </si>
  <si>
    <t>% investime ne panele diellore</t>
  </si>
  <si>
    <t>91904</t>
  </si>
  <si>
    <t>Jo-projekte (001-19-08520)</t>
  </si>
  <si>
    <t>91904AA - Rrjet transmetimi i mirembajtur</t>
  </si>
  <si>
    <t>SHPENZIME PER SHERBIME MIREMBAJTJES SE SISTEMIT TE  INTEGRUAR DVB-T2 [PER RTSH</t>
  </si>
  <si>
    <t>ORE SHERBIMI</t>
  </si>
  <si>
    <t>270000000</t>
  </si>
  <si>
    <t>200000000</t>
  </si>
  <si>
    <t>3082.19</t>
  </si>
  <si>
    <t>2283.11</t>
  </si>
  <si>
    <t>-0.2593</t>
  </si>
  <si>
    <t>23AC4</t>
  </si>
  <si>
    <t>Rinovimi i Ateliese</t>
  </si>
  <si>
    <t>23AC401 - Rinovimi i AAteliese</t>
  </si>
  <si>
    <t>Ristrukturimi dhe kthimi i ambienteve ne studio televizive</t>
  </si>
  <si>
    <t>Drejtoria e Arkivit të Shtetit</t>
  </si>
  <si>
    <t>Unifikimi i procedurave dhe menaxhimi i dokumentacionit arkivor ne RSH, per te siguruar ruajtjen, permiresimin dhe dixhitalizimin e tij.</t>
  </si>
  <si>
    <t>Ruajtja e vlerave historike kombetare permes aplikimit te standardeve bashkekohore per arkivimin e dokumenteve</t>
  </si>
  <si>
    <t>Nr i dokumenteve te perpunuara</t>
  </si>
  <si>
    <t>150000</t>
  </si>
  <si>
    <t>160000</t>
  </si>
  <si>
    <t>Perpunimi i fondit dhe digjitalizimi per te vene ne dispozicion te publikut informacionin e kerkuar.</t>
  </si>
  <si>
    <t>Nr i dokumenteve qe do te pershkruhen ne vit.</t>
  </si>
  <si>
    <t>140000</t>
  </si>
  <si>
    <t>160,000</t>
  </si>
  <si>
    <t>Fonde arkivore te perpunuara ne meter linear</t>
  </si>
  <si>
    <t>70</t>
  </si>
  <si>
    <t>Nr i dokumenteve te digjitalizuar kunddrejt totalit.</t>
  </si>
  <si>
    <t>2900000</t>
  </si>
  <si>
    <t>3,000,000</t>
  </si>
  <si>
    <t>92001</t>
  </si>
  <si>
    <t>Jo-projekte (001-20-01110)</t>
  </si>
  <si>
    <t>92001AA - Dokumenta te trajtuar ne vit</t>
  </si>
  <si>
    <t>Ruajtje,restaurim, pershkrim, skanim dhesherbim i fondeve arkivore.</t>
  </si>
  <si>
    <t>nr. dokumentash</t>
  </si>
  <si>
    <t>25200</t>
  </si>
  <si>
    <t>238700000</t>
  </si>
  <si>
    <t>245700000</t>
  </si>
  <si>
    <t>251911000</t>
  </si>
  <si>
    <t>261911000</t>
  </si>
  <si>
    <t>9472.22</t>
  </si>
  <si>
    <t>9750</t>
  </si>
  <si>
    <t>9996.47</t>
  </si>
  <si>
    <t>10393.29</t>
  </si>
  <si>
    <t>0.0293</t>
  </si>
  <si>
    <t>0.0253</t>
  </si>
  <si>
    <t>0.0397</t>
  </si>
  <si>
    <t>18AI3</t>
  </si>
  <si>
    <t>Rikontruksion dhe ndertim ambjentesh</t>
  </si>
  <si>
    <t>13426320</t>
  </si>
  <si>
    <t>-0.75</t>
  </si>
  <si>
    <t>18AI307 - Mbikqyrja e rikonstruksionit te objekteve te ASHV-ve</t>
  </si>
  <si>
    <t>Mbikqyrja e rikonstruksionit te objekteve te ASHV-ve</t>
  </si>
  <si>
    <t>Numri i ASHV-ve</t>
  </si>
  <si>
    <t>476440</t>
  </si>
  <si>
    <t>3.1978</t>
  </si>
  <si>
    <t>18AI311 - Kolaudim punimesh</t>
  </si>
  <si>
    <t>Kolaudimi i Rikonstruksionit te DPA dhe krijimi i MUZEUT</t>
  </si>
  <si>
    <t>Nr. godine</t>
  </si>
  <si>
    <t>18AI312 - Muzealizimi dhe mbrojtja nga zjarri per Muzeun e Arkivave dhe Godinen B SHKOZE</t>
  </si>
  <si>
    <t>Muzealizimi dhe mbrojtja nga zjarri per Muzeun e Arkivave dhe Godinen B SHKOZE</t>
  </si>
  <si>
    <t>Nr.godine</t>
  </si>
  <si>
    <t>39744048</t>
  </si>
  <si>
    <t>24000000</t>
  </si>
  <si>
    <t>20500000</t>
  </si>
  <si>
    <t>-0.3961</t>
  </si>
  <si>
    <t>-0.1458</t>
  </si>
  <si>
    <t>18AI4</t>
  </si>
  <si>
    <t>Blerje pajisje dhe makineri te ndryshme</t>
  </si>
  <si>
    <t>18AI401 - Pajisje per godinen e re( Rafte te levizshme)</t>
  </si>
  <si>
    <t>Blerje Rafte per Godinen e re ne Vendruajtjen Shkoze.</t>
  </si>
  <si>
    <t>Numur  Raftesh</t>
  </si>
  <si>
    <t>48</t>
  </si>
  <si>
    <t>14766600</t>
  </si>
  <si>
    <t>307637.5</t>
  </si>
  <si>
    <t>208333.33</t>
  </si>
  <si>
    <t>3.1667</t>
  </si>
  <si>
    <t>-0.3228</t>
  </si>
  <si>
    <t>-0.76</t>
  </si>
  <si>
    <t>18AI406 - Mobilim me pajisje zyre</t>
  </si>
  <si>
    <t>Mobilim me pajisje zyre</t>
  </si>
  <si>
    <t>Numri i pajisjeve</t>
  </si>
  <si>
    <t>4407080</t>
  </si>
  <si>
    <t>220354</t>
  </si>
  <si>
    <t>-0.5462</t>
  </si>
  <si>
    <t>18AI314 - Rikonstruksion i pjesshem i ndertesave te DPA</t>
  </si>
  <si>
    <t>Rikonstruksion i pjesshem i ndertesave te DPA</t>
  </si>
  <si>
    <t>25000000</t>
  </si>
  <si>
    <t>-0.3</t>
  </si>
  <si>
    <t>Rikonstruksion i Godines B ne Shkoze</t>
  </si>
  <si>
    <t>Muzealizimi dhe mbrojtja nga zjarri per Muzeun e Arkivave</t>
  </si>
  <si>
    <t>46100000</t>
  </si>
  <si>
    <t>Autoriteti Konkurencës</t>
  </si>
  <si>
    <t>MBIKËQYRJA E TREGUT DHE ADVOKACIA E KONKURRENCËS</t>
  </si>
  <si>
    <t>04120</t>
  </si>
  <si>
    <t>Mbikqyrja e tregut per vendosjen e konkurrences se lire dhe efektive ne treg nepermjet ndalimit te abuzimit me poziten dominuese, evidentimit te marreveshjeve te ndaluara si dhe kontollit te perqendrimeve dhe advokacia e konkurrences.</t>
  </si>
  <si>
    <t>Qëllimi i programit është sigurimi i rregullave të barabarta të konkurrencës mes ndërmarrjeve në treg për të siguruar lirinë ekonomike të sipërmarrësve dhe sa më shumë zgjedhje për konsumatorët. Ndërhyrja ndaj sjelljeve antikonkurruese si marrëveshjet e ndaluara dhe abuzimi me pozitën dominuese për të siguruar funksionimin e konkurrencës së lirë dhe efektive në treg.</t>
  </si>
  <si>
    <t>Rritja e mundësisë së zgjedhjeve konsumatore(produkte dhe shërbime me cilësi të mirë dhe çmime të ulta</t>
  </si>
  <si>
    <t>91</t>
  </si>
  <si>
    <t>Rritja e efiçencës së tregjeve nga performanca e ndërmarrjeve duke respektuar rregullat e konkurrencës</t>
  </si>
  <si>
    <t>Ndërgjegjësimi I ndërrmarrjeve dhe konsumatorëve për përfitimet që vinë nga konkurrenca</t>
  </si>
  <si>
    <t>91%</t>
  </si>
  <si>
    <t>Mbikëqyrja dhe hetimi i tregjeve prodhuese dhe jo-prodhuese (abuzimi me pozitën dominuese dhe marrëveshjet e ndaluara) si dhe kontrolli perqendrimeve</t>
  </si>
  <si>
    <t>Shkelje te konstatuara te  konkurences</t>
  </si>
  <si>
    <t>Rezultatet nga raportet dhe monitorimet</t>
  </si>
  <si>
    <t>56</t>
  </si>
  <si>
    <t>58</t>
  </si>
  <si>
    <t>Vendime perqendrimesh</t>
  </si>
  <si>
    <t>54</t>
  </si>
  <si>
    <t>Akte ligjore te vleresuara</t>
  </si>
  <si>
    <t>32</t>
  </si>
  <si>
    <t>36</t>
  </si>
  <si>
    <t>Trajnime, workshopoe per stafin</t>
  </si>
  <si>
    <t>97701</t>
  </si>
  <si>
    <t>Jo-projekte (001-77-04120)</t>
  </si>
  <si>
    <t>97701AA - Marreveshjet e ndaluara , abuzimi me poziten dominuese dhe perqendrime</t>
  </si>
  <si>
    <t>Realizimi I procedurave investigative në tregjet përkatese deri në hartimin e raportit përfundimtar dhe marrjes së vendimit nga komisioni I konkurrencës</t>
  </si>
  <si>
    <t>Numer Vendime/Raporte/akte nenligjore etj</t>
  </si>
  <si>
    <t>130</t>
  </si>
  <si>
    <t>135</t>
  </si>
  <si>
    <t>94861270</t>
  </si>
  <si>
    <t>112500000</t>
  </si>
  <si>
    <t>115710000</t>
  </si>
  <si>
    <t>116109000</t>
  </si>
  <si>
    <t>729702.08</t>
  </si>
  <si>
    <t>833333.33</t>
  </si>
  <si>
    <t>857111.11</t>
  </si>
  <si>
    <t>893146.15</t>
  </si>
  <si>
    <t>0.0385</t>
  </si>
  <si>
    <t>0.1859</t>
  </si>
  <si>
    <t>0.0285</t>
  </si>
  <si>
    <t>0.0034</t>
  </si>
  <si>
    <t>0.142</t>
  </si>
  <si>
    <t>0.042</t>
  </si>
  <si>
    <t>Këshilli Kombëtar i Kontabilitetit</t>
  </si>
  <si>
    <t>Planifikimi, Menaxhimi dhe Administrimi, konsiston ne planifikimin dhe menaxhimin e burimeve financiare, njerëzore dhe materiale për të realizuar detyrat funksionale të Këshillit Kombëtar të Kontabilitetit, në përputhje me Ligjin Nr. 9228 datë 29.04.2004, "Për Kontabilitetin dhe Pasqyrat Financiare" si dhe për të plotësuar misionin që ka ky institucion "Hartimi i një seti standardesh kombëtare të kontabilitetit me cilësi të lartë, të kuptueshme, të detyrueshme për zbatim për shoqëritë pa përgjegjësi publike, si dhe përkthimi në gjuhën shqipe, pa ndryshime nga teksti origjinal, i SNK/SNFR për t'i bërë ato detyrimisht të zbatueshme nga shoqëritë me përgjegjësi publike që veprojnë në territorin e Republikës së Shqipërisë".</t>
  </si>
  <si>
    <t>Politika që ndjek KKK, pra përsosja e vazhdueshme e raportimit financiar të njësive ekonomike në Republikën  e Shqipërisë, ka për qëllim  të rrisë besimin e investitorëvë të ndryshëm ,vendas e të huaj, me synim nxitjen e mëtejshme të investimeve në vend dhe hapjen e tregjeve të kapitaleve.</t>
  </si>
  <si>
    <t>Standartet Kombetare te Kontabilitetit</t>
  </si>
  <si>
    <t>Gjinia femerore</t>
  </si>
  <si>
    <t>Gjinia mashkullore</t>
  </si>
  <si>
    <t>Numri standardeve kombetare  te zbatuara/perafruara ne legjislacionin tone</t>
  </si>
  <si>
    <t>Numri standardeve nderkombetare te zbatuara/perafruara ne legjislacionin tone</t>
  </si>
  <si>
    <t>Fuqizimi i funksionit menaxhues, në funksion të implementimit të sukseshëm të programit, konform kërkesave të kuadrit ligjor në fuqi.</t>
  </si>
  <si>
    <t>Permiresimi i kushteve te punes per punonjesit.</t>
  </si>
  <si>
    <t>Numri i subjekteve te cilat do te inspektohen/auditohen ne zbatim te standardeve kombetare</t>
  </si>
  <si>
    <t>108</t>
  </si>
  <si>
    <t>Numri i subjekteve te cilat do te inspektohen/auditohen ne zbatim te standardeve nderkombetare</t>
  </si>
  <si>
    <t>98201</t>
  </si>
  <si>
    <t>Jo-projekte (001-82-01110)</t>
  </si>
  <si>
    <t>98201AA - Seti i Standardeve Kombëtare të Kontabilitetit (ekzistuese/të reja/të amenduara)</t>
  </si>
  <si>
    <t>Sipas Ligjit nr 25/2018 datë 10.05.2018 "Për kontabilitetin dhe pasqyrat financiare", neni 24, KKK ka për detyrë të hartojë SKK-të në përputhje me kërkesat e këtij ligji dhe në koherencë me SNRF-të.</t>
  </si>
  <si>
    <t>numer/cope</t>
  </si>
  <si>
    <t>16486664</t>
  </si>
  <si>
    <t>17400000</t>
  </si>
  <si>
    <t>17799000</t>
  </si>
  <si>
    <t>0.0554</t>
  </si>
  <si>
    <t>0.0229</t>
  </si>
  <si>
    <t>18AC8</t>
  </si>
  <si>
    <t>Blerje pajisje zyre</t>
  </si>
  <si>
    <t>M820001 - pajisje zyre te blera</t>
  </si>
  <si>
    <t>/cope</t>
  </si>
  <si>
    <t>Komisioneri për Mbrojtjen e të Dhënave Personale</t>
  </si>
  <si>
    <t>89</t>
  </si>
  <si>
    <t>Qëllimi kryesor i këtij programi është  të nxisë përputhshmërinë e sektorit publik dhe privat me mbrojtjen e të dhënave personale dhe të drejtën e informimit, duke ofruar  ekspertizën për ligjbërësit kombëtarë me qëllim adoptimin e standardeve të mbrojtjes së të dhënave dhe privatësisë si dhe përshtatjen e tyre me zhvillimet e shpejta teknologjike, realizimi i  mbikqyrjeve/  inspektimeve për zbatimin e detyrimeve ligjore,  vendosjen e sanksioneve  administrative në rastet  flagrante të shkeljes së detyrimeve,  monitorimin e  procesit e funksionimit të Programeve të Transparencës së autoriteteve publike, në përputhje me dispozitat ligjore. Komisioneri shqyrton ankesat në lidhje me të drejtën për akses në informacionin publik apo cënimin e privatesisë,     në bazë të të cilave Komisioneri ushtron vendimarrjen e tij. Menaxhimi me efektivitet dhe korrektësi i fondeve buxhetore të KDIMDP--së.</t>
  </si>
  <si>
    <t>Fuqizimi i funksionit mbikqyrës/monitorues  në funksion të   zbatimit të kuadrit ligjor në fuqi, për garantimin  e mbrojtjes së të dhënave personale dhe ruajtjen e privatësisë, në balancë me të drejtën informimit, duke garantuar qasje në informacion, transparencë dhe llogaridhënie maksimale.</t>
  </si>
  <si>
    <t>Perqindja/Numri i vendimeve të Komisionerit te lena ne fuqi nga gjykata;</t>
  </si>
  <si>
    <t>85</t>
  </si>
  <si>
    <t>Rritja e nivelit të zbatimit të Akteve të Komisionerit (vendime, rekomandime, urdhr</t>
  </si>
  <si>
    <t>Përpunimi i ligjshëm i të dhënave personale,  duke respektuar dhe garantuar të drejtat dhe liritë themelore të njeriut të drejtën e ruajtjes së jetës private si dhe  garantimi i aksesit në informacioni për publikun për ushtrimin e të drejtave  si dhe formimin e pikëpamjeve të publikut për gjendjen e shtetit dhe të shoqërisë.</t>
  </si>
  <si>
    <t>Rritja e nivelit të zbatimit të Akteve të Komisionerit (vendime, rekomandime, urdhra</t>
  </si>
  <si>
    <t>Nr Konrtrollues të regjistruar në regjistrin Kombëtar</t>
  </si>
  <si>
    <t>6300</t>
  </si>
  <si>
    <t>6400</t>
  </si>
  <si>
    <t>nr e AP me program/nr total</t>
  </si>
  <si>
    <t>390</t>
  </si>
  <si>
    <t>420</t>
  </si>
  <si>
    <t>430</t>
  </si>
  <si>
    <t>98901</t>
  </si>
  <si>
    <t>Jo-projekte (001-89-01110)</t>
  </si>
  <si>
    <t>98901AA - Mbikëqyrje/ inspektime të kryera&amp;ankesa te trajtuara</t>
  </si>
  <si>
    <t>Mbikëqyrje të kryera sipas planit vjetor &amp; inspektime të realizuara sipas problematikave &amp;trajtim I ankesa te qytetareve</t>
  </si>
  <si>
    <t>1700</t>
  </si>
  <si>
    <t>1850</t>
  </si>
  <si>
    <t>1900</t>
  </si>
  <si>
    <t>104322000</t>
  </si>
  <si>
    <t>150700000</t>
  </si>
  <si>
    <t>139428000</t>
  </si>
  <si>
    <t>140428000</t>
  </si>
  <si>
    <t>61365.88</t>
  </si>
  <si>
    <t>83722.22</t>
  </si>
  <si>
    <t>75366.49</t>
  </si>
  <si>
    <t>73909.47</t>
  </si>
  <si>
    <t>0.0588</t>
  </si>
  <si>
    <t>0.0278</t>
  </si>
  <si>
    <t>0.027</t>
  </si>
  <si>
    <t>0.4446</t>
  </si>
  <si>
    <t>-0.0748</t>
  </si>
  <si>
    <t>0.0072</t>
  </si>
  <si>
    <t>0.3643</t>
  </si>
  <si>
    <t>-0.0998</t>
  </si>
  <si>
    <t>18AD0</t>
  </si>
  <si>
    <t>M890001 - Pajisje zyre te blera</t>
  </si>
  <si>
    <t>Pajisje zyre te blera</t>
  </si>
  <si>
    <t>M890002 - Pajisje kompjuterike/elektronike</t>
  </si>
  <si>
    <t>Pajisje kompjuterike/elektronike dhe zyre te blera</t>
  </si>
  <si>
    <t>-0.9375</t>
  </si>
  <si>
    <t>Komisioneri per Mbrojtjen nga Diskriminimi</t>
  </si>
  <si>
    <t>Fuqizimi i kapaciteteve të nevojshme për mirëfunksionimin e Zyrës së Komisionerit për Mbrojtjen nga Diskriminimi; përafrimi i legjislacionit në fushën e zbatimit të parimit të barazisë dhe mosdiskriminimit me legjislacionin e Bashkimit Europian; sigurimi i zbatimit të legjislacionit ekzistues dhe zbatimi i strategjive për realizimin e këtij synimi; vendosja e marrdhenjeve dhe hartimi marreveshjeve të bashkëpunimit me të gjithë aktorët që ndikojnë në zbatimin e kërkesave ligjore në fushën e zbatimit të parimit të barazisë; nxitja dhe ndërgjegjësimi i komuniteteve që kanë interes të drejtpërdrejtë si dhe të gjithe shoqërisë mbi mundësitë e zbatimit të parimit të mësipërm, për të garantuar maksimalisht parimin e barazisë dhe mosdiskrimimit.</t>
  </si>
  <si>
    <t>Sigurimi i të  drejtës së çdo personi për  barazi përpara ligjit dhe mbrojtje të barabartë nga ligji, barazi të shanseve dhe mundësive për të ushtruar të drejtat, për të gëzuar liritë dhe për të marrë pjesë në jetën publike, mbrojtje efektive nga diskriminimi dhe nga çdo formë sjellje që nxit diskriminimin.</t>
  </si>
  <si>
    <t>Raste të suksesshme diskriminimi ndaj totalit të cështjeve të gjykuara (numri i vendimeve te konfirmuara nga gjykata me forme prere dhe vendime diskriminimi dhe demshperblim, ne raport me numrin total te çeshtjeve gjyqesore)</t>
  </si>
  <si>
    <t>Evidentimi në kohë dhe trajtimi me efektivitet i cështjeve të diskriminimit dhe rrijtja e ndërgjegjësimit të qytetarëve, institucioneve dhe organizatave me interesa legjitime, në Shqipëri, lidhur me mbrojtjen nga dsikriminimi dhe rolin e KMD-së dhe bashkëpunimit me aktorë të ndryshëm.</t>
  </si>
  <si>
    <t>Cështje të iniciuara nga KMD</t>
  </si>
  <si>
    <t>Ankesa drejtuar KMD</t>
  </si>
  <si>
    <t>76%</t>
  </si>
  <si>
    <t>Ankesa ndaj sektorit privat</t>
  </si>
  <si>
    <t>Vendime diskriminimi të zbatuara nga subjektet të cilave u drejtohen</t>
  </si>
  <si>
    <t>43%</t>
  </si>
  <si>
    <t>Cështje të përfaqësuara me efektivitet në gjykatë (numri i vendimeve te konfirmuara nga gjykata me forme prere dhe vendime diskriminimi dhe demshperblim, ne raport me numrin total te çeshtjeve gjyqesore)</t>
  </si>
  <si>
    <t>Vendime mospranimi të ankesës</t>
  </si>
  <si>
    <t>18%</t>
  </si>
  <si>
    <t>Informacione të referuara nga organizata me interesa legjitime, institucione etj.</t>
  </si>
  <si>
    <t>Rritja e numrit të ankesave.</t>
  </si>
  <si>
    <t>% e grave ne poste drejtuese te institucionit ndaj totalit te posteve drejtuese.</t>
  </si>
  <si>
    <t>86%</t>
  </si>
  <si>
    <t>99101</t>
  </si>
  <si>
    <t>Jo-projekte (001-91-01110)</t>
  </si>
  <si>
    <t>99101AA - Pritje, inspektime, prapësime, shpjegime dhe mendime me shkrim përpara gjykatës dhe procedurat e ekzekutimit te vendimeve te KMD</t>
  </si>
  <si>
    <t>Procedurat administrative: hetime dhe inspektime, seanca dëgjimore, komunikime shkresore, vendimmarrje dhe përfaqësimi në procese gjyqësore, përfshirë hartimin e dokumentacionit, përcjelljen e akteve dhe ndjekjen e seancave, si dhe procedurat për ekzekutimin e titujve ekzekutiv, vendimeve te KMD.</t>
  </si>
  <si>
    <t>340</t>
  </si>
  <si>
    <t>59805000</t>
  </si>
  <si>
    <t>65150000</t>
  </si>
  <si>
    <t>66992000</t>
  </si>
  <si>
    <t>67992000</t>
  </si>
  <si>
    <t>175897.06</t>
  </si>
  <si>
    <t>191617.65</t>
  </si>
  <si>
    <t>197035.29</t>
  </si>
  <si>
    <t>199976.47</t>
  </si>
  <si>
    <t>0.0894</t>
  </si>
  <si>
    <t>0.0149</t>
  </si>
  <si>
    <t>99101AB - Qytetarë të ndërgjegjësuar dhe punonjës të sektorit publik dhe privat, të trajnuar</t>
  </si>
  <si>
    <t>Qytetar dhe punonjës, të sektorit publik dhe privat, të informuar dhe të trajnuar në lidhje me mbrojtjen nga diskriminimi, rolin e KMD-së dhe Barazinë Gjinore.</t>
  </si>
  <si>
    <t>2850</t>
  </si>
  <si>
    <t>3250</t>
  </si>
  <si>
    <t>1754.39</t>
  </si>
  <si>
    <t>1538.46</t>
  </si>
  <si>
    <t>0.1404</t>
  </si>
  <si>
    <t>-0.1231</t>
  </si>
  <si>
    <t>18AD3</t>
  </si>
  <si>
    <t>M910004 - Blerje pajisje kompjuterike (informatike)</t>
  </si>
  <si>
    <t>Blerje pajisje kompjuterike per mirefunksionimin e institiucionit</t>
  </si>
  <si>
    <t>nr kompjuterash</t>
  </si>
  <si>
    <t>M910003 - Blerje pajisje zyrash</t>
  </si>
  <si>
    <t>Pajisja e zyrave te KMD me qellim permbushjen e nevojave te stafit per mirefunksionimin</t>
  </si>
  <si>
    <t>nr pajisje zyre</t>
  </si>
  <si>
    <t>80000</t>
  </si>
  <si>
    <t>6000000</t>
  </si>
  <si>
    <t>Programi i Menaxhimit te Rasteve CAMS</t>
  </si>
  <si>
    <t>22AF001 - Programi i Menaxhimit te Rasteve CAMS</t>
  </si>
  <si>
    <t>Sisteme Informatike</t>
  </si>
  <si>
    <t>22AF0</t>
  </si>
  <si>
    <t>38.4477</t>
  </si>
  <si>
    <t>13.7929</t>
  </si>
  <si>
    <t>-0.625</t>
  </si>
  <si>
    <t>8333333.33</t>
  </si>
  <si>
    <t>211250</t>
  </si>
  <si>
    <t>22AE902 - Projekte</t>
  </si>
  <si>
    <t>-0.177</t>
  </si>
  <si>
    <t>0.1509</t>
  </si>
  <si>
    <t>0.646</t>
  </si>
  <si>
    <t>40163500</t>
  </si>
  <si>
    <t>48800000</t>
  </si>
  <si>
    <t>42400000</t>
  </si>
  <si>
    <t>80327000</t>
  </si>
  <si>
    <t>Ndertim godine e re</t>
  </si>
  <si>
    <t>22AE901 - Ndertim godine e re</t>
  </si>
  <si>
    <t>Ndertime</t>
  </si>
  <si>
    <t>22AE9</t>
  </si>
  <si>
    <t>-0.9492</t>
  </si>
  <si>
    <t>18.6667</t>
  </si>
  <si>
    <t>23600000</t>
  </si>
  <si>
    <t>nr prokurorish</t>
  </si>
  <si>
    <t>Rikonstruksion I pjesshem godine</t>
  </si>
  <si>
    <t>M280001 - Rikonstruksion i pjesshem godine</t>
  </si>
  <si>
    <t>RIKONSTRUKSION</t>
  </si>
  <si>
    <t>18AF9</t>
  </si>
  <si>
    <t>-0.2945</t>
  </si>
  <si>
    <t>-0.5767</t>
  </si>
  <si>
    <t>-0.4</t>
  </si>
  <si>
    <t>2500000</t>
  </si>
  <si>
    <t>3333333.33</t>
  </si>
  <si>
    <t>4725000</t>
  </si>
  <si>
    <t>23625000</t>
  </si>
  <si>
    <t>Autovetura te blera</t>
  </si>
  <si>
    <t>M280015 - Autovetura</t>
  </si>
  <si>
    <t>Mjete levizese</t>
  </si>
  <si>
    <t>18AF6</t>
  </si>
  <si>
    <t>0.3433</t>
  </si>
  <si>
    <t>0.485</t>
  </si>
  <si>
    <t>4.1667</t>
  </si>
  <si>
    <t>-0.8065</t>
  </si>
  <si>
    <t>2.7126</t>
  </si>
  <si>
    <t>2.8462</t>
  </si>
  <si>
    <t>-0.74</t>
  </si>
  <si>
    <t>124000</t>
  </si>
  <si>
    <t>92307.69</t>
  </si>
  <si>
    <t>83500</t>
  </si>
  <si>
    <t>6200000</t>
  </si>
  <si>
    <t>1670000</t>
  </si>
  <si>
    <t>cope ( sete )</t>
  </si>
  <si>
    <t>Orendi zyre te blera</t>
  </si>
  <si>
    <t>M280025 - Orendi zyre</t>
  </si>
  <si>
    <t>-0.7052</t>
  </si>
  <si>
    <t>135666.67</t>
  </si>
  <si>
    <t>4070000</t>
  </si>
  <si>
    <t>Paisje zyre e te tjera  te blera</t>
  </si>
  <si>
    <t>18AF502 - Blerje paisje zyre</t>
  </si>
  <si>
    <t>-0.6262</t>
  </si>
  <si>
    <t>0.5506</t>
  </si>
  <si>
    <t>-0.2163</t>
  </si>
  <si>
    <t>-0.3125</t>
  </si>
  <si>
    <t>0.1895</t>
  </si>
  <si>
    <t>0.7164</t>
  </si>
  <si>
    <t>0.8393</t>
  </si>
  <si>
    <t>-0.2329</t>
  </si>
  <si>
    <t>1.19</t>
  </si>
  <si>
    <t>100559.87</t>
  </si>
  <si>
    <t>269047.62</t>
  </si>
  <si>
    <t>173515.98</t>
  </si>
  <si>
    <t>221400</t>
  </si>
  <si>
    <t>31073000</t>
  </si>
  <si>
    <t>45200000</t>
  </si>
  <si>
    <t>22140000</t>
  </si>
  <si>
    <t>309</t>
  </si>
  <si>
    <t>168</t>
  </si>
  <si>
    <t>219</t>
  </si>
  <si>
    <t>Blerje paisje kompjuterike</t>
  </si>
  <si>
    <t>M280019 - Pajisje elektronike</t>
  </si>
  <si>
    <t>Orendi Paisje, mjete</t>
  </si>
  <si>
    <t>18AF5</t>
  </si>
  <si>
    <t>0.0155</t>
  </si>
  <si>
    <t>0.0075</t>
  </si>
  <si>
    <t>-0.0644</t>
  </si>
  <si>
    <t>0.0118</t>
  </si>
  <si>
    <t>-0.0606</t>
  </si>
  <si>
    <t>0.0002</t>
  </si>
  <si>
    <t>0.0043</t>
  </si>
  <si>
    <t>0.0042</t>
  </si>
  <si>
    <t>73024.35</t>
  </si>
  <si>
    <t>71910.51</t>
  </si>
  <si>
    <t>71377.23</t>
  </si>
  <si>
    <t>76294.24</t>
  </si>
  <si>
    <t>3245056000</t>
  </si>
  <si>
    <t>3195056000</t>
  </si>
  <si>
    <t>3157800000</t>
  </si>
  <si>
    <t>3361371822</t>
  </si>
  <si>
    <t>44438</t>
  </si>
  <si>
    <t>44431</t>
  </si>
  <si>
    <t>44241</t>
  </si>
  <si>
    <t>44058</t>
  </si>
  <si>
    <t>numer dosjesh</t>
  </si>
  <si>
    <t>Dosje te shqyrtuara te praktikave gjyqesore</t>
  </si>
  <si>
    <t>92801AA - Dosje te perfunduara</t>
  </si>
  <si>
    <t>Jo-projekte (001-28-01110)</t>
  </si>
  <si>
    <t>92801</t>
  </si>
  <si>
    <t>44421</t>
  </si>
  <si>
    <t>Numer dosjesh te shqyrtuara</t>
  </si>
  <si>
    <t>94%</t>
  </si>
  <si>
    <t>Dosje te trajtuara kundrejt totalit</t>
  </si>
  <si>
    <t>Permiresimi i struktures funksionale per nje menaxhim sa me efektiv te burimeve njerezore per te krijuar nje staf permament dhe sa me qendrueshem.</t>
  </si>
  <si>
    <t>Rritja, forcimi dhe zhvillimi i kapaciteteve menaxhuese per nje planifikim, menaxhim dhe administrim te politikave dhe strategjive ne fushen e drejtesise si dhe menaxhim me efektivitet te fondeve buxhetore.
Arritja e objektivave të parashikuara, realizimi i treguesve të përcaktuar të cilët do cojnë në përmirësimin e infrastrukturës të të gjithë sistemit të prokurorisë, me qellim sjelljen e tyre në parametrat dhe cilësinë e performancës së ngjashme  me vendet e Bashkimit Europian.</t>
  </si>
  <si>
    <t>28</t>
  </si>
  <si>
    <t>Prokuroria e Përgjithshme</t>
  </si>
  <si>
    <t>numer projektesh</t>
  </si>
  <si>
    <t xml:space="preserve">Programe per software </t>
  </si>
  <si>
    <t>23AC201 - Programe per software</t>
  </si>
  <si>
    <t xml:space="preserve">Projekte per software </t>
  </si>
  <si>
    <t>23AC2</t>
  </si>
  <si>
    <t xml:space="preserve">Blerje mjete motorike </t>
  </si>
  <si>
    <t xml:space="preserve">23AC101 - Blerje mjete motorike </t>
  </si>
  <si>
    <t>23AC1</t>
  </si>
  <si>
    <t>14500000</t>
  </si>
  <si>
    <t>Numer institucioni</t>
  </si>
  <si>
    <t>Do realizohet blerja e pajisjeve elektronike për ZABGJ</t>
  </si>
  <si>
    <t>M290072 - Pajisje elektronike</t>
  </si>
  <si>
    <t>Orendi/Pajisje/Mjete (001-29-01110)</t>
  </si>
  <si>
    <t>18AD7</t>
  </si>
  <si>
    <t>0.2969</t>
  </si>
  <si>
    <t>0.0807</t>
  </si>
  <si>
    <t>750616</t>
  </si>
  <si>
    <t>732118</t>
  </si>
  <si>
    <t>564519.77</t>
  </si>
  <si>
    <t>375308000</t>
  </si>
  <si>
    <t>366059000</t>
  </si>
  <si>
    <t>338711864</t>
  </si>
  <si>
    <t>600</t>
  </si>
  <si>
    <t>Do të kryhet planifikimi, monitorimi dhe menaxhimi i fondeve buxhetore të gjykatave si edhe do të realizohet blerja e mallrave e shërbimeve për ushtrimin e aktivitetit të KLGJ</t>
  </si>
  <si>
    <t>92901AA - Vendime te miratuara</t>
  </si>
  <si>
    <t>Jo-projekte (001-29-01110)</t>
  </si>
  <si>
    <t>92901</t>
  </si>
  <si>
    <t>46</t>
  </si>
  <si>
    <t>Perqindja e grave ne pozicione drejtuese ndaj totalit te posteve drejtuese</t>
  </si>
  <si>
    <t>74</t>
  </si>
  <si>
    <t>71</t>
  </si>
  <si>
    <t>Numri i vleresimeve etiko - profesionale te magjistrateve</t>
  </si>
  <si>
    <t>97</t>
  </si>
  <si>
    <t>Numri i akteve nenligjore te miratura nga KLGJ</t>
  </si>
  <si>
    <t>KLGJ do te angazhohet ne vendosjen e standarteve te larta te kapaciteteve njerezore dhe institucionale te saj si dhe per permiresimin e performances se gjyqesorit ne te tre nivelet.</t>
  </si>
  <si>
    <t>86</t>
  </si>
  <si>
    <t>Vendimarrja e KLGJ sipas funksioneve te percaktuara ne ligj dhe vleresimi etiko-profesional i magjistrateve</t>
  </si>
  <si>
    <t>Permiresimi i sistemit gjyqesor nepermjet vendimmarrjes se Keshillit lidhur me miratimin e akteve nenligjore ne zbatim te ligjeve qe perbejne paketen e reformes ne drejtesi si dhe sigurimin e burimeve dhe kapaciteteve financiare te nevojshme</t>
  </si>
  <si>
    <t>Ky Program synon garantimin e funksionimit normal të aktivitetit të Këshillit të Lartë Gjyqësor, duke forcuar pavarësinë, efikasitetin, trasparencën, me qëllim që gjyqsori të meritojë besimin e publikut.</t>
  </si>
  <si>
    <t>29</t>
  </si>
  <si>
    <t>Këshilli i Lartë Gjyqësor</t>
  </si>
  <si>
    <t>-0.0627</t>
  </si>
  <si>
    <t>0.2923</t>
  </si>
  <si>
    <t>0.031</t>
  </si>
  <si>
    <t>0.0455</t>
  </si>
  <si>
    <t>753086.96</t>
  </si>
  <si>
    <t>787318.18</t>
  </si>
  <si>
    <t>840000</t>
  </si>
  <si>
    <t>650000</t>
  </si>
  <si>
    <t>17321000</t>
  </si>
  <si>
    <t>16800000</t>
  </si>
  <si>
    <t>13000000</t>
  </si>
  <si>
    <t>Numër aktesh të miratuara</t>
  </si>
  <si>
    <t>Sigurimi i funksionimit efektiv të sistemeve të teknologjisë së përpunimit të informacionit dhe te dhenave.</t>
  </si>
  <si>
    <t>92903AA - Akte të miratuara</t>
  </si>
  <si>
    <t>Jo-projekte (001-29-01140)</t>
  </si>
  <si>
    <t>92903</t>
  </si>
  <si>
    <t>Permiresimi i sistemeve te teknologjise se informacionit ne sistemin e drejtesise.</t>
  </si>
  <si>
    <t>Angazihimi i  QTI per garantimin e arritjes se standarteve te BE, per teknologjine e informacionit dhe komunikimit.</t>
  </si>
  <si>
    <t>Percaktimi i prioriteteve, politikave dhe standarteve, ne lidhje me sistemet e teknologjise se informacionit, ne sistemin e drejtesise.</t>
  </si>
  <si>
    <t>Mbështetje për teknologjinë e sistemit të drejtësisë</t>
  </si>
  <si>
    <t>0.0695</t>
  </si>
  <si>
    <t>0.3369</t>
  </si>
  <si>
    <t>0.25</t>
  </si>
  <si>
    <t>23220000</t>
  </si>
  <si>
    <t>21710258.75</t>
  </si>
  <si>
    <t>116100000</t>
  </si>
  <si>
    <t>86841035</t>
  </si>
  <si>
    <t xml:space="preserve">numer programesh </t>
  </si>
  <si>
    <t>21AC501 - Programe software per gjykatat</t>
  </si>
  <si>
    <t>Programe software per gjykatat</t>
  </si>
  <si>
    <t>21AC5</t>
  </si>
  <si>
    <t>-0.3155</t>
  </si>
  <si>
    <t>-0.1629</t>
  </si>
  <si>
    <t>-0.7123</t>
  </si>
  <si>
    <t>-0.3682</t>
  </si>
  <si>
    <t>-0.3954</t>
  </si>
  <si>
    <t>-0.7411</t>
  </si>
  <si>
    <t>-0.0769</t>
  </si>
  <si>
    <t>-0.2778</t>
  </si>
  <si>
    <t>-0.1</t>
  </si>
  <si>
    <t>1591666.67</t>
  </si>
  <si>
    <t>2325384.62</t>
  </si>
  <si>
    <t>2777777.78</t>
  </si>
  <si>
    <t>9655000</t>
  </si>
  <si>
    <t>19100000</t>
  </si>
  <si>
    <t>30230000</t>
  </si>
  <si>
    <t>193100000</t>
  </si>
  <si>
    <t>numer institucionesh</t>
  </si>
  <si>
    <t>Blerje pajisje elektronike per gjykatat</t>
  </si>
  <si>
    <t>21AC401 - Blerje pajisje elektronike</t>
  </si>
  <si>
    <t>21AC4</t>
  </si>
  <si>
    <t>-0.7543</t>
  </si>
  <si>
    <t>2.288</t>
  </si>
  <si>
    <t>1.6534</t>
  </si>
  <si>
    <t>-0.6314</t>
  </si>
  <si>
    <t>1.3217</t>
  </si>
  <si>
    <t>0.5</t>
  </si>
  <si>
    <t>-0.7143</t>
  </si>
  <si>
    <t>-0.125</t>
  </si>
  <si>
    <t>13146666.67</t>
  </si>
  <si>
    <t>53500000</t>
  </si>
  <si>
    <t>16271428.57</t>
  </si>
  <si>
    <t>6132370.63</t>
  </si>
  <si>
    <t>39440000</t>
  </si>
  <si>
    <t>107000000</t>
  </si>
  <si>
    <t>113900000</t>
  </si>
  <si>
    <t>49058965</t>
  </si>
  <si>
    <t>Numër Institucioni</t>
  </si>
  <si>
    <t>Rikonstruksion i pjeshëm, ndërhyrje përmirësuese dhe përshtatje ambjentesh në gjykata</t>
  </si>
  <si>
    <t>M290068 - Godina te Rikontruktuara</t>
  </si>
  <si>
    <t>0.2094</t>
  </si>
  <si>
    <t>-0.6136</t>
  </si>
  <si>
    <t>45.6667</t>
  </si>
  <si>
    <t>7.4658</t>
  </si>
  <si>
    <t>13085714.29</t>
  </si>
  <si>
    <t>10820000</t>
  </si>
  <si>
    <t>28000000</t>
  </si>
  <si>
    <t>91600000</t>
  </si>
  <si>
    <t>Numër projektesh</t>
  </si>
  <si>
    <t>Hartimi i projekteve për ndërtimin e godinave të reja për gjykatat</t>
  </si>
  <si>
    <t>M290066 - Projekt zbatimi për godina</t>
  </si>
  <si>
    <t>Rikonstruksione</t>
  </si>
  <si>
    <t>18AE0</t>
  </si>
  <si>
    <t>0.1407</t>
  </si>
  <si>
    <t>2630000</t>
  </si>
  <si>
    <t>26300000</t>
  </si>
  <si>
    <t>Numër automjetesh</t>
  </si>
  <si>
    <t>Do të blihen automjete per gjykatat</t>
  </si>
  <si>
    <t>M290075 - Blerje mjetesh motorike</t>
  </si>
  <si>
    <t>18AD9</t>
  </si>
  <si>
    <t>0.2237</t>
  </si>
  <si>
    <t>-0.636</t>
  </si>
  <si>
    <t>1.0845</t>
  </si>
  <si>
    <t>-0.3007</t>
  </si>
  <si>
    <t>-0.7683</t>
  </si>
  <si>
    <t>0.9108</t>
  </si>
  <si>
    <t>-0.4286</t>
  </si>
  <si>
    <t>-0.3636</t>
  </si>
  <si>
    <t>-0.0833</t>
  </si>
  <si>
    <t>1215000</t>
  </si>
  <si>
    <t>992857.14</t>
  </si>
  <si>
    <t>2727272.73</t>
  </si>
  <si>
    <t>1308333.33</t>
  </si>
  <si>
    <t>4860000</t>
  </si>
  <si>
    <t>6950000</t>
  </si>
  <si>
    <t>15700000</t>
  </si>
  <si>
    <t>Do furnizohen gjykatat me pajisje dhe mobilje për zyra dhe salla gjyqi</t>
  </si>
  <si>
    <t>18AD801 - Mobilje dhe pajisje</t>
  </si>
  <si>
    <t>Orendi/Pajisje/Mjete</t>
  </si>
  <si>
    <t>18AD8</t>
  </si>
  <si>
    <t>0.0115</t>
  </si>
  <si>
    <t>0.0375</t>
  </si>
  <si>
    <t>-0.0162</t>
  </si>
  <si>
    <t>0.0389</t>
  </si>
  <si>
    <t>0.0224</t>
  </si>
  <si>
    <t>0.0013</t>
  </si>
  <si>
    <t>0.0393</t>
  </si>
  <si>
    <t>29632.32</t>
  </si>
  <si>
    <t>29296.75</t>
  </si>
  <si>
    <t>28236.56</t>
  </si>
  <si>
    <t>28702.65</t>
  </si>
  <si>
    <t>4415216000</t>
  </si>
  <si>
    <t>4365216000</t>
  </si>
  <si>
    <t>4201600000</t>
  </si>
  <si>
    <t>4109645564</t>
  </si>
  <si>
    <t>149000</t>
  </si>
  <si>
    <t>148800</t>
  </si>
  <si>
    <t>143180</t>
  </si>
  <si>
    <t>Numër çështjesh</t>
  </si>
  <si>
    <t>Realizimi i proceseve gjyqësore nga gjyqtarët dhe stafi mbështetës</t>
  </si>
  <si>
    <t>92902AA - Çështje të gjykuara</t>
  </si>
  <si>
    <t>Jo-projekte (001-29-03310)</t>
  </si>
  <si>
    <t>92902</t>
  </si>
  <si>
    <t>64</t>
  </si>
  <si>
    <t>63</t>
  </si>
  <si>
    <t>62</t>
  </si>
  <si>
    <t>61</t>
  </si>
  <si>
    <t>Numri i grave ne pozicione drejtuese ndaj totalit te posteve drejtuese</t>
  </si>
  <si>
    <t>49</t>
  </si>
  <si>
    <t>Perqindja e magjistrateve femra kundrejt totalit te magjistrateve</t>
  </si>
  <si>
    <t>Vleresimi dhe permiresimi i infrastruktures gjyqesore (ndertesa, mjedise pune), per te garantuar standarde bashkekohore ne permbushje e detyrave kushtetuesedhe ofrimin dinjitoz te sherbimit per publiku.</t>
  </si>
  <si>
    <t>78</t>
  </si>
  <si>
    <t>Permiresimi, ose ngritja e sistemeve te teknologjise se informacionit, te cilat permbushin standardet nderkombetare dhe rrisin efikasitetin ne ofrimin e sherbimeve, sipas ritmeve te ndryshimeve teknologjike.r</t>
  </si>
  <si>
    <t>Te permiresohet ofrimi i sherbimeve, permes novacionit dhe forcimit te strukturave dhe sistemeve te teknologjise, qe zhvillojne koherencen, efikasitetin dhe efektshmerine institucionale.</t>
  </si>
  <si>
    <t>Rritja e nivelit te sherbimit te ofruar nepermjet nje sistemi funksional, efikas, te mireadministruar dhe qe funksion ne shkallen me te larte te integritetit.</t>
  </si>
  <si>
    <t>Ofrimi efikas i sherbimeve dhe pune me e mire ne gjykatat  e 3 niveleve</t>
  </si>
  <si>
    <t>Ky program synon ofrimin efikas të shërbimeve dhe funksionim më të mirë të gjykatave, të shërbimeve gjyqësore dhe përmirësimit të infrastrukturës, nëpërmjet mbështetjes buxhetore, me qëllim sjelljen e tyre në parametrat dhe cilësinë e performancës së ngjashme me vendet e BE.</t>
  </si>
  <si>
    <t>Buxheti Gjyqësor</t>
  </si>
  <si>
    <t>30800000</t>
  </si>
  <si>
    <t>Rikonstruksion i brendshem i nderteses, riparim mure, rrjet hidraulik/elektrik, lyerje e ambjenteve te brendshme, riparim dyer/dritare</t>
  </si>
  <si>
    <t>21AA901 - Rikonstruksion i ambjenteve te brendshme te Gjykates</t>
  </si>
  <si>
    <t>Rikonstruksion</t>
  </si>
  <si>
    <t>21AA9</t>
  </si>
  <si>
    <t>numer/cope/libra dhe tituj</t>
  </si>
  <si>
    <t>Shtimi i fondit te librave profesionale te bibliotekes se gjykates me tituj te rinj te botimeve profesionale te jurisprudences kushtetuese</t>
  </si>
  <si>
    <t>M300003 - Biblioteke e pasuruar</t>
  </si>
  <si>
    <t>Biblioteke/Libra</t>
  </si>
  <si>
    <t>18AG1</t>
  </si>
  <si>
    <t>Blerje pajisjesh informatike</t>
  </si>
  <si>
    <t>18AG003 - Blerje pajisjesh informatike</t>
  </si>
  <si>
    <t>0.1111</t>
  </si>
  <si>
    <t>-0.1818</t>
  </si>
  <si>
    <t>550000</t>
  </si>
  <si>
    <t>900000</t>
  </si>
  <si>
    <t>1100000</t>
  </si>
  <si>
    <t>Kompletimi i ambienteve te punes me  mjetet pajisjet e nevojshme te punes</t>
  </si>
  <si>
    <t>M300004 - Pajisje per zyre</t>
  </si>
  <si>
    <t>18AG0</t>
  </si>
  <si>
    <t>-0.0953</t>
  </si>
  <si>
    <t>-0.0913</t>
  </si>
  <si>
    <t>0.0728</t>
  </si>
  <si>
    <t>0.0053</t>
  </si>
  <si>
    <t>382362</t>
  </si>
  <si>
    <t>422624.44</t>
  </si>
  <si>
    <t>465111.11</t>
  </si>
  <si>
    <t>433560.03</t>
  </si>
  <si>
    <t>191181000</t>
  </si>
  <si>
    <t>190181000</t>
  </si>
  <si>
    <t>209300000</t>
  </si>
  <si>
    <t>195102012</t>
  </si>
  <si>
    <t>450</t>
  </si>
  <si>
    <t>Realizimi i proçeseve gjyqsore, te drejta dhe te hapura ne mbrojtje te kushtetutes dhe lirive e te drejtave themelore te njeriut.</t>
  </si>
  <si>
    <t>93001AA - Vendime të marra</t>
  </si>
  <si>
    <t>Jo-projekte (001-30-03320)</t>
  </si>
  <si>
    <t>93001</t>
  </si>
  <si>
    <t>Raporti i numrit te vendimeve te dhena, brenda afatit ligjor me numrin e vendimeve gjithsej</t>
  </si>
  <si>
    <t>Raporti i numrit te vendimeve me numrin e kerkesave te paraqitura per gjykim</t>
  </si>
  <si>
    <t>Fuqizimi i funksionit menaxhues për implementimin e sukseshëm të programit, konform kërkesave të kuadrit ligjor në fuqi per shqyrtimin e kërkesave dhe dhenien e vendimeve  gjyqesore te drejta, transparente e në afatet ligjore</t>
  </si>
  <si>
    <t>Vendimmarrje gjyqesore e drejte, transparente e dhene brenda afateve ligjore.</t>
  </si>
  <si>
    <t>Garantimi i respektimit te Kushtetutës dhe interpretimit përfundimtar të saj. Gjykata Kushtetuese si nje organ kushtetues i pavarur kontribuon per forcimin e shtetit te se drejtes, nepermjet vendimmarrjes per ndertimin e nje shteti te lire, demokratik e paqedashes, duke garantuar respektimin e te drejtave kushtetuese te çdo shtetasi, zgjidhjen e mosmarrëveshjeve kushtetuese, ne konfliktin e kompetencave ndermjet pushteteve, pajtueshmërinë e marrëveshjeve ndërkombëtare me Kushtetutën, pajtueshmërinë e akteve normative të organeve qëndrore dhe vendore me Kushtetutën dhe me marrëveshjet ndërkombëtare, kushtetueshmërinë e partive, organizatave të tjera politike, si dhe të veprimtarisë së tyre etj.</t>
  </si>
  <si>
    <t>Realizimi i veprimtarise gjyqsore kushtetuese per garantimin e respektimit te Kushtetutës dhe interpretimit përfundimtar të saj, zgjidhja e mosmarrëveshjeve kushtetuese, në lidhje me ndarjen e pushteteve, ankesat e individëve, lidhur  me cënimin e të drejtave kushtetuese, etj. nepermjet nje proçesi te drejte ligjor dhe transparent</t>
  </si>
  <si>
    <t>Veprimtaria gjyqësore kushtetuese</t>
  </si>
  <si>
    <t>Gjykata Kushtetuese</t>
  </si>
  <si>
    <t>Numer softesh</t>
  </si>
  <si>
    <t>program digital per dokumentimin  e materialeve</t>
  </si>
  <si>
    <t>Arkiva digitale</t>
  </si>
  <si>
    <t>Sisteme dhe Infrastrukture TIK</t>
  </si>
  <si>
    <t>19AA5</t>
  </si>
  <si>
    <t>-0.8667</t>
  </si>
  <si>
    <t>14</t>
  </si>
  <si>
    <t>-0.95</t>
  </si>
  <si>
    <t>666666.67</t>
  </si>
  <si>
    <t>Pajisje informatike( kompjuter,printer,skaner,sistem monitorimi video,sist.audio konference,skaner sigurie ,sist. hyrje-dalje biometrie, etj)</t>
  </si>
  <si>
    <t>18CK901 - Pajisje informatike te blera</t>
  </si>
  <si>
    <t>18CK9</t>
  </si>
  <si>
    <t>0.0049</t>
  </si>
  <si>
    <t>0.6319</t>
  </si>
  <si>
    <t>0.0879</t>
  </si>
  <si>
    <t>1027965</t>
  </si>
  <si>
    <t>1022965</t>
  </si>
  <si>
    <t>1020415</t>
  </si>
  <si>
    <t>625285</t>
  </si>
  <si>
    <t>205593000</t>
  </si>
  <si>
    <t>204593000</t>
  </si>
  <si>
    <t>204083000</t>
  </si>
  <si>
    <t>187585500</t>
  </si>
  <si>
    <t>nr vendimesh</t>
  </si>
  <si>
    <t>Miratimi i akteve nenligjore ne zbatim te ligjeve, miratim i akteve per rregullimin e procedurave te brendshme, emerim dhe shkarkim i prokuroreve, miratim i rregullave per funksionimin e KLP-se etj.</t>
  </si>
  <si>
    <t>93501AA - Vendime te marra nga Keshilli</t>
  </si>
  <si>
    <t>Jo-projekte (001-35-01110)</t>
  </si>
  <si>
    <t>93501</t>
  </si>
  <si>
    <t>Numri i magjistrateve te emeruar,transferuar, kundrejt totalit te tyre</t>
  </si>
  <si>
    <t>Magjistrate te vleresuar kundrejt totalit te tyre</t>
  </si>
  <si>
    <t>Akte nenligjore te miratuara nga KLP kundrejt vendimeve te marra</t>
  </si>
  <si>
    <t>Keshilli i Larte i Prokurorise do te garantoje pavaresine e aktivitetit te tij, si dhe permiresimin e veprimtarise se prokurorise nepermjet vendimarrjes.</t>
  </si>
  <si>
    <t>% e projekteve te investimeve publike qe perfshijne prespektiven gjinore.</t>
  </si>
  <si>
    <t>Numri i rasteve te diskriminimit me baze gjinore ne institucionit te trajtuar</t>
  </si>
  <si>
    <t>% e grave ne poste drejtuese te institucionit ndaj totalit te posteve drejtuese</t>
  </si>
  <si>
    <t>DOSJE TE VLERESUARA</t>
  </si>
  <si>
    <t>Miratimi I akteve nenligjore ne zbatim te ligjeve, miratim I akteve per rregullimin e procedurave te brendshme , emerim dhe shkarkim i prokuroreve, miratim I rregullave per funksionimin e KLP-se,etj.</t>
  </si>
  <si>
    <t>Funksionimi mbi bazen e standarteve me te mira te vendeve te BE-se, i aktivitetit te Keshillit te Larte te Prokurorise , si dhe planifikimi dhe administrimi me eficence i fondeve buxhetore ,me qellim arritjen e objektivave te caktuara nga KLP.</t>
  </si>
  <si>
    <t>Veprimtaria e KLP</t>
  </si>
  <si>
    <t>Keshilli i Larte i Prokurorise</t>
  </si>
  <si>
    <t>336000000</t>
  </si>
  <si>
    <t>Fond i ngrire</t>
  </si>
  <si>
    <t>19AA602 - Fond i ngrire</t>
  </si>
  <si>
    <t>Blerje pajisje Administrative</t>
  </si>
  <si>
    <t>19AA6</t>
  </si>
  <si>
    <t>102000</t>
  </si>
  <si>
    <t>204000</t>
  </si>
  <si>
    <t>23AC305 - Kolaudim</t>
  </si>
  <si>
    <t>960000</t>
  </si>
  <si>
    <t>1920000</t>
  </si>
  <si>
    <t>23AC304 - Supervizim</t>
  </si>
  <si>
    <t xml:space="preserve">23AC303 - Studim projektime </t>
  </si>
  <si>
    <t>52617778.5</t>
  </si>
  <si>
    <t>105235557</t>
  </si>
  <si>
    <t>23AC302 - Rikonstruksione godinash</t>
  </si>
  <si>
    <t>48205342</t>
  </si>
  <si>
    <t>23AC301 - Punime ndertimi ure komunikimi midis dy godinave</t>
  </si>
  <si>
    <t xml:space="preserve">Rikonstruksione godinash dhe ndertim ure komunikimi midis dy godinave </t>
  </si>
  <si>
    <t>23AC3</t>
  </si>
  <si>
    <t xml:space="preserve">23AB904 - Kolaudim Punime Ndertimi per nevoja te Institucionit </t>
  </si>
  <si>
    <t>0.8367</t>
  </si>
  <si>
    <t>98000</t>
  </si>
  <si>
    <t xml:space="preserve">23AB903 - Mbikqyrje punime ndertimi për nevoja  të Institucionit </t>
  </si>
  <si>
    <t>90000</t>
  </si>
  <si>
    <t xml:space="preserve">cope </t>
  </si>
  <si>
    <t xml:space="preserve">23AB902 - Studim Projektim punime ndertimi per nevoja te Institucionit </t>
  </si>
  <si>
    <t>1.0951</t>
  </si>
  <si>
    <t>8380400</t>
  </si>
  <si>
    <t xml:space="preserve">23AB901 - Ndertim muri rrethues per Godinen e Re </t>
  </si>
  <si>
    <t xml:space="preserve">Ndertim muri rrethues per Godinen e Re </t>
  </si>
  <si>
    <t>23AB9</t>
  </si>
  <si>
    <t>16051200</t>
  </si>
  <si>
    <t>96307200</t>
  </si>
  <si>
    <t>nr</t>
  </si>
  <si>
    <t>Skaner dhe ure per dedektimin e mjeteve dhe objekteve ne hyrje te institucionit</t>
  </si>
  <si>
    <t>19AA607 - Skaner dhe ure per dedektimin e mjeteve dhe objekteve ne hyrje te institucionit</t>
  </si>
  <si>
    <t xml:space="preserve">Blerje pajisje Operacionale dhe Pajisje e Sisteme te Teknikes Operative </t>
  </si>
  <si>
    <t xml:space="preserve">19AA606 - Blerje pajisje Operacionale dhe Pajisje e Sisteme te Teknikes Operative </t>
  </si>
  <si>
    <t>-0.832</t>
  </si>
  <si>
    <t>-0.1342</t>
  </si>
  <si>
    <t>0.8333</t>
  </si>
  <si>
    <t>-0.88</t>
  </si>
  <si>
    <t>-0.7114</t>
  </si>
  <si>
    <t>18.2499</t>
  </si>
  <si>
    <t>9.5</t>
  </si>
  <si>
    <t>714285.71</t>
  </si>
  <si>
    <t>824993.67</t>
  </si>
  <si>
    <t>173248670</t>
  </si>
  <si>
    <t>210</t>
  </si>
  <si>
    <t>Blerje paisje elektronike</t>
  </si>
  <si>
    <t>19AA605 - Blerje paisje elektronike</t>
  </si>
  <si>
    <t>0.6058</t>
  </si>
  <si>
    <t>0.0003</t>
  </si>
  <si>
    <t>27.5961</t>
  </si>
  <si>
    <t>-0.7692</t>
  </si>
  <si>
    <t>-0.743</t>
  </si>
  <si>
    <t>-0.8563</t>
  </si>
  <si>
    <t>-0.7431</t>
  </si>
  <si>
    <t>3.6429</t>
  </si>
  <si>
    <t>155688.62</t>
  </si>
  <si>
    <t>155644.36</t>
  </si>
  <si>
    <t>5442.86</t>
  </si>
  <si>
    <t>26000000</t>
  </si>
  <si>
    <t>101168831</t>
  </si>
  <si>
    <t>762000</t>
  </si>
  <si>
    <t>167</t>
  </si>
  <si>
    <t>650</t>
  </si>
  <si>
    <t>Nr</t>
  </si>
  <si>
    <t>Blerje pajisje te tjera zyre</t>
  </si>
  <si>
    <t>19AA603 - Blerje pajisje te tjera zyre</t>
  </si>
  <si>
    <t>-0.063</t>
  </si>
  <si>
    <t>0.1055</t>
  </si>
  <si>
    <t>0.0222</t>
  </si>
  <si>
    <t>0.2801</t>
  </si>
  <si>
    <t>0.0909</t>
  </si>
  <si>
    <t>0.1579</t>
  </si>
  <si>
    <t>5754458.33</t>
  </si>
  <si>
    <t>6141195.45</t>
  </si>
  <si>
    <t>5554938.68</t>
  </si>
  <si>
    <t>1381070000</t>
  </si>
  <si>
    <t>1351063000</t>
  </si>
  <si>
    <t>1055438350</t>
  </si>
  <si>
    <t>240</t>
  </si>
  <si>
    <t>190</t>
  </si>
  <si>
    <t>Dosje te perfunduara</t>
  </si>
  <si>
    <t>94101AB - Dosje te perfunduara</t>
  </si>
  <si>
    <t>Jo-projekte (001-41-03390)</t>
  </si>
  <si>
    <t>94101</t>
  </si>
  <si>
    <t>46%</t>
  </si>
  <si>
    <t>Raporti midis numrit të personave të gjykuar kundrejt atyre të regjistruar.</t>
  </si>
  <si>
    <t>35%</t>
  </si>
  <si>
    <t>Raporti midis numrit të çështjeve të dërguara për gjykim kundrejt atyre të përfunduara.</t>
  </si>
  <si>
    <t>Raporti midis numrit të çështjeve të përfunduara kundrejt atyre të regjistruara.</t>
  </si>
  <si>
    <t>"Rritja e efektivitetit të hetimit mbi pastrimin e produkteve dhe aseteve kriminale, mbi krimin financiar në përgjithësi dhe vënia përpara përgjegjësisë penale e kujtdo që shkel ligjin. "</t>
  </si>
  <si>
    <t>Rritja e nivelit të shërbimit të ofruar nëpërmjet një sistemi funksional, efikas, të mirëadministruar dhe që funksionon në shkallën më të lartë të integritetit.</t>
  </si>
  <si>
    <t>Garantimi i respektimit te Kushtetutës, forcimit të shtetit të së drejtës, nepermjet vënies para drejtësisë të çdo vepre penale të korrupsionit dhe krimit të organizuar në mënyrë sa më efikase dhe të pavarur nga çdo ndikim i paligjshëm.</t>
  </si>
  <si>
    <t>Veprimtaria e SPAK</t>
  </si>
  <si>
    <t>03390</t>
  </si>
  <si>
    <t>Prokuroria e Posaçme Kundër Korrupsionit dhe Krimit të Organizuar</t>
  </si>
  <si>
    <t>Shkolla e Magjistratures</t>
  </si>
  <si>
    <t>55</t>
  </si>
  <si>
    <t>Veprimtaria Arsimore</t>
  </si>
  <si>
    <t>09820</t>
  </si>
  <si>
    <t>Fusha e veprimit të këtij programi konsiston në planifikimin, menaxhimin dhe administrimin me efikasitet të fondeve buxhetore me qëllim realizimin e objektivave kryesore të tij, në lidhje me procesin e formimit fillestar dhe të vazhduar të magjistratëve, avokatë shteti, keshilltar/ndihmës ligjor, kancelar, si dhe në drejtim të punës kërkimore shkencore dhe botimeve.</t>
  </si>
  <si>
    <t>Konsolidimi i formimit profesional te magjistrateve , nëpërmjet rritjes profesionale të personelit të gjykatave dhe prokurorive në përputhje me standartet evropiane.</t>
  </si>
  <si>
    <t>% e nr. te kandidateve per magjistrate , avokate shteti, ndihmesa ligjore dhe kancelare te rekrutuar</t>
  </si>
  <si>
    <t>% e nr te botimeve</t>
  </si>
  <si>
    <t>Realizimi i procesit te  Rekrutimit dhe mesimdhenies se kandidateve per magjistrate,avokate shteti/ndihmes e keshilltare ligjor si dhe kancelareve.</t>
  </si>
  <si>
    <t>% e Kurikulave  të përmiresuara</t>
  </si>
  <si>
    <t>% e nr te kandidateve per magjistrate  me vleresim shkelqyer</t>
  </si>
  <si>
    <t>% e personelit femra te rekrutuar rishtazi</t>
  </si>
  <si>
    <t>% e personelit  meshkuj te rekrutuar rishtazi</t>
  </si>
  <si>
    <t>95501</t>
  </si>
  <si>
    <t>Jo-projekte (001-55-09820)</t>
  </si>
  <si>
    <t>95501AA - Student qe ndjekin ciklet e programeve mesimor</t>
  </si>
  <si>
    <t>Student qe ndjekin ciklin e programit mesimor</t>
  </si>
  <si>
    <t>Nr. kandidatësh</t>
  </si>
  <si>
    <t>253</t>
  </si>
  <si>
    <t>296</t>
  </si>
  <si>
    <t>297</t>
  </si>
  <si>
    <t>310</t>
  </si>
  <si>
    <t>436443440</t>
  </si>
  <si>
    <t>432020800</t>
  </si>
  <si>
    <t>433491464</t>
  </si>
  <si>
    <t>451805000</t>
  </si>
  <si>
    <t>1725072.89</t>
  </si>
  <si>
    <t>1459529.73</t>
  </si>
  <si>
    <t>1459567.22</t>
  </si>
  <si>
    <t>1457435.48</t>
  </si>
  <si>
    <t>0.17</t>
  </si>
  <si>
    <t>0.0438</t>
  </si>
  <si>
    <t>-0.0101</t>
  </si>
  <si>
    <t>0.0422</t>
  </si>
  <si>
    <t>-0.1539</t>
  </si>
  <si>
    <t>-0.0015</t>
  </si>
  <si>
    <t>18AI5</t>
  </si>
  <si>
    <t>Blerje paisje</t>
  </si>
  <si>
    <t>M550001 - Pajisje elektronike te blera</t>
  </si>
  <si>
    <t>989000</t>
  </si>
  <si>
    <t>4900000</t>
  </si>
  <si>
    <t>1611300</t>
  </si>
  <si>
    <t>2846000</t>
  </si>
  <si>
    <t>49450</t>
  </si>
  <si>
    <t>2450000</t>
  </si>
  <si>
    <t>100706.25</t>
  </si>
  <si>
    <t>91806.45</t>
  </si>
  <si>
    <t>-0.9</t>
  </si>
  <si>
    <t>0.9375</t>
  </si>
  <si>
    <t>3.9545</t>
  </si>
  <si>
    <t>-0.6712</t>
  </si>
  <si>
    <t>0.7663</t>
  </si>
  <si>
    <t>48.545</t>
  </si>
  <si>
    <t>-0.9589</t>
  </si>
  <si>
    <t>-0.0884</t>
  </si>
  <si>
    <t>M550003 - Orendi te blera</t>
  </si>
  <si>
    <t>Blerje orendi</t>
  </si>
  <si>
    <t>226</t>
  </si>
  <si>
    <t>3288700</t>
  </si>
  <si>
    <t>2054000</t>
  </si>
  <si>
    <t>13636.36</t>
  </si>
  <si>
    <t>14551.77</t>
  </si>
  <si>
    <t>30656.72</t>
  </si>
  <si>
    <t>4.1364</t>
  </si>
  <si>
    <t>-0.7035</t>
  </si>
  <si>
    <t>4.4812</t>
  </si>
  <si>
    <t>-0.3754</t>
  </si>
  <si>
    <t>0.0671</t>
  </si>
  <si>
    <t>1.1067</t>
  </si>
  <si>
    <t>18AI503 - Softe informatike profesionale te blera</t>
  </si>
  <si>
    <t>Blerje softe informatike profesionale</t>
  </si>
  <si>
    <t>6691000</t>
  </si>
  <si>
    <t>2400000</t>
  </si>
  <si>
    <t>-0.6413</t>
  </si>
  <si>
    <t>Konsolidimi i Programit të  Formimit/Trajnimit Vazhdues të magjistratëve në detyrë, të avokatëve të shtetit në detyrë dhe këshilltar/ndihmës ligjor e kancelarë që punojnë në gjykata dhe prokurori nëpërmjet zhvillimit të sesioneve trajnuese për të gjitha këto kategori</t>
  </si>
  <si>
    <t>% e numrit te  te trajnuarve</t>
  </si>
  <si>
    <t>99</t>
  </si>
  <si>
    <t>%  e numrit te sesioneve trajnuese per magjistrate e te tjere</t>
  </si>
  <si>
    <t>% e numrit te pjesemarreseve  femra te trajnuara</t>
  </si>
  <si>
    <t>% e numrit te pjesemarreseve  meshkuj te trajnuar</t>
  </si>
  <si>
    <t>95501AB - Sesione trajnuese per magjistratë,avokat shteti,ndihëmesa ligjor dhe kancelare ne detyre.</t>
  </si>
  <si>
    <t>Sesione trajnuese per magjistratë,avokat shteti,ndihëmesa ligjor dhe kancelare ne detyre.</t>
  </si>
  <si>
    <t>Nr. sesionesh</t>
  </si>
  <si>
    <t>160</t>
  </si>
  <si>
    <t>170</t>
  </si>
  <si>
    <t>11140120</t>
  </si>
  <si>
    <t>25213900</t>
  </si>
  <si>
    <t>26895402</t>
  </si>
  <si>
    <t>28575500</t>
  </si>
  <si>
    <t>111401.2</t>
  </si>
  <si>
    <t>168092.67</t>
  </si>
  <si>
    <t>168096.26</t>
  </si>
  <si>
    <t>168091.18</t>
  </si>
  <si>
    <t>0.0667</t>
  </si>
  <si>
    <t>0.0625</t>
  </si>
  <si>
    <t>1.2633</t>
  </si>
  <si>
    <t>0.5089</t>
  </si>
  <si>
    <t>Konsolidimi i veprimtarisë kërkimore-shkencore, botimeve dhe publikimeve në fusha të ndryshme juridike, për krijimin gradual të një qëndre burimore për të drejtën e BE, si dhe rritja e përmirësimi i kapaciteteve institucionale nëpërmjet ndërtimit të një godine të re dhe bashkëkohore për Shkollën e Magjistraturës.</t>
  </si>
  <si>
    <t>% e nr. te magjistrateve si autor shkrimesh</t>
  </si>
  <si>
    <t>% e nr te autoreve me tituj e grada shkencore</t>
  </si>
  <si>
    <t>% e nr te autoreve te huaj</t>
  </si>
  <si>
    <t>95501AC - Botimi i periodikeve," Magjistrati" &amp; revista "Jeta Juridike"</t>
  </si>
  <si>
    <t>Botimi i periodikeve," Magjistrati" &amp; revista "Jeta Juridike"</t>
  </si>
  <si>
    <t>Nr. botimesh</t>
  </si>
  <si>
    <t>2364780</t>
  </si>
  <si>
    <t>1636300</t>
  </si>
  <si>
    <t>1645217</t>
  </si>
  <si>
    <t>472956</t>
  </si>
  <si>
    <t>545433.33</t>
  </si>
  <si>
    <t>548405.67</t>
  </si>
  <si>
    <t>-0.3081</t>
  </si>
  <si>
    <t>0.0054</t>
  </si>
  <si>
    <t>0.1532</t>
  </si>
  <si>
    <t>95501AD - Botime te tjera</t>
  </si>
  <si>
    <t>Botime te tjera</t>
  </si>
  <si>
    <t>2690780</t>
  </si>
  <si>
    <t>2800000</t>
  </si>
  <si>
    <t>2808917</t>
  </si>
  <si>
    <t>2815283</t>
  </si>
  <si>
    <t>672695</t>
  </si>
  <si>
    <t>702229.25</t>
  </si>
  <si>
    <t>703820.75</t>
  </si>
  <si>
    <t>0.0406</t>
  </si>
  <si>
    <t>0.0023</t>
  </si>
  <si>
    <t>18AI8</t>
  </si>
  <si>
    <t>M550005 - Libra te blere</t>
  </si>
  <si>
    <t>Blerje libra</t>
  </si>
  <si>
    <t>Kryerja e punimeve për zbatimin e projektit të rishikuar të Rikonstruksionit të Godinës dhe ambjenteve të ILD</t>
  </si>
  <si>
    <t>M630008</t>
  </si>
  <si>
    <t>Rikonstruksion I godines dhe ambjenteve te ILD</t>
  </si>
  <si>
    <t xml:space="preserve">Blerje e licensave për pëdoruesit e  sistemit të menaxhimit të ankesave dhe dokumentave (SMAD), dhurate  nga projekti EURALIUS V </t>
  </si>
  <si>
    <t>18AB202</t>
  </si>
  <si>
    <t xml:space="preserve">Licensa te blera </t>
  </si>
  <si>
    <t>Sigurimi i 2 automjeteve në dispozicion të  njësisë së  inspektorëve për kryerjen e inspektimeve dhe verifikimeve në gjykatat e prokuroritë</t>
  </si>
  <si>
    <t>M630020</t>
  </si>
  <si>
    <t>Blerje automjetesh</t>
  </si>
  <si>
    <t>Sigurimi i logjistikes së nevojshme për stafin nëpërmjet blerjes së pajisjeve informatike, si PC, UPS, Fotokopje.</t>
  </si>
  <si>
    <t>M630013</t>
  </si>
  <si>
    <t>Pajisje kompjuterike te blera</t>
  </si>
  <si>
    <t>Administrimi dhe shqyrtimi i ankesave  lidhur me veprimtarinë e magjistratëve, të ardhura drejtpërdrejt në institucion, por edhe të ankesave të depozituara pranë institucioneve të tjera para fillimit të veprimtarisë së Inspektorit të Lartë të Drejtësisë (backlog), si dhe inspektimet tematike dhe institucionale</t>
  </si>
  <si>
    <t>Inspektime te kryera (Ankesa te shqyrtuara)</t>
  </si>
  <si>
    <t>96301AA</t>
  </si>
  <si>
    <t>Produktet</t>
  </si>
  <si>
    <t>Numri i  grave  të trajnuara</t>
  </si>
  <si>
    <t xml:space="preserve">Numri i rasteve të diskriminimit me bazë gjinore, ndaj totalit të çështjeve të trajtuara në institucion </t>
  </si>
  <si>
    <t>% e grave në poste drejtuese  ndaj totalit të posteve drejtuese të shërbimit civil në institucion</t>
  </si>
  <si>
    <t>Treguesit e Performancës për Objektivin 2</t>
  </si>
  <si>
    <t>Rritja dhe zhvillimi i kapaciteteve  menaxhuese, si dhe ngritja e nivelit të profesionalizmit nëpërmjet programeve trajnuese dhe zhvilluese në respekt të parimit të barazisë gjinore.</t>
  </si>
  <si>
    <t>Kryerja e inspektimeve sipas planit vjetor (Numri i inspektimeve ligjore dhe tematike të kryera)</t>
  </si>
  <si>
    <t>Shqyrtimi me profesionalizëm dhe efektivitet i ankesave të paraqitura ( % e ankesave të trajtuara dhe vendimeve të marra/vit ndaj totalit të ankesave të hyra)</t>
  </si>
  <si>
    <t>Rritja e standardeve me qëllim zhvillimin e procesit të hetimor disiplinor në përputhje me parimet e ligjshmërisë e të procesit të rregullt ligjor sipas standardeve ndërkombëtare, përmes ndjekjes së aktiviteteve trajnuese, pjesëmarrjes aktive në forume profesionale dhe zhvillimin e vizitave studimore në inspektoratet homologe evropiane ( Numri i aktiviteteve trajnuese dhe vizitave studimore te kryera)</t>
  </si>
  <si>
    <t>Fuqizimi i veprimtarisë për matjen e performancës së subjekteve të hetimit disiplinor mbi cilësinë dhe efikasitetin e dhënies së drejtësisë sipas standardeve evropiane</t>
  </si>
  <si>
    <t>Rritja e transparencës nëpërmjet komunikimit dhe bashkëpunimit me publikun (  % e publikimit ndaj totalit të urdhrave, njoftimeve dhe raporteve ).</t>
  </si>
  <si>
    <t>Krijimi i një sistemi të plotë dhe afatgjatë të përgjegjësisë dhe llogaridhënies së sistemit të drejtësisë, nëpërmjet përgatitjes së kuadrit rregullator për vlerësim dhe monitorim ( nr. i akteve të miratuara)</t>
  </si>
  <si>
    <t xml:space="preserve">   Inspektori i Lartë i Drejtësisë,  në cilësinë e autoritetit shtetëror përgjegjës për zhvillimin e hetimit disiplinor dhe nisjen e procedimit disiplinor ndaj magjistratëve, ka për qëllim garantimin  e funksionimit të shtetit të së drejtës, pavarësinë e sistemit të drejtësisë si dhe rikthimin e besimit të publikut tek institucionet e këtij sistemi </t>
  </si>
  <si>
    <t>Veprimtaria e Inspektorit të Lartë  të Drejtësisë  për  verifikimin e ankesave, hetimin e shkeljeve disiplinore të gjyqtarëve dhe prokurorëve të të gjithë niveleve, anëtarëve të KLGJ e KLP, Prokurorit të Përgjithshëm si dhe për inspektimin institucional të gjykatave dhe zyrave të prokurorisë</t>
  </si>
  <si>
    <t>Veprimtaria e Inspektorit të Lartë të Drejtësisë</t>
  </si>
  <si>
    <t>(FINALIZUAR DT.29.01.2024)</t>
  </si>
  <si>
    <t>Ndryshimi në % i Aktiveve të Trupëzuara</t>
  </si>
  <si>
    <t>Ndryshimi në % i Aktiveve të Patrupëzuara</t>
  </si>
  <si>
    <t>Ndryshimi në % i Transfertave për familjet dhe individët</t>
  </si>
  <si>
    <t>Ndryshimi në % i Transfertave të jashtme</t>
  </si>
  <si>
    <t>Ndryshimi në % i Transfertave të brendshme</t>
  </si>
  <si>
    <t>Ndryshimi në % i Subvencioneve</t>
  </si>
  <si>
    <t>Ndryshimi në % i Mallrave dhe Shërbimeve</t>
  </si>
  <si>
    <t>Ndryshimi në % i Sigurimeve Shoqërore dhe Shëndetësore</t>
  </si>
  <si>
    <t>Ndryshimi në % i Pagave</t>
  </si>
  <si>
    <t>Ndryshimi në % i totalit të shpenzimeve të Programit</t>
  </si>
  <si>
    <t>Numër sistemi</t>
  </si>
  <si>
    <t>M630022</t>
  </si>
  <si>
    <t>Software formatimi vendimesh gjyqësore</t>
  </si>
  <si>
    <t xml:space="preserve">Software </t>
  </si>
  <si>
    <t>Për këtë produkt luhatja e rezultuar në sasi, kosto totale dhe kosto pë njësi ka ardhur si rezultat i shperndarjes se mallrave me karakter te ndryshem si dhe numrit te punonjesve ne to.</t>
  </si>
  <si>
    <t xml:space="preserve">Shënim: Shpjegoni supozimet dhe llogaritjet për Produktin 2 (Metoda 2) </t>
  </si>
  <si>
    <t>Numër sete pune</t>
  </si>
  <si>
    <t xml:space="preserve"> Pajisje elektronike të blera për veprimtarine e punonjësve të Kolegjit të Apelimit</t>
  </si>
  <si>
    <t>Pajisje elektronike</t>
  </si>
  <si>
    <t>Për këtë produkt luhatja e rezultuar në sasi dhe në kosto totale ka ardhur si rezultat i shperndarjes se mallrave me karakter te ndryshem si dhe numrit te punonjesve ne to.</t>
  </si>
  <si>
    <t xml:space="preserve">Shënim: Shpjegoni supozimet dhe llogaritjet për Produktin 1 </t>
  </si>
  <si>
    <t>Numër ambiente pune</t>
  </si>
  <si>
    <t>Pajisje dhe Mobilje të blera për zyrat e gjyqtarëve, personelit administrativ, sallës së gjykimit, sallës së mbledhjeve dhe ambjenteve të tjera.</t>
  </si>
  <si>
    <t>M630002</t>
  </si>
  <si>
    <t>Pajisje dhe Mobilje</t>
  </si>
  <si>
    <t>Orendi/Pajisje</t>
  </si>
  <si>
    <t>Për këtë produkt luhatja e rezultuar në sasi, në kosto totale dhe kosto për njësi ka ardhur si rezultat i  ecurise se procesit ne KPK si dhe ankimeve te paraqitura ne Kolegj. Kolegji i Posaçëm i Apelimit shqyrton ankimet e subjekteve te rivleresimit ose te Komisionerit Publik ndaj vendimeve te Komisionit të Pavarur të Kualifikimit, te cilat janë marrë deri më tani dhe do të merren deri në fund të vitit 2024.</t>
  </si>
  <si>
    <r>
      <t>Shënim: Shpjegoni supozimet dhe llogaritjet për Produktin 1 (Metoda 2)</t>
    </r>
    <r>
      <rPr>
        <b/>
        <sz val="8"/>
        <rFont val="Garamond"/>
        <family val="1"/>
      </rPr>
      <t>***</t>
    </r>
  </si>
  <si>
    <r>
      <t>Ndryshimi në % i Transfertave për familjet dhe individët si pasojë e ndryshimit të sasisë së produktit</t>
    </r>
    <r>
      <rPr>
        <b/>
        <i/>
        <sz val="9"/>
        <rFont val="Garamond"/>
        <family val="1"/>
      </rPr>
      <t>**</t>
    </r>
  </si>
  <si>
    <t>Ndryshimi në % i Transfertave për familjet dhe individët si pasojë e ndryshimit të kostos së produktit</t>
  </si>
  <si>
    <r>
      <t>Ndryshimi në % i Transfertave të jashtme si pasojë e ndryshimit të sasisë së produktit</t>
    </r>
    <r>
      <rPr>
        <b/>
        <i/>
        <sz val="9"/>
        <rFont val="Garamond"/>
        <family val="1"/>
      </rPr>
      <t>**</t>
    </r>
  </si>
  <si>
    <t>Ndryshimi në % i Transfertave të jashtme si pasojë e ndryshimit të kostos së produktit</t>
  </si>
  <si>
    <r>
      <t>Ndryshimi në % i Transfertave të brendshme si pasojë e ndryshimit të sasisë së produktit</t>
    </r>
    <r>
      <rPr>
        <b/>
        <i/>
        <sz val="9"/>
        <rFont val="Garamond"/>
        <family val="1"/>
      </rPr>
      <t>**</t>
    </r>
  </si>
  <si>
    <t>Ndryshimi në % i Transfertave të brendshme si pasojë e ndryshimit të kostos së produktit</t>
  </si>
  <si>
    <r>
      <t>Ndryshimi në % i Subvencioneve si pasojë e ndryshimit të sasisë së produktit</t>
    </r>
    <r>
      <rPr>
        <b/>
        <i/>
        <sz val="9"/>
        <rFont val="Garamond"/>
        <family val="1"/>
      </rPr>
      <t>**</t>
    </r>
  </si>
  <si>
    <t>Ndryshimi në % i Subvencioneve si pasojë e ndryshimit të kostos së produktit</t>
  </si>
  <si>
    <r>
      <t>Ndryshimi në % i Mallrave dhe Shërbimeve si pasojë e ndryshimit të sasisë së produktit</t>
    </r>
    <r>
      <rPr>
        <b/>
        <i/>
        <sz val="9"/>
        <rFont val="Garamond"/>
        <family val="1"/>
      </rPr>
      <t>**</t>
    </r>
  </si>
  <si>
    <t>Ndryshimi në % i Mallrave dhe Shërbimeve si pasojë e ndryshimit të kostos së produktit</t>
  </si>
  <si>
    <r>
      <t>Ndryshimi në % i Sigurimeve Shoqërore dhe Shendetësore si pasojë e ndryshimit të sasisë së produktit</t>
    </r>
    <r>
      <rPr>
        <b/>
        <i/>
        <sz val="9"/>
        <rFont val="Garamond"/>
        <family val="1"/>
      </rPr>
      <t>**</t>
    </r>
  </si>
  <si>
    <t>Ndryshimi në % i Sigurimeve Shoqerore dhe Shendetësore si pasojë e ndryshimit të kostos së produktit</t>
  </si>
  <si>
    <r>
      <t>Ndryshimi në % i Pagave si pasojë e ndryshimit të sasisë së produktit</t>
    </r>
    <r>
      <rPr>
        <b/>
        <i/>
        <sz val="9"/>
        <rFont val="Garamond"/>
        <family val="1"/>
      </rPr>
      <t>**</t>
    </r>
  </si>
  <si>
    <t>Ndryshimi në % i Pagave si pasojë e ndryshimit të kostos së produktit</t>
  </si>
  <si>
    <t>Numer çështjesh.</t>
  </si>
  <si>
    <t xml:space="preserve">Çështjet e ankimuara, shqyrtuara </t>
  </si>
  <si>
    <t>Çështje të shqyrtuara</t>
  </si>
  <si>
    <t>Numri i çështjeve të përfunduara në raport me numrin e çështjeve të ankimuara.</t>
  </si>
  <si>
    <t>Të shqyrtojë çështjet e ankimuara nën juridiksion, bazuar në një proçes të rregullt ligjor.</t>
  </si>
  <si>
    <t>Vlerësimi nga 0-4 (ku 0 përfaqëson nivelin me të ulët dhe 4 nivelin më të lartë)</t>
  </si>
  <si>
    <t>Pavarësia dhe funksionimi i sistemit ligjor</t>
  </si>
  <si>
    <t>Funksionimi i shtetit të së drejtës, pavarësisë së sistemit të drejtësisë si dhe rikthimi i besimit të publikut tek institucionet e këtij sistemi.</t>
  </si>
  <si>
    <t>Mbështetja e veprimtarisë së Kolegjit të Posaçëm të Apelimit për shqyrtimin e ankimeve ndaj vendimeve të Komisionit të Pavarur të Kualifikimit; ushtrimin e juridiksionit disiplinor ndaj subjekteve të përcaktuara në ligj si dhe shqyrtimin e ankimeve kundër vendimeve të organeve të sistemit të drejtësisë për vendosjen e masave disiplinore.</t>
  </si>
  <si>
    <t>03340</t>
  </si>
  <si>
    <t>Veprimtaria e apelimit të rivlerësimit kalimtar</t>
  </si>
  <si>
    <t>Formati standart i përgatitjes së kërkesave buxhetore</t>
  </si>
  <si>
    <t>Numer punonjesish</t>
  </si>
  <si>
    <t>Blerje pajisje te ndryshme per mobilimin dhe funksionimin e zyrave dhe blerje pajisje te ndrshme elektronike dhe kompjuterike</t>
  </si>
  <si>
    <t>Blerje pajisje zyre dhe kompjuterike</t>
  </si>
  <si>
    <t xml:space="preserve">Kodi i Projektit të Investimeve   </t>
  </si>
  <si>
    <t>Numer  dosjesh ne proces shqyrtimi</t>
  </si>
  <si>
    <t>Organizimi në 4 trupa gjykuese.
Shpërndarja e çështjeve në trupat gjykuese, të cilët kanë këto aktivitete:             1. thërritja e mbledhjeve dhe seancave dëgjimore;
2. bashkërendimi i punës dhe marrja e masave për të garantuar zbardhjen e vendimeve.
3. Përgatitja e dosjes.
4. ndërmarrja e procedurave për të garantuar provat e nevojshme për procesin.
5. marrja e  masave për të hartuar dokumentacionin e nevojshëm, 
6. marrja e  informacionit shtesë. 
7.  marrja e vendimit .</t>
  </si>
  <si>
    <t xml:space="preserve">Dosje te shqyrtuara </t>
  </si>
  <si>
    <t>Dosje te perfunduara kundrejt totalit te dosjeve per shqyrtim</t>
  </si>
  <si>
    <t>Rivleresimi kalimtar i prokuroreve dhe gjyqetareve</t>
  </si>
  <si>
    <t>Dosje te perfunduara me vendim - marrje</t>
  </si>
  <si>
    <t>Përcaktimi i rregullave të posaçme për rivlerësimin kalimtar të të gjithë subjekteve të rivlerësimit për të garantuar funksionimin e shtetit të së drejtës, pavarësisë së sistemit të drejtësisë, si dhe rikthimin e besimit të publikut tek institucionet e këtij sistemi.</t>
  </si>
  <si>
    <t>Rivleresimi kalimtar i prokuroreve dhe gjyqtareve ne bazuar ne tre kritere:
a) vlerësimi i pasurisë;
b) kontrolli i figurës; dhe
c) vlerësimi i aftësive profesionale e profesionalizmit.</t>
  </si>
  <si>
    <t>03330</t>
  </si>
  <si>
    <t>Veprimtaria e rivlerësimit kalimtar të magjistratit</t>
  </si>
  <si>
    <t>Buxheti 2023-2025</t>
  </si>
  <si>
    <r>
      <t xml:space="preserve">Detajimi i Kostos Totale të </t>
    </r>
    <r>
      <rPr>
        <b/>
        <sz val="14"/>
        <color indexed="10"/>
        <rFont val="Garamond"/>
        <family val="1"/>
      </rPr>
      <t xml:space="preserve">Produktit 2 </t>
    </r>
    <r>
      <rPr>
        <b/>
        <sz val="14"/>
        <color indexed="8"/>
        <rFont val="Garamond"/>
        <family val="1"/>
      </rPr>
      <t>sipas Artikujve Ekonomikë</t>
    </r>
  </si>
  <si>
    <t>Sete Pune</t>
  </si>
  <si>
    <t xml:space="preserve">Blerje  mobilje zyre 
</t>
  </si>
  <si>
    <t xml:space="preserve">Mobilje Zyre </t>
  </si>
  <si>
    <t xml:space="preserve">Orendi/Pajisje/Mjete
</t>
  </si>
  <si>
    <r>
      <t xml:space="preserve">Detajimi i Kostos Totale të </t>
    </r>
    <r>
      <rPr>
        <b/>
        <sz val="14"/>
        <color indexed="10"/>
        <rFont val="Garamond"/>
        <family val="1"/>
      </rPr>
      <t xml:space="preserve">Produktit 1 </t>
    </r>
    <r>
      <rPr>
        <b/>
        <sz val="14"/>
        <color indexed="8"/>
        <rFont val="Garamond"/>
        <family val="1"/>
      </rPr>
      <t>sipas Artikujve Ekonomikë</t>
    </r>
  </si>
  <si>
    <t>sete pune</t>
  </si>
  <si>
    <t xml:space="preserve">Blerje pajisje elektronike
</t>
  </si>
  <si>
    <t xml:space="preserve">Pajisje elektronike
</t>
  </si>
  <si>
    <r>
      <t>Detajimi i Kostos Totale të</t>
    </r>
    <r>
      <rPr>
        <b/>
        <sz val="14"/>
        <color indexed="10"/>
        <rFont val="Garamond"/>
        <family val="1"/>
      </rPr>
      <t xml:space="preserve"> Produktit X </t>
    </r>
    <r>
      <rPr>
        <b/>
        <sz val="14"/>
        <color indexed="8"/>
        <rFont val="Garamond"/>
        <family val="1"/>
      </rPr>
      <t>sipas Artikujve Ekonomikë</t>
    </r>
  </si>
  <si>
    <r>
      <rPr>
        <b/>
        <sz val="14"/>
        <color indexed="10"/>
        <rFont val="Garamond"/>
        <family val="1"/>
      </rPr>
      <t>Produkti 3</t>
    </r>
    <r>
      <rPr>
        <sz val="14"/>
        <color indexed="8"/>
        <rFont val="Garamond"/>
        <family val="1"/>
      </rPr>
      <t>(shto produkte sipas rastit)</t>
    </r>
  </si>
  <si>
    <r>
      <t xml:space="preserve">Detajimi i Kostos Totale të </t>
    </r>
    <r>
      <rPr>
        <b/>
        <sz val="14"/>
        <color indexed="10"/>
        <rFont val="Garamond"/>
        <family val="1"/>
      </rPr>
      <t>Produktit 1</t>
    </r>
    <r>
      <rPr>
        <b/>
        <sz val="14"/>
        <color indexed="8"/>
        <rFont val="Garamond"/>
        <family val="1"/>
      </rPr>
      <t xml:space="preserve"> sipas Artikujve Ekonomikë</t>
    </r>
  </si>
  <si>
    <t>Shqyrtim i vendimeve te njoftuara nga KPK</t>
  </si>
  <si>
    <t>Vendime  te shqyrtuara</t>
  </si>
  <si>
    <t>Numer Çeshtjesh te njoftuara nga KPK, te shqyrtuara  nga Komisioneret Publike brenda afateve ligjore</t>
  </si>
  <si>
    <t>Mbrojtja e interesit publik gjate kryerjes se procesit te rivleresimit, respektimi i parimit te paanesise dhe pavaresise, procesit te rregullt ligjor, transparences dhe frymes se bashkepunimit ndermjet dy komisionereve publike, Operacionit Nderkombetar te Monitorimit dhe institucioneve te tjera."</t>
  </si>
  <si>
    <t xml:space="preserve">Numer ankimesh ose mosankimesh te publikuara brenda afatit ligjor </t>
  </si>
  <si>
    <t xml:space="preserve">Procesi i Rivleresimit te gjyqtareve dhe prokuroreve ne Republiken e Shqiperise ka per qellim garantimin e e funksionimit te shtetit te se drejtes, pavaresine e sistemit te drejtesise si dhe rikthimin e besimit te publikut tek institucionet e ketij sistemi </t>
  </si>
  <si>
    <t>Veprimtaria e Komisionerit Publik</t>
  </si>
  <si>
    <t>03360</t>
  </si>
  <si>
    <t xml:space="preserve">Veprimtaria e Komisionerit Publik </t>
  </si>
  <si>
    <t>Buxheti 2024-2026 (TAVANET)</t>
  </si>
  <si>
    <t>13500000</t>
  </si>
  <si>
    <t>Godine</t>
  </si>
  <si>
    <t xml:space="preserve"> Rikonstruksion i salles se serverave dhe rrjetit network te KQZ, dysheme teknologjike dhe sistem kondicionimi </t>
  </si>
  <si>
    <t xml:space="preserve">21AB306 -  Rikonstruksion i salles se serverave dhe rrjetit network te KQZ, dysheme teknologjike dhe sistem kondicionimi </t>
  </si>
  <si>
    <t>Rikonstruksion, riorganizim/ transferim i zyres se protokolli - Arkivit ne KQZ</t>
  </si>
  <si>
    <t>21AB305 - Rikonstruksion, riorganizim/ transferim i zyres se protokolli - Arkivit ne KQZ</t>
  </si>
  <si>
    <t>21AB3</t>
  </si>
  <si>
    <t>1.25</t>
  </si>
  <si>
    <t>-0.9778</t>
  </si>
  <si>
    <t>-0.9667</t>
  </si>
  <si>
    <t>33333.33</t>
  </si>
  <si>
    <t>Pajisje zyrash - Rafte per magazinen ne KQZ</t>
  </si>
  <si>
    <t>18AC301 - Pajisje zyrash - Rafte per magazinen ne KQZ</t>
  </si>
  <si>
    <t>Blerje pajisjesh</t>
  </si>
  <si>
    <t>18AC3</t>
  </si>
  <si>
    <t>0.0682</t>
  </si>
  <si>
    <t>-0.2879</t>
  </si>
  <si>
    <t>485000</t>
  </si>
  <si>
    <t>482400</t>
  </si>
  <si>
    <t>451600</t>
  </si>
  <si>
    <t>48500000</t>
  </si>
  <si>
    <t>48240000</t>
  </si>
  <si>
    <t>67740000</t>
  </si>
  <si>
    <t>nr.aktesh</t>
  </si>
  <si>
    <t>Akte nënligjore të miratuara dhe ankime të trajtuara</t>
  </si>
  <si>
    <t>97301AC - Akte nënligjore të miratuara dhe ankime të trajtuara</t>
  </si>
  <si>
    <t>0.341</t>
  </si>
  <si>
    <t>0.016</t>
  </si>
  <si>
    <t>0.2191</t>
  </si>
  <si>
    <t>1084000</t>
  </si>
  <si>
    <t>808363.64</t>
  </si>
  <si>
    <t>889200</t>
  </si>
  <si>
    <t>875200</t>
  </si>
  <si>
    <t>54200000</t>
  </si>
  <si>
    <t>44460000</t>
  </si>
  <si>
    <t>43760000</t>
  </si>
  <si>
    <t>nr. zyrash</t>
  </si>
  <si>
    <t>Krijimi i kushteve optimale per administraten dhe antaret e KQZ</t>
  </si>
  <si>
    <t>97301AB - Ambiente pune të mirëmbajtura</t>
  </si>
  <si>
    <t>0.0317</t>
  </si>
  <si>
    <t>0.1104</t>
  </si>
  <si>
    <t>1830052.63</t>
  </si>
  <si>
    <t>1773757.89</t>
  </si>
  <si>
    <t>1597368.42</t>
  </si>
  <si>
    <t>173855000</t>
  </si>
  <si>
    <t>168507000</t>
  </si>
  <si>
    <t>151750000</t>
  </si>
  <si>
    <t>Nr.punonjesish</t>
  </si>
  <si>
    <t>Performanca e administrates ne funksion te realizimit te objektivave te institucionit, ne zbatim te kerkesave ligjore.</t>
  </si>
  <si>
    <t>97301AA - Administrate profesionale</t>
  </si>
  <si>
    <t>Jo-projekte (001-73-01610)</t>
  </si>
  <si>
    <t>97301</t>
  </si>
  <si>
    <t>Numri i rasteve te diskriminimit me baze gjinore ne institucion te trajtuara</t>
  </si>
  <si>
    <t>59.2%</t>
  </si>
  <si>
    <t>Nr.punonjesish te trajnuar kundrejt totalit</t>
  </si>
  <si>
    <t>Permiresimi  dhe sigurimi i kushteve optimale te punes dhe rritje e kapaciteteve profesionale te punonjesve</t>
  </si>
  <si>
    <t>Ligjet Zgjedhore, procedurat zgjedhore</t>
  </si>
  <si>
    <t>Perdorim me ekonomi, me efektivitet dhe eficence i burimeve njerezore, mjeteve monetare me qellim krijimin e kushteve sa me te mira te punes per trupen e KQZ-se dhe administraten e Komisionit Qendror te Zgjedhjeve</t>
  </si>
  <si>
    <t xml:space="preserve">Planifikimi, menaxhimi dhe administrimi i burimeve njerëzore, mjeteve monetare me qëllim përdorimin e tyre me efektivitet për realizimin e objektivave të Komisionit Qendror të Zgjedhjeve </t>
  </si>
  <si>
    <t>01610</t>
  </si>
  <si>
    <t>Veprimtaria administrative e institucionit</t>
  </si>
  <si>
    <t>73</t>
  </si>
  <si>
    <t>Komisioni Qendror i Zgjedhjeve</t>
  </si>
  <si>
    <t>11900000</t>
  </si>
  <si>
    <t>Leke</t>
  </si>
  <si>
    <t>Mbështetje për parlamentin dhe edukimin qytetar; mbështetje e KQZ-së” GRANT</t>
  </si>
  <si>
    <t>Infrastruktura TIK  Qendrore e Institucionit</t>
  </si>
  <si>
    <t>22AF7</t>
  </si>
  <si>
    <t>Bashki ku Implementohet votimi elektronik, numërimi elektronik dhe  sistemi elekronik i identifikimit të votuesve në zgjedhje.</t>
  </si>
  <si>
    <t>Garantimi i zgjedhjeve të lira dhe të ndershme, ku qytetarët të shprehin vullnetin e tyre të lirë, në bazë të një procesi të duhur administrativ, pa ndërhyrje politike dhe sipas standardeve</t>
  </si>
  <si>
    <t>2000</t>
  </si>
  <si>
    <t>1821</t>
  </si>
  <si>
    <t>Implementimi i votimit elektronik, numërimit elektronik dhe të sistemit elekronik të identifikimit të votuesve në zgjedhje. ne qendrat e votimit</t>
  </si>
  <si>
    <t>KQZ synon caktimin  e  rregullave  për  përgatitjen,  zhvillimin,administrimin, mbikëqyrjen, si dhe shpalljen e rezultatit të zgjedhjeve për në Kuvendin eShqipërisë, për organet e qeverisjes vendore dhe referendumet.</t>
  </si>
  <si>
    <t>Pergatitja, mbikqyrja,drejtimi dhe verifikimi i te gjitha aspekteve qe kane te bejne me zgjedhjet dhe referendumet dhe shpallja e rezultatit te tyre</t>
  </si>
  <si>
    <t>01620</t>
  </si>
  <si>
    <t>Zgjedhjet e pergjithshme dhe lokale</t>
  </si>
  <si>
    <t>875000</t>
  </si>
  <si>
    <t>23AC701 - Riorganizim i infrastrukturës IT të Sistemit Informativ Qendror të Institucionit</t>
  </si>
  <si>
    <t>Riorganizim i infrastrukturës IT të Sistemit Infomativ Qendror të Institucionit</t>
  </si>
  <si>
    <t>23AC7</t>
  </si>
  <si>
    <t>1800000</t>
  </si>
  <si>
    <t>Blerje dhe furnizim kondicioner per zyra.E mire materiale per te relaizuar kushtet teknike dhe cilesore te punes ne ILDKPKI.</t>
  </si>
  <si>
    <t>18AC406 - Blerje Kondicioner per zyra</t>
  </si>
  <si>
    <t>70588.24</t>
  </si>
  <si>
    <t>17</t>
  </si>
  <si>
    <t>Copë</t>
  </si>
  <si>
    <t>Blerje  dhe furnizim pjesë këmbimi për ashensorin duke realizuar kushte teknike dhe cilësore të punës në ILDKPKI</t>
  </si>
  <si>
    <t>18AC405 - Remont Kapital Ashensori</t>
  </si>
  <si>
    <t>Blerje pajisje te tjera zyre per nevoja te institucionit.</t>
  </si>
  <si>
    <t>18AC404 - Blerje pajisje te tjera zyre</t>
  </si>
  <si>
    <t>0.0833</t>
  </si>
  <si>
    <t>0.1748</t>
  </si>
  <si>
    <t>1.3077</t>
  </si>
  <si>
    <t>78571.43</t>
  </si>
  <si>
    <t>Blerje pajisje kompjuterike per permiresimin e infrastruktures Teknologji-Informacion, duke arritur plotësimin e nevojave  te institucionit.</t>
  </si>
  <si>
    <t>M760038 - Blerje pajisje elektronike dhe zyre</t>
  </si>
  <si>
    <t>18AC4</t>
  </si>
  <si>
    <t>0.0044</t>
  </si>
  <si>
    <t>-0.0314</t>
  </si>
  <si>
    <t>0.172</t>
  </si>
  <si>
    <t>75719.33</t>
  </si>
  <si>
    <t>75386</t>
  </si>
  <si>
    <t>77826.67</t>
  </si>
  <si>
    <t>66407.33</t>
  </si>
  <si>
    <t>227158000</t>
  </si>
  <si>
    <t>226158000</t>
  </si>
  <si>
    <t>199222000</t>
  </si>
  <si>
    <t>3000</t>
  </si>
  <si>
    <t>Përfshin  sasinë e deklaratave te pasurive të të zgjedhurve dhe të nëpunësve publike të kontrolluara sipas llojeve.</t>
  </si>
  <si>
    <t>97601AA - Deklarata Pasurie te Kontrolluara</t>
  </si>
  <si>
    <t>Jo-projekte (001-76-01110)</t>
  </si>
  <si>
    <t>97601</t>
  </si>
  <si>
    <t xml:space="preserve">69% </t>
  </si>
  <si>
    <t>Përmirësimi dhe forcimi i mëtejshëm i infrastrukturës TIK</t>
  </si>
  <si>
    <t>Tentativa të pa suksesshme për ndërhyrje të pa autorizuara në sistemet e ILDKPKI-së</t>
  </si>
  <si>
    <t>Rritje kapacitetesh/trajnime për autoritetet përgjegjëse prane institucioneve publike</t>
  </si>
  <si>
    <t>Numri i rasteve të hetimeve administrative kundër korrupsionit</t>
  </si>
  <si>
    <t>3,000</t>
  </si>
  <si>
    <t>Deklarata të dorëzuara/kontrolluara nëpërmjet sistemit elektronik</t>
  </si>
  <si>
    <t>Drejtimi dhe përmirësimi i politikave dhe të mekanizmave për kontrollin e vërtetësisë dhe saktësisë së pasurive, të parandalimit dhe shmangies së konfliktit të interesave, për verifikimin dhe hetimin administrativ ligjor më të kualifikuar të zyrtarëve, si instrumenta të rëndësishëm për luftën kundër korrupsionit</t>
  </si>
  <si>
    <t>Rritja e rolit të ILDKPKI në drejtim të parandalimit të konfliktit të interesit të zyrtarëve në ushtrimin e funksioneve</t>
  </si>
  <si>
    <t>14%</t>
  </si>
  <si>
    <t>Shkelje të konstatuara në procesin e deklarimit</t>
  </si>
  <si>
    <t>Deklarata Pasurie sipas Llojeve të Kontrolluara.</t>
  </si>
  <si>
    <t>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t>
  </si>
  <si>
    <t>Ky Program konsiston në Planifikim, Menaxhim, Administrim, me eficensë të burimeve financiare, për mbarëvajtjen dhe mirefunksionimin institucional, për mbështetjen e stafit të ILDKPKI , në administrimin dhe kontrollin e interesave private, të zyrtarëve që mbartin detyrim për deklarim, duke patur si qëllim, hartimin e politikave dhe procedurave për administrimin efektiv të fondeve buxhetore nëpërmjet analizës dhe përcaktimit të standarteve në menyrë të matshme të shpenzimeve, realizim efektiv në forme të matshme për cdo vit të PBA-së të fondeve të akorduara nga buxheti i shtetit.</t>
  </si>
  <si>
    <t>76</t>
  </si>
  <si>
    <t>Inspektoriati i Lartë i Kontrollit dhe Deklarimit të Pasurive</t>
  </si>
  <si>
    <t>Komisioni i Prokurimit Publik</t>
  </si>
  <si>
    <t>Programi koordinon dhe monitoron performancën e institucionit, veçanërisht për të promovuar një përdorim më efiçent dhe efektiv të burimeve njerëzore dhe financiare në mbrojtje të të dhënave dhe interesave të ligjshme të kandidatëve, ofertuesve apo furnizuesve nga veprimet apo mosveprimet e paligjshme e të parregullta të autoriteteve kontraktore në fushën e prokurimit publik, nëpërmjet hetimit të procedurave administrative të prokurimeve publike.</t>
  </si>
  <si>
    <t>Garantimi i ligjshmerise ne vendimmarrje dhe permiresimi i menaxhimit te burimeve njerezore, financiare dhe materiale</t>
  </si>
  <si>
    <t>Programet dhe sistemet e menaxhimit te burimeve njerezore dhe financiare dhe qëndrueshmëria në vendimarrje ne fushen e shqyrtimit te ankesave</t>
  </si>
  <si>
    <t>1480</t>
  </si>
  <si>
    <t>1650</t>
  </si>
  <si>
    <t>Rritja e kapaciteteve njerezore, permes politikave te reja te trajnimit, promovimit, rekrutimit dhe vleresimit te punonjesve</t>
  </si>
  <si>
    <t>Programet, kalendaret, planet operacionale dhe strategjike te trajnimit, workshopet apo seminaret</t>
  </si>
  <si>
    <t>99001</t>
  </si>
  <si>
    <t>Jo-projekte (001-90-01110)</t>
  </si>
  <si>
    <t>99001AA - Vendime te marra nga KPP</t>
  </si>
  <si>
    <t>Vendime mbi hetimin e procedurave të prokurimit te ankimuara</t>
  </si>
  <si>
    <t>1600</t>
  </si>
  <si>
    <t>87071430</t>
  </si>
  <si>
    <t>107898000</t>
  </si>
  <si>
    <t>112767000</t>
  </si>
  <si>
    <t>113767000</t>
  </si>
  <si>
    <t>58832.05</t>
  </si>
  <si>
    <t>71932</t>
  </si>
  <si>
    <t>70479.38</t>
  </si>
  <si>
    <t>71104.38</t>
  </si>
  <si>
    <t>0.0135</t>
  </si>
  <si>
    <t>0.2392</t>
  </si>
  <si>
    <t>0.0451</t>
  </si>
  <si>
    <t>0.0089</t>
  </si>
  <si>
    <t>0.2227</t>
  </si>
  <si>
    <t>-0.0202</t>
  </si>
  <si>
    <t>18AD2</t>
  </si>
  <si>
    <t>M900001 - Blerje Pajisje</t>
  </si>
  <si>
    <t>Do realizohet blerja e pajisjeve elektronike dhe zyre per KPP</t>
  </si>
  <si>
    <t>66666.67</t>
  </si>
  <si>
    <t>Perdorimi me eficience, transparence dhe efektivitet i burimeve financiare</t>
  </si>
  <si>
    <t>Niveli i shpenzimeve vjetore te kryera ne raport me buxhetin e miratuar dhe ne funksion te realizimit te nevojave te institucionit</t>
  </si>
  <si>
    <t>1,500</t>
  </si>
  <si>
    <t>1,650</t>
  </si>
  <si>
    <t>21AB4</t>
  </si>
  <si>
    <t>Blerje sistemesh softwerike</t>
  </si>
  <si>
    <t>21AB401 - Blerje programesh per integrimin e funksioneve mbeshtetese</t>
  </si>
  <si>
    <t>Implementimi i nje platforme te integruar per informatizimin e proceseve</t>
  </si>
  <si>
    <t>7000000</t>
  </si>
  <si>
    <t>Mbështetje për Shoqërinë Civile</t>
  </si>
  <si>
    <t>88</t>
  </si>
  <si>
    <t>Misioni i Agjencisë për Mbështetjen e Shoqërisë Civile është nxitja, nëpërmjet asistencës financiare, e zhvillimit të qëndrueshëm të shoqërisë civile dhe krijimi i kushteve të favorshme për nisma qytetare në të mirë dhe interes të publikut, dhe me përparësitë e strategjitë e programit qeveritar, sipas fushave përkatëse sic vendosur nga Bordi Mbikqyres i AMSHC -se ne linje me prioritetet  strategjike    te zhvillimit te qendrueshem te Qeverise Shqiptare</t>
  </si>
  <si>
    <t>Krijimi i kushteve per rritje te qendrueshme te shoqerise civile ne vend permes nje shoqerie civile me vibrante dhe pjesemarrese ne vendimarje dhe monitorim politikash publike</t>
  </si>
  <si>
    <t>Organizata te shoqerise Civile te perfshira ne monitorimin dhe zbatimin e politikave publike ne te mire dhe ne interes publik.</t>
  </si>
  <si>
    <t>Rrirtja e kapacitetit te OJf ve dhe aftesise se tyre ne sigurimin e projekteve ne perputhshmeri me qellimin e programit te financuara nga buxheti i shtetit.</t>
  </si>
  <si>
    <t>Mbeshtetje financiare dhe monitorim per me shume projekte te OJF ve sipas programeve te percaktuara nga Bordi Mbikqyres i AMSHC -se ne vit</t>
  </si>
  <si>
    <t>Numer projektesh te financuara</t>
  </si>
  <si>
    <t>Numer takimesh trajnuese, informuese, workshops te realizuara</t>
  </si>
  <si>
    <t>Numer projektesh te monitoruara ne terren nga AMSHC</t>
  </si>
  <si>
    <t>98801</t>
  </si>
  <si>
    <t>Jo-projekte (001-88-01110)</t>
  </si>
  <si>
    <t>98801AA - Projekte te financuara nga AMSHC- ja</t>
  </si>
  <si>
    <t>Ky produkt nenkupton ndjekjen  me sukses te proçesit te shpalljes se Thirrjes per projektpropozime, vleresimeve te projekteve qe aplikojne prane AMSHC- se per financim bazuar ne Ligjin per Krijimin e AMSHC -se. Pas kesaj shpallen projektet qe do financohen gjithmone sipas programeve te interesit te cilat percaktohen nga Bordi Mbikqyres i AMSHC -se ne bazuar mbi programet strategjike te AMSHC- se si dhe bazuar ne gjetjet e takimeve konsultative te cilat organizohen nga AMSHC- ja para çdo shpallje te Thirrjeve.</t>
  </si>
  <si>
    <t>Numri I projekteve te financuara</t>
  </si>
  <si>
    <t>122205780</t>
  </si>
  <si>
    <t>126525000</t>
  </si>
  <si>
    <t>127259000</t>
  </si>
  <si>
    <t>128259000</t>
  </si>
  <si>
    <t>1222057.8</t>
  </si>
  <si>
    <t>1265250</t>
  </si>
  <si>
    <t>1272590</t>
  </si>
  <si>
    <t>1282590</t>
  </si>
  <si>
    <t>0.0353</t>
  </si>
  <si>
    <t>0.0079</t>
  </si>
  <si>
    <t>98801AB - Monitorime/Inpektime ne terren te projekteve te financuara</t>
  </si>
  <si>
    <t>Projektet e financuara nga AMSHC- ja, ndiqen pergjate vitit dhe monitorohen si nga pikpamja e realizimit te aktiviteteve te pershkruara ne kontrate dhe ky monitorim realizohet  ne terren prane OJFve dhe aty ku realizohen aktivitetet,  ashtu edhe nga ana financiare persa I takon dokumentave justifikues te OJF-ve ne lidhje me perdorimin e fondit.</t>
  </si>
  <si>
    <t>Numer monitorimesh/inpektimesh te kryera</t>
  </si>
  <si>
    <t>56250</t>
  </si>
  <si>
    <t>37500</t>
  </si>
  <si>
    <t>30000</t>
  </si>
  <si>
    <t>18AC9</t>
  </si>
  <si>
    <t>M880001 - Pajisje/mobilje te blera per mirefunksionimin e Institucionit</t>
  </si>
  <si>
    <t>Pajisje/mobilje te blera per mirefunksionimin e Institucionit</t>
  </si>
  <si>
    <t>Numer pajisjesh elektronike per sistemin IT si dhe mobilie per Institucionin</t>
  </si>
  <si>
    <t>-0.6</t>
  </si>
  <si>
    <t>* Shenim:</t>
  </si>
  <si>
    <t>Fondi I padetajuar ne projekte eshte objekt i procedures se Investimeve Publike ne perputhje me VKM nr.887/2022 "Per procedurat e menaxhimit te investimeve Publike" I ndryshuar</t>
  </si>
  <si>
    <t>Fondi i padetajuar ne projekte eshte objekt i procedures se Investimeve Publike ne perputhje me VKM nr.887/2022 "Per procedurat e menaxhimit te investimeve Publike" I ndryshuar</t>
  </si>
  <si>
    <t>Projekt I paspecifikuar</t>
  </si>
  <si>
    <t>Projekti i godines AKSHI-t*</t>
  </si>
  <si>
    <t>Rikonstruksion i godines AKSHI-t*</t>
  </si>
  <si>
    <t>Projekt i paspecifikuar*</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</si>
</sst>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0"/>
    <numFmt numFmtId="165" formatCode="0.0%"/>
    <numFmt numFmtId="166" formatCode="_-* #,##0_L_e_k_-;\-* #,##0_L_e_k_-;_-* &quot;-&quot;??_L_e_k_-;_-@_-"/>
    <numFmt numFmtId="167" formatCode="_-* #,##0.00_L_e_k_-;\-* #,##0.00_L_e_k_-;_-* &quot;-&quot;??_L_e_k_-;_-@_-"/>
    <numFmt numFmtId="168" formatCode="_(* #,##0_);_(* \(#,##0\);_(* &quot;-&quot;??_);_(@_)"/>
    <numFmt numFmtId="169" formatCode="_-* #,##0.00_-;\-* #,##0.00_-;_-* &quot;-&quot;??_-;_-@_-"/>
    <numFmt numFmtId="170" formatCode="_-* #,##0.0000000_-;\-* #,##0.0000000_-;_-* &quot;-&quot;??_-;_-@_-"/>
    <numFmt numFmtId="171" formatCode="#,##0.0000000000000"/>
    <numFmt numFmtId="172" formatCode="_-* #,##0_-;\-* #,##0_-;_-* &quot;-&quot;??_-;_-@_-"/>
    <numFmt numFmtId="173" formatCode="#,##0.0"/>
  </numFmts>
  <fonts count="163">
    <font>
      <sz val="11"/>
      <color theme="1"/>
      <name val="Aptos Narrow"/>
      <family val="2"/>
      <scheme val="minor"/>
    </font>
    <font>
      <b/>
      <sz val="9"/>
      <color rgb="FF000000"/>
      <name val="Garamond"/>
      <family val="2"/>
    </font>
    <font>
      <b/>
      <sz val="9"/>
      <color rgb="FFDE342F"/>
      <name val="Garamond"/>
      <family val="2"/>
    </font>
    <font>
      <b/>
      <sz val="8"/>
      <color rgb="FF000000"/>
      <name val="Garamond"/>
      <family val="2"/>
    </font>
    <font>
      <sz val="8"/>
      <color rgb="FF000000"/>
      <name val="Garamond"/>
      <family val="2"/>
    </font>
    <font>
      <sz val="9"/>
      <color rgb="FF000000"/>
      <name val="Garamond"/>
      <family val="2"/>
    </font>
    <font>
      <b/>
      <sz val="7"/>
      <color rgb="FFDE342F"/>
      <name val="Garamond"/>
      <family val="2"/>
    </font>
    <font>
      <sz val="7"/>
      <color rgb="FF000000"/>
      <name val="Garamond"/>
      <family val="2"/>
    </font>
    <font>
      <sz val="8"/>
      <color rgb="FFDE342F"/>
      <name val="Garamond"/>
      <family val="2"/>
    </font>
    <font>
      <i/>
      <sz val="8"/>
      <color rgb="FFDE342F"/>
      <name val="Garamond"/>
      <family val="2"/>
    </font>
    <font>
      <i/>
      <sz val="8"/>
      <color rgb="FF000000"/>
      <name val="Garamond"/>
      <family val="2"/>
    </font>
    <font>
      <sz val="8"/>
      <color rgb="FFFAF3F2"/>
      <name val="Garamond"/>
      <family val="2"/>
    </font>
    <font>
      <sz val="11"/>
      <color theme="1"/>
      <name val="Aptos Narrow"/>
      <family val="2"/>
      <scheme val="minor"/>
    </font>
    <font>
      <sz val="11"/>
      <color rgb="FF9C0006"/>
      <name val="Aptos Narrow"/>
      <family val="2"/>
      <scheme val="minor"/>
    </font>
    <font>
      <b/>
      <sz val="11"/>
      <color theme="1"/>
      <name val="Aptos Narrow"/>
      <family val="2"/>
      <scheme val="minor"/>
    </font>
    <font>
      <b/>
      <sz val="12"/>
      <color theme="1"/>
      <name val="Times New Roman"/>
      <family val="1"/>
    </font>
    <font>
      <b/>
      <sz val="12"/>
      <color rgb="FFFF0000"/>
      <name val="Times New Roman"/>
      <family val="1"/>
    </font>
    <font>
      <sz val="12"/>
      <color theme="1"/>
      <name val="Times New Roman"/>
      <family val="1"/>
    </font>
    <font>
      <sz val="12"/>
      <name val="Times New Roman"/>
      <family val="1"/>
    </font>
    <font>
      <b/>
      <sz val="12"/>
      <name val="Times New Roman"/>
      <family val="1"/>
    </font>
    <font>
      <i/>
      <sz val="12"/>
      <color theme="1"/>
      <name val="Times New Roman"/>
      <family val="1"/>
    </font>
    <font>
      <b/>
      <i/>
      <sz val="12"/>
      <color rgb="FFFF0000"/>
      <name val="Times New Roman"/>
      <family val="1"/>
    </font>
    <font>
      <i/>
      <sz val="9"/>
      <color theme="1"/>
      <name val="Aptos Narrow"/>
      <family val="2"/>
      <scheme val="minor"/>
    </font>
    <font>
      <b/>
      <sz val="9"/>
      <name val="Garamond"/>
      <family val="1"/>
    </font>
    <font>
      <b/>
      <sz val="9"/>
      <color theme="1"/>
      <name val="Garamond"/>
      <family val="1"/>
    </font>
    <font>
      <sz val="9"/>
      <color theme="1"/>
      <name val="Aptos Narrow"/>
      <family val="2"/>
      <scheme val="minor"/>
    </font>
    <font>
      <b/>
      <sz val="9"/>
      <color theme="1"/>
      <name val="Aptos Narrow"/>
      <family val="2"/>
      <scheme val="minor"/>
    </font>
    <font>
      <b/>
      <sz val="9"/>
      <color rgb="FFFF0000"/>
      <name val="Aptos Narrow"/>
      <family val="2"/>
      <scheme val="minor"/>
    </font>
    <font>
      <sz val="9"/>
      <name val="Garamond"/>
      <family val="1"/>
    </font>
    <font>
      <sz val="9"/>
      <color theme="1"/>
      <name val="Garamond"/>
      <family val="1"/>
    </font>
    <font>
      <b/>
      <sz val="9"/>
      <color theme="1"/>
      <name val="Garamond"/>
      <family val="1"/>
      <charset val="238"/>
    </font>
    <font>
      <sz val="9"/>
      <color rgb="FFFF0000"/>
      <name val="Garamond"/>
      <family val="1"/>
    </font>
    <font>
      <b/>
      <sz val="9"/>
      <color rgb="FFFF0000"/>
      <name val="Garamond"/>
      <family val="1"/>
    </font>
    <font>
      <b/>
      <sz val="9"/>
      <name val="Garamond"/>
      <family val="1"/>
      <charset val="238"/>
    </font>
    <font>
      <b/>
      <sz val="10"/>
      <color theme="1"/>
      <name val="Times New Roman"/>
      <family val="1"/>
    </font>
    <font>
      <sz val="10"/>
      <color theme="1"/>
      <name val="Times New Roman"/>
      <family val="1"/>
    </font>
    <font>
      <i/>
      <sz val="9"/>
      <color theme="1"/>
      <name val="Garamond"/>
      <family val="1"/>
    </font>
    <font>
      <i/>
      <sz val="9"/>
      <name val="Garamond"/>
      <family val="1"/>
      <charset val="238"/>
    </font>
    <font>
      <sz val="9"/>
      <name val="Garamond"/>
      <family val="1"/>
      <charset val="238"/>
    </font>
    <font>
      <sz val="9"/>
      <color rgb="FFFF0000"/>
      <name val="Garamond"/>
      <family val="1"/>
      <charset val="238"/>
    </font>
    <font>
      <b/>
      <i/>
      <sz val="9"/>
      <color theme="1"/>
      <name val="Garamond"/>
      <family val="1"/>
      <charset val="238"/>
    </font>
    <font>
      <b/>
      <i/>
      <sz val="9"/>
      <color rgb="FFFF0000"/>
      <name val="Garamond"/>
      <family val="1"/>
    </font>
    <font>
      <sz val="9"/>
      <color theme="1"/>
      <name val="Garamond"/>
      <family val="1"/>
      <charset val="238"/>
    </font>
    <font>
      <sz val="8"/>
      <name val="Garamond"/>
      <family val="1"/>
    </font>
    <font>
      <b/>
      <sz val="9"/>
      <color theme="1"/>
      <name val="Times New Roman"/>
      <family val="1"/>
    </font>
    <font>
      <b/>
      <sz val="9"/>
      <name val="Times New Roman"/>
      <family val="1"/>
    </font>
    <font>
      <sz val="12"/>
      <color theme="1"/>
      <name val="Garamond"/>
      <family val="1"/>
      <charset val="238"/>
    </font>
    <font>
      <sz val="12"/>
      <name val="Garamond"/>
      <family val="1"/>
    </font>
    <font>
      <sz val="12"/>
      <color theme="1"/>
      <name val="Garamond"/>
      <family val="1"/>
    </font>
    <font>
      <sz val="12"/>
      <color rgb="FFFF0000"/>
      <name val="Times New Roman"/>
      <family val="1"/>
    </font>
    <font>
      <b/>
      <sz val="12"/>
      <name val="Garamond"/>
      <family val="1"/>
    </font>
    <font>
      <b/>
      <sz val="12"/>
      <color theme="1"/>
      <name val="Garamond"/>
      <family val="1"/>
    </font>
    <font>
      <b/>
      <sz val="12"/>
      <color theme="1"/>
      <name val="Aptos Narrow"/>
      <family val="2"/>
      <scheme val="minor"/>
    </font>
    <font>
      <sz val="12"/>
      <color theme="1"/>
      <name val="Aptos Narrow"/>
      <family val="2"/>
      <scheme val="minor"/>
    </font>
    <font>
      <b/>
      <sz val="16"/>
      <color rgb="FFFF0000"/>
      <name val="Aptos Narrow"/>
      <family val="2"/>
      <scheme val="minor"/>
    </font>
    <font>
      <b/>
      <sz val="12"/>
      <color rgb="FFFF0000"/>
      <name val="Garamond"/>
      <family val="1"/>
    </font>
    <font>
      <sz val="14"/>
      <color theme="1"/>
      <name val="Garamond"/>
      <family val="1"/>
    </font>
    <font>
      <i/>
      <sz val="12"/>
      <color theme="1"/>
      <name val="Garamond"/>
      <family val="1"/>
    </font>
    <font>
      <b/>
      <sz val="14"/>
      <color theme="1"/>
      <name val="Aptos Narrow"/>
      <family val="2"/>
      <scheme val="minor"/>
    </font>
    <font>
      <i/>
      <sz val="14"/>
      <color theme="1"/>
      <name val="Garamond"/>
      <family val="1"/>
    </font>
    <font>
      <sz val="18"/>
      <color theme="1"/>
      <name val="Aptos Narrow"/>
      <family val="2"/>
      <scheme val="minor"/>
    </font>
    <font>
      <b/>
      <i/>
      <sz val="12"/>
      <color rgb="FFFF0000"/>
      <name val="Garamond"/>
      <family val="1"/>
    </font>
    <font>
      <b/>
      <i/>
      <sz val="14"/>
      <color theme="1"/>
      <name val="Garamond"/>
      <family val="1"/>
    </font>
    <font>
      <b/>
      <i/>
      <sz val="12"/>
      <color theme="1"/>
      <name val="Garamond"/>
      <family val="1"/>
    </font>
    <font>
      <b/>
      <sz val="14"/>
      <color theme="1"/>
      <name val="Garamond"/>
      <family val="1"/>
    </font>
    <font>
      <b/>
      <sz val="10"/>
      <color rgb="FFFF0000"/>
      <name val="Aptos Narrow"/>
      <family val="2"/>
      <scheme val="minor"/>
    </font>
    <font>
      <sz val="10"/>
      <color theme="1"/>
      <name val="Aptos Narrow"/>
      <family val="2"/>
      <scheme val="minor"/>
    </font>
    <font>
      <b/>
      <sz val="10"/>
      <color theme="1"/>
      <name val="Garamond"/>
      <family val="1"/>
    </font>
    <font>
      <sz val="10"/>
      <color theme="1"/>
      <name val="Garamond"/>
      <family val="1"/>
    </font>
    <font>
      <b/>
      <sz val="10"/>
      <color rgb="FFFF0000"/>
      <name val="Garamond"/>
      <family val="1"/>
    </font>
    <font>
      <sz val="10"/>
      <name val="Garamond"/>
      <family val="1"/>
    </font>
    <font>
      <i/>
      <sz val="10"/>
      <color theme="1"/>
      <name val="Garamond"/>
      <family val="1"/>
    </font>
    <font>
      <i/>
      <sz val="10"/>
      <name val="Garamond"/>
      <family val="1"/>
    </font>
    <font>
      <sz val="8"/>
      <color theme="1"/>
      <name val="Aptos Narrow"/>
      <family val="2"/>
      <scheme val="minor"/>
    </font>
    <font>
      <b/>
      <i/>
      <sz val="10"/>
      <color rgb="FFFF0000"/>
      <name val="Garamond"/>
      <family val="1"/>
    </font>
    <font>
      <i/>
      <sz val="10"/>
      <color theme="1"/>
      <name val="Garamond"/>
      <family val="1"/>
      <charset val="238"/>
    </font>
    <font>
      <sz val="8"/>
      <color theme="1"/>
      <name val="Garamond"/>
      <family val="1"/>
    </font>
    <font>
      <sz val="8"/>
      <color theme="1"/>
      <name val="Times New Roman"/>
      <family val="1"/>
    </font>
    <font>
      <b/>
      <sz val="10"/>
      <color rgb="FFFF0000"/>
      <name val="Times New Roman"/>
      <family val="1"/>
    </font>
    <font>
      <b/>
      <sz val="8"/>
      <color rgb="FFFF0000"/>
      <name val="Times New Roman"/>
      <family val="1"/>
    </font>
    <font>
      <sz val="10"/>
      <name val="Garamond"/>
      <family val="1"/>
      <charset val="238"/>
    </font>
    <font>
      <b/>
      <sz val="10"/>
      <color theme="1"/>
      <name val="Garamond"/>
      <family val="1"/>
      <charset val="238"/>
    </font>
    <font>
      <sz val="10"/>
      <color theme="1"/>
      <name val="Garamond"/>
      <family val="1"/>
      <charset val="238"/>
    </font>
    <font>
      <b/>
      <sz val="10"/>
      <name val="Garamond"/>
      <family val="1"/>
    </font>
    <font>
      <b/>
      <sz val="9"/>
      <color indexed="81"/>
      <name val="Tahoma"/>
      <family val="2"/>
    </font>
    <font>
      <sz val="9"/>
      <color indexed="81"/>
      <name val="Tahoma"/>
      <family val="2"/>
    </font>
    <font>
      <b/>
      <sz val="11"/>
      <color rgb="FFFF0000"/>
      <name val="Aptos Narrow"/>
      <family val="2"/>
      <scheme val="minor"/>
    </font>
    <font>
      <b/>
      <sz val="8"/>
      <color theme="1"/>
      <name val="Garamond"/>
      <family val="1"/>
    </font>
    <font>
      <b/>
      <sz val="8"/>
      <color rgb="FFFF0000"/>
      <name val="Garamond"/>
      <family val="1"/>
    </font>
    <font>
      <i/>
      <sz val="8"/>
      <color theme="1"/>
      <name val="Garamond"/>
      <family val="1"/>
    </font>
    <font>
      <i/>
      <sz val="8"/>
      <name val="Garamond"/>
      <family val="1"/>
    </font>
    <font>
      <b/>
      <sz val="8"/>
      <name val="Garamond"/>
      <family val="1"/>
    </font>
    <font>
      <b/>
      <sz val="11"/>
      <name val="Aptos Narrow"/>
      <family val="2"/>
      <scheme val="minor"/>
    </font>
    <font>
      <sz val="8"/>
      <color rgb="FFFF0000"/>
      <name val="Garamond"/>
      <family val="1"/>
    </font>
    <font>
      <sz val="10"/>
      <name val="Arial"/>
      <family val="2"/>
    </font>
    <font>
      <sz val="10"/>
      <color rgb="FF000000"/>
      <name val="Garamond"/>
      <family val="2"/>
    </font>
    <font>
      <b/>
      <sz val="11"/>
      <color theme="1"/>
      <name val="Garamond"/>
      <family val="1"/>
    </font>
    <font>
      <sz val="11"/>
      <color theme="1"/>
      <name val="Garamond"/>
      <family val="1"/>
    </font>
    <font>
      <sz val="10"/>
      <name val="Aptos Narrow"/>
      <family val="2"/>
      <scheme val="minor"/>
    </font>
    <font>
      <b/>
      <sz val="8"/>
      <color indexed="8"/>
      <name val="Garamond"/>
      <family val="1"/>
    </font>
    <font>
      <b/>
      <sz val="11"/>
      <color indexed="8"/>
      <name val="Garamond"/>
      <family val="1"/>
    </font>
    <font>
      <b/>
      <sz val="11"/>
      <color rgb="FFFF0000"/>
      <name val="Garamond"/>
      <family val="1"/>
    </font>
    <font>
      <sz val="11"/>
      <name val="Garamond"/>
      <family val="1"/>
    </font>
    <font>
      <b/>
      <sz val="8"/>
      <color indexed="10"/>
      <name val="Garamond"/>
      <family val="1"/>
    </font>
    <font>
      <i/>
      <sz val="11"/>
      <color theme="1"/>
      <name val="Garamond"/>
      <family val="1"/>
    </font>
    <font>
      <i/>
      <sz val="11"/>
      <name val="Garamond"/>
      <family val="1"/>
    </font>
    <font>
      <b/>
      <i/>
      <sz val="11"/>
      <color rgb="FFFF0000"/>
      <name val="Garamond"/>
      <family val="1"/>
    </font>
    <font>
      <b/>
      <sz val="11"/>
      <color indexed="10"/>
      <name val="Garamond"/>
      <family val="1"/>
    </font>
    <font>
      <sz val="11"/>
      <color indexed="8"/>
      <name val="Garamond"/>
      <family val="1"/>
    </font>
    <font>
      <sz val="11"/>
      <color theme="5" tint="-0.249977111117893"/>
      <name val="Aptos Narrow"/>
      <family val="2"/>
      <scheme val="minor"/>
    </font>
    <font>
      <sz val="8"/>
      <color rgb="FFC00000"/>
      <name val="Garamond"/>
      <family val="1"/>
    </font>
    <font>
      <b/>
      <sz val="9"/>
      <name val="Aptos Narrow"/>
      <family val="2"/>
      <scheme val="minor"/>
    </font>
    <font>
      <b/>
      <sz val="10"/>
      <name val="Aptos Narrow"/>
      <family val="2"/>
      <scheme val="minor"/>
    </font>
    <font>
      <sz val="11"/>
      <name val="Aptos Narrow"/>
      <family val="2"/>
      <scheme val="minor"/>
    </font>
    <font>
      <i/>
      <sz val="9"/>
      <name val="Garamond"/>
      <family val="1"/>
    </font>
    <font>
      <b/>
      <i/>
      <sz val="9"/>
      <name val="Garamond"/>
      <family val="1"/>
    </font>
    <font>
      <i/>
      <sz val="8"/>
      <name val="Garamond"/>
      <family val="1"/>
      <charset val="238"/>
    </font>
    <font>
      <b/>
      <sz val="14"/>
      <color rgb="FFFF0000"/>
      <name val="Aptos Narrow"/>
      <family val="2"/>
      <scheme val="minor"/>
    </font>
    <font>
      <sz val="14"/>
      <color theme="1"/>
      <name val="Aptos Narrow"/>
      <family val="2"/>
      <scheme val="minor"/>
    </font>
    <font>
      <b/>
      <sz val="14"/>
      <color rgb="FFFF0000"/>
      <name val="Garamond"/>
      <family val="1"/>
    </font>
    <font>
      <sz val="14"/>
      <name val="Garamond"/>
      <family val="1"/>
    </font>
    <font>
      <b/>
      <i/>
      <sz val="14"/>
      <color rgb="FFFF0000"/>
      <name val="Garamond"/>
      <family val="1"/>
    </font>
    <font>
      <b/>
      <sz val="12"/>
      <color rgb="FFFF0000"/>
      <name val="Aptos Narrow"/>
      <family val="2"/>
      <scheme val="minor"/>
    </font>
    <font>
      <b/>
      <sz val="10"/>
      <name val="Times New Roman"/>
      <family val="1"/>
    </font>
    <font>
      <b/>
      <i/>
      <sz val="10"/>
      <color theme="1"/>
      <name val="Garamond"/>
      <family val="1"/>
    </font>
    <font>
      <b/>
      <sz val="10"/>
      <color theme="1"/>
      <name val="Aptos Narrow"/>
      <family val="2"/>
      <scheme val="minor"/>
    </font>
    <font>
      <sz val="11"/>
      <color rgb="FF000000"/>
      <name val="Aptos Narrow"/>
      <family val="2"/>
      <scheme val="minor"/>
    </font>
    <font>
      <b/>
      <sz val="11"/>
      <color rgb="FF000000"/>
      <name val="Aptos Narrow"/>
      <family val="2"/>
      <scheme val="minor"/>
    </font>
    <font>
      <b/>
      <sz val="10"/>
      <color rgb="FF000000"/>
      <name val="Garamond"/>
      <family val="1"/>
    </font>
    <font>
      <sz val="10"/>
      <color rgb="FF000000"/>
      <name val="Garamond"/>
      <family val="1"/>
    </font>
    <font>
      <sz val="9"/>
      <color rgb="FF000000"/>
      <name val="Garamond"/>
      <family val="1"/>
    </font>
    <font>
      <sz val="8"/>
      <color rgb="FF000000"/>
      <name val="Garamond"/>
      <family val="1"/>
    </font>
    <font>
      <b/>
      <sz val="8"/>
      <color rgb="FF000000"/>
      <name val="Garamond"/>
      <family val="1"/>
    </font>
    <font>
      <b/>
      <sz val="9"/>
      <color rgb="FF000000"/>
      <name val="Garamond"/>
      <family val="1"/>
    </font>
    <font>
      <i/>
      <sz val="9"/>
      <color rgb="FF000000"/>
      <name val="Garamond"/>
      <family val="1"/>
    </font>
    <font>
      <i/>
      <sz val="8"/>
      <color rgb="FF000000"/>
      <name val="Garamond"/>
      <family val="1"/>
    </font>
    <font>
      <b/>
      <sz val="12"/>
      <color theme="1"/>
      <name val="Garamond"/>
      <family val="1"/>
      <charset val="238"/>
    </font>
    <font>
      <b/>
      <sz val="10"/>
      <color theme="1"/>
      <name val="Times New Roman"/>
      <family val="1"/>
      <charset val="238"/>
    </font>
    <font>
      <sz val="10"/>
      <color theme="1"/>
      <name val="Times New Roman"/>
      <family val="1"/>
      <charset val="238"/>
    </font>
    <font>
      <b/>
      <sz val="12"/>
      <color rgb="FFFF0000"/>
      <name val="Garamond"/>
      <family val="1"/>
      <charset val="238"/>
    </font>
    <font>
      <sz val="12"/>
      <name val="Garamond"/>
      <family val="1"/>
      <charset val="238"/>
    </font>
    <font>
      <sz val="10"/>
      <name val="Times New Roman"/>
      <family val="1"/>
      <charset val="238"/>
    </font>
    <font>
      <b/>
      <sz val="10"/>
      <name val="Times New Roman"/>
      <family val="1"/>
      <charset val="238"/>
    </font>
    <font>
      <b/>
      <sz val="12"/>
      <name val="Garamond"/>
      <family val="1"/>
      <charset val="238"/>
    </font>
    <font>
      <sz val="12"/>
      <color rgb="FFFF0000"/>
      <name val="Garamond"/>
      <family val="1"/>
      <charset val="238"/>
    </font>
    <font>
      <sz val="12"/>
      <color rgb="FF000000"/>
      <name val="Garamond"/>
      <family val="1"/>
      <charset val="238"/>
    </font>
    <font>
      <b/>
      <sz val="10"/>
      <color rgb="FFFF0000"/>
      <name val="Times New Roman"/>
      <family val="1"/>
      <charset val="238"/>
    </font>
    <font>
      <i/>
      <sz val="10"/>
      <color theme="1"/>
      <name val="Times New Roman"/>
      <family val="1"/>
      <charset val="238"/>
    </font>
    <font>
      <sz val="10"/>
      <color rgb="FFFF0000"/>
      <name val="Times New Roman"/>
      <family val="1"/>
      <charset val="238"/>
    </font>
    <font>
      <b/>
      <i/>
      <sz val="10"/>
      <color theme="1"/>
      <name val="Times New Roman"/>
      <family val="1"/>
      <charset val="238"/>
    </font>
    <font>
      <b/>
      <i/>
      <sz val="10"/>
      <color rgb="FFFF0000"/>
      <name val="Times New Roman"/>
      <family val="1"/>
      <charset val="238"/>
    </font>
    <font>
      <sz val="11"/>
      <color theme="1"/>
      <name val="Garamond"/>
      <family val="1"/>
      <charset val="238"/>
    </font>
    <font>
      <b/>
      <sz val="7"/>
      <color rgb="FF000000"/>
      <name val="Garamond"/>
      <family val="2"/>
    </font>
    <font>
      <b/>
      <i/>
      <sz val="8"/>
      <name val="Garamond"/>
      <family val="1"/>
    </font>
    <font>
      <i/>
      <sz val="8"/>
      <color rgb="FFFF0000"/>
      <name val="Garamond"/>
      <family val="1"/>
    </font>
    <font>
      <sz val="11"/>
      <color theme="1"/>
      <name val="Aptos Narrow"/>
      <family val="2"/>
      <charset val="238"/>
      <scheme val="minor"/>
    </font>
    <font>
      <sz val="8"/>
      <name val="Garamond"/>
      <family val="1"/>
      <charset val="238"/>
    </font>
    <font>
      <b/>
      <sz val="14"/>
      <name val="Garamond"/>
      <family val="1"/>
    </font>
    <font>
      <b/>
      <sz val="14"/>
      <color indexed="10"/>
      <name val="Garamond"/>
      <family val="1"/>
    </font>
    <font>
      <b/>
      <sz val="14"/>
      <color indexed="8"/>
      <name val="Garamond"/>
      <family val="1"/>
    </font>
    <font>
      <sz val="14"/>
      <color indexed="8"/>
      <name val="Garamond"/>
      <family val="1"/>
    </font>
    <font>
      <sz val="14"/>
      <color theme="1"/>
      <name val="Garamond"/>
      <family val="1"/>
      <charset val="238"/>
    </font>
    <font>
      <sz val="11"/>
      <color rgb="FFFF0000"/>
      <name val="Aptos Narrow"/>
      <family val="2"/>
      <scheme val="minor"/>
    </font>
  </fonts>
  <fills count="64">
    <fill>
      <patternFill patternType="none"/>
    </fill>
    <fill>
      <patternFill patternType="gray125"/>
    </fill>
    <fill>
      <patternFill patternType="none"/>
    </fill>
    <fill>
      <patternFill patternType="solid">
        <fgColor rgb="FFFFFFFF"/>
      </patternFill>
    </fill>
    <fill>
      <patternFill patternType="solid">
        <fgColor rgb="FFFFFFFF"/>
      </patternFill>
    </fill>
    <fill>
      <patternFill patternType="solid">
        <fgColor rgb="FFDFEFF5"/>
      </patternFill>
    </fill>
    <fill>
      <patternFill patternType="solid">
        <fgColor rgb="FFDFEFF5"/>
      </patternFill>
    </fill>
    <fill>
      <patternFill patternType="solid">
        <fgColor rgb="FFFFFFFF"/>
      </patternFill>
    </fill>
    <fill>
      <patternFill patternType="none"/>
    </fill>
    <fill>
      <patternFill patternType="none"/>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none"/>
    </fill>
    <fill>
      <patternFill patternType="none"/>
    </fill>
    <fill>
      <patternFill patternType="solid">
        <fgColor rgb="FFF0F0F0"/>
      </patternFill>
    </fill>
    <fill>
      <patternFill patternType="solid">
        <fgColor rgb="FFF0F0F0"/>
      </patternFill>
    </fill>
    <fill>
      <patternFill patternType="solid">
        <fgColor rgb="FFF0F0F0"/>
      </patternFill>
    </fill>
    <fill>
      <patternFill patternType="solid">
        <fgColor rgb="FFF0F0F0"/>
      </patternFill>
    </fill>
    <fill>
      <patternFill patternType="solid">
        <fgColor rgb="FFF0F0F0"/>
      </patternFill>
    </fill>
    <fill>
      <patternFill patternType="solid">
        <fgColor rgb="FFF0F0F0"/>
      </patternFill>
    </fill>
    <fill>
      <patternFill patternType="solid">
        <fgColor rgb="FFF0F0F0"/>
      </patternFill>
    </fill>
    <fill>
      <patternFill patternType="solid">
        <fgColor rgb="FFF0F0F0"/>
      </patternFill>
    </fill>
    <fill>
      <patternFill patternType="solid">
        <fgColor rgb="FFFFFFFF"/>
      </patternFill>
    </fill>
    <fill>
      <patternFill patternType="none"/>
    </fill>
    <fill>
      <patternFill patternType="none"/>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CDAD9"/>
      </patternFill>
    </fill>
    <fill>
      <patternFill patternType="solid">
        <fgColor rgb="FFFCDAD9"/>
      </patternFill>
    </fill>
    <fill>
      <patternFill patternType="solid">
        <fgColor rgb="FFF0F0F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C7CE"/>
      </patternFill>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DDEBF7"/>
        <bgColor rgb="FF000000"/>
      </patternFill>
    </fill>
    <fill>
      <patternFill patternType="solid">
        <fgColor rgb="FFFFFFFF"/>
        <bgColor rgb="FF000000"/>
      </patternFill>
    </fill>
    <fill>
      <patternFill patternType="solid">
        <fgColor rgb="FFF2F2F2"/>
        <bgColor rgb="FF000000"/>
      </patternFill>
    </fill>
    <fill>
      <patternFill patternType="solid">
        <fgColor rgb="FFD9D9D9"/>
        <bgColor rgb="FF000000"/>
      </patternFill>
    </fill>
    <fill>
      <patternFill patternType="solid">
        <fgColor rgb="FFF8CBAD"/>
        <bgColor rgb="FF000000"/>
      </patternFill>
    </fill>
    <fill>
      <patternFill patternType="solid">
        <fgColor theme="9" tint="0.59999389629810485"/>
        <bgColor indexed="64"/>
      </patternFill>
    </fill>
    <fill>
      <patternFill patternType="solid">
        <fgColor theme="5" tint="0.79998168889431442"/>
        <bgColor indexed="64"/>
      </patternFill>
    </fill>
  </fills>
  <borders count="114">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2E74B5"/>
      </left>
      <right style="medium">
        <color rgb="FF2E74B5"/>
      </right>
      <top style="medium">
        <color rgb="FF2E74B5"/>
      </top>
      <bottom style="medium">
        <color rgb="FF2E74B5"/>
      </bottom>
      <diagonal/>
    </border>
    <border>
      <left style="medium">
        <color rgb="FF2E74B5"/>
      </left>
      <right/>
      <top style="medium">
        <color rgb="FF2E74B5"/>
      </top>
      <bottom style="medium">
        <color rgb="FF2E74B5"/>
      </bottom>
      <diagonal/>
    </border>
    <border>
      <left/>
      <right/>
      <top style="medium">
        <color rgb="FF2E74B5"/>
      </top>
      <bottom style="medium">
        <color rgb="FF2E74B5"/>
      </bottom>
      <diagonal/>
    </border>
    <border>
      <left/>
      <right style="medium">
        <color rgb="FF2E74B5"/>
      </right>
      <top style="medium">
        <color rgb="FF2E74B5"/>
      </top>
      <bottom style="medium">
        <color rgb="FF2E74B5"/>
      </bottom>
      <diagonal/>
    </border>
    <border>
      <left style="medium">
        <color rgb="FF2E74B5"/>
      </left>
      <right style="medium">
        <color rgb="FF2E74B5"/>
      </right>
      <top style="medium">
        <color rgb="FF2E74B5"/>
      </top>
      <bottom/>
      <diagonal/>
    </border>
    <border>
      <left/>
      <right style="medium">
        <color rgb="FF2E74B5"/>
      </right>
      <top/>
      <bottom/>
      <diagonal/>
    </border>
    <border>
      <left style="medium">
        <color rgb="FF2E74B5"/>
      </left>
      <right style="medium">
        <color rgb="FF2E74B5"/>
      </right>
      <top/>
      <bottom style="medium">
        <color rgb="FF2E74B5"/>
      </bottom>
      <diagonal/>
    </border>
    <border>
      <left/>
      <right style="medium">
        <color rgb="FF2E74B5"/>
      </right>
      <top/>
      <bottom style="medium">
        <color rgb="FF2E74B5"/>
      </bottom>
      <diagonal/>
    </border>
    <border>
      <left/>
      <right/>
      <top/>
      <bottom style="medium">
        <color rgb="FF2E74B5"/>
      </bottom>
      <diagonal/>
    </border>
    <border>
      <left style="medium">
        <color rgb="FF2E74B5"/>
      </left>
      <right/>
      <top/>
      <bottom style="medium">
        <color rgb="FF2E74B5"/>
      </bottom>
      <diagonal/>
    </border>
    <border>
      <left style="thin">
        <color indexed="64"/>
      </left>
      <right style="thin">
        <color indexed="64"/>
      </right>
      <top style="thin">
        <color indexed="64"/>
      </top>
      <bottom style="thin">
        <color indexed="64"/>
      </bottom>
      <diagonal/>
    </border>
    <border>
      <left style="medium">
        <color rgb="FF2E74B5"/>
      </left>
      <right style="medium">
        <color rgb="FF2E74B5"/>
      </right>
      <top/>
      <bottom/>
      <diagonal/>
    </border>
    <border>
      <left/>
      <right/>
      <top style="medium">
        <color rgb="FF2E74B5"/>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right style="medium">
        <color indexed="64"/>
      </right>
      <top/>
      <bottom/>
      <diagonal/>
    </border>
    <border>
      <left style="medium">
        <color theme="3" tint="0.499984740745262"/>
      </left>
      <right style="medium">
        <color theme="3" tint="0.499984740745262"/>
      </right>
      <top style="medium">
        <color theme="3" tint="0.499984740745262"/>
      </top>
      <bottom style="medium">
        <color theme="3" tint="0.499984740745262"/>
      </bottom>
      <diagonal/>
    </border>
    <border>
      <left/>
      <right/>
      <top style="medium">
        <color theme="3" tint="0.499984740745262"/>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2E74B5"/>
      </left>
      <right style="medium">
        <color rgb="FF2E74B5"/>
      </right>
      <top style="medium">
        <color rgb="FF2E74B5"/>
      </top>
      <bottom style="thin">
        <color indexed="64"/>
      </bottom>
      <diagonal/>
    </border>
    <border>
      <left style="medium">
        <color theme="4" tint="-0.24994659260841701"/>
      </left>
      <right style="medium">
        <color theme="4" tint="-0.24994659260841701"/>
      </right>
      <top style="medium">
        <color theme="4" tint="-0.24994659260841701"/>
      </top>
      <bottom style="medium">
        <color rgb="FF2E74B5"/>
      </bottom>
      <diagonal/>
    </border>
    <border>
      <left style="medium">
        <color indexed="64"/>
      </left>
      <right/>
      <top/>
      <bottom/>
      <diagonal/>
    </border>
    <border>
      <left/>
      <right style="medium">
        <color rgb="FF2E74B5"/>
      </right>
      <top style="thin">
        <color indexed="64"/>
      </top>
      <bottom style="medium">
        <color rgb="FF2E74B5"/>
      </bottom>
      <diagonal/>
    </border>
    <border>
      <left style="medium">
        <color rgb="FF2E74B5"/>
      </left>
      <right style="medium">
        <color theme="4" tint="-0.24994659260841701"/>
      </right>
      <top style="medium">
        <color rgb="FF2E74B5"/>
      </top>
      <bottom style="medium">
        <color rgb="FF2E74B5"/>
      </bottom>
      <diagonal/>
    </border>
    <border>
      <left style="medium">
        <color theme="4" tint="-0.24994659260841701"/>
      </left>
      <right style="medium">
        <color theme="4" tint="-0.24994659260841701"/>
      </right>
      <top style="medium">
        <color rgb="FF2E74B5"/>
      </top>
      <bottom style="medium">
        <color rgb="FF2E74B5"/>
      </bottom>
      <diagonal/>
    </border>
    <border>
      <left style="medium">
        <color theme="4" tint="-0.24994659260841701"/>
      </left>
      <right style="medium">
        <color rgb="FF2E74B5"/>
      </right>
      <top style="medium">
        <color rgb="FF2E74B5"/>
      </top>
      <bottom style="medium">
        <color rgb="FF2E74B5"/>
      </bottom>
      <diagonal/>
    </border>
    <border>
      <left style="medium">
        <color rgb="FF2E74B5"/>
      </left>
      <right/>
      <top/>
      <bottom/>
      <diagonal/>
    </border>
    <border>
      <left style="medium">
        <color rgb="FF2E74B5"/>
      </left>
      <right/>
      <top style="medium">
        <color rgb="FF2E74B5"/>
      </top>
      <bottom/>
      <diagonal/>
    </border>
    <border>
      <left/>
      <right style="medium">
        <color rgb="FF2E74B5"/>
      </right>
      <top style="medium">
        <color rgb="FF2E74B5"/>
      </top>
      <bottom/>
      <diagonal/>
    </border>
    <border>
      <left style="medium">
        <color indexed="64"/>
      </left>
      <right style="medium">
        <color rgb="FF2E74B5"/>
      </right>
      <top/>
      <bottom style="medium">
        <color rgb="FF2E74B5"/>
      </bottom>
      <diagonal/>
    </border>
    <border>
      <left style="medium">
        <color theme="3" tint="0.24994659260841701"/>
      </left>
      <right style="medium">
        <color theme="3" tint="0.499984740745262"/>
      </right>
      <top style="medium">
        <color theme="3" tint="0.24994659260841701"/>
      </top>
      <bottom style="medium">
        <color theme="3" tint="0.24994659260841701"/>
      </bottom>
      <diagonal/>
    </border>
    <border>
      <left style="medium">
        <color theme="3" tint="0.499984740745262"/>
      </left>
      <right style="medium">
        <color theme="3" tint="0.499984740745262"/>
      </right>
      <top style="medium">
        <color theme="3" tint="0.24994659260841701"/>
      </top>
      <bottom style="medium">
        <color theme="3" tint="0.24994659260841701"/>
      </bottom>
      <diagonal/>
    </border>
    <border>
      <left style="medium">
        <color theme="3" tint="0.499984740745262"/>
      </left>
      <right style="medium">
        <color theme="3" tint="0.24994659260841701"/>
      </right>
      <top style="medium">
        <color theme="3" tint="0.24994659260841701"/>
      </top>
      <bottom style="medium">
        <color theme="3" tint="0.24994659260841701"/>
      </bottom>
      <diagonal/>
    </border>
    <border>
      <left style="medium">
        <color rgb="FF0070C0"/>
      </left>
      <right/>
      <top style="medium">
        <color rgb="FF2E74B5"/>
      </top>
      <bottom style="medium">
        <color rgb="FF2E74B5"/>
      </bottom>
      <diagonal/>
    </border>
    <border>
      <left style="medium">
        <color rgb="FF0070C0"/>
      </left>
      <right/>
      <top style="medium">
        <color rgb="FF2E74B5"/>
      </top>
      <bottom style="medium">
        <color rgb="FF0070C0"/>
      </bottom>
      <diagonal/>
    </border>
    <border>
      <left style="medium">
        <color rgb="FF0070C0"/>
      </left>
      <right style="medium">
        <color rgb="FF0070C0"/>
      </right>
      <top style="medium">
        <color rgb="FF2E74B5"/>
      </top>
      <bottom style="medium">
        <color rgb="FF0070C0"/>
      </bottom>
      <diagonal/>
    </border>
    <border>
      <left style="medium">
        <color rgb="FF0070C0"/>
      </left>
      <right style="medium">
        <color rgb="FF0070C0"/>
      </right>
      <top/>
      <bottom/>
      <diagonal/>
    </border>
    <border>
      <left style="medium">
        <color rgb="FF0070C0"/>
      </left>
      <right/>
      <top style="medium">
        <color rgb="FF0070C0"/>
      </top>
      <bottom style="medium">
        <color rgb="FF0070C0"/>
      </bottom>
      <diagonal/>
    </border>
    <border>
      <left style="medium">
        <color rgb="FF0070C0"/>
      </left>
      <right style="medium">
        <color rgb="FF0070C0"/>
      </right>
      <top style="medium">
        <color rgb="FF0070C0"/>
      </top>
      <bottom style="medium">
        <color rgb="FF0070C0"/>
      </bottom>
      <diagonal/>
    </border>
    <border>
      <left style="medium">
        <color rgb="FF0070C0"/>
      </left>
      <right style="medium">
        <color rgb="FF0070C0"/>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2E74B5"/>
      </left>
      <right/>
      <top style="medium">
        <color rgb="FF0070C0"/>
      </top>
      <bottom style="medium">
        <color rgb="FF2E74B5"/>
      </bottom>
      <diagonal/>
    </border>
    <border>
      <left/>
      <right/>
      <top style="medium">
        <color rgb="FF0070C0"/>
      </top>
      <bottom style="medium">
        <color rgb="FF2E74B5"/>
      </bottom>
      <diagonal/>
    </border>
    <border>
      <left/>
      <right style="medium">
        <color rgb="FF2E74B5"/>
      </right>
      <top style="medium">
        <color rgb="FF0070C0"/>
      </top>
      <bottom style="medium">
        <color rgb="FF2E74B5"/>
      </bottom>
      <diagonal/>
    </border>
    <border>
      <left style="medium">
        <color rgb="FF2E74B5"/>
      </left>
      <right style="medium">
        <color rgb="FF2E74B5"/>
      </right>
      <top style="medium">
        <color rgb="FF2E74B5"/>
      </top>
      <bottom style="medium">
        <color indexed="64"/>
      </bottom>
      <diagonal/>
    </border>
    <border>
      <left/>
      <right style="medium">
        <color rgb="FF2E74B5"/>
      </right>
      <top style="medium">
        <color rgb="FF2E74B5"/>
      </top>
      <bottom style="medium">
        <color indexed="64"/>
      </bottom>
      <diagonal/>
    </border>
    <border>
      <left style="medium">
        <color rgb="FF2E74B5"/>
      </left>
      <right/>
      <top style="thin">
        <color indexed="64"/>
      </top>
      <bottom style="medium">
        <color rgb="FF2E74B5"/>
      </bottom>
      <diagonal/>
    </border>
    <border>
      <left/>
      <right/>
      <top style="thin">
        <color indexed="64"/>
      </top>
      <bottom style="medium">
        <color rgb="FF2E74B5"/>
      </bottom>
      <diagonal/>
    </border>
    <border>
      <left style="thin">
        <color indexed="64"/>
      </left>
      <right/>
      <top/>
      <bottom/>
      <diagonal/>
    </border>
    <border>
      <left style="thin">
        <color indexed="64"/>
      </left>
      <right/>
      <top style="medium">
        <color rgb="FF2E74B5"/>
      </top>
      <bottom style="thin">
        <color indexed="64"/>
      </bottom>
      <diagonal/>
    </border>
    <border>
      <left/>
      <right/>
      <top style="medium">
        <color rgb="FF2E74B5"/>
      </top>
      <bottom style="thin">
        <color indexed="64"/>
      </bottom>
      <diagonal/>
    </border>
    <border>
      <left/>
      <right style="thin">
        <color indexed="64"/>
      </right>
      <top style="medium">
        <color rgb="FF2E74B5"/>
      </top>
      <bottom style="thin">
        <color indexed="64"/>
      </bottom>
      <diagonal/>
    </border>
    <border>
      <left/>
      <right style="thin">
        <color rgb="FF000000"/>
      </right>
      <top style="medium">
        <color rgb="FF2E74B5"/>
      </top>
      <bottom style="medium">
        <color rgb="FF2E74B5"/>
      </bottom>
      <diagonal/>
    </border>
    <border>
      <left/>
      <right style="thin">
        <color indexed="64"/>
      </right>
      <top style="medium">
        <color rgb="FF2E74B5"/>
      </top>
      <bottom style="medium">
        <color rgb="FF2E74B5"/>
      </bottom>
      <diagonal/>
    </border>
    <border>
      <left style="medium">
        <color rgb="FF2E74B5"/>
      </left>
      <right/>
      <top style="medium">
        <color rgb="FF2E74B5"/>
      </top>
      <bottom style="thin">
        <color indexed="64"/>
      </bottom>
      <diagonal/>
    </border>
    <border>
      <left/>
      <right style="thin">
        <color indexed="64"/>
      </right>
      <top style="medium">
        <color rgb="FF2E74B5"/>
      </top>
      <bottom/>
      <diagonal/>
    </border>
    <border>
      <left style="thin">
        <color indexed="64"/>
      </left>
      <right/>
      <top style="medium">
        <color rgb="FF2E74B5"/>
      </top>
      <bottom/>
      <diagonal/>
    </border>
    <border>
      <left style="thin">
        <color rgb="FF000000"/>
      </left>
      <right style="thin">
        <color rgb="FF000000"/>
      </right>
      <top/>
      <bottom/>
      <diagonal/>
    </border>
    <border>
      <left/>
      <right style="medium">
        <color rgb="FF2E74B5"/>
      </right>
      <top/>
      <bottom style="medium">
        <color indexed="64"/>
      </bottom>
      <diagonal/>
    </border>
    <border>
      <left style="medium">
        <color indexed="64"/>
      </left>
      <right style="medium">
        <color rgb="FF2E74B5"/>
      </right>
      <top/>
      <bottom style="medium">
        <color indexed="64"/>
      </bottom>
      <diagonal/>
    </border>
    <border>
      <left/>
      <right style="medium">
        <color indexed="64"/>
      </right>
      <top/>
      <bottom style="medium">
        <color rgb="FF2E74B5"/>
      </bottom>
      <diagonal/>
    </border>
    <border>
      <left style="medium">
        <color indexed="64"/>
      </left>
      <right style="medium">
        <color rgb="FF2E74B5"/>
      </right>
      <top style="medium">
        <color rgb="FF2E74B5"/>
      </top>
      <bottom style="thin">
        <color indexed="64"/>
      </bottom>
      <diagonal/>
    </border>
    <border>
      <left style="medium">
        <color indexed="64"/>
      </left>
      <right style="medium">
        <color rgb="FF2E74B5"/>
      </right>
      <top style="medium">
        <color rgb="FF2E74B5"/>
      </top>
      <bottom/>
      <diagonal/>
    </border>
    <border>
      <left/>
      <right style="medium">
        <color indexed="64"/>
      </right>
      <top style="medium">
        <color rgb="FF2E74B5"/>
      </top>
      <bottom style="medium">
        <color rgb="FF2E74B5"/>
      </bottom>
      <diagonal/>
    </border>
    <border>
      <left style="medium">
        <color indexed="64"/>
      </left>
      <right/>
      <top style="medium">
        <color rgb="FF2E74B5"/>
      </top>
      <bottom style="medium">
        <color rgb="FF2E74B5"/>
      </bottom>
      <diagonal/>
    </border>
    <border>
      <left style="medium">
        <color rgb="FF2E74B5"/>
      </left>
      <right style="medium">
        <color indexed="64"/>
      </right>
      <top/>
      <bottom style="medium">
        <color rgb="FF2E74B5"/>
      </bottom>
      <diagonal/>
    </border>
    <border>
      <left style="medium">
        <color indexed="64"/>
      </left>
      <right style="medium">
        <color rgb="FF2E74B5"/>
      </right>
      <top/>
      <bottom/>
      <diagonal/>
    </border>
    <border>
      <left/>
      <right style="medium">
        <color indexed="64"/>
      </right>
      <top style="medium">
        <color indexed="64"/>
      </top>
      <bottom style="medium">
        <color rgb="FF2E74B5"/>
      </bottom>
      <diagonal/>
    </border>
    <border>
      <left/>
      <right/>
      <top style="medium">
        <color indexed="64"/>
      </top>
      <bottom style="medium">
        <color rgb="FF2E74B5"/>
      </bottom>
      <diagonal/>
    </border>
    <border>
      <left style="medium">
        <color indexed="64"/>
      </left>
      <right/>
      <top style="medium">
        <color indexed="64"/>
      </top>
      <bottom style="medium">
        <color rgb="FF2E74B5"/>
      </bottom>
      <diagonal/>
    </border>
    <border>
      <left style="medium">
        <color rgb="FF2E74B5"/>
      </left>
      <right style="medium">
        <color rgb="FF2E74B5"/>
      </right>
      <top/>
      <bottom style="medium">
        <color indexed="64"/>
      </bottom>
      <diagonal/>
    </border>
    <border>
      <left style="medium">
        <color indexed="64"/>
      </left>
      <right style="medium">
        <color rgb="FF2E74B5"/>
      </right>
      <top style="medium">
        <color rgb="FF2E74B5"/>
      </top>
      <bottom style="medium">
        <color rgb="FF2E74B5"/>
      </bottom>
      <diagonal/>
    </border>
    <border>
      <left style="medium">
        <color rgb="FF2E74B5"/>
      </left>
      <right/>
      <top style="medium">
        <color indexed="64"/>
      </top>
      <bottom style="medium">
        <color rgb="FF2E74B5"/>
      </bottom>
      <diagonal/>
    </border>
    <border>
      <left style="medium">
        <color indexed="64"/>
      </left>
      <right style="medium">
        <color rgb="FF2E74B5"/>
      </right>
      <top style="medium">
        <color indexed="64"/>
      </top>
      <bottom style="medium">
        <color rgb="FF2E74B5"/>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38">
    <xf numFmtId="0" fontId="0" fillId="0" borderId="0"/>
    <xf numFmtId="0" fontId="12" fillId="26" borderId="2"/>
    <xf numFmtId="0" fontId="12" fillId="26" borderId="2"/>
    <xf numFmtId="9" fontId="12" fillId="26" borderId="2" applyFont="0" applyFill="0" applyBorder="0" applyAlignment="0" applyProtection="0"/>
    <xf numFmtId="0" fontId="12" fillId="26" borderId="2"/>
    <xf numFmtId="167" fontId="12" fillId="26" borderId="2" applyFont="0" applyFill="0" applyBorder="0" applyAlignment="0" applyProtection="0"/>
    <xf numFmtId="0" fontId="12" fillId="26" borderId="2"/>
    <xf numFmtId="43" fontId="12" fillId="26" borderId="2" applyFont="0" applyFill="0" applyBorder="0" applyAlignment="0" applyProtection="0"/>
    <xf numFmtId="0" fontId="12" fillId="26" borderId="2"/>
    <xf numFmtId="0" fontId="12" fillId="26" borderId="2"/>
    <xf numFmtId="0" fontId="12" fillId="26" borderId="2"/>
    <xf numFmtId="0" fontId="12" fillId="26" borderId="2"/>
    <xf numFmtId="0" fontId="12" fillId="26" borderId="2"/>
    <xf numFmtId="0" fontId="94" fillId="26" borderId="2"/>
    <xf numFmtId="0" fontId="12" fillId="26" borderId="2"/>
    <xf numFmtId="169" fontId="12" fillId="26" borderId="2" applyFont="0" applyFill="0" applyBorder="0" applyAlignment="0" applyProtection="0"/>
    <xf numFmtId="0" fontId="12" fillId="26" borderId="2"/>
    <xf numFmtId="0" fontId="13" fillId="46" borderId="2" applyNumberFormat="0" applyBorder="0" applyAlignment="0" applyProtection="0"/>
    <xf numFmtId="0" fontId="12" fillId="26" borderId="2"/>
    <xf numFmtId="0" fontId="12" fillId="26" borderId="2"/>
    <xf numFmtId="0" fontId="12" fillId="26" borderId="2"/>
    <xf numFmtId="0" fontId="94" fillId="26" borderId="2"/>
    <xf numFmtId="0" fontId="12" fillId="26" borderId="2"/>
    <xf numFmtId="0" fontId="12" fillId="26" borderId="2"/>
    <xf numFmtId="0" fontId="12" fillId="26" borderId="2"/>
    <xf numFmtId="0" fontId="12" fillId="26" borderId="2"/>
    <xf numFmtId="0" fontId="12" fillId="26" borderId="2"/>
    <xf numFmtId="0" fontId="12" fillId="26" borderId="2"/>
    <xf numFmtId="0" fontId="12" fillId="26" borderId="2"/>
    <xf numFmtId="0" fontId="12" fillId="26" borderId="2"/>
    <xf numFmtId="0" fontId="12" fillId="26" borderId="2"/>
    <xf numFmtId="0" fontId="12" fillId="26" borderId="2"/>
    <xf numFmtId="0" fontId="12" fillId="26" borderId="2"/>
    <xf numFmtId="0" fontId="12" fillId="26" borderId="2"/>
    <xf numFmtId="0" fontId="12" fillId="26" borderId="2"/>
    <xf numFmtId="0" fontId="12" fillId="26" borderId="2"/>
    <xf numFmtId="0" fontId="155" fillId="26" borderId="2"/>
    <xf numFmtId="9" fontId="155" fillId="26" borderId="2" applyFont="0" applyFill="0" applyBorder="0" applyAlignment="0" applyProtection="0"/>
  </cellStyleXfs>
  <cellXfs count="3570">
    <xf numFmtId="0" fontId="0" fillId="0" borderId="0" xfId="0"/>
    <xf numFmtId="0" fontId="0" fillId="2" borderId="0" xfId="0" applyFill="1" applyAlignment="1" applyProtection="1">
      <alignment wrapText="1"/>
      <protection locked="0"/>
    </xf>
    <xf numFmtId="0" fontId="3" fillId="7" borderId="3" xfId="0" applyFont="1" applyFill="1" applyBorder="1" applyAlignment="1">
      <alignment horizontal="left" vertical="center" wrapText="1"/>
    </xf>
    <xf numFmtId="0" fontId="3" fillId="16" borderId="3" xfId="0" applyFont="1" applyFill="1" applyBorder="1" applyAlignment="1">
      <alignment horizontal="left" vertical="center" wrapText="1"/>
    </xf>
    <xf numFmtId="0" fontId="3" fillId="19" borderId="3" xfId="0" applyFont="1" applyFill="1" applyBorder="1" applyAlignment="1">
      <alignment horizontal="center" vertical="center" wrapText="1"/>
    </xf>
    <xf numFmtId="0" fontId="6" fillId="21" borderId="3" xfId="0" applyFont="1" applyFill="1" applyBorder="1" applyAlignment="1">
      <alignment horizontal="left" vertical="center" wrapText="1"/>
    </xf>
    <xf numFmtId="0" fontId="7" fillId="24" borderId="3" xfId="0" applyFont="1" applyFill="1" applyBorder="1" applyAlignment="1">
      <alignment horizontal="left" vertical="center" wrapText="1"/>
    </xf>
    <xf numFmtId="0" fontId="0" fillId="27" borderId="4" xfId="0" applyFill="1" applyBorder="1" applyAlignment="1" applyProtection="1">
      <alignment wrapText="1"/>
      <protection locked="0"/>
    </xf>
    <xf numFmtId="164" fontId="3" fillId="28" borderId="4" xfId="0" applyNumberFormat="1" applyFont="1" applyFill="1" applyBorder="1" applyAlignment="1">
      <alignment horizontal="center" vertical="center" wrapText="1"/>
    </xf>
    <xf numFmtId="0" fontId="0" fillId="29" borderId="5" xfId="0" applyFill="1" applyBorder="1" applyAlignment="1" applyProtection="1">
      <alignment wrapText="1"/>
      <protection locked="0"/>
    </xf>
    <xf numFmtId="0" fontId="3" fillId="30" borderId="5" xfId="0" applyFont="1" applyFill="1" applyBorder="1" applyAlignment="1">
      <alignment horizontal="center" vertical="center" wrapText="1"/>
    </xf>
    <xf numFmtId="0" fontId="9" fillId="33" borderId="3" xfId="0" applyFont="1" applyFill="1" applyBorder="1" applyAlignment="1">
      <alignment horizontal="center" vertical="center" wrapText="1"/>
    </xf>
    <xf numFmtId="0" fontId="10" fillId="34" borderId="3" xfId="0" applyFont="1" applyFill="1" applyBorder="1" applyAlignment="1">
      <alignment horizontal="right" vertical="center" wrapText="1"/>
    </xf>
    <xf numFmtId="0" fontId="4" fillId="35" borderId="3" xfId="0" applyFont="1" applyFill="1" applyBorder="1" applyAlignment="1">
      <alignment horizontal="left" vertical="center" wrapText="1"/>
    </xf>
    <xf numFmtId="0" fontId="4" fillId="36" borderId="3" xfId="0" applyFont="1" applyFill="1" applyBorder="1" applyAlignment="1">
      <alignment horizontal="right" vertical="center" wrapText="1"/>
    </xf>
    <xf numFmtId="0" fontId="10" fillId="37" borderId="3" xfId="0" applyFont="1" applyFill="1" applyBorder="1" applyAlignment="1">
      <alignment horizontal="left" vertical="center" wrapText="1"/>
    </xf>
    <xf numFmtId="3" fontId="10" fillId="38" borderId="3" xfId="0" applyNumberFormat="1" applyFont="1" applyFill="1" applyBorder="1" applyAlignment="1">
      <alignment horizontal="right" vertical="center" wrapText="1"/>
    </xf>
    <xf numFmtId="0" fontId="4" fillId="39" borderId="3" xfId="0" applyFont="1" applyFill="1" applyBorder="1" applyAlignment="1">
      <alignment horizontal="left" vertical="center" wrapText="1"/>
    </xf>
    <xf numFmtId="0" fontId="11" fillId="40" borderId="3" xfId="0" applyFont="1" applyFill="1" applyBorder="1" applyAlignment="1">
      <alignment horizontal="left" vertical="center" wrapText="1"/>
    </xf>
    <xf numFmtId="3" fontId="3" fillId="41" borderId="3" xfId="0" applyNumberFormat="1" applyFont="1" applyFill="1" applyBorder="1" applyAlignment="1">
      <alignment horizontal="right" vertical="center" wrapText="1"/>
    </xf>
    <xf numFmtId="3" fontId="4" fillId="42" borderId="3" xfId="0" applyNumberFormat="1" applyFont="1" applyFill="1" applyBorder="1" applyAlignment="1">
      <alignment horizontal="right" vertical="center" wrapText="1"/>
    </xf>
    <xf numFmtId="3" fontId="4" fillId="43" borderId="4" xfId="0" applyNumberFormat="1" applyFont="1" applyFill="1" applyBorder="1" applyAlignment="1">
      <alignment horizontal="right" vertical="center" wrapText="1"/>
    </xf>
    <xf numFmtId="0" fontId="7" fillId="44" borderId="1" xfId="0" applyFont="1" applyFill="1" applyBorder="1" applyAlignment="1">
      <alignment horizontal="left" vertical="center" wrapText="1"/>
    </xf>
    <xf numFmtId="0" fontId="12" fillId="26" borderId="2" xfId="1" applyAlignment="1" applyProtection="1">
      <alignment wrapText="1"/>
      <protection locked="0"/>
    </xf>
    <xf numFmtId="0" fontId="12" fillId="26" borderId="2" xfId="1"/>
    <xf numFmtId="0" fontId="3" fillId="45" borderId="3" xfId="1" applyFont="1" applyFill="1" applyBorder="1" applyAlignment="1">
      <alignment horizontal="left" vertical="center" wrapText="1"/>
    </xf>
    <xf numFmtId="0" fontId="3" fillId="41" borderId="3" xfId="1" applyFont="1" applyFill="1" applyBorder="1" applyAlignment="1">
      <alignment horizontal="left" vertical="center" wrapText="1"/>
    </xf>
    <xf numFmtId="0" fontId="4" fillId="45" borderId="3" xfId="1" applyFont="1" applyFill="1" applyBorder="1" applyAlignment="1">
      <alignment horizontal="left" vertical="center" wrapText="1"/>
    </xf>
    <xf numFmtId="164" fontId="4" fillId="45" borderId="4" xfId="1" applyNumberFormat="1" applyFont="1" applyFill="1" applyBorder="1" applyAlignment="1">
      <alignment horizontal="center" vertical="center" wrapText="1"/>
    </xf>
    <xf numFmtId="0" fontId="4" fillId="45" borderId="3" xfId="1" applyFont="1" applyFill="1" applyBorder="1" applyAlignment="1" applyProtection="1">
      <alignment horizontal="left" vertical="center" wrapText="1"/>
      <protection locked="0"/>
    </xf>
    <xf numFmtId="0" fontId="4" fillId="45" borderId="5" xfId="1" applyFont="1" applyFill="1" applyBorder="1" applyAlignment="1">
      <alignment horizontal="center" vertical="center" wrapText="1"/>
    </xf>
    <xf numFmtId="0" fontId="4" fillId="45" borderId="3" xfId="1" applyFont="1" applyFill="1" applyBorder="1" applyAlignment="1">
      <alignment horizontal="right" vertical="center" wrapText="1"/>
    </xf>
    <xf numFmtId="0" fontId="3" fillId="41" borderId="3" xfId="1" applyFont="1" applyFill="1" applyBorder="1" applyAlignment="1">
      <alignment horizontal="center" vertical="center" wrapText="1"/>
    </xf>
    <xf numFmtId="0" fontId="6" fillId="41" borderId="3" xfId="1" applyFont="1" applyFill="1" applyBorder="1" applyAlignment="1">
      <alignment horizontal="left" vertical="center" wrapText="1"/>
    </xf>
    <xf numFmtId="0" fontId="7" fillId="45" borderId="3" xfId="1" applyFont="1" applyFill="1" applyBorder="1" applyAlignment="1">
      <alignment horizontal="left" vertical="center" wrapText="1"/>
    </xf>
    <xf numFmtId="0" fontId="12" fillId="45" borderId="4" xfId="1" applyFill="1" applyBorder="1" applyAlignment="1" applyProtection="1">
      <alignment wrapText="1"/>
      <protection locked="0"/>
    </xf>
    <xf numFmtId="164" fontId="3" fillId="45" borderId="4" xfId="1" applyNumberFormat="1" applyFont="1" applyFill="1" applyBorder="1" applyAlignment="1">
      <alignment horizontal="center" vertical="center" wrapText="1"/>
    </xf>
    <xf numFmtId="0" fontId="12" fillId="45" borderId="5" xfId="1" applyFill="1" applyBorder="1" applyAlignment="1" applyProtection="1">
      <alignment wrapText="1"/>
      <protection locked="0"/>
    </xf>
    <xf numFmtId="0" fontId="3" fillId="45" borderId="5" xfId="1" applyFont="1" applyFill="1" applyBorder="1" applyAlignment="1">
      <alignment horizontal="center" vertical="center" wrapText="1"/>
    </xf>
    <xf numFmtId="0" fontId="10" fillId="45" borderId="3" xfId="1" applyFont="1" applyFill="1" applyBorder="1" applyAlignment="1">
      <alignment horizontal="left" vertical="center" wrapText="1"/>
    </xf>
    <xf numFmtId="3" fontId="10" fillId="45" borderId="3" xfId="1" applyNumberFormat="1" applyFont="1" applyFill="1" applyBorder="1" applyAlignment="1">
      <alignment horizontal="right" vertical="center" wrapText="1"/>
    </xf>
    <xf numFmtId="0" fontId="9" fillId="45" borderId="3" xfId="1" applyFont="1" applyFill="1" applyBorder="1" applyAlignment="1">
      <alignment horizontal="center" vertical="center" wrapText="1"/>
    </xf>
    <xf numFmtId="0" fontId="4" fillId="40" borderId="3" xfId="1" applyFont="1" applyFill="1" applyBorder="1" applyAlignment="1">
      <alignment horizontal="left" vertical="center" wrapText="1"/>
    </xf>
    <xf numFmtId="0" fontId="11" fillId="40" borderId="3" xfId="1" applyFont="1" applyFill="1" applyBorder="1" applyAlignment="1">
      <alignment horizontal="left" vertical="center" wrapText="1"/>
    </xf>
    <xf numFmtId="3" fontId="3" fillId="41" borderId="3" xfId="1" applyNumberFormat="1" applyFont="1" applyFill="1" applyBorder="1" applyAlignment="1">
      <alignment horizontal="right" vertical="center" wrapText="1"/>
    </xf>
    <xf numFmtId="3" fontId="4" fillId="45" borderId="3" xfId="1" applyNumberFormat="1" applyFont="1" applyFill="1" applyBorder="1" applyAlignment="1">
      <alignment horizontal="right" vertical="center" wrapText="1"/>
    </xf>
    <xf numFmtId="3" fontId="4" fillId="45" borderId="4" xfId="1" applyNumberFormat="1" applyFont="1" applyFill="1" applyBorder="1" applyAlignment="1">
      <alignment horizontal="right" vertical="center" wrapText="1"/>
    </xf>
    <xf numFmtId="0" fontId="7" fillId="45" borderId="2" xfId="1" applyFont="1" applyFill="1" applyAlignment="1">
      <alignment horizontal="left" vertical="center" wrapText="1"/>
    </xf>
    <xf numFmtId="0" fontId="12" fillId="26" borderId="2" xfId="2"/>
    <xf numFmtId="0" fontId="14" fillId="26" borderId="2" xfId="2" applyFont="1"/>
    <xf numFmtId="0" fontId="15" fillId="26" borderId="2" xfId="2" applyFont="1" applyAlignment="1">
      <alignment horizontal="center"/>
    </xf>
    <xf numFmtId="0" fontId="17" fillId="26" borderId="2" xfId="2" applyFont="1"/>
    <xf numFmtId="0" fontId="15" fillId="48" borderId="6" xfId="2" applyFont="1" applyFill="1" applyBorder="1" applyAlignment="1">
      <alignment horizontal="left" vertical="center" wrapText="1"/>
    </xf>
    <xf numFmtId="0" fontId="17" fillId="48" borderId="2" xfId="2" applyFont="1" applyFill="1"/>
    <xf numFmtId="0" fontId="15" fillId="49" borderId="6" xfId="2" applyFont="1" applyFill="1" applyBorder="1" applyAlignment="1">
      <alignment vertical="center" wrapText="1"/>
    </xf>
    <xf numFmtId="0" fontId="17" fillId="48" borderId="11" xfId="2" applyFont="1" applyFill="1" applyBorder="1" applyAlignment="1">
      <alignment horizontal="center" vertical="center" wrapText="1"/>
    </xf>
    <xf numFmtId="0" fontId="17" fillId="48" borderId="12" xfId="2" applyFont="1" applyFill="1" applyBorder="1" applyAlignment="1">
      <alignment horizontal="center" vertical="center" wrapText="1"/>
    </xf>
    <xf numFmtId="0" fontId="17" fillId="48" borderId="13" xfId="2" applyFont="1" applyFill="1" applyBorder="1" applyAlignment="1">
      <alignment horizontal="center" vertical="center" wrapText="1"/>
    </xf>
    <xf numFmtId="0" fontId="18" fillId="48" borderId="12" xfId="2" applyFont="1" applyFill="1" applyBorder="1" applyAlignment="1">
      <alignment vertical="center" wrapText="1"/>
    </xf>
    <xf numFmtId="9" fontId="18" fillId="48" borderId="13" xfId="2" applyNumberFormat="1" applyFont="1" applyFill="1" applyBorder="1" applyAlignment="1">
      <alignment horizontal="center" vertical="center"/>
    </xf>
    <xf numFmtId="9" fontId="17" fillId="48" borderId="13" xfId="2" applyNumberFormat="1" applyFont="1" applyFill="1" applyBorder="1" applyAlignment="1">
      <alignment horizontal="center" vertical="center"/>
    </xf>
    <xf numFmtId="0" fontId="18" fillId="48" borderId="12" xfId="2" applyFont="1" applyFill="1" applyBorder="1" applyAlignment="1">
      <alignment horizontal="left" vertical="center" wrapText="1"/>
    </xf>
    <xf numFmtId="1" fontId="15" fillId="48" borderId="13" xfId="2" applyNumberFormat="1" applyFont="1" applyFill="1" applyBorder="1" applyAlignment="1">
      <alignment horizontal="center" vertical="center"/>
    </xf>
    <xf numFmtId="0" fontId="15" fillId="49" borderId="12" xfId="2" applyFont="1" applyFill="1" applyBorder="1" applyAlignment="1">
      <alignment vertical="center" wrapText="1"/>
    </xf>
    <xf numFmtId="0" fontId="17" fillId="50" borderId="12" xfId="2" applyFont="1" applyFill="1" applyBorder="1" applyAlignment="1">
      <alignment horizontal="left" vertical="center" wrapText="1"/>
    </xf>
    <xf numFmtId="165" fontId="19" fillId="50" borderId="13" xfId="3" applyNumberFormat="1" applyFont="1" applyFill="1" applyBorder="1" applyAlignment="1">
      <alignment horizontal="center" vertical="center"/>
    </xf>
    <xf numFmtId="9" fontId="17" fillId="50" borderId="13" xfId="2" applyNumberFormat="1" applyFont="1" applyFill="1" applyBorder="1" applyAlignment="1">
      <alignment horizontal="center" vertical="center"/>
    </xf>
    <xf numFmtId="9" fontId="19" fillId="51" borderId="13" xfId="2" applyNumberFormat="1" applyFont="1" applyFill="1" applyBorder="1" applyAlignment="1">
      <alignment horizontal="center" vertical="center"/>
    </xf>
    <xf numFmtId="0" fontId="16" fillId="49" borderId="12" xfId="2" applyFont="1" applyFill="1" applyBorder="1" applyAlignment="1">
      <alignment horizontal="left" vertical="center" wrapText="1"/>
    </xf>
    <xf numFmtId="0" fontId="16" fillId="48" borderId="12" xfId="2" applyFont="1" applyFill="1" applyBorder="1" applyAlignment="1">
      <alignment horizontal="left" vertical="center" wrapText="1"/>
    </xf>
    <xf numFmtId="0" fontId="17" fillId="48" borderId="12" xfId="2" applyFont="1" applyFill="1" applyBorder="1" applyAlignment="1">
      <alignment horizontal="left" vertical="center" wrapText="1"/>
    </xf>
    <xf numFmtId="0" fontId="15" fillId="48" borderId="11" xfId="2" applyFont="1" applyFill="1" applyBorder="1" applyAlignment="1">
      <alignment horizontal="center" vertical="center" wrapText="1"/>
    </xf>
    <xf numFmtId="0" fontId="15" fillId="48" borderId="13" xfId="2" applyFont="1" applyFill="1" applyBorder="1" applyAlignment="1">
      <alignment horizontal="center" vertical="center" wrapText="1"/>
    </xf>
    <xf numFmtId="3" fontId="12" fillId="26" borderId="2" xfId="2" applyNumberFormat="1"/>
    <xf numFmtId="3" fontId="17" fillId="48" borderId="12" xfId="2" applyNumberFormat="1" applyFont="1" applyFill="1" applyBorder="1" applyAlignment="1">
      <alignment horizontal="center" vertical="center" wrapText="1"/>
    </xf>
    <xf numFmtId="165" fontId="17" fillId="48" borderId="13" xfId="2" applyNumberFormat="1" applyFont="1" applyFill="1" applyBorder="1" applyAlignment="1">
      <alignment horizontal="center" vertical="center"/>
    </xf>
    <xf numFmtId="0" fontId="17" fillId="26" borderId="12" xfId="2" applyFont="1" applyBorder="1" applyAlignment="1">
      <alignment horizontal="left" vertical="center" wrapText="1" indent="1"/>
    </xf>
    <xf numFmtId="3" fontId="17" fillId="26" borderId="13" xfId="2" applyNumberFormat="1" applyFont="1" applyBorder="1" applyAlignment="1">
      <alignment horizontal="center" vertical="center"/>
    </xf>
    <xf numFmtId="0" fontId="20" fillId="26" borderId="12" xfId="2" applyFont="1" applyBorder="1" applyAlignment="1">
      <alignment horizontal="left" vertical="center" wrapText="1" indent="1"/>
    </xf>
    <xf numFmtId="3" fontId="18" fillId="48" borderId="16" xfId="2" applyNumberFormat="1" applyFont="1" applyFill="1" applyBorder="1" applyAlignment="1">
      <alignment horizontal="center" vertical="center"/>
    </xf>
    <xf numFmtId="3" fontId="20" fillId="26" borderId="13" xfId="2" applyNumberFormat="1" applyFont="1" applyBorder="1" applyAlignment="1">
      <alignment horizontal="center" vertical="center"/>
    </xf>
    <xf numFmtId="165" fontId="20" fillId="26" borderId="13" xfId="2" applyNumberFormat="1" applyFont="1" applyBorder="1" applyAlignment="1">
      <alignment horizontal="center" vertical="center"/>
    </xf>
    <xf numFmtId="3" fontId="17" fillId="26" borderId="2" xfId="2" applyNumberFormat="1" applyFont="1"/>
    <xf numFmtId="9" fontId="17" fillId="26" borderId="13" xfId="3" applyFont="1" applyBorder="1" applyAlignment="1">
      <alignment horizontal="center" vertical="center"/>
    </xf>
    <xf numFmtId="165" fontId="17" fillId="26" borderId="13" xfId="3" applyNumberFormat="1" applyFont="1" applyBorder="1" applyAlignment="1">
      <alignment horizontal="center" vertical="center"/>
    </xf>
    <xf numFmtId="0" fontId="21" fillId="26" borderId="17" xfId="2" applyFont="1" applyBorder="1" applyAlignment="1">
      <alignment horizontal="left" vertical="center" wrapText="1" indent="1"/>
    </xf>
    <xf numFmtId="3" fontId="20" fillId="48" borderId="13" xfId="2" applyNumberFormat="1" applyFont="1" applyFill="1" applyBorder="1" applyAlignment="1">
      <alignment horizontal="center" vertical="center"/>
    </xf>
    <xf numFmtId="0" fontId="16" fillId="47" borderId="12" xfId="2" applyFont="1" applyFill="1" applyBorder="1" applyAlignment="1">
      <alignment vertical="center" wrapText="1"/>
    </xf>
    <xf numFmtId="3" fontId="15" fillId="47" borderId="13" xfId="2" applyNumberFormat="1" applyFont="1" applyFill="1" applyBorder="1" applyAlignment="1">
      <alignment horizontal="center" vertical="center"/>
    </xf>
    <xf numFmtId="0" fontId="15" fillId="49" borderId="12" xfId="2" applyFont="1" applyFill="1" applyBorder="1" applyAlignment="1">
      <alignment horizontal="left" vertical="center" wrapText="1"/>
    </xf>
    <xf numFmtId="0" fontId="15" fillId="49" borderId="12" xfId="2" applyFont="1" applyFill="1" applyBorder="1" applyAlignment="1">
      <alignment horizontal="left" vertical="top" wrapText="1"/>
    </xf>
    <xf numFmtId="9" fontId="15" fillId="49" borderId="6" xfId="2" applyNumberFormat="1" applyFont="1" applyFill="1" applyBorder="1" applyAlignment="1">
      <alignment horizontal="center" vertical="center" wrapText="1"/>
    </xf>
    <xf numFmtId="0" fontId="16" fillId="49" borderId="12" xfId="2" applyFont="1" applyFill="1" applyBorder="1" applyAlignment="1">
      <alignment horizontal="left" vertical="center"/>
    </xf>
    <xf numFmtId="3" fontId="17" fillId="48" borderId="13" xfId="2" applyNumberFormat="1" applyFont="1" applyFill="1" applyBorder="1" applyAlignment="1">
      <alignment horizontal="center" vertical="center"/>
    </xf>
    <xf numFmtId="0" fontId="21" fillId="26" borderId="6" xfId="2" applyFont="1" applyBorder="1" applyAlignment="1">
      <alignment horizontal="left" vertical="center" wrapText="1" indent="1"/>
    </xf>
    <xf numFmtId="3" fontId="15" fillId="49" borderId="13" xfId="2" applyNumberFormat="1" applyFont="1" applyFill="1" applyBorder="1" applyAlignment="1">
      <alignment horizontal="center" vertical="center"/>
    </xf>
    <xf numFmtId="3" fontId="15" fillId="26" borderId="13" xfId="2" applyNumberFormat="1" applyFont="1" applyBorder="1" applyAlignment="1">
      <alignment horizontal="center" vertical="center"/>
    </xf>
    <xf numFmtId="3" fontId="15" fillId="48" borderId="13" xfId="2" applyNumberFormat="1" applyFont="1" applyFill="1" applyBorder="1" applyAlignment="1">
      <alignment horizontal="center" vertical="center"/>
    </xf>
    <xf numFmtId="0" fontId="22" fillId="26" borderId="2" xfId="2" applyFont="1" applyAlignment="1">
      <alignment horizontal="left" wrapText="1"/>
    </xf>
    <xf numFmtId="0" fontId="22" fillId="26" borderId="2" xfId="2" applyFont="1" applyAlignment="1">
      <alignment wrapText="1"/>
    </xf>
    <xf numFmtId="0" fontId="15" fillId="26" borderId="2" xfId="2" applyFont="1" applyAlignment="1">
      <alignment horizontal="left" vertical="center" wrapText="1" indent="1"/>
    </xf>
    <xf numFmtId="3" fontId="17" fillId="26" borderId="2" xfId="2" applyNumberFormat="1" applyFont="1" applyAlignment="1">
      <alignment horizontal="center" vertical="center"/>
    </xf>
    <xf numFmtId="0" fontId="23" fillId="26" borderId="2" xfId="2" applyFont="1" applyAlignment="1">
      <alignment horizontal="center" vertical="center" wrapText="1"/>
    </xf>
    <xf numFmtId="0" fontId="23" fillId="26" borderId="2" xfId="2" applyFont="1"/>
    <xf numFmtId="0" fontId="24" fillId="26" borderId="2" xfId="2" applyFont="1"/>
    <xf numFmtId="0" fontId="17" fillId="50" borderId="6" xfId="2" applyFont="1" applyFill="1" applyBorder="1" applyAlignment="1">
      <alignment horizontal="left" vertical="center" wrapText="1"/>
    </xf>
    <xf numFmtId="165" fontId="19" fillId="50" borderId="9" xfId="3" applyNumberFormat="1" applyFont="1" applyFill="1" applyBorder="1" applyAlignment="1">
      <alignment horizontal="center" vertical="center"/>
    </xf>
    <xf numFmtId="9" fontId="17" fillId="50" borderId="9" xfId="2" applyNumberFormat="1" applyFont="1" applyFill="1" applyBorder="1" applyAlignment="1">
      <alignment horizontal="center" vertical="center"/>
    </xf>
    <xf numFmtId="0" fontId="25" fillId="26" borderId="2" xfId="4" applyFont="1"/>
    <xf numFmtId="0" fontId="25" fillId="26" borderId="2" xfId="4" applyFont="1" applyAlignment="1">
      <alignment horizontal="right"/>
    </xf>
    <xf numFmtId="0" fontId="26" fillId="26" borderId="2" xfId="4" applyFont="1"/>
    <xf numFmtId="0" fontId="24" fillId="48" borderId="6" xfId="4" applyFont="1" applyFill="1" applyBorder="1" applyAlignment="1">
      <alignment horizontal="left" vertical="center" wrapText="1"/>
    </xf>
    <xf numFmtId="0" fontId="24" fillId="26" borderId="6" xfId="4" applyFont="1" applyBorder="1" applyAlignment="1">
      <alignment vertical="center" wrapText="1"/>
    </xf>
    <xf numFmtId="0" fontId="29" fillId="26" borderId="11" xfId="4" applyFont="1" applyBorder="1" applyAlignment="1">
      <alignment horizontal="center" vertical="center" wrapText="1"/>
    </xf>
    <xf numFmtId="0" fontId="29" fillId="26" borderId="12" xfId="4" applyFont="1" applyBorder="1" applyAlignment="1">
      <alignment horizontal="center" vertical="center" wrapText="1"/>
    </xf>
    <xf numFmtId="0" fontId="29" fillId="26" borderId="13" xfId="4" applyFont="1" applyBorder="1" applyAlignment="1">
      <alignment horizontal="center" vertical="center" wrapText="1"/>
    </xf>
    <xf numFmtId="0" fontId="29" fillId="26" borderId="12" xfId="4" applyFont="1" applyBorder="1" applyAlignment="1">
      <alignment vertical="center" wrapText="1"/>
    </xf>
    <xf numFmtId="0" fontId="29" fillId="26" borderId="13" xfId="4" applyFont="1" applyBorder="1" applyAlignment="1">
      <alignment horizontal="center" vertical="center"/>
    </xf>
    <xf numFmtId="0" fontId="24" fillId="49" borderId="12" xfId="4" applyFont="1" applyFill="1" applyBorder="1" applyAlignment="1">
      <alignment vertical="center" wrapText="1"/>
    </xf>
    <xf numFmtId="0" fontId="29" fillId="50" borderId="12" xfId="4" applyFont="1" applyFill="1" applyBorder="1" applyAlignment="1">
      <alignment vertical="center" wrapText="1"/>
    </xf>
    <xf numFmtId="9" fontId="29" fillId="50" borderId="13" xfId="4" applyNumberFormat="1" applyFont="1" applyFill="1" applyBorder="1" applyAlignment="1">
      <alignment horizontal="center" vertical="center"/>
    </xf>
    <xf numFmtId="9" fontId="29" fillId="50" borderId="11" xfId="4" applyNumberFormat="1" applyFont="1" applyFill="1" applyBorder="1" applyAlignment="1">
      <alignment horizontal="center" vertical="center"/>
    </xf>
    <xf numFmtId="0" fontId="29" fillId="50" borderId="16" xfId="4" applyFont="1" applyFill="1" applyBorder="1" applyAlignment="1">
      <alignment horizontal="left" vertical="center" wrapText="1"/>
    </xf>
    <xf numFmtId="9" fontId="28" fillId="26" borderId="2" xfId="4" applyNumberFormat="1" applyFont="1" applyAlignment="1">
      <alignment horizontal="center" vertical="center"/>
    </xf>
    <xf numFmtId="9" fontId="28" fillId="26" borderId="16" xfId="4" applyNumberFormat="1" applyFont="1" applyBorder="1" applyAlignment="1">
      <alignment horizontal="center" vertical="center"/>
    </xf>
    <xf numFmtId="9" fontId="28" fillId="26" borderId="26" xfId="4" applyNumberFormat="1" applyFont="1" applyBorder="1" applyAlignment="1">
      <alignment horizontal="center" vertical="center"/>
    </xf>
    <xf numFmtId="0" fontId="29" fillId="50" borderId="15" xfId="4" applyFont="1" applyFill="1" applyBorder="1" applyAlignment="1">
      <alignment horizontal="left" vertical="center" wrapText="1"/>
    </xf>
    <xf numFmtId="3" fontId="31" fillId="50" borderId="14" xfId="3" applyNumberFormat="1" applyFont="1" applyFill="1" applyBorder="1" applyAlignment="1">
      <alignment horizontal="center" vertical="center"/>
    </xf>
    <xf numFmtId="9" fontId="31" fillId="50" borderId="14" xfId="4" applyNumberFormat="1" applyFont="1" applyFill="1" applyBorder="1" applyAlignment="1">
      <alignment horizontal="center" vertical="center"/>
    </xf>
    <xf numFmtId="9" fontId="31" fillId="50" borderId="13" xfId="4" applyNumberFormat="1" applyFont="1" applyFill="1" applyBorder="1" applyAlignment="1">
      <alignment horizontal="center" vertical="center"/>
    </xf>
    <xf numFmtId="0" fontId="32" fillId="47" borderId="12" xfId="4" applyFont="1" applyFill="1" applyBorder="1" applyAlignment="1">
      <alignment vertical="center" wrapText="1"/>
    </xf>
    <xf numFmtId="0" fontId="32" fillId="49" borderId="12" xfId="4" applyFont="1" applyFill="1" applyBorder="1" applyAlignment="1">
      <alignment horizontal="left" vertical="center" wrapText="1"/>
    </xf>
    <xf numFmtId="0" fontId="29" fillId="48" borderId="12" xfId="4" applyFont="1" applyFill="1" applyBorder="1" applyAlignment="1">
      <alignment horizontal="left" vertical="center" wrapText="1"/>
    </xf>
    <xf numFmtId="0" fontId="24" fillId="48" borderId="11" xfId="4" applyFont="1" applyFill="1" applyBorder="1" applyAlignment="1">
      <alignment horizontal="center" vertical="center" wrapText="1"/>
    </xf>
    <xf numFmtId="0" fontId="29" fillId="48" borderId="12" xfId="4" applyFont="1" applyFill="1" applyBorder="1" applyAlignment="1">
      <alignment horizontal="center" vertical="center" wrapText="1"/>
    </xf>
    <xf numFmtId="0" fontId="24" fillId="48" borderId="13" xfId="4" applyFont="1" applyFill="1" applyBorder="1" applyAlignment="1">
      <alignment horizontal="center" vertical="center" wrapText="1"/>
    </xf>
    <xf numFmtId="3" fontId="29" fillId="26" borderId="12" xfId="4" applyNumberFormat="1" applyFont="1" applyBorder="1" applyAlignment="1">
      <alignment horizontal="center" vertical="center" wrapText="1"/>
    </xf>
    <xf numFmtId="0" fontId="35" fillId="26" borderId="2" xfId="4" applyFont="1"/>
    <xf numFmtId="3" fontId="28" fillId="48" borderId="12" xfId="4" applyNumberFormat="1" applyFont="1" applyFill="1" applyBorder="1" applyAlignment="1">
      <alignment horizontal="center" vertical="center" wrapText="1"/>
    </xf>
    <xf numFmtId="165" fontId="29" fillId="48" borderId="13" xfId="4" applyNumberFormat="1" applyFont="1" applyFill="1" applyBorder="1" applyAlignment="1">
      <alignment horizontal="center" vertical="center"/>
    </xf>
    <xf numFmtId="0" fontId="29" fillId="26" borderId="12" xfId="4" applyFont="1" applyBorder="1" applyAlignment="1">
      <alignment horizontal="left" vertical="center" wrapText="1" indent="1"/>
    </xf>
    <xf numFmtId="3" fontId="30" fillId="26" borderId="13" xfId="4" applyNumberFormat="1" applyFont="1" applyBorder="1" applyAlignment="1">
      <alignment horizontal="center" vertical="center"/>
    </xf>
    <xf numFmtId="3" fontId="33" fillId="26" borderId="13" xfId="4" applyNumberFormat="1" applyFont="1" applyBorder="1" applyAlignment="1">
      <alignment horizontal="center" vertical="center"/>
    </xf>
    <xf numFmtId="0" fontId="36" fillId="26" borderId="12" xfId="4" applyFont="1" applyBorder="1" applyAlignment="1">
      <alignment horizontal="left" vertical="center" wrapText="1" indent="1"/>
    </xf>
    <xf numFmtId="3" fontId="36" fillId="26" borderId="13" xfId="4" applyNumberFormat="1" applyFont="1" applyBorder="1" applyAlignment="1">
      <alignment horizontal="center" vertical="center"/>
    </xf>
    <xf numFmtId="3" fontId="37" fillId="26" borderId="13" xfId="4" applyNumberFormat="1" applyFont="1" applyBorder="1" applyAlignment="1">
      <alignment horizontal="center" vertical="center"/>
    </xf>
    <xf numFmtId="165" fontId="36" fillId="26" borderId="13" xfId="4" applyNumberFormat="1" applyFont="1" applyBorder="1" applyAlignment="1">
      <alignment horizontal="center" vertical="center"/>
    </xf>
    <xf numFmtId="165" fontId="37" fillId="26" borderId="13" xfId="4" applyNumberFormat="1" applyFont="1" applyBorder="1" applyAlignment="1">
      <alignment horizontal="center" vertical="center"/>
    </xf>
    <xf numFmtId="3" fontId="29" fillId="26" borderId="13" xfId="4" applyNumberFormat="1" applyFont="1" applyBorder="1" applyAlignment="1">
      <alignment horizontal="center" vertical="center"/>
    </xf>
    <xf numFmtId="3" fontId="38" fillId="26" borderId="13" xfId="4" applyNumberFormat="1" applyFont="1" applyBorder="1" applyAlignment="1">
      <alignment horizontal="center" vertical="center"/>
    </xf>
    <xf numFmtId="3" fontId="39" fillId="26" borderId="13" xfId="4" applyNumberFormat="1" applyFont="1" applyBorder="1" applyAlignment="1">
      <alignment horizontal="center" vertical="center"/>
    </xf>
    <xf numFmtId="3" fontId="25" fillId="26" borderId="2" xfId="4" applyNumberFormat="1" applyFont="1"/>
    <xf numFmtId="3" fontId="40" fillId="26" borderId="13" xfId="4" applyNumberFormat="1" applyFont="1" applyBorder="1" applyAlignment="1">
      <alignment horizontal="center" vertical="center"/>
    </xf>
    <xf numFmtId="1" fontId="29" fillId="26" borderId="13" xfId="3" applyNumberFormat="1" applyFont="1" applyBorder="1" applyAlignment="1">
      <alignment horizontal="center" vertical="center"/>
    </xf>
    <xf numFmtId="165" fontId="29" fillId="26" borderId="13" xfId="3" applyNumberFormat="1" applyFont="1" applyBorder="1" applyAlignment="1">
      <alignment horizontal="center" vertical="center"/>
    </xf>
    <xf numFmtId="9" fontId="29" fillId="26" borderId="13" xfId="3" applyFont="1" applyBorder="1" applyAlignment="1">
      <alignment horizontal="center" vertical="center"/>
    </xf>
    <xf numFmtId="0" fontId="41" fillId="26" borderId="17" xfId="4" applyFont="1" applyBorder="1" applyAlignment="1">
      <alignment horizontal="left" vertical="center" wrapText="1" indent="1"/>
    </xf>
    <xf numFmtId="0" fontId="32" fillId="47" borderId="16" xfId="4" applyFont="1" applyFill="1" applyBorder="1" applyAlignment="1">
      <alignment vertical="center" wrapText="1"/>
    </xf>
    <xf numFmtId="3" fontId="24" fillId="47" borderId="13" xfId="4" applyNumberFormat="1" applyFont="1" applyFill="1" applyBorder="1" applyAlignment="1">
      <alignment horizontal="center" vertical="center"/>
    </xf>
    <xf numFmtId="0" fontId="32" fillId="49" borderId="12" xfId="4" applyFont="1" applyFill="1" applyBorder="1" applyAlignment="1">
      <alignment vertical="center" wrapText="1"/>
    </xf>
    <xf numFmtId="9" fontId="29" fillId="26" borderId="12" xfId="4" applyNumberFormat="1" applyFont="1" applyBorder="1" applyAlignment="1">
      <alignment horizontal="center" vertical="center" wrapText="1"/>
    </xf>
    <xf numFmtId="165" fontId="29" fillId="26" borderId="13" xfId="4" applyNumberFormat="1" applyFont="1" applyBorder="1" applyAlignment="1">
      <alignment horizontal="center" vertical="center"/>
    </xf>
    <xf numFmtId="3" fontId="42" fillId="26" borderId="13" xfId="4" applyNumberFormat="1" applyFont="1" applyBorder="1" applyAlignment="1">
      <alignment horizontal="center" vertical="center"/>
    </xf>
    <xf numFmtId="0" fontId="36" fillId="26" borderId="17" xfId="4" applyFont="1" applyBorder="1" applyAlignment="1">
      <alignment horizontal="left" vertical="center" wrapText="1" indent="1"/>
    </xf>
    <xf numFmtId="0" fontId="32" fillId="26" borderId="16" xfId="4" applyFont="1" applyBorder="1" applyAlignment="1">
      <alignment horizontal="left" vertical="center" wrapText="1" indent="1"/>
    </xf>
    <xf numFmtId="3" fontId="28" fillId="26" borderId="12" xfId="4" applyNumberFormat="1" applyFont="1" applyBorder="1" applyAlignment="1">
      <alignment horizontal="center" vertical="center" wrapText="1"/>
    </xf>
    <xf numFmtId="3" fontId="28" fillId="26" borderId="13" xfId="4" applyNumberFormat="1" applyFont="1" applyBorder="1" applyAlignment="1">
      <alignment horizontal="center" vertical="center"/>
    </xf>
    <xf numFmtId="0" fontId="32" fillId="26" borderId="17" xfId="4" applyFont="1" applyBorder="1" applyAlignment="1">
      <alignment horizontal="left" vertical="center" wrapText="1" indent="1"/>
    </xf>
    <xf numFmtId="3" fontId="34" fillId="26" borderId="13" xfId="4" applyNumberFormat="1" applyFont="1" applyBorder="1" applyAlignment="1">
      <alignment horizontal="center" vertical="center"/>
    </xf>
    <xf numFmtId="3" fontId="46" fillId="26" borderId="13" xfId="4" applyNumberFormat="1" applyFont="1" applyBorder="1" applyAlignment="1">
      <alignment horizontal="center" vertical="center"/>
    </xf>
    <xf numFmtId="0" fontId="34" fillId="26" borderId="12" xfId="4" applyFont="1" applyBorder="1" applyAlignment="1">
      <alignment horizontal="left" vertical="center" wrapText="1" indent="1"/>
    </xf>
    <xf numFmtId="0" fontId="46" fillId="26" borderId="12" xfId="4" applyFont="1" applyBorder="1" applyAlignment="1">
      <alignment horizontal="left" vertical="center" wrapText="1" indent="1"/>
    </xf>
    <xf numFmtId="0" fontId="32" fillId="52" borderId="12" xfId="4" applyFont="1" applyFill="1" applyBorder="1" applyAlignment="1">
      <alignment vertical="center" wrapText="1"/>
    </xf>
    <xf numFmtId="3" fontId="24" fillId="52" borderId="13" xfId="4" applyNumberFormat="1" applyFont="1" applyFill="1" applyBorder="1" applyAlignment="1">
      <alignment horizontal="center" vertical="center"/>
    </xf>
    <xf numFmtId="3" fontId="24" fillId="26" borderId="13" xfId="4" applyNumberFormat="1" applyFont="1" applyBorder="1" applyAlignment="1">
      <alignment horizontal="center" vertical="center"/>
    </xf>
    <xf numFmtId="3" fontId="24" fillId="48" borderId="13" xfId="4" applyNumberFormat="1" applyFont="1" applyFill="1" applyBorder="1" applyAlignment="1">
      <alignment horizontal="center" vertical="center"/>
    </xf>
    <xf numFmtId="0" fontId="24" fillId="26" borderId="2" xfId="4" applyFont="1" applyAlignment="1">
      <alignment horizontal="left" vertical="center" wrapText="1" indent="1"/>
    </xf>
    <xf numFmtId="3" fontId="29" fillId="26" borderId="2" xfId="4" applyNumberFormat="1" applyFont="1" applyAlignment="1">
      <alignment horizontal="center" vertical="center"/>
    </xf>
    <xf numFmtId="0" fontId="15" fillId="48" borderId="31" xfId="6" applyFont="1" applyFill="1" applyBorder="1" applyAlignment="1">
      <alignment horizontal="left" vertical="center" wrapText="1"/>
    </xf>
    <xf numFmtId="0" fontId="15" fillId="49" borderId="31" xfId="6" applyFont="1" applyFill="1" applyBorder="1" applyAlignment="1">
      <alignment vertical="center" wrapText="1"/>
    </xf>
    <xf numFmtId="0" fontId="15" fillId="48" borderId="31" xfId="6" applyFont="1" applyFill="1" applyBorder="1" applyAlignment="1">
      <alignment horizontal="center" vertical="center" wrapText="1"/>
    </xf>
    <xf numFmtId="0" fontId="17" fillId="48" borderId="31" xfId="6" applyFont="1" applyFill="1" applyBorder="1" applyAlignment="1">
      <alignment horizontal="center" vertical="center" wrapText="1"/>
    </xf>
    <xf numFmtId="0" fontId="47" fillId="48" borderId="31" xfId="6" applyFont="1" applyFill="1" applyBorder="1" applyAlignment="1">
      <alignment horizontal="left" vertical="top" wrapText="1"/>
    </xf>
    <xf numFmtId="9" fontId="17" fillId="50" borderId="31" xfId="6" applyNumberFormat="1" applyFont="1" applyFill="1" applyBorder="1" applyAlignment="1">
      <alignment horizontal="center" vertical="center"/>
    </xf>
    <xf numFmtId="0" fontId="17" fillId="48" borderId="31" xfId="6" applyFont="1" applyFill="1" applyBorder="1" applyAlignment="1">
      <alignment horizontal="left" vertical="center" wrapText="1"/>
    </xf>
    <xf numFmtId="0" fontId="47" fillId="50" borderId="31" xfId="6" applyFont="1" applyFill="1" applyBorder="1" applyAlignment="1">
      <alignment vertical="center" wrapText="1"/>
    </xf>
    <xf numFmtId="3" fontId="49" fillId="48" borderId="31" xfId="3" applyNumberFormat="1" applyFont="1" applyFill="1" applyBorder="1" applyAlignment="1">
      <alignment horizontal="center" vertical="center"/>
    </xf>
    <xf numFmtId="9" fontId="49" fillId="48" borderId="31" xfId="6" applyNumberFormat="1" applyFont="1" applyFill="1" applyBorder="1" applyAlignment="1">
      <alignment horizontal="center" vertical="center"/>
    </xf>
    <xf numFmtId="0" fontId="16" fillId="49" borderId="31" xfId="6" applyFont="1" applyFill="1" applyBorder="1" applyAlignment="1">
      <alignment horizontal="left" vertical="center" wrapText="1"/>
    </xf>
    <xf numFmtId="3" fontId="17" fillId="48" borderId="31" xfId="6" applyNumberFormat="1" applyFont="1" applyFill="1" applyBorder="1" applyAlignment="1">
      <alignment horizontal="center" vertical="center" wrapText="1"/>
    </xf>
    <xf numFmtId="165" fontId="17" fillId="48" borderId="31" xfId="6" applyNumberFormat="1" applyFont="1" applyFill="1" applyBorder="1" applyAlignment="1">
      <alignment horizontal="center" vertical="center"/>
    </xf>
    <xf numFmtId="0" fontId="17" fillId="26" borderId="31" xfId="6" applyFont="1" applyBorder="1" applyAlignment="1">
      <alignment horizontal="left" vertical="center" wrapText="1" indent="1"/>
    </xf>
    <xf numFmtId="3" fontId="17" fillId="26" borderId="31" xfId="6" applyNumberFormat="1" applyFont="1" applyBorder="1" applyAlignment="1">
      <alignment horizontal="center" vertical="center"/>
    </xf>
    <xf numFmtId="0" fontId="20" fillId="26" borderId="31" xfId="6" applyFont="1" applyBorder="1" applyAlignment="1">
      <alignment horizontal="left" vertical="center" wrapText="1" indent="1"/>
    </xf>
    <xf numFmtId="3" fontId="20" fillId="48" borderId="31" xfId="6" applyNumberFormat="1" applyFont="1" applyFill="1" applyBorder="1" applyAlignment="1">
      <alignment horizontal="center" vertical="center"/>
    </xf>
    <xf numFmtId="3" fontId="20" fillId="26" borderId="31" xfId="6" applyNumberFormat="1" applyFont="1" applyBorder="1" applyAlignment="1">
      <alignment horizontal="center" vertical="center"/>
    </xf>
    <xf numFmtId="3" fontId="17" fillId="48" borderId="31" xfId="6" applyNumberFormat="1" applyFont="1" applyFill="1" applyBorder="1" applyAlignment="1">
      <alignment horizontal="center" vertical="center"/>
    </xf>
    <xf numFmtId="9" fontId="17" fillId="26" borderId="31" xfId="3" applyFont="1" applyBorder="1" applyAlignment="1">
      <alignment horizontal="center" vertical="center"/>
    </xf>
    <xf numFmtId="165" fontId="17" fillId="26" borderId="2" xfId="3" applyNumberFormat="1" applyFont="1"/>
    <xf numFmtId="165" fontId="17" fillId="26" borderId="31" xfId="3" applyNumberFormat="1" applyFont="1" applyBorder="1" applyAlignment="1">
      <alignment horizontal="center" vertical="center"/>
    </xf>
    <xf numFmtId="0" fontId="21" fillId="26" borderId="31" xfId="6" applyFont="1" applyBorder="1" applyAlignment="1">
      <alignment horizontal="left" vertical="center" wrapText="1" indent="1"/>
    </xf>
    <xf numFmtId="0" fontId="16" fillId="47" borderId="31" xfId="6" applyFont="1" applyFill="1" applyBorder="1" applyAlignment="1">
      <alignment vertical="center" wrapText="1"/>
    </xf>
    <xf numFmtId="3" fontId="15" fillId="47" borderId="31" xfId="6" applyNumberFormat="1" applyFont="1" applyFill="1" applyBorder="1" applyAlignment="1">
      <alignment horizontal="center" vertical="center"/>
    </xf>
    <xf numFmtId="0" fontId="50" fillId="49" borderId="31" xfId="6" applyFont="1" applyFill="1" applyBorder="1" applyAlignment="1">
      <alignment horizontal="left" vertical="center" wrapText="1"/>
    </xf>
    <xf numFmtId="9" fontId="16" fillId="49" borderId="31" xfId="6" applyNumberFormat="1" applyFont="1" applyFill="1" applyBorder="1" applyAlignment="1">
      <alignment horizontal="center" vertical="center" wrapText="1"/>
    </xf>
    <xf numFmtId="0" fontId="16" fillId="49" borderId="20" xfId="6" applyFont="1" applyFill="1" applyBorder="1" applyAlignment="1">
      <alignment horizontal="left" vertical="center"/>
    </xf>
    <xf numFmtId="0" fontId="17" fillId="48" borderId="40" xfId="6" applyFont="1" applyFill="1" applyBorder="1" applyAlignment="1">
      <alignment horizontal="left" vertical="center" wrapText="1"/>
    </xf>
    <xf numFmtId="3" fontId="20" fillId="26" borderId="40" xfId="6" applyNumberFormat="1" applyFont="1" applyBorder="1" applyAlignment="1">
      <alignment horizontal="center" vertical="center"/>
    </xf>
    <xf numFmtId="0" fontId="51" fillId="49" borderId="40" xfId="6" applyFont="1" applyFill="1" applyBorder="1" applyAlignment="1">
      <alignment vertical="center" wrapText="1"/>
    </xf>
    <xf numFmtId="0" fontId="16" fillId="49" borderId="41" xfId="6" applyFont="1" applyFill="1" applyBorder="1" applyAlignment="1">
      <alignment horizontal="left" vertical="center" wrapText="1"/>
    </xf>
    <xf numFmtId="0" fontId="17" fillId="49" borderId="30" xfId="6" applyFont="1" applyFill="1" applyBorder="1" applyAlignment="1">
      <alignment vertical="center"/>
    </xf>
    <xf numFmtId="0" fontId="16" fillId="49" borderId="30" xfId="6" applyFont="1" applyFill="1" applyBorder="1" applyAlignment="1">
      <alignment vertical="center" wrapText="1"/>
    </xf>
    <xf numFmtId="0" fontId="17" fillId="49" borderId="42" xfId="6" applyFont="1" applyFill="1" applyBorder="1" applyAlignment="1">
      <alignment vertical="center"/>
    </xf>
    <xf numFmtId="0" fontId="17" fillId="48" borderId="43" xfId="6" applyFont="1" applyFill="1" applyBorder="1" applyAlignment="1">
      <alignment horizontal="left" vertical="center" wrapText="1"/>
    </xf>
    <xf numFmtId="0" fontId="17" fillId="48" borderId="16" xfId="6" applyFont="1" applyFill="1" applyBorder="1" applyAlignment="1">
      <alignment horizontal="center" vertical="center" wrapText="1"/>
    </xf>
    <xf numFmtId="0" fontId="15" fillId="48" borderId="16" xfId="6" applyFont="1" applyFill="1" applyBorder="1" applyAlignment="1">
      <alignment horizontal="center" vertical="center" wrapText="1"/>
    </xf>
    <xf numFmtId="0" fontId="15" fillId="48" borderId="21" xfId="6" applyFont="1" applyFill="1" applyBorder="1" applyAlignment="1">
      <alignment horizontal="center" vertical="center" wrapText="1"/>
    </xf>
    <xf numFmtId="0" fontId="17" fillId="48" borderId="16" xfId="6" applyFont="1" applyFill="1" applyBorder="1" applyAlignment="1">
      <alignment horizontal="left" vertical="center" wrapText="1"/>
    </xf>
    <xf numFmtId="0" fontId="17" fillId="48" borderId="21" xfId="6" applyFont="1" applyFill="1" applyBorder="1" applyAlignment="1">
      <alignment horizontal="left" vertical="center" wrapText="1"/>
    </xf>
    <xf numFmtId="3" fontId="17" fillId="48" borderId="16" xfId="6" applyNumberFormat="1" applyFont="1" applyFill="1" applyBorder="1" applyAlignment="1">
      <alignment horizontal="center" vertical="center" wrapText="1"/>
    </xf>
    <xf numFmtId="3" fontId="17" fillId="48" borderId="21" xfId="6" applyNumberFormat="1" applyFont="1" applyFill="1" applyBorder="1" applyAlignment="1">
      <alignment horizontal="center" vertical="center" wrapText="1"/>
    </xf>
    <xf numFmtId="165" fontId="17" fillId="48" borderId="16" xfId="6" applyNumberFormat="1" applyFont="1" applyFill="1" applyBorder="1" applyAlignment="1">
      <alignment horizontal="center" vertical="center"/>
    </xf>
    <xf numFmtId="165" fontId="17" fillId="48" borderId="21" xfId="6" applyNumberFormat="1" applyFont="1" applyFill="1" applyBorder="1" applyAlignment="1">
      <alignment horizontal="center" vertical="center"/>
    </xf>
    <xf numFmtId="0" fontId="17" fillId="26" borderId="43" xfId="6" applyFont="1" applyBorder="1" applyAlignment="1">
      <alignment horizontal="left" vertical="center" wrapText="1" indent="1"/>
    </xf>
    <xf numFmtId="3" fontId="17" fillId="26" borderId="16" xfId="6" applyNumberFormat="1" applyFont="1" applyBorder="1" applyAlignment="1">
      <alignment horizontal="center" vertical="center"/>
    </xf>
    <xf numFmtId="3" fontId="17" fillId="26" borderId="21" xfId="6" applyNumberFormat="1" applyFont="1" applyBorder="1" applyAlignment="1">
      <alignment horizontal="center" vertical="center"/>
    </xf>
    <xf numFmtId="0" fontId="20" fillId="26" borderId="43" xfId="6" applyFont="1" applyBorder="1" applyAlignment="1">
      <alignment horizontal="left" vertical="center" wrapText="1" indent="1"/>
    </xf>
    <xf numFmtId="3" fontId="20" fillId="26" borderId="16" xfId="6" applyNumberFormat="1" applyFont="1" applyBorder="1" applyAlignment="1">
      <alignment horizontal="center" vertical="center"/>
    </xf>
    <xf numFmtId="3" fontId="20" fillId="26" borderId="21" xfId="6" applyNumberFormat="1" applyFont="1" applyBorder="1" applyAlignment="1">
      <alignment horizontal="center" vertical="center"/>
    </xf>
    <xf numFmtId="0" fontId="21" fillId="26" borderId="44" xfId="6" applyFont="1" applyBorder="1" applyAlignment="1">
      <alignment horizontal="left" vertical="center" wrapText="1" indent="1"/>
    </xf>
    <xf numFmtId="3" fontId="20" fillId="26" borderId="29" xfId="6" applyNumberFormat="1" applyFont="1" applyBorder="1" applyAlignment="1">
      <alignment horizontal="center" vertical="center"/>
    </xf>
    <xf numFmtId="3" fontId="20" fillId="26" borderId="45" xfId="6" applyNumberFormat="1" applyFont="1" applyBorder="1" applyAlignment="1">
      <alignment horizontal="center" vertical="center"/>
    </xf>
    <xf numFmtId="0" fontId="16" fillId="52" borderId="31" xfId="6" applyFont="1" applyFill="1" applyBorder="1" applyAlignment="1">
      <alignment vertical="center" wrapText="1"/>
    </xf>
    <xf numFmtId="3" fontId="15" fillId="52" borderId="31" xfId="6" applyNumberFormat="1" applyFont="1" applyFill="1" applyBorder="1" applyAlignment="1">
      <alignment horizontal="center" vertical="center"/>
    </xf>
    <xf numFmtId="3" fontId="15" fillId="52" borderId="46" xfId="6" applyNumberFormat="1" applyFont="1" applyFill="1" applyBorder="1" applyAlignment="1">
      <alignment horizontal="center" vertical="center"/>
    </xf>
    <xf numFmtId="3" fontId="15" fillId="49" borderId="31" xfId="6" applyNumberFormat="1" applyFont="1" applyFill="1" applyBorder="1" applyAlignment="1">
      <alignment horizontal="center" vertical="center"/>
    </xf>
    <xf numFmtId="3" fontId="15" fillId="26" borderId="31" xfId="6" applyNumberFormat="1" applyFont="1" applyBorder="1" applyAlignment="1">
      <alignment horizontal="center" vertical="center"/>
    </xf>
    <xf numFmtId="3" fontId="17" fillId="26" borderId="47" xfId="6" applyNumberFormat="1" applyFont="1" applyBorder="1" applyAlignment="1">
      <alignment horizontal="center" vertical="center"/>
    </xf>
    <xf numFmtId="0" fontId="20" fillId="26" borderId="40" xfId="6" applyFont="1" applyBorder="1" applyAlignment="1">
      <alignment horizontal="left" vertical="center" wrapText="1" indent="1"/>
    </xf>
    <xf numFmtId="3" fontId="15" fillId="47" borderId="24" xfId="6" applyNumberFormat="1" applyFont="1" applyFill="1" applyBorder="1" applyAlignment="1">
      <alignment horizontal="center" vertical="center"/>
    </xf>
    <xf numFmtId="0" fontId="17" fillId="26" borderId="49" xfId="6" applyFont="1" applyBorder="1"/>
    <xf numFmtId="0" fontId="15" fillId="26" borderId="2" xfId="6" applyFont="1" applyAlignment="1">
      <alignment horizontal="center"/>
    </xf>
    <xf numFmtId="0" fontId="17" fillId="26" borderId="2" xfId="6" applyFont="1"/>
    <xf numFmtId="0" fontId="18" fillId="26" borderId="2" xfId="6" applyFont="1" applyAlignment="1">
      <alignment vertical="top" wrapText="1"/>
    </xf>
    <xf numFmtId="165" fontId="17" fillId="26" borderId="2" xfId="3" applyNumberFormat="1" applyFont="1" applyBorder="1"/>
    <xf numFmtId="0" fontId="17" fillId="26" borderId="2" xfId="6" applyFont="1" applyAlignment="1">
      <alignment horizontal="center"/>
    </xf>
    <xf numFmtId="168" fontId="17" fillId="26" borderId="2" xfId="7" applyNumberFormat="1" applyFont="1" applyBorder="1"/>
    <xf numFmtId="3" fontId="17" fillId="26" borderId="2" xfId="6" applyNumberFormat="1" applyFont="1" applyAlignment="1">
      <alignment horizontal="center" vertical="center"/>
    </xf>
    <xf numFmtId="3" fontId="20" fillId="26" borderId="2" xfId="6" applyNumberFormat="1" applyFont="1" applyAlignment="1">
      <alignment horizontal="center" vertical="center"/>
    </xf>
    <xf numFmtId="3" fontId="15" fillId="26" borderId="2" xfId="6" applyNumberFormat="1" applyFont="1" applyAlignment="1">
      <alignment horizontal="center" vertical="center"/>
    </xf>
    <xf numFmtId="0" fontId="16" fillId="26" borderId="2" xfId="6" applyFont="1" applyAlignment="1">
      <alignment vertical="center" wrapText="1"/>
    </xf>
    <xf numFmtId="0" fontId="15" fillId="26" borderId="2" xfId="6" applyFont="1" applyAlignment="1">
      <alignment horizontal="left" vertical="center" wrapText="1" indent="1"/>
    </xf>
    <xf numFmtId="0" fontId="53" fillId="26" borderId="2" xfId="8" applyFont="1"/>
    <xf numFmtId="0" fontId="12" fillId="26" borderId="2" xfId="8"/>
    <xf numFmtId="0" fontId="51" fillId="48" borderId="6" xfId="8" applyFont="1" applyFill="1" applyBorder="1" applyAlignment="1">
      <alignment horizontal="left" vertical="center" wrapText="1"/>
    </xf>
    <xf numFmtId="0" fontId="51" fillId="49" borderId="6" xfId="8" applyFont="1" applyFill="1" applyBorder="1" applyAlignment="1">
      <alignment vertical="center" wrapText="1"/>
    </xf>
    <xf numFmtId="0" fontId="48" fillId="48" borderId="11" xfId="8" applyFont="1" applyFill="1" applyBorder="1" applyAlignment="1">
      <alignment horizontal="center" vertical="center" wrapText="1"/>
    </xf>
    <xf numFmtId="0" fontId="48" fillId="48" borderId="12" xfId="8" applyFont="1" applyFill="1" applyBorder="1" applyAlignment="1">
      <alignment horizontal="left" vertical="center" wrapText="1"/>
    </xf>
    <xf numFmtId="0" fontId="48" fillId="26" borderId="13" xfId="8" applyFont="1" applyBorder="1" applyAlignment="1">
      <alignment horizontal="center" vertical="center" wrapText="1"/>
    </xf>
    <xf numFmtId="9" fontId="48" fillId="26" borderId="13" xfId="8" applyNumberFormat="1" applyFont="1" applyBorder="1" applyAlignment="1">
      <alignment horizontal="left" vertical="center" wrapText="1"/>
    </xf>
    <xf numFmtId="9" fontId="48" fillId="26" borderId="13" xfId="8" applyNumberFormat="1" applyFont="1" applyBorder="1" applyAlignment="1">
      <alignment horizontal="center" vertical="center"/>
    </xf>
    <xf numFmtId="9" fontId="48" fillId="26" borderId="13" xfId="8" applyNumberFormat="1" applyFont="1" applyBorder="1" applyAlignment="1">
      <alignment horizontal="center" vertical="center" wrapText="1"/>
    </xf>
    <xf numFmtId="9" fontId="51" fillId="26" borderId="13" xfId="8" applyNumberFormat="1" applyFont="1" applyBorder="1" applyAlignment="1">
      <alignment horizontal="left" vertical="center" wrapText="1"/>
    </xf>
    <xf numFmtId="0" fontId="51" fillId="49" borderId="12" xfId="8" applyFont="1" applyFill="1" applyBorder="1" applyAlignment="1">
      <alignment vertical="center" wrapText="1"/>
    </xf>
    <xf numFmtId="4" fontId="53" fillId="26" borderId="2" xfId="8" applyNumberFormat="1" applyFont="1"/>
    <xf numFmtId="0" fontId="55" fillId="49" borderId="12" xfId="8" applyFont="1" applyFill="1" applyBorder="1" applyAlignment="1">
      <alignment horizontal="left" vertical="center" wrapText="1"/>
    </xf>
    <xf numFmtId="0" fontId="48" fillId="48" borderId="10" xfId="8" applyFont="1" applyFill="1" applyBorder="1" applyAlignment="1">
      <alignment horizontal="center" vertical="center" wrapText="1"/>
    </xf>
    <xf numFmtId="0" fontId="51" fillId="48" borderId="11" xfId="8" applyFont="1" applyFill="1" applyBorder="1" applyAlignment="1">
      <alignment horizontal="center" vertical="center" wrapText="1"/>
    </xf>
    <xf numFmtId="0" fontId="48" fillId="48" borderId="12" xfId="8" applyFont="1" applyFill="1" applyBorder="1" applyAlignment="1">
      <alignment horizontal="center" vertical="center" wrapText="1"/>
    </xf>
    <xf numFmtId="0" fontId="51" fillId="48" borderId="13" xfId="8" applyFont="1" applyFill="1" applyBorder="1" applyAlignment="1">
      <alignment horizontal="center" vertical="center" wrapText="1"/>
    </xf>
    <xf numFmtId="3" fontId="56" fillId="48" borderId="12" xfId="8" applyNumberFormat="1" applyFont="1" applyFill="1" applyBorder="1" applyAlignment="1">
      <alignment horizontal="center" vertical="center" wrapText="1"/>
    </xf>
    <xf numFmtId="3" fontId="56" fillId="48" borderId="13" xfId="8" applyNumberFormat="1" applyFont="1" applyFill="1" applyBorder="1" applyAlignment="1">
      <alignment horizontal="center" vertical="center"/>
    </xf>
    <xf numFmtId="165" fontId="48" fillId="48" borderId="13" xfId="8" applyNumberFormat="1" applyFont="1" applyFill="1" applyBorder="1" applyAlignment="1">
      <alignment horizontal="center" vertical="center"/>
    </xf>
    <xf numFmtId="0" fontId="48" fillId="26" borderId="12" xfId="8" applyFont="1" applyBorder="1" applyAlignment="1">
      <alignment horizontal="left" vertical="center" wrapText="1" indent="1"/>
    </xf>
    <xf numFmtId="3" fontId="48" fillId="26" borderId="13" xfId="8" applyNumberFormat="1" applyFont="1" applyBorder="1" applyAlignment="1">
      <alignment horizontal="center" vertical="center"/>
    </xf>
    <xf numFmtId="0" fontId="57" fillId="26" borderId="12" xfId="8" applyFont="1" applyBorder="1" applyAlignment="1">
      <alignment horizontal="left" vertical="center" wrapText="1" indent="1"/>
    </xf>
    <xf numFmtId="3" fontId="57" fillId="48" borderId="13" xfId="8" applyNumberFormat="1" applyFont="1" applyFill="1" applyBorder="1" applyAlignment="1">
      <alignment horizontal="center" vertical="center"/>
    </xf>
    <xf numFmtId="3" fontId="57" fillId="26" borderId="13" xfId="8" applyNumberFormat="1" applyFont="1" applyBorder="1" applyAlignment="1">
      <alignment horizontal="center" vertical="center"/>
    </xf>
    <xf numFmtId="0" fontId="58" fillId="26" borderId="2" xfId="8" applyFont="1"/>
    <xf numFmtId="0" fontId="58" fillId="26" borderId="2" xfId="8" applyFont="1" applyAlignment="1">
      <alignment horizontal="center"/>
    </xf>
    <xf numFmtId="3" fontId="56" fillId="26" borderId="13" xfId="8" applyNumberFormat="1" applyFont="1" applyBorder="1" applyAlignment="1">
      <alignment horizontal="center" vertical="center"/>
    </xf>
    <xf numFmtId="3" fontId="59" fillId="48" borderId="13" xfId="8" applyNumberFormat="1" applyFont="1" applyFill="1" applyBorder="1" applyAlignment="1">
      <alignment horizontal="center" vertical="center"/>
    </xf>
    <xf numFmtId="3" fontId="59" fillId="26" borderId="13" xfId="8" applyNumberFormat="1" applyFont="1" applyBorder="1" applyAlignment="1">
      <alignment horizontal="center" vertical="center"/>
    </xf>
    <xf numFmtId="0" fontId="60" fillId="26" borderId="2" xfId="8" applyFont="1"/>
    <xf numFmtId="0" fontId="61" fillId="26" borderId="6" xfId="8" applyFont="1" applyBorder="1" applyAlignment="1">
      <alignment horizontal="left" vertical="center" wrapText="1" indent="1"/>
    </xf>
    <xf numFmtId="3" fontId="62" fillId="26" borderId="9" xfId="8" applyNumberFormat="1" applyFont="1" applyBorder="1" applyAlignment="1">
      <alignment horizontal="center" vertical="center"/>
    </xf>
    <xf numFmtId="0" fontId="19" fillId="49" borderId="6" xfId="8" applyFont="1" applyFill="1" applyBorder="1" applyAlignment="1">
      <alignment horizontal="left" vertical="center" wrapText="1"/>
    </xf>
    <xf numFmtId="0" fontId="55" fillId="49" borderId="6" xfId="8" applyFont="1" applyFill="1" applyBorder="1" applyAlignment="1">
      <alignment vertical="center" wrapText="1"/>
    </xf>
    <xf numFmtId="0" fontId="48" fillId="49" borderId="8" xfId="8" applyFont="1" applyFill="1" applyBorder="1" applyAlignment="1">
      <alignment vertical="center"/>
    </xf>
    <xf numFmtId="0" fontId="48" fillId="49" borderId="9" xfId="8" applyFont="1" applyFill="1" applyBorder="1" applyAlignment="1">
      <alignment vertical="center"/>
    </xf>
    <xf numFmtId="0" fontId="51" fillId="48" borderId="13" xfId="8" applyFont="1" applyFill="1" applyBorder="1" applyAlignment="1">
      <alignment horizontal="center" wrapText="1"/>
    </xf>
    <xf numFmtId="0" fontId="56" fillId="48" borderId="12" xfId="8" applyFont="1" applyFill="1" applyBorder="1" applyAlignment="1">
      <alignment horizontal="left" vertical="center" wrapText="1"/>
    </xf>
    <xf numFmtId="0" fontId="56" fillId="26" borderId="12" xfId="8" applyFont="1" applyBorder="1" applyAlignment="1">
      <alignment horizontal="center" vertical="center" wrapText="1"/>
    </xf>
    <xf numFmtId="0" fontId="56" fillId="48" borderId="12" xfId="8" applyFont="1" applyFill="1" applyBorder="1" applyAlignment="1">
      <alignment horizontal="center" vertical="center" wrapText="1"/>
    </xf>
    <xf numFmtId="165" fontId="56" fillId="48" borderId="13" xfId="8" applyNumberFormat="1" applyFont="1" applyFill="1" applyBorder="1" applyAlignment="1">
      <alignment horizontal="center" vertical="center"/>
    </xf>
    <xf numFmtId="3" fontId="53" fillId="26" borderId="2" xfId="8" applyNumberFormat="1" applyFont="1"/>
    <xf numFmtId="0" fontId="61" fillId="26" borderId="12" xfId="8" applyFont="1" applyBorder="1" applyAlignment="1">
      <alignment horizontal="left" vertical="center" wrapText="1" indent="1"/>
    </xf>
    <xf numFmtId="3" fontId="63" fillId="26" borderId="13" xfId="8" applyNumberFormat="1" applyFont="1" applyBorder="1" applyAlignment="1">
      <alignment horizontal="center" vertical="center"/>
    </xf>
    <xf numFmtId="0" fontId="19" fillId="49" borderId="12" xfId="8" applyFont="1" applyFill="1" applyBorder="1" applyAlignment="1">
      <alignment horizontal="left" vertical="center" wrapText="1"/>
    </xf>
    <xf numFmtId="0" fontId="51" fillId="26" borderId="11" xfId="8" applyFont="1" applyBorder="1" applyAlignment="1">
      <alignment horizontal="center" vertical="center" wrapText="1"/>
    </xf>
    <xf numFmtId="0" fontId="51" fillId="26" borderId="13" xfId="8" applyFont="1" applyBorder="1" applyAlignment="1">
      <alignment horizontal="center" wrapText="1"/>
    </xf>
    <xf numFmtId="0" fontId="56" fillId="26" borderId="12" xfId="8" applyFont="1" applyBorder="1" applyAlignment="1">
      <alignment horizontal="left" vertical="center" wrapText="1"/>
    </xf>
    <xf numFmtId="3" fontId="62" fillId="26" borderId="13" xfId="8" applyNumberFormat="1" applyFont="1" applyBorder="1" applyAlignment="1">
      <alignment horizontal="center" vertical="center"/>
    </xf>
    <xf numFmtId="3" fontId="51" fillId="49" borderId="13" xfId="8" applyNumberFormat="1" applyFont="1" applyFill="1" applyBorder="1" applyAlignment="1">
      <alignment horizontal="center" vertical="center"/>
    </xf>
    <xf numFmtId="3" fontId="64" fillId="26" borderId="13" xfId="8" applyNumberFormat="1" applyFont="1" applyBorder="1" applyAlignment="1">
      <alignment horizontal="center" vertical="center"/>
    </xf>
    <xf numFmtId="0" fontId="55" fillId="47" borderId="12" xfId="8" applyFont="1" applyFill="1" applyBorder="1" applyAlignment="1">
      <alignment vertical="center" wrapText="1"/>
    </xf>
    <xf numFmtId="3" fontId="64" fillId="47" borderId="13" xfId="8" applyNumberFormat="1" applyFont="1" applyFill="1" applyBorder="1" applyAlignment="1">
      <alignment horizontal="center" vertical="center"/>
    </xf>
    <xf numFmtId="0" fontId="51" fillId="26" borderId="2" xfId="8" applyFont="1" applyAlignment="1">
      <alignment horizontal="left" vertical="center" wrapText="1" indent="1"/>
    </xf>
    <xf numFmtId="3" fontId="48" fillId="26" borderId="2" xfId="8" applyNumberFormat="1" applyFont="1" applyAlignment="1">
      <alignment horizontal="center" vertical="center"/>
    </xf>
    <xf numFmtId="0" fontId="14" fillId="26" borderId="2" xfId="9" applyFont="1" applyAlignment="1">
      <alignment horizontal="center"/>
    </xf>
    <xf numFmtId="0" fontId="12" fillId="26" borderId="2" xfId="9"/>
    <xf numFmtId="0" fontId="66" fillId="26" borderId="2" xfId="9" applyFont="1"/>
    <xf numFmtId="0" fontId="67" fillId="26" borderId="6" xfId="9" applyFont="1" applyBorder="1" applyAlignment="1">
      <alignment horizontal="left" vertical="center" wrapText="1"/>
    </xf>
    <xf numFmtId="0" fontId="67" fillId="26" borderId="6" xfId="9" applyFont="1" applyBorder="1" applyAlignment="1">
      <alignment vertical="center" wrapText="1"/>
    </xf>
    <xf numFmtId="0" fontId="68" fillId="26" borderId="12" xfId="9" applyFont="1" applyBorder="1" applyAlignment="1">
      <alignment horizontal="center" vertical="center" wrapText="1"/>
    </xf>
    <xf numFmtId="0" fontId="68" fillId="26" borderId="13" xfId="9" applyFont="1" applyBorder="1" applyAlignment="1">
      <alignment horizontal="center" vertical="center" wrapText="1"/>
    </xf>
    <xf numFmtId="0" fontId="68" fillId="26" borderId="12" xfId="9" applyFont="1" applyBorder="1" applyAlignment="1">
      <alignment horizontal="left" vertical="center" wrapText="1"/>
    </xf>
    <xf numFmtId="9" fontId="68" fillId="26" borderId="13" xfId="9" applyNumberFormat="1" applyFont="1" applyBorder="1" applyAlignment="1">
      <alignment horizontal="center" vertical="center"/>
    </xf>
    <xf numFmtId="0" fontId="67" fillId="26" borderId="12" xfId="9" applyFont="1" applyBorder="1" applyAlignment="1">
      <alignment vertical="center" wrapText="1"/>
    </xf>
    <xf numFmtId="0" fontId="69" fillId="26" borderId="12" xfId="9" applyFont="1" applyBorder="1" applyAlignment="1">
      <alignment horizontal="left" vertical="center" wrapText="1"/>
    </xf>
    <xf numFmtId="0" fontId="67" fillId="26" borderId="11" xfId="9" applyFont="1" applyBorder="1" applyAlignment="1">
      <alignment horizontal="center" vertical="center" wrapText="1"/>
    </xf>
    <xf numFmtId="0" fontId="67" fillId="26" borderId="13" xfId="9" applyFont="1" applyBorder="1" applyAlignment="1">
      <alignment horizontal="center" vertical="center" wrapText="1"/>
    </xf>
    <xf numFmtId="3" fontId="68" fillId="26" borderId="12" xfId="9" applyNumberFormat="1" applyFont="1" applyBorder="1" applyAlignment="1">
      <alignment horizontal="center" vertical="center" wrapText="1"/>
    </xf>
    <xf numFmtId="165" fontId="68" fillId="26" borderId="13" xfId="9" applyNumberFormat="1" applyFont="1" applyBorder="1" applyAlignment="1">
      <alignment horizontal="center" vertical="center"/>
    </xf>
    <xf numFmtId="0" fontId="67" fillId="26" borderId="9" xfId="9" applyFont="1" applyBorder="1" applyAlignment="1">
      <alignment horizontal="center" vertical="center" wrapText="1"/>
    </xf>
    <xf numFmtId="0" fontId="68" fillId="26" borderId="12" xfId="9" applyFont="1" applyBorder="1" applyAlignment="1">
      <alignment horizontal="left" vertical="center" wrapText="1" indent="1"/>
    </xf>
    <xf numFmtId="3" fontId="68" fillId="26" borderId="13" xfId="9" applyNumberFormat="1" applyFont="1" applyBorder="1" applyAlignment="1">
      <alignment horizontal="center" vertical="center"/>
    </xf>
    <xf numFmtId="0" fontId="71" fillId="26" borderId="12" xfId="9" applyFont="1" applyBorder="1" applyAlignment="1">
      <alignment horizontal="left" vertical="center" wrapText="1" indent="1"/>
    </xf>
    <xf numFmtId="3" fontId="72" fillId="26" borderId="13" xfId="9" applyNumberFormat="1" applyFont="1" applyBorder="1" applyAlignment="1">
      <alignment horizontal="center" vertical="center"/>
    </xf>
    <xf numFmtId="3" fontId="71" fillId="26" borderId="13" xfId="9" applyNumberFormat="1" applyFont="1" applyBorder="1" applyAlignment="1">
      <alignment horizontal="center" vertical="center"/>
    </xf>
    <xf numFmtId="165" fontId="68" fillId="26" borderId="13" xfId="3" applyNumberFormat="1" applyFont="1" applyFill="1" applyBorder="1" applyAlignment="1">
      <alignment horizontal="center" vertical="center"/>
    </xf>
    <xf numFmtId="9" fontId="68" fillId="26" borderId="13" xfId="3" applyFont="1" applyFill="1" applyBorder="1" applyAlignment="1">
      <alignment horizontal="center" vertical="center"/>
    </xf>
    <xf numFmtId="0" fontId="74" fillId="26" borderId="17" xfId="9" applyFont="1" applyBorder="1" applyAlignment="1">
      <alignment horizontal="left" vertical="center" wrapText="1" indent="1"/>
    </xf>
    <xf numFmtId="3" fontId="75" fillId="26" borderId="13" xfId="9" applyNumberFormat="1" applyFont="1" applyBorder="1" applyAlignment="1">
      <alignment horizontal="center" vertical="center"/>
    </xf>
    <xf numFmtId="0" fontId="69" fillId="26" borderId="12" xfId="9" applyFont="1" applyBorder="1" applyAlignment="1">
      <alignment vertical="center" wrapText="1"/>
    </xf>
    <xf numFmtId="3" fontId="67" fillId="26" borderId="13" xfId="9" applyNumberFormat="1" applyFont="1" applyBorder="1" applyAlignment="1">
      <alignment horizontal="center" vertical="center"/>
    </xf>
    <xf numFmtId="0" fontId="69" fillId="26" borderId="12" xfId="9" applyFont="1" applyBorder="1" applyAlignment="1">
      <alignment horizontal="center" vertical="center" wrapText="1"/>
    </xf>
    <xf numFmtId="9" fontId="69" fillId="26" borderId="6" xfId="9" applyNumberFormat="1" applyFont="1" applyBorder="1" applyAlignment="1">
      <alignment horizontal="center" vertical="center" wrapText="1"/>
    </xf>
    <xf numFmtId="0" fontId="74" fillId="26" borderId="56" xfId="9" applyFont="1" applyBorder="1" applyAlignment="1">
      <alignment horizontal="left" vertical="center" wrapText="1" indent="1"/>
    </xf>
    <xf numFmtId="0" fontId="69" fillId="26" borderId="6" xfId="9" applyFont="1" applyBorder="1" applyAlignment="1">
      <alignment horizontal="center" vertical="center" wrapText="1"/>
    </xf>
    <xf numFmtId="0" fontId="81" fillId="26" borderId="8" xfId="9" applyFont="1" applyBorder="1" applyAlignment="1">
      <alignment vertical="center"/>
    </xf>
    <xf numFmtId="0" fontId="68" fillId="26" borderId="9" xfId="9" applyFont="1" applyBorder="1" applyAlignment="1">
      <alignment vertical="center"/>
    </xf>
    <xf numFmtId="0" fontId="12" fillId="26" borderId="2" xfId="9" applyAlignment="1">
      <alignment horizontal="center"/>
    </xf>
    <xf numFmtId="168" fontId="0" fillId="26" borderId="2" xfId="7" applyNumberFormat="1" applyFont="1" applyFill="1" applyBorder="1"/>
    <xf numFmtId="0" fontId="67" fillId="26" borderId="2" xfId="9" applyFont="1" applyAlignment="1">
      <alignment horizontal="left" vertical="center" wrapText="1" indent="1"/>
    </xf>
    <xf numFmtId="3" fontId="68" fillId="26" borderId="2" xfId="9" applyNumberFormat="1" applyFont="1" applyAlignment="1">
      <alignment horizontal="center" vertical="center"/>
    </xf>
    <xf numFmtId="0" fontId="67" fillId="26" borderId="6" xfId="9" applyFont="1" applyBorder="1" applyAlignment="1">
      <alignment horizontal="center" vertical="center" wrapText="1"/>
    </xf>
    <xf numFmtId="0" fontId="67" fillId="53" borderId="12" xfId="9" applyFont="1" applyFill="1" applyBorder="1" applyAlignment="1">
      <alignment vertical="center" wrapText="1"/>
    </xf>
    <xf numFmtId="3" fontId="67" fillId="53" borderId="13" xfId="9" applyNumberFormat="1" applyFont="1" applyFill="1" applyBorder="1" applyAlignment="1">
      <alignment horizontal="center" vertical="center"/>
    </xf>
    <xf numFmtId="0" fontId="67" fillId="53" borderId="6" xfId="9" applyFont="1" applyFill="1" applyBorder="1" applyAlignment="1">
      <alignment vertical="center" wrapText="1"/>
    </xf>
    <xf numFmtId="0" fontId="14" fillId="26" borderId="2" xfId="10" applyFont="1" applyAlignment="1">
      <alignment horizontal="center"/>
    </xf>
    <xf numFmtId="0" fontId="12" fillId="26" borderId="2" xfId="10"/>
    <xf numFmtId="0" fontId="67" fillId="48" borderId="6" xfId="10" applyFont="1" applyFill="1" applyBorder="1" applyAlignment="1">
      <alignment horizontal="left" vertical="center" wrapText="1"/>
    </xf>
    <xf numFmtId="0" fontId="67" fillId="49" borderId="6" xfId="10" applyFont="1" applyFill="1" applyBorder="1" applyAlignment="1">
      <alignment vertical="center" wrapText="1"/>
    </xf>
    <xf numFmtId="0" fontId="76" fillId="48" borderId="11" xfId="10" applyFont="1" applyFill="1" applyBorder="1" applyAlignment="1">
      <alignment horizontal="center" vertical="center" wrapText="1"/>
    </xf>
    <xf numFmtId="0" fontId="76" fillId="48" borderId="12" xfId="10" applyFont="1" applyFill="1" applyBorder="1" applyAlignment="1">
      <alignment horizontal="center" vertical="center" wrapText="1"/>
    </xf>
    <xf numFmtId="0" fontId="76" fillId="48" borderId="13" xfId="10" applyFont="1" applyFill="1" applyBorder="1" applyAlignment="1">
      <alignment horizontal="center" vertical="center" wrapText="1"/>
    </xf>
    <xf numFmtId="0" fontId="76" fillId="48" borderId="12" xfId="10" applyFont="1" applyFill="1" applyBorder="1" applyAlignment="1">
      <alignment horizontal="left" vertical="center" wrapText="1"/>
    </xf>
    <xf numFmtId="1" fontId="76" fillId="50" borderId="13" xfId="10" applyNumberFormat="1" applyFont="1" applyFill="1" applyBorder="1" applyAlignment="1">
      <alignment horizontal="center" vertical="center"/>
    </xf>
    <xf numFmtId="1" fontId="76" fillId="50" borderId="13" xfId="10" applyNumberFormat="1" applyFont="1" applyFill="1" applyBorder="1" applyAlignment="1">
      <alignment horizontal="center" vertical="center" wrapText="1"/>
    </xf>
    <xf numFmtId="0" fontId="24" fillId="49" borderId="12" xfId="10" applyFont="1" applyFill="1" applyBorder="1" applyAlignment="1">
      <alignment vertical="center" wrapText="1"/>
    </xf>
    <xf numFmtId="9" fontId="76" fillId="50" borderId="13" xfId="3" applyFont="1" applyFill="1" applyBorder="1" applyAlignment="1">
      <alignment horizontal="center" vertical="center"/>
    </xf>
    <xf numFmtId="0" fontId="12" fillId="26" borderId="2" xfId="10" applyAlignment="1">
      <alignment wrapText="1"/>
    </xf>
    <xf numFmtId="0" fontId="88" fillId="49" borderId="12" xfId="10" applyFont="1" applyFill="1" applyBorder="1" applyAlignment="1">
      <alignment horizontal="left" vertical="center" wrapText="1"/>
    </xf>
    <xf numFmtId="0" fontId="87" fillId="48" borderId="11" xfId="10" applyFont="1" applyFill="1" applyBorder="1" applyAlignment="1">
      <alignment horizontal="center" vertical="center" wrapText="1"/>
    </xf>
    <xf numFmtId="0" fontId="87" fillId="48" borderId="13" xfId="10" applyFont="1" applyFill="1" applyBorder="1" applyAlignment="1">
      <alignment horizontal="center" vertical="center" wrapText="1"/>
    </xf>
    <xf numFmtId="3" fontId="76" fillId="48" borderId="12" xfId="10" applyNumberFormat="1" applyFont="1" applyFill="1" applyBorder="1" applyAlignment="1">
      <alignment horizontal="center" vertical="center" wrapText="1"/>
    </xf>
    <xf numFmtId="165" fontId="76" fillId="48" borderId="13" xfId="10" applyNumberFormat="1" applyFont="1" applyFill="1" applyBorder="1" applyAlignment="1">
      <alignment horizontal="center" vertical="center"/>
    </xf>
    <xf numFmtId="0" fontId="29" fillId="26" borderId="12" xfId="10" applyFont="1" applyBorder="1" applyAlignment="1">
      <alignment horizontal="left" vertical="center" wrapText="1" indent="1"/>
    </xf>
    <xf numFmtId="3" fontId="76" fillId="26" borderId="13" xfId="10" applyNumberFormat="1" applyFont="1" applyBorder="1" applyAlignment="1">
      <alignment horizontal="center" vertical="center"/>
    </xf>
    <xf numFmtId="0" fontId="36" fillId="26" borderId="12" xfId="10" applyFont="1" applyBorder="1" applyAlignment="1">
      <alignment horizontal="left" vertical="center" wrapText="1" indent="1"/>
    </xf>
    <xf numFmtId="3" fontId="89" fillId="48" borderId="13" xfId="10" applyNumberFormat="1" applyFont="1" applyFill="1" applyBorder="1" applyAlignment="1">
      <alignment horizontal="center" vertical="center"/>
    </xf>
    <xf numFmtId="3" fontId="89" fillId="26" borderId="13" xfId="10" applyNumberFormat="1" applyFont="1" applyBorder="1" applyAlignment="1">
      <alignment horizontal="center" vertical="center"/>
    </xf>
    <xf numFmtId="3" fontId="76" fillId="48" borderId="13" xfId="10" applyNumberFormat="1" applyFont="1" applyFill="1" applyBorder="1" applyAlignment="1">
      <alignment horizontal="center" vertical="center"/>
    </xf>
    <xf numFmtId="9" fontId="76" fillId="26" borderId="13" xfId="3" applyFont="1" applyBorder="1" applyAlignment="1">
      <alignment horizontal="center" vertical="center"/>
    </xf>
    <xf numFmtId="165" fontId="76" fillId="26" borderId="13" xfId="3" applyNumberFormat="1" applyFont="1" applyBorder="1" applyAlignment="1">
      <alignment horizontal="center" vertical="center"/>
    </xf>
    <xf numFmtId="0" fontId="41" fillId="26" borderId="17" xfId="10" applyFont="1" applyBorder="1" applyAlignment="1">
      <alignment horizontal="left" vertical="center" wrapText="1" indent="1"/>
    </xf>
    <xf numFmtId="0" fontId="32" fillId="47" borderId="12" xfId="10" applyFont="1" applyFill="1" applyBorder="1" applyAlignment="1">
      <alignment vertical="center" wrapText="1"/>
    </xf>
    <xf numFmtId="3" fontId="87" fillId="47" borderId="13" xfId="10" applyNumberFormat="1" applyFont="1" applyFill="1" applyBorder="1" applyAlignment="1">
      <alignment horizontal="center" vertical="center"/>
    </xf>
    <xf numFmtId="0" fontId="76" fillId="49" borderId="12" xfId="10" applyFont="1" applyFill="1" applyBorder="1" applyAlignment="1">
      <alignment vertical="center" wrapText="1"/>
    </xf>
    <xf numFmtId="165" fontId="89" fillId="26" borderId="13" xfId="10" applyNumberFormat="1" applyFont="1" applyBorder="1" applyAlignment="1">
      <alignment horizontal="center" vertical="center"/>
    </xf>
    <xf numFmtId="0" fontId="32" fillId="26" borderId="17" xfId="10" applyFont="1" applyBorder="1" applyAlignment="1">
      <alignment horizontal="left" vertical="center" wrapText="1" indent="1"/>
    </xf>
    <xf numFmtId="3" fontId="76" fillId="26" borderId="12" xfId="10" applyNumberFormat="1" applyFont="1" applyBorder="1" applyAlignment="1">
      <alignment horizontal="center" vertical="center" wrapText="1"/>
    </xf>
    <xf numFmtId="9" fontId="88" fillId="49" borderId="6" xfId="10" applyNumberFormat="1" applyFont="1" applyFill="1" applyBorder="1" applyAlignment="1">
      <alignment horizontal="center" vertical="center" wrapText="1"/>
    </xf>
    <xf numFmtId="0" fontId="88" fillId="49" borderId="12" xfId="10" applyFont="1" applyFill="1" applyBorder="1" applyAlignment="1">
      <alignment horizontal="left" vertical="center"/>
    </xf>
    <xf numFmtId="0" fontId="41" fillId="26" borderId="56" xfId="10" applyFont="1" applyBorder="1" applyAlignment="1">
      <alignment horizontal="left" vertical="center" wrapText="1" indent="1"/>
    </xf>
    <xf numFmtId="0" fontId="76" fillId="26" borderId="12" xfId="10" applyFont="1" applyBorder="1" applyAlignment="1">
      <alignment horizontal="left" vertical="center" wrapText="1"/>
    </xf>
    <xf numFmtId="0" fontId="76" fillId="49" borderId="7" xfId="10" applyFont="1" applyFill="1" applyBorder="1" applyAlignment="1">
      <alignment vertical="center"/>
    </xf>
    <xf numFmtId="0" fontId="88" fillId="49" borderId="6" xfId="10" applyFont="1" applyFill="1" applyBorder="1" applyAlignment="1">
      <alignment vertical="center" wrapText="1"/>
    </xf>
    <xf numFmtId="0" fontId="88" fillId="49" borderId="6" xfId="10" applyFont="1" applyFill="1" applyBorder="1" applyAlignment="1">
      <alignment horizontal="left" vertical="center" wrapText="1"/>
    </xf>
    <xf numFmtId="0" fontId="76" fillId="49" borderId="7" xfId="10" applyFont="1" applyFill="1" applyBorder="1" applyAlignment="1">
      <alignment vertical="center" wrapText="1"/>
    </xf>
    <xf numFmtId="0" fontId="76" fillId="26" borderId="12" xfId="10" applyFont="1" applyBorder="1" applyAlignment="1">
      <alignment horizontal="center" vertical="center" wrapText="1"/>
    </xf>
    <xf numFmtId="0" fontId="88" fillId="49" borderId="6" xfId="10" applyFont="1" applyFill="1" applyBorder="1" applyAlignment="1">
      <alignment horizontal="center" vertical="center" wrapText="1"/>
    </xf>
    <xf numFmtId="0" fontId="32" fillId="52" borderId="6" xfId="10" applyFont="1" applyFill="1" applyBorder="1" applyAlignment="1">
      <alignment vertical="center" wrapText="1"/>
    </xf>
    <xf numFmtId="3" fontId="87" fillId="52" borderId="13" xfId="10" applyNumberFormat="1" applyFont="1" applyFill="1" applyBorder="1" applyAlignment="1">
      <alignment horizontal="center" vertical="center"/>
    </xf>
    <xf numFmtId="3" fontId="87" fillId="49" borderId="13" xfId="10" applyNumberFormat="1" applyFont="1" applyFill="1" applyBorder="1" applyAlignment="1">
      <alignment horizontal="center" vertical="center"/>
    </xf>
    <xf numFmtId="3" fontId="87" fillId="26" borderId="13" xfId="10" applyNumberFormat="1" applyFont="1" applyBorder="1" applyAlignment="1">
      <alignment horizontal="center" vertical="center"/>
    </xf>
    <xf numFmtId="0" fontId="24" fillId="26" borderId="2" xfId="10" applyFont="1" applyAlignment="1">
      <alignment horizontal="left" vertical="center" wrapText="1" indent="1"/>
    </xf>
    <xf numFmtId="3" fontId="76" fillId="26" borderId="2" xfId="10" applyNumberFormat="1" applyFont="1" applyAlignment="1">
      <alignment horizontal="center" vertical="center"/>
    </xf>
    <xf numFmtId="0" fontId="14" fillId="26" borderId="2" xfId="11" applyFont="1" applyAlignment="1">
      <alignment horizontal="center"/>
    </xf>
    <xf numFmtId="0" fontId="12" fillId="26" borderId="2" xfId="11"/>
    <xf numFmtId="0" fontId="67" fillId="48" borderId="6" xfId="11" applyFont="1" applyFill="1" applyBorder="1" applyAlignment="1">
      <alignment horizontal="left" vertical="center" wrapText="1"/>
    </xf>
    <xf numFmtId="0" fontId="67" fillId="49" borderId="6" xfId="11" applyFont="1" applyFill="1" applyBorder="1" applyAlignment="1">
      <alignment vertical="center" wrapText="1"/>
    </xf>
    <xf numFmtId="0" fontId="76" fillId="48" borderId="11" xfId="11" applyFont="1" applyFill="1" applyBorder="1" applyAlignment="1">
      <alignment horizontal="center" vertical="center" wrapText="1"/>
    </xf>
    <xf numFmtId="0" fontId="76" fillId="48" borderId="12" xfId="11" applyFont="1" applyFill="1" applyBorder="1" applyAlignment="1">
      <alignment horizontal="center" vertical="center" wrapText="1"/>
    </xf>
    <xf numFmtId="0" fontId="76" fillId="48" borderId="13" xfId="11" applyFont="1" applyFill="1" applyBorder="1" applyAlignment="1">
      <alignment horizontal="center" vertical="center" wrapText="1"/>
    </xf>
    <xf numFmtId="0" fontId="76" fillId="48" borderId="12" xfId="11" applyFont="1" applyFill="1" applyBorder="1" applyAlignment="1">
      <alignment horizontal="left" vertical="center" wrapText="1"/>
    </xf>
    <xf numFmtId="9" fontId="76" fillId="50" borderId="13" xfId="11" applyNumberFormat="1" applyFont="1" applyFill="1" applyBorder="1" applyAlignment="1">
      <alignment horizontal="center" vertical="center"/>
    </xf>
    <xf numFmtId="0" fontId="24" fillId="49" borderId="12" xfId="11" applyFont="1" applyFill="1" applyBorder="1" applyAlignment="1">
      <alignment vertical="center" wrapText="1"/>
    </xf>
    <xf numFmtId="4" fontId="12" fillId="26" borderId="2" xfId="11" applyNumberFormat="1"/>
    <xf numFmtId="3" fontId="76" fillId="48" borderId="13" xfId="3" applyNumberFormat="1" applyFont="1" applyFill="1" applyBorder="1" applyAlignment="1">
      <alignment horizontal="center" vertical="center" wrapText="1"/>
    </xf>
    <xf numFmtId="0" fontId="86" fillId="26" borderId="2" xfId="11" applyFont="1"/>
    <xf numFmtId="3" fontId="43" fillId="26" borderId="13" xfId="3" applyNumberFormat="1" applyFont="1" applyFill="1" applyBorder="1" applyAlignment="1">
      <alignment horizontal="center" vertical="center"/>
    </xf>
    <xf numFmtId="0" fontId="43" fillId="26" borderId="13" xfId="11" applyFont="1" applyBorder="1" applyAlignment="1">
      <alignment horizontal="center" vertical="center"/>
    </xf>
    <xf numFmtId="0" fontId="88" fillId="49" borderId="12" xfId="11" applyFont="1" applyFill="1" applyBorder="1" applyAlignment="1">
      <alignment horizontal="left" vertical="center" wrapText="1"/>
    </xf>
    <xf numFmtId="0" fontId="87" fillId="48" borderId="13" xfId="11" applyFont="1" applyFill="1" applyBorder="1" applyAlignment="1">
      <alignment horizontal="center" vertical="center" wrapText="1"/>
    </xf>
    <xf numFmtId="3" fontId="43" fillId="48" borderId="12" xfId="11" applyNumberFormat="1" applyFont="1" applyFill="1" applyBorder="1" applyAlignment="1">
      <alignment horizontal="center" vertical="center" wrapText="1"/>
    </xf>
    <xf numFmtId="3" fontId="76" fillId="48" borderId="12" xfId="11" applyNumberFormat="1" applyFont="1" applyFill="1" applyBorder="1" applyAlignment="1">
      <alignment horizontal="center" vertical="center" wrapText="1"/>
    </xf>
    <xf numFmtId="165" fontId="76" fillId="48" borderId="13" xfId="11" applyNumberFormat="1" applyFont="1" applyFill="1" applyBorder="1" applyAlignment="1">
      <alignment horizontal="center" vertical="center"/>
    </xf>
    <xf numFmtId="3" fontId="12" fillId="26" borderId="2" xfId="11" applyNumberFormat="1"/>
    <xf numFmtId="0" fontId="29" fillId="26" borderId="12" xfId="11" applyFont="1" applyBorder="1" applyAlignment="1">
      <alignment horizontal="left" vertical="center" wrapText="1" indent="1"/>
    </xf>
    <xf numFmtId="3" fontId="76" fillId="26" borderId="13" xfId="11" applyNumberFormat="1" applyFont="1" applyBorder="1" applyAlignment="1">
      <alignment horizontal="center" vertical="center"/>
    </xf>
    <xf numFmtId="0" fontId="36" fillId="26" borderId="12" xfId="11" applyFont="1" applyBorder="1" applyAlignment="1">
      <alignment horizontal="left" vertical="center" wrapText="1" indent="1"/>
    </xf>
    <xf numFmtId="3" fontId="89" fillId="48" borderId="13" xfId="11" applyNumberFormat="1" applyFont="1" applyFill="1" applyBorder="1" applyAlignment="1">
      <alignment horizontal="center" vertical="center"/>
    </xf>
    <xf numFmtId="3" fontId="89" fillId="26" borderId="13" xfId="11" applyNumberFormat="1" applyFont="1" applyBorder="1" applyAlignment="1">
      <alignment horizontal="center" vertical="center"/>
    </xf>
    <xf numFmtId="3" fontId="43" fillId="26" borderId="13" xfId="11" applyNumberFormat="1" applyFont="1" applyBorder="1" applyAlignment="1">
      <alignment horizontal="center" vertical="center"/>
    </xf>
    <xf numFmtId="3" fontId="76" fillId="48" borderId="13" xfId="11" applyNumberFormat="1" applyFont="1" applyFill="1" applyBorder="1" applyAlignment="1">
      <alignment horizontal="center" vertical="center"/>
    </xf>
    <xf numFmtId="0" fontId="73" fillId="26" borderId="2" xfId="11" applyFont="1" applyAlignment="1">
      <alignment wrapText="1"/>
    </xf>
    <xf numFmtId="165" fontId="0" fillId="26" borderId="2" xfId="3" applyNumberFormat="1" applyFont="1"/>
    <xf numFmtId="0" fontId="41" fillId="26" borderId="17" xfId="11" applyFont="1" applyBorder="1" applyAlignment="1">
      <alignment horizontal="left" vertical="center" wrapText="1" indent="1"/>
    </xf>
    <xf numFmtId="3" fontId="90" fillId="26" borderId="13" xfId="11" applyNumberFormat="1" applyFont="1" applyBorder="1" applyAlignment="1">
      <alignment horizontal="center" vertical="center"/>
    </xf>
    <xf numFmtId="0" fontId="32" fillId="47" borderId="12" xfId="11" applyFont="1" applyFill="1" applyBorder="1" applyAlignment="1">
      <alignment vertical="center" wrapText="1"/>
    </xf>
    <xf numFmtId="3" fontId="87" fillId="47" borderId="13" xfId="11" applyNumberFormat="1" applyFont="1" applyFill="1" applyBorder="1" applyAlignment="1">
      <alignment horizontal="center" vertical="center"/>
    </xf>
    <xf numFmtId="0" fontId="76" fillId="49" borderId="12" xfId="11" applyFont="1" applyFill="1" applyBorder="1" applyAlignment="1">
      <alignment vertical="center" wrapText="1"/>
    </xf>
    <xf numFmtId="3" fontId="76" fillId="26" borderId="12" xfId="11" applyNumberFormat="1" applyFont="1" applyBorder="1" applyAlignment="1">
      <alignment horizontal="center" vertical="center" wrapText="1"/>
    </xf>
    <xf numFmtId="165" fontId="89" fillId="26" borderId="13" xfId="11" applyNumberFormat="1" applyFont="1" applyBorder="1" applyAlignment="1">
      <alignment horizontal="center" vertical="center"/>
    </xf>
    <xf numFmtId="0" fontId="32" fillId="26" borderId="17" xfId="11" applyFont="1" applyBorder="1" applyAlignment="1">
      <alignment horizontal="left" vertical="center" wrapText="1" indent="1"/>
    </xf>
    <xf numFmtId="0" fontId="88" fillId="26" borderId="12" xfId="11" applyFont="1" applyBorder="1" applyAlignment="1">
      <alignment horizontal="left" vertical="center" wrapText="1"/>
    </xf>
    <xf numFmtId="0" fontId="43" fillId="26" borderId="6" xfId="11" applyFont="1" applyBorder="1" applyAlignment="1">
      <alignment vertical="center" wrapText="1"/>
    </xf>
    <xf numFmtId="0" fontId="88" fillId="26" borderId="7" xfId="11" applyFont="1" applyBorder="1" applyAlignment="1">
      <alignment vertical="center"/>
    </xf>
    <xf numFmtId="0" fontId="76" fillId="26" borderId="8" xfId="11" applyFont="1" applyBorder="1" applyAlignment="1">
      <alignment vertical="center"/>
    </xf>
    <xf numFmtId="0" fontId="76" fillId="26" borderId="9" xfId="11" applyFont="1" applyBorder="1" applyAlignment="1">
      <alignment vertical="center"/>
    </xf>
    <xf numFmtId="0" fontId="88" fillId="49" borderId="12" xfId="11" applyFont="1" applyFill="1" applyBorder="1" applyAlignment="1">
      <alignment horizontal="left" vertical="center"/>
    </xf>
    <xf numFmtId="3" fontId="91" fillId="26" borderId="12" xfId="11" applyNumberFormat="1" applyFont="1" applyBorder="1" applyAlignment="1">
      <alignment horizontal="center" vertical="center" wrapText="1"/>
    </xf>
    <xf numFmtId="0" fontId="76" fillId="26" borderId="12" xfId="11" applyFont="1" applyBorder="1" applyAlignment="1">
      <alignment horizontal="center" vertical="center" wrapText="1"/>
    </xf>
    <xf numFmtId="0" fontId="41" fillId="26" borderId="56" xfId="11" applyFont="1" applyBorder="1" applyAlignment="1">
      <alignment horizontal="left" vertical="center" wrapText="1" indent="1"/>
    </xf>
    <xf numFmtId="0" fontId="76" fillId="26" borderId="7" xfId="11" applyFont="1" applyBorder="1" applyAlignment="1">
      <alignment vertical="center" wrapText="1"/>
    </xf>
    <xf numFmtId="0" fontId="88" fillId="26" borderId="6" xfId="11" applyFont="1" applyBorder="1" applyAlignment="1">
      <alignment vertical="center" wrapText="1"/>
    </xf>
    <xf numFmtId="0" fontId="88" fillId="49" borderId="6" xfId="11" applyFont="1" applyFill="1" applyBorder="1" applyAlignment="1">
      <alignment horizontal="left" vertical="center" wrapText="1"/>
    </xf>
    <xf numFmtId="0" fontId="76" fillId="49" borderId="7" xfId="11" applyFont="1" applyFill="1" applyBorder="1" applyAlignment="1">
      <alignment vertical="center"/>
    </xf>
    <xf numFmtId="0" fontId="88" fillId="49" borderId="7" xfId="11" applyFont="1" applyFill="1" applyBorder="1" applyAlignment="1">
      <alignment vertical="center" wrapText="1"/>
    </xf>
    <xf numFmtId="0" fontId="76" fillId="49" borderId="16" xfId="11" applyFont="1" applyFill="1" applyBorder="1" applyAlignment="1">
      <alignment vertical="center"/>
    </xf>
    <xf numFmtId="0" fontId="76" fillId="49" borderId="9" xfId="11" applyFont="1" applyFill="1" applyBorder="1" applyAlignment="1">
      <alignment vertical="center"/>
    </xf>
    <xf numFmtId="9" fontId="88" fillId="49" borderId="6" xfId="11" applyNumberFormat="1" applyFont="1" applyFill="1" applyBorder="1" applyAlignment="1">
      <alignment horizontal="center" vertical="center" wrapText="1"/>
    </xf>
    <xf numFmtId="0" fontId="87" fillId="48" borderId="11" xfId="11" applyFont="1" applyFill="1" applyBorder="1" applyAlignment="1">
      <alignment horizontal="center" vertical="center" wrapText="1"/>
    </xf>
    <xf numFmtId="0" fontId="88" fillId="49" borderId="6" xfId="11" applyFont="1" applyFill="1" applyBorder="1" applyAlignment="1">
      <alignment vertical="center" wrapText="1"/>
    </xf>
    <xf numFmtId="0" fontId="76" fillId="49" borderId="8" xfId="11" applyFont="1" applyFill="1" applyBorder="1" applyAlignment="1">
      <alignment vertical="center"/>
    </xf>
    <xf numFmtId="0" fontId="32" fillId="52" borderId="12" xfId="11" applyFont="1" applyFill="1" applyBorder="1" applyAlignment="1">
      <alignment vertical="center" wrapText="1"/>
    </xf>
    <xf numFmtId="3" fontId="87" fillId="52" borderId="13" xfId="11" applyNumberFormat="1" applyFont="1" applyFill="1" applyBorder="1" applyAlignment="1">
      <alignment horizontal="center" vertical="center"/>
    </xf>
    <xf numFmtId="3" fontId="87" fillId="49" borderId="13" xfId="11" applyNumberFormat="1" applyFont="1" applyFill="1" applyBorder="1" applyAlignment="1">
      <alignment horizontal="center" vertical="center"/>
    </xf>
    <xf numFmtId="3" fontId="87" fillId="26" borderId="13" xfId="11" applyNumberFormat="1" applyFont="1" applyBorder="1" applyAlignment="1">
      <alignment horizontal="center" vertical="center"/>
    </xf>
    <xf numFmtId="0" fontId="24" fillId="26" borderId="2" xfId="11" applyFont="1" applyAlignment="1">
      <alignment horizontal="left" vertical="center" wrapText="1" indent="1"/>
    </xf>
    <xf numFmtId="3" fontId="76" fillId="26" borderId="2" xfId="11" applyNumberFormat="1" applyFont="1" applyAlignment="1">
      <alignment horizontal="center" vertical="center"/>
    </xf>
    <xf numFmtId="0" fontId="12" fillId="26" borderId="2" xfId="12"/>
    <xf numFmtId="0" fontId="14" fillId="26" borderId="2" xfId="12" applyFont="1" applyAlignment="1">
      <alignment horizontal="center"/>
    </xf>
    <xf numFmtId="0" fontId="67" fillId="48" borderId="6" xfId="12" applyFont="1" applyFill="1" applyBorder="1" applyAlignment="1">
      <alignment horizontal="left" vertical="center" wrapText="1"/>
    </xf>
    <xf numFmtId="0" fontId="67" fillId="49" borderId="6" xfId="12" applyFont="1" applyFill="1" applyBorder="1" applyAlignment="1">
      <alignment vertical="center" wrapText="1"/>
    </xf>
    <xf numFmtId="0" fontId="87" fillId="48" borderId="6" xfId="12" applyFont="1" applyFill="1" applyBorder="1" applyAlignment="1">
      <alignment horizontal="center" vertical="center" wrapText="1"/>
    </xf>
    <xf numFmtId="0" fontId="87" fillId="48" borderId="9" xfId="12" applyFont="1" applyFill="1" applyBorder="1" applyAlignment="1">
      <alignment horizontal="center" vertical="center" wrapText="1"/>
    </xf>
    <xf numFmtId="0" fontId="76" fillId="48" borderId="11" xfId="12" applyFont="1" applyFill="1" applyBorder="1" applyAlignment="1">
      <alignment horizontal="center" vertical="center" wrapText="1"/>
    </xf>
    <xf numFmtId="0" fontId="76" fillId="48" borderId="12" xfId="12" applyFont="1" applyFill="1" applyBorder="1" applyAlignment="1">
      <alignment horizontal="left" vertical="center" wrapText="1"/>
    </xf>
    <xf numFmtId="0" fontId="76" fillId="53" borderId="11" xfId="12" applyFont="1" applyFill="1" applyBorder="1" applyAlignment="1">
      <alignment horizontal="center" vertical="center"/>
    </xf>
    <xf numFmtId="0" fontId="76" fillId="48" borderId="15" xfId="12" applyFont="1" applyFill="1" applyBorder="1" applyAlignment="1">
      <alignment horizontal="left" vertical="center" wrapText="1"/>
    </xf>
    <xf numFmtId="0" fontId="76" fillId="53" borderId="57" xfId="12" applyFont="1" applyFill="1" applyBorder="1" applyAlignment="1">
      <alignment horizontal="center" vertical="center"/>
    </xf>
    <xf numFmtId="3" fontId="76" fillId="53" borderId="6" xfId="12" applyNumberFormat="1" applyFont="1" applyFill="1" applyBorder="1" applyAlignment="1">
      <alignment horizontal="center" vertical="center"/>
    </xf>
    <xf numFmtId="3" fontId="76" fillId="53" borderId="9" xfId="12" applyNumberFormat="1" applyFont="1" applyFill="1" applyBorder="1" applyAlignment="1">
      <alignment horizontal="center" vertical="center"/>
    </xf>
    <xf numFmtId="0" fontId="76" fillId="53" borderId="13" xfId="12" applyFont="1" applyFill="1" applyBorder="1" applyAlignment="1">
      <alignment horizontal="center" vertical="center"/>
    </xf>
    <xf numFmtId="3" fontId="76" fillId="53" borderId="13" xfId="12" applyNumberFormat="1" applyFont="1" applyFill="1" applyBorder="1" applyAlignment="1">
      <alignment horizontal="center" vertical="center"/>
    </xf>
    <xf numFmtId="0" fontId="76" fillId="48" borderId="6" xfId="12" applyFont="1" applyFill="1" applyBorder="1" applyAlignment="1">
      <alignment horizontal="left" vertical="center" wrapText="1"/>
    </xf>
    <xf numFmtId="0" fontId="76" fillId="53" borderId="9" xfId="12" applyFont="1" applyFill="1" applyBorder="1" applyAlignment="1">
      <alignment horizontal="center" vertical="center"/>
    </xf>
    <xf numFmtId="0" fontId="24" fillId="49" borderId="12" xfId="12" applyFont="1" applyFill="1" applyBorder="1" applyAlignment="1">
      <alignment vertical="center" wrapText="1"/>
    </xf>
    <xf numFmtId="3" fontId="76" fillId="48" borderId="13" xfId="3" applyNumberFormat="1" applyFont="1" applyFill="1" applyBorder="1" applyAlignment="1">
      <alignment horizontal="center" vertical="center"/>
    </xf>
    <xf numFmtId="9" fontId="93" fillId="48" borderId="13" xfId="12" applyNumberFormat="1" applyFont="1" applyFill="1" applyBorder="1" applyAlignment="1">
      <alignment horizontal="center" vertical="center"/>
    </xf>
    <xf numFmtId="3" fontId="93" fillId="48" borderId="13" xfId="3" applyNumberFormat="1" applyFont="1" applyFill="1" applyBorder="1" applyAlignment="1">
      <alignment horizontal="center" vertical="center"/>
    </xf>
    <xf numFmtId="0" fontId="88" fillId="49" borderId="12" xfId="12" applyFont="1" applyFill="1" applyBorder="1" applyAlignment="1">
      <alignment horizontal="left" vertical="center" wrapText="1"/>
    </xf>
    <xf numFmtId="0" fontId="76" fillId="48" borderId="12" xfId="12" applyFont="1" applyFill="1" applyBorder="1" applyAlignment="1">
      <alignment horizontal="center" vertical="center" wrapText="1"/>
    </xf>
    <xf numFmtId="0" fontId="87" fillId="48" borderId="13" xfId="12" applyFont="1" applyFill="1" applyBorder="1" applyAlignment="1">
      <alignment horizontal="center" vertical="center" wrapText="1"/>
    </xf>
    <xf numFmtId="3" fontId="76" fillId="48" borderId="12" xfId="12" applyNumberFormat="1" applyFont="1" applyFill="1" applyBorder="1" applyAlignment="1">
      <alignment horizontal="center" vertical="center" wrapText="1"/>
    </xf>
    <xf numFmtId="165" fontId="76" fillId="48" borderId="13" xfId="12" applyNumberFormat="1" applyFont="1" applyFill="1" applyBorder="1" applyAlignment="1">
      <alignment horizontal="center" vertical="center"/>
    </xf>
    <xf numFmtId="3" fontId="12" fillId="26" borderId="2" xfId="12" applyNumberFormat="1"/>
    <xf numFmtId="0" fontId="87" fillId="48" borderId="11" xfId="12" applyFont="1" applyFill="1" applyBorder="1" applyAlignment="1">
      <alignment horizontal="center" vertical="center" wrapText="1"/>
    </xf>
    <xf numFmtId="0" fontId="29" fillId="26" borderId="12" xfId="12" applyFont="1" applyBorder="1" applyAlignment="1">
      <alignment horizontal="left" vertical="center" wrapText="1" indent="1"/>
    </xf>
    <xf numFmtId="3" fontId="76" fillId="26" borderId="13" xfId="12" applyNumberFormat="1" applyFont="1" applyBorder="1" applyAlignment="1">
      <alignment horizontal="center" vertical="center"/>
    </xf>
    <xf numFmtId="0" fontId="36" fillId="26" borderId="12" xfId="12" applyFont="1" applyBorder="1" applyAlignment="1">
      <alignment horizontal="left" vertical="center" wrapText="1" indent="1"/>
    </xf>
    <xf numFmtId="3" fontId="89" fillId="48" borderId="13" xfId="12" applyNumberFormat="1" applyFont="1" applyFill="1" applyBorder="1" applyAlignment="1">
      <alignment horizontal="center" vertical="center"/>
    </xf>
    <xf numFmtId="3" fontId="89" fillId="26" borderId="13" xfId="12" applyNumberFormat="1" applyFont="1" applyBorder="1" applyAlignment="1">
      <alignment horizontal="center" vertical="center"/>
    </xf>
    <xf numFmtId="0" fontId="41" fillId="26" borderId="17" xfId="12" applyFont="1" applyBorder="1" applyAlignment="1">
      <alignment horizontal="left" vertical="center" wrapText="1" indent="1"/>
    </xf>
    <xf numFmtId="0" fontId="32" fillId="47" borderId="12" xfId="12" applyFont="1" applyFill="1" applyBorder="1" applyAlignment="1">
      <alignment vertical="center" wrapText="1"/>
    </xf>
    <xf numFmtId="3" fontId="87" fillId="47" borderId="13" xfId="12" applyNumberFormat="1" applyFont="1" applyFill="1" applyBorder="1" applyAlignment="1">
      <alignment horizontal="center" vertical="center"/>
    </xf>
    <xf numFmtId="0" fontId="76" fillId="49" borderId="12" xfId="12" applyFont="1" applyFill="1" applyBorder="1" applyAlignment="1">
      <alignment vertical="center" wrapText="1"/>
    </xf>
    <xf numFmtId="165" fontId="89" fillId="26" borderId="13" xfId="12" applyNumberFormat="1" applyFont="1" applyBorder="1" applyAlignment="1">
      <alignment horizontal="center" vertical="center"/>
    </xf>
    <xf numFmtId="0" fontId="32" fillId="26" borderId="17" xfId="12" applyFont="1" applyBorder="1" applyAlignment="1">
      <alignment horizontal="left" vertical="center" wrapText="1" indent="1"/>
    </xf>
    <xf numFmtId="3" fontId="76" fillId="26" borderId="12" xfId="12" applyNumberFormat="1" applyFont="1" applyBorder="1" applyAlignment="1">
      <alignment horizontal="center" vertical="center" wrapText="1"/>
    </xf>
    <xf numFmtId="9" fontId="88" fillId="49" borderId="6" xfId="12" applyNumberFormat="1" applyFont="1" applyFill="1" applyBorder="1" applyAlignment="1">
      <alignment horizontal="center" vertical="center" wrapText="1"/>
    </xf>
    <xf numFmtId="0" fontId="88" fillId="49" borderId="12" xfId="12" applyFont="1" applyFill="1" applyBorder="1" applyAlignment="1">
      <alignment horizontal="left" vertical="center"/>
    </xf>
    <xf numFmtId="0" fontId="41" fillId="26" borderId="56" xfId="12" applyFont="1" applyBorder="1" applyAlignment="1">
      <alignment horizontal="left" vertical="center" wrapText="1" indent="1"/>
    </xf>
    <xf numFmtId="3" fontId="76" fillId="48" borderId="13" xfId="12" applyNumberFormat="1" applyFont="1" applyFill="1" applyBorder="1" applyAlignment="1">
      <alignment horizontal="center" vertical="center"/>
    </xf>
    <xf numFmtId="0" fontId="76" fillId="49" borderId="7" xfId="12" applyFont="1" applyFill="1" applyBorder="1" applyAlignment="1">
      <alignment vertical="center"/>
    </xf>
    <xf numFmtId="0" fontId="88" fillId="49" borderId="6" xfId="12" applyFont="1" applyFill="1" applyBorder="1" applyAlignment="1">
      <alignment vertical="center" wrapText="1"/>
    </xf>
    <xf numFmtId="0" fontId="76" fillId="49" borderId="8" xfId="12" applyFont="1" applyFill="1" applyBorder="1" applyAlignment="1">
      <alignment vertical="center"/>
    </xf>
    <xf numFmtId="0" fontId="76" fillId="49" borderId="9" xfId="12" applyFont="1" applyFill="1" applyBorder="1" applyAlignment="1">
      <alignment vertical="center"/>
    </xf>
    <xf numFmtId="0" fontId="88" fillId="49" borderId="6" xfId="12" applyFont="1" applyFill="1" applyBorder="1" applyAlignment="1">
      <alignment horizontal="left" vertical="center" wrapText="1"/>
    </xf>
    <xf numFmtId="0" fontId="32" fillId="52" borderId="12" xfId="12" applyFont="1" applyFill="1" applyBorder="1" applyAlignment="1">
      <alignment vertical="center" wrapText="1"/>
    </xf>
    <xf numFmtId="3" fontId="87" fillId="52" borderId="13" xfId="12" applyNumberFormat="1" applyFont="1" applyFill="1" applyBorder="1" applyAlignment="1">
      <alignment horizontal="center" vertical="center"/>
    </xf>
    <xf numFmtId="3" fontId="87" fillId="49" borderId="13" xfId="12" applyNumberFormat="1" applyFont="1" applyFill="1" applyBorder="1" applyAlignment="1">
      <alignment horizontal="center" vertical="center"/>
    </xf>
    <xf numFmtId="3" fontId="87" fillId="26" borderId="13" xfId="12" applyNumberFormat="1" applyFont="1" applyBorder="1" applyAlignment="1">
      <alignment horizontal="center" vertical="center"/>
    </xf>
    <xf numFmtId="0" fontId="24" fillId="26" borderId="2" xfId="12" applyFont="1" applyAlignment="1">
      <alignment horizontal="left" vertical="center" wrapText="1" indent="1"/>
    </xf>
    <xf numFmtId="3" fontId="76" fillId="26" borderId="2" xfId="12" applyNumberFormat="1" applyFont="1" applyAlignment="1">
      <alignment horizontal="center" vertical="center"/>
    </xf>
    <xf numFmtId="0" fontId="15" fillId="26" borderId="2" xfId="14" applyFont="1"/>
    <xf numFmtId="0" fontId="14" fillId="26" borderId="2" xfId="14" applyFont="1"/>
    <xf numFmtId="0" fontId="12" fillId="26" borderId="2" xfId="14"/>
    <xf numFmtId="0" fontId="15" fillId="26" borderId="2" xfId="14" applyFont="1" applyAlignment="1">
      <alignment horizontal="center"/>
    </xf>
    <xf numFmtId="0" fontId="17" fillId="26" borderId="2" xfId="14" applyFont="1"/>
    <xf numFmtId="0" fontId="15" fillId="48" borderId="6" xfId="14" applyFont="1" applyFill="1" applyBorder="1" applyAlignment="1">
      <alignment horizontal="left" vertical="center" wrapText="1"/>
    </xf>
    <xf numFmtId="0" fontId="17" fillId="48" borderId="2" xfId="14" applyFont="1" applyFill="1"/>
    <xf numFmtId="0" fontId="15" fillId="49" borderId="6" xfId="14" applyFont="1" applyFill="1" applyBorder="1" applyAlignment="1">
      <alignment vertical="center" wrapText="1"/>
    </xf>
    <xf numFmtId="0" fontId="17" fillId="48" borderId="11" xfId="14" applyFont="1" applyFill="1" applyBorder="1" applyAlignment="1">
      <alignment horizontal="center" vertical="center" wrapText="1"/>
    </xf>
    <xf numFmtId="0" fontId="17" fillId="48" borderId="12" xfId="14" applyFont="1" applyFill="1" applyBorder="1" applyAlignment="1">
      <alignment horizontal="center" vertical="center" wrapText="1"/>
    </xf>
    <xf numFmtId="0" fontId="17" fillId="48" borderId="13" xfId="14" applyFont="1" applyFill="1" applyBorder="1" applyAlignment="1">
      <alignment horizontal="center" vertical="center" wrapText="1"/>
    </xf>
    <xf numFmtId="0" fontId="17" fillId="50" borderId="12" xfId="14" applyFont="1" applyFill="1" applyBorder="1" applyAlignment="1">
      <alignment vertical="center" wrapText="1"/>
    </xf>
    <xf numFmtId="1" fontId="17" fillId="50" borderId="13" xfId="14" applyNumberFormat="1" applyFont="1" applyFill="1" applyBorder="1" applyAlignment="1">
      <alignment horizontal="center" vertical="center"/>
    </xf>
    <xf numFmtId="1" fontId="17" fillId="50" borderId="13" xfId="14" applyNumberFormat="1" applyFont="1" applyFill="1" applyBorder="1" applyAlignment="1">
      <alignment horizontal="center" vertical="center" wrapText="1"/>
    </xf>
    <xf numFmtId="9" fontId="17" fillId="50" borderId="13" xfId="14" applyNumberFormat="1" applyFont="1" applyFill="1" applyBorder="1" applyAlignment="1">
      <alignment horizontal="center" vertical="center" wrapText="1"/>
    </xf>
    <xf numFmtId="9" fontId="17" fillId="50" borderId="6" xfId="3" applyFont="1" applyFill="1" applyBorder="1" applyAlignment="1">
      <alignment horizontal="center" vertical="center"/>
    </xf>
    <xf numFmtId="9" fontId="17" fillId="50" borderId="6" xfId="14" applyNumberFormat="1" applyFont="1" applyFill="1" applyBorder="1" applyAlignment="1">
      <alignment horizontal="center" vertical="center"/>
    </xf>
    <xf numFmtId="0" fontId="15" fillId="49" borderId="12" xfId="14" applyFont="1" applyFill="1" applyBorder="1" applyAlignment="1">
      <alignment vertical="center" wrapText="1"/>
    </xf>
    <xf numFmtId="3" fontId="17" fillId="50" borderId="13" xfId="3" applyNumberFormat="1" applyFont="1" applyFill="1" applyBorder="1" applyAlignment="1">
      <alignment horizontal="center" vertical="center"/>
    </xf>
    <xf numFmtId="9" fontId="17" fillId="50" borderId="59" xfId="14" quotePrefix="1" applyNumberFormat="1" applyFont="1" applyFill="1" applyBorder="1" applyAlignment="1">
      <alignment horizontal="center" vertical="center"/>
    </xf>
    <xf numFmtId="3" fontId="18" fillId="50" borderId="60" xfId="3" applyNumberFormat="1" applyFont="1" applyFill="1" applyBorder="1" applyAlignment="1">
      <alignment horizontal="center" vertical="center"/>
    </xf>
    <xf numFmtId="1" fontId="17" fillId="50" borderId="61" xfId="14" applyNumberFormat="1" applyFont="1" applyFill="1" applyBorder="1" applyAlignment="1">
      <alignment horizontal="center" vertical="center"/>
    </xf>
    <xf numFmtId="1" fontId="17" fillId="50" borderId="62" xfId="14" applyNumberFormat="1" applyFont="1" applyFill="1" applyBorder="1" applyAlignment="1">
      <alignment horizontal="center" vertical="center"/>
    </xf>
    <xf numFmtId="0" fontId="16" fillId="49" borderId="12" xfId="14" applyFont="1" applyFill="1" applyBorder="1" applyAlignment="1">
      <alignment horizontal="left" vertical="center" wrapText="1"/>
    </xf>
    <xf numFmtId="0" fontId="16" fillId="48" borderId="12" xfId="14" applyFont="1" applyFill="1" applyBorder="1" applyAlignment="1">
      <alignment horizontal="left" vertical="center" wrapText="1"/>
    </xf>
    <xf numFmtId="0" fontId="17" fillId="48" borderId="12" xfId="14" applyFont="1" applyFill="1" applyBorder="1" applyAlignment="1">
      <alignment horizontal="left" vertical="center" wrapText="1"/>
    </xf>
    <xf numFmtId="0" fontId="15" fillId="48" borderId="11" xfId="14" applyFont="1" applyFill="1" applyBorder="1" applyAlignment="1">
      <alignment horizontal="center" vertical="center" wrapText="1"/>
    </xf>
    <xf numFmtId="0" fontId="15" fillId="48" borderId="13" xfId="14" applyFont="1" applyFill="1" applyBorder="1" applyAlignment="1">
      <alignment horizontal="center" vertical="center" wrapText="1"/>
    </xf>
    <xf numFmtId="3" fontId="12" fillId="26" borderId="2" xfId="14" applyNumberFormat="1"/>
    <xf numFmtId="3" fontId="17" fillId="48" borderId="12" xfId="14" applyNumberFormat="1" applyFont="1" applyFill="1" applyBorder="1" applyAlignment="1">
      <alignment horizontal="center" vertical="center" wrapText="1"/>
    </xf>
    <xf numFmtId="165" fontId="17" fillId="48" borderId="13" xfId="14" applyNumberFormat="1" applyFont="1" applyFill="1" applyBorder="1" applyAlignment="1">
      <alignment horizontal="center" vertical="center"/>
    </xf>
    <xf numFmtId="0" fontId="17" fillId="26" borderId="12" xfId="14" applyFont="1" applyBorder="1" applyAlignment="1">
      <alignment horizontal="left" vertical="center" wrapText="1" indent="1"/>
    </xf>
    <xf numFmtId="3" fontId="17" fillId="26" borderId="13" xfId="14" applyNumberFormat="1" applyFont="1" applyBorder="1" applyAlignment="1">
      <alignment horizontal="center" vertical="center"/>
    </xf>
    <xf numFmtId="0" fontId="20" fillId="26" borderId="12" xfId="14" applyFont="1" applyBorder="1" applyAlignment="1">
      <alignment horizontal="left" vertical="center" wrapText="1" indent="1"/>
    </xf>
    <xf numFmtId="3" fontId="20" fillId="26" borderId="13" xfId="14" applyNumberFormat="1" applyFont="1" applyBorder="1" applyAlignment="1">
      <alignment horizontal="center" vertical="center"/>
    </xf>
    <xf numFmtId="0" fontId="21" fillId="26" borderId="17" xfId="14" applyFont="1" applyBorder="1" applyAlignment="1">
      <alignment horizontal="left" vertical="center" wrapText="1" indent="1"/>
    </xf>
    <xf numFmtId="0" fontId="16" fillId="47" borderId="12" xfId="14" applyFont="1" applyFill="1" applyBorder="1" applyAlignment="1">
      <alignment vertical="center" wrapText="1"/>
    </xf>
    <xf numFmtId="3" fontId="15" fillId="47" borderId="13" xfId="14" applyNumberFormat="1" applyFont="1" applyFill="1" applyBorder="1" applyAlignment="1">
      <alignment horizontal="center" vertical="center"/>
    </xf>
    <xf numFmtId="0" fontId="15" fillId="49" borderId="12" xfId="14" applyFont="1" applyFill="1" applyBorder="1" applyAlignment="1">
      <alignment horizontal="left" vertical="center" wrapText="1"/>
    </xf>
    <xf numFmtId="0" fontId="15" fillId="49" borderId="12" xfId="14" applyFont="1" applyFill="1" applyBorder="1" applyAlignment="1">
      <alignment horizontal="left" vertical="top" wrapText="1"/>
    </xf>
    <xf numFmtId="9" fontId="16" fillId="49" borderId="6" xfId="14" applyNumberFormat="1" applyFont="1" applyFill="1" applyBorder="1" applyAlignment="1">
      <alignment horizontal="center" vertical="center" wrapText="1"/>
    </xf>
    <xf numFmtId="0" fontId="16" fillId="49" borderId="12" xfId="14" applyFont="1" applyFill="1" applyBorder="1" applyAlignment="1">
      <alignment horizontal="left" vertical="center"/>
    </xf>
    <xf numFmtId="4" fontId="17" fillId="48" borderId="12" xfId="14" applyNumberFormat="1" applyFont="1" applyFill="1" applyBorder="1" applyAlignment="1">
      <alignment horizontal="center" vertical="center" wrapText="1"/>
    </xf>
    <xf numFmtId="4" fontId="17" fillId="26" borderId="13" xfId="14" applyNumberFormat="1" applyFont="1" applyBorder="1" applyAlignment="1">
      <alignment horizontal="center" vertical="center"/>
    </xf>
    <xf numFmtId="4" fontId="20" fillId="26" borderId="13" xfId="14" applyNumberFormat="1" applyFont="1" applyBorder="1" applyAlignment="1">
      <alignment horizontal="center" vertical="center"/>
    </xf>
    <xf numFmtId="3" fontId="20" fillId="48" borderId="13" xfId="14" applyNumberFormat="1" applyFont="1" applyFill="1" applyBorder="1" applyAlignment="1">
      <alignment horizontal="center" vertical="center"/>
    </xf>
    <xf numFmtId="0" fontId="16" fillId="49" borderId="6" xfId="14" applyFont="1" applyFill="1" applyBorder="1" applyAlignment="1">
      <alignment horizontal="left" vertical="center" wrapText="1"/>
    </xf>
    <xf numFmtId="49" fontId="20" fillId="26" borderId="13" xfId="14" applyNumberFormat="1" applyFont="1" applyBorder="1" applyAlignment="1">
      <alignment horizontal="center" vertical="center"/>
    </xf>
    <xf numFmtId="0" fontId="15" fillId="52" borderId="6" xfId="14" applyFont="1" applyFill="1" applyBorder="1" applyAlignment="1">
      <alignment vertical="center" wrapText="1"/>
    </xf>
    <xf numFmtId="3" fontId="15" fillId="52" borderId="6" xfId="14" applyNumberFormat="1" applyFont="1" applyFill="1" applyBorder="1" applyAlignment="1">
      <alignment horizontal="center" vertical="center"/>
    </xf>
    <xf numFmtId="0" fontId="15" fillId="52" borderId="12" xfId="14" applyFont="1" applyFill="1" applyBorder="1" applyAlignment="1">
      <alignment vertical="center" wrapText="1"/>
    </xf>
    <xf numFmtId="3" fontId="15" fillId="52" borderId="13" xfId="14" applyNumberFormat="1" applyFont="1" applyFill="1" applyBorder="1" applyAlignment="1">
      <alignment horizontal="center" vertical="center"/>
    </xf>
    <xf numFmtId="170" fontId="17" fillId="26" borderId="2" xfId="15" applyNumberFormat="1" applyFont="1"/>
    <xf numFmtId="3" fontId="15" fillId="26" borderId="13" xfId="14" applyNumberFormat="1" applyFont="1" applyBorder="1" applyAlignment="1">
      <alignment horizontal="center" vertical="center"/>
    </xf>
    <xf numFmtId="3" fontId="17" fillId="26" borderId="2" xfId="14" applyNumberFormat="1" applyFont="1"/>
    <xf numFmtId="4" fontId="15" fillId="26" borderId="13" xfId="14" applyNumberFormat="1" applyFont="1" applyBorder="1" applyAlignment="1">
      <alignment horizontal="center" vertical="center"/>
    </xf>
    <xf numFmtId="0" fontId="22" fillId="26" borderId="2" xfId="14" applyFont="1" applyAlignment="1">
      <alignment horizontal="left" wrapText="1"/>
    </xf>
    <xf numFmtId="171" fontId="22" fillId="26" borderId="2" xfId="14" applyNumberFormat="1" applyFont="1" applyAlignment="1">
      <alignment wrapText="1"/>
    </xf>
    <xf numFmtId="171" fontId="12" fillId="26" borderId="2" xfId="14" applyNumberFormat="1"/>
    <xf numFmtId="0" fontId="15" fillId="26" borderId="2" xfId="14" applyFont="1" applyAlignment="1">
      <alignment horizontal="left" vertical="center" wrapText="1" indent="1"/>
    </xf>
    <xf numFmtId="3" fontId="17" fillId="26" borderId="2" xfId="14" applyNumberFormat="1" applyFont="1" applyAlignment="1">
      <alignment horizontal="center" vertical="center"/>
    </xf>
    <xf numFmtId="0" fontId="23" fillId="26" borderId="2" xfId="14" applyFont="1" applyAlignment="1">
      <alignment horizontal="center" vertical="center" wrapText="1"/>
    </xf>
    <xf numFmtId="0" fontId="23" fillId="26" borderId="2" xfId="14" applyFont="1"/>
    <xf numFmtId="0" fontId="24" fillId="26" borderId="2" xfId="14" applyFont="1"/>
    <xf numFmtId="3" fontId="17" fillId="26" borderId="12" xfId="14" applyNumberFormat="1" applyFont="1" applyBorder="1" applyAlignment="1">
      <alignment horizontal="center" vertical="center" wrapText="1"/>
    </xf>
    <xf numFmtId="0" fontId="23" fillId="26" borderId="2" xfId="16" applyFont="1"/>
    <xf numFmtId="0" fontId="12" fillId="26" borderId="2" xfId="16"/>
    <xf numFmtId="0" fontId="14" fillId="26" borderId="2" xfId="16" applyFont="1" applyAlignment="1">
      <alignment horizontal="center"/>
    </xf>
    <xf numFmtId="0" fontId="96" fillId="48" borderId="6" xfId="16" applyFont="1" applyFill="1" applyBorder="1" applyAlignment="1">
      <alignment horizontal="left" vertical="center" wrapText="1"/>
    </xf>
    <xf numFmtId="0" fontId="96" fillId="49" borderId="6" xfId="16" applyFont="1" applyFill="1" applyBorder="1" applyAlignment="1">
      <alignment vertical="center" wrapText="1"/>
    </xf>
    <xf numFmtId="0" fontId="29" fillId="48" borderId="11" xfId="16" applyFont="1" applyFill="1" applyBorder="1" applyAlignment="1">
      <alignment horizontal="center" vertical="center" wrapText="1"/>
    </xf>
    <xf numFmtId="0" fontId="29" fillId="48" borderId="13" xfId="16" applyFont="1" applyFill="1" applyBorder="1" applyAlignment="1">
      <alignment horizontal="center" vertical="center" wrapText="1"/>
    </xf>
    <xf numFmtId="0" fontId="97" fillId="48" borderId="12" xfId="16" applyFont="1" applyFill="1" applyBorder="1" applyAlignment="1">
      <alignment vertical="center" wrapText="1"/>
    </xf>
    <xf numFmtId="1" fontId="98" fillId="48" borderId="13" xfId="17" applyNumberFormat="1" applyFont="1" applyFill="1" applyBorder="1" applyAlignment="1">
      <alignment horizontal="center" vertical="center"/>
    </xf>
    <xf numFmtId="1" fontId="68" fillId="48" borderId="13" xfId="3" applyNumberFormat="1" applyFont="1" applyFill="1" applyBorder="1" applyAlignment="1">
      <alignment horizontal="center" vertical="center"/>
    </xf>
    <xf numFmtId="0" fontId="70" fillId="48" borderId="13" xfId="16" applyFont="1" applyFill="1" applyBorder="1" applyAlignment="1">
      <alignment horizontal="center" vertical="center"/>
    </xf>
    <xf numFmtId="0" fontId="97" fillId="48" borderId="12" xfId="16" applyFont="1" applyFill="1" applyBorder="1" applyAlignment="1">
      <alignment horizontal="left" vertical="center" wrapText="1"/>
    </xf>
    <xf numFmtId="9" fontId="76" fillId="50" borderId="13" xfId="16" applyNumberFormat="1" applyFont="1" applyFill="1" applyBorder="1" applyAlignment="1">
      <alignment horizontal="center" vertical="center"/>
    </xf>
    <xf numFmtId="0" fontId="96" fillId="49" borderId="12" xfId="16" applyFont="1" applyFill="1" applyBorder="1" applyAlignment="1">
      <alignment vertical="center" wrapText="1"/>
    </xf>
    <xf numFmtId="0" fontId="47" fillId="48" borderId="13" xfId="16" applyFont="1" applyFill="1" applyBorder="1" applyAlignment="1">
      <alignment horizontal="center" vertical="center"/>
    </xf>
    <xf numFmtId="3" fontId="97" fillId="48" borderId="13" xfId="3" applyNumberFormat="1" applyFont="1" applyFill="1" applyBorder="1" applyAlignment="1">
      <alignment horizontal="center" vertical="center"/>
    </xf>
    <xf numFmtId="1" fontId="97" fillId="48" borderId="13" xfId="3" applyNumberFormat="1" applyFont="1" applyFill="1" applyBorder="1" applyAlignment="1">
      <alignment horizontal="center" vertical="center"/>
    </xf>
    <xf numFmtId="0" fontId="101" fillId="49" borderId="12" xfId="16" applyFont="1" applyFill="1" applyBorder="1" applyAlignment="1">
      <alignment horizontal="left" vertical="center" wrapText="1"/>
    </xf>
    <xf numFmtId="0" fontId="87" fillId="48" borderId="11" xfId="16" applyFont="1" applyFill="1" applyBorder="1" applyAlignment="1">
      <alignment horizontal="center" vertical="center" wrapText="1"/>
    </xf>
    <xf numFmtId="0" fontId="87" fillId="48" borderId="13" xfId="16" applyFont="1" applyFill="1" applyBorder="1" applyAlignment="1">
      <alignment horizontal="center" vertical="center" wrapText="1"/>
    </xf>
    <xf numFmtId="3" fontId="13" fillId="48" borderId="12" xfId="17" applyNumberFormat="1" applyFill="1" applyBorder="1" applyAlignment="1">
      <alignment horizontal="center" vertical="center" wrapText="1"/>
    </xf>
    <xf numFmtId="3" fontId="76" fillId="48" borderId="12" xfId="16" applyNumberFormat="1" applyFont="1" applyFill="1" applyBorder="1" applyAlignment="1">
      <alignment horizontal="center" vertical="center" wrapText="1"/>
    </xf>
    <xf numFmtId="0" fontId="76" fillId="48" borderId="12" xfId="16" applyFont="1" applyFill="1" applyBorder="1" applyAlignment="1">
      <alignment horizontal="center" vertical="center" wrapText="1"/>
    </xf>
    <xf numFmtId="165" fontId="76" fillId="48" borderId="13" xfId="16" applyNumberFormat="1" applyFont="1" applyFill="1" applyBorder="1" applyAlignment="1">
      <alignment horizontal="center" vertical="center"/>
    </xf>
    <xf numFmtId="0" fontId="97" fillId="26" borderId="12" xfId="16" applyFont="1" applyBorder="1" applyAlignment="1">
      <alignment horizontal="left" vertical="center" wrapText="1" indent="1"/>
    </xf>
    <xf numFmtId="3" fontId="97" fillId="48" borderId="13" xfId="16" applyNumberFormat="1" applyFont="1" applyFill="1" applyBorder="1" applyAlignment="1">
      <alignment horizontal="center" vertical="center"/>
    </xf>
    <xf numFmtId="3" fontId="97" fillId="26" borderId="13" xfId="16" applyNumberFormat="1" applyFont="1" applyBorder="1" applyAlignment="1">
      <alignment horizontal="center" vertical="center"/>
    </xf>
    <xf numFmtId="0" fontId="104" fillId="26" borderId="12" xfId="16" applyFont="1" applyBorder="1" applyAlignment="1">
      <alignment horizontal="left" vertical="center" wrapText="1" indent="1"/>
    </xf>
    <xf numFmtId="3" fontId="105" fillId="48" borderId="13" xfId="16" applyNumberFormat="1" applyFont="1" applyFill="1" applyBorder="1" applyAlignment="1">
      <alignment horizontal="center" vertical="center"/>
    </xf>
    <xf numFmtId="3" fontId="104" fillId="26" borderId="13" xfId="16" applyNumberFormat="1" applyFont="1" applyBorder="1" applyAlignment="1">
      <alignment horizontal="center" vertical="center"/>
    </xf>
    <xf numFmtId="3" fontId="104" fillId="48" borderId="13" xfId="16" applyNumberFormat="1" applyFont="1" applyFill="1" applyBorder="1" applyAlignment="1">
      <alignment horizontal="center" vertical="center"/>
    </xf>
    <xf numFmtId="165" fontId="97" fillId="26" borderId="13" xfId="3" applyNumberFormat="1" applyFont="1" applyBorder="1" applyAlignment="1">
      <alignment horizontal="center" vertical="center"/>
    </xf>
    <xf numFmtId="9" fontId="97" fillId="26" borderId="13" xfId="3" applyFont="1" applyBorder="1" applyAlignment="1">
      <alignment horizontal="center" vertical="center"/>
    </xf>
    <xf numFmtId="0" fontId="106" fillId="26" borderId="17" xfId="16" applyFont="1" applyBorder="1" applyAlignment="1">
      <alignment horizontal="left" vertical="center" wrapText="1" indent="1"/>
    </xf>
    <xf numFmtId="0" fontId="101" fillId="47" borderId="12" xfId="16" applyFont="1" applyFill="1" applyBorder="1" applyAlignment="1">
      <alignment vertical="center" wrapText="1"/>
    </xf>
    <xf numFmtId="3" fontId="87" fillId="47" borderId="13" xfId="16" applyNumberFormat="1" applyFont="1" applyFill="1" applyBorder="1" applyAlignment="1">
      <alignment horizontal="center" vertical="center"/>
    </xf>
    <xf numFmtId="0" fontId="97" fillId="49" borderId="12" xfId="16" applyFont="1" applyFill="1" applyBorder="1" applyAlignment="1">
      <alignment vertical="center" wrapText="1"/>
    </xf>
    <xf numFmtId="0" fontId="76" fillId="48" borderId="12" xfId="16" applyFont="1" applyFill="1" applyBorder="1" applyAlignment="1">
      <alignment horizontal="left" vertical="center" wrapText="1"/>
    </xf>
    <xf numFmtId="3" fontId="76" fillId="26" borderId="13" xfId="16" applyNumberFormat="1" applyFont="1" applyBorder="1" applyAlignment="1">
      <alignment horizontal="center" vertical="center"/>
    </xf>
    <xf numFmtId="3" fontId="89" fillId="26" borderId="13" xfId="16" applyNumberFormat="1" applyFont="1" applyBorder="1" applyAlignment="1">
      <alignment horizontal="center" vertical="center"/>
    </xf>
    <xf numFmtId="165" fontId="89" fillId="26" borderId="13" xfId="16" applyNumberFormat="1" applyFont="1" applyBorder="1" applyAlignment="1">
      <alignment horizontal="center" vertical="center"/>
    </xf>
    <xf numFmtId="0" fontId="101" fillId="26" borderId="17" xfId="16" applyFont="1" applyBorder="1" applyAlignment="1">
      <alignment horizontal="left" vertical="center" wrapText="1" indent="1"/>
    </xf>
    <xf numFmtId="3" fontId="76" fillId="26" borderId="12" xfId="16" applyNumberFormat="1" applyFont="1" applyBorder="1" applyAlignment="1">
      <alignment horizontal="center" vertical="center" wrapText="1"/>
    </xf>
    <xf numFmtId="0" fontId="12" fillId="48" borderId="2" xfId="16" applyFill="1"/>
    <xf numFmtId="0" fontId="88" fillId="49" borderId="12" xfId="16" applyFont="1" applyFill="1" applyBorder="1" applyAlignment="1">
      <alignment horizontal="left" vertical="center" wrapText="1"/>
    </xf>
    <xf numFmtId="9" fontId="32" fillId="49" borderId="6" xfId="16" applyNumberFormat="1" applyFont="1" applyFill="1" applyBorder="1" applyAlignment="1">
      <alignment horizontal="center" vertical="center" wrapText="1"/>
    </xf>
    <xf numFmtId="0" fontId="101" fillId="49" borderId="12" xfId="16" applyFont="1" applyFill="1" applyBorder="1" applyAlignment="1">
      <alignment horizontal="left" vertical="center"/>
    </xf>
    <xf numFmtId="3" fontId="43" fillId="48" borderId="12" xfId="16" applyNumberFormat="1" applyFont="1" applyFill="1" applyBorder="1" applyAlignment="1">
      <alignment horizontal="center" vertical="center" wrapText="1"/>
    </xf>
    <xf numFmtId="0" fontId="109" fillId="48" borderId="2" xfId="16" applyFont="1" applyFill="1"/>
    <xf numFmtId="3" fontId="43" fillId="26" borderId="13" xfId="16" applyNumberFormat="1" applyFont="1" applyBorder="1" applyAlignment="1">
      <alignment horizontal="center" vertical="center"/>
    </xf>
    <xf numFmtId="0" fontId="106" fillId="26" borderId="56" xfId="16" applyFont="1" applyBorder="1" applyAlignment="1">
      <alignment horizontal="left" vertical="center" wrapText="1" indent="1"/>
    </xf>
    <xf numFmtId="9" fontId="88" fillId="49" borderId="6" xfId="16" applyNumberFormat="1" applyFont="1" applyFill="1" applyBorder="1" applyAlignment="1">
      <alignment horizontal="center" vertical="center" wrapText="1"/>
    </xf>
    <xf numFmtId="0" fontId="43" fillId="48" borderId="12" xfId="16" applyFont="1" applyFill="1" applyBorder="1" applyAlignment="1">
      <alignment horizontal="center" vertical="center" wrapText="1"/>
    </xf>
    <xf numFmtId="3" fontId="110" fillId="26" borderId="13" xfId="16" applyNumberFormat="1" applyFont="1" applyBorder="1" applyAlignment="1">
      <alignment horizontal="center" vertical="center"/>
    </xf>
    <xf numFmtId="3" fontId="90" fillId="26" borderId="13" xfId="16" applyNumberFormat="1" applyFont="1" applyBorder="1" applyAlignment="1">
      <alignment horizontal="center" vertical="center"/>
    </xf>
    <xf numFmtId="0" fontId="76" fillId="49" borderId="7" xfId="16" applyFont="1" applyFill="1" applyBorder="1" applyAlignment="1">
      <alignment vertical="center"/>
    </xf>
    <xf numFmtId="0" fontId="88" fillId="49" borderId="6" xfId="16" applyFont="1" applyFill="1" applyBorder="1" applyAlignment="1">
      <alignment vertical="center" wrapText="1"/>
    </xf>
    <xf numFmtId="3" fontId="105" fillId="54" borderId="13" xfId="16" applyNumberFormat="1" applyFont="1" applyFill="1" applyBorder="1" applyAlignment="1">
      <alignment horizontal="center" vertical="center"/>
    </xf>
    <xf numFmtId="0" fontId="101" fillId="49" borderId="6" xfId="16" applyFont="1" applyFill="1" applyBorder="1" applyAlignment="1">
      <alignment horizontal="left" vertical="center" wrapText="1"/>
    </xf>
    <xf numFmtId="0" fontId="76" fillId="49" borderId="8" xfId="16" applyFont="1" applyFill="1" applyBorder="1" applyAlignment="1">
      <alignment vertical="center"/>
    </xf>
    <xf numFmtId="0" fontId="76" fillId="49" borderId="9" xfId="16" applyFont="1" applyFill="1" applyBorder="1" applyAlignment="1">
      <alignment vertical="center"/>
    </xf>
    <xf numFmtId="0" fontId="101" fillId="48" borderId="12" xfId="16" applyFont="1" applyFill="1" applyBorder="1" applyAlignment="1">
      <alignment vertical="center" wrapText="1"/>
    </xf>
    <xf numFmtId="3" fontId="87" fillId="48" borderId="13" xfId="16" applyNumberFormat="1" applyFont="1" applyFill="1" applyBorder="1" applyAlignment="1">
      <alignment horizontal="center" vertical="center"/>
    </xf>
    <xf numFmtId="0" fontId="96" fillId="52" borderId="12" xfId="16" applyFont="1" applyFill="1" applyBorder="1" applyAlignment="1">
      <alignment vertical="center" wrapText="1"/>
    </xf>
    <xf numFmtId="3" fontId="96" fillId="52" borderId="13" xfId="16" applyNumberFormat="1" applyFont="1" applyFill="1" applyBorder="1" applyAlignment="1">
      <alignment horizontal="center" vertical="center"/>
    </xf>
    <xf numFmtId="3" fontId="96" fillId="26" borderId="13" xfId="16" applyNumberFormat="1" applyFont="1" applyBorder="1" applyAlignment="1">
      <alignment horizontal="center" vertical="center"/>
    </xf>
    <xf numFmtId="3" fontId="96" fillId="47" borderId="13" xfId="16" applyNumberFormat="1" applyFont="1" applyFill="1" applyBorder="1" applyAlignment="1">
      <alignment horizontal="center" vertical="center"/>
    </xf>
    <xf numFmtId="0" fontId="96" fillId="26" borderId="2" xfId="16" applyFont="1" applyAlignment="1">
      <alignment horizontal="left" vertical="center" wrapText="1" indent="1"/>
    </xf>
    <xf numFmtId="3" fontId="76" fillId="26" borderId="2" xfId="16" applyNumberFormat="1" applyFont="1" applyAlignment="1">
      <alignment horizontal="center" vertical="center"/>
    </xf>
    <xf numFmtId="0" fontId="12" fillId="26" borderId="2" xfId="18"/>
    <xf numFmtId="0" fontId="92" fillId="26" borderId="2" xfId="18" applyFont="1" applyAlignment="1">
      <alignment horizontal="center"/>
    </xf>
    <xf numFmtId="0" fontId="83" fillId="48" borderId="6" xfId="18" applyFont="1" applyFill="1" applyBorder="1" applyAlignment="1">
      <alignment horizontal="left" vertical="center" wrapText="1"/>
    </xf>
    <xf numFmtId="0" fontId="113" fillId="26" borderId="2" xfId="18" applyFont="1"/>
    <xf numFmtId="0" fontId="83" fillId="49" borderId="6" xfId="18" applyFont="1" applyFill="1" applyBorder="1" applyAlignment="1">
      <alignment vertical="center" wrapText="1"/>
    </xf>
    <xf numFmtId="0" fontId="113" fillId="26" borderId="2" xfId="18" applyFont="1" applyAlignment="1">
      <alignment vertical="center"/>
    </xf>
    <xf numFmtId="0" fontId="12" fillId="26" borderId="2" xfId="18" applyAlignment="1">
      <alignment vertical="center"/>
    </xf>
    <xf numFmtId="0" fontId="91" fillId="48" borderId="11" xfId="18" applyFont="1" applyFill="1" applyBorder="1" applyAlignment="1">
      <alignment horizontal="center" vertical="center" wrapText="1"/>
    </xf>
    <xf numFmtId="0" fontId="43" fillId="48" borderId="12" xfId="18" applyFont="1" applyFill="1" applyBorder="1" applyAlignment="1">
      <alignment horizontal="center" vertical="center" wrapText="1"/>
    </xf>
    <xf numFmtId="0" fontId="91" fillId="48" borderId="13" xfId="18" applyFont="1" applyFill="1" applyBorder="1" applyAlignment="1">
      <alignment horizontal="center" vertical="center" wrapText="1"/>
    </xf>
    <xf numFmtId="0" fontId="43" fillId="26" borderId="12" xfId="18" applyFont="1" applyBorder="1" applyAlignment="1">
      <alignment horizontal="center" vertical="center" wrapText="1"/>
    </xf>
    <xf numFmtId="3" fontId="43" fillId="48" borderId="12" xfId="18" applyNumberFormat="1" applyFont="1" applyFill="1" applyBorder="1" applyAlignment="1">
      <alignment horizontal="center" vertical="center" wrapText="1"/>
    </xf>
    <xf numFmtId="3" fontId="43" fillId="26" borderId="12" xfId="18" applyNumberFormat="1" applyFont="1" applyBorder="1" applyAlignment="1">
      <alignment horizontal="center" vertical="center" wrapText="1"/>
    </xf>
    <xf numFmtId="0" fontId="43" fillId="26" borderId="13" xfId="18" applyFont="1" applyBorder="1" applyAlignment="1">
      <alignment horizontal="center" vertical="center"/>
    </xf>
    <xf numFmtId="0" fontId="43" fillId="26" borderId="12" xfId="18" applyFont="1" applyBorder="1" applyAlignment="1">
      <alignment horizontal="center" vertical="center"/>
    </xf>
    <xf numFmtId="9" fontId="43" fillId="26" borderId="13" xfId="18" applyNumberFormat="1" applyFont="1" applyBorder="1" applyAlignment="1">
      <alignment horizontal="center" vertical="center"/>
    </xf>
    <xf numFmtId="0" fontId="23" fillId="49" borderId="12" xfId="18" applyFont="1" applyFill="1" applyBorder="1" applyAlignment="1">
      <alignment horizontal="center" vertical="center" wrapText="1"/>
    </xf>
    <xf numFmtId="0" fontId="43" fillId="50" borderId="12" xfId="18" applyFont="1" applyFill="1" applyBorder="1" applyAlignment="1">
      <alignment horizontal="center" vertical="center" wrapText="1"/>
    </xf>
    <xf numFmtId="3" fontId="43" fillId="50" borderId="13" xfId="3" applyNumberFormat="1" applyFont="1" applyFill="1" applyBorder="1" applyAlignment="1">
      <alignment horizontal="center" vertical="center"/>
    </xf>
    <xf numFmtId="9" fontId="43" fillId="50" borderId="13" xfId="18" applyNumberFormat="1" applyFont="1" applyFill="1" applyBorder="1" applyAlignment="1">
      <alignment horizontal="center" vertical="center"/>
    </xf>
    <xf numFmtId="0" fontId="91" fillId="49" borderId="12" xfId="18" applyFont="1" applyFill="1" applyBorder="1" applyAlignment="1">
      <alignment horizontal="left" vertical="center" wrapText="1"/>
    </xf>
    <xf numFmtId="0" fontId="43" fillId="49" borderId="9" xfId="18" applyFont="1" applyFill="1" applyBorder="1" applyAlignment="1">
      <alignment horizontal="center" vertical="center"/>
    </xf>
    <xf numFmtId="0" fontId="43" fillId="48" borderId="12" xfId="18" applyFont="1" applyFill="1" applyBorder="1" applyAlignment="1">
      <alignment horizontal="left" vertical="center" wrapText="1"/>
    </xf>
    <xf numFmtId="165" fontId="43" fillId="48" borderId="13" xfId="18" applyNumberFormat="1" applyFont="1" applyFill="1" applyBorder="1" applyAlignment="1">
      <alignment horizontal="center" vertical="center"/>
    </xf>
    <xf numFmtId="0" fontId="28" fillId="26" borderId="12" xfId="18" applyFont="1" applyBorder="1" applyAlignment="1">
      <alignment horizontal="left" vertical="center" wrapText="1" indent="1"/>
    </xf>
    <xf numFmtId="3" fontId="43" fillId="26" borderId="13" xfId="18" applyNumberFormat="1" applyFont="1" applyBorder="1" applyAlignment="1">
      <alignment horizontal="center" vertical="center"/>
    </xf>
    <xf numFmtId="0" fontId="114" fillId="26" borderId="12" xfId="18" applyFont="1" applyBorder="1" applyAlignment="1">
      <alignment horizontal="left" vertical="center" wrapText="1" indent="1"/>
    </xf>
    <xf numFmtId="3" fontId="90" fillId="48" borderId="13" xfId="18" applyNumberFormat="1" applyFont="1" applyFill="1" applyBorder="1" applyAlignment="1">
      <alignment horizontal="center" vertical="center"/>
    </xf>
    <xf numFmtId="3" fontId="90" fillId="26" borderId="13" xfId="18" applyNumberFormat="1" applyFont="1" applyBorder="1" applyAlignment="1">
      <alignment horizontal="center" vertical="center"/>
    </xf>
    <xf numFmtId="165" fontId="90" fillId="26" borderId="13" xfId="18" applyNumberFormat="1" applyFont="1" applyBorder="1" applyAlignment="1">
      <alignment horizontal="center" vertical="center"/>
    </xf>
    <xf numFmtId="3" fontId="113" fillId="26" borderId="2" xfId="18" applyNumberFormat="1" applyFont="1"/>
    <xf numFmtId="3" fontId="43" fillId="48" borderId="13" xfId="18" applyNumberFormat="1" applyFont="1" applyFill="1" applyBorder="1" applyAlignment="1">
      <alignment horizontal="center" vertical="center"/>
    </xf>
    <xf numFmtId="3" fontId="43" fillId="26" borderId="2" xfId="18" applyNumberFormat="1" applyFont="1" applyAlignment="1">
      <alignment horizontal="center" vertical="center"/>
    </xf>
    <xf numFmtId="3" fontId="12" fillId="26" borderId="2" xfId="18" applyNumberFormat="1"/>
    <xf numFmtId="9" fontId="43" fillId="26" borderId="13" xfId="3" applyFont="1" applyBorder="1" applyAlignment="1">
      <alignment horizontal="center" vertical="center"/>
    </xf>
    <xf numFmtId="165" fontId="43" fillId="26" borderId="13" xfId="3" applyNumberFormat="1" applyFont="1" applyBorder="1" applyAlignment="1">
      <alignment horizontal="center" vertical="center"/>
    </xf>
    <xf numFmtId="0" fontId="115" fillId="26" borderId="17" xfId="18" applyFont="1" applyBorder="1" applyAlignment="1">
      <alignment horizontal="left" vertical="center" wrapText="1" indent="1"/>
    </xf>
    <xf numFmtId="0" fontId="23" fillId="47" borderId="16" xfId="18" applyFont="1" applyFill="1" applyBorder="1" applyAlignment="1">
      <alignment vertical="center" wrapText="1"/>
    </xf>
    <xf numFmtId="3" fontId="91" fillId="47" borderId="13" xfId="18" applyNumberFormat="1" applyFont="1" applyFill="1" applyBorder="1" applyAlignment="1">
      <alignment horizontal="center" vertical="center"/>
    </xf>
    <xf numFmtId="0" fontId="23" fillId="26" borderId="17" xfId="18" applyFont="1" applyBorder="1" applyAlignment="1">
      <alignment horizontal="left" vertical="center" wrapText="1" indent="1"/>
    </xf>
    <xf numFmtId="0" fontId="23" fillId="47" borderId="12" xfId="18" applyFont="1" applyFill="1" applyBorder="1" applyAlignment="1">
      <alignment vertical="center" wrapText="1"/>
    </xf>
    <xf numFmtId="0" fontId="91" fillId="55" borderId="12" xfId="18" applyFont="1" applyFill="1" applyBorder="1" applyAlignment="1">
      <alignment horizontal="left" vertical="center" wrapText="1"/>
    </xf>
    <xf numFmtId="9" fontId="90" fillId="26" borderId="13" xfId="3" applyFont="1" applyBorder="1" applyAlignment="1">
      <alignment horizontal="center" vertical="center"/>
    </xf>
    <xf numFmtId="168" fontId="0" fillId="26" borderId="2" xfId="7" applyNumberFormat="1" applyFont="1"/>
    <xf numFmtId="0" fontId="43" fillId="56" borderId="12" xfId="18" applyFont="1" applyFill="1" applyBorder="1" applyAlignment="1">
      <alignment vertical="center" wrapText="1"/>
    </xf>
    <xf numFmtId="0" fontId="91" fillId="26" borderId="13" xfId="18" applyFont="1" applyBorder="1" applyAlignment="1">
      <alignment horizontal="center" vertical="center" wrapText="1"/>
    </xf>
    <xf numFmtId="3" fontId="90" fillId="54" borderId="13" xfId="18" applyNumberFormat="1" applyFont="1" applyFill="1" applyBorder="1" applyAlignment="1">
      <alignment horizontal="center" vertical="center"/>
    </xf>
    <xf numFmtId="10" fontId="43" fillId="48" borderId="12" xfId="18" applyNumberFormat="1" applyFont="1" applyFill="1" applyBorder="1" applyAlignment="1">
      <alignment horizontal="center" vertical="center" wrapText="1"/>
    </xf>
    <xf numFmtId="3" fontId="43" fillId="48" borderId="63" xfId="18" applyNumberFormat="1" applyFont="1" applyFill="1" applyBorder="1" applyAlignment="1">
      <alignment horizontal="center" vertical="center" wrapText="1"/>
    </xf>
    <xf numFmtId="3" fontId="116" fillId="26" borderId="13" xfId="18" applyNumberFormat="1" applyFont="1" applyBorder="1" applyAlignment="1">
      <alignment horizontal="center" vertical="center"/>
    </xf>
    <xf numFmtId="0" fontId="91" fillId="26" borderId="12" xfId="18" applyFont="1" applyBorder="1" applyAlignment="1">
      <alignment horizontal="center" vertical="center" wrapText="1"/>
    </xf>
    <xf numFmtId="0" fontId="91" fillId="26" borderId="12" xfId="18" applyFont="1" applyBorder="1" applyAlignment="1">
      <alignment horizontal="left" vertical="center" wrapText="1"/>
    </xf>
    <xf numFmtId="9" fontId="91" fillId="26" borderId="6" xfId="18" applyNumberFormat="1" applyFont="1" applyBorder="1" applyAlignment="1">
      <alignment horizontal="center" vertical="center" wrapText="1"/>
    </xf>
    <xf numFmtId="0" fontId="91" fillId="26" borderId="12" xfId="18" applyFont="1" applyBorder="1" applyAlignment="1">
      <alignment horizontal="left" vertical="center"/>
    </xf>
    <xf numFmtId="0" fontId="43" fillId="26" borderId="12" xfId="18" applyFont="1" applyBorder="1" applyAlignment="1">
      <alignment horizontal="left" vertical="center" wrapText="1"/>
    </xf>
    <xf numFmtId="165" fontId="43" fillId="26" borderId="13" xfId="18" applyNumberFormat="1" applyFont="1" applyBorder="1" applyAlignment="1">
      <alignment horizontal="center" vertical="center"/>
    </xf>
    <xf numFmtId="0" fontId="43" fillId="49" borderId="12" xfId="18" applyFont="1" applyFill="1" applyBorder="1" applyAlignment="1">
      <alignment horizontal="left" vertical="center" wrapText="1"/>
    </xf>
    <xf numFmtId="0" fontId="43" fillId="49" borderId="6" xfId="18" applyFont="1" applyFill="1" applyBorder="1" applyAlignment="1">
      <alignment vertical="center" wrapText="1"/>
    </xf>
    <xf numFmtId="0" fontId="91" fillId="49" borderId="6" xfId="18" applyFont="1" applyFill="1" applyBorder="1" applyAlignment="1">
      <alignment horizontal="left" vertical="center" wrapText="1"/>
    </xf>
    <xf numFmtId="0" fontId="43" fillId="26" borderId="8" xfId="18" applyFont="1" applyBorder="1" applyAlignment="1">
      <alignment vertical="center"/>
    </xf>
    <xf numFmtId="0" fontId="91" fillId="49" borderId="6" xfId="18" applyFont="1" applyFill="1" applyBorder="1" applyAlignment="1">
      <alignment vertical="center"/>
    </xf>
    <xf numFmtId="0" fontId="43" fillId="49" borderId="8" xfId="18" applyFont="1" applyFill="1" applyBorder="1" applyAlignment="1">
      <alignment vertical="center"/>
    </xf>
    <xf numFmtId="3" fontId="90" fillId="26" borderId="2" xfId="18" applyNumberFormat="1" applyFont="1" applyAlignment="1">
      <alignment horizontal="center" vertical="center"/>
    </xf>
    <xf numFmtId="3" fontId="91" fillId="26" borderId="2" xfId="18" applyNumberFormat="1" applyFont="1" applyAlignment="1">
      <alignment horizontal="center" vertical="center"/>
    </xf>
    <xf numFmtId="0" fontId="23" fillId="52" borderId="12" xfId="18" applyFont="1" applyFill="1" applyBorder="1" applyAlignment="1">
      <alignment vertical="center" wrapText="1"/>
    </xf>
    <xf numFmtId="3" fontId="91" fillId="52" borderId="13" xfId="18" applyNumberFormat="1" applyFont="1" applyFill="1" applyBorder="1" applyAlignment="1">
      <alignment horizontal="center" vertical="center"/>
    </xf>
    <xf numFmtId="0" fontId="23" fillId="49" borderId="12" xfId="18" applyFont="1" applyFill="1" applyBorder="1" applyAlignment="1">
      <alignment vertical="center" wrapText="1"/>
    </xf>
    <xf numFmtId="3" fontId="91" fillId="49" borderId="13" xfId="18" applyNumberFormat="1" applyFont="1" applyFill="1" applyBorder="1" applyAlignment="1">
      <alignment horizontal="center" vertical="center"/>
    </xf>
    <xf numFmtId="3" fontId="91" fillId="26" borderId="13" xfId="18" applyNumberFormat="1" applyFont="1" applyBorder="1" applyAlignment="1">
      <alignment horizontal="center" vertical="center"/>
    </xf>
    <xf numFmtId="168" fontId="12" fillId="26" borderId="2" xfId="18" applyNumberFormat="1"/>
    <xf numFmtId="0" fontId="23" fillId="26" borderId="2" xfId="18" applyFont="1" applyAlignment="1">
      <alignment horizontal="left" vertical="center" wrapText="1" indent="1"/>
    </xf>
    <xf numFmtId="0" fontId="91" fillId="49" borderId="12" xfId="18" applyFont="1" applyFill="1" applyBorder="1" applyAlignment="1">
      <alignment vertical="center" wrapText="1"/>
    </xf>
    <xf numFmtId="0" fontId="12" fillId="26" borderId="2" xfId="19"/>
    <xf numFmtId="0" fontId="14" fillId="26" borderId="2" xfId="19" applyFont="1"/>
    <xf numFmtId="0" fontId="14" fillId="26" borderId="2" xfId="19" applyFont="1" applyAlignment="1">
      <alignment horizontal="center"/>
    </xf>
    <xf numFmtId="0" fontId="118" fillId="26" borderId="2" xfId="19" applyFont="1"/>
    <xf numFmtId="0" fontId="64" fillId="48" borderId="6" xfId="19" applyFont="1" applyFill="1" applyBorder="1" applyAlignment="1">
      <alignment horizontal="left" vertical="center" wrapText="1"/>
    </xf>
    <xf numFmtId="0" fontId="64" fillId="49" borderId="6" xfId="19" applyFont="1" applyFill="1" applyBorder="1" applyAlignment="1">
      <alignment vertical="center" wrapText="1"/>
    </xf>
    <xf numFmtId="0" fontId="56" fillId="48" borderId="11" xfId="19" applyFont="1" applyFill="1" applyBorder="1" applyAlignment="1">
      <alignment horizontal="center" vertical="center" wrapText="1"/>
    </xf>
    <xf numFmtId="0" fontId="56" fillId="48" borderId="12" xfId="19" applyFont="1" applyFill="1" applyBorder="1" applyAlignment="1">
      <alignment horizontal="center" vertical="center" wrapText="1"/>
    </xf>
    <xf numFmtId="0" fontId="56" fillId="48" borderId="13" xfId="19" applyFont="1" applyFill="1" applyBorder="1" applyAlignment="1">
      <alignment horizontal="center" vertical="center" wrapText="1"/>
    </xf>
    <xf numFmtId="0" fontId="56" fillId="48" borderId="12" xfId="19" applyFont="1" applyFill="1" applyBorder="1" applyAlignment="1">
      <alignment horizontal="left" vertical="top" wrapText="1"/>
    </xf>
    <xf numFmtId="9" fontId="56" fillId="50" borderId="13" xfId="19" applyNumberFormat="1" applyFont="1" applyFill="1" applyBorder="1" applyAlignment="1">
      <alignment horizontal="center" vertical="center"/>
    </xf>
    <xf numFmtId="0" fontId="64" fillId="49" borderId="12" xfId="19" applyFont="1" applyFill="1" applyBorder="1" applyAlignment="1">
      <alignment vertical="center" wrapText="1"/>
    </xf>
    <xf numFmtId="0" fontId="56" fillId="50" borderId="12" xfId="19" applyFont="1" applyFill="1" applyBorder="1" applyAlignment="1">
      <alignment horizontal="left" vertical="center" wrapText="1"/>
    </xf>
    <xf numFmtId="0" fontId="56" fillId="50" borderId="12" xfId="19" applyFont="1" applyFill="1" applyBorder="1" applyAlignment="1">
      <alignment horizontal="left" vertical="top" wrapText="1"/>
    </xf>
    <xf numFmtId="0" fontId="119" fillId="49" borderId="12" xfId="19" applyFont="1" applyFill="1" applyBorder="1" applyAlignment="1">
      <alignment horizontal="left" vertical="center" wrapText="1"/>
    </xf>
    <xf numFmtId="0" fontId="56" fillId="48" borderId="12" xfId="19" applyFont="1" applyFill="1" applyBorder="1" applyAlignment="1">
      <alignment horizontal="left" vertical="center" wrapText="1"/>
    </xf>
    <xf numFmtId="0" fontId="64" fillId="48" borderId="11" xfId="19" applyFont="1" applyFill="1" applyBorder="1" applyAlignment="1">
      <alignment horizontal="center" vertical="center" wrapText="1"/>
    </xf>
    <xf numFmtId="0" fontId="64" fillId="48" borderId="13" xfId="19" applyFont="1" applyFill="1" applyBorder="1" applyAlignment="1">
      <alignment horizontal="center" vertical="center" wrapText="1"/>
    </xf>
    <xf numFmtId="3" fontId="56" fillId="48" borderId="12" xfId="19" applyNumberFormat="1" applyFont="1" applyFill="1" applyBorder="1" applyAlignment="1">
      <alignment horizontal="center" vertical="center" wrapText="1"/>
    </xf>
    <xf numFmtId="165" fontId="56" fillId="48" borderId="13" xfId="19" applyNumberFormat="1" applyFont="1" applyFill="1" applyBorder="1" applyAlignment="1">
      <alignment horizontal="center" vertical="center"/>
    </xf>
    <xf numFmtId="0" fontId="56" fillId="26" borderId="12" xfId="19" applyFont="1" applyBorder="1" applyAlignment="1">
      <alignment horizontal="left" vertical="center" wrapText="1" indent="1"/>
    </xf>
    <xf numFmtId="3" fontId="56" fillId="26" borderId="13" xfId="19" applyNumberFormat="1" applyFont="1" applyBorder="1" applyAlignment="1">
      <alignment horizontal="center" vertical="center"/>
    </xf>
    <xf numFmtId="0" fontId="59" fillId="26" borderId="12" xfId="19" applyFont="1" applyBorder="1" applyAlignment="1">
      <alignment horizontal="left" vertical="center" wrapText="1" indent="1"/>
    </xf>
    <xf numFmtId="3" fontId="59" fillId="48" borderId="13" xfId="19" applyNumberFormat="1" applyFont="1" applyFill="1" applyBorder="1" applyAlignment="1">
      <alignment horizontal="center" vertical="center"/>
    </xf>
    <xf numFmtId="3" fontId="59" fillId="26" borderId="13" xfId="19" applyNumberFormat="1" applyFont="1" applyBorder="1" applyAlignment="1">
      <alignment horizontal="center" vertical="center"/>
    </xf>
    <xf numFmtId="3" fontId="56" fillId="48" borderId="13" xfId="19" applyNumberFormat="1" applyFont="1" applyFill="1" applyBorder="1" applyAlignment="1">
      <alignment horizontal="center" vertical="center"/>
    </xf>
    <xf numFmtId="9" fontId="56" fillId="26" borderId="13" xfId="3" applyFont="1" applyBorder="1" applyAlignment="1">
      <alignment horizontal="center" vertical="center"/>
    </xf>
    <xf numFmtId="165" fontId="56" fillId="26" borderId="13" xfId="3" applyNumberFormat="1" applyFont="1" applyBorder="1" applyAlignment="1">
      <alignment horizontal="center" vertical="center"/>
    </xf>
    <xf numFmtId="0" fontId="121" fillId="26" borderId="17" xfId="19" applyFont="1" applyBorder="1" applyAlignment="1">
      <alignment horizontal="left" vertical="center" wrapText="1" indent="1"/>
    </xf>
    <xf numFmtId="0" fontId="119" fillId="47" borderId="12" xfId="19" applyFont="1" applyFill="1" applyBorder="1" applyAlignment="1">
      <alignment vertical="center" wrapText="1"/>
    </xf>
    <xf numFmtId="3" fontId="64" fillId="47" borderId="13" xfId="19" applyNumberFormat="1" applyFont="1" applyFill="1" applyBorder="1" applyAlignment="1">
      <alignment horizontal="center" vertical="center"/>
    </xf>
    <xf numFmtId="0" fontId="56" fillId="49" borderId="12" xfId="19" applyFont="1" applyFill="1" applyBorder="1" applyAlignment="1">
      <alignment vertical="center" wrapText="1"/>
    </xf>
    <xf numFmtId="165" fontId="59" fillId="26" borderId="13" xfId="19" applyNumberFormat="1" applyFont="1" applyBorder="1" applyAlignment="1">
      <alignment horizontal="center" vertical="center"/>
    </xf>
    <xf numFmtId="0" fontId="119" fillId="26" borderId="17" xfId="19" applyFont="1" applyBorder="1" applyAlignment="1">
      <alignment horizontal="left" vertical="center" wrapText="1" indent="1"/>
    </xf>
    <xf numFmtId="3" fontId="56" fillId="26" borderId="12" xfId="19" applyNumberFormat="1" applyFont="1" applyBorder="1" applyAlignment="1">
      <alignment horizontal="center" vertical="center" wrapText="1"/>
    </xf>
    <xf numFmtId="9" fontId="119" fillId="49" borderId="6" xfId="19" applyNumberFormat="1" applyFont="1" applyFill="1" applyBorder="1" applyAlignment="1">
      <alignment horizontal="center" vertical="center" wrapText="1"/>
    </xf>
    <xf numFmtId="0" fontId="119" fillId="49" borderId="12" xfId="19" applyFont="1" applyFill="1" applyBorder="1" applyAlignment="1">
      <alignment horizontal="left" vertical="center"/>
    </xf>
    <xf numFmtId="0" fontId="56" fillId="26" borderId="12" xfId="19" applyFont="1" applyBorder="1" applyAlignment="1">
      <alignment horizontal="center" vertical="center" wrapText="1"/>
    </xf>
    <xf numFmtId="0" fontId="121" fillId="26" borderId="56" xfId="19" applyFont="1" applyBorder="1" applyAlignment="1">
      <alignment horizontal="left" vertical="center" wrapText="1" indent="1"/>
    </xf>
    <xf numFmtId="0" fontId="56" fillId="49" borderId="7" xfId="19" applyFont="1" applyFill="1" applyBorder="1" applyAlignment="1">
      <alignment vertical="center"/>
    </xf>
    <xf numFmtId="0" fontId="119" fillId="49" borderId="6" xfId="19" applyFont="1" applyFill="1" applyBorder="1" applyAlignment="1">
      <alignment vertical="center" wrapText="1"/>
    </xf>
    <xf numFmtId="0" fontId="56" fillId="49" borderId="8" xfId="19" applyFont="1" applyFill="1" applyBorder="1" applyAlignment="1">
      <alignment vertical="center"/>
    </xf>
    <xf numFmtId="0" fontId="56" fillId="49" borderId="9" xfId="19" applyFont="1" applyFill="1" applyBorder="1" applyAlignment="1">
      <alignment vertical="center"/>
    </xf>
    <xf numFmtId="0" fontId="119" fillId="49" borderId="6" xfId="19" applyFont="1" applyFill="1" applyBorder="1" applyAlignment="1">
      <alignment horizontal="left" vertical="center" wrapText="1"/>
    </xf>
    <xf numFmtId="0" fontId="119" fillId="52" borderId="12" xfId="19" applyFont="1" applyFill="1" applyBorder="1" applyAlignment="1">
      <alignment vertical="center" wrapText="1"/>
    </xf>
    <xf numFmtId="3" fontId="64" fillId="52" borderId="13" xfId="19" applyNumberFormat="1" applyFont="1" applyFill="1" applyBorder="1" applyAlignment="1">
      <alignment horizontal="center" vertical="center"/>
    </xf>
    <xf numFmtId="3" fontId="64" fillId="49" borderId="13" xfId="19" applyNumberFormat="1" applyFont="1" applyFill="1" applyBorder="1" applyAlignment="1">
      <alignment horizontal="center" vertical="center"/>
    </xf>
    <xf numFmtId="3" fontId="64" fillId="26" borderId="13" xfId="19" applyNumberFormat="1" applyFont="1" applyBorder="1" applyAlignment="1">
      <alignment horizontal="center" vertical="center"/>
    </xf>
    <xf numFmtId="0" fontId="64" fillId="26" borderId="2" xfId="19" applyFont="1" applyAlignment="1">
      <alignment horizontal="left" vertical="center" wrapText="1" indent="1"/>
    </xf>
    <xf numFmtId="3" fontId="56" fillId="26" borderId="2" xfId="19" applyNumberFormat="1" applyFont="1" applyAlignment="1">
      <alignment horizontal="center" vertical="center"/>
    </xf>
    <xf numFmtId="0" fontId="53" fillId="26" borderId="2" xfId="20" applyFont="1"/>
    <xf numFmtId="0" fontId="58" fillId="26" borderId="2" xfId="20" applyFont="1"/>
    <xf numFmtId="0" fontId="12" fillId="26" borderId="2" xfId="20"/>
    <xf numFmtId="0" fontId="52" fillId="26" borderId="2" xfId="20" applyFont="1" applyAlignment="1">
      <alignment horizontal="center"/>
    </xf>
    <xf numFmtId="0" fontId="51" fillId="48" borderId="6" xfId="20" applyFont="1" applyFill="1" applyBorder="1" applyAlignment="1">
      <alignment horizontal="left" vertical="center" wrapText="1"/>
    </xf>
    <xf numFmtId="0" fontId="51" fillId="49" borderId="6" xfId="20" applyFont="1" applyFill="1" applyBorder="1" applyAlignment="1">
      <alignment vertical="center" wrapText="1"/>
    </xf>
    <xf numFmtId="0" fontId="51" fillId="48" borderId="11" xfId="20" applyFont="1" applyFill="1" applyBorder="1" applyAlignment="1">
      <alignment horizontal="center" vertical="center" wrapText="1"/>
    </xf>
    <xf numFmtId="0" fontId="48" fillId="48" borderId="13" xfId="20" applyFont="1" applyFill="1" applyBorder="1" applyAlignment="1">
      <alignment horizontal="center" vertical="center" wrapText="1"/>
    </xf>
    <xf numFmtId="0" fontId="97" fillId="26" borderId="16" xfId="20" applyFont="1" applyBorder="1" applyAlignment="1">
      <alignment vertical="center" wrapText="1"/>
    </xf>
    <xf numFmtId="3" fontId="48" fillId="48" borderId="13" xfId="3" applyNumberFormat="1" applyFont="1" applyFill="1" applyBorder="1" applyAlignment="1">
      <alignment horizontal="center" vertical="center"/>
    </xf>
    <xf numFmtId="9" fontId="47" fillId="48" borderId="13" xfId="20" applyNumberFormat="1" applyFont="1" applyFill="1" applyBorder="1" applyAlignment="1">
      <alignment horizontal="center" vertical="center"/>
    </xf>
    <xf numFmtId="0" fontId="48" fillId="26" borderId="16" xfId="20" applyFont="1" applyBorder="1" applyAlignment="1">
      <alignment vertical="center" wrapText="1"/>
    </xf>
    <xf numFmtId="3" fontId="47" fillId="48" borderId="13" xfId="3" applyNumberFormat="1" applyFont="1" applyFill="1" applyBorder="1" applyAlignment="1">
      <alignment horizontal="center" vertical="center"/>
    </xf>
    <xf numFmtId="0" fontId="51" fillId="49" borderId="12" xfId="20" applyFont="1" applyFill="1" applyBorder="1" applyAlignment="1">
      <alignment vertical="center" wrapText="1"/>
    </xf>
    <xf numFmtId="0" fontId="48" fillId="48" borderId="12" xfId="20" applyFont="1" applyFill="1" applyBorder="1" applyAlignment="1">
      <alignment horizontal="left" vertical="center" wrapText="1"/>
    </xf>
    <xf numFmtId="0" fontId="55" fillId="49" borderId="12" xfId="20" applyFont="1" applyFill="1" applyBorder="1" applyAlignment="1">
      <alignment horizontal="left" vertical="center" wrapText="1"/>
    </xf>
    <xf numFmtId="0" fontId="48" fillId="48" borderId="12" xfId="20" applyFont="1" applyFill="1" applyBorder="1" applyAlignment="1">
      <alignment horizontal="center" vertical="center" wrapText="1"/>
    </xf>
    <xf numFmtId="0" fontId="51" fillId="48" borderId="13" xfId="20" applyFont="1" applyFill="1" applyBorder="1" applyAlignment="1">
      <alignment horizontal="center" vertical="center" wrapText="1"/>
    </xf>
    <xf numFmtId="3" fontId="48" fillId="49" borderId="12" xfId="20" applyNumberFormat="1" applyFont="1" applyFill="1" applyBorder="1" applyAlignment="1">
      <alignment horizontal="center" vertical="center" wrapText="1"/>
    </xf>
    <xf numFmtId="3" fontId="48" fillId="48" borderId="12" xfId="20" applyNumberFormat="1" applyFont="1" applyFill="1" applyBorder="1" applyAlignment="1">
      <alignment horizontal="center" vertical="center" wrapText="1"/>
    </xf>
    <xf numFmtId="3" fontId="53" fillId="26" borderId="2" xfId="20" applyNumberFormat="1" applyFont="1"/>
    <xf numFmtId="165" fontId="48" fillId="48" borderId="13" xfId="20" applyNumberFormat="1" applyFont="1" applyFill="1" applyBorder="1" applyAlignment="1">
      <alignment horizontal="center" vertical="center"/>
    </xf>
    <xf numFmtId="0" fontId="48" fillId="26" borderId="12" xfId="20" applyFont="1" applyBorder="1" applyAlignment="1">
      <alignment horizontal="left" vertical="center" wrapText="1" indent="1"/>
    </xf>
    <xf numFmtId="3" fontId="48" fillId="26" borderId="13" xfId="20" applyNumberFormat="1" applyFont="1" applyBorder="1" applyAlignment="1">
      <alignment vertical="center"/>
    </xf>
    <xf numFmtId="3" fontId="48" fillId="26" borderId="13" xfId="20" applyNumberFormat="1" applyFont="1" applyBorder="1" applyAlignment="1">
      <alignment horizontal="center" vertical="center"/>
    </xf>
    <xf numFmtId="0" fontId="57" fillId="26" borderId="12" xfId="20" applyFont="1" applyBorder="1" applyAlignment="1">
      <alignment horizontal="left" vertical="center" wrapText="1" indent="1"/>
    </xf>
    <xf numFmtId="168" fontId="48" fillId="26" borderId="2" xfId="7" applyNumberFormat="1" applyFont="1" applyAlignment="1">
      <alignment vertical="center"/>
    </xf>
    <xf numFmtId="3" fontId="57" fillId="48" borderId="13" xfId="20" applyNumberFormat="1" applyFont="1" applyFill="1" applyBorder="1" applyAlignment="1">
      <alignment horizontal="center" vertical="center"/>
    </xf>
    <xf numFmtId="3" fontId="57" fillId="26" borderId="6" xfId="20" applyNumberFormat="1" applyFont="1" applyBorder="1" applyAlignment="1">
      <alignment vertical="center"/>
    </xf>
    <xf numFmtId="3" fontId="57" fillId="26" borderId="13" xfId="20" applyNumberFormat="1" applyFont="1" applyBorder="1" applyAlignment="1">
      <alignment horizontal="center" vertical="center"/>
    </xf>
    <xf numFmtId="168" fontId="48" fillId="26" borderId="6" xfId="7" applyNumberFormat="1" applyFont="1" applyBorder="1" applyAlignment="1">
      <alignment vertical="center"/>
    </xf>
    <xf numFmtId="3" fontId="57" fillId="26" borderId="13" xfId="20" applyNumberFormat="1" applyFont="1" applyBorder="1" applyAlignment="1">
      <alignment vertical="center"/>
    </xf>
    <xf numFmtId="9" fontId="48" fillId="26" borderId="13" xfId="3" applyFont="1" applyBorder="1" applyAlignment="1">
      <alignment horizontal="center" vertical="center"/>
    </xf>
    <xf numFmtId="165" fontId="48" fillId="26" borderId="13" xfId="3" applyNumberFormat="1" applyFont="1" applyBorder="1" applyAlignment="1">
      <alignment horizontal="center" vertical="center"/>
    </xf>
    <xf numFmtId="0" fontId="61" fillId="26" borderId="17" xfId="20" applyFont="1" applyBorder="1" applyAlignment="1">
      <alignment horizontal="left" vertical="center" wrapText="1" indent="1"/>
    </xf>
    <xf numFmtId="0" fontId="55" fillId="47" borderId="12" xfId="20" applyFont="1" applyFill="1" applyBorder="1" applyAlignment="1">
      <alignment vertical="center" wrapText="1"/>
    </xf>
    <xf numFmtId="3" fontId="51" fillId="47" borderId="13" xfId="20" applyNumberFormat="1" applyFont="1" applyFill="1" applyBorder="1" applyAlignment="1">
      <alignment horizontal="center" vertical="center"/>
    </xf>
    <xf numFmtId="0" fontId="48" fillId="49" borderId="12" xfId="20" applyFont="1" applyFill="1" applyBorder="1" applyAlignment="1">
      <alignment vertical="center" wrapText="1"/>
    </xf>
    <xf numFmtId="165" fontId="57" fillId="26" borderId="13" xfId="20" applyNumberFormat="1" applyFont="1" applyBorder="1" applyAlignment="1">
      <alignment horizontal="center" vertical="center"/>
    </xf>
    <xf numFmtId="0" fontId="55" fillId="26" borderId="17" xfId="20" applyFont="1" applyBorder="1" applyAlignment="1">
      <alignment horizontal="left" vertical="center" wrapText="1" indent="1"/>
    </xf>
    <xf numFmtId="3" fontId="48" fillId="26" borderId="12" xfId="20" applyNumberFormat="1" applyFont="1" applyBorder="1" applyAlignment="1">
      <alignment horizontal="center" vertical="center" wrapText="1"/>
    </xf>
    <xf numFmtId="3" fontId="57" fillId="54" borderId="13" xfId="20" applyNumberFormat="1" applyFont="1" applyFill="1" applyBorder="1" applyAlignment="1">
      <alignment horizontal="center" vertical="center"/>
    </xf>
    <xf numFmtId="3" fontId="48" fillId="54" borderId="13" xfId="20" applyNumberFormat="1" applyFont="1" applyFill="1" applyBorder="1" applyAlignment="1">
      <alignment horizontal="center" vertical="center"/>
    </xf>
    <xf numFmtId="0" fontId="55" fillId="49" borderId="12" xfId="12" applyFont="1" applyFill="1" applyBorder="1" applyAlignment="1">
      <alignment horizontal="left" vertical="center" wrapText="1"/>
    </xf>
    <xf numFmtId="9" fontId="55" fillId="49" borderId="6" xfId="12" applyNumberFormat="1" applyFont="1" applyFill="1" applyBorder="1" applyAlignment="1">
      <alignment horizontal="center" vertical="center" wrapText="1"/>
    </xf>
    <xf numFmtId="0" fontId="55" fillId="49" borderId="12" xfId="20" applyFont="1" applyFill="1" applyBorder="1" applyAlignment="1">
      <alignment horizontal="left" vertical="center"/>
    </xf>
    <xf numFmtId="0" fontId="61" fillId="26" borderId="56" xfId="20" applyFont="1" applyBorder="1" applyAlignment="1">
      <alignment horizontal="left" vertical="center" wrapText="1" indent="1"/>
    </xf>
    <xf numFmtId="0" fontId="55" fillId="49" borderId="6" xfId="20" applyFont="1" applyFill="1" applyBorder="1" applyAlignment="1">
      <alignment horizontal="left" vertical="center" wrapText="1"/>
    </xf>
    <xf numFmtId="0" fontId="48" fillId="49" borderId="7" xfId="12" applyFont="1" applyFill="1" applyBorder="1" applyAlignment="1">
      <alignment vertical="center" wrapText="1"/>
    </xf>
    <xf numFmtId="0" fontId="55" fillId="49" borderId="6" xfId="12" applyFont="1" applyFill="1" applyBorder="1" applyAlignment="1">
      <alignment vertical="center" wrapText="1"/>
    </xf>
    <xf numFmtId="0" fontId="48" fillId="26" borderId="30" xfId="20" applyFont="1" applyBorder="1" applyAlignment="1">
      <alignment horizontal="justify" vertical="center"/>
    </xf>
    <xf numFmtId="0" fontId="55" fillId="48" borderId="12" xfId="20" applyFont="1" applyFill="1" applyBorder="1" applyAlignment="1">
      <alignment horizontal="left" vertical="center"/>
    </xf>
    <xf numFmtId="0" fontId="48" fillId="26" borderId="16" xfId="20" applyFont="1" applyBorder="1" applyAlignment="1">
      <alignment horizontal="justify" vertical="center"/>
    </xf>
    <xf numFmtId="9" fontId="55" fillId="49" borderId="6" xfId="20" applyNumberFormat="1" applyFont="1" applyFill="1" applyBorder="1" applyAlignment="1">
      <alignment horizontal="center" vertical="center" wrapText="1"/>
    </xf>
    <xf numFmtId="0" fontId="55" fillId="49" borderId="6" xfId="20" applyFont="1" applyFill="1" applyBorder="1" applyAlignment="1">
      <alignment vertical="center" wrapText="1"/>
    </xf>
    <xf numFmtId="0" fontId="48" fillId="49" borderId="7" xfId="20" applyFont="1" applyFill="1" applyBorder="1" applyAlignment="1">
      <alignment vertical="center"/>
    </xf>
    <xf numFmtId="0" fontId="48" fillId="49" borderId="8" xfId="20" applyFont="1" applyFill="1" applyBorder="1" applyAlignment="1">
      <alignment vertical="center"/>
    </xf>
    <xf numFmtId="0" fontId="48" fillId="49" borderId="9" xfId="20" applyFont="1" applyFill="1" applyBorder="1" applyAlignment="1">
      <alignment vertical="center"/>
    </xf>
    <xf numFmtId="0" fontId="48" fillId="26" borderId="29" xfId="20" applyFont="1" applyBorder="1" applyAlignment="1">
      <alignment wrapText="1"/>
    </xf>
    <xf numFmtId="0" fontId="48" fillId="49" borderId="7" xfId="20" applyFont="1" applyFill="1" applyBorder="1" applyAlignment="1">
      <alignment vertical="center" wrapText="1"/>
    </xf>
    <xf numFmtId="0" fontId="48" fillId="49" borderId="16" xfId="20" applyFont="1" applyFill="1" applyBorder="1" applyAlignment="1">
      <alignment wrapText="1"/>
    </xf>
    <xf numFmtId="0" fontId="48" fillId="48" borderId="16" xfId="20" applyFont="1" applyFill="1" applyBorder="1" applyAlignment="1">
      <alignment wrapText="1"/>
    </xf>
    <xf numFmtId="0" fontId="17" fillId="26" borderId="2" xfId="20" applyFont="1" applyAlignment="1">
      <alignment wrapText="1"/>
    </xf>
    <xf numFmtId="0" fontId="48" fillId="26" borderId="16" xfId="20" applyFont="1" applyBorder="1" applyAlignment="1">
      <alignment wrapText="1"/>
    </xf>
    <xf numFmtId="0" fontId="18" fillId="48" borderId="16" xfId="21" applyFont="1" applyFill="1" applyBorder="1" applyAlignment="1">
      <alignment horizontal="center" vertical="center"/>
    </xf>
    <xf numFmtId="0" fontId="55" fillId="52" borderId="12" xfId="20" applyFont="1" applyFill="1" applyBorder="1" applyAlignment="1">
      <alignment vertical="center" wrapText="1"/>
    </xf>
    <xf numFmtId="3" fontId="51" fillId="52" borderId="13" xfId="20" applyNumberFormat="1" applyFont="1" applyFill="1" applyBorder="1" applyAlignment="1">
      <alignment horizontal="center" vertical="center"/>
    </xf>
    <xf numFmtId="3" fontId="51" fillId="49" borderId="13" xfId="20" applyNumberFormat="1" applyFont="1" applyFill="1" applyBorder="1" applyAlignment="1">
      <alignment horizontal="center" vertical="center"/>
    </xf>
    <xf numFmtId="3" fontId="51" fillId="26" borderId="13" xfId="20" applyNumberFormat="1" applyFont="1" applyBorder="1" applyAlignment="1">
      <alignment horizontal="center" vertical="center"/>
    </xf>
    <xf numFmtId="3" fontId="12" fillId="26" borderId="2" xfId="20" applyNumberFormat="1"/>
    <xf numFmtId="0" fontId="51" fillId="26" borderId="2" xfId="20" applyFont="1" applyAlignment="1">
      <alignment horizontal="left" vertical="center" wrapText="1" indent="1"/>
    </xf>
    <xf numFmtId="3" fontId="48" fillId="26" borderId="2" xfId="20" applyNumberFormat="1" applyFont="1" applyAlignment="1">
      <alignment horizontal="center" vertical="center"/>
    </xf>
    <xf numFmtId="3" fontId="57" fillId="26" borderId="6" xfId="20" applyNumberFormat="1" applyFont="1" applyBorder="1" applyAlignment="1">
      <alignment horizontal="center" vertical="center"/>
    </xf>
    <xf numFmtId="172" fontId="47" fillId="26" borderId="6" xfId="7" applyNumberFormat="1" applyFont="1" applyFill="1" applyBorder="1" applyAlignment="1">
      <alignment horizontal="center"/>
    </xf>
    <xf numFmtId="172" fontId="47" fillId="26" borderId="6" xfId="7" applyNumberFormat="1" applyFont="1" applyFill="1" applyBorder="1" applyAlignment="1"/>
    <xf numFmtId="0" fontId="12" fillId="26" borderId="2" xfId="22"/>
    <xf numFmtId="0" fontId="14" fillId="26" borderId="2" xfId="22" applyFont="1" applyAlignment="1">
      <alignment horizontal="center"/>
    </xf>
    <xf numFmtId="0" fontId="67" fillId="48" borderId="6" xfId="22" applyFont="1" applyFill="1" applyBorder="1" applyAlignment="1">
      <alignment horizontal="left" vertical="center" wrapText="1"/>
    </xf>
    <xf numFmtId="0" fontId="67" fillId="49" borderId="6" xfId="22" applyFont="1" applyFill="1" applyBorder="1" applyAlignment="1">
      <alignment vertical="center" wrapText="1"/>
    </xf>
    <xf numFmtId="0" fontId="76" fillId="48" borderId="11" xfId="22" applyFont="1" applyFill="1" applyBorder="1" applyAlignment="1">
      <alignment horizontal="center" vertical="center" wrapText="1"/>
    </xf>
    <xf numFmtId="0" fontId="76" fillId="48" borderId="12" xfId="22" applyFont="1" applyFill="1" applyBorder="1" applyAlignment="1">
      <alignment horizontal="center" vertical="center" wrapText="1"/>
    </xf>
    <xf numFmtId="0" fontId="76" fillId="48" borderId="13" xfId="22" applyFont="1" applyFill="1" applyBorder="1" applyAlignment="1">
      <alignment horizontal="center" vertical="center" wrapText="1"/>
    </xf>
    <xf numFmtId="0" fontId="76" fillId="48" borderId="66" xfId="22" applyFont="1" applyFill="1" applyBorder="1" applyAlignment="1">
      <alignment horizontal="left" vertical="center" wrapText="1"/>
    </xf>
    <xf numFmtId="9" fontId="76" fillId="50" borderId="13" xfId="22" applyNumberFormat="1" applyFont="1" applyFill="1" applyBorder="1" applyAlignment="1">
      <alignment horizontal="center" vertical="center"/>
    </xf>
    <xf numFmtId="0" fontId="76" fillId="48" borderId="12" xfId="22" applyFont="1" applyFill="1" applyBorder="1" applyAlignment="1">
      <alignment horizontal="left" vertical="center" wrapText="1"/>
    </xf>
    <xf numFmtId="0" fontId="24" fillId="49" borderId="12" xfId="22" applyFont="1" applyFill="1" applyBorder="1" applyAlignment="1">
      <alignment vertical="center" wrapText="1"/>
    </xf>
    <xf numFmtId="0" fontId="76" fillId="26" borderId="12" xfId="22" applyFont="1" applyBorder="1" applyAlignment="1">
      <alignment vertical="center" wrapText="1"/>
    </xf>
    <xf numFmtId="9" fontId="76" fillId="48" borderId="13" xfId="3" applyFont="1" applyFill="1" applyBorder="1" applyAlignment="1">
      <alignment horizontal="center" vertical="center"/>
    </xf>
    <xf numFmtId="3" fontId="43" fillId="48" borderId="13" xfId="3" applyNumberFormat="1" applyFont="1" applyFill="1" applyBorder="1" applyAlignment="1">
      <alignment horizontal="center" vertical="center"/>
    </xf>
    <xf numFmtId="9" fontId="43" fillId="48" borderId="13" xfId="22" applyNumberFormat="1" applyFont="1" applyFill="1" applyBorder="1" applyAlignment="1">
      <alignment horizontal="center" vertical="center"/>
    </xf>
    <xf numFmtId="0" fontId="88" fillId="49" borderId="12" xfId="22" applyFont="1" applyFill="1" applyBorder="1" applyAlignment="1">
      <alignment horizontal="left" vertical="center" wrapText="1"/>
    </xf>
    <xf numFmtId="0" fontId="87" fillId="48" borderId="13" xfId="22" applyFont="1" applyFill="1" applyBorder="1" applyAlignment="1">
      <alignment horizontal="center" vertical="center" wrapText="1"/>
    </xf>
    <xf numFmtId="3" fontId="76" fillId="48" borderId="12" xfId="22" applyNumberFormat="1" applyFont="1" applyFill="1" applyBorder="1" applyAlignment="1">
      <alignment horizontal="center" vertical="center" wrapText="1"/>
    </xf>
    <xf numFmtId="165" fontId="76" fillId="48" borderId="13" xfId="22" applyNumberFormat="1" applyFont="1" applyFill="1" applyBorder="1" applyAlignment="1">
      <alignment horizontal="center" vertical="center"/>
    </xf>
    <xf numFmtId="0" fontId="29" fillId="26" borderId="12" xfId="22" applyFont="1" applyBorder="1" applyAlignment="1">
      <alignment horizontal="left" vertical="center" wrapText="1" indent="1"/>
    </xf>
    <xf numFmtId="3" fontId="89" fillId="48" borderId="13" xfId="22" applyNumberFormat="1" applyFont="1" applyFill="1" applyBorder="1" applyAlignment="1">
      <alignment horizontal="center" vertical="center"/>
    </xf>
    <xf numFmtId="3" fontId="89" fillId="26" borderId="13" xfId="22" applyNumberFormat="1" applyFont="1" applyBorder="1" applyAlignment="1">
      <alignment horizontal="center" vertical="center"/>
    </xf>
    <xf numFmtId="0" fontId="36" fillId="26" borderId="12" xfId="22" applyFont="1" applyBorder="1" applyAlignment="1">
      <alignment horizontal="left" vertical="center" wrapText="1" indent="1"/>
    </xf>
    <xf numFmtId="3" fontId="76" fillId="26" borderId="13" xfId="22" applyNumberFormat="1" applyFont="1" applyBorder="1" applyAlignment="1">
      <alignment horizontal="center" vertical="center"/>
    </xf>
    <xf numFmtId="3" fontId="76" fillId="48" borderId="13" xfId="22" applyNumberFormat="1" applyFont="1" applyFill="1" applyBorder="1" applyAlignment="1">
      <alignment horizontal="center" vertical="center"/>
    </xf>
    <xf numFmtId="0" fontId="41" fillId="26" borderId="17" xfId="22" applyFont="1" applyBorder="1" applyAlignment="1">
      <alignment horizontal="left" vertical="center" wrapText="1" indent="1"/>
    </xf>
    <xf numFmtId="0" fontId="32" fillId="47" borderId="12" xfId="22" applyFont="1" applyFill="1" applyBorder="1" applyAlignment="1">
      <alignment vertical="center" wrapText="1"/>
    </xf>
    <xf numFmtId="3" fontId="87" fillId="47" borderId="13" xfId="22" applyNumberFormat="1" applyFont="1" applyFill="1" applyBorder="1" applyAlignment="1">
      <alignment horizontal="center" vertical="center"/>
    </xf>
    <xf numFmtId="0" fontId="76" fillId="49" borderId="12" xfId="22" applyFont="1" applyFill="1" applyBorder="1" applyAlignment="1">
      <alignment vertical="center" wrapText="1"/>
    </xf>
    <xf numFmtId="0" fontId="87" fillId="48" borderId="11" xfId="22" applyFont="1" applyFill="1" applyBorder="1" applyAlignment="1">
      <alignment horizontal="center" vertical="center" wrapText="1"/>
    </xf>
    <xf numFmtId="165" fontId="89" fillId="26" borderId="13" xfId="22" applyNumberFormat="1" applyFont="1" applyBorder="1" applyAlignment="1">
      <alignment horizontal="center" vertical="center"/>
    </xf>
    <xf numFmtId="0" fontId="32" fillId="26" borderId="17" xfId="22" applyFont="1" applyBorder="1" applyAlignment="1">
      <alignment horizontal="left" vertical="center" wrapText="1" indent="1"/>
    </xf>
    <xf numFmtId="3" fontId="76" fillId="26" borderId="12" xfId="22" applyNumberFormat="1" applyFont="1" applyBorder="1" applyAlignment="1">
      <alignment horizontal="center" vertical="center" wrapText="1"/>
    </xf>
    <xf numFmtId="9" fontId="88" fillId="49" borderId="6" xfId="22" applyNumberFormat="1" applyFont="1" applyFill="1" applyBorder="1" applyAlignment="1">
      <alignment horizontal="center" vertical="center" wrapText="1"/>
    </xf>
    <xf numFmtId="0" fontId="88" fillId="49" borderId="12" xfId="22" applyFont="1" applyFill="1" applyBorder="1" applyAlignment="1">
      <alignment horizontal="left" vertical="center"/>
    </xf>
    <xf numFmtId="0" fontId="41" fillId="26" borderId="10" xfId="22" applyFont="1" applyBorder="1" applyAlignment="1">
      <alignment horizontal="left" vertical="center" wrapText="1" indent="1"/>
    </xf>
    <xf numFmtId="0" fontId="88" fillId="49" borderId="16" xfId="22" applyFont="1" applyFill="1" applyBorder="1" applyAlignment="1">
      <alignment horizontal="left" vertical="center" wrapText="1"/>
    </xf>
    <xf numFmtId="0" fontId="88" fillId="48" borderId="12" xfId="22" applyFont="1" applyFill="1" applyBorder="1" applyAlignment="1">
      <alignment horizontal="left" vertical="center" wrapText="1"/>
    </xf>
    <xf numFmtId="9" fontId="88" fillId="48" borderId="6" xfId="22" applyNumberFormat="1" applyFont="1" applyFill="1" applyBorder="1" applyAlignment="1">
      <alignment horizontal="center" vertical="center" wrapText="1"/>
    </xf>
    <xf numFmtId="0" fontId="76" fillId="48" borderId="12" xfId="22" applyFont="1" applyFill="1" applyBorder="1" applyAlignment="1">
      <alignment horizontal="center" vertical="top" wrapText="1"/>
    </xf>
    <xf numFmtId="3" fontId="76" fillId="48" borderId="12" xfId="22" applyNumberFormat="1" applyFont="1" applyFill="1" applyBorder="1" applyAlignment="1">
      <alignment horizontal="center" vertical="top" wrapText="1"/>
    </xf>
    <xf numFmtId="0" fontId="41" fillId="26" borderId="56" xfId="22" applyFont="1" applyBorder="1" applyAlignment="1">
      <alignment horizontal="left" vertical="center" wrapText="1" indent="1"/>
    </xf>
    <xf numFmtId="0" fontId="76" fillId="49" borderId="7" xfId="22" applyFont="1" applyFill="1" applyBorder="1" applyAlignment="1">
      <alignment vertical="center"/>
    </xf>
    <xf numFmtId="0" fontId="88" fillId="49" borderId="6" xfId="22" applyFont="1" applyFill="1" applyBorder="1" applyAlignment="1">
      <alignment vertical="center" wrapText="1"/>
    </xf>
    <xf numFmtId="0" fontId="76" fillId="49" borderId="8" xfId="22" applyFont="1" applyFill="1" applyBorder="1" applyAlignment="1">
      <alignment vertical="center"/>
    </xf>
    <xf numFmtId="0" fontId="76" fillId="49" borderId="9" xfId="22" applyFont="1" applyFill="1" applyBorder="1" applyAlignment="1">
      <alignment vertical="center"/>
    </xf>
    <xf numFmtId="0" fontId="12" fillId="54" borderId="2" xfId="22" applyFill="1"/>
    <xf numFmtId="0" fontId="88" fillId="49" borderId="6" xfId="22" applyFont="1" applyFill="1" applyBorder="1" applyAlignment="1">
      <alignment horizontal="left" vertical="center" wrapText="1"/>
    </xf>
    <xf numFmtId="0" fontId="76" fillId="49" borderId="7" xfId="22" applyFont="1" applyFill="1" applyBorder="1" applyAlignment="1">
      <alignment vertical="center" wrapText="1"/>
    </xf>
    <xf numFmtId="0" fontId="87" fillId="49" borderId="13" xfId="22" applyFont="1" applyFill="1" applyBorder="1" applyAlignment="1">
      <alignment horizontal="center" vertical="center" wrapText="1"/>
    </xf>
    <xf numFmtId="0" fontId="29" fillId="49" borderId="12" xfId="22" applyFont="1" applyFill="1" applyBorder="1" applyAlignment="1">
      <alignment horizontal="left" vertical="center" wrapText="1" indent="1"/>
    </xf>
    <xf numFmtId="3" fontId="76" fillId="49" borderId="13" xfId="22" applyNumberFormat="1" applyFont="1" applyFill="1" applyBorder="1" applyAlignment="1">
      <alignment horizontal="center" vertical="center"/>
    </xf>
    <xf numFmtId="0" fontId="36" fillId="49" borderId="12" xfId="22" applyFont="1" applyFill="1" applyBorder="1" applyAlignment="1">
      <alignment horizontal="left" vertical="center" wrapText="1" indent="1"/>
    </xf>
    <xf numFmtId="3" fontId="89" fillId="49" borderId="13" xfId="22" applyNumberFormat="1" applyFont="1" applyFill="1" applyBorder="1" applyAlignment="1">
      <alignment horizontal="center" vertical="center"/>
    </xf>
    <xf numFmtId="0" fontId="41" fillId="49" borderId="17" xfId="22" applyFont="1" applyFill="1" applyBorder="1" applyAlignment="1">
      <alignment horizontal="left" vertical="center" wrapText="1" indent="1"/>
    </xf>
    <xf numFmtId="0" fontId="32" fillId="52" borderId="12" xfId="22" applyFont="1" applyFill="1" applyBorder="1" applyAlignment="1">
      <alignment vertical="center" wrapText="1"/>
    </xf>
    <xf numFmtId="3" fontId="87" fillId="52" borderId="13" xfId="22" applyNumberFormat="1" applyFont="1" applyFill="1" applyBorder="1" applyAlignment="1">
      <alignment horizontal="center" vertical="center"/>
    </xf>
    <xf numFmtId="3" fontId="87" fillId="49" borderId="13" xfId="22" applyNumberFormat="1" applyFont="1" applyFill="1" applyBorder="1" applyAlignment="1">
      <alignment horizontal="center" vertical="center"/>
    </xf>
    <xf numFmtId="3" fontId="87" fillId="26" borderId="13" xfId="22" applyNumberFormat="1" applyFont="1" applyBorder="1" applyAlignment="1">
      <alignment horizontal="center" vertical="center"/>
    </xf>
    <xf numFmtId="0" fontId="24" fillId="26" borderId="2" xfId="22" applyFont="1" applyAlignment="1">
      <alignment horizontal="left" vertical="center" wrapText="1" indent="1"/>
    </xf>
    <xf numFmtId="3" fontId="76" fillId="26" borderId="2" xfId="22" applyNumberFormat="1" applyFont="1" applyAlignment="1">
      <alignment horizontal="center" vertical="center"/>
    </xf>
    <xf numFmtId="0" fontId="44" fillId="48" borderId="2" xfId="23" applyFont="1" applyFill="1"/>
    <xf numFmtId="0" fontId="12" fillId="26" borderId="2" xfId="23"/>
    <xf numFmtId="0" fontId="34" fillId="48" borderId="2" xfId="23" applyFont="1" applyFill="1" applyAlignment="1">
      <alignment horizontal="center"/>
    </xf>
    <xf numFmtId="0" fontId="35" fillId="48" borderId="2" xfId="23" applyFont="1" applyFill="1"/>
    <xf numFmtId="0" fontId="66" fillId="48" borderId="2" xfId="23" applyFont="1" applyFill="1"/>
    <xf numFmtId="0" fontId="66" fillId="26" borderId="2" xfId="23" applyFont="1"/>
    <xf numFmtId="0" fontId="67" fillId="48" borderId="6" xfId="23" applyFont="1" applyFill="1" applyBorder="1" applyAlignment="1">
      <alignment horizontal="left" vertical="center" wrapText="1"/>
    </xf>
    <xf numFmtId="0" fontId="67" fillId="48" borderId="6" xfId="23" applyFont="1" applyFill="1" applyBorder="1" applyAlignment="1">
      <alignment vertical="center" wrapText="1"/>
    </xf>
    <xf numFmtId="0" fontId="68" fillId="48" borderId="11" xfId="23" applyFont="1" applyFill="1" applyBorder="1" applyAlignment="1">
      <alignment horizontal="center" vertical="center" wrapText="1"/>
    </xf>
    <xf numFmtId="0" fontId="68" fillId="48" borderId="12" xfId="23" applyFont="1" applyFill="1" applyBorder="1" applyAlignment="1">
      <alignment horizontal="center" vertical="center" wrapText="1"/>
    </xf>
    <xf numFmtId="0" fontId="68" fillId="48" borderId="13" xfId="23" applyFont="1" applyFill="1" applyBorder="1" applyAlignment="1">
      <alignment horizontal="center" vertical="center" wrapText="1"/>
    </xf>
    <xf numFmtId="0" fontId="68" fillId="48" borderId="16" xfId="23" applyFont="1" applyFill="1" applyBorder="1" applyAlignment="1">
      <alignment horizontal="left" vertical="center" wrapText="1"/>
    </xf>
    <xf numFmtId="0" fontId="68" fillId="48" borderId="13" xfId="23" applyFont="1" applyFill="1" applyBorder="1" applyAlignment="1">
      <alignment horizontal="center" vertical="center"/>
    </xf>
    <xf numFmtId="1" fontId="68" fillId="48" borderId="13" xfId="23" applyNumberFormat="1" applyFont="1" applyFill="1" applyBorder="1" applyAlignment="1">
      <alignment horizontal="center" vertical="center"/>
    </xf>
    <xf numFmtId="0" fontId="12" fillId="48" borderId="2" xfId="23" applyFill="1"/>
    <xf numFmtId="0" fontId="67" fillId="48" borderId="12" xfId="23" applyFont="1" applyFill="1" applyBorder="1" applyAlignment="1">
      <alignment vertical="center" wrapText="1"/>
    </xf>
    <xf numFmtId="0" fontId="68" fillId="48" borderId="12" xfId="23" applyFont="1" applyFill="1" applyBorder="1" applyAlignment="1">
      <alignment horizontal="left" vertical="center" wrapText="1"/>
    </xf>
    <xf numFmtId="3" fontId="68" fillId="48" borderId="13" xfId="3" applyNumberFormat="1" applyFont="1" applyFill="1" applyBorder="1" applyAlignment="1">
      <alignment horizontal="center" vertical="center"/>
    </xf>
    <xf numFmtId="9" fontId="68" fillId="48" borderId="13" xfId="23" applyNumberFormat="1" applyFont="1" applyFill="1" applyBorder="1" applyAlignment="1">
      <alignment horizontal="center" vertical="center"/>
    </xf>
    <xf numFmtId="0" fontId="68" fillId="48" borderId="16" xfId="23" applyFont="1" applyFill="1" applyBorder="1" applyAlignment="1">
      <alignment horizontal="left" vertical="top" wrapText="1"/>
    </xf>
    <xf numFmtId="165" fontId="68" fillId="48" borderId="13" xfId="23" applyNumberFormat="1" applyFont="1" applyFill="1" applyBorder="1" applyAlignment="1">
      <alignment horizontal="center" vertical="center"/>
    </xf>
    <xf numFmtId="0" fontId="83" fillId="48" borderId="12" xfId="23" applyFont="1" applyFill="1" applyBorder="1" applyAlignment="1">
      <alignment horizontal="left" vertical="center" wrapText="1"/>
    </xf>
    <xf numFmtId="0" fontId="67" fillId="48" borderId="13" xfId="23" applyFont="1" applyFill="1" applyBorder="1" applyAlignment="1">
      <alignment horizontal="center" vertical="center" wrapText="1"/>
    </xf>
    <xf numFmtId="3" fontId="68" fillId="48" borderId="12" xfId="23" applyNumberFormat="1" applyFont="1" applyFill="1" applyBorder="1" applyAlignment="1">
      <alignment horizontal="center" vertical="center" wrapText="1"/>
    </xf>
    <xf numFmtId="0" fontId="68" fillId="48" borderId="12" xfId="23" applyFont="1" applyFill="1" applyBorder="1" applyAlignment="1">
      <alignment horizontal="left" vertical="center" wrapText="1" indent="1"/>
    </xf>
    <xf numFmtId="3" fontId="68" fillId="48" borderId="13" xfId="23" applyNumberFormat="1" applyFont="1" applyFill="1" applyBorder="1" applyAlignment="1">
      <alignment horizontal="center" vertical="center"/>
    </xf>
    <xf numFmtId="0" fontId="71" fillId="48" borderId="12" xfId="23" applyFont="1" applyFill="1" applyBorder="1" applyAlignment="1">
      <alignment horizontal="left" vertical="center" wrapText="1" indent="1"/>
    </xf>
    <xf numFmtId="3" fontId="71" fillId="48" borderId="13" xfId="23" applyNumberFormat="1" applyFont="1" applyFill="1" applyBorder="1" applyAlignment="1">
      <alignment horizontal="center" vertical="center"/>
    </xf>
    <xf numFmtId="9" fontId="68" fillId="48" borderId="13" xfId="3" applyFont="1" applyFill="1" applyBorder="1" applyAlignment="1">
      <alignment horizontal="center" vertical="center"/>
    </xf>
    <xf numFmtId="165" fontId="68" fillId="48" borderId="13" xfId="3" applyNumberFormat="1" applyFont="1" applyFill="1" applyBorder="1" applyAlignment="1">
      <alignment horizontal="center" vertical="center"/>
    </xf>
    <xf numFmtId="0" fontId="124" fillId="48" borderId="17" xfId="23" applyFont="1" applyFill="1" applyBorder="1" applyAlignment="1">
      <alignment horizontal="left" vertical="center" wrapText="1" indent="1"/>
    </xf>
    <xf numFmtId="3" fontId="67" fillId="48" borderId="13" xfId="23" applyNumberFormat="1" applyFont="1" applyFill="1" applyBorder="1" applyAlignment="1">
      <alignment horizontal="center" vertical="center"/>
    </xf>
    <xf numFmtId="0" fontId="68" fillId="48" borderId="12" xfId="23" applyFont="1" applyFill="1" applyBorder="1" applyAlignment="1">
      <alignment vertical="center" wrapText="1"/>
    </xf>
    <xf numFmtId="0" fontId="67" fillId="48" borderId="11" xfId="23" applyFont="1" applyFill="1" applyBorder="1" applyAlignment="1">
      <alignment horizontal="center" vertical="center" wrapText="1"/>
    </xf>
    <xf numFmtId="165" fontId="71" fillId="48" borderId="13" xfId="23" applyNumberFormat="1" applyFont="1" applyFill="1" applyBorder="1" applyAlignment="1">
      <alignment horizontal="center" vertical="center"/>
    </xf>
    <xf numFmtId="0" fontId="67" fillId="48" borderId="17" xfId="23" applyFont="1" applyFill="1" applyBorder="1" applyAlignment="1">
      <alignment horizontal="left" vertical="center" wrapText="1" indent="1"/>
    </xf>
    <xf numFmtId="0" fontId="67" fillId="48" borderId="12" xfId="23" applyFont="1" applyFill="1" applyBorder="1" applyAlignment="1">
      <alignment horizontal="left" vertical="center" wrapText="1"/>
    </xf>
    <xf numFmtId="9" fontId="67" fillId="48" borderId="6" xfId="23" applyNumberFormat="1" applyFont="1" applyFill="1" applyBorder="1" applyAlignment="1">
      <alignment horizontal="center" vertical="center" wrapText="1"/>
    </xf>
    <xf numFmtId="0" fontId="67" fillId="48" borderId="12" xfId="23" applyFont="1" applyFill="1" applyBorder="1" applyAlignment="1">
      <alignment horizontal="left" vertical="center"/>
    </xf>
    <xf numFmtId="0" fontId="124" fillId="48" borderId="56" xfId="23" applyFont="1" applyFill="1" applyBorder="1" applyAlignment="1">
      <alignment horizontal="left" vertical="center" wrapText="1" indent="1"/>
    </xf>
    <xf numFmtId="0" fontId="68" fillId="48" borderId="7" xfId="23" applyFont="1" applyFill="1" applyBorder="1" applyAlignment="1">
      <alignment vertical="center"/>
    </xf>
    <xf numFmtId="0" fontId="68" fillId="48" borderId="8" xfId="23" applyFont="1" applyFill="1" applyBorder="1" applyAlignment="1">
      <alignment vertical="center"/>
    </xf>
    <xf numFmtId="0" fontId="68" fillId="48" borderId="9" xfId="23" applyFont="1" applyFill="1" applyBorder="1" applyAlignment="1">
      <alignment vertical="center"/>
    </xf>
    <xf numFmtId="0" fontId="67" fillId="48" borderId="2" xfId="23" applyFont="1" applyFill="1" applyAlignment="1">
      <alignment horizontal="left" vertical="center" wrapText="1" indent="1"/>
    </xf>
    <xf numFmtId="3" fontId="68" fillId="48" borderId="2" xfId="23" applyNumberFormat="1" applyFont="1" applyFill="1" applyAlignment="1">
      <alignment horizontal="center" vertical="center"/>
    </xf>
    <xf numFmtId="0" fontId="66" fillId="48" borderId="6" xfId="23" applyFont="1" applyFill="1" applyBorder="1"/>
    <xf numFmtId="0" fontId="67" fillId="50" borderId="12" xfId="23" applyFont="1" applyFill="1" applyBorder="1" applyAlignment="1">
      <alignment vertical="center" wrapText="1"/>
    </xf>
    <xf numFmtId="3" fontId="67" fillId="50" borderId="13" xfId="23" applyNumberFormat="1" applyFont="1" applyFill="1" applyBorder="1" applyAlignment="1">
      <alignment horizontal="center" vertical="center"/>
    </xf>
    <xf numFmtId="0" fontId="12" fillId="26" borderId="2" xfId="24"/>
    <xf numFmtId="0" fontId="15" fillId="26" borderId="2" xfId="24" applyFont="1" applyAlignment="1">
      <alignment horizontal="center"/>
    </xf>
    <xf numFmtId="0" fontId="17" fillId="26" borderId="2" xfId="24" applyFont="1"/>
    <xf numFmtId="0" fontId="15" fillId="48" borderId="6" xfId="24" applyFont="1" applyFill="1" applyBorder="1" applyAlignment="1">
      <alignment horizontal="left" vertical="center" wrapText="1"/>
    </xf>
    <xf numFmtId="0" fontId="17" fillId="48" borderId="2" xfId="24" applyFont="1" applyFill="1"/>
    <xf numFmtId="0" fontId="15" fillId="49" borderId="6" xfId="24" applyFont="1" applyFill="1" applyBorder="1" applyAlignment="1">
      <alignment vertical="center" wrapText="1"/>
    </xf>
    <xf numFmtId="0" fontId="17" fillId="48" borderId="11" xfId="24" applyFont="1" applyFill="1" applyBorder="1" applyAlignment="1">
      <alignment horizontal="center" vertical="center" wrapText="1"/>
    </xf>
    <xf numFmtId="0" fontId="17" fillId="48" borderId="12" xfId="24" applyFont="1" applyFill="1" applyBorder="1" applyAlignment="1">
      <alignment horizontal="center" vertical="center" wrapText="1"/>
    </xf>
    <xf numFmtId="0" fontId="17" fillId="48" borderId="13" xfId="24" applyFont="1" applyFill="1" applyBorder="1" applyAlignment="1">
      <alignment horizontal="center" vertical="center" wrapText="1"/>
    </xf>
    <xf numFmtId="0" fontId="17" fillId="50" borderId="12" xfId="24" applyFont="1" applyFill="1" applyBorder="1" applyAlignment="1">
      <alignment vertical="center" wrapText="1"/>
    </xf>
    <xf numFmtId="9" fontId="15" fillId="50" borderId="13" xfId="24" applyNumberFormat="1" applyFont="1" applyFill="1" applyBorder="1" applyAlignment="1">
      <alignment horizontal="center" vertical="center"/>
    </xf>
    <xf numFmtId="9" fontId="17" fillId="50" borderId="13" xfId="24" applyNumberFormat="1" applyFont="1" applyFill="1" applyBorder="1" applyAlignment="1">
      <alignment horizontal="center" vertical="center"/>
    </xf>
    <xf numFmtId="1" fontId="15" fillId="50" borderId="13" xfId="24" applyNumberFormat="1" applyFont="1" applyFill="1" applyBorder="1" applyAlignment="1">
      <alignment horizontal="center" vertical="center"/>
    </xf>
    <xf numFmtId="1" fontId="17" fillId="50" borderId="6" xfId="24" applyNumberFormat="1" applyFont="1" applyFill="1" applyBorder="1" applyAlignment="1">
      <alignment horizontal="center" vertical="center"/>
    </xf>
    <xf numFmtId="9" fontId="17" fillId="50" borderId="6" xfId="24" applyNumberFormat="1" applyFont="1" applyFill="1" applyBorder="1" applyAlignment="1">
      <alignment horizontal="center" vertical="center"/>
    </xf>
    <xf numFmtId="0" fontId="15" fillId="49" borderId="12" xfId="24" applyFont="1" applyFill="1" applyBorder="1" applyAlignment="1">
      <alignment vertical="center" wrapText="1"/>
    </xf>
    <xf numFmtId="3" fontId="15" fillId="50" borderId="13" xfId="3" applyNumberFormat="1" applyFont="1" applyFill="1" applyBorder="1" applyAlignment="1">
      <alignment horizontal="center" vertical="center"/>
    </xf>
    <xf numFmtId="1" fontId="19" fillId="50" borderId="11" xfId="24" applyNumberFormat="1" applyFont="1" applyFill="1" applyBorder="1" applyAlignment="1">
      <alignment horizontal="center" vertical="center"/>
    </xf>
    <xf numFmtId="9" fontId="17" fillId="50" borderId="11" xfId="24" applyNumberFormat="1" applyFont="1" applyFill="1" applyBorder="1" applyAlignment="1">
      <alignment horizontal="center" vertical="center"/>
    </xf>
    <xf numFmtId="3" fontId="19" fillId="50" borderId="60" xfId="3" applyNumberFormat="1" applyFont="1" applyFill="1" applyBorder="1" applyAlignment="1">
      <alignment horizontal="center" vertical="center"/>
    </xf>
    <xf numFmtId="9" fontId="17" fillId="50" borderId="61" xfId="24" applyNumberFormat="1" applyFont="1" applyFill="1" applyBorder="1" applyAlignment="1">
      <alignment horizontal="center" vertical="center"/>
    </xf>
    <xf numFmtId="9" fontId="17" fillId="50" borderId="62" xfId="24" applyNumberFormat="1" applyFont="1" applyFill="1" applyBorder="1" applyAlignment="1">
      <alignment horizontal="center" vertical="center"/>
    </xf>
    <xf numFmtId="0" fontId="16" fillId="49" borderId="12" xfId="24" applyFont="1" applyFill="1" applyBorder="1" applyAlignment="1">
      <alignment horizontal="left" vertical="center" wrapText="1"/>
    </xf>
    <xf numFmtId="0" fontId="16" fillId="48" borderId="12" xfId="24" applyFont="1" applyFill="1" applyBorder="1" applyAlignment="1">
      <alignment horizontal="left" vertical="center" wrapText="1"/>
    </xf>
    <xf numFmtId="0" fontId="17" fillId="48" borderId="12" xfId="24" applyFont="1" applyFill="1" applyBorder="1" applyAlignment="1">
      <alignment horizontal="left" vertical="center" wrapText="1"/>
    </xf>
    <xf numFmtId="0" fontId="15" fillId="48" borderId="11" xfId="24" applyFont="1" applyFill="1" applyBorder="1" applyAlignment="1">
      <alignment horizontal="center" vertical="center" wrapText="1"/>
    </xf>
    <xf numFmtId="0" fontId="15" fillId="48" borderId="13" xfId="24" applyFont="1" applyFill="1" applyBorder="1" applyAlignment="1">
      <alignment horizontal="center" vertical="center" wrapText="1"/>
    </xf>
    <xf numFmtId="3" fontId="76" fillId="26" borderId="12" xfId="24" applyNumberFormat="1" applyFont="1" applyBorder="1" applyAlignment="1">
      <alignment horizontal="center" vertical="center" wrapText="1"/>
    </xf>
    <xf numFmtId="3" fontId="76" fillId="48" borderId="12" xfId="24" applyNumberFormat="1" applyFont="1" applyFill="1" applyBorder="1" applyAlignment="1">
      <alignment horizontal="center" vertical="center" wrapText="1"/>
    </xf>
    <xf numFmtId="3" fontId="17" fillId="48" borderId="12" xfId="24" applyNumberFormat="1" applyFont="1" applyFill="1" applyBorder="1" applyAlignment="1">
      <alignment horizontal="center" vertical="center" wrapText="1"/>
    </xf>
    <xf numFmtId="165" fontId="17" fillId="48" borderId="13" xfId="24" applyNumberFormat="1" applyFont="1" applyFill="1" applyBorder="1" applyAlignment="1">
      <alignment horizontal="center" vertical="center"/>
    </xf>
    <xf numFmtId="0" fontId="17" fillId="26" borderId="12" xfId="24" applyFont="1" applyBorder="1" applyAlignment="1">
      <alignment horizontal="left" vertical="center" wrapText="1" indent="1"/>
    </xf>
    <xf numFmtId="3" fontId="17" fillId="26" borderId="13" xfId="24" applyNumberFormat="1" applyFont="1" applyBorder="1" applyAlignment="1">
      <alignment horizontal="center" vertical="center"/>
    </xf>
    <xf numFmtId="0" fontId="20" fillId="26" borderId="12" xfId="24" applyFont="1" applyBorder="1" applyAlignment="1">
      <alignment horizontal="left" vertical="center" wrapText="1" indent="1"/>
    </xf>
    <xf numFmtId="3" fontId="89" fillId="26" borderId="13" xfId="24" applyNumberFormat="1" applyFont="1" applyBorder="1" applyAlignment="1">
      <alignment horizontal="center" vertical="center"/>
    </xf>
    <xf numFmtId="3" fontId="20" fillId="26" borderId="13" xfId="24" applyNumberFormat="1" applyFont="1" applyBorder="1" applyAlignment="1">
      <alignment horizontal="center" vertical="center"/>
    </xf>
    <xf numFmtId="165" fontId="20" fillId="26" borderId="13" xfId="24" applyNumberFormat="1" applyFont="1" applyBorder="1" applyAlignment="1">
      <alignment horizontal="center" vertical="center"/>
    </xf>
    <xf numFmtId="0" fontId="21" fillId="26" borderId="17" xfId="24" applyFont="1" applyBorder="1" applyAlignment="1">
      <alignment horizontal="left" vertical="center" wrapText="1" indent="1"/>
    </xf>
    <xf numFmtId="3" fontId="20" fillId="48" borderId="13" xfId="24" applyNumberFormat="1" applyFont="1" applyFill="1" applyBorder="1" applyAlignment="1">
      <alignment horizontal="center" vertical="center"/>
    </xf>
    <xf numFmtId="0" fontId="16" fillId="47" borderId="12" xfId="24" applyFont="1" applyFill="1" applyBorder="1" applyAlignment="1">
      <alignment vertical="center" wrapText="1"/>
    </xf>
    <xf numFmtId="3" fontId="15" fillId="47" borderId="13" xfId="24" applyNumberFormat="1" applyFont="1" applyFill="1" applyBorder="1" applyAlignment="1">
      <alignment horizontal="center" vertical="center"/>
    </xf>
    <xf numFmtId="0" fontId="15" fillId="49" borderId="12" xfId="24" applyFont="1" applyFill="1" applyBorder="1" applyAlignment="1">
      <alignment horizontal="left" vertical="center" wrapText="1"/>
    </xf>
    <xf numFmtId="0" fontId="15" fillId="49" borderId="12" xfId="24" applyFont="1" applyFill="1" applyBorder="1" applyAlignment="1">
      <alignment horizontal="left" vertical="top" wrapText="1"/>
    </xf>
    <xf numFmtId="9" fontId="16" fillId="49" borderId="6" xfId="24" applyNumberFormat="1" applyFont="1" applyFill="1" applyBorder="1" applyAlignment="1">
      <alignment horizontal="center" vertical="center" wrapText="1"/>
    </xf>
    <xf numFmtId="0" fontId="16" fillId="49" borderId="12" xfId="24" applyFont="1" applyFill="1" applyBorder="1" applyAlignment="1">
      <alignment horizontal="left" vertical="center"/>
    </xf>
    <xf numFmtId="0" fontId="16" fillId="49" borderId="6" xfId="24" applyFont="1" applyFill="1" applyBorder="1" applyAlignment="1">
      <alignment horizontal="left" vertical="center" wrapText="1"/>
    </xf>
    <xf numFmtId="0" fontId="15" fillId="52" borderId="6" xfId="24" applyFont="1" applyFill="1" applyBorder="1" applyAlignment="1">
      <alignment vertical="center" wrapText="1"/>
    </xf>
    <xf numFmtId="3" fontId="15" fillId="52" borderId="6" xfId="24" applyNumberFormat="1" applyFont="1" applyFill="1" applyBorder="1" applyAlignment="1">
      <alignment horizontal="center" vertical="center"/>
    </xf>
    <xf numFmtId="0" fontId="15" fillId="52" borderId="12" xfId="24" applyFont="1" applyFill="1" applyBorder="1" applyAlignment="1">
      <alignment vertical="center" wrapText="1"/>
    </xf>
    <xf numFmtId="3" fontId="15" fillId="52" borderId="13" xfId="24" applyNumberFormat="1" applyFont="1" applyFill="1" applyBorder="1" applyAlignment="1">
      <alignment horizontal="center" vertical="center"/>
    </xf>
    <xf numFmtId="3" fontId="17" fillId="26" borderId="2" xfId="24" applyNumberFormat="1" applyFont="1"/>
    <xf numFmtId="3" fontId="15" fillId="26" borderId="13" xfId="24" applyNumberFormat="1" applyFont="1" applyBorder="1" applyAlignment="1">
      <alignment horizontal="center" vertical="center"/>
    </xf>
    <xf numFmtId="3" fontId="15" fillId="48" borderId="13" xfId="24" applyNumberFormat="1" applyFont="1" applyFill="1" applyBorder="1" applyAlignment="1">
      <alignment horizontal="center" vertical="center"/>
    </xf>
    <xf numFmtId="3" fontId="48" fillId="26" borderId="13" xfId="24" applyNumberFormat="1" applyFont="1" applyBorder="1" applyAlignment="1">
      <alignment horizontal="center" vertical="center"/>
    </xf>
    <xf numFmtId="37" fontId="20" fillId="26" borderId="13" xfId="7" applyNumberFormat="1" applyFont="1" applyBorder="1" applyAlignment="1">
      <alignment horizontal="center" vertical="center"/>
    </xf>
    <xf numFmtId="0" fontId="48" fillId="26" borderId="12" xfId="24" applyFont="1" applyBorder="1" applyAlignment="1">
      <alignment horizontal="left" vertical="center" wrapText="1"/>
    </xf>
    <xf numFmtId="0" fontId="48" fillId="26" borderId="12" xfId="24" applyFont="1" applyBorder="1" applyAlignment="1">
      <alignment horizontal="center" vertical="center" wrapText="1"/>
    </xf>
    <xf numFmtId="3" fontId="48" fillId="48" borderId="12" xfId="24" applyNumberFormat="1" applyFont="1" applyFill="1" applyBorder="1" applyAlignment="1">
      <alignment horizontal="center" vertical="center" wrapText="1"/>
    </xf>
    <xf numFmtId="3" fontId="57" fillId="48" borderId="13" xfId="24" applyNumberFormat="1" applyFont="1" applyFill="1" applyBorder="1" applyAlignment="1">
      <alignment horizontal="center" vertical="center"/>
    </xf>
    <xf numFmtId="3" fontId="57" fillId="26" borderId="13" xfId="24" applyNumberFormat="1" applyFont="1" applyBorder="1" applyAlignment="1">
      <alignment horizontal="center" vertical="center"/>
    </xf>
    <xf numFmtId="0" fontId="14" fillId="26" borderId="2" xfId="25" applyFont="1" applyAlignment="1">
      <alignment horizontal="center"/>
    </xf>
    <xf numFmtId="0" fontId="12" fillId="26" borderId="2" xfId="25" applyAlignment="1">
      <alignment horizontal="center"/>
    </xf>
    <xf numFmtId="0" fontId="67" fillId="48" borderId="6" xfId="25" applyFont="1" applyFill="1" applyBorder="1" applyAlignment="1">
      <alignment horizontal="center" vertical="center" wrapText="1"/>
    </xf>
    <xf numFmtId="0" fontId="67" fillId="49" borderId="10" xfId="25" applyFont="1" applyFill="1" applyBorder="1" applyAlignment="1">
      <alignment horizontal="center" vertical="center" wrapText="1"/>
    </xf>
    <xf numFmtId="0" fontId="76" fillId="26" borderId="12" xfId="25" applyFont="1" applyBorder="1" applyAlignment="1">
      <alignment horizontal="center" vertical="center" wrapText="1"/>
    </xf>
    <xf numFmtId="0" fontId="76" fillId="26" borderId="13" xfId="25" applyFont="1" applyBorder="1" applyAlignment="1">
      <alignment horizontal="center" vertical="center"/>
    </xf>
    <xf numFmtId="0" fontId="24" fillId="49" borderId="12" xfId="25" applyFont="1" applyFill="1" applyBorder="1" applyAlignment="1">
      <alignment horizontal="center" vertical="center" wrapText="1"/>
    </xf>
    <xf numFmtId="4" fontId="12" fillId="26" borderId="2" xfId="25" applyNumberFormat="1" applyAlignment="1">
      <alignment horizontal="center"/>
    </xf>
    <xf numFmtId="0" fontId="76" fillId="48" borderId="12" xfId="25" applyFont="1" applyFill="1" applyBorder="1" applyAlignment="1">
      <alignment horizontal="center" vertical="center" wrapText="1"/>
    </xf>
    <xf numFmtId="0" fontId="86" fillId="26" borderId="2" xfId="25" applyFont="1" applyAlignment="1">
      <alignment horizontal="center"/>
    </xf>
    <xf numFmtId="0" fontId="88" fillId="49" borderId="12" xfId="25" applyFont="1" applyFill="1" applyBorder="1" applyAlignment="1">
      <alignment horizontal="center" vertical="center" wrapText="1"/>
    </xf>
    <xf numFmtId="0" fontId="76" fillId="49" borderId="7" xfId="25" applyFont="1" applyFill="1" applyBorder="1" applyAlignment="1">
      <alignment horizontal="center" vertical="center"/>
    </xf>
    <xf numFmtId="0" fontId="76" fillId="49" borderId="8" xfId="25" applyFont="1" applyFill="1" applyBorder="1" applyAlignment="1">
      <alignment horizontal="center" vertical="center"/>
    </xf>
    <xf numFmtId="0" fontId="76" fillId="49" borderId="9" xfId="25" applyFont="1" applyFill="1" applyBorder="1" applyAlignment="1">
      <alignment horizontal="center" vertical="center"/>
    </xf>
    <xf numFmtId="0" fontId="87" fillId="26" borderId="11" xfId="25" applyFont="1" applyBorder="1" applyAlignment="1">
      <alignment horizontal="center" vertical="center" wrapText="1"/>
    </xf>
    <xf numFmtId="0" fontId="87" fillId="48" borderId="13" xfId="25" applyFont="1" applyFill="1" applyBorder="1" applyAlignment="1">
      <alignment horizontal="center" vertical="center" wrapText="1"/>
    </xf>
    <xf numFmtId="3" fontId="76" fillId="26" borderId="12" xfId="25" applyNumberFormat="1" applyFont="1" applyBorder="1" applyAlignment="1">
      <alignment horizontal="center" vertical="center" wrapText="1"/>
    </xf>
    <xf numFmtId="3" fontId="76" fillId="48" borderId="12" xfId="25" applyNumberFormat="1" applyFont="1" applyFill="1" applyBorder="1" applyAlignment="1">
      <alignment horizontal="center" vertical="center" wrapText="1"/>
    </xf>
    <xf numFmtId="165" fontId="76" fillId="48" borderId="13" xfId="25" applyNumberFormat="1" applyFont="1" applyFill="1" applyBorder="1" applyAlignment="1">
      <alignment horizontal="center" vertical="center"/>
    </xf>
    <xf numFmtId="3" fontId="12" fillId="26" borderId="2" xfId="25" applyNumberFormat="1" applyAlignment="1">
      <alignment horizontal="center"/>
    </xf>
    <xf numFmtId="0" fontId="29" fillId="26" borderId="12" xfId="25" applyFont="1" applyBorder="1" applyAlignment="1">
      <alignment horizontal="center" vertical="center" wrapText="1"/>
    </xf>
    <xf numFmtId="3" fontId="76" fillId="26" borderId="13" xfId="25" applyNumberFormat="1" applyFont="1" applyBorder="1" applyAlignment="1">
      <alignment horizontal="center" vertical="center"/>
    </xf>
    <xf numFmtId="0" fontId="36" fillId="26" borderId="12" xfId="25" applyFont="1" applyBorder="1" applyAlignment="1">
      <alignment horizontal="center" vertical="center" wrapText="1"/>
    </xf>
    <xf numFmtId="3" fontId="89" fillId="48" borderId="13" xfId="25" applyNumberFormat="1" applyFont="1" applyFill="1" applyBorder="1" applyAlignment="1">
      <alignment horizontal="center" vertical="center"/>
    </xf>
    <xf numFmtId="3" fontId="89" fillId="26" borderId="13" xfId="25" applyNumberFormat="1" applyFont="1" applyBorder="1" applyAlignment="1">
      <alignment horizontal="center" vertical="center"/>
    </xf>
    <xf numFmtId="3" fontId="76" fillId="48" borderId="13" xfId="25" applyNumberFormat="1" applyFont="1" applyFill="1" applyBorder="1" applyAlignment="1">
      <alignment horizontal="center" vertical="center"/>
    </xf>
    <xf numFmtId="0" fontId="73" fillId="26" borderId="2" xfId="25" applyFont="1" applyAlignment="1">
      <alignment horizontal="center" wrapText="1"/>
    </xf>
    <xf numFmtId="165" fontId="0" fillId="26" borderId="2" xfId="3" applyNumberFormat="1" applyFont="1" applyAlignment="1">
      <alignment horizontal="center"/>
    </xf>
    <xf numFmtId="0" fontId="41" fillId="26" borderId="17" xfId="25" applyFont="1" applyBorder="1" applyAlignment="1">
      <alignment horizontal="center" vertical="center" wrapText="1"/>
    </xf>
    <xf numFmtId="0" fontId="32" fillId="47" borderId="12" xfId="25" applyFont="1" applyFill="1" applyBorder="1" applyAlignment="1">
      <alignment horizontal="center" vertical="center" wrapText="1"/>
    </xf>
    <xf numFmtId="3" fontId="87" fillId="47" borderId="13" xfId="25" applyNumberFormat="1" applyFont="1" applyFill="1" applyBorder="1" applyAlignment="1">
      <alignment horizontal="center" vertical="center"/>
    </xf>
    <xf numFmtId="0" fontId="76" fillId="49" borderId="12" xfId="25" applyFont="1" applyFill="1" applyBorder="1" applyAlignment="1">
      <alignment horizontal="center" vertical="center" wrapText="1"/>
    </xf>
    <xf numFmtId="0" fontId="87" fillId="48" borderId="11" xfId="25" applyFont="1" applyFill="1" applyBorder="1" applyAlignment="1">
      <alignment horizontal="center" vertical="center" wrapText="1"/>
    </xf>
    <xf numFmtId="165" fontId="89" fillId="26" borderId="13" xfId="25" applyNumberFormat="1" applyFont="1" applyBorder="1" applyAlignment="1">
      <alignment horizontal="center" vertical="center"/>
    </xf>
    <xf numFmtId="0" fontId="32" fillId="26" borderId="17" xfId="25" applyFont="1" applyBorder="1" applyAlignment="1">
      <alignment horizontal="center" vertical="center" wrapText="1"/>
    </xf>
    <xf numFmtId="9" fontId="88" fillId="49" borderId="6" xfId="25" applyNumberFormat="1" applyFont="1" applyFill="1" applyBorder="1" applyAlignment="1">
      <alignment horizontal="center" vertical="center" wrapText="1"/>
    </xf>
    <xf numFmtId="0" fontId="88" fillId="49" borderId="12" xfId="25" applyFont="1" applyFill="1" applyBorder="1" applyAlignment="1">
      <alignment horizontal="center" vertical="center"/>
    </xf>
    <xf numFmtId="0" fontId="41" fillId="26" borderId="56" xfId="25" applyFont="1" applyBorder="1" applyAlignment="1">
      <alignment horizontal="center" vertical="center" wrapText="1"/>
    </xf>
    <xf numFmtId="0" fontId="88" fillId="49" borderId="6" xfId="25" applyFont="1" applyFill="1" applyBorder="1" applyAlignment="1">
      <alignment horizontal="center" vertical="center" wrapText="1"/>
    </xf>
    <xf numFmtId="0" fontId="32" fillId="52" borderId="12" xfId="25" applyFont="1" applyFill="1" applyBorder="1" applyAlignment="1">
      <alignment horizontal="center" vertical="center" wrapText="1"/>
    </xf>
    <xf numFmtId="3" fontId="87" fillId="52" borderId="13" xfId="25" applyNumberFormat="1" applyFont="1" applyFill="1" applyBorder="1" applyAlignment="1">
      <alignment horizontal="center" vertical="center"/>
    </xf>
    <xf numFmtId="3" fontId="87" fillId="49" borderId="13" xfId="25" applyNumberFormat="1" applyFont="1" applyFill="1" applyBorder="1" applyAlignment="1">
      <alignment horizontal="center" vertical="center"/>
    </xf>
    <xf numFmtId="3" fontId="87" fillId="26" borderId="13" xfId="25" applyNumberFormat="1" applyFont="1" applyBorder="1" applyAlignment="1">
      <alignment horizontal="center" vertical="center"/>
    </xf>
    <xf numFmtId="0" fontId="24" fillId="26" borderId="2" xfId="25" applyFont="1" applyAlignment="1">
      <alignment horizontal="center" vertical="center" wrapText="1"/>
    </xf>
    <xf numFmtId="3" fontId="76" fillId="26" borderId="2" xfId="25" applyNumberFormat="1" applyFont="1" applyAlignment="1">
      <alignment horizontal="center" vertical="center"/>
    </xf>
    <xf numFmtId="0" fontId="76" fillId="26" borderId="67" xfId="25" applyFont="1" applyBorder="1" applyAlignment="1">
      <alignment horizontal="center" vertical="center" wrapText="1"/>
    </xf>
    <xf numFmtId="0" fontId="76" fillId="26" borderId="68" xfId="25" applyFont="1" applyBorder="1" applyAlignment="1">
      <alignment horizontal="center" vertical="center" wrapText="1"/>
    </xf>
    <xf numFmtId="0" fontId="76" fillId="26" borderId="69" xfId="25" applyFont="1" applyBorder="1" applyAlignment="1">
      <alignment horizontal="center" vertical="center" wrapText="1"/>
    </xf>
    <xf numFmtId="0" fontId="76" fillId="48" borderId="67" xfId="25" applyFont="1" applyFill="1" applyBorder="1" applyAlignment="1">
      <alignment horizontal="center" vertical="center" wrapText="1"/>
    </xf>
    <xf numFmtId="3" fontId="76" fillId="48" borderId="68" xfId="25" applyNumberFormat="1" applyFont="1" applyFill="1" applyBorder="1" applyAlignment="1">
      <alignment horizontal="center" vertical="center" wrapText="1"/>
    </xf>
    <xf numFmtId="3" fontId="76" fillId="48" borderId="69" xfId="25" applyNumberFormat="1" applyFont="1" applyFill="1" applyBorder="1" applyAlignment="1">
      <alignment horizontal="center" vertical="center" wrapText="1"/>
    </xf>
    <xf numFmtId="0" fontId="15" fillId="26" borderId="2" xfId="26" applyFont="1" applyAlignment="1">
      <alignment horizontal="center"/>
    </xf>
    <xf numFmtId="0" fontId="17" fillId="26" borderId="2" xfId="26" applyFont="1"/>
    <xf numFmtId="0" fontId="12" fillId="26" borderId="2" xfId="26"/>
    <xf numFmtId="0" fontId="15" fillId="48" borderId="6" xfId="26" applyFont="1" applyFill="1" applyBorder="1" applyAlignment="1">
      <alignment horizontal="left" vertical="center" wrapText="1"/>
    </xf>
    <xf numFmtId="0" fontId="15" fillId="49" borderId="6" xfId="26" applyFont="1" applyFill="1" applyBorder="1" applyAlignment="1">
      <alignment vertical="center" wrapText="1"/>
    </xf>
    <xf numFmtId="0" fontId="17" fillId="48" borderId="11" xfId="26" applyFont="1" applyFill="1" applyBorder="1" applyAlignment="1">
      <alignment horizontal="center" vertical="center" wrapText="1"/>
    </xf>
    <xf numFmtId="0" fontId="17" fillId="48" borderId="12" xfId="26" applyFont="1" applyFill="1" applyBorder="1" applyAlignment="1">
      <alignment horizontal="center" vertical="center" wrapText="1"/>
    </xf>
    <xf numFmtId="0" fontId="17" fillId="48" borderId="13" xfId="26" applyFont="1" applyFill="1" applyBorder="1" applyAlignment="1">
      <alignment horizontal="center" vertical="center" wrapText="1"/>
    </xf>
    <xf numFmtId="0" fontId="17" fillId="48" borderId="12" xfId="26" applyFont="1" applyFill="1" applyBorder="1" applyAlignment="1">
      <alignment horizontal="left" vertical="center" wrapText="1"/>
    </xf>
    <xf numFmtId="9" fontId="17" fillId="50" borderId="13" xfId="26" applyNumberFormat="1" applyFont="1" applyFill="1" applyBorder="1" applyAlignment="1">
      <alignment horizontal="center" vertical="center"/>
    </xf>
    <xf numFmtId="0" fontId="15" fillId="49" borderId="12" xfId="26" applyFont="1" applyFill="1" applyBorder="1" applyAlignment="1">
      <alignment vertical="center" wrapText="1"/>
    </xf>
    <xf numFmtId="4" fontId="17" fillId="26" borderId="2" xfId="26" applyNumberFormat="1" applyFont="1"/>
    <xf numFmtId="3" fontId="17" fillId="48" borderId="13" xfId="3" applyNumberFormat="1" applyFont="1" applyFill="1" applyBorder="1" applyAlignment="1">
      <alignment horizontal="center" vertical="center"/>
    </xf>
    <xf numFmtId="9" fontId="49" fillId="48" borderId="13" xfId="26" applyNumberFormat="1" applyFont="1" applyFill="1" applyBorder="1" applyAlignment="1">
      <alignment horizontal="center" vertical="center"/>
    </xf>
    <xf numFmtId="0" fontId="16" fillId="26" borderId="2" xfId="26" applyFont="1"/>
    <xf numFmtId="3" fontId="49" fillId="48" borderId="13" xfId="3" applyNumberFormat="1" applyFont="1" applyFill="1" applyBorder="1" applyAlignment="1">
      <alignment horizontal="center" vertical="center"/>
    </xf>
    <xf numFmtId="0" fontId="16" fillId="26" borderId="12" xfId="26" applyFont="1" applyBorder="1" applyAlignment="1">
      <alignment horizontal="left" vertical="center" wrapText="1"/>
    </xf>
    <xf numFmtId="0" fontId="17" fillId="26" borderId="12" xfId="26" applyFont="1" applyBorder="1" applyAlignment="1">
      <alignment horizontal="left" vertical="center" wrapText="1"/>
    </xf>
    <xf numFmtId="0" fontId="15" fillId="48" borderId="11" xfId="26" applyFont="1" applyFill="1" applyBorder="1" applyAlignment="1">
      <alignment horizontal="center" vertical="center" wrapText="1"/>
    </xf>
    <xf numFmtId="0" fontId="15" fillId="48" borderId="13" xfId="26" applyFont="1" applyFill="1" applyBorder="1" applyAlignment="1">
      <alignment horizontal="center" vertical="center" wrapText="1"/>
    </xf>
    <xf numFmtId="3" fontId="17" fillId="48" borderId="12" xfId="26" applyNumberFormat="1" applyFont="1" applyFill="1" applyBorder="1" applyAlignment="1">
      <alignment horizontal="center" vertical="center" wrapText="1"/>
    </xf>
    <xf numFmtId="165" fontId="17" fillId="48" borderId="13" xfId="26" applyNumberFormat="1" applyFont="1" applyFill="1" applyBorder="1" applyAlignment="1">
      <alignment horizontal="center" vertical="center"/>
    </xf>
    <xf numFmtId="3" fontId="17" fillId="26" borderId="2" xfId="26" applyNumberFormat="1" applyFont="1"/>
    <xf numFmtId="0" fontId="17" fillId="26" borderId="12" xfId="26" applyFont="1" applyBorder="1" applyAlignment="1">
      <alignment horizontal="left" vertical="center" wrapText="1" indent="1"/>
    </xf>
    <xf numFmtId="3" fontId="17" fillId="26" borderId="13" xfId="26" applyNumberFormat="1" applyFont="1" applyBorder="1" applyAlignment="1">
      <alignment horizontal="center" vertical="center"/>
    </xf>
    <xf numFmtId="0" fontId="20" fillId="26" borderId="12" xfId="26" applyFont="1" applyBorder="1" applyAlignment="1">
      <alignment horizontal="left" vertical="center" wrapText="1" indent="1"/>
    </xf>
    <xf numFmtId="3" fontId="20" fillId="48" borderId="13" xfId="26" applyNumberFormat="1" applyFont="1" applyFill="1" applyBorder="1" applyAlignment="1">
      <alignment horizontal="center" vertical="center"/>
    </xf>
    <xf numFmtId="3" fontId="20" fillId="26" borderId="13" xfId="26" applyNumberFormat="1" applyFont="1" applyBorder="1" applyAlignment="1">
      <alignment horizontal="center" vertical="center"/>
    </xf>
    <xf numFmtId="0" fontId="49" fillId="26" borderId="2" xfId="26" applyFont="1"/>
    <xf numFmtId="0" fontId="17" fillId="26" borderId="2" xfId="26" applyFont="1" applyAlignment="1">
      <alignment wrapText="1"/>
    </xf>
    <xf numFmtId="0" fontId="21" fillId="26" borderId="17" xfId="26" applyFont="1" applyBorder="1" applyAlignment="1">
      <alignment horizontal="left" vertical="center" wrapText="1" indent="1"/>
    </xf>
    <xf numFmtId="0" fontId="16" fillId="47" borderId="12" xfId="26" applyFont="1" applyFill="1" applyBorder="1" applyAlignment="1">
      <alignment vertical="center" wrapText="1"/>
    </xf>
    <xf numFmtId="3" fontId="15" fillId="47" borderId="13" xfId="26" applyNumberFormat="1" applyFont="1" applyFill="1" applyBorder="1" applyAlignment="1">
      <alignment horizontal="center" vertical="center"/>
    </xf>
    <xf numFmtId="0" fontId="17" fillId="49" borderId="12" xfId="26" applyFont="1" applyFill="1" applyBorder="1" applyAlignment="1">
      <alignment vertical="center" wrapText="1"/>
    </xf>
    <xf numFmtId="0" fontId="16" fillId="54" borderId="12" xfId="26" applyFont="1" applyFill="1" applyBorder="1" applyAlignment="1">
      <alignment horizontal="left" vertical="center" wrapText="1"/>
    </xf>
    <xf numFmtId="0" fontId="17" fillId="54" borderId="12" xfId="26" applyFont="1" applyFill="1" applyBorder="1" applyAlignment="1">
      <alignment horizontal="left" vertical="center" wrapText="1"/>
    </xf>
    <xf numFmtId="165" fontId="20" fillId="26" borderId="13" xfId="26" applyNumberFormat="1" applyFont="1" applyBorder="1" applyAlignment="1">
      <alignment horizontal="center" vertical="center"/>
    </xf>
    <xf numFmtId="0" fontId="16" fillId="26" borderId="17" xfId="26" applyFont="1" applyBorder="1" applyAlignment="1">
      <alignment horizontal="left" vertical="center" wrapText="1" indent="1"/>
    </xf>
    <xf numFmtId="0" fontId="17" fillId="54" borderId="12" xfId="26" applyFont="1" applyFill="1" applyBorder="1" applyAlignment="1">
      <alignment vertical="center" wrapText="1"/>
    </xf>
    <xf numFmtId="3" fontId="17" fillId="26" borderId="12" xfId="26" applyNumberFormat="1" applyFont="1" applyBorder="1" applyAlignment="1">
      <alignment horizontal="center" vertical="center" wrapText="1"/>
    </xf>
    <xf numFmtId="0" fontId="16" fillId="49" borderId="12" xfId="26" applyFont="1" applyFill="1" applyBorder="1" applyAlignment="1">
      <alignment horizontal="left" vertical="center" wrapText="1"/>
    </xf>
    <xf numFmtId="9" fontId="16" fillId="26" borderId="6" xfId="26" applyNumberFormat="1" applyFont="1" applyBorder="1" applyAlignment="1">
      <alignment horizontal="center" vertical="center" wrapText="1"/>
    </xf>
    <xf numFmtId="0" fontId="16" fillId="49" borderId="12" xfId="26" applyFont="1" applyFill="1" applyBorder="1" applyAlignment="1">
      <alignment horizontal="left" vertical="center"/>
    </xf>
    <xf numFmtId="0" fontId="21" fillId="26" borderId="56" xfId="26" applyFont="1" applyBorder="1" applyAlignment="1">
      <alignment horizontal="left" vertical="center" wrapText="1" indent="1"/>
    </xf>
    <xf numFmtId="9" fontId="16" fillId="49" borderId="6" xfId="26" applyNumberFormat="1" applyFont="1" applyFill="1" applyBorder="1" applyAlignment="1">
      <alignment horizontal="center" vertical="center" wrapText="1"/>
    </xf>
    <xf numFmtId="3" fontId="17" fillId="48" borderId="13" xfId="26" applyNumberFormat="1" applyFont="1" applyFill="1" applyBorder="1" applyAlignment="1">
      <alignment horizontal="center" vertical="center"/>
    </xf>
    <xf numFmtId="0" fontId="17" fillId="49" borderId="7" xfId="26" applyFont="1" applyFill="1" applyBorder="1" applyAlignment="1">
      <alignment vertical="center"/>
    </xf>
    <xf numFmtId="0" fontId="16" fillId="49" borderId="6" xfId="26" applyFont="1" applyFill="1" applyBorder="1" applyAlignment="1">
      <alignment vertical="center" wrapText="1"/>
    </xf>
    <xf numFmtId="0" fontId="17" fillId="49" borderId="8" xfId="26" applyFont="1" applyFill="1" applyBorder="1" applyAlignment="1">
      <alignment vertical="center"/>
    </xf>
    <xf numFmtId="0" fontId="17" fillId="49" borderId="9" xfId="26" applyFont="1" applyFill="1" applyBorder="1" applyAlignment="1">
      <alignment vertical="center"/>
    </xf>
    <xf numFmtId="0" fontId="16" fillId="49" borderId="6" xfId="26" applyFont="1" applyFill="1" applyBorder="1" applyAlignment="1">
      <alignment horizontal="left" vertical="center" wrapText="1"/>
    </xf>
    <xf numFmtId="0" fontId="16" fillId="52" borderId="12" xfId="26" applyFont="1" applyFill="1" applyBorder="1" applyAlignment="1">
      <alignment vertical="center" wrapText="1"/>
    </xf>
    <xf numFmtId="3" fontId="15" fillId="52" borderId="13" xfId="26" applyNumberFormat="1" applyFont="1" applyFill="1" applyBorder="1" applyAlignment="1">
      <alignment horizontal="center" vertical="center"/>
    </xf>
    <xf numFmtId="3" fontId="15" fillId="49" borderId="13" xfId="26" applyNumberFormat="1" applyFont="1" applyFill="1" applyBorder="1" applyAlignment="1">
      <alignment horizontal="center" vertical="center"/>
    </xf>
    <xf numFmtId="3" fontId="15" fillId="26" borderId="13" xfId="26" applyNumberFormat="1" applyFont="1" applyBorder="1" applyAlignment="1">
      <alignment horizontal="center" vertical="center"/>
    </xf>
    <xf numFmtId="0" fontId="15" fillId="26" borderId="2" xfId="26" applyFont="1" applyAlignment="1">
      <alignment horizontal="left" vertical="center" wrapText="1" indent="1"/>
    </xf>
    <xf numFmtId="3" fontId="17" fillId="26" borderId="2" xfId="26" applyNumberFormat="1" applyFont="1" applyAlignment="1">
      <alignment horizontal="center" vertical="center"/>
    </xf>
    <xf numFmtId="0" fontId="14" fillId="26" borderId="2" xfId="27" applyFont="1"/>
    <xf numFmtId="0" fontId="12" fillId="26" borderId="2" xfId="27"/>
    <xf numFmtId="0" fontId="14" fillId="26" borderId="2" xfId="27" applyFont="1" applyAlignment="1">
      <alignment horizontal="center"/>
    </xf>
    <xf numFmtId="0" fontId="67" fillId="48" borderId="6" xfId="27" applyFont="1" applyFill="1" applyBorder="1" applyAlignment="1">
      <alignment horizontal="left" vertical="center" wrapText="1"/>
    </xf>
    <xf numFmtId="0" fontId="12" fillId="48" borderId="2" xfId="27" applyFill="1"/>
    <xf numFmtId="0" fontId="67" fillId="49" borderId="6" xfId="27" applyFont="1" applyFill="1" applyBorder="1" applyAlignment="1">
      <alignment vertical="center" wrapText="1"/>
    </xf>
    <xf numFmtId="0" fontId="67" fillId="26" borderId="2" xfId="27" applyFont="1" applyAlignment="1">
      <alignment vertical="center" wrapText="1"/>
    </xf>
    <xf numFmtId="0" fontId="67" fillId="26" borderId="2" xfId="27" applyFont="1" applyAlignment="1">
      <alignment vertical="center"/>
    </xf>
    <xf numFmtId="0" fontId="76" fillId="50" borderId="12" xfId="27" applyFont="1" applyFill="1" applyBorder="1" applyAlignment="1">
      <alignment vertical="center" wrapText="1"/>
    </xf>
    <xf numFmtId="0" fontId="76" fillId="50" borderId="12" xfId="27" applyFont="1" applyFill="1" applyBorder="1" applyAlignment="1">
      <alignment horizontal="center" vertical="center" wrapText="1"/>
    </xf>
    <xf numFmtId="0" fontId="76" fillId="48" borderId="12" xfId="27" applyFont="1" applyFill="1" applyBorder="1" applyAlignment="1">
      <alignment horizontal="left" vertical="center" wrapText="1"/>
    </xf>
    <xf numFmtId="165" fontId="43" fillId="48" borderId="12" xfId="27" applyNumberFormat="1" applyFont="1" applyFill="1" applyBorder="1" applyAlignment="1">
      <alignment horizontal="center" vertical="center" wrapText="1"/>
    </xf>
    <xf numFmtId="9" fontId="43" fillId="26" borderId="11" xfId="27" applyNumberFormat="1" applyFont="1" applyBorder="1" applyAlignment="1">
      <alignment horizontal="center" vertical="center"/>
    </xf>
    <xf numFmtId="0" fontId="24" fillId="49" borderId="12" xfId="27" applyFont="1" applyFill="1" applyBorder="1" applyAlignment="1">
      <alignment vertical="center" wrapText="1"/>
    </xf>
    <xf numFmtId="4" fontId="12" fillId="26" borderId="2" xfId="27" applyNumberFormat="1"/>
    <xf numFmtId="0" fontId="86" fillId="26" borderId="2" xfId="27" applyFont="1"/>
    <xf numFmtId="0" fontId="24" fillId="49" borderId="70" xfId="27" applyFont="1" applyFill="1" applyBorder="1" applyAlignment="1">
      <alignment vertical="center" wrapText="1"/>
    </xf>
    <xf numFmtId="9" fontId="43" fillId="49" borderId="71" xfId="27" applyNumberFormat="1" applyFont="1" applyFill="1" applyBorder="1" applyAlignment="1">
      <alignment horizontal="center" vertical="center" wrapText="1"/>
    </xf>
    <xf numFmtId="9" fontId="43" fillId="49" borderId="72" xfId="27" applyNumberFormat="1" applyFont="1" applyFill="1" applyBorder="1" applyAlignment="1">
      <alignment horizontal="center" vertical="center" wrapText="1"/>
    </xf>
    <xf numFmtId="0" fontId="24" fillId="49" borderId="71" xfId="27" applyFont="1" applyFill="1" applyBorder="1" applyAlignment="1">
      <alignment vertical="center" wrapText="1"/>
    </xf>
    <xf numFmtId="9" fontId="43" fillId="49" borderId="73" xfId="27" applyNumberFormat="1" applyFont="1" applyFill="1" applyBorder="1" applyAlignment="1">
      <alignment horizontal="center" vertical="center" wrapText="1"/>
    </xf>
    <xf numFmtId="0" fontId="43" fillId="49" borderId="74" xfId="27" applyFont="1" applyFill="1" applyBorder="1" applyAlignment="1">
      <alignment horizontal="center" vertical="center" wrapText="1"/>
    </xf>
    <xf numFmtId="0" fontId="43" fillId="49" borderId="75" xfId="27" applyFont="1" applyFill="1" applyBorder="1" applyAlignment="1">
      <alignment horizontal="center" vertical="center" wrapText="1"/>
    </xf>
    <xf numFmtId="0" fontId="43" fillId="49" borderId="76" xfId="27" applyFont="1" applyFill="1" applyBorder="1" applyAlignment="1">
      <alignment horizontal="center" vertical="center" wrapText="1"/>
    </xf>
    <xf numFmtId="0" fontId="24" fillId="49" borderId="77" xfId="27" applyFont="1" applyFill="1" applyBorder="1" applyAlignment="1">
      <alignment vertical="center" wrapText="1"/>
    </xf>
    <xf numFmtId="9" fontId="43" fillId="49" borderId="75" xfId="27" applyNumberFormat="1" applyFont="1" applyFill="1" applyBorder="1" applyAlignment="1">
      <alignment horizontal="center" vertical="center" wrapText="1"/>
    </xf>
    <xf numFmtId="0" fontId="12" fillId="26" borderId="78" xfId="27" applyBorder="1"/>
    <xf numFmtId="0" fontId="24" fillId="49" borderId="74" xfId="27" applyFont="1" applyFill="1" applyBorder="1" applyAlignment="1">
      <alignment vertical="center" wrapText="1"/>
    </xf>
    <xf numFmtId="0" fontId="88" fillId="49" borderId="12" xfId="27" applyFont="1" applyFill="1" applyBorder="1" applyAlignment="1">
      <alignment horizontal="left" vertical="center" wrapText="1"/>
    </xf>
    <xf numFmtId="0" fontId="12" fillId="26" borderId="2" xfId="27" applyAlignment="1">
      <alignment horizontal="right"/>
    </xf>
    <xf numFmtId="0" fontId="87" fillId="48" borderId="11" xfId="27" applyFont="1" applyFill="1" applyBorder="1" applyAlignment="1">
      <alignment horizontal="center" vertical="center" wrapText="1"/>
    </xf>
    <xf numFmtId="0" fontId="76" fillId="48" borderId="12" xfId="27" applyFont="1" applyFill="1" applyBorder="1" applyAlignment="1">
      <alignment horizontal="center" vertical="center" wrapText="1"/>
    </xf>
    <xf numFmtId="0" fontId="87" fillId="48" borderId="13" xfId="27" applyFont="1" applyFill="1" applyBorder="1" applyAlignment="1">
      <alignment horizontal="center" vertical="center" wrapText="1"/>
    </xf>
    <xf numFmtId="3" fontId="76" fillId="48" borderId="12" xfId="27" applyNumberFormat="1" applyFont="1" applyFill="1" applyBorder="1" applyAlignment="1">
      <alignment horizontal="center" vertical="center" wrapText="1"/>
    </xf>
    <xf numFmtId="3" fontId="43" fillId="48" borderId="12" xfId="27" applyNumberFormat="1" applyFont="1" applyFill="1" applyBorder="1" applyAlignment="1">
      <alignment horizontal="center" vertical="center" wrapText="1"/>
    </xf>
    <xf numFmtId="0" fontId="12" fillId="48" borderId="2" xfId="27" applyFill="1" applyAlignment="1">
      <alignment horizontal="right"/>
    </xf>
    <xf numFmtId="165" fontId="76" fillId="48" borderId="13" xfId="27" applyNumberFormat="1" applyFont="1" applyFill="1" applyBorder="1" applyAlignment="1">
      <alignment horizontal="center" vertical="center"/>
    </xf>
    <xf numFmtId="3" fontId="12" fillId="26" borderId="2" xfId="27" applyNumberFormat="1"/>
    <xf numFmtId="0" fontId="29" fillId="26" borderId="12" xfId="27" applyFont="1" applyBorder="1" applyAlignment="1">
      <alignment horizontal="left" vertical="center" wrapText="1" indent="1"/>
    </xf>
    <xf numFmtId="3" fontId="76" fillId="26" borderId="13" xfId="27" applyNumberFormat="1" applyFont="1" applyBorder="1" applyAlignment="1">
      <alignment horizontal="center" vertical="center"/>
    </xf>
    <xf numFmtId="0" fontId="36" fillId="26" borderId="12" xfId="27" applyFont="1" applyBorder="1" applyAlignment="1">
      <alignment horizontal="left" vertical="center" wrapText="1" indent="1"/>
    </xf>
    <xf numFmtId="3" fontId="89" fillId="26" borderId="13" xfId="27" applyNumberFormat="1" applyFont="1" applyBorder="1" applyAlignment="1">
      <alignment horizontal="center" vertical="center"/>
    </xf>
    <xf numFmtId="165" fontId="89" fillId="26" borderId="13" xfId="27" applyNumberFormat="1" applyFont="1" applyBorder="1" applyAlignment="1">
      <alignment horizontal="center" vertical="center"/>
    </xf>
    <xf numFmtId="3" fontId="76" fillId="48" borderId="13" xfId="27" applyNumberFormat="1" applyFont="1" applyFill="1" applyBorder="1" applyAlignment="1">
      <alignment horizontal="center" vertical="center"/>
    </xf>
    <xf numFmtId="0" fontId="73" fillId="26" borderId="2" xfId="27" applyFont="1" applyAlignment="1">
      <alignment wrapText="1"/>
    </xf>
    <xf numFmtId="0" fontId="41" fillId="26" borderId="17" xfId="27" applyFont="1" applyBorder="1" applyAlignment="1">
      <alignment horizontal="left" vertical="center" wrapText="1" indent="1"/>
    </xf>
    <xf numFmtId="0" fontId="32" fillId="47" borderId="12" xfId="27" applyFont="1" applyFill="1" applyBorder="1" applyAlignment="1">
      <alignment vertical="center" wrapText="1"/>
    </xf>
    <xf numFmtId="3" fontId="87" fillId="47" borderId="13" xfId="27" applyNumberFormat="1" applyFont="1" applyFill="1" applyBorder="1" applyAlignment="1">
      <alignment horizontal="center" vertical="center"/>
    </xf>
    <xf numFmtId="9" fontId="88" fillId="49" borderId="6" xfId="27" applyNumberFormat="1" applyFont="1" applyFill="1" applyBorder="1" applyAlignment="1">
      <alignment horizontal="center" vertical="center" wrapText="1"/>
    </xf>
    <xf numFmtId="3" fontId="89" fillId="48" borderId="13" xfId="27" applyNumberFormat="1" applyFont="1" applyFill="1" applyBorder="1" applyAlignment="1">
      <alignment horizontal="center" vertical="center"/>
    </xf>
    <xf numFmtId="0" fontId="41" fillId="26" borderId="82" xfId="27" applyFont="1" applyBorder="1" applyAlignment="1">
      <alignment horizontal="left" vertical="center" wrapText="1" indent="1"/>
    </xf>
    <xf numFmtId="3" fontId="89" fillId="26" borderId="83" xfId="27" applyNumberFormat="1" applyFont="1" applyBorder="1" applyAlignment="1">
      <alignment horizontal="center" vertical="center"/>
    </xf>
    <xf numFmtId="0" fontId="23" fillId="26" borderId="2" xfId="27" applyFont="1" applyAlignment="1">
      <alignment vertical="center" wrapText="1"/>
    </xf>
    <xf numFmtId="0" fontId="23" fillId="26" borderId="2" xfId="27" applyFont="1"/>
    <xf numFmtId="0" fontId="32" fillId="52" borderId="12" xfId="27" applyFont="1" applyFill="1" applyBorder="1" applyAlignment="1">
      <alignment vertical="center" wrapText="1"/>
    </xf>
    <xf numFmtId="3" fontId="87" fillId="52" borderId="13" xfId="27" applyNumberFormat="1" applyFont="1" applyFill="1" applyBorder="1" applyAlignment="1">
      <alignment horizontal="center" vertical="center"/>
    </xf>
    <xf numFmtId="3" fontId="87" fillId="49" borderId="13" xfId="27" applyNumberFormat="1" applyFont="1" applyFill="1" applyBorder="1" applyAlignment="1">
      <alignment horizontal="center" vertical="center"/>
    </xf>
    <xf numFmtId="3" fontId="87" fillId="26" borderId="13" xfId="27" applyNumberFormat="1" applyFont="1" applyBorder="1" applyAlignment="1">
      <alignment horizontal="center" vertical="center"/>
    </xf>
    <xf numFmtId="0" fontId="24" fillId="26" borderId="2" xfId="27" applyFont="1" applyAlignment="1">
      <alignment horizontal="left" vertical="center" wrapText="1" indent="1"/>
    </xf>
    <xf numFmtId="3" fontId="76" fillId="26" borderId="2" xfId="27" applyNumberFormat="1" applyFont="1" applyAlignment="1">
      <alignment horizontal="center" vertical="center"/>
    </xf>
    <xf numFmtId="0" fontId="126" fillId="26" borderId="2" xfId="28" applyFont="1"/>
    <xf numFmtId="0" fontId="12" fillId="26" borderId="2" xfId="28"/>
    <xf numFmtId="0" fontId="127" fillId="26" borderId="2" xfId="28" applyFont="1" applyAlignment="1">
      <alignment horizontal="center"/>
    </xf>
    <xf numFmtId="0" fontId="128" fillId="58" borderId="6" xfId="28" applyFont="1" applyFill="1" applyBorder="1" applyAlignment="1">
      <alignment horizontal="left" vertical="center" wrapText="1"/>
    </xf>
    <xf numFmtId="0" fontId="128" fillId="59" borderId="6" xfId="28" applyFont="1" applyFill="1" applyBorder="1" applyAlignment="1">
      <alignment vertical="center" wrapText="1"/>
    </xf>
    <xf numFmtId="0" fontId="132" fillId="58" borderId="11" xfId="28" applyFont="1" applyFill="1" applyBorder="1" applyAlignment="1">
      <alignment horizontal="center" vertical="center" wrapText="1"/>
    </xf>
    <xf numFmtId="0" fontId="131" fillId="58" borderId="13" xfId="28" applyFont="1" applyFill="1" applyBorder="1" applyAlignment="1">
      <alignment horizontal="center" vertical="center" wrapText="1"/>
    </xf>
    <xf numFmtId="0" fontId="131" fillId="26" borderId="12" xfId="28" applyFont="1" applyBorder="1" applyAlignment="1">
      <alignment vertical="center" wrapText="1"/>
    </xf>
    <xf numFmtId="9" fontId="131" fillId="58" borderId="13" xfId="28" applyNumberFormat="1" applyFont="1" applyFill="1" applyBorder="1" applyAlignment="1">
      <alignment horizontal="center" vertical="center"/>
    </xf>
    <xf numFmtId="0" fontId="131" fillId="58" borderId="2" xfId="28" applyFont="1" applyFill="1" applyAlignment="1">
      <alignment horizontal="center" vertical="center"/>
    </xf>
    <xf numFmtId="0" fontId="133" fillId="59" borderId="12" xfId="28" applyFont="1" applyFill="1" applyBorder="1" applyAlignment="1">
      <alignment vertical="center" wrapText="1"/>
    </xf>
    <xf numFmtId="0" fontId="131" fillId="60" borderId="12" xfId="28" applyFont="1" applyFill="1" applyBorder="1" applyAlignment="1">
      <alignment vertical="center" wrapText="1"/>
    </xf>
    <xf numFmtId="10" fontId="131" fillId="60" borderId="13" xfId="28" applyNumberFormat="1" applyFont="1" applyFill="1" applyBorder="1" applyAlignment="1">
      <alignment horizontal="center" vertical="center"/>
    </xf>
    <xf numFmtId="9" fontId="131" fillId="60" borderId="13" xfId="28" applyNumberFormat="1" applyFont="1" applyFill="1" applyBorder="1" applyAlignment="1">
      <alignment horizontal="center" vertical="center"/>
    </xf>
    <xf numFmtId="10" fontId="93" fillId="60" borderId="13" xfId="28" applyNumberFormat="1" applyFont="1" applyFill="1" applyBorder="1" applyAlignment="1">
      <alignment horizontal="center" vertical="center"/>
    </xf>
    <xf numFmtId="9" fontId="93" fillId="60" borderId="13" xfId="28" applyNumberFormat="1" applyFont="1" applyFill="1" applyBorder="1" applyAlignment="1">
      <alignment horizontal="center" vertical="center"/>
    </xf>
    <xf numFmtId="0" fontId="88" fillId="59" borderId="12" xfId="28" applyFont="1" applyFill="1" applyBorder="1" applyAlignment="1">
      <alignment horizontal="left" vertical="center" wrapText="1"/>
    </xf>
    <xf numFmtId="0" fontId="131" fillId="58" borderId="12" xfId="28" applyFont="1" applyFill="1" applyBorder="1" applyAlignment="1">
      <alignment horizontal="left" vertical="center" wrapText="1"/>
    </xf>
    <xf numFmtId="0" fontId="132" fillId="58" borderId="13" xfId="28" applyFont="1" applyFill="1" applyBorder="1" applyAlignment="1">
      <alignment horizontal="center" vertical="center" wrapText="1"/>
    </xf>
    <xf numFmtId="3" fontId="131" fillId="58" borderId="12" xfId="28" applyNumberFormat="1" applyFont="1" applyFill="1" applyBorder="1" applyAlignment="1">
      <alignment horizontal="center" vertical="center" wrapText="1"/>
    </xf>
    <xf numFmtId="2" fontId="131" fillId="58" borderId="12" xfId="28" applyNumberFormat="1" applyFont="1" applyFill="1" applyBorder="1" applyAlignment="1">
      <alignment horizontal="center" vertical="center" wrapText="1"/>
    </xf>
    <xf numFmtId="0" fontId="131" fillId="58" borderId="12" xfId="28" applyFont="1" applyFill="1" applyBorder="1" applyAlignment="1">
      <alignment horizontal="center" vertical="center" wrapText="1"/>
    </xf>
    <xf numFmtId="10" fontId="131" fillId="58" borderId="13" xfId="28" applyNumberFormat="1" applyFont="1" applyFill="1" applyBorder="1" applyAlignment="1">
      <alignment horizontal="center" vertical="center"/>
    </xf>
    <xf numFmtId="0" fontId="130" fillId="26" borderId="12" xfId="28" applyFont="1" applyBorder="1" applyAlignment="1">
      <alignment horizontal="left" vertical="center" wrapText="1" indent="1"/>
    </xf>
    <xf numFmtId="3" fontId="131" fillId="26" borderId="13" xfId="28" applyNumberFormat="1" applyFont="1" applyBorder="1" applyAlignment="1">
      <alignment horizontal="center" vertical="center"/>
    </xf>
    <xf numFmtId="0" fontId="134" fillId="26" borderId="12" xfId="28" applyFont="1" applyBorder="1" applyAlignment="1">
      <alignment horizontal="left" vertical="center" wrapText="1" indent="1"/>
    </xf>
    <xf numFmtId="0" fontId="135" fillId="26" borderId="13" xfId="28" applyFont="1" applyBorder="1" applyAlignment="1">
      <alignment horizontal="center" vertical="center"/>
    </xf>
    <xf numFmtId="3" fontId="135" fillId="26" borderId="13" xfId="28" applyNumberFormat="1" applyFont="1" applyBorder="1" applyAlignment="1">
      <alignment horizontal="center" vertical="center"/>
    </xf>
    <xf numFmtId="0" fontId="131" fillId="26" borderId="13" xfId="28" applyFont="1" applyBorder="1" applyAlignment="1">
      <alignment horizontal="center" vertical="center"/>
    </xf>
    <xf numFmtId="0" fontId="41" fillId="26" borderId="17" xfId="28" applyFont="1" applyBorder="1" applyAlignment="1">
      <alignment horizontal="left" vertical="center" wrapText="1" indent="1"/>
    </xf>
    <xf numFmtId="0" fontId="32" fillId="57" borderId="12" xfId="28" applyFont="1" applyFill="1" applyBorder="1" applyAlignment="1">
      <alignment vertical="center" wrapText="1"/>
    </xf>
    <xf numFmtId="0" fontId="132" fillId="57" borderId="13" xfId="28" applyFont="1" applyFill="1" applyBorder="1" applyAlignment="1">
      <alignment horizontal="center" vertical="center"/>
    </xf>
    <xf numFmtId="0" fontId="88" fillId="59" borderId="6" xfId="28" applyFont="1" applyFill="1" applyBorder="1" applyAlignment="1">
      <alignment horizontal="center" vertical="center" wrapText="1"/>
    </xf>
    <xf numFmtId="0" fontId="88" fillId="59" borderId="12" xfId="28" applyFont="1" applyFill="1" applyBorder="1" applyAlignment="1">
      <alignment horizontal="left" vertical="center"/>
    </xf>
    <xf numFmtId="0" fontId="41" fillId="26" borderId="56" xfId="28" applyFont="1" applyBorder="1" applyAlignment="1">
      <alignment horizontal="left" vertical="center" wrapText="1" indent="1"/>
    </xf>
    <xf numFmtId="0" fontId="32" fillId="61" borderId="12" xfId="28" applyFont="1" applyFill="1" applyBorder="1" applyAlignment="1">
      <alignment vertical="center" wrapText="1"/>
    </xf>
    <xf numFmtId="0" fontId="132" fillId="61" borderId="13" xfId="28" applyFont="1" applyFill="1" applyBorder="1" applyAlignment="1">
      <alignment horizontal="center" vertical="center"/>
    </xf>
    <xf numFmtId="3" fontId="132" fillId="59" borderId="13" xfId="28" applyNumberFormat="1" applyFont="1" applyFill="1" applyBorder="1" applyAlignment="1">
      <alignment horizontal="center" vertical="center"/>
    </xf>
    <xf numFmtId="3" fontId="132" fillId="26" borderId="13" xfId="28" applyNumberFormat="1" applyFont="1" applyBorder="1" applyAlignment="1">
      <alignment horizontal="center" vertical="center"/>
    </xf>
    <xf numFmtId="0" fontId="132" fillId="26" borderId="13" xfId="28" applyFont="1" applyBorder="1" applyAlignment="1">
      <alignment horizontal="center" vertical="center"/>
    </xf>
    <xf numFmtId="0" fontId="133" fillId="26" borderId="2" xfId="28" applyFont="1" applyAlignment="1">
      <alignment horizontal="left" vertical="center" wrapText="1" indent="1"/>
    </xf>
    <xf numFmtId="0" fontId="131" fillId="26" borderId="2" xfId="28" applyFont="1" applyAlignment="1">
      <alignment horizontal="center" vertical="center"/>
    </xf>
    <xf numFmtId="3" fontId="131" fillId="48" borderId="12" xfId="28" applyNumberFormat="1" applyFont="1" applyFill="1" applyBorder="1" applyAlignment="1">
      <alignment horizontal="center" vertical="center" wrapText="1"/>
    </xf>
    <xf numFmtId="0" fontId="43" fillId="58" borderId="12" xfId="28" applyFont="1" applyFill="1" applyBorder="1" applyAlignment="1">
      <alignment horizontal="center" vertical="center" wrapText="1"/>
    </xf>
    <xf numFmtId="3" fontId="43" fillId="58" borderId="12" xfId="28" applyNumberFormat="1" applyFont="1" applyFill="1" applyBorder="1" applyAlignment="1">
      <alignment horizontal="center" vertical="center" wrapText="1"/>
    </xf>
    <xf numFmtId="0" fontId="14" fillId="26" borderId="2" xfId="29" applyFont="1" applyAlignment="1">
      <alignment horizontal="center"/>
    </xf>
    <xf numFmtId="0" fontId="14" fillId="26" borderId="2" xfId="29" applyFont="1"/>
    <xf numFmtId="0" fontId="12" fillId="26" borderId="2" xfId="29"/>
    <xf numFmtId="0" fontId="67" fillId="48" borderId="6" xfId="29" applyFont="1" applyFill="1" applyBorder="1" applyAlignment="1">
      <alignment horizontal="left" vertical="center" wrapText="1"/>
    </xf>
    <xf numFmtId="0" fontId="67" fillId="49" borderId="6" xfId="29" applyFont="1" applyFill="1" applyBorder="1" applyAlignment="1">
      <alignment vertical="center" wrapText="1"/>
    </xf>
    <xf numFmtId="0" fontId="76" fillId="48" borderId="11" xfId="29" applyFont="1" applyFill="1" applyBorder="1" applyAlignment="1">
      <alignment horizontal="center" vertical="center" wrapText="1"/>
    </xf>
    <xf numFmtId="0" fontId="76" fillId="48" borderId="12" xfId="29" applyFont="1" applyFill="1" applyBorder="1" applyAlignment="1">
      <alignment horizontal="center" vertical="center" wrapText="1"/>
    </xf>
    <xf numFmtId="0" fontId="76" fillId="48" borderId="13" xfId="29" applyFont="1" applyFill="1" applyBorder="1" applyAlignment="1">
      <alignment horizontal="center" vertical="center" wrapText="1"/>
    </xf>
    <xf numFmtId="0" fontId="76" fillId="48" borderId="12" xfId="29" applyFont="1" applyFill="1" applyBorder="1" applyAlignment="1">
      <alignment horizontal="left" vertical="center" wrapText="1"/>
    </xf>
    <xf numFmtId="9" fontId="76" fillId="48" borderId="13" xfId="29" applyNumberFormat="1" applyFont="1" applyFill="1" applyBorder="1" applyAlignment="1">
      <alignment horizontal="center" vertical="center"/>
    </xf>
    <xf numFmtId="0" fontId="24" fillId="49" borderId="12" xfId="29" applyFont="1" applyFill="1" applyBorder="1" applyAlignment="1">
      <alignment vertical="center" wrapText="1"/>
    </xf>
    <xf numFmtId="9" fontId="43" fillId="48" borderId="13" xfId="29" applyNumberFormat="1" applyFont="1" applyFill="1" applyBorder="1" applyAlignment="1">
      <alignment horizontal="center" vertical="center"/>
    </xf>
    <xf numFmtId="0" fontId="88" fillId="49" borderId="12" xfId="29" applyFont="1" applyFill="1" applyBorder="1" applyAlignment="1">
      <alignment horizontal="left" vertical="center" wrapText="1"/>
    </xf>
    <xf numFmtId="0" fontId="87" fillId="48" borderId="11" xfId="29" applyFont="1" applyFill="1" applyBorder="1" applyAlignment="1">
      <alignment horizontal="center" vertical="center" wrapText="1"/>
    </xf>
    <xf numFmtId="0" fontId="87" fillId="48" borderId="13" xfId="29" applyFont="1" applyFill="1" applyBorder="1" applyAlignment="1">
      <alignment horizontal="center" vertical="center" wrapText="1"/>
    </xf>
    <xf numFmtId="3" fontId="76" fillId="48" borderId="12" xfId="29" applyNumberFormat="1" applyFont="1" applyFill="1" applyBorder="1" applyAlignment="1">
      <alignment horizontal="center" vertical="center" wrapText="1"/>
    </xf>
    <xf numFmtId="165" fontId="76" fillId="48" borderId="13" xfId="29" applyNumberFormat="1" applyFont="1" applyFill="1" applyBorder="1" applyAlignment="1">
      <alignment horizontal="center" vertical="center"/>
    </xf>
    <xf numFmtId="0" fontId="29" fillId="26" borderId="12" xfId="29" applyFont="1" applyBorder="1" applyAlignment="1">
      <alignment horizontal="left" vertical="center" wrapText="1" indent="1"/>
    </xf>
    <xf numFmtId="3" fontId="76" fillId="26" borderId="13" xfId="29" applyNumberFormat="1" applyFont="1" applyBorder="1" applyAlignment="1">
      <alignment horizontal="center" vertical="center"/>
    </xf>
    <xf numFmtId="0" fontId="36" fillId="26" borderId="12" xfId="29" applyFont="1" applyBorder="1" applyAlignment="1">
      <alignment horizontal="left" vertical="center" wrapText="1" indent="1"/>
    </xf>
    <xf numFmtId="3" fontId="89" fillId="48" borderId="13" xfId="29" applyNumberFormat="1" applyFont="1" applyFill="1" applyBorder="1" applyAlignment="1">
      <alignment horizontal="center" vertical="center"/>
    </xf>
    <xf numFmtId="3" fontId="89" fillId="26" borderId="13" xfId="29" applyNumberFormat="1" applyFont="1" applyBorder="1" applyAlignment="1">
      <alignment horizontal="center" vertical="center"/>
    </xf>
    <xf numFmtId="3" fontId="76" fillId="48" borderId="13" xfId="29" applyNumberFormat="1" applyFont="1" applyFill="1" applyBorder="1" applyAlignment="1">
      <alignment horizontal="center" vertical="center"/>
    </xf>
    <xf numFmtId="0" fontId="41" fillId="26" borderId="17" xfId="29" applyFont="1" applyBorder="1" applyAlignment="1">
      <alignment horizontal="left" vertical="center" wrapText="1" indent="1"/>
    </xf>
    <xf numFmtId="0" fontId="32" fillId="47" borderId="12" xfId="29" applyFont="1" applyFill="1" applyBorder="1" applyAlignment="1">
      <alignment vertical="center" wrapText="1"/>
    </xf>
    <xf numFmtId="3" fontId="87" fillId="47" borderId="13" xfId="29" applyNumberFormat="1" applyFont="1" applyFill="1" applyBorder="1" applyAlignment="1">
      <alignment horizontal="center" vertical="center"/>
    </xf>
    <xf numFmtId="0" fontId="76" fillId="49" borderId="12" xfId="29" applyFont="1" applyFill="1" applyBorder="1" applyAlignment="1">
      <alignment vertical="center" wrapText="1"/>
    </xf>
    <xf numFmtId="165" fontId="89" fillId="26" borderId="13" xfId="29" applyNumberFormat="1" applyFont="1" applyBorder="1" applyAlignment="1">
      <alignment horizontal="center" vertical="center"/>
    </xf>
    <xf numFmtId="3" fontId="43" fillId="48" borderId="13" xfId="29" applyNumberFormat="1" applyFont="1" applyFill="1" applyBorder="1" applyAlignment="1">
      <alignment horizontal="center" vertical="center"/>
    </xf>
    <xf numFmtId="3" fontId="90" fillId="48" borderId="13" xfId="29" applyNumberFormat="1" applyFont="1" applyFill="1" applyBorder="1" applyAlignment="1">
      <alignment horizontal="center" vertical="center"/>
    </xf>
    <xf numFmtId="0" fontId="32" fillId="26" borderId="17" xfId="29" applyFont="1" applyBorder="1" applyAlignment="1">
      <alignment horizontal="left" vertical="center" wrapText="1" indent="1"/>
    </xf>
    <xf numFmtId="9" fontId="88" fillId="49" borderId="6" xfId="29" applyNumberFormat="1" applyFont="1" applyFill="1" applyBorder="1" applyAlignment="1">
      <alignment horizontal="center" vertical="center" wrapText="1"/>
    </xf>
    <xf numFmtId="0" fontId="88" fillId="49" borderId="12" xfId="29" applyFont="1" applyFill="1" applyBorder="1" applyAlignment="1">
      <alignment horizontal="left" vertical="center"/>
    </xf>
    <xf numFmtId="0" fontId="41" fillId="26" borderId="56" xfId="29" applyFont="1" applyBorder="1" applyAlignment="1">
      <alignment horizontal="left" vertical="center" wrapText="1" indent="1"/>
    </xf>
    <xf numFmtId="0" fontId="76" fillId="49" borderId="7" xfId="29" applyFont="1" applyFill="1" applyBorder="1" applyAlignment="1">
      <alignment vertical="center"/>
    </xf>
    <xf numFmtId="0" fontId="88" fillId="49" borderId="6" xfId="29" applyFont="1" applyFill="1" applyBorder="1" applyAlignment="1">
      <alignment vertical="center" wrapText="1"/>
    </xf>
    <xf numFmtId="0" fontId="76" fillId="49" borderId="8" xfId="29" applyFont="1" applyFill="1" applyBorder="1" applyAlignment="1">
      <alignment vertical="center"/>
    </xf>
    <xf numFmtId="0" fontId="76" fillId="49" borderId="9" xfId="29" applyFont="1" applyFill="1" applyBorder="1" applyAlignment="1">
      <alignment vertical="center"/>
    </xf>
    <xf numFmtId="0" fontId="88" fillId="49" borderId="6" xfId="29" applyFont="1" applyFill="1" applyBorder="1" applyAlignment="1">
      <alignment horizontal="left" vertical="center" wrapText="1"/>
    </xf>
    <xf numFmtId="0" fontId="32" fillId="52" borderId="12" xfId="29" applyFont="1" applyFill="1" applyBorder="1" applyAlignment="1">
      <alignment vertical="center" wrapText="1"/>
    </xf>
    <xf numFmtId="3" fontId="87" fillId="52" borderId="13" xfId="29" applyNumberFormat="1" applyFont="1" applyFill="1" applyBorder="1" applyAlignment="1">
      <alignment horizontal="center" vertical="center"/>
    </xf>
    <xf numFmtId="3" fontId="87" fillId="49" borderId="13" xfId="29" applyNumberFormat="1" applyFont="1" applyFill="1" applyBorder="1" applyAlignment="1">
      <alignment horizontal="center" vertical="center"/>
    </xf>
    <xf numFmtId="3" fontId="87" fillId="26" borderId="13" xfId="29" applyNumberFormat="1" applyFont="1" applyBorder="1" applyAlignment="1">
      <alignment horizontal="center" vertical="center"/>
    </xf>
    <xf numFmtId="0" fontId="24" fillId="26" borderId="2" xfId="29" applyFont="1" applyAlignment="1">
      <alignment horizontal="left" vertical="center" wrapText="1" indent="1"/>
    </xf>
    <xf numFmtId="3" fontId="76" fillId="26" borderId="2" xfId="29" applyNumberFormat="1" applyFont="1" applyAlignment="1">
      <alignment horizontal="center" vertical="center"/>
    </xf>
    <xf numFmtId="0" fontId="137" fillId="26" borderId="2" xfId="30" applyFont="1" applyAlignment="1">
      <alignment wrapText="1"/>
    </xf>
    <xf numFmtId="0" fontId="138" fillId="26" borderId="2" xfId="30" applyFont="1"/>
    <xf numFmtId="0" fontId="137" fillId="26" borderId="2" xfId="30" applyFont="1" applyAlignment="1">
      <alignment horizontal="left" vertical="top" wrapText="1"/>
    </xf>
    <xf numFmtId="0" fontId="46" fillId="26" borderId="2" xfId="30" applyFont="1"/>
    <xf numFmtId="0" fontId="136" fillId="48" borderId="6" xfId="30" applyFont="1" applyFill="1" applyBorder="1" applyAlignment="1">
      <alignment horizontal="left" vertical="center" wrapText="1"/>
    </xf>
    <xf numFmtId="0" fontId="138" fillId="48" borderId="2" xfId="30" applyFont="1" applyFill="1"/>
    <xf numFmtId="9" fontId="138" fillId="48" borderId="2" xfId="30" applyNumberFormat="1" applyFont="1" applyFill="1" applyAlignment="1">
      <alignment horizontal="center" vertical="center"/>
    </xf>
    <xf numFmtId="0" fontId="141" fillId="48" borderId="2" xfId="30" applyFont="1" applyFill="1" applyAlignment="1">
      <alignment vertical="center" wrapText="1"/>
    </xf>
    <xf numFmtId="0" fontId="139" fillId="49" borderId="15" xfId="30" applyFont="1" applyFill="1" applyBorder="1" applyAlignment="1">
      <alignment horizontal="left" vertical="center" wrapText="1"/>
    </xf>
    <xf numFmtId="3" fontId="138" fillId="48" borderId="2" xfId="30" applyNumberFormat="1" applyFont="1" applyFill="1"/>
    <xf numFmtId="0" fontId="46" fillId="48" borderId="12" xfId="30" applyFont="1" applyFill="1" applyBorder="1" applyAlignment="1">
      <alignment horizontal="left" vertical="center" wrapText="1"/>
    </xf>
    <xf numFmtId="0" fontId="46" fillId="48" borderId="10" xfId="30" applyFont="1" applyFill="1" applyBorder="1" applyAlignment="1">
      <alignment horizontal="center" vertical="center" wrapText="1"/>
    </xf>
    <xf numFmtId="0" fontId="136" fillId="48" borderId="11" xfId="30" applyFont="1" applyFill="1" applyBorder="1" applyAlignment="1">
      <alignment horizontal="center" vertical="center" wrapText="1"/>
    </xf>
    <xf numFmtId="0" fontId="46" fillId="48" borderId="12" xfId="30" applyFont="1" applyFill="1" applyBorder="1" applyAlignment="1">
      <alignment horizontal="center" vertical="center" wrapText="1"/>
    </xf>
    <xf numFmtId="165" fontId="46" fillId="48" borderId="13" xfId="30" applyNumberFormat="1" applyFont="1" applyFill="1" applyBorder="1" applyAlignment="1">
      <alignment horizontal="center" vertical="center"/>
    </xf>
    <xf numFmtId="0" fontId="136" fillId="48" borderId="13" xfId="30" applyFont="1" applyFill="1" applyBorder="1" applyAlignment="1">
      <alignment horizontal="center" vertical="center" wrapText="1"/>
    </xf>
    <xf numFmtId="0" fontId="46" fillId="26" borderId="12" xfId="30" applyFont="1" applyBorder="1" applyAlignment="1">
      <alignment horizontal="left" vertical="center" wrapText="1" indent="1"/>
    </xf>
    <xf numFmtId="3" fontId="136" fillId="26" borderId="13" xfId="30" applyNumberFormat="1" applyFont="1" applyBorder="1" applyAlignment="1">
      <alignment horizontal="center" vertical="center"/>
    </xf>
    <xf numFmtId="3" fontId="143" fillId="26" borderId="13" xfId="30" applyNumberFormat="1" applyFont="1" applyBorder="1" applyAlignment="1">
      <alignment horizontal="center" vertical="center"/>
    </xf>
    <xf numFmtId="3" fontId="46" fillId="26" borderId="13" xfId="30" applyNumberFormat="1" applyFont="1" applyBorder="1" applyAlignment="1">
      <alignment horizontal="center" vertical="center"/>
    </xf>
    <xf numFmtId="3" fontId="140" fillId="26" borderId="13" xfId="30" applyNumberFormat="1" applyFont="1" applyBorder="1" applyAlignment="1">
      <alignment horizontal="center" vertical="center"/>
    </xf>
    <xf numFmtId="165" fontId="46" fillId="26" borderId="13" xfId="30" applyNumberFormat="1" applyFont="1" applyBorder="1" applyAlignment="1">
      <alignment horizontal="center" vertical="center"/>
    </xf>
    <xf numFmtId="165" fontId="140" fillId="26" borderId="13" xfId="30" applyNumberFormat="1" applyFont="1" applyBorder="1" applyAlignment="1">
      <alignment horizontal="center" vertical="center"/>
    </xf>
    <xf numFmtId="3" fontId="144" fillId="26" borderId="13" xfId="30" applyNumberFormat="1" applyFont="1" applyBorder="1" applyAlignment="1">
      <alignment horizontal="center" vertical="center"/>
    </xf>
    <xf numFmtId="166" fontId="138" fillId="48" borderId="2" xfId="5" applyNumberFormat="1" applyFont="1" applyFill="1"/>
    <xf numFmtId="166" fontId="138" fillId="48" borderId="2" xfId="30" applyNumberFormat="1" applyFont="1" applyFill="1"/>
    <xf numFmtId="1" fontId="46" fillId="26" borderId="13" xfId="3" applyNumberFormat="1" applyFont="1" applyBorder="1" applyAlignment="1">
      <alignment horizontal="center" vertical="center"/>
    </xf>
    <xf numFmtId="165" fontId="46" fillId="26" borderId="13" xfId="3" applyNumberFormat="1" applyFont="1" applyBorder="1" applyAlignment="1">
      <alignment horizontal="center" vertical="center"/>
    </xf>
    <xf numFmtId="9" fontId="46" fillId="26" borderId="13" xfId="3" applyFont="1" applyBorder="1" applyAlignment="1">
      <alignment horizontal="center" vertical="center"/>
    </xf>
    <xf numFmtId="0" fontId="139" fillId="26" borderId="17" xfId="30" applyFont="1" applyBorder="1" applyAlignment="1">
      <alignment horizontal="left" vertical="center" wrapText="1" indent="1"/>
    </xf>
    <xf numFmtId="0" fontId="139" fillId="47" borderId="16" xfId="30" applyFont="1" applyFill="1" applyBorder="1" applyAlignment="1">
      <alignment vertical="center" wrapText="1"/>
    </xf>
    <xf numFmtId="3" fontId="136" fillId="47" borderId="13" xfId="30" applyNumberFormat="1" applyFont="1" applyFill="1" applyBorder="1" applyAlignment="1">
      <alignment horizontal="center" vertical="center"/>
    </xf>
    <xf numFmtId="0" fontId="139" fillId="47" borderId="12" xfId="30" applyFont="1" applyFill="1" applyBorder="1" applyAlignment="1">
      <alignment vertical="center" wrapText="1"/>
    </xf>
    <xf numFmtId="0" fontId="139" fillId="49" borderId="12" xfId="30" applyFont="1" applyFill="1" applyBorder="1" applyAlignment="1">
      <alignment vertical="center" wrapText="1"/>
    </xf>
    <xf numFmtId="1" fontId="46" fillId="26" borderId="12" xfId="30" applyNumberFormat="1" applyFont="1" applyBorder="1" applyAlignment="1">
      <alignment horizontal="center" vertical="center" wrapText="1"/>
    </xf>
    <xf numFmtId="1" fontId="46" fillId="48" borderId="12" xfId="30" applyNumberFormat="1" applyFont="1" applyFill="1" applyBorder="1" applyAlignment="1">
      <alignment horizontal="center" vertical="center" wrapText="1"/>
    </xf>
    <xf numFmtId="3" fontId="46" fillId="26" borderId="12" xfId="30" applyNumberFormat="1" applyFont="1" applyBorder="1" applyAlignment="1">
      <alignment horizontal="center" vertical="center" wrapText="1"/>
    </xf>
    <xf numFmtId="3" fontId="140" fillId="26" borderId="12" xfId="30" applyNumberFormat="1" applyFont="1" applyBorder="1" applyAlignment="1">
      <alignment horizontal="center" vertical="center" wrapText="1"/>
    </xf>
    <xf numFmtId="0" fontId="46" fillId="26" borderId="12" xfId="30" applyFont="1" applyBorder="1" applyAlignment="1">
      <alignment horizontal="center" vertical="center" wrapText="1"/>
    </xf>
    <xf numFmtId="0" fontId="46" fillId="48" borderId="2" xfId="30" applyFont="1" applyFill="1"/>
    <xf numFmtId="0" fontId="46" fillId="26" borderId="17" xfId="30" applyFont="1" applyBorder="1" applyAlignment="1">
      <alignment horizontal="left" vertical="center" wrapText="1" indent="1"/>
    </xf>
    <xf numFmtId="3" fontId="46" fillId="48" borderId="12" xfId="30" applyNumberFormat="1" applyFont="1" applyFill="1" applyBorder="1" applyAlignment="1">
      <alignment horizontal="center" vertical="center" wrapText="1"/>
    </xf>
    <xf numFmtId="166" fontId="138" fillId="48" borderId="2" xfId="5" applyNumberFormat="1" applyFont="1" applyFill="1" applyAlignment="1">
      <alignment horizontal="right"/>
    </xf>
    <xf numFmtId="166" fontId="137" fillId="48" borderId="2" xfId="5" applyNumberFormat="1" applyFont="1" applyFill="1"/>
    <xf numFmtId="0" fontId="46" fillId="26" borderId="15" xfId="30" applyFont="1" applyBorder="1" applyAlignment="1">
      <alignment horizontal="left" vertical="center" wrapText="1"/>
    </xf>
    <xf numFmtId="9" fontId="136" fillId="49" borderId="13" xfId="30" applyNumberFormat="1" applyFont="1" applyFill="1" applyBorder="1" applyAlignment="1">
      <alignment horizontal="center" vertical="center"/>
    </xf>
    <xf numFmtId="3" fontId="46" fillId="48" borderId="13" xfId="30" applyNumberFormat="1" applyFont="1" applyFill="1" applyBorder="1" applyAlignment="1">
      <alignment horizontal="center" vertical="center"/>
    </xf>
    <xf numFmtId="3" fontId="138" fillId="26" borderId="2" xfId="30" applyNumberFormat="1" applyFont="1"/>
    <xf numFmtId="0" fontId="136" fillId="26" borderId="12" xfId="30" applyFont="1" applyBorder="1" applyAlignment="1">
      <alignment horizontal="left" vertical="center" wrapText="1" indent="1"/>
    </xf>
    <xf numFmtId="0" fontId="46" fillId="47" borderId="12" xfId="30" applyFont="1" applyFill="1" applyBorder="1" applyAlignment="1">
      <alignment horizontal="left" vertical="center" wrapText="1" indent="1"/>
    </xf>
    <xf numFmtId="3" fontId="46" fillId="47" borderId="14" xfId="30" applyNumberFormat="1" applyFont="1" applyFill="1" applyBorder="1" applyAlignment="1">
      <alignment horizontal="center" vertical="center"/>
    </xf>
    <xf numFmtId="3" fontId="46" fillId="47" borderId="16" xfId="30" applyNumberFormat="1" applyFont="1" applyFill="1" applyBorder="1" applyAlignment="1">
      <alignment horizontal="center" vertical="center"/>
    </xf>
    <xf numFmtId="9" fontId="136" fillId="49" borderId="30" xfId="30" applyNumberFormat="1" applyFont="1" applyFill="1" applyBorder="1" applyAlignment="1">
      <alignment horizontal="center" vertical="center"/>
    </xf>
    <xf numFmtId="0" fontId="136" fillId="47" borderId="12" xfId="30" applyFont="1" applyFill="1" applyBorder="1" applyAlignment="1">
      <alignment horizontal="left" vertical="center" wrapText="1" indent="1"/>
    </xf>
    <xf numFmtId="3" fontId="136" fillId="47" borderId="11" xfId="30" applyNumberFormat="1" applyFont="1" applyFill="1" applyBorder="1" applyAlignment="1">
      <alignment horizontal="center" vertical="center"/>
    </xf>
    <xf numFmtId="0" fontId="139" fillId="49" borderId="12" xfId="30" applyFont="1" applyFill="1" applyBorder="1" applyAlignment="1">
      <alignment horizontal="left" vertical="center" wrapText="1"/>
    </xf>
    <xf numFmtId="9" fontId="136" fillId="49" borderId="16" xfId="30" applyNumberFormat="1" applyFont="1" applyFill="1" applyBorder="1" applyAlignment="1">
      <alignment horizontal="center" vertical="center"/>
    </xf>
    <xf numFmtId="9" fontId="136" fillId="49" borderId="9" xfId="30" applyNumberFormat="1" applyFont="1" applyFill="1" applyBorder="1" applyAlignment="1">
      <alignment horizontal="center" vertical="center"/>
    </xf>
    <xf numFmtId="3" fontId="46" fillId="26" borderId="16" xfId="30" applyNumberFormat="1" applyFont="1" applyBorder="1" applyAlignment="1">
      <alignment horizontal="center"/>
    </xf>
    <xf numFmtId="0" fontId="136" fillId="47" borderId="56" xfId="30" applyFont="1" applyFill="1" applyBorder="1" applyAlignment="1">
      <alignment horizontal="left" vertical="center" wrapText="1" indent="1"/>
    </xf>
    <xf numFmtId="3" fontId="136" fillId="47" borderId="16" xfId="30" applyNumberFormat="1" applyFont="1" applyFill="1" applyBorder="1" applyAlignment="1">
      <alignment horizontal="center" vertical="center"/>
    </xf>
    <xf numFmtId="0" fontId="138" fillId="48" borderId="30" xfId="30" applyFont="1" applyFill="1" applyBorder="1" applyAlignment="1">
      <alignment horizontal="left" vertical="center" wrapText="1"/>
    </xf>
    <xf numFmtId="0" fontId="138" fillId="48" borderId="12" xfId="30" applyFont="1" applyFill="1" applyBorder="1" applyAlignment="1">
      <alignment horizontal="left" vertical="center" wrapText="1"/>
    </xf>
    <xf numFmtId="0" fontId="137" fillId="48" borderId="13" xfId="30" applyFont="1" applyFill="1" applyBorder="1" applyAlignment="1">
      <alignment horizontal="center" vertical="center" wrapText="1"/>
    </xf>
    <xf numFmtId="3" fontId="138" fillId="26" borderId="12" xfId="30" applyNumberFormat="1" applyFont="1" applyBorder="1" applyAlignment="1">
      <alignment horizontal="center" vertical="center" wrapText="1"/>
    </xf>
    <xf numFmtId="0" fontId="138" fillId="26" borderId="12" xfId="30" applyFont="1" applyBorder="1" applyAlignment="1">
      <alignment horizontal="center" vertical="center" wrapText="1"/>
    </xf>
    <xf numFmtId="165" fontId="138" fillId="26" borderId="13" xfId="30" applyNumberFormat="1" applyFont="1" applyBorder="1" applyAlignment="1">
      <alignment horizontal="center" vertical="center"/>
    </xf>
    <xf numFmtId="0" fontId="138" fillId="26" borderId="12" xfId="30" applyFont="1" applyBorder="1" applyAlignment="1">
      <alignment horizontal="left" vertical="center" wrapText="1" indent="1"/>
    </xf>
    <xf numFmtId="3" fontId="137" fillId="26" borderId="13" xfId="30" applyNumberFormat="1" applyFont="1" applyBorder="1" applyAlignment="1">
      <alignment horizontal="center" vertical="center"/>
    </xf>
    <xf numFmtId="0" fontId="147" fillId="26" borderId="12" xfId="30" applyFont="1" applyBorder="1" applyAlignment="1">
      <alignment horizontal="left" vertical="center" wrapText="1" indent="1"/>
    </xf>
    <xf numFmtId="3" fontId="138" fillId="26" borderId="13" xfId="30" applyNumberFormat="1" applyFont="1" applyBorder="1" applyAlignment="1">
      <alignment horizontal="center" vertical="center"/>
    </xf>
    <xf numFmtId="3" fontId="142" fillId="26" borderId="13" xfId="30" applyNumberFormat="1" applyFont="1" applyBorder="1" applyAlignment="1">
      <alignment horizontal="center" vertical="center"/>
    </xf>
    <xf numFmtId="3" fontId="141" fillId="26" borderId="13" xfId="30" applyNumberFormat="1" applyFont="1" applyBorder="1" applyAlignment="1">
      <alignment horizontal="center" vertical="center"/>
    </xf>
    <xf numFmtId="3" fontId="148" fillId="26" borderId="13" xfId="30" applyNumberFormat="1" applyFont="1" applyBorder="1" applyAlignment="1">
      <alignment horizontal="center" vertical="center"/>
    </xf>
    <xf numFmtId="3" fontId="149" fillId="26" borderId="13" xfId="30" applyNumberFormat="1" applyFont="1" applyBorder="1" applyAlignment="1">
      <alignment horizontal="center" vertical="center"/>
    </xf>
    <xf numFmtId="3" fontId="147" fillId="26" borderId="13" xfId="30" applyNumberFormat="1" applyFont="1" applyBorder="1" applyAlignment="1">
      <alignment horizontal="center" vertical="center"/>
    </xf>
    <xf numFmtId="0" fontId="150" fillId="26" borderId="56" xfId="30" applyFont="1" applyBorder="1" applyAlignment="1">
      <alignment horizontal="left" vertical="center" wrapText="1" indent="1"/>
    </xf>
    <xf numFmtId="0" fontId="146" fillId="47" borderId="12" xfId="30" applyFont="1" applyFill="1" applyBorder="1" applyAlignment="1">
      <alignment vertical="center" wrapText="1"/>
    </xf>
    <xf numFmtId="3" fontId="137" fillId="47" borderId="13" xfId="30" applyNumberFormat="1" applyFont="1" applyFill="1" applyBorder="1" applyAlignment="1">
      <alignment horizontal="center" vertical="center"/>
    </xf>
    <xf numFmtId="0" fontId="146" fillId="52" borderId="12" xfId="30" applyFont="1" applyFill="1" applyBorder="1" applyAlignment="1">
      <alignment vertical="center" wrapText="1"/>
    </xf>
    <xf numFmtId="3" fontId="137" fillId="52" borderId="13" xfId="30" applyNumberFormat="1" applyFont="1" applyFill="1" applyBorder="1" applyAlignment="1">
      <alignment horizontal="center" vertical="center"/>
    </xf>
    <xf numFmtId="3" fontId="137" fillId="52" borderId="11" xfId="30" applyNumberFormat="1" applyFont="1" applyFill="1" applyBorder="1" applyAlignment="1">
      <alignment horizontal="center" vertical="center"/>
    </xf>
    <xf numFmtId="0" fontId="146" fillId="49" borderId="12" xfId="30" applyFont="1" applyFill="1" applyBorder="1" applyAlignment="1">
      <alignment horizontal="left" vertical="center" wrapText="1"/>
    </xf>
    <xf numFmtId="9" fontId="34" fillId="26" borderId="16" xfId="30" applyNumberFormat="1" applyFont="1" applyBorder="1" applyAlignment="1">
      <alignment horizontal="center" vertical="center" wrapText="1"/>
    </xf>
    <xf numFmtId="9" fontId="34" fillId="26" borderId="29" xfId="30" applyNumberFormat="1" applyFont="1" applyBorder="1" applyAlignment="1">
      <alignment horizontal="center" vertical="center" wrapText="1"/>
    </xf>
    <xf numFmtId="0" fontId="138" fillId="48" borderId="15" xfId="30" applyFont="1" applyFill="1" applyBorder="1" applyAlignment="1">
      <alignment horizontal="left" vertical="center" wrapText="1"/>
    </xf>
    <xf numFmtId="9" fontId="34" fillId="48" borderId="29" xfId="30" applyNumberFormat="1" applyFont="1" applyFill="1" applyBorder="1" applyAlignment="1">
      <alignment horizontal="center" vertical="center" wrapText="1"/>
    </xf>
    <xf numFmtId="0" fontId="123" fillId="26" borderId="2" xfId="30" applyFont="1"/>
    <xf numFmtId="0" fontId="146" fillId="49" borderId="15" xfId="30" applyFont="1" applyFill="1" applyBorder="1" applyAlignment="1">
      <alignment horizontal="left" vertical="center" wrapText="1"/>
    </xf>
    <xf numFmtId="0" fontId="139" fillId="26" borderId="12" xfId="30" applyFont="1" applyBorder="1" applyAlignment="1">
      <alignment horizontal="left" vertical="center" wrapText="1" indent="1"/>
    </xf>
    <xf numFmtId="0" fontId="137" fillId="63" borderId="12" xfId="30" applyFont="1" applyFill="1" applyBorder="1" applyAlignment="1">
      <alignment vertical="center" wrapText="1"/>
    </xf>
    <xf numFmtId="3" fontId="137" fillId="63" borderId="13" xfId="30" applyNumberFormat="1" applyFont="1" applyFill="1" applyBorder="1" applyAlignment="1">
      <alignment horizontal="center" vertical="center"/>
    </xf>
    <xf numFmtId="3" fontId="34" fillId="26" borderId="13" xfId="30" applyNumberFormat="1" applyFont="1" applyBorder="1" applyAlignment="1">
      <alignment horizontal="center" vertical="center"/>
    </xf>
    <xf numFmtId="3" fontId="35" fillId="26" borderId="13" xfId="30" applyNumberFormat="1" applyFont="1" applyBorder="1" applyAlignment="1">
      <alignment horizontal="center" vertical="center"/>
    </xf>
    <xf numFmtId="0" fontId="137" fillId="26" borderId="2" xfId="30" applyFont="1" applyAlignment="1">
      <alignment horizontal="left" vertical="center" wrapText="1" indent="1"/>
    </xf>
    <xf numFmtId="3" fontId="138" fillId="26" borderId="2" xfId="30" applyNumberFormat="1" applyFont="1" applyAlignment="1">
      <alignment horizontal="center" vertical="center"/>
    </xf>
    <xf numFmtId="3" fontId="138" fillId="26" borderId="29" xfId="30" applyNumberFormat="1" applyFont="1" applyBorder="1" applyAlignment="1">
      <alignment horizontal="center" vertical="center"/>
    </xf>
    <xf numFmtId="0" fontId="142" fillId="48" borderId="86" xfId="30" applyFont="1" applyFill="1" applyBorder="1" applyAlignment="1">
      <alignment horizontal="center" vertical="center" wrapText="1"/>
    </xf>
    <xf numFmtId="0" fontId="15" fillId="49" borderId="48" xfId="30" applyFont="1" applyFill="1" applyBorder="1" applyAlignment="1">
      <alignment vertical="center" wrapText="1"/>
    </xf>
    <xf numFmtId="0" fontId="35" fillId="48" borderId="48" xfId="30" applyFont="1" applyFill="1" applyBorder="1" applyAlignment="1">
      <alignment horizontal="center" vertical="center" wrapText="1"/>
    </xf>
    <xf numFmtId="0" fontId="141" fillId="26" borderId="48" xfId="30" applyFont="1" applyBorder="1" applyAlignment="1">
      <alignment horizontal="left" vertical="center" wrapText="1"/>
    </xf>
    <xf numFmtId="0" fontId="141" fillId="26" borderId="48" xfId="30" applyFont="1" applyBorder="1" applyAlignment="1">
      <alignment horizontal="center" vertical="center" wrapText="1"/>
    </xf>
    <xf numFmtId="0" fontId="12" fillId="26" borderId="48" xfId="30" applyBorder="1" applyAlignment="1">
      <alignment horizontal="center" vertical="center"/>
    </xf>
    <xf numFmtId="0" fontId="136" fillId="49" borderId="48" xfId="30" applyFont="1" applyFill="1" applyBorder="1" applyAlignment="1">
      <alignment vertical="center" wrapText="1"/>
    </xf>
    <xf numFmtId="0" fontId="138" fillId="26" borderId="48" xfId="30" applyFont="1" applyBorder="1" applyAlignment="1">
      <alignment horizontal="left" vertical="center" wrapText="1"/>
    </xf>
    <xf numFmtId="0" fontId="141" fillId="48" borderId="48" xfId="30" applyFont="1" applyFill="1" applyBorder="1" applyAlignment="1">
      <alignment horizontal="center" vertical="center"/>
    </xf>
    <xf numFmtId="0" fontId="138" fillId="48" borderId="48" xfId="30" applyFont="1" applyFill="1" applyBorder="1" applyAlignment="1">
      <alignment horizontal="center" vertical="center"/>
    </xf>
    <xf numFmtId="0" fontId="141" fillId="50" borderId="48" xfId="30" applyFont="1" applyFill="1" applyBorder="1" applyAlignment="1">
      <alignment horizontal="left" vertical="center" wrapText="1"/>
    </xf>
    <xf numFmtId="0" fontId="139" fillId="47" borderId="63" xfId="30" applyFont="1" applyFill="1" applyBorder="1" applyAlignment="1">
      <alignment vertical="center" wrapText="1"/>
    </xf>
    <xf numFmtId="0" fontId="139" fillId="49" borderId="6" xfId="30" applyFont="1" applyFill="1" applyBorder="1" applyAlignment="1">
      <alignment horizontal="left" vertical="center" wrapText="1"/>
    </xf>
    <xf numFmtId="0" fontId="46" fillId="48" borderId="6" xfId="30" applyFont="1" applyFill="1" applyBorder="1" applyAlignment="1">
      <alignment horizontal="left" vertical="center" wrapText="1"/>
    </xf>
    <xf numFmtId="0" fontId="46" fillId="48" borderId="6" xfId="30" applyFont="1" applyFill="1" applyBorder="1" applyAlignment="1">
      <alignment horizontal="center" vertical="center" wrapText="1"/>
    </xf>
    <xf numFmtId="0" fontId="136" fillId="48" borderId="6" xfId="30" applyFont="1" applyFill="1" applyBorder="1" applyAlignment="1">
      <alignment horizontal="center" vertical="center" wrapText="1"/>
    </xf>
    <xf numFmtId="3" fontId="136" fillId="26" borderId="6" xfId="30" applyNumberFormat="1" applyFont="1" applyBorder="1" applyAlignment="1">
      <alignment horizontal="center" vertical="center" wrapText="1"/>
    </xf>
    <xf numFmtId="3" fontId="136" fillId="48" borderId="6" xfId="30" applyNumberFormat="1" applyFont="1" applyFill="1" applyBorder="1" applyAlignment="1">
      <alignment horizontal="center" vertical="center" wrapText="1"/>
    </xf>
    <xf numFmtId="3" fontId="140" fillId="48" borderId="6" xfId="30" applyNumberFormat="1" applyFont="1" applyFill="1" applyBorder="1" applyAlignment="1">
      <alignment horizontal="center" vertical="center" wrapText="1"/>
    </xf>
    <xf numFmtId="165" fontId="46" fillId="48" borderId="6" xfId="30" applyNumberFormat="1" applyFont="1" applyFill="1" applyBorder="1" applyAlignment="1">
      <alignment horizontal="center" vertical="center"/>
    </xf>
    <xf numFmtId="3" fontId="136" fillId="48" borderId="13" xfId="30" applyNumberFormat="1" applyFont="1" applyFill="1" applyBorder="1" applyAlignment="1">
      <alignment horizontal="center" vertical="center"/>
    </xf>
    <xf numFmtId="0" fontId="139" fillId="48" borderId="48" xfId="30" applyFont="1" applyFill="1" applyBorder="1" applyAlignment="1">
      <alignment vertical="center" wrapText="1"/>
    </xf>
    <xf numFmtId="0" fontId="139" fillId="48" borderId="12" xfId="30" applyFont="1" applyFill="1" applyBorder="1" applyAlignment="1">
      <alignment vertical="center" wrapText="1"/>
    </xf>
    <xf numFmtId="0" fontId="139" fillId="26" borderId="48" xfId="30" applyFont="1" applyBorder="1" applyAlignment="1">
      <alignment horizontal="left" vertical="center" wrapText="1" indent="1"/>
    </xf>
    <xf numFmtId="0" fontId="138" fillId="49" borderId="16" xfId="30" applyFont="1" applyFill="1" applyBorder="1"/>
    <xf numFmtId="9" fontId="34" fillId="49" borderId="16" xfId="30" applyNumberFormat="1" applyFont="1" applyFill="1" applyBorder="1" applyAlignment="1">
      <alignment horizontal="center" vertical="center" wrapText="1"/>
    </xf>
    <xf numFmtId="0" fontId="14" fillId="26" borderId="2" xfId="31" applyFont="1" applyAlignment="1">
      <alignment horizontal="center"/>
    </xf>
    <xf numFmtId="0" fontId="12" fillId="26" borderId="2" xfId="31"/>
    <xf numFmtId="0" fontId="67" fillId="48" borderId="6" xfId="31" applyFont="1" applyFill="1" applyBorder="1" applyAlignment="1">
      <alignment horizontal="left" vertical="center" wrapText="1"/>
    </xf>
    <xf numFmtId="0" fontId="67" fillId="49" borderId="6" xfId="31" applyFont="1" applyFill="1" applyBorder="1" applyAlignment="1">
      <alignment vertical="center" wrapText="1"/>
    </xf>
    <xf numFmtId="0" fontId="87" fillId="48" borderId="11" xfId="31" applyFont="1" applyFill="1" applyBorder="1" applyAlignment="1">
      <alignment horizontal="center" vertical="center" wrapText="1"/>
    </xf>
    <xf numFmtId="0" fontId="76" fillId="48" borderId="12" xfId="31" applyFont="1" applyFill="1" applyBorder="1" applyAlignment="1">
      <alignment horizontal="center" vertical="center" wrapText="1"/>
    </xf>
    <xf numFmtId="0" fontId="76" fillId="48" borderId="13" xfId="31" applyFont="1" applyFill="1" applyBorder="1" applyAlignment="1">
      <alignment horizontal="center" vertical="center" wrapText="1"/>
    </xf>
    <xf numFmtId="0" fontId="76" fillId="48" borderId="12" xfId="31" applyFont="1" applyFill="1" applyBorder="1" applyAlignment="1">
      <alignment horizontal="left" vertical="center" wrapText="1"/>
    </xf>
    <xf numFmtId="9" fontId="76" fillId="50" borderId="13" xfId="31" applyNumberFormat="1" applyFont="1" applyFill="1" applyBorder="1" applyAlignment="1">
      <alignment horizontal="center" vertical="center"/>
    </xf>
    <xf numFmtId="0" fontId="24" fillId="49" borderId="12" xfId="31" applyFont="1" applyFill="1" applyBorder="1" applyAlignment="1">
      <alignment vertical="center" wrapText="1"/>
    </xf>
    <xf numFmtId="9" fontId="93" fillId="48" borderId="13" xfId="31" applyNumberFormat="1" applyFont="1" applyFill="1" applyBorder="1" applyAlignment="1">
      <alignment horizontal="center" vertical="center"/>
    </xf>
    <xf numFmtId="0" fontId="88" fillId="49" borderId="12" xfId="31" applyFont="1" applyFill="1" applyBorder="1" applyAlignment="1">
      <alignment horizontal="left" vertical="center" wrapText="1"/>
    </xf>
    <xf numFmtId="0" fontId="87" fillId="48" borderId="13" xfId="31" applyFont="1" applyFill="1" applyBorder="1" applyAlignment="1">
      <alignment horizontal="center" vertical="center" wrapText="1"/>
    </xf>
    <xf numFmtId="3" fontId="76" fillId="48" borderId="12" xfId="31" applyNumberFormat="1" applyFont="1" applyFill="1" applyBorder="1" applyAlignment="1">
      <alignment horizontal="center" vertical="center" wrapText="1"/>
    </xf>
    <xf numFmtId="165" fontId="76" fillId="48" borderId="13" xfId="31" applyNumberFormat="1" applyFont="1" applyFill="1" applyBorder="1" applyAlignment="1">
      <alignment horizontal="center" vertical="center"/>
    </xf>
    <xf numFmtId="0" fontId="29" fillId="26" borderId="12" xfId="31" applyFont="1" applyBorder="1" applyAlignment="1">
      <alignment horizontal="left" vertical="center" wrapText="1" indent="1"/>
    </xf>
    <xf numFmtId="3" fontId="76" fillId="26" borderId="13" xfId="31" applyNumberFormat="1" applyFont="1" applyBorder="1" applyAlignment="1">
      <alignment horizontal="center" vertical="center"/>
    </xf>
    <xf numFmtId="0" fontId="36" fillId="26" borderId="12" xfId="31" applyFont="1" applyBorder="1" applyAlignment="1">
      <alignment horizontal="left" vertical="center" wrapText="1" indent="1"/>
    </xf>
    <xf numFmtId="3" fontId="89" fillId="48" borderId="13" xfId="31" applyNumberFormat="1" applyFont="1" applyFill="1" applyBorder="1" applyAlignment="1">
      <alignment horizontal="center" vertical="center"/>
    </xf>
    <xf numFmtId="3" fontId="89" fillId="26" borderId="13" xfId="31" applyNumberFormat="1" applyFont="1" applyBorder="1" applyAlignment="1">
      <alignment horizontal="center" vertical="center"/>
    </xf>
    <xf numFmtId="3" fontId="76" fillId="48" borderId="13" xfId="31" applyNumberFormat="1" applyFont="1" applyFill="1" applyBorder="1" applyAlignment="1">
      <alignment horizontal="center" vertical="center"/>
    </xf>
    <xf numFmtId="0" fontId="41" fillId="26" borderId="17" xfId="31" applyFont="1" applyBorder="1" applyAlignment="1">
      <alignment horizontal="left" vertical="center" wrapText="1" indent="1"/>
    </xf>
    <xf numFmtId="0" fontId="32" fillId="47" borderId="12" xfId="31" applyFont="1" applyFill="1" applyBorder="1" applyAlignment="1">
      <alignment vertical="center" wrapText="1"/>
    </xf>
    <xf numFmtId="3" fontId="87" fillId="47" borderId="13" xfId="31" applyNumberFormat="1" applyFont="1" applyFill="1" applyBorder="1" applyAlignment="1">
      <alignment horizontal="center" vertical="center"/>
    </xf>
    <xf numFmtId="9" fontId="88" fillId="49" borderId="6" xfId="31" applyNumberFormat="1" applyFont="1" applyFill="1" applyBorder="1" applyAlignment="1">
      <alignment horizontal="center" vertical="center" wrapText="1"/>
    </xf>
    <xf numFmtId="0" fontId="88" fillId="49" borderId="12" xfId="31" applyFont="1" applyFill="1" applyBorder="1" applyAlignment="1">
      <alignment horizontal="left" vertical="center"/>
    </xf>
    <xf numFmtId="0" fontId="41" fillId="26" borderId="56" xfId="31" applyFont="1" applyBorder="1" applyAlignment="1">
      <alignment horizontal="left" vertical="center" wrapText="1" indent="1"/>
    </xf>
    <xf numFmtId="0" fontId="32" fillId="52" borderId="12" xfId="31" applyFont="1" applyFill="1" applyBorder="1" applyAlignment="1">
      <alignment vertical="center" wrapText="1"/>
    </xf>
    <xf numFmtId="3" fontId="87" fillId="52" borderId="13" xfId="31" applyNumberFormat="1" applyFont="1" applyFill="1" applyBorder="1" applyAlignment="1">
      <alignment horizontal="center" vertical="center"/>
    </xf>
    <xf numFmtId="3" fontId="87" fillId="49" borderId="13" xfId="31" applyNumberFormat="1" applyFont="1" applyFill="1" applyBorder="1" applyAlignment="1">
      <alignment horizontal="center" vertical="center"/>
    </xf>
    <xf numFmtId="3" fontId="87" fillId="26" borderId="13" xfId="31" applyNumberFormat="1" applyFont="1" applyBorder="1" applyAlignment="1">
      <alignment horizontal="center" vertical="center"/>
    </xf>
    <xf numFmtId="0" fontId="24" fillId="26" borderId="2" xfId="31" applyFont="1" applyAlignment="1">
      <alignment horizontal="left" vertical="center" wrapText="1" indent="1"/>
    </xf>
    <xf numFmtId="3" fontId="76" fillId="26" borderId="2" xfId="31" applyNumberFormat="1" applyFont="1" applyAlignment="1">
      <alignment horizontal="center" vertical="center"/>
    </xf>
    <xf numFmtId="0" fontId="12" fillId="26" borderId="2" xfId="32" applyAlignment="1" applyProtection="1">
      <alignment wrapText="1"/>
      <protection locked="0"/>
    </xf>
    <xf numFmtId="0" fontId="12" fillId="26" borderId="2" xfId="32"/>
    <xf numFmtId="0" fontId="3" fillId="45" borderId="3" xfId="32" applyFont="1" applyFill="1" applyBorder="1" applyAlignment="1">
      <alignment horizontal="left" vertical="center" wrapText="1"/>
    </xf>
    <xf numFmtId="0" fontId="3" fillId="41" borderId="3" xfId="32" applyFont="1" applyFill="1" applyBorder="1" applyAlignment="1">
      <alignment horizontal="left" vertical="center" wrapText="1"/>
    </xf>
    <xf numFmtId="0" fontId="4" fillId="45" borderId="3" xfId="32" applyFont="1" applyFill="1" applyBorder="1" applyAlignment="1">
      <alignment horizontal="left" vertical="center" wrapText="1"/>
    </xf>
    <xf numFmtId="164" fontId="4" fillId="45" borderId="4" xfId="32" applyNumberFormat="1" applyFont="1" applyFill="1" applyBorder="1" applyAlignment="1">
      <alignment horizontal="center" vertical="center" wrapText="1"/>
    </xf>
    <xf numFmtId="0" fontId="4" fillId="45" borderId="3" xfId="32" applyFont="1" applyFill="1" applyBorder="1" applyAlignment="1" applyProtection="1">
      <alignment horizontal="left" vertical="center" wrapText="1"/>
      <protection locked="0"/>
    </xf>
    <xf numFmtId="0" fontId="4" fillId="45" borderId="5" xfId="32" applyFont="1" applyFill="1" applyBorder="1" applyAlignment="1">
      <alignment horizontal="center" vertical="center" wrapText="1"/>
    </xf>
    <xf numFmtId="0" fontId="4" fillId="45" borderId="3" xfId="32" applyFont="1" applyFill="1" applyBorder="1" applyAlignment="1">
      <alignment horizontal="right" vertical="center" wrapText="1"/>
    </xf>
    <xf numFmtId="0" fontId="3" fillId="41" borderId="3" xfId="32" applyFont="1" applyFill="1" applyBorder="1" applyAlignment="1">
      <alignment horizontal="center" vertical="center" wrapText="1"/>
    </xf>
    <xf numFmtId="0" fontId="6" fillId="41" borderId="3" xfId="32" applyFont="1" applyFill="1" applyBorder="1" applyAlignment="1">
      <alignment horizontal="left" vertical="center" wrapText="1"/>
    </xf>
    <xf numFmtId="0" fontId="7" fillId="45" borderId="3" xfId="32" applyFont="1" applyFill="1" applyBorder="1" applyAlignment="1">
      <alignment horizontal="left" vertical="center" wrapText="1"/>
    </xf>
    <xf numFmtId="0" fontId="12" fillId="45" borderId="4" xfId="32" applyFill="1" applyBorder="1" applyAlignment="1" applyProtection="1">
      <alignment wrapText="1"/>
      <protection locked="0"/>
    </xf>
    <xf numFmtId="164" fontId="3" fillId="45" borderId="4" xfId="32" applyNumberFormat="1" applyFont="1" applyFill="1" applyBorder="1" applyAlignment="1">
      <alignment horizontal="center" vertical="center" wrapText="1"/>
    </xf>
    <xf numFmtId="0" fontId="12" fillId="45" borderId="5" xfId="32" applyFill="1" applyBorder="1" applyAlignment="1" applyProtection="1">
      <alignment wrapText="1"/>
      <protection locked="0"/>
    </xf>
    <xf numFmtId="0" fontId="3" fillId="45" borderId="5" xfId="32" applyFont="1" applyFill="1" applyBorder="1" applyAlignment="1">
      <alignment horizontal="center" vertical="center" wrapText="1"/>
    </xf>
    <xf numFmtId="0" fontId="10" fillId="45" borderId="3" xfId="32" applyFont="1" applyFill="1" applyBorder="1" applyAlignment="1">
      <alignment horizontal="left" vertical="center" wrapText="1"/>
    </xf>
    <xf numFmtId="3" fontId="10" fillId="45" borderId="3" xfId="32" applyNumberFormat="1" applyFont="1" applyFill="1" applyBorder="1" applyAlignment="1">
      <alignment horizontal="right" vertical="center" wrapText="1"/>
    </xf>
    <xf numFmtId="0" fontId="9" fillId="45" borderId="3" xfId="32" applyFont="1" applyFill="1" applyBorder="1" applyAlignment="1">
      <alignment horizontal="center" vertical="center" wrapText="1"/>
    </xf>
    <xf numFmtId="0" fontId="4" fillId="40" borderId="3" xfId="32" applyFont="1" applyFill="1" applyBorder="1" applyAlignment="1">
      <alignment horizontal="left" vertical="center" wrapText="1"/>
    </xf>
    <xf numFmtId="0" fontId="11" fillId="40" borderId="3" xfId="32" applyFont="1" applyFill="1" applyBorder="1" applyAlignment="1">
      <alignment horizontal="left" vertical="center" wrapText="1"/>
    </xf>
    <xf numFmtId="3" fontId="3" fillId="41" borderId="3" xfId="32" applyNumberFormat="1" applyFont="1" applyFill="1" applyBorder="1" applyAlignment="1">
      <alignment horizontal="right" vertical="center" wrapText="1"/>
    </xf>
    <xf numFmtId="3" fontId="4" fillId="45" borderId="3" xfId="32" applyNumberFormat="1" applyFont="1" applyFill="1" applyBorder="1" applyAlignment="1">
      <alignment horizontal="right" vertical="center" wrapText="1"/>
    </xf>
    <xf numFmtId="3" fontId="4" fillId="45" borderId="4" xfId="32" applyNumberFormat="1" applyFont="1" applyFill="1" applyBorder="1" applyAlignment="1">
      <alignment horizontal="right" vertical="center" wrapText="1"/>
    </xf>
    <xf numFmtId="0" fontId="7" fillId="45" borderId="2" xfId="32" applyFont="1" applyFill="1" applyAlignment="1">
      <alignment horizontal="left" vertical="center" wrapText="1"/>
    </xf>
    <xf numFmtId="0" fontId="152" fillId="45" borderId="4" xfId="1" applyFont="1" applyFill="1" applyBorder="1" applyAlignment="1">
      <alignment horizontal="center" wrapText="1"/>
    </xf>
    <xf numFmtId="0" fontId="152" fillId="45" borderId="4" xfId="1" applyFont="1" applyFill="1" applyBorder="1" applyAlignment="1">
      <alignment horizontal="left" wrapText="1"/>
    </xf>
    <xf numFmtId="0" fontId="3" fillId="45" borderId="2" xfId="1" applyFont="1" applyFill="1" applyAlignment="1">
      <alignment horizontal="left" vertical="center" wrapText="1"/>
    </xf>
    <xf numFmtId="0" fontId="152" fillId="45" borderId="95" xfId="1" applyFont="1" applyFill="1" applyBorder="1" applyAlignment="1">
      <alignment horizontal="center" vertical="center" wrapText="1"/>
    </xf>
    <xf numFmtId="0" fontId="152" fillId="45" borderId="5" xfId="1" applyFont="1" applyFill="1" applyBorder="1" applyAlignment="1">
      <alignment horizontal="left" vertical="center" wrapText="1"/>
    </xf>
    <xf numFmtId="0" fontId="10" fillId="45" borderId="3" xfId="1" applyFont="1" applyFill="1" applyBorder="1" applyAlignment="1">
      <alignment horizontal="right" vertical="center" wrapText="1"/>
    </xf>
    <xf numFmtId="0" fontId="12" fillId="26" borderId="2" xfId="12" applyAlignment="1" applyProtection="1">
      <alignment wrapText="1"/>
      <protection locked="0"/>
    </xf>
    <xf numFmtId="0" fontId="3" fillId="45" borderId="3" xfId="12" applyFont="1" applyFill="1" applyBorder="1" applyAlignment="1">
      <alignment horizontal="left" vertical="center" wrapText="1"/>
    </xf>
    <xf numFmtId="0" fontId="3" fillId="41" borderId="3" xfId="12" applyFont="1" applyFill="1" applyBorder="1" applyAlignment="1">
      <alignment horizontal="left" vertical="center" wrapText="1"/>
    </xf>
    <xf numFmtId="0" fontId="4" fillId="45" borderId="3" xfId="12" applyFont="1" applyFill="1" applyBorder="1" applyAlignment="1">
      <alignment horizontal="left" vertical="center" wrapText="1"/>
    </xf>
    <xf numFmtId="164" fontId="4" fillId="45" borderId="4" xfId="12" applyNumberFormat="1" applyFont="1" applyFill="1" applyBorder="1" applyAlignment="1">
      <alignment horizontal="center" vertical="center" wrapText="1"/>
    </xf>
    <xf numFmtId="0" fontId="4" fillId="45" borderId="3" xfId="12" applyFont="1" applyFill="1" applyBorder="1" applyAlignment="1" applyProtection="1">
      <alignment horizontal="left" vertical="center" wrapText="1"/>
      <protection locked="0"/>
    </xf>
    <xf numFmtId="0" fontId="4" fillId="45" borderId="5" xfId="12" applyFont="1" applyFill="1" applyBorder="1" applyAlignment="1">
      <alignment horizontal="center" vertical="center" wrapText="1"/>
    </xf>
    <xf numFmtId="0" fontId="4" fillId="45" borderId="3" xfId="12" applyFont="1" applyFill="1" applyBorder="1" applyAlignment="1">
      <alignment horizontal="right" vertical="center" wrapText="1"/>
    </xf>
    <xf numFmtId="0" fontId="3" fillId="41" borderId="3" xfId="12" applyFont="1" applyFill="1" applyBorder="1" applyAlignment="1">
      <alignment horizontal="center" vertical="center" wrapText="1"/>
    </xf>
    <xf numFmtId="0" fontId="6" fillId="41" borderId="3" xfId="12" applyFont="1" applyFill="1" applyBorder="1" applyAlignment="1">
      <alignment horizontal="left" vertical="center" wrapText="1"/>
    </xf>
    <xf numFmtId="0" fontId="7" fillId="45" borderId="3" xfId="12" applyFont="1" applyFill="1" applyBorder="1" applyAlignment="1">
      <alignment horizontal="left" vertical="center" wrapText="1"/>
    </xf>
    <xf numFmtId="0" fontId="12" fillId="45" borderId="4" xfId="12" applyFill="1" applyBorder="1" applyAlignment="1" applyProtection="1">
      <alignment wrapText="1"/>
      <protection locked="0"/>
    </xf>
    <xf numFmtId="164" fontId="3" fillId="45" borderId="4" xfId="12" applyNumberFormat="1" applyFont="1" applyFill="1" applyBorder="1" applyAlignment="1">
      <alignment horizontal="center" vertical="center" wrapText="1"/>
    </xf>
    <xf numFmtId="0" fontId="12" fillId="45" borderId="5" xfId="12" applyFill="1" applyBorder="1" applyAlignment="1" applyProtection="1">
      <alignment wrapText="1"/>
      <protection locked="0"/>
    </xf>
    <xf numFmtId="0" fontId="3" fillId="45" borderId="5" xfId="12" applyFont="1" applyFill="1" applyBorder="1" applyAlignment="1">
      <alignment horizontal="center" vertical="center" wrapText="1"/>
    </xf>
    <xf numFmtId="0" fontId="10" fillId="45" borderId="3" xfId="12" applyFont="1" applyFill="1" applyBorder="1" applyAlignment="1">
      <alignment horizontal="left" vertical="center" wrapText="1"/>
    </xf>
    <xf numFmtId="3" fontId="10" fillId="45" borderId="3" xfId="12" applyNumberFormat="1" applyFont="1" applyFill="1" applyBorder="1" applyAlignment="1">
      <alignment horizontal="right" vertical="center" wrapText="1"/>
    </xf>
    <xf numFmtId="0" fontId="9" fillId="45" borderId="3" xfId="12" applyFont="1" applyFill="1" applyBorder="1" applyAlignment="1">
      <alignment horizontal="center" vertical="center" wrapText="1"/>
    </xf>
    <xf numFmtId="0" fontId="10" fillId="45" borderId="3" xfId="12" applyFont="1" applyFill="1" applyBorder="1" applyAlignment="1">
      <alignment horizontal="right" vertical="center" wrapText="1"/>
    </xf>
    <xf numFmtId="0" fontId="4" fillId="40" borderId="3" xfId="12" applyFont="1" applyFill="1" applyBorder="1" applyAlignment="1">
      <alignment horizontal="left" vertical="center" wrapText="1"/>
    </xf>
    <xf numFmtId="0" fontId="11" fillId="40" borderId="3" xfId="12" applyFont="1" applyFill="1" applyBorder="1" applyAlignment="1">
      <alignment horizontal="left" vertical="center" wrapText="1"/>
    </xf>
    <xf numFmtId="3" fontId="3" fillId="41" borderId="3" xfId="12" applyNumberFormat="1" applyFont="1" applyFill="1" applyBorder="1" applyAlignment="1">
      <alignment horizontal="right" vertical="center" wrapText="1"/>
    </xf>
    <xf numFmtId="3" fontId="4" fillId="45" borderId="3" xfId="12" applyNumberFormat="1" applyFont="1" applyFill="1" applyBorder="1" applyAlignment="1">
      <alignment horizontal="right" vertical="center" wrapText="1"/>
    </xf>
    <xf numFmtId="3" fontId="4" fillId="45" borderId="4" xfId="12" applyNumberFormat="1" applyFont="1" applyFill="1" applyBorder="1" applyAlignment="1">
      <alignment horizontal="right" vertical="center" wrapText="1"/>
    </xf>
    <xf numFmtId="0" fontId="7" fillId="45" borderId="2" xfId="12" applyFont="1" applyFill="1" applyAlignment="1">
      <alignment horizontal="left" vertical="center" wrapText="1"/>
    </xf>
    <xf numFmtId="0" fontId="12" fillId="26" borderId="2" xfId="33" applyAlignment="1" applyProtection="1">
      <alignment wrapText="1"/>
      <protection locked="0"/>
    </xf>
    <xf numFmtId="0" fontId="12" fillId="26" borderId="2" xfId="33"/>
    <xf numFmtId="0" fontId="3" fillId="45" borderId="3" xfId="33" applyFont="1" applyFill="1" applyBorder="1" applyAlignment="1">
      <alignment horizontal="left" vertical="center" wrapText="1"/>
    </xf>
    <xf numFmtId="0" fontId="3" fillId="41" borderId="3" xfId="33" applyFont="1" applyFill="1" applyBorder="1" applyAlignment="1">
      <alignment horizontal="left" vertical="center" wrapText="1"/>
    </xf>
    <xf numFmtId="0" fontId="4" fillId="45" borderId="3" xfId="33" applyFont="1" applyFill="1" applyBorder="1" applyAlignment="1">
      <alignment horizontal="left" vertical="center" wrapText="1"/>
    </xf>
    <xf numFmtId="164" fontId="4" fillId="45" borderId="4" xfId="33" applyNumberFormat="1" applyFont="1" applyFill="1" applyBorder="1" applyAlignment="1">
      <alignment horizontal="center" vertical="center" wrapText="1"/>
    </xf>
    <xf numFmtId="0" fontId="4" fillId="45" borderId="3" xfId="33" applyFont="1" applyFill="1" applyBorder="1" applyAlignment="1" applyProtection="1">
      <alignment horizontal="left" vertical="center" wrapText="1"/>
      <protection locked="0"/>
    </xf>
    <xf numFmtId="0" fontId="4" fillId="45" borderId="5" xfId="33" applyFont="1" applyFill="1" applyBorder="1" applyAlignment="1">
      <alignment horizontal="center" vertical="center" wrapText="1"/>
    </xf>
    <xf numFmtId="0" fontId="4" fillId="45" borderId="3" xfId="33" applyFont="1" applyFill="1" applyBorder="1" applyAlignment="1">
      <alignment horizontal="right" vertical="center" wrapText="1"/>
    </xf>
    <xf numFmtId="0" fontId="3" fillId="41" borderId="3" xfId="33" applyFont="1" applyFill="1" applyBorder="1" applyAlignment="1">
      <alignment horizontal="center" vertical="center" wrapText="1"/>
    </xf>
    <xf numFmtId="0" fontId="6" fillId="41" borderId="3" xfId="33" applyFont="1" applyFill="1" applyBorder="1" applyAlignment="1">
      <alignment horizontal="left" vertical="center" wrapText="1"/>
    </xf>
    <xf numFmtId="0" fontId="7" fillId="45" borderId="3" xfId="33" applyFont="1" applyFill="1" applyBorder="1" applyAlignment="1">
      <alignment horizontal="left" vertical="center" wrapText="1"/>
    </xf>
    <xf numFmtId="0" fontId="12" fillId="45" borderId="4" xfId="33" applyFill="1" applyBorder="1" applyAlignment="1" applyProtection="1">
      <alignment wrapText="1"/>
      <protection locked="0"/>
    </xf>
    <xf numFmtId="164" fontId="3" fillId="45" borderId="4" xfId="33" applyNumberFormat="1" applyFont="1" applyFill="1" applyBorder="1" applyAlignment="1">
      <alignment horizontal="center" vertical="center" wrapText="1"/>
    </xf>
    <xf numFmtId="0" fontId="12" fillId="45" borderId="5" xfId="33" applyFill="1" applyBorder="1" applyAlignment="1" applyProtection="1">
      <alignment wrapText="1"/>
      <protection locked="0"/>
    </xf>
    <xf numFmtId="0" fontId="3" fillId="45" borderId="5" xfId="33" applyFont="1" applyFill="1" applyBorder="1" applyAlignment="1">
      <alignment horizontal="center" vertical="center" wrapText="1"/>
    </xf>
    <xf numFmtId="0" fontId="10" fillId="45" borderId="3" xfId="33" applyFont="1" applyFill="1" applyBorder="1" applyAlignment="1">
      <alignment horizontal="left" vertical="center" wrapText="1"/>
    </xf>
    <xf numFmtId="3" fontId="10" fillId="45" borderId="3" xfId="33" applyNumberFormat="1" applyFont="1" applyFill="1" applyBorder="1" applyAlignment="1">
      <alignment horizontal="right" vertical="center" wrapText="1"/>
    </xf>
    <xf numFmtId="0" fontId="9" fillId="45" borderId="3" xfId="33" applyFont="1" applyFill="1" applyBorder="1" applyAlignment="1">
      <alignment horizontal="center" vertical="center" wrapText="1"/>
    </xf>
    <xf numFmtId="0" fontId="4" fillId="40" borderId="3" xfId="33" applyFont="1" applyFill="1" applyBorder="1" applyAlignment="1">
      <alignment horizontal="left" vertical="center" wrapText="1"/>
    </xf>
    <xf numFmtId="0" fontId="11" fillId="40" borderId="3" xfId="33" applyFont="1" applyFill="1" applyBorder="1" applyAlignment="1">
      <alignment horizontal="left" vertical="center" wrapText="1"/>
    </xf>
    <xf numFmtId="3" fontId="3" fillId="41" borderId="3" xfId="33" applyNumberFormat="1" applyFont="1" applyFill="1" applyBorder="1" applyAlignment="1">
      <alignment horizontal="right" vertical="center" wrapText="1"/>
    </xf>
    <xf numFmtId="3" fontId="4" fillId="45" borderId="3" xfId="33" applyNumberFormat="1" applyFont="1" applyFill="1" applyBorder="1" applyAlignment="1">
      <alignment horizontal="right" vertical="center" wrapText="1"/>
    </xf>
    <xf numFmtId="3" fontId="4" fillId="45" borderId="4" xfId="33" applyNumberFormat="1" applyFont="1" applyFill="1" applyBorder="1" applyAlignment="1">
      <alignment horizontal="right" vertical="center" wrapText="1"/>
    </xf>
    <xf numFmtId="0" fontId="7" fillId="45" borderId="2" xfId="33" applyFont="1" applyFill="1" applyAlignment="1">
      <alignment horizontal="left" vertical="center" wrapText="1"/>
    </xf>
    <xf numFmtId="0" fontId="0" fillId="26" borderId="2" xfId="1" applyFont="1" applyAlignment="1" applyProtection="1">
      <alignment wrapText="1"/>
      <protection locked="0"/>
    </xf>
    <xf numFmtId="0" fontId="0" fillId="45" borderId="4" xfId="1" applyFont="1" applyFill="1" applyBorder="1" applyAlignment="1" applyProtection="1">
      <alignment wrapText="1"/>
      <protection locked="0"/>
    </xf>
    <xf numFmtId="0" fontId="0" fillId="45" borderId="5" xfId="1" applyFont="1" applyFill="1" applyBorder="1" applyAlignment="1" applyProtection="1">
      <alignment wrapText="1"/>
      <protection locked="0"/>
    </xf>
    <xf numFmtId="0" fontId="12" fillId="26" borderId="2" xfId="34"/>
    <xf numFmtId="0" fontId="7" fillId="45" borderId="3" xfId="34" applyFont="1" applyFill="1" applyBorder="1" applyAlignment="1">
      <alignment horizontal="left" vertical="center" wrapText="1"/>
    </xf>
    <xf numFmtId="0" fontId="12" fillId="26" borderId="2" xfId="34" applyAlignment="1" applyProtection="1">
      <alignment wrapText="1"/>
      <protection locked="0"/>
    </xf>
    <xf numFmtId="0" fontId="7" fillId="45" borderId="2" xfId="34" applyFont="1" applyFill="1" applyAlignment="1">
      <alignment horizontal="left" vertical="center" wrapText="1"/>
    </xf>
    <xf numFmtId="3" fontId="4" fillId="45" borderId="3" xfId="34" applyNumberFormat="1" applyFont="1" applyFill="1" applyBorder="1" applyAlignment="1">
      <alignment horizontal="right" vertical="center" wrapText="1"/>
    </xf>
    <xf numFmtId="0" fontId="4" fillId="45" borderId="3" xfId="34" applyFont="1" applyFill="1" applyBorder="1" applyAlignment="1">
      <alignment horizontal="left" vertical="center" wrapText="1"/>
    </xf>
    <xf numFmtId="3" fontId="4" fillId="45" borderId="4" xfId="34" applyNumberFormat="1" applyFont="1" applyFill="1" applyBorder="1" applyAlignment="1">
      <alignment horizontal="right" vertical="center" wrapText="1"/>
    </xf>
    <xf numFmtId="3" fontId="3" fillId="41" borderId="3" xfId="34" applyNumberFormat="1" applyFont="1" applyFill="1" applyBorder="1" applyAlignment="1">
      <alignment horizontal="right" vertical="center" wrapText="1"/>
    </xf>
    <xf numFmtId="0" fontId="3" fillId="41" borderId="3" xfId="34" applyFont="1" applyFill="1" applyBorder="1" applyAlignment="1">
      <alignment horizontal="left" vertical="center" wrapText="1"/>
    </xf>
    <xf numFmtId="0" fontId="11" fillId="40" borderId="3" xfId="34" applyFont="1" applyFill="1" applyBorder="1" applyAlignment="1">
      <alignment horizontal="left" vertical="center" wrapText="1"/>
    </xf>
    <xf numFmtId="0" fontId="4" fillId="40" borderId="3" xfId="34" applyFont="1" applyFill="1" applyBorder="1" applyAlignment="1">
      <alignment horizontal="left" vertical="center" wrapText="1"/>
    </xf>
    <xf numFmtId="3" fontId="10" fillId="45" borderId="3" xfId="34" applyNumberFormat="1" applyFont="1" applyFill="1" applyBorder="1" applyAlignment="1">
      <alignment horizontal="right" vertical="center" wrapText="1"/>
    </xf>
    <xf numFmtId="0" fontId="9" fillId="45" borderId="3" xfId="34" applyFont="1" applyFill="1" applyBorder="1" applyAlignment="1">
      <alignment horizontal="center" vertical="center" wrapText="1"/>
    </xf>
    <xf numFmtId="0" fontId="10" fillId="45" borderId="3" xfId="34" applyFont="1" applyFill="1" applyBorder="1" applyAlignment="1">
      <alignment horizontal="left" vertical="center" wrapText="1"/>
    </xf>
    <xf numFmtId="0" fontId="3" fillId="45" borderId="5" xfId="34" applyFont="1" applyFill="1" applyBorder="1" applyAlignment="1">
      <alignment horizontal="center" vertical="center" wrapText="1"/>
    </xf>
    <xf numFmtId="0" fontId="12" fillId="45" borderId="5" xfId="34" applyFill="1" applyBorder="1" applyAlignment="1" applyProtection="1">
      <alignment wrapText="1"/>
      <protection locked="0"/>
    </xf>
    <xf numFmtId="164" fontId="3" fillId="45" borderId="4" xfId="34" applyNumberFormat="1" applyFont="1" applyFill="1" applyBorder="1" applyAlignment="1">
      <alignment horizontal="center" vertical="center" wrapText="1"/>
    </xf>
    <xf numFmtId="0" fontId="12" fillId="45" borderId="4" xfId="34" applyFill="1" applyBorder="1" applyAlignment="1" applyProtection="1">
      <alignment wrapText="1"/>
      <protection locked="0"/>
    </xf>
    <xf numFmtId="0" fontId="4" fillId="45" borderId="3" xfId="34" applyFont="1" applyFill="1" applyBorder="1" applyAlignment="1">
      <alignment horizontal="right" vertical="center" wrapText="1"/>
    </xf>
    <xf numFmtId="0" fontId="6" fillId="41" borderId="3" xfId="34" applyFont="1" applyFill="1" applyBorder="1" applyAlignment="1">
      <alignment horizontal="left" vertical="center" wrapText="1"/>
    </xf>
    <xf numFmtId="0" fontId="3" fillId="41" borderId="3" xfId="34" applyFont="1" applyFill="1" applyBorder="1" applyAlignment="1">
      <alignment horizontal="center" vertical="center" wrapText="1"/>
    </xf>
    <xf numFmtId="0" fontId="4" fillId="45" borderId="5" xfId="34" applyFont="1" applyFill="1" applyBorder="1" applyAlignment="1">
      <alignment horizontal="center" vertical="center" wrapText="1"/>
    </xf>
    <xf numFmtId="0" fontId="4" fillId="45" borderId="3" xfId="34" applyFont="1" applyFill="1" applyBorder="1" applyAlignment="1" applyProtection="1">
      <alignment horizontal="left" vertical="center" wrapText="1"/>
      <protection locked="0"/>
    </xf>
    <xf numFmtId="164" fontId="4" fillId="45" borderId="4" xfId="34" applyNumberFormat="1" applyFont="1" applyFill="1" applyBorder="1" applyAlignment="1">
      <alignment horizontal="center" vertical="center" wrapText="1"/>
    </xf>
    <xf numFmtId="0" fontId="3" fillId="45" borderId="3" xfId="34" applyFont="1" applyFill="1" applyBorder="1" applyAlignment="1">
      <alignment horizontal="left" vertical="center" wrapText="1"/>
    </xf>
    <xf numFmtId="0" fontId="12" fillId="26" borderId="2" xfId="35"/>
    <xf numFmtId="0" fontId="7" fillId="45" borderId="3" xfId="35" applyFont="1" applyFill="1" applyBorder="1" applyAlignment="1">
      <alignment horizontal="left" vertical="center" wrapText="1"/>
    </xf>
    <xf numFmtId="0" fontId="12" fillId="26" borderId="2" xfId="35" applyAlignment="1" applyProtection="1">
      <alignment wrapText="1"/>
      <protection locked="0"/>
    </xf>
    <xf numFmtId="0" fontId="7" fillId="45" borderId="2" xfId="35" applyFont="1" applyFill="1" applyAlignment="1">
      <alignment horizontal="left" vertical="center" wrapText="1"/>
    </xf>
    <xf numFmtId="3" fontId="4" fillId="45" borderId="3" xfId="35" applyNumberFormat="1" applyFont="1" applyFill="1" applyBorder="1" applyAlignment="1">
      <alignment horizontal="right" vertical="center" wrapText="1"/>
    </xf>
    <xf numFmtId="0" fontId="4" fillId="45" borderId="3" xfId="35" applyFont="1" applyFill="1" applyBorder="1" applyAlignment="1">
      <alignment horizontal="left" vertical="center" wrapText="1"/>
    </xf>
    <xf numFmtId="3" fontId="4" fillId="45" borderId="4" xfId="35" applyNumberFormat="1" applyFont="1" applyFill="1" applyBorder="1" applyAlignment="1">
      <alignment horizontal="right" vertical="center" wrapText="1"/>
    </xf>
    <xf numFmtId="3" fontId="3" fillId="41" borderId="3" xfId="35" applyNumberFormat="1" applyFont="1" applyFill="1" applyBorder="1" applyAlignment="1">
      <alignment horizontal="right" vertical="center" wrapText="1"/>
    </xf>
    <xf numFmtId="0" fontId="3" fillId="41" borderId="3" xfId="35" applyFont="1" applyFill="1" applyBorder="1" applyAlignment="1">
      <alignment horizontal="left" vertical="center" wrapText="1"/>
    </xf>
    <xf numFmtId="0" fontId="11" fillId="40" borderId="3" xfId="35" applyFont="1" applyFill="1" applyBorder="1" applyAlignment="1">
      <alignment horizontal="left" vertical="center" wrapText="1"/>
    </xf>
    <xf numFmtId="0" fontId="4" fillId="40" borderId="3" xfId="35" applyFont="1" applyFill="1" applyBorder="1" applyAlignment="1">
      <alignment horizontal="left" vertical="center" wrapText="1"/>
    </xf>
    <xf numFmtId="3" fontId="10" fillId="45" borderId="3" xfId="35" applyNumberFormat="1" applyFont="1" applyFill="1" applyBorder="1" applyAlignment="1">
      <alignment horizontal="right" vertical="center" wrapText="1"/>
    </xf>
    <xf numFmtId="0" fontId="9" fillId="45" borderId="3" xfId="35" applyFont="1" applyFill="1" applyBorder="1" applyAlignment="1">
      <alignment horizontal="center" vertical="center" wrapText="1"/>
    </xf>
    <xf numFmtId="0" fontId="10" fillId="45" borderId="3" xfId="35" applyFont="1" applyFill="1" applyBorder="1" applyAlignment="1">
      <alignment horizontal="left" vertical="center" wrapText="1"/>
    </xf>
    <xf numFmtId="0" fontId="3" fillId="45" borderId="5" xfId="35" applyFont="1" applyFill="1" applyBorder="1" applyAlignment="1">
      <alignment horizontal="center" vertical="center" wrapText="1"/>
    </xf>
    <xf numFmtId="0" fontId="12" fillId="45" borderId="5" xfId="35" applyFill="1" applyBorder="1" applyAlignment="1" applyProtection="1">
      <alignment wrapText="1"/>
      <protection locked="0"/>
    </xf>
    <xf numFmtId="164" fontId="3" fillId="45" borderId="4" xfId="35" applyNumberFormat="1" applyFont="1" applyFill="1" applyBorder="1" applyAlignment="1">
      <alignment horizontal="center" vertical="center" wrapText="1"/>
    </xf>
    <xf numFmtId="0" fontId="12" fillId="45" borderId="4" xfId="35" applyFill="1" applyBorder="1" applyAlignment="1" applyProtection="1">
      <alignment wrapText="1"/>
      <protection locked="0"/>
    </xf>
    <xf numFmtId="0" fontId="4" fillId="45" borderId="3" xfId="35" applyFont="1" applyFill="1" applyBorder="1" applyAlignment="1">
      <alignment horizontal="right" vertical="center" wrapText="1"/>
    </xf>
    <xf numFmtId="0" fontId="6" fillId="41" borderId="3" xfId="35" applyFont="1" applyFill="1" applyBorder="1" applyAlignment="1">
      <alignment horizontal="left" vertical="center" wrapText="1"/>
    </xf>
    <xf numFmtId="0" fontId="3" fillId="41" borderId="3" xfId="35" applyFont="1" applyFill="1" applyBorder="1" applyAlignment="1">
      <alignment horizontal="center" vertical="center" wrapText="1"/>
    </xf>
    <xf numFmtId="0" fontId="4" fillId="45" borderId="5" xfId="35" applyFont="1" applyFill="1" applyBorder="1" applyAlignment="1">
      <alignment horizontal="center" vertical="center" wrapText="1"/>
    </xf>
    <xf numFmtId="0" fontId="4" fillId="45" borderId="3" xfId="35" applyFont="1" applyFill="1" applyBorder="1" applyAlignment="1" applyProtection="1">
      <alignment horizontal="left" vertical="center" wrapText="1"/>
      <protection locked="0"/>
    </xf>
    <xf numFmtId="164" fontId="4" fillId="45" borderId="4" xfId="35" applyNumberFormat="1" applyFont="1" applyFill="1" applyBorder="1" applyAlignment="1">
      <alignment horizontal="center" vertical="center" wrapText="1"/>
    </xf>
    <xf numFmtId="0" fontId="3" fillId="45" borderId="3" xfId="35" applyFont="1" applyFill="1" applyBorder="1" applyAlignment="1">
      <alignment horizontal="left" vertical="center" wrapText="1"/>
    </xf>
    <xf numFmtId="0" fontId="53" fillId="26" borderId="2" xfId="1" applyFont="1"/>
    <xf numFmtId="3" fontId="48" fillId="26" borderId="2" xfId="1" applyNumberFormat="1" applyFont="1" applyAlignment="1">
      <alignment horizontal="center" vertical="center"/>
    </xf>
    <xf numFmtId="0" fontId="51" fillId="26" borderId="2" xfId="1" applyFont="1" applyAlignment="1">
      <alignment horizontal="left" vertical="center" wrapText="1" indent="1"/>
    </xf>
    <xf numFmtId="3" fontId="51" fillId="47" borderId="96" xfId="1" applyNumberFormat="1" applyFont="1" applyFill="1" applyBorder="1" applyAlignment="1">
      <alignment horizontal="center" vertical="center"/>
    </xf>
    <xf numFmtId="0" fontId="55" fillId="47" borderId="97" xfId="1" applyFont="1" applyFill="1" applyBorder="1" applyAlignment="1">
      <alignment vertical="center" wrapText="1"/>
    </xf>
    <xf numFmtId="3" fontId="48" fillId="26" borderId="13" xfId="1" applyNumberFormat="1" applyFont="1" applyBorder="1" applyAlignment="1">
      <alignment horizontal="center" vertical="center"/>
    </xf>
    <xf numFmtId="0" fontId="57" fillId="26" borderId="66" xfId="1" applyFont="1" applyBorder="1" applyAlignment="1">
      <alignment horizontal="left" vertical="center" wrapText="1" indent="1"/>
    </xf>
    <xf numFmtId="3" fontId="51" fillId="26" borderId="13" xfId="1" applyNumberFormat="1" applyFont="1" applyBorder="1" applyAlignment="1">
      <alignment horizontal="center" vertical="center"/>
    </xf>
    <xf numFmtId="0" fontId="48" fillId="26" borderId="66" xfId="1" applyFont="1" applyBorder="1" applyAlignment="1">
      <alignment horizontal="left" vertical="center" wrapText="1" indent="1"/>
    </xf>
    <xf numFmtId="3" fontId="51" fillId="26" borderId="98" xfId="1" applyNumberFormat="1" applyFont="1" applyBorder="1" applyAlignment="1">
      <alignment horizontal="center" vertical="center"/>
    </xf>
    <xf numFmtId="3" fontId="57" fillId="26" borderId="13" xfId="1" applyNumberFormat="1" applyFont="1" applyBorder="1" applyAlignment="1">
      <alignment horizontal="center" vertical="center"/>
    </xf>
    <xf numFmtId="3" fontId="53" fillId="26" borderId="2" xfId="1" applyNumberFormat="1" applyFont="1"/>
    <xf numFmtId="3" fontId="51" fillId="49" borderId="13" xfId="1" applyNumberFormat="1" applyFont="1" applyFill="1" applyBorder="1" applyAlignment="1">
      <alignment horizontal="center" vertical="center"/>
    </xf>
    <xf numFmtId="0" fontId="51" fillId="49" borderId="66" xfId="1" applyFont="1" applyFill="1" applyBorder="1" applyAlignment="1">
      <alignment vertical="center" wrapText="1"/>
    </xf>
    <xf numFmtId="3" fontId="51" fillId="52" borderId="98" xfId="1" applyNumberFormat="1" applyFont="1" applyFill="1" applyBorder="1" applyAlignment="1">
      <alignment horizontal="center" vertical="center"/>
    </xf>
    <xf numFmtId="3" fontId="51" fillId="52" borderId="13" xfId="1" applyNumberFormat="1" applyFont="1" applyFill="1" applyBorder="1" applyAlignment="1">
      <alignment horizontal="center" vertical="center"/>
    </xf>
    <xf numFmtId="0" fontId="55" fillId="52" borderId="66" xfId="1" applyFont="1" applyFill="1" applyBorder="1" applyAlignment="1">
      <alignment vertical="center" wrapText="1"/>
    </xf>
    <xf numFmtId="3" fontId="51" fillId="47" borderId="13" xfId="1" applyNumberFormat="1" applyFont="1" applyFill="1" applyBorder="1" applyAlignment="1">
      <alignment horizontal="center" vertical="center"/>
    </xf>
    <xf numFmtId="0" fontId="55" fillId="47" borderId="66" xfId="1" applyFont="1" applyFill="1" applyBorder="1" applyAlignment="1">
      <alignment vertical="center" wrapText="1"/>
    </xf>
    <xf numFmtId="0" fontId="61" fillId="26" borderId="99" xfId="1" applyFont="1" applyBorder="1" applyAlignment="1">
      <alignment horizontal="left" vertical="center" wrapText="1" indent="1"/>
    </xf>
    <xf numFmtId="3" fontId="48" fillId="26" borderId="98" xfId="1" applyNumberFormat="1" applyFont="1" applyBorder="1" applyAlignment="1">
      <alignment horizontal="center" vertical="center"/>
    </xf>
    <xf numFmtId="3" fontId="57" fillId="26" borderId="98" xfId="1" applyNumberFormat="1" applyFont="1" applyBorder="1" applyAlignment="1">
      <alignment horizontal="center" vertical="center"/>
    </xf>
    <xf numFmtId="0" fontId="51" fillId="48" borderId="98" xfId="1" applyFont="1" applyFill="1" applyBorder="1" applyAlignment="1">
      <alignment horizontal="center" vertical="center" wrapText="1"/>
    </xf>
    <xf numFmtId="0" fontId="51" fillId="48" borderId="13" xfId="1" applyFont="1" applyFill="1" applyBorder="1" applyAlignment="1">
      <alignment horizontal="center" vertical="center" wrapText="1"/>
    </xf>
    <xf numFmtId="0" fontId="51" fillId="48" borderId="47" xfId="1" applyFont="1" applyFill="1" applyBorder="1" applyAlignment="1">
      <alignment horizontal="center" vertical="center" wrapText="1"/>
    </xf>
    <xf numFmtId="0" fontId="51" fillId="48" borderId="11" xfId="1" applyFont="1" applyFill="1" applyBorder="1" applyAlignment="1">
      <alignment horizontal="center" vertical="center" wrapText="1"/>
    </xf>
    <xf numFmtId="165" fontId="48" fillId="48" borderId="98" xfId="1" applyNumberFormat="1" applyFont="1" applyFill="1" applyBorder="1" applyAlignment="1">
      <alignment horizontal="center" vertical="center"/>
    </xf>
    <xf numFmtId="165" fontId="48" fillId="48" borderId="13" xfId="1" applyNumberFormat="1" applyFont="1" applyFill="1" applyBorder="1" applyAlignment="1">
      <alignment horizontal="center" vertical="center"/>
    </xf>
    <xf numFmtId="0" fontId="48" fillId="48" borderId="12" xfId="1" applyFont="1" applyFill="1" applyBorder="1" applyAlignment="1">
      <alignment horizontal="center" vertical="center" wrapText="1"/>
    </xf>
    <xf numFmtId="0" fontId="48" fillId="48" borderId="66" xfId="1" applyFont="1" applyFill="1" applyBorder="1" applyAlignment="1">
      <alignment horizontal="left" vertical="center" wrapText="1"/>
    </xf>
    <xf numFmtId="3" fontId="48" fillId="48" borderId="103" xfId="1" applyNumberFormat="1" applyFont="1" applyFill="1" applyBorder="1" applyAlignment="1">
      <alignment horizontal="center" vertical="center" wrapText="1"/>
    </xf>
    <xf numFmtId="3" fontId="48" fillId="48" borderId="12" xfId="1" applyNumberFormat="1" applyFont="1" applyFill="1" applyBorder="1" applyAlignment="1">
      <alignment horizontal="center" vertical="center" wrapText="1"/>
    </xf>
    <xf numFmtId="9" fontId="55" fillId="49" borderId="6" xfId="1" applyNumberFormat="1" applyFont="1" applyFill="1" applyBorder="1" applyAlignment="1">
      <alignment horizontal="center" vertical="center" wrapText="1"/>
    </xf>
    <xf numFmtId="0" fontId="55" fillId="49" borderId="12" xfId="1" applyFont="1" applyFill="1" applyBorder="1" applyAlignment="1">
      <alignment horizontal="left" vertical="center" wrapText="1"/>
    </xf>
    <xf numFmtId="0" fontId="55" fillId="49" borderId="66" xfId="1" applyFont="1" applyFill="1" applyBorder="1" applyAlignment="1">
      <alignment horizontal="left" vertical="center" wrapText="1"/>
    </xf>
    <xf numFmtId="3" fontId="48" fillId="48" borderId="13" xfId="1" applyNumberFormat="1" applyFont="1" applyFill="1" applyBorder="1" applyAlignment="1">
      <alignment horizontal="center" vertical="center"/>
    </xf>
    <xf numFmtId="0" fontId="48" fillId="26" borderId="12" xfId="1" applyFont="1" applyBorder="1" applyAlignment="1">
      <alignment horizontal="center" vertical="center" wrapText="1"/>
    </xf>
    <xf numFmtId="3" fontId="48" fillId="26" borderId="12" xfId="1" applyNumberFormat="1" applyFont="1" applyBorder="1" applyAlignment="1">
      <alignment horizontal="center" vertical="center" wrapText="1"/>
    </xf>
    <xf numFmtId="3" fontId="51" fillId="47" borderId="98" xfId="1" applyNumberFormat="1" applyFont="1" applyFill="1" applyBorder="1" applyAlignment="1">
      <alignment horizontal="center" vertical="center"/>
    </xf>
    <xf numFmtId="0" fontId="61" fillId="26" borderId="104" xfId="1" applyFont="1" applyBorder="1" applyAlignment="1">
      <alignment horizontal="left" vertical="center" wrapText="1" indent="1"/>
    </xf>
    <xf numFmtId="3" fontId="48" fillId="48" borderId="98" xfId="1" applyNumberFormat="1" applyFont="1" applyFill="1" applyBorder="1" applyAlignment="1">
      <alignment horizontal="center" vertical="center"/>
    </xf>
    <xf numFmtId="3" fontId="57" fillId="48" borderId="13" xfId="1" applyNumberFormat="1" applyFont="1" applyFill="1" applyBorder="1" applyAlignment="1">
      <alignment horizontal="center" vertical="center"/>
    </xf>
    <xf numFmtId="165" fontId="48" fillId="48" borderId="55" xfId="1" applyNumberFormat="1" applyFont="1" applyFill="1" applyBorder="1" applyAlignment="1">
      <alignment horizontal="center" vertical="center"/>
    </xf>
    <xf numFmtId="165" fontId="48" fillId="48" borderId="96" xfId="1" applyNumberFormat="1" applyFont="1" applyFill="1" applyBorder="1" applyAlignment="1">
      <alignment horizontal="center" vertical="center"/>
    </xf>
    <xf numFmtId="0" fontId="48" fillId="48" borderId="108" xfId="1" applyFont="1" applyFill="1" applyBorder="1" applyAlignment="1">
      <alignment horizontal="center" vertical="center" wrapText="1"/>
    </xf>
    <xf numFmtId="0" fontId="48" fillId="48" borderId="97" xfId="1" applyFont="1" applyFill="1" applyBorder="1" applyAlignment="1">
      <alignment horizontal="left" vertical="center" wrapText="1"/>
    </xf>
    <xf numFmtId="3" fontId="47" fillId="26" borderId="12" xfId="1" applyNumberFormat="1" applyFont="1" applyBorder="1" applyAlignment="1">
      <alignment horizontal="center" vertical="center" wrapText="1"/>
    </xf>
    <xf numFmtId="0" fontId="48" fillId="26" borderId="66" xfId="1" applyFont="1" applyBorder="1" applyAlignment="1">
      <alignment horizontal="left" vertical="center" wrapText="1"/>
    </xf>
    <xf numFmtId="0" fontId="139" fillId="47" borderId="15" xfId="35" applyFont="1" applyFill="1" applyBorder="1" applyAlignment="1">
      <alignment vertical="center" wrapText="1"/>
    </xf>
    <xf numFmtId="0" fontId="48" fillId="48" borderId="13" xfId="1" applyFont="1" applyFill="1" applyBorder="1" applyAlignment="1">
      <alignment horizontal="center" vertical="center"/>
    </xf>
    <xf numFmtId="1" fontId="48" fillId="48" borderId="13" xfId="3" applyNumberFormat="1" applyFont="1" applyFill="1" applyBorder="1" applyAlignment="1">
      <alignment horizontal="center" vertical="center"/>
    </xf>
    <xf numFmtId="1" fontId="48" fillId="48" borderId="13" xfId="1" applyNumberFormat="1" applyFont="1" applyFill="1" applyBorder="1" applyAlignment="1">
      <alignment horizontal="center" vertical="center"/>
    </xf>
    <xf numFmtId="10" fontId="48" fillId="48" borderId="13" xfId="1" applyNumberFormat="1" applyFont="1" applyFill="1" applyBorder="1" applyAlignment="1">
      <alignment horizontal="center" vertical="center"/>
    </xf>
    <xf numFmtId="10" fontId="48" fillId="48" borderId="13" xfId="3" applyNumberFormat="1" applyFont="1" applyFill="1" applyBorder="1" applyAlignment="1">
      <alignment horizontal="center" vertical="center"/>
    </xf>
    <xf numFmtId="1" fontId="48" fillId="26" borderId="13" xfId="1" applyNumberFormat="1" applyFont="1" applyBorder="1" applyAlignment="1">
      <alignment horizontal="center" vertical="center"/>
    </xf>
    <xf numFmtId="10" fontId="47" fillId="26" borderId="12" xfId="1" applyNumberFormat="1" applyFont="1" applyBorder="1" applyAlignment="1">
      <alignment horizontal="center" vertical="center" wrapText="1"/>
    </xf>
    <xf numFmtId="9" fontId="48" fillId="26" borderId="13" xfId="1" applyNumberFormat="1" applyFont="1" applyBorder="1" applyAlignment="1">
      <alignment horizontal="center" vertical="center"/>
    </xf>
    <xf numFmtId="0" fontId="48" fillId="48" borderId="98" xfId="1" applyFont="1" applyFill="1" applyBorder="1" applyAlignment="1">
      <alignment horizontal="center" vertical="center" wrapText="1"/>
    </xf>
    <xf numFmtId="0" fontId="48" fillId="48" borderId="13" xfId="1" applyFont="1" applyFill="1" applyBorder="1" applyAlignment="1">
      <alignment horizontal="center" vertical="center" wrapText="1"/>
    </xf>
    <xf numFmtId="0" fontId="48" fillId="48" borderId="47" xfId="1" applyFont="1" applyFill="1" applyBorder="1" applyAlignment="1">
      <alignment horizontal="center" vertical="center" wrapText="1"/>
    </xf>
    <xf numFmtId="0" fontId="48" fillId="48" borderId="11" xfId="1" applyFont="1" applyFill="1" applyBorder="1" applyAlignment="1">
      <alignment horizontal="center" vertical="center" wrapText="1"/>
    </xf>
    <xf numFmtId="0" fontId="51" fillId="49" borderId="109" xfId="1" applyFont="1" applyFill="1" applyBorder="1" applyAlignment="1">
      <alignment horizontal="center" vertical="center" wrapText="1"/>
    </xf>
    <xf numFmtId="0" fontId="51" fillId="48" borderId="109" xfId="1" applyFont="1" applyFill="1" applyBorder="1" applyAlignment="1">
      <alignment horizontal="left" vertical="center" wrapText="1"/>
    </xf>
    <xf numFmtId="0" fontId="48" fillId="48" borderId="105" xfId="1" applyFont="1" applyFill="1" applyBorder="1" applyAlignment="1">
      <alignment horizontal="center" vertical="center"/>
    </xf>
    <xf numFmtId="0" fontId="48" fillId="48" borderId="106" xfId="1" applyFont="1" applyFill="1" applyBorder="1" applyAlignment="1">
      <alignment vertical="center"/>
    </xf>
    <xf numFmtId="0" fontId="48" fillId="48" borderId="110" xfId="1" applyFont="1" applyFill="1" applyBorder="1" applyAlignment="1">
      <alignment vertical="center"/>
    </xf>
    <xf numFmtId="0" fontId="51" fillId="48" borderId="111" xfId="1" applyFont="1" applyFill="1" applyBorder="1" applyAlignment="1">
      <alignment horizontal="left" vertical="center" wrapText="1"/>
    </xf>
    <xf numFmtId="0" fontId="52" fillId="26" borderId="2" xfId="1" applyFont="1" applyAlignment="1">
      <alignment horizontal="center"/>
    </xf>
    <xf numFmtId="0" fontId="113" fillId="26" borderId="2" xfId="35" applyFont="1"/>
    <xf numFmtId="3" fontId="12" fillId="26" borderId="2" xfId="35" applyNumberFormat="1"/>
    <xf numFmtId="3" fontId="43" fillId="26" borderId="2" xfId="35" applyNumberFormat="1" applyFont="1" applyAlignment="1">
      <alignment horizontal="center" vertical="center"/>
    </xf>
    <xf numFmtId="0" fontId="23" fillId="26" borderId="2" xfId="35" applyFont="1" applyAlignment="1">
      <alignment horizontal="left" vertical="center" wrapText="1" indent="1"/>
    </xf>
    <xf numFmtId="3" fontId="43" fillId="26" borderId="13" xfId="35" applyNumberFormat="1" applyFont="1" applyBorder="1" applyAlignment="1">
      <alignment horizontal="center" vertical="center"/>
    </xf>
    <xf numFmtId="3" fontId="91" fillId="47" borderId="13" xfId="35" applyNumberFormat="1" applyFont="1" applyFill="1" applyBorder="1" applyAlignment="1">
      <alignment horizontal="center" vertical="center"/>
    </xf>
    <xf numFmtId="0" fontId="23" fillId="47" borderId="12" xfId="35" applyFont="1" applyFill="1" applyBorder="1" applyAlignment="1">
      <alignment vertical="center" wrapText="1"/>
    </xf>
    <xf numFmtId="0" fontId="12" fillId="48" borderId="2" xfId="35" applyFill="1"/>
    <xf numFmtId="165" fontId="90" fillId="26" borderId="13" xfId="35" applyNumberFormat="1" applyFont="1" applyBorder="1" applyAlignment="1">
      <alignment horizontal="center" vertical="center"/>
    </xf>
    <xf numFmtId="3" fontId="91" fillId="49" borderId="13" xfId="35" applyNumberFormat="1" applyFont="1" applyFill="1" applyBorder="1" applyAlignment="1">
      <alignment horizontal="center" vertical="center"/>
    </xf>
    <xf numFmtId="3" fontId="90" fillId="26" borderId="13" xfId="35" applyNumberFormat="1" applyFont="1" applyBorder="1" applyAlignment="1">
      <alignment horizontal="center" vertical="center"/>
    </xf>
    <xf numFmtId="0" fontId="114" fillId="26" borderId="12" xfId="35" applyFont="1" applyBorder="1" applyAlignment="1">
      <alignment horizontal="left" vertical="center" wrapText="1" indent="1"/>
    </xf>
    <xf numFmtId="0" fontId="28" fillId="26" borderId="12" xfId="35" applyFont="1" applyBorder="1" applyAlignment="1">
      <alignment horizontal="left" vertical="center" wrapText="1" indent="1"/>
    </xf>
    <xf numFmtId="165" fontId="90" fillId="49" borderId="13" xfId="35" applyNumberFormat="1" applyFont="1" applyFill="1" applyBorder="1" applyAlignment="1">
      <alignment horizontal="center" vertical="center"/>
    </xf>
    <xf numFmtId="3" fontId="43" fillId="49" borderId="13" xfId="35" applyNumberFormat="1" applyFont="1" applyFill="1" applyBorder="1" applyAlignment="1">
      <alignment horizontal="center" vertical="center"/>
    </xf>
    <xf numFmtId="173" fontId="90" fillId="26" borderId="13" xfId="35" applyNumberFormat="1" applyFont="1" applyBorder="1" applyAlignment="1">
      <alignment horizontal="center" vertical="center"/>
    </xf>
    <xf numFmtId="165" fontId="153" fillId="26" borderId="13" xfId="35" applyNumberFormat="1" applyFont="1" applyBorder="1" applyAlignment="1">
      <alignment horizontal="center" vertical="center"/>
    </xf>
    <xf numFmtId="3" fontId="153" fillId="48" borderId="13" xfId="35" applyNumberFormat="1" applyFont="1" applyFill="1" applyBorder="1" applyAlignment="1">
      <alignment horizontal="center" vertical="center"/>
    </xf>
    <xf numFmtId="0" fontId="115" fillId="48" borderId="12" xfId="35" applyFont="1" applyFill="1" applyBorder="1" applyAlignment="1">
      <alignment vertical="center" wrapText="1"/>
    </xf>
    <xf numFmtId="0" fontId="23" fillId="49" borderId="12" xfId="35" applyFont="1" applyFill="1" applyBorder="1" applyAlignment="1">
      <alignment vertical="center" wrapText="1"/>
    </xf>
    <xf numFmtId="3" fontId="89" fillId="26" borderId="13" xfId="35" applyNumberFormat="1" applyFont="1" applyBorder="1" applyAlignment="1">
      <alignment horizontal="center" vertical="center"/>
    </xf>
    <xf numFmtId="0" fontId="115" fillId="26" borderId="6" xfId="35" applyFont="1" applyBorder="1" applyAlignment="1">
      <alignment horizontal="left" vertical="center" wrapText="1" indent="1"/>
    </xf>
    <xf numFmtId="3" fontId="76" fillId="26" borderId="13" xfId="35" applyNumberFormat="1" applyFont="1" applyBorder="1" applyAlignment="1">
      <alignment horizontal="center" vertical="center"/>
    </xf>
    <xf numFmtId="0" fontId="36" fillId="26" borderId="12" xfId="35" applyFont="1" applyBorder="1" applyAlignment="1">
      <alignment horizontal="left" vertical="center" wrapText="1" indent="1"/>
    </xf>
    <xf numFmtId="0" fontId="29" fillId="26" borderId="12" xfId="35" applyFont="1" applyBorder="1" applyAlignment="1">
      <alignment horizontal="left" vertical="center" wrapText="1" indent="1"/>
    </xf>
    <xf numFmtId="0" fontId="91" fillId="48" borderId="13" xfId="35" applyFont="1" applyFill="1" applyBorder="1" applyAlignment="1">
      <alignment horizontal="center" vertical="center" wrapText="1"/>
    </xf>
    <xf numFmtId="0" fontId="76" fillId="48" borderId="12" xfId="35" applyFont="1" applyFill="1" applyBorder="1" applyAlignment="1">
      <alignment horizontal="center" vertical="center" wrapText="1"/>
    </xf>
    <xf numFmtId="0" fontId="91" fillId="48" borderId="11" xfId="35" applyFont="1" applyFill="1" applyBorder="1" applyAlignment="1">
      <alignment horizontal="center" vertical="center" wrapText="1"/>
    </xf>
    <xf numFmtId="0" fontId="76" fillId="48" borderId="10" xfId="35" applyFont="1" applyFill="1" applyBorder="1" applyAlignment="1">
      <alignment horizontal="center" vertical="center" wrapText="1"/>
    </xf>
    <xf numFmtId="165" fontId="76" fillId="48" borderId="13" xfId="35" applyNumberFormat="1" applyFont="1" applyFill="1" applyBorder="1" applyAlignment="1">
      <alignment horizontal="center" vertical="center"/>
    </xf>
    <xf numFmtId="0" fontId="76" fillId="48" borderId="12" xfId="35" applyFont="1" applyFill="1" applyBorder="1" applyAlignment="1">
      <alignment horizontal="left" vertical="center" wrapText="1"/>
    </xf>
    <xf numFmtId="3" fontId="76" fillId="48" borderId="12" xfId="35" applyNumberFormat="1" applyFont="1" applyFill="1" applyBorder="1" applyAlignment="1">
      <alignment horizontal="center" vertical="center" wrapText="1"/>
    </xf>
    <xf numFmtId="0" fontId="76" fillId="48" borderId="12" xfId="35" applyFont="1" applyFill="1" applyBorder="1" applyAlignment="1">
      <alignment horizontal="center" vertical="center"/>
    </xf>
    <xf numFmtId="0" fontId="24" fillId="26" borderId="12" xfId="35" applyFont="1" applyBorder="1" applyAlignment="1">
      <alignment horizontal="left" vertical="center" wrapText="1"/>
    </xf>
    <xf numFmtId="0" fontId="91" fillId="49" borderId="12" xfId="35" applyFont="1" applyFill="1" applyBorder="1" applyAlignment="1">
      <alignment horizontal="left" vertical="center" wrapText="1"/>
    </xf>
    <xf numFmtId="0" fontId="83" fillId="49" borderId="12" xfId="35" applyFont="1" applyFill="1" applyBorder="1" applyAlignment="1">
      <alignment horizontal="left" vertical="center" wrapText="1"/>
    </xf>
    <xf numFmtId="0" fontId="115" fillId="26" borderId="17" xfId="35" applyFont="1" applyBorder="1" applyAlignment="1">
      <alignment horizontal="left" vertical="center" wrapText="1" indent="1"/>
    </xf>
    <xf numFmtId="0" fontId="87" fillId="48" borderId="13" xfId="35" applyFont="1" applyFill="1" applyBorder="1" applyAlignment="1">
      <alignment horizontal="center" vertical="center" wrapText="1"/>
    </xf>
    <xf numFmtId="0" fontId="87" fillId="48" borderId="11" xfId="35" applyFont="1" applyFill="1" applyBorder="1" applyAlignment="1">
      <alignment horizontal="center" vertical="center" wrapText="1"/>
    </xf>
    <xf numFmtId="0" fontId="12" fillId="54" borderId="2" xfId="35" applyFill="1"/>
    <xf numFmtId="0" fontId="24" fillId="54" borderId="12" xfId="35" applyFont="1" applyFill="1" applyBorder="1" applyAlignment="1">
      <alignment horizontal="left" vertical="center" wrapText="1"/>
    </xf>
    <xf numFmtId="0" fontId="43" fillId="49" borderId="6" xfId="35" applyFont="1" applyFill="1" applyBorder="1" applyAlignment="1">
      <alignment horizontal="left" vertical="center" wrapText="1"/>
    </xf>
    <xf numFmtId="0" fontId="43" fillId="48" borderId="12" xfId="35" applyFont="1" applyFill="1" applyBorder="1" applyAlignment="1">
      <alignment vertical="center" wrapText="1"/>
    </xf>
    <xf numFmtId="3" fontId="90" fillId="48" borderId="13" xfId="35" applyNumberFormat="1" applyFont="1" applyFill="1" applyBorder="1" applyAlignment="1">
      <alignment horizontal="center" vertical="center"/>
    </xf>
    <xf numFmtId="3" fontId="43" fillId="48" borderId="12" xfId="35" applyNumberFormat="1" applyFont="1" applyFill="1" applyBorder="1" applyAlignment="1">
      <alignment horizontal="center" vertical="center" wrapText="1"/>
    </xf>
    <xf numFmtId="3" fontId="43" fillId="48" borderId="13" xfId="35" applyNumberFormat="1" applyFont="1" applyFill="1" applyBorder="1" applyAlignment="1">
      <alignment horizontal="center" vertical="center"/>
    </xf>
    <xf numFmtId="0" fontId="43" fillId="48" borderId="12" xfId="35" applyFont="1" applyFill="1" applyBorder="1" applyAlignment="1">
      <alignment horizontal="center" vertical="center" wrapText="1"/>
    </xf>
    <xf numFmtId="165" fontId="43" fillId="48" borderId="13" xfId="35" applyNumberFormat="1" applyFont="1" applyFill="1" applyBorder="1" applyAlignment="1">
      <alignment horizontal="center" vertical="center"/>
    </xf>
    <xf numFmtId="0" fontId="43" fillId="48" borderId="12" xfId="35" applyFont="1" applyFill="1" applyBorder="1" applyAlignment="1">
      <alignment horizontal="left" vertical="center" wrapText="1"/>
    </xf>
    <xf numFmtId="0" fontId="70" fillId="48" borderId="6" xfId="35" applyFont="1" applyFill="1" applyBorder="1" applyAlignment="1">
      <alignment vertical="center"/>
    </xf>
    <xf numFmtId="9" fontId="83" fillId="48" borderId="6" xfId="35" applyNumberFormat="1" applyFont="1" applyFill="1" applyBorder="1" applyAlignment="1">
      <alignment vertical="center"/>
    </xf>
    <xf numFmtId="0" fontId="73" fillId="26" borderId="2" xfId="35" applyFont="1"/>
    <xf numFmtId="9" fontId="70" fillId="48" borderId="6" xfId="35" applyNumberFormat="1" applyFont="1" applyFill="1" applyBorder="1" applyAlignment="1">
      <alignment vertical="center"/>
    </xf>
    <xf numFmtId="1" fontId="83" fillId="48" borderId="6" xfId="35" applyNumberFormat="1" applyFont="1" applyFill="1" applyBorder="1" applyAlignment="1">
      <alignment vertical="center"/>
    </xf>
    <xf numFmtId="0" fontId="43" fillId="49" borderId="12" xfId="35" applyFont="1" applyFill="1" applyBorder="1" applyAlignment="1">
      <alignment horizontal="left" vertical="center" wrapText="1"/>
    </xf>
    <xf numFmtId="3" fontId="154" fillId="26" borderId="13" xfId="35" applyNumberFormat="1" applyFont="1" applyBorder="1" applyAlignment="1">
      <alignment horizontal="center" vertical="center"/>
    </xf>
    <xf numFmtId="0" fontId="77" fillId="26" borderId="2" xfId="35" applyFont="1"/>
    <xf numFmtId="0" fontId="93" fillId="48" borderId="12" xfId="35" applyFont="1" applyFill="1" applyBorder="1" applyAlignment="1">
      <alignment horizontal="center" vertical="center" wrapText="1"/>
    </xf>
    <xf numFmtId="3" fontId="43" fillId="26" borderId="12" xfId="35" applyNumberFormat="1" applyFont="1" applyBorder="1" applyAlignment="1">
      <alignment horizontal="center" vertical="center" wrapText="1"/>
    </xf>
    <xf numFmtId="9" fontId="43" fillId="48" borderId="13" xfId="35" applyNumberFormat="1" applyFont="1" applyFill="1" applyBorder="1" applyAlignment="1">
      <alignment horizontal="center" vertical="center"/>
    </xf>
    <xf numFmtId="2" fontId="43" fillId="26" borderId="13" xfId="35" applyNumberFormat="1" applyFont="1" applyBorder="1" applyAlignment="1">
      <alignment horizontal="center" vertical="center"/>
    </xf>
    <xf numFmtId="0" fontId="43" fillId="26" borderId="12" xfId="35" applyFont="1" applyBorder="1" applyAlignment="1">
      <alignment vertical="center" wrapText="1"/>
    </xf>
    <xf numFmtId="0" fontId="43" fillId="48" borderId="13" xfId="35" applyFont="1" applyFill="1" applyBorder="1" applyAlignment="1">
      <alignment horizontal="center" vertical="center" wrapText="1"/>
    </xf>
    <xf numFmtId="0" fontId="43" fillId="48" borderId="11" xfId="35" applyFont="1" applyFill="1" applyBorder="1" applyAlignment="1">
      <alignment horizontal="center" vertical="center" wrapText="1"/>
    </xf>
    <xf numFmtId="0" fontId="68" fillId="48" borderId="63" xfId="35" applyFont="1" applyFill="1" applyBorder="1" applyAlignment="1">
      <alignment vertical="center" wrapText="1"/>
    </xf>
    <xf numFmtId="0" fontId="83" fillId="49" borderId="6" xfId="35" applyFont="1" applyFill="1" applyBorder="1" applyAlignment="1">
      <alignment vertical="center" wrapText="1"/>
    </xf>
    <xf numFmtId="0" fontId="83" fillId="48" borderId="6" xfId="35" applyFont="1" applyFill="1" applyBorder="1" applyAlignment="1">
      <alignment horizontal="left" vertical="center" wrapText="1"/>
    </xf>
    <xf numFmtId="0" fontId="14" fillId="26" borderId="2" xfId="35" applyFont="1" applyAlignment="1">
      <alignment horizontal="center"/>
    </xf>
    <xf numFmtId="0" fontId="92" fillId="47" borderId="2" xfId="35" applyFont="1" applyFill="1" applyAlignment="1">
      <alignment horizontal="center"/>
    </xf>
    <xf numFmtId="0" fontId="155" fillId="26" borderId="2" xfId="36"/>
    <xf numFmtId="3" fontId="76" fillId="26" borderId="2" xfId="36" applyNumberFormat="1" applyFont="1" applyAlignment="1">
      <alignment horizontal="center" vertical="center"/>
    </xf>
    <xf numFmtId="0" fontId="24" fillId="26" borderId="2" xfId="36" applyFont="1" applyAlignment="1">
      <alignment horizontal="left" vertical="center" wrapText="1" indent="1"/>
    </xf>
    <xf numFmtId="3" fontId="87" fillId="47" borderId="13" xfId="36" applyNumberFormat="1" applyFont="1" applyFill="1" applyBorder="1" applyAlignment="1">
      <alignment horizontal="center" vertical="center"/>
    </xf>
    <xf numFmtId="0" fontId="32" fillId="47" borderId="12" xfId="36" applyFont="1" applyFill="1" applyBorder="1" applyAlignment="1">
      <alignment vertical="center" wrapText="1"/>
    </xf>
    <xf numFmtId="3" fontId="76" fillId="26" borderId="13" xfId="36" applyNumberFormat="1" applyFont="1" applyBorder="1" applyAlignment="1">
      <alignment horizontal="center" vertical="center"/>
    </xf>
    <xf numFmtId="0" fontId="36" fillId="26" borderId="12" xfId="36" applyFont="1" applyBorder="1" applyAlignment="1">
      <alignment horizontal="left" vertical="center" wrapText="1" indent="1"/>
    </xf>
    <xf numFmtId="3" fontId="87" fillId="26" borderId="13" xfId="36" applyNumberFormat="1" applyFont="1" applyBorder="1" applyAlignment="1">
      <alignment horizontal="center" vertical="center"/>
    </xf>
    <xf numFmtId="0" fontId="29" fillId="26" borderId="12" xfId="36" applyFont="1" applyBorder="1" applyAlignment="1">
      <alignment horizontal="left" vertical="center" wrapText="1" indent="1"/>
    </xf>
    <xf numFmtId="3" fontId="89" fillId="26" borderId="13" xfId="36" applyNumberFormat="1" applyFont="1" applyBorder="1" applyAlignment="1">
      <alignment horizontal="center" vertical="center"/>
    </xf>
    <xf numFmtId="3" fontId="87" fillId="49" borderId="13" xfId="36" applyNumberFormat="1" applyFont="1" applyFill="1" applyBorder="1" applyAlignment="1">
      <alignment horizontal="center" vertical="center"/>
    </xf>
    <xf numFmtId="0" fontId="24" fillId="49" borderId="12" xfId="36" applyFont="1" applyFill="1" applyBorder="1" applyAlignment="1">
      <alignment vertical="center" wrapText="1"/>
    </xf>
    <xf numFmtId="3" fontId="87" fillId="52" borderId="13" xfId="36" applyNumberFormat="1" applyFont="1" applyFill="1" applyBorder="1" applyAlignment="1">
      <alignment horizontal="center" vertical="center"/>
    </xf>
    <xf numFmtId="0" fontId="32" fillId="52" borderId="12" xfId="36" applyFont="1" applyFill="1" applyBorder="1" applyAlignment="1">
      <alignment vertical="center" wrapText="1"/>
    </xf>
    <xf numFmtId="0" fontId="41" fillId="26" borderId="17" xfId="36" applyFont="1" applyBorder="1" applyAlignment="1">
      <alignment horizontal="left" vertical="center" wrapText="1" indent="1"/>
    </xf>
    <xf numFmtId="0" fontId="87" fillId="48" borderId="13" xfId="36" applyFont="1" applyFill="1" applyBorder="1" applyAlignment="1">
      <alignment horizontal="center" vertical="center" wrapText="1"/>
    </xf>
    <xf numFmtId="0" fontId="76" fillId="48" borderId="12" xfId="36" applyFont="1" applyFill="1" applyBorder="1" applyAlignment="1">
      <alignment horizontal="center" vertical="center" wrapText="1"/>
    </xf>
    <xf numFmtId="0" fontId="87" fillId="48" borderId="11" xfId="36" applyFont="1" applyFill="1" applyBorder="1" applyAlignment="1">
      <alignment horizontal="center" vertical="center" wrapText="1"/>
    </xf>
    <xf numFmtId="165" fontId="76" fillId="48" borderId="13" xfId="36" applyNumberFormat="1" applyFont="1" applyFill="1" applyBorder="1" applyAlignment="1">
      <alignment horizontal="center" vertical="center"/>
    </xf>
    <xf numFmtId="0" fontId="76" fillId="48" borderId="12" xfId="36" applyFont="1" applyFill="1" applyBorder="1" applyAlignment="1">
      <alignment horizontal="left" vertical="center" wrapText="1"/>
    </xf>
    <xf numFmtId="3" fontId="76" fillId="48" borderId="12" xfId="36" applyNumberFormat="1" applyFont="1" applyFill="1" applyBorder="1" applyAlignment="1">
      <alignment horizontal="center" vertical="center" wrapText="1"/>
    </xf>
    <xf numFmtId="0" fontId="76" fillId="49" borderId="9" xfId="36" applyFont="1" applyFill="1" applyBorder="1" applyAlignment="1">
      <alignment vertical="center"/>
    </xf>
    <xf numFmtId="0" fontId="76" fillId="49" borderId="8" xfId="36" applyFont="1" applyFill="1" applyBorder="1" applyAlignment="1">
      <alignment vertical="center"/>
    </xf>
    <xf numFmtId="0" fontId="88" fillId="49" borderId="6" xfId="36" applyFont="1" applyFill="1" applyBorder="1" applyAlignment="1">
      <alignment vertical="center" wrapText="1"/>
    </xf>
    <xf numFmtId="0" fontId="76" fillId="49" borderId="7" xfId="36" applyFont="1" applyFill="1" applyBorder="1" applyAlignment="1">
      <alignment vertical="center"/>
    </xf>
    <xf numFmtId="0" fontId="88" fillId="49" borderId="12" xfId="36" applyFont="1" applyFill="1" applyBorder="1" applyAlignment="1">
      <alignment horizontal="left" vertical="center" wrapText="1"/>
    </xf>
    <xf numFmtId="0" fontId="88" fillId="49" borderId="6" xfId="36" applyFont="1" applyFill="1" applyBorder="1" applyAlignment="1">
      <alignment horizontal="left" vertical="center" wrapText="1"/>
    </xf>
    <xf numFmtId="0" fontId="41" fillId="26" borderId="56" xfId="36" applyFont="1" applyBorder="1" applyAlignment="1">
      <alignment horizontal="left" vertical="center" wrapText="1" indent="1"/>
    </xf>
    <xf numFmtId="9" fontId="88" fillId="49" borderId="6" xfId="36" applyNumberFormat="1" applyFont="1" applyFill="1" applyBorder="1" applyAlignment="1">
      <alignment horizontal="center" vertical="center" wrapText="1"/>
    </xf>
    <xf numFmtId="0" fontId="88" fillId="49" borderId="12" xfId="36" applyFont="1" applyFill="1" applyBorder="1" applyAlignment="1">
      <alignment horizontal="left" vertical="center"/>
    </xf>
    <xf numFmtId="3" fontId="76" fillId="48" borderId="13" xfId="36" applyNumberFormat="1" applyFont="1" applyFill="1" applyBorder="1" applyAlignment="1">
      <alignment horizontal="center" vertical="center"/>
    </xf>
    <xf numFmtId="3" fontId="155" fillId="26" borderId="2" xfId="36" applyNumberFormat="1"/>
    <xf numFmtId="0" fontId="76" fillId="62" borderId="12" xfId="36" applyFont="1" applyFill="1" applyBorder="1" applyAlignment="1">
      <alignment horizontal="left" vertical="center" wrapText="1"/>
    </xf>
    <xf numFmtId="0" fontId="32" fillId="26" borderId="17" xfId="36" applyFont="1" applyBorder="1" applyAlignment="1">
      <alignment horizontal="left" vertical="center" wrapText="1" indent="1"/>
    </xf>
    <xf numFmtId="165" fontId="89" fillId="26" borderId="13" xfId="36" applyNumberFormat="1" applyFont="1" applyBorder="1" applyAlignment="1">
      <alignment horizontal="center" vertical="center"/>
    </xf>
    <xf numFmtId="3" fontId="76" fillId="26" borderId="12" xfId="36" applyNumberFormat="1" applyFont="1" applyBorder="1" applyAlignment="1">
      <alignment horizontal="center" vertical="center" wrapText="1"/>
    </xf>
    <xf numFmtId="0" fontId="76" fillId="49" borderId="12" xfId="36" applyFont="1" applyFill="1" applyBorder="1" applyAlignment="1">
      <alignment vertical="center" wrapText="1"/>
    </xf>
    <xf numFmtId="9" fontId="76" fillId="26" borderId="13" xfId="37" applyFont="1" applyBorder="1" applyAlignment="1">
      <alignment horizontal="center" vertical="center"/>
    </xf>
    <xf numFmtId="165" fontId="76" fillId="26" borderId="13" xfId="37" applyNumberFormat="1" applyFont="1" applyBorder="1" applyAlignment="1">
      <alignment horizontal="center" vertical="center"/>
    </xf>
    <xf numFmtId="165" fontId="0" fillId="26" borderId="2" xfId="37" applyNumberFormat="1" applyFont="1"/>
    <xf numFmtId="0" fontId="73" fillId="26" borderId="2" xfId="36" applyFont="1" applyAlignment="1">
      <alignment wrapText="1"/>
    </xf>
    <xf numFmtId="3" fontId="89" fillId="48" borderId="13" xfId="36" applyNumberFormat="1" applyFont="1" applyFill="1" applyBorder="1" applyAlignment="1">
      <alignment horizontal="center" vertical="center"/>
    </xf>
    <xf numFmtId="9" fontId="93" fillId="48" borderId="13" xfId="36" applyNumberFormat="1" applyFont="1" applyFill="1" applyBorder="1" applyAlignment="1">
      <alignment horizontal="center" vertical="center"/>
    </xf>
    <xf numFmtId="3" fontId="93" fillId="48" borderId="13" xfId="37" applyNumberFormat="1" applyFont="1" applyFill="1" applyBorder="1" applyAlignment="1">
      <alignment horizontal="center" vertical="center"/>
    </xf>
    <xf numFmtId="3" fontId="76" fillId="48" borderId="13" xfId="37" applyNumberFormat="1" applyFont="1" applyFill="1" applyBorder="1" applyAlignment="1">
      <alignment horizontal="center" vertical="center"/>
    </xf>
    <xf numFmtId="0" fontId="76" fillId="48" borderId="12" xfId="36" applyFont="1" applyFill="1" applyBorder="1" applyAlignment="1">
      <alignment vertical="center" wrapText="1"/>
    </xf>
    <xf numFmtId="9" fontId="76" fillId="50" borderId="13" xfId="36" applyNumberFormat="1" applyFont="1" applyFill="1" applyBorder="1" applyAlignment="1">
      <alignment horizontal="center" vertical="center"/>
    </xf>
    <xf numFmtId="0" fontId="76" fillId="48" borderId="13" xfId="36" applyFont="1" applyFill="1" applyBorder="1" applyAlignment="1">
      <alignment horizontal="center" vertical="center"/>
    </xf>
    <xf numFmtId="0" fontId="76" fillId="48" borderId="13" xfId="36" applyFont="1" applyFill="1" applyBorder="1" applyAlignment="1">
      <alignment horizontal="center" vertical="center" wrapText="1"/>
    </xf>
    <xf numFmtId="0" fontId="76" fillId="48" borderId="11" xfId="36" applyFont="1" applyFill="1" applyBorder="1" applyAlignment="1">
      <alignment horizontal="center" vertical="center" wrapText="1"/>
    </xf>
    <xf numFmtId="0" fontId="67" fillId="49" borderId="6" xfId="36" applyFont="1" applyFill="1" applyBorder="1" applyAlignment="1">
      <alignment vertical="center" wrapText="1"/>
    </xf>
    <xf numFmtId="0" fontId="67" fillId="48" borderId="6" xfId="36" applyFont="1" applyFill="1" applyBorder="1" applyAlignment="1">
      <alignment horizontal="left" vertical="center" wrapText="1"/>
    </xf>
    <xf numFmtId="0" fontId="14" fillId="26" borderId="2" xfId="36" applyFont="1" applyAlignment="1">
      <alignment horizontal="center"/>
    </xf>
    <xf numFmtId="0" fontId="14" fillId="26" borderId="2" xfId="36" applyFont="1"/>
    <xf numFmtId="0" fontId="118" fillId="26" borderId="2" xfId="35" applyFont="1"/>
    <xf numFmtId="3" fontId="64" fillId="26" borderId="2" xfId="35" applyNumberFormat="1" applyFont="1" applyAlignment="1">
      <alignment horizontal="center" vertical="center"/>
    </xf>
    <xf numFmtId="0" fontId="119" fillId="26" borderId="2" xfId="35" applyFont="1" applyAlignment="1">
      <alignment vertical="center" wrapText="1"/>
    </xf>
    <xf numFmtId="3" fontId="64" fillId="26" borderId="13" xfId="35" applyNumberFormat="1" applyFont="1" applyBorder="1" applyAlignment="1">
      <alignment horizontal="center" vertical="center"/>
    </xf>
    <xf numFmtId="0" fontId="119" fillId="26" borderId="12" xfId="35" applyFont="1" applyBorder="1" applyAlignment="1">
      <alignment vertical="center" wrapText="1"/>
    </xf>
    <xf numFmtId="3" fontId="56" fillId="26" borderId="13" xfId="35" applyNumberFormat="1" applyFont="1" applyBorder="1" applyAlignment="1">
      <alignment horizontal="center" vertical="center"/>
    </xf>
    <xf numFmtId="0" fontId="59" fillId="26" borderId="12" xfId="35" applyFont="1" applyBorder="1" applyAlignment="1">
      <alignment horizontal="left" vertical="center" wrapText="1" indent="1"/>
    </xf>
    <xf numFmtId="0" fontId="56" fillId="26" borderId="12" xfId="35" applyFont="1" applyBorder="1" applyAlignment="1">
      <alignment horizontal="left" vertical="center" wrapText="1" indent="1"/>
    </xf>
    <xf numFmtId="3" fontId="59" fillId="26" borderId="13" xfId="35" applyNumberFormat="1" applyFont="1" applyBorder="1" applyAlignment="1">
      <alignment horizontal="center" vertical="center"/>
    </xf>
    <xf numFmtId="0" fontId="64" fillId="26" borderId="12" xfId="35" applyFont="1" applyBorder="1" applyAlignment="1">
      <alignment vertical="center" wrapText="1"/>
    </xf>
    <xf numFmtId="3" fontId="59" fillId="26" borderId="25" xfId="35" applyNumberFormat="1" applyFont="1" applyBorder="1" applyAlignment="1">
      <alignment horizontal="center" vertical="center"/>
    </xf>
    <xf numFmtId="3" fontId="59" fillId="26" borderId="24" xfId="35" applyNumberFormat="1" applyFont="1" applyBorder="1" applyAlignment="1">
      <alignment horizontal="center" vertical="center"/>
    </xf>
    <xf numFmtId="0" fontId="121" fillId="26" borderId="23" xfId="35" applyFont="1" applyBorder="1" applyAlignment="1">
      <alignment horizontal="left" vertical="center" wrapText="1" indent="1"/>
    </xf>
    <xf numFmtId="0" fontId="121" fillId="26" borderId="56" xfId="35" applyFont="1" applyBorder="1" applyAlignment="1">
      <alignment horizontal="left" vertical="center" wrapText="1" indent="1"/>
    </xf>
    <xf numFmtId="0" fontId="64" fillId="26" borderId="13" xfId="35" applyFont="1" applyBorder="1" applyAlignment="1">
      <alignment horizontal="center" vertical="center" wrapText="1"/>
    </xf>
    <xf numFmtId="0" fontId="56" fillId="26" borderId="12" xfId="35" applyFont="1" applyBorder="1" applyAlignment="1">
      <alignment horizontal="center" vertical="center" wrapText="1"/>
    </xf>
    <xf numFmtId="0" fontId="64" fillId="26" borderId="11" xfId="35" applyFont="1" applyBorder="1" applyAlignment="1">
      <alignment horizontal="center" vertical="center" wrapText="1"/>
    </xf>
    <xf numFmtId="165" fontId="56" fillId="26" borderId="13" xfId="35" applyNumberFormat="1" applyFont="1" applyBorder="1" applyAlignment="1">
      <alignment horizontal="center" vertical="center"/>
    </xf>
    <xf numFmtId="0" fontId="56" fillId="26" borderId="12" xfId="35" applyFont="1" applyBorder="1" applyAlignment="1">
      <alignment horizontal="left" vertical="center" wrapText="1"/>
    </xf>
    <xf numFmtId="3" fontId="56" fillId="26" borderId="12" xfId="35" applyNumberFormat="1" applyFont="1" applyBorder="1" applyAlignment="1">
      <alignment horizontal="center" vertical="center" wrapText="1"/>
    </xf>
    <xf numFmtId="9" fontId="119" fillId="26" borderId="6" xfId="35" applyNumberFormat="1" applyFont="1" applyBorder="1" applyAlignment="1">
      <alignment horizontal="center" vertical="center" wrapText="1"/>
    </xf>
    <xf numFmtId="0" fontId="157" fillId="26" borderId="12" xfId="35" applyFont="1" applyBorder="1" applyAlignment="1">
      <alignment horizontal="left" vertical="center" wrapText="1"/>
    </xf>
    <xf numFmtId="0" fontId="119" fillId="26" borderId="12" xfId="35" applyFont="1" applyBorder="1" applyAlignment="1">
      <alignment horizontal="left" vertical="center" wrapText="1"/>
    </xf>
    <xf numFmtId="3" fontId="59" fillId="26" borderId="11" xfId="35" applyNumberFormat="1" applyFont="1" applyBorder="1" applyAlignment="1">
      <alignment horizontal="center" vertical="center"/>
    </xf>
    <xf numFmtId="0" fontId="121" fillId="26" borderId="10" xfId="35" applyFont="1" applyBorder="1" applyAlignment="1">
      <alignment horizontal="left" vertical="center" wrapText="1" indent="1"/>
    </xf>
    <xf numFmtId="0" fontId="119" fillId="26" borderId="12" xfId="35" applyFont="1" applyBorder="1" applyAlignment="1">
      <alignment horizontal="left" vertical="center"/>
    </xf>
    <xf numFmtId="0" fontId="119" fillId="26" borderId="17" xfId="35" applyFont="1" applyBorder="1" applyAlignment="1">
      <alignment horizontal="left" vertical="center" wrapText="1" indent="1"/>
    </xf>
    <xf numFmtId="165" fontId="59" fillId="26" borderId="13" xfId="35" applyNumberFormat="1" applyFont="1" applyBorder="1" applyAlignment="1">
      <alignment horizontal="center" vertical="center"/>
    </xf>
    <xf numFmtId="0" fontId="56" fillId="26" borderId="12" xfId="35" applyFont="1" applyBorder="1" applyAlignment="1">
      <alignment vertical="center" wrapText="1"/>
    </xf>
    <xf numFmtId="3" fontId="121" fillId="26" borderId="13" xfId="35" applyNumberFormat="1" applyFont="1" applyBorder="1" applyAlignment="1">
      <alignment horizontal="left" vertical="center"/>
    </xf>
    <xf numFmtId="9" fontId="56" fillId="26" borderId="13" xfId="3" applyFont="1" applyFill="1" applyBorder="1" applyAlignment="1">
      <alignment horizontal="center" vertical="center"/>
    </xf>
    <xf numFmtId="165" fontId="56" fillId="26" borderId="13" xfId="3" applyNumberFormat="1" applyFont="1" applyFill="1" applyBorder="1" applyAlignment="1">
      <alignment horizontal="center" vertical="center"/>
    </xf>
    <xf numFmtId="0" fontId="59" fillId="26" borderId="12" xfId="35" applyFont="1" applyBorder="1" applyAlignment="1">
      <alignment horizontal="center" vertical="center" wrapText="1"/>
    </xf>
    <xf numFmtId="3" fontId="161" fillId="26" borderId="13" xfId="35" applyNumberFormat="1" applyFont="1" applyBorder="1" applyAlignment="1">
      <alignment horizontal="center" vertical="center"/>
    </xf>
    <xf numFmtId="3" fontId="64" fillId="26" borderId="12" xfId="35" applyNumberFormat="1" applyFont="1" applyBorder="1" applyAlignment="1">
      <alignment horizontal="center" vertical="center" wrapText="1"/>
    </xf>
    <xf numFmtId="0" fontId="56" fillId="26" borderId="15" xfId="35" applyFont="1" applyBorder="1" applyAlignment="1">
      <alignment horizontal="left" vertical="center" wrapText="1"/>
    </xf>
    <xf numFmtId="1" fontId="56" fillId="26" borderId="13" xfId="35" applyNumberFormat="1" applyFont="1" applyBorder="1" applyAlignment="1">
      <alignment horizontal="center" vertical="center"/>
    </xf>
    <xf numFmtId="9" fontId="56" fillId="26" borderId="13" xfId="35" applyNumberFormat="1" applyFont="1" applyBorder="1" applyAlignment="1">
      <alignment horizontal="center" vertical="center"/>
    </xf>
    <xf numFmtId="3" fontId="56" fillId="26" borderId="13" xfId="3" applyNumberFormat="1" applyFont="1" applyFill="1" applyBorder="1" applyAlignment="1">
      <alignment horizontal="center" vertical="center"/>
    </xf>
    <xf numFmtId="0" fontId="64" fillId="26" borderId="6" xfId="35" applyFont="1" applyBorder="1" applyAlignment="1">
      <alignment vertical="center" wrapText="1"/>
    </xf>
    <xf numFmtId="0" fontId="64" fillId="26" borderId="6" xfId="35" applyFont="1" applyBorder="1" applyAlignment="1">
      <alignment horizontal="left" vertical="center" wrapText="1"/>
    </xf>
    <xf numFmtId="0" fontId="58" fillId="26" borderId="2" xfId="35" applyFont="1" applyAlignment="1">
      <alignment horizontal="center"/>
    </xf>
    <xf numFmtId="0" fontId="162" fillId="26" borderId="2" xfId="20" applyFont="1"/>
    <xf numFmtId="0" fontId="113" fillId="26" borderId="2" xfId="20" applyFont="1"/>
    <xf numFmtId="3" fontId="12" fillId="26" borderId="2" xfId="35" applyNumberFormat="1" applyAlignment="1" applyProtection="1">
      <alignment wrapText="1"/>
      <protection locked="0"/>
    </xf>
    <xf numFmtId="0" fontId="8" fillId="45" borderId="3" xfId="32" applyFont="1" applyFill="1" applyBorder="1" applyAlignment="1">
      <alignment horizontal="center" vertical="center" wrapText="1"/>
    </xf>
    <xf numFmtId="0" fontId="8" fillId="45" borderId="3" xfId="32" applyFont="1" applyFill="1" applyBorder="1" applyAlignment="1" applyProtection="1">
      <alignment horizontal="center" vertical="center" wrapText="1"/>
      <protection locked="0"/>
    </xf>
    <xf numFmtId="0" fontId="4" fillId="41" borderId="3" xfId="32" applyFont="1" applyFill="1" applyBorder="1" applyAlignment="1">
      <alignment horizontal="left" vertical="center" wrapText="1"/>
    </xf>
    <xf numFmtId="0" fontId="4" fillId="41" borderId="3" xfId="32" applyFont="1" applyFill="1" applyBorder="1" applyAlignment="1" applyProtection="1">
      <alignment horizontal="left" vertical="center" wrapText="1"/>
      <protection locked="0"/>
    </xf>
    <xf numFmtId="0" fontId="3" fillId="41" borderId="3" xfId="32" applyFont="1" applyFill="1" applyBorder="1" applyAlignment="1">
      <alignment horizontal="center" vertical="center" wrapText="1"/>
    </xf>
    <xf numFmtId="0" fontId="3" fillId="41" borderId="3" xfId="32" applyFont="1" applyFill="1" applyBorder="1" applyAlignment="1" applyProtection="1">
      <alignment horizontal="center" vertical="center" wrapText="1"/>
      <protection locked="0"/>
    </xf>
    <xf numFmtId="0" fontId="7" fillId="41" borderId="3" xfId="32" applyFont="1" applyFill="1" applyBorder="1" applyAlignment="1">
      <alignment horizontal="left" vertical="center" wrapText="1"/>
    </xf>
    <xf numFmtId="0" fontId="7" fillId="41" borderId="3" xfId="32" applyFont="1" applyFill="1" applyBorder="1" applyAlignment="1" applyProtection="1">
      <alignment horizontal="left" vertical="center" wrapText="1"/>
      <protection locked="0"/>
    </xf>
    <xf numFmtId="0" fontId="7" fillId="26" borderId="3" xfId="32" applyFont="1" applyBorder="1" applyAlignment="1">
      <alignment horizontal="left" vertical="center" wrapText="1"/>
    </xf>
    <xf numFmtId="0" fontId="7" fillId="26" borderId="3" xfId="32" applyFont="1" applyBorder="1" applyAlignment="1" applyProtection="1">
      <alignment horizontal="left" vertical="center" wrapText="1"/>
      <protection locked="0"/>
    </xf>
    <xf numFmtId="0" fontId="1" fillId="45" borderId="2" xfId="32" applyFont="1" applyFill="1" applyAlignment="1">
      <alignment horizontal="center" vertical="center" wrapText="1"/>
    </xf>
    <xf numFmtId="0" fontId="1" fillId="45" borderId="2" xfId="32" applyFont="1" applyFill="1" applyAlignment="1" applyProtection="1">
      <alignment horizontal="center" vertical="center" wrapText="1"/>
      <protection locked="0"/>
    </xf>
    <xf numFmtId="0" fontId="2" fillId="6" borderId="2" xfId="32" applyFont="1" applyFill="1" applyAlignment="1">
      <alignment horizontal="center" vertical="center" wrapText="1"/>
    </xf>
    <xf numFmtId="0" fontId="2" fillId="6" borderId="2" xfId="32" applyFont="1" applyFill="1" applyAlignment="1" applyProtection="1">
      <alignment horizontal="center" vertical="center" wrapText="1"/>
      <protection locked="0"/>
    </xf>
    <xf numFmtId="0" fontId="4" fillId="26" borderId="3" xfId="32" applyFont="1" applyBorder="1" applyAlignment="1">
      <alignment horizontal="center" vertical="center" wrapText="1"/>
    </xf>
    <xf numFmtId="0" fontId="4" fillId="26" borderId="3" xfId="32" applyFont="1" applyBorder="1" applyAlignment="1" applyProtection="1">
      <alignment horizontal="center" vertical="center" wrapText="1"/>
      <protection locked="0"/>
    </xf>
    <xf numFmtId="0" fontId="5" fillId="45" borderId="3" xfId="32" applyFont="1" applyFill="1" applyBorder="1" applyAlignment="1">
      <alignment horizontal="center" vertical="center" wrapText="1"/>
    </xf>
    <xf numFmtId="0" fontId="5" fillId="45" borderId="3" xfId="32" applyFont="1" applyFill="1" applyBorder="1" applyAlignment="1" applyProtection="1">
      <alignment horizontal="center" vertical="center" wrapText="1"/>
      <protection locked="0"/>
    </xf>
    <xf numFmtId="0" fontId="3" fillId="45" borderId="3" xfId="32" applyFont="1" applyFill="1" applyBorder="1" applyAlignment="1">
      <alignment horizontal="center" vertical="center" wrapText="1"/>
    </xf>
    <xf numFmtId="0" fontId="3" fillId="45" borderId="3" xfId="32" applyFont="1" applyFill="1" applyBorder="1" applyAlignment="1" applyProtection="1">
      <alignment horizontal="center" vertical="center" wrapText="1"/>
      <protection locked="0"/>
    </xf>
    <xf numFmtId="0" fontId="4" fillId="26" borderId="3" xfId="32" applyFont="1" applyBorder="1" applyAlignment="1">
      <alignment horizontal="left" vertical="center" wrapText="1"/>
    </xf>
    <xf numFmtId="0" fontId="4" fillId="26" borderId="3" xfId="32" applyFont="1" applyBorder="1" applyAlignment="1" applyProtection="1">
      <alignment horizontal="left" vertical="center" wrapText="1"/>
      <protection locked="0"/>
    </xf>
    <xf numFmtId="0" fontId="7" fillId="26" borderId="3" xfId="12" applyFont="1" applyBorder="1" applyAlignment="1">
      <alignment horizontal="left" vertical="center" wrapText="1"/>
    </xf>
    <xf numFmtId="0" fontId="7" fillId="26" borderId="3" xfId="12" applyFont="1" applyBorder="1" applyAlignment="1" applyProtection="1">
      <alignment horizontal="left" vertical="center" wrapText="1"/>
      <protection locked="0"/>
    </xf>
    <xf numFmtId="0" fontId="8" fillId="45" borderId="3" xfId="12" applyFont="1" applyFill="1" applyBorder="1" applyAlignment="1">
      <alignment horizontal="center" vertical="center" wrapText="1"/>
    </xf>
    <xf numFmtId="0" fontId="8" fillId="45" borderId="3" xfId="12" applyFont="1" applyFill="1" applyBorder="1" applyAlignment="1" applyProtection="1">
      <alignment horizontal="center" vertical="center" wrapText="1"/>
      <protection locked="0"/>
    </xf>
    <xf numFmtId="0" fontId="7" fillId="41" borderId="3" xfId="12" applyFont="1" applyFill="1" applyBorder="1" applyAlignment="1">
      <alignment horizontal="left" vertical="center" wrapText="1"/>
    </xf>
    <xf numFmtId="0" fontId="7" fillId="41" borderId="3" xfId="12" applyFont="1" applyFill="1" applyBorder="1" applyAlignment="1" applyProtection="1">
      <alignment horizontal="left" vertical="center" wrapText="1"/>
      <protection locked="0"/>
    </xf>
    <xf numFmtId="0" fontId="3" fillId="41" borderId="3" xfId="12" applyFont="1" applyFill="1" applyBorder="1" applyAlignment="1">
      <alignment horizontal="center" vertical="center" wrapText="1"/>
    </xf>
    <xf numFmtId="0" fontId="3" fillId="41" borderId="3" xfId="12" applyFont="1" applyFill="1" applyBorder="1" applyAlignment="1" applyProtection="1">
      <alignment horizontal="center" vertical="center" wrapText="1"/>
      <protection locked="0"/>
    </xf>
    <xf numFmtId="0" fontId="4" fillId="41" borderId="3" xfId="12" applyFont="1" applyFill="1" applyBorder="1" applyAlignment="1">
      <alignment horizontal="left" vertical="center" wrapText="1"/>
    </xf>
    <xf numFmtId="0" fontId="4" fillId="41" borderId="3" xfId="12" applyFont="1" applyFill="1" applyBorder="1" applyAlignment="1" applyProtection="1">
      <alignment horizontal="left" vertical="center" wrapText="1"/>
      <protection locked="0"/>
    </xf>
    <xf numFmtId="0" fontId="5" fillId="45" borderId="3" xfId="12" applyFont="1" applyFill="1" applyBorder="1" applyAlignment="1">
      <alignment horizontal="center" vertical="center" wrapText="1"/>
    </xf>
    <xf numFmtId="0" fontId="5" fillId="45" borderId="3" xfId="12" applyFont="1" applyFill="1" applyBorder="1" applyAlignment="1" applyProtection="1">
      <alignment horizontal="center" vertical="center" wrapText="1"/>
      <protection locked="0"/>
    </xf>
    <xf numFmtId="0" fontId="3" fillId="45" borderId="3" xfId="12" applyFont="1" applyFill="1" applyBorder="1" applyAlignment="1">
      <alignment horizontal="center" vertical="center" wrapText="1"/>
    </xf>
    <xf numFmtId="0" fontId="3" fillId="45" borderId="3" xfId="12" applyFont="1" applyFill="1" applyBorder="1" applyAlignment="1" applyProtection="1">
      <alignment horizontal="center" vertical="center" wrapText="1"/>
      <protection locked="0"/>
    </xf>
    <xf numFmtId="0" fontId="4" fillId="26" borderId="3" xfId="12" applyFont="1" applyBorder="1" applyAlignment="1">
      <alignment horizontal="left" vertical="center" wrapText="1"/>
    </xf>
    <xf numFmtId="0" fontId="4" fillId="26" borderId="3" xfId="12" applyFont="1" applyBorder="1" applyAlignment="1" applyProtection="1">
      <alignment horizontal="left" vertical="center" wrapText="1"/>
      <protection locked="0"/>
    </xf>
    <xf numFmtId="0" fontId="4" fillId="26" borderId="3" xfId="12" applyFont="1" applyBorder="1" applyAlignment="1">
      <alignment horizontal="center" vertical="center" wrapText="1"/>
    </xf>
    <xf numFmtId="0" fontId="4" fillId="26" borderId="3" xfId="12" applyFont="1" applyBorder="1" applyAlignment="1" applyProtection="1">
      <alignment horizontal="center" vertical="center" wrapText="1"/>
      <protection locked="0"/>
    </xf>
    <xf numFmtId="0" fontId="1" fillId="45" borderId="2" xfId="12" applyFont="1" applyFill="1" applyAlignment="1">
      <alignment horizontal="center" vertical="center" wrapText="1"/>
    </xf>
    <xf numFmtId="0" fontId="1" fillId="45" borderId="2" xfId="12" applyFont="1" applyFill="1" applyAlignment="1" applyProtection="1">
      <alignment horizontal="center" vertical="center" wrapText="1"/>
      <protection locked="0"/>
    </xf>
    <xf numFmtId="0" fontId="2" fillId="6" borderId="2" xfId="12" applyFont="1" applyFill="1" applyAlignment="1">
      <alignment horizontal="center" vertical="center" wrapText="1"/>
    </xf>
    <xf numFmtId="0" fontId="2" fillId="6" borderId="2" xfId="12" applyFont="1" applyFill="1" applyAlignment="1" applyProtection="1">
      <alignment horizontal="center" vertical="center" wrapText="1"/>
      <protection locked="0"/>
    </xf>
    <xf numFmtId="0" fontId="7" fillId="26" borderId="3" xfId="1" applyFont="1" applyBorder="1" applyAlignment="1">
      <alignment horizontal="left" vertical="center" wrapText="1"/>
    </xf>
    <xf numFmtId="0" fontId="7" fillId="26" borderId="3" xfId="1" applyFont="1" applyBorder="1" applyAlignment="1" applyProtection="1">
      <alignment horizontal="left" vertical="center" wrapText="1"/>
      <protection locked="0"/>
    </xf>
    <xf numFmtId="0" fontId="8" fillId="45" borderId="3" xfId="1" applyFont="1" applyFill="1" applyBorder="1" applyAlignment="1">
      <alignment horizontal="center" vertical="center" wrapText="1"/>
    </xf>
    <xf numFmtId="0" fontId="8" fillId="45" borderId="3" xfId="1" applyFont="1" applyFill="1" applyBorder="1" applyAlignment="1" applyProtection="1">
      <alignment horizontal="center" vertical="center" wrapText="1"/>
      <protection locked="0"/>
    </xf>
    <xf numFmtId="0" fontId="7" fillId="41" borderId="3" xfId="1" applyFont="1" applyFill="1" applyBorder="1" applyAlignment="1">
      <alignment horizontal="left" vertical="center" wrapText="1"/>
    </xf>
    <xf numFmtId="0" fontId="7" fillId="41" borderId="3" xfId="1" applyFont="1" applyFill="1" applyBorder="1" applyAlignment="1" applyProtection="1">
      <alignment horizontal="left" vertical="center" wrapText="1"/>
      <protection locked="0"/>
    </xf>
    <xf numFmtId="0" fontId="3" fillId="41" borderId="3" xfId="1" applyFont="1" applyFill="1" applyBorder="1" applyAlignment="1">
      <alignment horizontal="center" vertical="center" wrapText="1"/>
    </xf>
    <xf numFmtId="0" fontId="3" fillId="41" borderId="3" xfId="1" applyFont="1" applyFill="1" applyBorder="1" applyAlignment="1" applyProtection="1">
      <alignment horizontal="center" vertical="center" wrapText="1"/>
      <protection locked="0"/>
    </xf>
    <xf numFmtId="0" fontId="4" fillId="41" borderId="3" xfId="1" applyFont="1" applyFill="1" applyBorder="1" applyAlignment="1">
      <alignment horizontal="left" vertical="center" wrapText="1"/>
    </xf>
    <xf numFmtId="0" fontId="4" fillId="41" borderId="3" xfId="1" applyFont="1" applyFill="1" applyBorder="1" applyAlignment="1" applyProtection="1">
      <alignment horizontal="left" vertical="center" wrapText="1"/>
      <protection locked="0"/>
    </xf>
    <xf numFmtId="0" fontId="1" fillId="45" borderId="2" xfId="1" applyFont="1" applyFill="1" applyAlignment="1">
      <alignment horizontal="center" vertical="center" wrapText="1"/>
    </xf>
    <xf numFmtId="0" fontId="1" fillId="45" borderId="2" xfId="1" applyFont="1" applyFill="1" applyAlignment="1" applyProtection="1">
      <alignment horizontal="center" vertical="center" wrapText="1"/>
      <protection locked="0"/>
    </xf>
    <xf numFmtId="0" fontId="2" fillId="6" borderId="2" xfId="1" applyFont="1" applyFill="1" applyAlignment="1">
      <alignment horizontal="center" vertical="center" wrapText="1"/>
    </xf>
    <xf numFmtId="0" fontId="2" fillId="6" borderId="2" xfId="1" applyFont="1" applyFill="1" applyAlignment="1" applyProtection="1">
      <alignment horizontal="center" vertical="center" wrapText="1"/>
      <protection locked="0"/>
    </xf>
    <xf numFmtId="0" fontId="4" fillId="26" borderId="3" xfId="1" applyFont="1" applyBorder="1" applyAlignment="1">
      <alignment horizontal="center" vertical="center" wrapText="1"/>
    </xf>
    <xf numFmtId="0" fontId="4" fillId="26" borderId="3" xfId="1" applyFont="1" applyBorder="1" applyAlignment="1" applyProtection="1">
      <alignment horizontal="center" vertical="center" wrapText="1"/>
      <protection locked="0"/>
    </xf>
    <xf numFmtId="0" fontId="5" fillId="45" borderId="3" xfId="1" applyFont="1" applyFill="1" applyBorder="1" applyAlignment="1">
      <alignment horizontal="center" vertical="center" wrapText="1"/>
    </xf>
    <xf numFmtId="0" fontId="5" fillId="45" borderId="3" xfId="1" applyFont="1" applyFill="1" applyBorder="1" applyAlignment="1" applyProtection="1">
      <alignment horizontal="center" vertical="center" wrapText="1"/>
      <protection locked="0"/>
    </xf>
    <xf numFmtId="0" fontId="3" fillId="45" borderId="3" xfId="1" applyFont="1" applyFill="1" applyBorder="1" applyAlignment="1">
      <alignment horizontal="center" vertical="center" wrapText="1"/>
    </xf>
    <xf numFmtId="0" fontId="3" fillId="45" borderId="3" xfId="1" applyFont="1" applyFill="1" applyBorder="1" applyAlignment="1" applyProtection="1">
      <alignment horizontal="center" vertical="center" wrapText="1"/>
      <protection locked="0"/>
    </xf>
    <xf numFmtId="0" fontId="4" fillId="26" borderId="3" xfId="1" applyFont="1" applyBorder="1" applyAlignment="1">
      <alignment horizontal="left" vertical="center" wrapText="1"/>
    </xf>
    <xf numFmtId="0" fontId="4" fillId="26" borderId="3" xfId="1" applyFont="1" applyBorder="1" applyAlignment="1" applyProtection="1">
      <alignment horizontal="left" vertical="center" wrapText="1"/>
      <protection locked="0"/>
    </xf>
    <xf numFmtId="0" fontId="7" fillId="22" borderId="3" xfId="0" applyFont="1" applyFill="1" applyBorder="1" applyAlignment="1">
      <alignment horizontal="left" vertical="center" wrapText="1"/>
    </xf>
    <xf numFmtId="0" fontId="7" fillId="23" borderId="3" xfId="0" applyFont="1" applyFill="1" applyBorder="1" applyAlignment="1" applyProtection="1">
      <alignment horizontal="left" vertical="center" wrapText="1"/>
      <protection locked="0"/>
    </xf>
    <xf numFmtId="0" fontId="7" fillId="25" borderId="3" xfId="0" applyFont="1" applyFill="1" applyBorder="1" applyAlignment="1">
      <alignment horizontal="left" vertical="center" wrapText="1"/>
    </xf>
    <xf numFmtId="0" fontId="7" fillId="26" borderId="3" xfId="0" applyFont="1" applyFill="1" applyBorder="1" applyAlignment="1" applyProtection="1">
      <alignment horizontal="left" vertical="center" wrapText="1"/>
      <protection locked="0"/>
    </xf>
    <xf numFmtId="0" fontId="8" fillId="31" borderId="3" xfId="0" applyFont="1" applyFill="1" applyBorder="1" applyAlignment="1">
      <alignment horizontal="center" vertical="center" wrapText="1"/>
    </xf>
    <xf numFmtId="0" fontId="8" fillId="32" borderId="3" xfId="0" applyFont="1" applyFill="1" applyBorder="1" applyAlignment="1" applyProtection="1">
      <alignment horizontal="center" vertical="center" wrapText="1"/>
      <protection locked="0"/>
    </xf>
    <xf numFmtId="0" fontId="3" fillId="19" borderId="3" xfId="0" applyFont="1" applyFill="1" applyBorder="1" applyAlignment="1">
      <alignment horizontal="center" vertical="center" wrapText="1"/>
    </xf>
    <xf numFmtId="0" fontId="3" fillId="20" borderId="3" xfId="0" applyFont="1" applyFill="1" applyBorder="1" applyAlignment="1" applyProtection="1">
      <alignment horizontal="center" vertical="center" wrapText="1"/>
      <protection locked="0"/>
    </xf>
    <xf numFmtId="0" fontId="4" fillId="17" borderId="3" xfId="0" applyFont="1" applyFill="1" applyBorder="1" applyAlignment="1">
      <alignment horizontal="left" vertical="center" wrapText="1"/>
    </xf>
    <xf numFmtId="0" fontId="4" fillId="18" borderId="3" xfId="0" applyFont="1" applyFill="1" applyBorder="1" applyAlignment="1" applyProtection="1">
      <alignment horizontal="left" vertical="center" wrapText="1"/>
      <protection locked="0"/>
    </xf>
    <xf numFmtId="0" fontId="4" fillId="8" borderId="3" xfId="0" applyFont="1" applyFill="1" applyBorder="1" applyAlignment="1">
      <alignment horizontal="center" vertical="center" wrapText="1"/>
    </xf>
    <xf numFmtId="0" fontId="4" fillId="9" borderId="3" xfId="0" applyFont="1" applyFill="1" applyBorder="1" applyAlignment="1" applyProtection="1">
      <alignment horizontal="center" vertical="center" wrapText="1"/>
      <protection locked="0"/>
    </xf>
    <xf numFmtId="0" fontId="5" fillId="10" borderId="3" xfId="0" applyFont="1" applyFill="1" applyBorder="1" applyAlignment="1">
      <alignment horizontal="center" vertical="center" wrapText="1"/>
    </xf>
    <xf numFmtId="0" fontId="5" fillId="11" borderId="3" xfId="0" applyFont="1" applyFill="1" applyBorder="1" applyAlignment="1" applyProtection="1">
      <alignment horizontal="center" vertical="center" wrapText="1"/>
      <protection locked="0"/>
    </xf>
    <xf numFmtId="0" fontId="3" fillId="12" borderId="3" xfId="0" applyFont="1" applyFill="1" applyBorder="1" applyAlignment="1">
      <alignment horizontal="center" vertical="center" wrapText="1"/>
    </xf>
    <xf numFmtId="0" fontId="3" fillId="13" borderId="3" xfId="0" applyFont="1" applyFill="1" applyBorder="1" applyAlignment="1" applyProtection="1">
      <alignment horizontal="center" vertical="center" wrapText="1"/>
      <protection locked="0"/>
    </xf>
    <xf numFmtId="0" fontId="4" fillId="14" borderId="3" xfId="0" applyFont="1" applyFill="1" applyBorder="1" applyAlignment="1">
      <alignment horizontal="left" vertical="center" wrapText="1"/>
    </xf>
    <xf numFmtId="0" fontId="4" fillId="15" borderId="3" xfId="0" applyFont="1" applyFill="1" applyBorder="1" applyAlignment="1" applyProtection="1">
      <alignment horizontal="left" vertical="center" wrapText="1"/>
      <protection locked="0"/>
    </xf>
    <xf numFmtId="0" fontId="1" fillId="3" borderId="1" xfId="0" applyFont="1" applyFill="1" applyBorder="1" applyAlignment="1">
      <alignment horizontal="center" vertical="center" wrapText="1"/>
    </xf>
    <xf numFmtId="0" fontId="1" fillId="4" borderId="1" xfId="0" applyFont="1" applyFill="1" applyBorder="1" applyAlignment="1" applyProtection="1">
      <alignment horizontal="center" vertical="center" wrapText="1"/>
      <protection locked="0"/>
    </xf>
    <xf numFmtId="0" fontId="2" fillId="5" borderId="2" xfId="0" applyFont="1" applyFill="1" applyBorder="1" applyAlignment="1">
      <alignment horizontal="center" vertical="center" wrapText="1"/>
    </xf>
    <xf numFmtId="0" fontId="2" fillId="6" borderId="2" xfId="0" applyFont="1" applyFill="1" applyBorder="1" applyAlignment="1" applyProtection="1">
      <alignment horizontal="center" vertical="center" wrapText="1"/>
      <protection locked="0"/>
    </xf>
    <xf numFmtId="0" fontId="7" fillId="26" borderId="3" xfId="33" applyFont="1" applyBorder="1" applyAlignment="1">
      <alignment horizontal="left" vertical="center" wrapText="1"/>
    </xf>
    <xf numFmtId="0" fontId="7" fillId="26" borderId="3" xfId="33" applyFont="1" applyBorder="1" applyAlignment="1" applyProtection="1">
      <alignment horizontal="left" vertical="center" wrapText="1"/>
      <protection locked="0"/>
    </xf>
    <xf numFmtId="0" fontId="8" fillId="45" borderId="3" xfId="33" applyFont="1" applyFill="1" applyBorder="1" applyAlignment="1">
      <alignment horizontal="center" vertical="center" wrapText="1"/>
    </xf>
    <xf numFmtId="0" fontId="8" fillId="45" borderId="3" xfId="33" applyFont="1" applyFill="1" applyBorder="1" applyAlignment="1" applyProtection="1">
      <alignment horizontal="center" vertical="center" wrapText="1"/>
      <protection locked="0"/>
    </xf>
    <xf numFmtId="0" fontId="3" fillId="41" borderId="3" xfId="33" applyFont="1" applyFill="1" applyBorder="1" applyAlignment="1">
      <alignment horizontal="center" vertical="center" wrapText="1"/>
    </xf>
    <xf numFmtId="0" fontId="3" fillId="41" borderId="3" xfId="33" applyFont="1" applyFill="1" applyBorder="1" applyAlignment="1" applyProtection="1">
      <alignment horizontal="center" vertical="center" wrapText="1"/>
      <protection locked="0"/>
    </xf>
    <xf numFmtId="0" fontId="7" fillId="41" borderId="3" xfId="33" applyFont="1" applyFill="1" applyBorder="1" applyAlignment="1">
      <alignment horizontal="left" vertical="center" wrapText="1"/>
    </xf>
    <xf numFmtId="0" fontId="7" fillId="41" borderId="3" xfId="33" applyFont="1" applyFill="1" applyBorder="1" applyAlignment="1" applyProtection="1">
      <alignment horizontal="left" vertical="center" wrapText="1"/>
      <protection locked="0"/>
    </xf>
    <xf numFmtId="0" fontId="1" fillId="45" borderId="2" xfId="33" applyFont="1" applyFill="1" applyAlignment="1">
      <alignment horizontal="center" vertical="center" wrapText="1"/>
    </xf>
    <xf numFmtId="0" fontId="1" fillId="45" borderId="2" xfId="33" applyFont="1" applyFill="1" applyAlignment="1" applyProtection="1">
      <alignment horizontal="center" vertical="center" wrapText="1"/>
      <protection locked="0"/>
    </xf>
    <xf numFmtId="0" fontId="2" fillId="6" borderId="2" xfId="33" applyFont="1" applyFill="1" applyAlignment="1">
      <alignment horizontal="center" vertical="center" wrapText="1"/>
    </xf>
    <xf numFmtId="0" fontId="2" fillId="6" borderId="2" xfId="33" applyFont="1" applyFill="1" applyAlignment="1" applyProtection="1">
      <alignment horizontal="center" vertical="center" wrapText="1"/>
      <protection locked="0"/>
    </xf>
    <xf numFmtId="0" fontId="4" fillId="26" borderId="3" xfId="33" applyFont="1" applyBorder="1" applyAlignment="1">
      <alignment horizontal="center" vertical="center" wrapText="1"/>
    </xf>
    <xf numFmtId="0" fontId="4" fillId="26" borderId="3" xfId="33" applyFont="1" applyBorder="1" applyAlignment="1" applyProtection="1">
      <alignment horizontal="center" vertical="center" wrapText="1"/>
      <protection locked="0"/>
    </xf>
    <xf numFmtId="0" fontId="5" fillId="45" borderId="3" xfId="33" applyFont="1" applyFill="1" applyBorder="1" applyAlignment="1">
      <alignment horizontal="center" vertical="center" wrapText="1"/>
    </xf>
    <xf numFmtId="0" fontId="5" fillId="45" borderId="3" xfId="33" applyFont="1" applyFill="1" applyBorder="1" applyAlignment="1" applyProtection="1">
      <alignment horizontal="center" vertical="center" wrapText="1"/>
      <protection locked="0"/>
    </xf>
    <xf numFmtId="0" fontId="3" fillId="45" borderId="3" xfId="33" applyFont="1" applyFill="1" applyBorder="1" applyAlignment="1">
      <alignment horizontal="center" vertical="center" wrapText="1"/>
    </xf>
    <xf numFmtId="0" fontId="3" fillId="45" borderId="3" xfId="33" applyFont="1" applyFill="1" applyBorder="1" applyAlignment="1" applyProtection="1">
      <alignment horizontal="center" vertical="center" wrapText="1"/>
      <protection locked="0"/>
    </xf>
    <xf numFmtId="0" fontId="4" fillId="26" borderId="3" xfId="33" applyFont="1" applyBorder="1" applyAlignment="1">
      <alignment horizontal="left" vertical="center" wrapText="1"/>
    </xf>
    <xf numFmtId="0" fontId="4" fillId="26" borderId="3" xfId="33" applyFont="1" applyBorder="1" applyAlignment="1" applyProtection="1">
      <alignment horizontal="left" vertical="center" wrapText="1"/>
      <protection locked="0"/>
    </xf>
    <xf numFmtId="0" fontId="4" fillId="41" borderId="3" xfId="33" applyFont="1" applyFill="1" applyBorder="1" applyAlignment="1">
      <alignment horizontal="left" vertical="center" wrapText="1"/>
    </xf>
    <xf numFmtId="0" fontId="4" fillId="41" borderId="3" xfId="33" applyFont="1" applyFill="1" applyBorder="1" applyAlignment="1" applyProtection="1">
      <alignment horizontal="left" vertical="center" wrapText="1"/>
      <protection locked="0"/>
    </xf>
    <xf numFmtId="0" fontId="8" fillId="45" borderId="3" xfId="34" applyFont="1" applyFill="1" applyBorder="1" applyAlignment="1">
      <alignment horizontal="center" vertical="center" wrapText="1"/>
    </xf>
    <xf numFmtId="0" fontId="8" fillId="45" borderId="3" xfId="34" applyFont="1" applyFill="1" applyBorder="1" applyAlignment="1" applyProtection="1">
      <alignment horizontal="center" vertical="center" wrapText="1"/>
      <protection locked="0"/>
    </xf>
    <xf numFmtId="0" fontId="7" fillId="41" borderId="3" xfId="34" applyFont="1" applyFill="1" applyBorder="1" applyAlignment="1">
      <alignment horizontal="left" vertical="center" wrapText="1"/>
    </xf>
    <xf numFmtId="0" fontId="7" fillId="41" borderId="3" xfId="34" applyFont="1" applyFill="1" applyBorder="1" applyAlignment="1" applyProtection="1">
      <alignment horizontal="left" vertical="center" wrapText="1"/>
      <protection locked="0"/>
    </xf>
    <xf numFmtId="0" fontId="7" fillId="26" borderId="3" xfId="34" applyFont="1" applyBorder="1" applyAlignment="1">
      <alignment horizontal="left" vertical="center" wrapText="1"/>
    </xf>
    <xf numFmtId="0" fontId="7" fillId="26" borderId="3" xfId="34" applyFont="1" applyBorder="1" applyAlignment="1" applyProtection="1">
      <alignment horizontal="left" vertical="center" wrapText="1"/>
      <protection locked="0"/>
    </xf>
    <xf numFmtId="0" fontId="3" fillId="41" borderId="3" xfId="34" applyFont="1" applyFill="1" applyBorder="1" applyAlignment="1">
      <alignment horizontal="center" vertical="center" wrapText="1"/>
    </xf>
    <xf numFmtId="0" fontId="3" fillId="41" borderId="3" xfId="34" applyFont="1" applyFill="1" applyBorder="1" applyAlignment="1" applyProtection="1">
      <alignment horizontal="center" vertical="center" wrapText="1"/>
      <protection locked="0"/>
    </xf>
    <xf numFmtId="0" fontId="4" fillId="26" borderId="3" xfId="34" applyFont="1" applyBorder="1" applyAlignment="1">
      <alignment horizontal="center" vertical="center" wrapText="1"/>
    </xf>
    <xf numFmtId="0" fontId="4" fillId="26" borderId="3" xfId="34" applyFont="1" applyBorder="1" applyAlignment="1" applyProtection="1">
      <alignment horizontal="center" vertical="center" wrapText="1"/>
      <protection locked="0"/>
    </xf>
    <xf numFmtId="0" fontId="5" fillId="45" borderId="3" xfId="34" applyFont="1" applyFill="1" applyBorder="1" applyAlignment="1">
      <alignment horizontal="center" vertical="center" wrapText="1"/>
    </xf>
    <xf numFmtId="0" fontId="5" fillId="45" borderId="3" xfId="34" applyFont="1" applyFill="1" applyBorder="1" applyAlignment="1" applyProtection="1">
      <alignment horizontal="center" vertical="center" wrapText="1"/>
      <protection locked="0"/>
    </xf>
    <xf numFmtId="0" fontId="3" fillId="45" borderId="3" xfId="34" applyFont="1" applyFill="1" applyBorder="1" applyAlignment="1">
      <alignment horizontal="center" vertical="center" wrapText="1"/>
    </xf>
    <xf numFmtId="0" fontId="3" fillId="45" borderId="3" xfId="34" applyFont="1" applyFill="1" applyBorder="1" applyAlignment="1" applyProtection="1">
      <alignment horizontal="center" vertical="center" wrapText="1"/>
      <protection locked="0"/>
    </xf>
    <xf numFmtId="0" fontId="4" fillId="26" borderId="3" xfId="34" applyFont="1" applyBorder="1" applyAlignment="1">
      <alignment horizontal="left" vertical="center" wrapText="1"/>
    </xf>
    <xf numFmtId="0" fontId="4" fillId="26" borderId="3" xfId="34" applyFont="1" applyBorder="1" applyAlignment="1" applyProtection="1">
      <alignment horizontal="left" vertical="center" wrapText="1"/>
      <protection locked="0"/>
    </xf>
    <xf numFmtId="0" fontId="4" fillId="41" borderId="3" xfId="34" applyFont="1" applyFill="1" applyBorder="1" applyAlignment="1">
      <alignment horizontal="left" vertical="center" wrapText="1"/>
    </xf>
    <xf numFmtId="0" fontId="4" fillId="41" borderId="3" xfId="34" applyFont="1" applyFill="1" applyBorder="1" applyAlignment="1" applyProtection="1">
      <alignment horizontal="left" vertical="center" wrapText="1"/>
      <protection locked="0"/>
    </xf>
    <xf numFmtId="0" fontId="1" fillId="45" borderId="2" xfId="34" applyFont="1" applyFill="1" applyAlignment="1">
      <alignment horizontal="center" vertical="center" wrapText="1"/>
    </xf>
    <xf numFmtId="0" fontId="1" fillId="45" borderId="2" xfId="34" applyFont="1" applyFill="1" applyAlignment="1" applyProtection="1">
      <alignment horizontal="center" vertical="center" wrapText="1"/>
      <protection locked="0"/>
    </xf>
    <xf numFmtId="0" fontId="2" fillId="6" borderId="2" xfId="34" applyFont="1" applyFill="1" applyAlignment="1">
      <alignment horizontal="center" vertical="center" wrapText="1"/>
    </xf>
    <xf numFmtId="0" fontId="2" fillId="6" borderId="2" xfId="34" applyFont="1" applyFill="1" applyAlignment="1" applyProtection="1">
      <alignment horizontal="center" vertical="center" wrapText="1"/>
      <protection locked="0"/>
    </xf>
    <xf numFmtId="0" fontId="4" fillId="26" borderId="3" xfId="35" applyFont="1" applyBorder="1" applyAlignment="1">
      <alignment horizontal="center" vertical="center" wrapText="1"/>
    </xf>
    <xf numFmtId="0" fontId="4" fillId="26" borderId="3" xfId="35" applyFont="1" applyBorder="1" applyAlignment="1" applyProtection="1">
      <alignment horizontal="center" vertical="center" wrapText="1"/>
      <protection locked="0"/>
    </xf>
    <xf numFmtId="0" fontId="5" fillId="45" borderId="3" xfId="35" applyFont="1" applyFill="1" applyBorder="1" applyAlignment="1">
      <alignment horizontal="center" vertical="center" wrapText="1"/>
    </xf>
    <xf numFmtId="0" fontId="5" fillId="45" borderId="3" xfId="35" applyFont="1" applyFill="1" applyBorder="1" applyAlignment="1" applyProtection="1">
      <alignment horizontal="center" vertical="center" wrapText="1"/>
      <protection locked="0"/>
    </xf>
    <xf numFmtId="0" fontId="3" fillId="45" borderId="3" xfId="35" applyFont="1" applyFill="1" applyBorder="1" applyAlignment="1">
      <alignment horizontal="center" vertical="center" wrapText="1"/>
    </xf>
    <xf numFmtId="0" fontId="3" fillId="45" borderId="3" xfId="35" applyFont="1" applyFill="1" applyBorder="1" applyAlignment="1" applyProtection="1">
      <alignment horizontal="center" vertical="center" wrapText="1"/>
      <protection locked="0"/>
    </xf>
    <xf numFmtId="0" fontId="4" fillId="26" borderId="3" xfId="35" applyFont="1" applyBorder="1" applyAlignment="1">
      <alignment horizontal="left" vertical="center" wrapText="1"/>
    </xf>
    <xf numFmtId="0" fontId="4" fillId="26" borderId="3" xfId="35" applyFont="1" applyBorder="1" applyAlignment="1" applyProtection="1">
      <alignment horizontal="left" vertical="center" wrapText="1"/>
      <protection locked="0"/>
    </xf>
    <xf numFmtId="0" fontId="1" fillId="45" borderId="2" xfId="35" applyFont="1" applyFill="1" applyAlignment="1">
      <alignment horizontal="center" vertical="center" wrapText="1"/>
    </xf>
    <xf numFmtId="0" fontId="1" fillId="45" borderId="2" xfId="35" applyFont="1" applyFill="1" applyAlignment="1" applyProtection="1">
      <alignment horizontal="center" vertical="center" wrapText="1"/>
      <protection locked="0"/>
    </xf>
    <xf numFmtId="0" fontId="2" fillId="6" borderId="2" xfId="35" applyFont="1" applyFill="1" applyAlignment="1">
      <alignment horizontal="center" vertical="center" wrapText="1"/>
    </xf>
    <xf numFmtId="0" fontId="2" fillId="6" borderId="2" xfId="35" applyFont="1" applyFill="1" applyAlignment="1" applyProtection="1">
      <alignment horizontal="center" vertical="center" wrapText="1"/>
      <protection locked="0"/>
    </xf>
    <xf numFmtId="0" fontId="4" fillId="41" borderId="3" xfId="35" applyFont="1" applyFill="1" applyBorder="1" applyAlignment="1">
      <alignment horizontal="left" vertical="center" wrapText="1"/>
    </xf>
    <xf numFmtId="0" fontId="4" fillId="41" borderId="3" xfId="35" applyFont="1" applyFill="1" applyBorder="1" applyAlignment="1" applyProtection="1">
      <alignment horizontal="left" vertical="center" wrapText="1"/>
      <protection locked="0"/>
    </xf>
    <xf numFmtId="0" fontId="3" fillId="41" borderId="3" xfId="35" applyFont="1" applyFill="1" applyBorder="1" applyAlignment="1">
      <alignment horizontal="center" vertical="center" wrapText="1"/>
    </xf>
    <xf numFmtId="0" fontId="3" fillId="41" borderId="3" xfId="35" applyFont="1" applyFill="1" applyBorder="1" applyAlignment="1" applyProtection="1">
      <alignment horizontal="center" vertical="center" wrapText="1"/>
      <protection locked="0"/>
    </xf>
    <xf numFmtId="0" fontId="7" fillId="41" borderId="3" xfId="35" applyFont="1" applyFill="1" applyBorder="1" applyAlignment="1">
      <alignment horizontal="left" vertical="center" wrapText="1"/>
    </xf>
    <xf numFmtId="0" fontId="7" fillId="41" borderId="3" xfId="35" applyFont="1" applyFill="1" applyBorder="1" applyAlignment="1" applyProtection="1">
      <alignment horizontal="left" vertical="center" wrapText="1"/>
      <protection locked="0"/>
    </xf>
    <xf numFmtId="0" fontId="7" fillId="26" borderId="3" xfId="35" applyFont="1" applyBorder="1" applyAlignment="1">
      <alignment horizontal="left" vertical="center" wrapText="1"/>
    </xf>
    <xf numFmtId="0" fontId="7" fillId="26" borderId="3" xfId="35" applyFont="1" applyBorder="1" applyAlignment="1" applyProtection="1">
      <alignment horizontal="left" vertical="center" wrapText="1"/>
      <protection locked="0"/>
    </xf>
    <xf numFmtId="0" fontId="8" fillId="45" borderId="3" xfId="35" applyFont="1" applyFill="1" applyBorder="1" applyAlignment="1">
      <alignment horizontal="center" vertical="center" wrapText="1"/>
    </xf>
    <xf numFmtId="0" fontId="8" fillId="45" borderId="3" xfId="35" applyFont="1" applyFill="1" applyBorder="1" applyAlignment="1" applyProtection="1">
      <alignment horizontal="center" vertical="center" wrapText="1"/>
      <protection locked="0"/>
    </xf>
    <xf numFmtId="0" fontId="52" fillId="26" borderId="2" xfId="1" applyFont="1" applyAlignment="1">
      <alignment horizontal="center" wrapText="1"/>
    </xf>
    <xf numFmtId="0" fontId="122" fillId="47" borderId="2" xfId="1" applyFont="1" applyFill="1" applyAlignment="1">
      <alignment horizontal="center"/>
    </xf>
    <xf numFmtId="49" fontId="48" fillId="48" borderId="7" xfId="1" applyNumberFormat="1" applyFont="1" applyFill="1" applyBorder="1" applyAlignment="1">
      <alignment horizontal="center" vertical="center"/>
    </xf>
    <xf numFmtId="49" fontId="48" fillId="48" borderId="8" xfId="1" applyNumberFormat="1" applyFont="1" applyFill="1" applyBorder="1" applyAlignment="1">
      <alignment horizontal="center" vertical="center"/>
    </xf>
    <xf numFmtId="49" fontId="48" fillId="48" borderId="101" xfId="1" applyNumberFormat="1" applyFont="1" applyFill="1" applyBorder="1" applyAlignment="1">
      <alignment horizontal="center" vertical="center"/>
    </xf>
    <xf numFmtId="0" fontId="48" fillId="48" borderId="7" xfId="1" applyFont="1" applyFill="1" applyBorder="1" applyAlignment="1">
      <alignment horizontal="center" vertical="center" wrapText="1"/>
    </xf>
    <xf numFmtId="0" fontId="48" fillId="48" borderId="8" xfId="1" applyFont="1" applyFill="1" applyBorder="1" applyAlignment="1">
      <alignment horizontal="center" vertical="center" wrapText="1"/>
    </xf>
    <xf numFmtId="0" fontId="48" fillId="48" borderId="101" xfId="1" applyFont="1" applyFill="1" applyBorder="1" applyAlignment="1">
      <alignment horizontal="center" vertical="center" wrapText="1"/>
    </xf>
    <xf numFmtId="0" fontId="51" fillId="26" borderId="102" xfId="1" applyFont="1" applyBorder="1" applyAlignment="1">
      <alignment horizontal="center"/>
    </xf>
    <xf numFmtId="0" fontId="51" fillId="26" borderId="8" xfId="1" applyFont="1" applyBorder="1" applyAlignment="1">
      <alignment horizontal="center"/>
    </xf>
    <xf numFmtId="0" fontId="51" fillId="26" borderId="101" xfId="1" applyFont="1" applyBorder="1" applyAlignment="1">
      <alignment horizontal="center"/>
    </xf>
    <xf numFmtId="0" fontId="48" fillId="48" borderId="102" xfId="1" applyFont="1" applyFill="1" applyBorder="1" applyAlignment="1">
      <alignment horizontal="center" vertical="center" wrapText="1"/>
    </xf>
    <xf numFmtId="0" fontId="51" fillId="49" borderId="102" xfId="1" applyFont="1" applyFill="1" applyBorder="1" applyAlignment="1">
      <alignment horizontal="center" vertical="center"/>
    </xf>
    <xf numFmtId="0" fontId="51" fillId="49" borderId="8" xfId="1" applyFont="1" applyFill="1" applyBorder="1" applyAlignment="1">
      <alignment horizontal="center" vertical="center"/>
    </xf>
    <xf numFmtId="0" fontId="51" fillId="49" borderId="101" xfId="1" applyFont="1" applyFill="1" applyBorder="1" applyAlignment="1">
      <alignment horizontal="center" vertical="center"/>
    </xf>
    <xf numFmtId="3" fontId="136" fillId="47" borderId="16" xfId="35" applyNumberFormat="1" applyFont="1" applyFill="1" applyBorder="1" applyAlignment="1">
      <alignment horizontal="center" vertical="center"/>
    </xf>
    <xf numFmtId="0" fontId="48" fillId="48" borderId="9" xfId="1" applyFont="1" applyFill="1" applyBorder="1" applyAlignment="1">
      <alignment horizontal="center" vertical="center" wrapText="1"/>
    </xf>
    <xf numFmtId="0" fontId="48" fillId="26" borderId="7" xfId="1" applyFont="1" applyBorder="1" applyAlignment="1">
      <alignment horizontal="center" vertical="center" wrapText="1"/>
    </xf>
    <xf numFmtId="0" fontId="48" fillId="26" borderId="8" xfId="1" applyFont="1" applyBorder="1" applyAlignment="1">
      <alignment horizontal="center" vertical="center" wrapText="1"/>
    </xf>
    <xf numFmtId="0" fontId="48" fillId="26" borderId="101" xfId="1" applyFont="1" applyBorder="1" applyAlignment="1">
      <alignment horizontal="center" vertical="center" wrapText="1"/>
    </xf>
    <xf numFmtId="0" fontId="48" fillId="48" borderId="100" xfId="1" applyFont="1" applyFill="1" applyBorder="1" applyAlignment="1">
      <alignment horizontal="center" vertical="center" wrapText="1"/>
    </xf>
    <xf numFmtId="0" fontId="48" fillId="48" borderId="66" xfId="1" applyFont="1" applyFill="1" applyBorder="1" applyAlignment="1">
      <alignment horizontal="center" vertical="center" wrapText="1"/>
    </xf>
    <xf numFmtId="0" fontId="48" fillId="49" borderId="7" xfId="1" applyFont="1" applyFill="1" applyBorder="1" applyAlignment="1">
      <alignment horizontal="center" vertical="center" wrapText="1"/>
    </xf>
    <xf numFmtId="0" fontId="48" fillId="49" borderId="8" xfId="1" applyFont="1" applyFill="1" applyBorder="1" applyAlignment="1">
      <alignment horizontal="center" vertical="center" wrapText="1"/>
    </xf>
    <xf numFmtId="0" fontId="48" fillId="49" borderId="101" xfId="1" applyFont="1" applyFill="1" applyBorder="1" applyAlignment="1">
      <alignment horizontal="center" vertical="center" wrapText="1"/>
    </xf>
    <xf numFmtId="0" fontId="47" fillId="26" borderId="7" xfId="1" applyFont="1" applyBorder="1" applyAlignment="1">
      <alignment horizontal="center" vertical="center" wrapText="1"/>
    </xf>
    <xf numFmtId="0" fontId="47" fillId="26" borderId="8" xfId="1" applyFont="1" applyBorder="1" applyAlignment="1">
      <alignment horizontal="center" vertical="center" wrapText="1"/>
    </xf>
    <xf numFmtId="0" fontId="47" fillId="26" borderId="101" xfId="1" applyFont="1" applyBorder="1" applyAlignment="1">
      <alignment horizontal="center" vertical="center" wrapText="1"/>
    </xf>
    <xf numFmtId="9" fontId="48" fillId="48" borderId="7" xfId="1" applyNumberFormat="1" applyFont="1" applyFill="1" applyBorder="1" applyAlignment="1">
      <alignment horizontal="center" vertical="center"/>
    </xf>
    <xf numFmtId="9" fontId="48" fillId="48" borderId="101" xfId="1" applyNumberFormat="1" applyFont="1" applyFill="1" applyBorder="1" applyAlignment="1">
      <alignment horizontal="center" vertical="center"/>
    </xf>
    <xf numFmtId="0" fontId="51" fillId="49" borderId="107" xfId="1" applyFont="1" applyFill="1" applyBorder="1" applyAlignment="1">
      <alignment horizontal="center" vertical="center" wrapText="1"/>
    </xf>
    <xf numFmtId="0" fontId="51" fillId="49" borderId="106" xfId="1" applyFont="1" applyFill="1" applyBorder="1" applyAlignment="1">
      <alignment horizontal="center" vertical="center" wrapText="1"/>
    </xf>
    <xf numFmtId="0" fontId="51" fillId="49" borderId="105" xfId="1" applyFont="1" applyFill="1" applyBorder="1" applyAlignment="1">
      <alignment horizontal="center" vertical="center" wrapText="1"/>
    </xf>
    <xf numFmtId="0" fontId="48" fillId="48" borderId="7" xfId="1" applyFont="1" applyFill="1" applyBorder="1" applyAlignment="1">
      <alignment horizontal="center" vertical="center"/>
    </xf>
    <xf numFmtId="0" fontId="48" fillId="48" borderId="8" xfId="1" applyFont="1" applyFill="1" applyBorder="1" applyAlignment="1">
      <alignment horizontal="center" vertical="center"/>
    </xf>
    <xf numFmtId="0" fontId="48" fillId="48" borderId="101" xfId="1" applyFont="1" applyFill="1" applyBorder="1" applyAlignment="1">
      <alignment horizontal="center" vertical="center"/>
    </xf>
    <xf numFmtId="0" fontId="51" fillId="49" borderId="102" xfId="1" applyFont="1" applyFill="1" applyBorder="1" applyAlignment="1">
      <alignment horizontal="center" vertical="center" wrapText="1"/>
    </xf>
    <xf numFmtId="0" fontId="51" fillId="49" borderId="8" xfId="1" applyFont="1" applyFill="1" applyBorder="1" applyAlignment="1">
      <alignment horizontal="center" vertical="center" wrapText="1"/>
    </xf>
    <xf numFmtId="0" fontId="51" fillId="49" borderId="101" xfId="1" applyFont="1" applyFill="1" applyBorder="1" applyAlignment="1">
      <alignment horizontal="center" vertical="center" wrapText="1"/>
    </xf>
    <xf numFmtId="9" fontId="48" fillId="49" borderId="7" xfId="1" applyNumberFormat="1" applyFont="1" applyFill="1" applyBorder="1" applyAlignment="1">
      <alignment horizontal="center" vertical="center"/>
    </xf>
    <xf numFmtId="9" fontId="48" fillId="49" borderId="101" xfId="1" applyNumberFormat="1" applyFont="1" applyFill="1" applyBorder="1" applyAlignment="1">
      <alignment horizontal="center" vertical="center"/>
    </xf>
    <xf numFmtId="9" fontId="48" fillId="49" borderId="8" xfId="1" applyNumberFormat="1" applyFont="1" applyFill="1" applyBorder="1" applyAlignment="1">
      <alignment horizontal="center" vertical="center"/>
    </xf>
    <xf numFmtId="0" fontId="48" fillId="26" borderId="7" xfId="1" applyFont="1" applyBorder="1" applyAlignment="1">
      <alignment horizontal="center" vertical="center"/>
    </xf>
    <xf numFmtId="0" fontId="48" fillId="26" borderId="8" xfId="1" applyFont="1" applyBorder="1" applyAlignment="1">
      <alignment horizontal="center" vertical="center"/>
    </xf>
    <xf numFmtId="0" fontId="48" fillId="26" borderId="101" xfId="1" applyFont="1" applyBorder="1" applyAlignment="1">
      <alignment horizontal="center" vertical="center"/>
    </xf>
    <xf numFmtId="0" fontId="86" fillId="47" borderId="2" xfId="36" applyFont="1" applyFill="1" applyAlignment="1">
      <alignment horizontal="center"/>
    </xf>
    <xf numFmtId="0" fontId="68" fillId="48" borderId="6" xfId="36" quotePrefix="1" applyFont="1" applyFill="1" applyBorder="1" applyAlignment="1">
      <alignment horizontal="center" vertical="center"/>
    </xf>
    <xf numFmtId="0" fontId="68" fillId="48" borderId="6" xfId="36" applyFont="1" applyFill="1" applyBorder="1" applyAlignment="1">
      <alignment horizontal="center" vertical="center"/>
    </xf>
    <xf numFmtId="49" fontId="68" fillId="48" borderId="7" xfId="36" quotePrefix="1" applyNumberFormat="1" applyFont="1" applyFill="1" applyBorder="1" applyAlignment="1">
      <alignment horizontal="center" vertical="center"/>
    </xf>
    <xf numFmtId="49" fontId="68" fillId="48" borderId="8" xfId="36" applyNumberFormat="1" applyFont="1" applyFill="1" applyBorder="1" applyAlignment="1">
      <alignment horizontal="center" vertical="center"/>
    </xf>
    <xf numFmtId="49" fontId="68" fillId="48" borderId="9" xfId="36" applyNumberFormat="1" applyFont="1" applyFill="1" applyBorder="1" applyAlignment="1">
      <alignment horizontal="center" vertical="center"/>
    </xf>
    <xf numFmtId="0" fontId="68" fillId="48" borderId="7" xfId="36" applyFont="1" applyFill="1" applyBorder="1" applyAlignment="1">
      <alignment horizontal="center" vertical="center" wrapText="1"/>
    </xf>
    <xf numFmtId="0" fontId="68" fillId="48" borderId="8" xfId="36" applyFont="1" applyFill="1" applyBorder="1" applyAlignment="1">
      <alignment horizontal="center" vertical="center" wrapText="1"/>
    </xf>
    <xf numFmtId="0" fontId="68" fillId="48" borderId="9" xfId="36" applyFont="1" applyFill="1" applyBorder="1" applyAlignment="1">
      <alignment horizontal="center" vertical="center" wrapText="1"/>
    </xf>
    <xf numFmtId="0" fontId="67" fillId="26" borderId="7" xfId="36" applyFont="1" applyBorder="1" applyAlignment="1">
      <alignment horizontal="center"/>
    </xf>
    <xf numFmtId="0" fontId="67" fillId="26" borderId="8" xfId="36" applyFont="1" applyBorder="1" applyAlignment="1">
      <alignment horizontal="center"/>
    </xf>
    <xf numFmtId="0" fontId="67" fillId="26" borderId="9" xfId="36" applyFont="1" applyBorder="1" applyAlignment="1">
      <alignment horizontal="center"/>
    </xf>
    <xf numFmtId="0" fontId="67" fillId="49" borderId="7" xfId="36" applyFont="1" applyFill="1" applyBorder="1" applyAlignment="1">
      <alignment horizontal="center" vertical="center"/>
    </xf>
    <xf numFmtId="0" fontId="67" fillId="49" borderId="8" xfId="36" applyFont="1" applyFill="1" applyBorder="1" applyAlignment="1">
      <alignment horizontal="center" vertical="center"/>
    </xf>
    <xf numFmtId="0" fontId="67" fillId="49" borderId="9" xfId="36" applyFont="1" applyFill="1" applyBorder="1" applyAlignment="1">
      <alignment horizontal="center" vertical="center"/>
    </xf>
    <xf numFmtId="0" fontId="76" fillId="49" borderId="7" xfId="36" applyFont="1" applyFill="1" applyBorder="1" applyAlignment="1">
      <alignment horizontal="center" vertical="center"/>
    </xf>
    <xf numFmtId="0" fontId="76" fillId="49" borderId="8" xfId="36" applyFont="1" applyFill="1" applyBorder="1" applyAlignment="1">
      <alignment horizontal="center" vertical="center"/>
    </xf>
    <xf numFmtId="0" fontId="76" fillId="49" borderId="9" xfId="36" applyFont="1" applyFill="1" applyBorder="1" applyAlignment="1">
      <alignment horizontal="center" vertical="center"/>
    </xf>
    <xf numFmtId="0" fontId="91" fillId="48" borderId="7" xfId="36" applyFont="1" applyFill="1" applyBorder="1" applyAlignment="1">
      <alignment horizontal="center" vertical="center" wrapText="1"/>
    </xf>
    <xf numFmtId="0" fontId="91" fillId="48" borderId="8" xfId="36" applyFont="1" applyFill="1" applyBorder="1" applyAlignment="1">
      <alignment horizontal="center" vertical="center" wrapText="1"/>
    </xf>
    <xf numFmtId="0" fontId="91" fillId="48" borderId="9" xfId="36" applyFont="1" applyFill="1" applyBorder="1" applyAlignment="1">
      <alignment horizontal="center" vertical="center" wrapText="1"/>
    </xf>
    <xf numFmtId="0" fontId="43" fillId="48" borderId="7" xfId="36" applyFont="1" applyFill="1" applyBorder="1" applyAlignment="1">
      <alignment horizontal="center" vertical="center"/>
    </xf>
    <xf numFmtId="0" fontId="43" fillId="48" borderId="8" xfId="36" applyFont="1" applyFill="1" applyBorder="1" applyAlignment="1">
      <alignment horizontal="center" vertical="center"/>
    </xf>
    <xf numFmtId="0" fontId="43" fillId="48" borderId="9" xfId="36" applyFont="1" applyFill="1" applyBorder="1" applyAlignment="1">
      <alignment horizontal="center" vertical="center"/>
    </xf>
    <xf numFmtId="0" fontId="29" fillId="48" borderId="7" xfId="36" applyFont="1" applyFill="1" applyBorder="1" applyAlignment="1">
      <alignment horizontal="center" vertical="center" wrapText="1"/>
    </xf>
    <xf numFmtId="0" fontId="29" fillId="48" borderId="8" xfId="36" applyFont="1" applyFill="1" applyBorder="1" applyAlignment="1">
      <alignment horizontal="center" vertical="center" wrapText="1"/>
    </xf>
    <xf numFmtId="0" fontId="29" fillId="48" borderId="9" xfId="36" applyFont="1" applyFill="1" applyBorder="1" applyAlignment="1">
      <alignment horizontal="center" vertical="center" wrapText="1"/>
    </xf>
    <xf numFmtId="0" fontId="68" fillId="49" borderId="8" xfId="36" applyFont="1" applyFill="1" applyBorder="1" applyAlignment="1">
      <alignment horizontal="center" vertical="center" wrapText="1"/>
    </xf>
    <xf numFmtId="0" fontId="68" fillId="49" borderId="8" xfId="36" applyFont="1" applyFill="1" applyBorder="1" applyAlignment="1">
      <alignment horizontal="center" vertical="center"/>
    </xf>
    <xf numFmtId="0" fontId="68" fillId="49" borderId="9" xfId="36" applyFont="1" applyFill="1" applyBorder="1" applyAlignment="1">
      <alignment horizontal="center" vertical="center"/>
    </xf>
    <xf numFmtId="0" fontId="76" fillId="48" borderId="10" xfId="36" applyFont="1" applyFill="1" applyBorder="1" applyAlignment="1">
      <alignment horizontal="center" vertical="center" wrapText="1"/>
    </xf>
    <xf numFmtId="0" fontId="76" fillId="48" borderId="12" xfId="36" applyFont="1" applyFill="1" applyBorder="1" applyAlignment="1">
      <alignment horizontal="center" vertical="center" wrapText="1"/>
    </xf>
    <xf numFmtId="0" fontId="29" fillId="49" borderId="7" xfId="36" applyFont="1" applyFill="1" applyBorder="1" applyAlignment="1">
      <alignment horizontal="center" vertical="center" wrapText="1"/>
    </xf>
    <xf numFmtId="0" fontId="29" fillId="49" borderId="8" xfId="36" applyFont="1" applyFill="1" applyBorder="1" applyAlignment="1">
      <alignment horizontal="center" vertical="center" wrapText="1"/>
    </xf>
    <xf numFmtId="0" fontId="29" fillId="49" borderId="9" xfId="36" applyFont="1" applyFill="1" applyBorder="1" applyAlignment="1">
      <alignment horizontal="center" vertical="center" wrapText="1"/>
    </xf>
    <xf numFmtId="0" fontId="76" fillId="48" borderId="7" xfId="36" applyFont="1" applyFill="1" applyBorder="1" applyAlignment="1">
      <alignment horizontal="center" vertical="center" wrapText="1"/>
    </xf>
    <xf numFmtId="0" fontId="76" fillId="48" borderId="8" xfId="36" applyFont="1" applyFill="1" applyBorder="1" applyAlignment="1">
      <alignment horizontal="center" vertical="center" wrapText="1"/>
    </xf>
    <xf numFmtId="0" fontId="76" fillId="48" borderId="9" xfId="36" applyFont="1" applyFill="1" applyBorder="1" applyAlignment="1">
      <alignment horizontal="center" vertical="center" wrapText="1"/>
    </xf>
    <xf numFmtId="0" fontId="87" fillId="49" borderId="7" xfId="36" applyFont="1" applyFill="1" applyBorder="1" applyAlignment="1">
      <alignment horizontal="center" vertical="center"/>
    </xf>
    <xf numFmtId="0" fontId="87" fillId="49" borderId="8" xfId="36" applyFont="1" applyFill="1" applyBorder="1" applyAlignment="1">
      <alignment horizontal="center" vertical="center"/>
    </xf>
    <xf numFmtId="0" fontId="87" fillId="49" borderId="9" xfId="36" applyFont="1" applyFill="1" applyBorder="1" applyAlignment="1">
      <alignment horizontal="center" vertical="center"/>
    </xf>
    <xf numFmtId="0" fontId="87" fillId="49" borderId="7" xfId="36" applyFont="1" applyFill="1" applyBorder="1" applyAlignment="1">
      <alignment horizontal="center" vertical="center" wrapText="1"/>
    </xf>
    <xf numFmtId="0" fontId="87" fillId="49" borderId="8" xfId="36" applyFont="1" applyFill="1" applyBorder="1" applyAlignment="1">
      <alignment horizontal="center" vertical="center" wrapText="1"/>
    </xf>
    <xf numFmtId="0" fontId="87" fillId="49" borderId="9" xfId="36" applyFont="1" applyFill="1" applyBorder="1" applyAlignment="1">
      <alignment horizontal="center" vertical="center" wrapText="1"/>
    </xf>
    <xf numFmtId="0" fontId="76" fillId="48" borderId="7" xfId="36" applyFont="1" applyFill="1" applyBorder="1" applyAlignment="1">
      <alignment horizontal="center" vertical="center"/>
    </xf>
    <xf numFmtId="0" fontId="76" fillId="48" borderId="8" xfId="36" applyFont="1" applyFill="1" applyBorder="1" applyAlignment="1">
      <alignment horizontal="center" vertical="center"/>
    </xf>
    <xf numFmtId="0" fontId="76" fillId="48" borderId="9" xfId="36" applyFont="1" applyFill="1" applyBorder="1" applyAlignment="1">
      <alignment horizontal="center" vertical="center"/>
    </xf>
    <xf numFmtId="9" fontId="76" fillId="62" borderId="7" xfId="36" applyNumberFormat="1" applyFont="1" applyFill="1" applyBorder="1" applyAlignment="1">
      <alignment horizontal="center" vertical="center"/>
    </xf>
    <xf numFmtId="9" fontId="76" fillId="62" borderId="8" xfId="36" applyNumberFormat="1" applyFont="1" applyFill="1" applyBorder="1" applyAlignment="1">
      <alignment horizontal="center" vertical="center"/>
    </xf>
    <xf numFmtId="9" fontId="76" fillId="62" borderId="9" xfId="36" applyNumberFormat="1" applyFont="1" applyFill="1" applyBorder="1" applyAlignment="1">
      <alignment horizontal="center" vertical="center"/>
    </xf>
    <xf numFmtId="9" fontId="76" fillId="48" borderId="8" xfId="36" applyNumberFormat="1" applyFont="1" applyFill="1" applyBorder="1" applyAlignment="1">
      <alignment horizontal="center" vertical="center"/>
    </xf>
    <xf numFmtId="9" fontId="76" fillId="48" borderId="9" xfId="36" applyNumberFormat="1" applyFont="1" applyFill="1" applyBorder="1" applyAlignment="1">
      <alignment horizontal="center" vertical="center"/>
    </xf>
    <xf numFmtId="9" fontId="76" fillId="49" borderId="7" xfId="36" applyNumberFormat="1" applyFont="1" applyFill="1" applyBorder="1" applyAlignment="1">
      <alignment horizontal="center" vertical="center"/>
    </xf>
    <xf numFmtId="9" fontId="76" fillId="49" borderId="14" xfId="36" applyNumberFormat="1" applyFont="1" applyFill="1" applyBorder="1" applyAlignment="1">
      <alignment horizontal="center" vertical="center"/>
    </xf>
    <xf numFmtId="9" fontId="76" fillId="49" borderId="8" xfId="36" applyNumberFormat="1" applyFont="1" applyFill="1" applyBorder="1" applyAlignment="1">
      <alignment horizontal="center" vertical="center"/>
    </xf>
    <xf numFmtId="9" fontId="76" fillId="49" borderId="9" xfId="36" applyNumberFormat="1" applyFont="1" applyFill="1" applyBorder="1" applyAlignment="1">
      <alignment horizontal="center" vertical="center"/>
    </xf>
    <xf numFmtId="0" fontId="156" fillId="48" borderId="7" xfId="36" applyFont="1" applyFill="1" applyBorder="1" applyAlignment="1">
      <alignment horizontal="center" vertical="center" wrapText="1"/>
    </xf>
    <xf numFmtId="0" fontId="156" fillId="48" borderId="8" xfId="36" applyFont="1" applyFill="1" applyBorder="1" applyAlignment="1">
      <alignment horizontal="center" vertical="center" wrapText="1"/>
    </xf>
    <xf numFmtId="0" fontId="156" fillId="48" borderId="9" xfId="36" applyFont="1" applyFill="1" applyBorder="1" applyAlignment="1">
      <alignment horizontal="center" vertical="center" wrapText="1"/>
    </xf>
    <xf numFmtId="0" fontId="88" fillId="49" borderId="7" xfId="36" applyFont="1" applyFill="1" applyBorder="1" applyAlignment="1">
      <alignment horizontal="center" vertical="center" wrapText="1"/>
    </xf>
    <xf numFmtId="0" fontId="88" fillId="49" borderId="8" xfId="36" applyFont="1" applyFill="1" applyBorder="1" applyAlignment="1">
      <alignment horizontal="center" vertical="center" wrapText="1"/>
    </xf>
    <xf numFmtId="0" fontId="88" fillId="49" borderId="9" xfId="36" applyFont="1" applyFill="1" applyBorder="1" applyAlignment="1">
      <alignment horizontal="center" vertical="center" wrapText="1"/>
    </xf>
    <xf numFmtId="0" fontId="87" fillId="48" borderId="7" xfId="36" applyFont="1" applyFill="1" applyBorder="1" applyAlignment="1">
      <alignment horizontal="center" vertical="center"/>
    </xf>
    <xf numFmtId="0" fontId="14" fillId="26" borderId="2" xfId="35" applyFont="1" applyAlignment="1">
      <alignment horizontal="center"/>
    </xf>
    <xf numFmtId="0" fontId="92" fillId="47" borderId="2" xfId="35" applyFont="1" applyFill="1" applyAlignment="1">
      <alignment horizontal="center"/>
    </xf>
    <xf numFmtId="0" fontId="70" fillId="48" borderId="6" xfId="35" applyFont="1" applyFill="1" applyBorder="1" applyAlignment="1">
      <alignment horizontal="center" vertical="center"/>
    </xf>
    <xf numFmtId="49" fontId="70" fillId="48" borderId="7" xfId="35" applyNumberFormat="1" applyFont="1" applyFill="1" applyBorder="1" applyAlignment="1">
      <alignment horizontal="center" vertical="center"/>
    </xf>
    <xf numFmtId="49" fontId="70" fillId="48" borderId="8" xfId="35" applyNumberFormat="1" applyFont="1" applyFill="1" applyBorder="1" applyAlignment="1">
      <alignment horizontal="center" vertical="center"/>
    </xf>
    <xf numFmtId="49" fontId="70" fillId="48" borderId="9" xfId="35" applyNumberFormat="1" applyFont="1" applyFill="1" applyBorder="1" applyAlignment="1">
      <alignment horizontal="center" vertical="center"/>
    </xf>
    <xf numFmtId="0" fontId="70" fillId="48" borderId="7" xfId="35" applyFont="1" applyFill="1" applyBorder="1" applyAlignment="1">
      <alignment horizontal="center" vertical="center" wrapText="1"/>
    </xf>
    <xf numFmtId="0" fontId="70" fillId="48" borderId="8" xfId="35" applyFont="1" applyFill="1" applyBorder="1" applyAlignment="1">
      <alignment horizontal="center" vertical="center" wrapText="1"/>
    </xf>
    <xf numFmtId="0" fontId="70" fillId="48" borderId="9" xfId="35" applyFont="1" applyFill="1" applyBorder="1" applyAlignment="1">
      <alignment horizontal="center" vertical="center" wrapText="1"/>
    </xf>
    <xf numFmtId="0" fontId="43" fillId="48" borderId="7" xfId="35" applyFont="1" applyFill="1" applyBorder="1" applyAlignment="1">
      <alignment horizontal="center" vertical="center" wrapText="1"/>
    </xf>
    <xf numFmtId="0" fontId="43" fillId="48" borderId="8" xfId="35" applyFont="1" applyFill="1" applyBorder="1" applyAlignment="1">
      <alignment horizontal="center" vertical="center" wrapText="1"/>
    </xf>
    <xf numFmtId="0" fontId="43" fillId="48" borderId="9" xfId="35" applyFont="1" applyFill="1" applyBorder="1" applyAlignment="1">
      <alignment horizontal="center" vertical="center" wrapText="1"/>
    </xf>
    <xf numFmtId="0" fontId="91" fillId="49" borderId="7" xfId="35" applyFont="1" applyFill="1" applyBorder="1" applyAlignment="1">
      <alignment horizontal="center" vertical="center"/>
    </xf>
    <xf numFmtId="0" fontId="91" fillId="49" borderId="8" xfId="35" applyFont="1" applyFill="1" applyBorder="1" applyAlignment="1">
      <alignment horizontal="center" vertical="center"/>
    </xf>
    <xf numFmtId="0" fontId="91" fillId="49" borderId="9" xfId="35" applyFont="1" applyFill="1" applyBorder="1" applyAlignment="1">
      <alignment horizontal="center" vertical="center"/>
    </xf>
    <xf numFmtId="0" fontId="83" fillId="49" borderId="7" xfId="35" applyFont="1" applyFill="1" applyBorder="1" applyAlignment="1">
      <alignment horizontal="center" vertical="center"/>
    </xf>
    <xf numFmtId="0" fontId="83" fillId="49" borderId="8" xfId="35" applyFont="1" applyFill="1" applyBorder="1" applyAlignment="1">
      <alignment horizontal="center" vertical="center"/>
    </xf>
    <xf numFmtId="0" fontId="83" fillId="49" borderId="9" xfId="35" applyFont="1" applyFill="1" applyBorder="1" applyAlignment="1">
      <alignment horizontal="center" vertical="center"/>
    </xf>
    <xf numFmtId="0" fontId="70" fillId="49" borderId="7" xfId="35" applyFont="1" applyFill="1" applyBorder="1" applyAlignment="1">
      <alignment horizontal="center" vertical="center"/>
    </xf>
    <xf numFmtId="0" fontId="70" fillId="49" borderId="8" xfId="35" applyFont="1" applyFill="1" applyBorder="1" applyAlignment="1">
      <alignment horizontal="center" vertical="center"/>
    </xf>
    <xf numFmtId="0" fontId="70" fillId="49" borderId="9" xfId="35" applyFont="1" applyFill="1" applyBorder="1" applyAlignment="1">
      <alignment horizontal="center" vertical="center"/>
    </xf>
    <xf numFmtId="0" fontId="83" fillId="26" borderId="7" xfId="35" applyFont="1" applyBorder="1" applyAlignment="1">
      <alignment horizontal="center"/>
    </xf>
    <xf numFmtId="0" fontId="83" fillId="26" borderId="8" xfId="35" applyFont="1" applyBorder="1" applyAlignment="1">
      <alignment horizontal="center"/>
    </xf>
    <xf numFmtId="0" fontId="83" fillId="26" borderId="9" xfId="35" applyFont="1" applyBorder="1" applyAlignment="1">
      <alignment horizontal="center"/>
    </xf>
    <xf numFmtId="0" fontId="70" fillId="26" borderId="7" xfId="35" applyFont="1" applyBorder="1" applyAlignment="1">
      <alignment vertical="center" wrapText="1"/>
    </xf>
    <xf numFmtId="0" fontId="70" fillId="26" borderId="8" xfId="35" applyFont="1" applyBorder="1" applyAlignment="1">
      <alignment vertical="center" wrapText="1"/>
    </xf>
    <xf numFmtId="0" fontId="70" fillId="26" borderId="9" xfId="35" applyFont="1" applyBorder="1" applyAlignment="1">
      <alignment vertical="center" wrapText="1"/>
    </xf>
    <xf numFmtId="0" fontId="70" fillId="49" borderId="8" xfId="35" applyFont="1" applyFill="1" applyBorder="1" applyAlignment="1">
      <alignment horizontal="left" vertical="center" wrapText="1"/>
    </xf>
    <xf numFmtId="0" fontId="70" fillId="49" borderId="8" xfId="35" applyFont="1" applyFill="1" applyBorder="1" applyAlignment="1">
      <alignment horizontal="left" vertical="center"/>
    </xf>
    <xf numFmtId="0" fontId="70" fillId="49" borderId="9" xfId="35" applyFont="1" applyFill="1" applyBorder="1" applyAlignment="1">
      <alignment horizontal="left" vertical="center"/>
    </xf>
    <xf numFmtId="0" fontId="43" fillId="48" borderId="10" xfId="35" applyFont="1" applyFill="1" applyBorder="1" applyAlignment="1">
      <alignment horizontal="center" vertical="center" wrapText="1"/>
    </xf>
    <xf numFmtId="0" fontId="43" fillId="48" borderId="12" xfId="35" applyFont="1" applyFill="1" applyBorder="1" applyAlignment="1">
      <alignment horizontal="center" vertical="center" wrapText="1"/>
    </xf>
    <xf numFmtId="0" fontId="28" fillId="49" borderId="7" xfId="35" applyFont="1" applyFill="1" applyBorder="1" applyAlignment="1">
      <alignment horizontal="left" vertical="center" wrapText="1"/>
    </xf>
    <xf numFmtId="0" fontId="28" fillId="49" borderId="8" xfId="35" applyFont="1" applyFill="1" applyBorder="1" applyAlignment="1">
      <alignment horizontal="left" vertical="center" wrapText="1"/>
    </xf>
    <xf numFmtId="0" fontId="28" fillId="49" borderId="9" xfId="35" applyFont="1" applyFill="1" applyBorder="1" applyAlignment="1">
      <alignment horizontal="left" vertical="center" wrapText="1"/>
    </xf>
    <xf numFmtId="0" fontId="70" fillId="48" borderId="7" xfId="35" applyFont="1" applyFill="1" applyBorder="1" applyAlignment="1">
      <alignment horizontal="center" vertical="center"/>
    </xf>
    <xf numFmtId="0" fontId="70" fillId="48" borderId="8" xfId="35" applyFont="1" applyFill="1" applyBorder="1" applyAlignment="1">
      <alignment horizontal="center" vertical="center"/>
    </xf>
    <xf numFmtId="0" fontId="70" fillId="48" borderId="9" xfId="35" applyFont="1" applyFill="1" applyBorder="1" applyAlignment="1">
      <alignment horizontal="center" vertical="center"/>
    </xf>
    <xf numFmtId="0" fontId="91" fillId="49" borderId="7" xfId="35" applyFont="1" applyFill="1" applyBorder="1" applyAlignment="1">
      <alignment horizontal="center" vertical="center" wrapText="1"/>
    </xf>
    <xf numFmtId="0" fontId="91" fillId="49" borderId="8" xfId="35" applyFont="1" applyFill="1" applyBorder="1" applyAlignment="1">
      <alignment horizontal="center" vertical="center" wrapText="1"/>
    </xf>
    <xf numFmtId="0" fontId="91" fillId="49" borderId="9" xfId="35" applyFont="1" applyFill="1" applyBorder="1" applyAlignment="1">
      <alignment horizontal="center" vertical="center" wrapText="1"/>
    </xf>
    <xf numFmtId="0" fontId="43" fillId="48" borderId="10" xfId="35" applyFont="1" applyFill="1" applyBorder="1" applyAlignment="1">
      <alignment vertical="center" wrapText="1"/>
    </xf>
    <xf numFmtId="0" fontId="43" fillId="48" borderId="17" xfId="35" applyFont="1" applyFill="1" applyBorder="1" applyAlignment="1">
      <alignment vertical="center" wrapText="1"/>
    </xf>
    <xf numFmtId="0" fontId="43" fillId="48" borderId="12" xfId="35" applyFont="1" applyFill="1" applyBorder="1" applyAlignment="1">
      <alignment vertical="center" wrapText="1"/>
    </xf>
    <xf numFmtId="0" fontId="29" fillId="26" borderId="64" xfId="35" applyFont="1" applyBorder="1" applyAlignment="1">
      <alignment vertical="center" wrapText="1"/>
    </xf>
    <xf numFmtId="0" fontId="29" fillId="26" borderId="18" xfId="35" applyFont="1" applyBorder="1" applyAlignment="1">
      <alignment vertical="center" wrapText="1"/>
    </xf>
    <xf numFmtId="0" fontId="29" fillId="26" borderId="65" xfId="35" applyFont="1" applyBorder="1" applyAlignment="1">
      <alignment vertical="center" wrapText="1"/>
    </xf>
    <xf numFmtId="0" fontId="29" fillId="26" borderId="63" xfId="35" applyFont="1" applyBorder="1" applyAlignment="1">
      <alignment vertical="center" wrapText="1"/>
    </xf>
    <xf numFmtId="0" fontId="29" fillId="26" borderId="2" xfId="35" applyFont="1" applyAlignment="1">
      <alignment vertical="center" wrapText="1"/>
    </xf>
    <xf numFmtId="0" fontId="29" fillId="26" borderId="11" xfId="35" applyFont="1" applyBorder="1" applyAlignment="1">
      <alignment vertical="center" wrapText="1"/>
    </xf>
    <xf numFmtId="0" fontId="29" fillId="26" borderId="15" xfId="35" applyFont="1" applyBorder="1" applyAlignment="1">
      <alignment vertical="center" wrapText="1"/>
    </xf>
    <xf numFmtId="0" fontId="29" fillId="26" borderId="14" xfId="35" applyFont="1" applyBorder="1" applyAlignment="1">
      <alignment vertical="center" wrapText="1"/>
    </xf>
    <xf numFmtId="0" fontId="29" fillId="26" borderId="13" xfId="35" applyFont="1" applyBorder="1" applyAlignment="1">
      <alignment vertical="center" wrapText="1"/>
    </xf>
    <xf numFmtId="0" fontId="28" fillId="48" borderId="64" xfId="35" applyFont="1" applyFill="1" applyBorder="1" applyAlignment="1">
      <alignment horizontal="left" vertical="center" wrapText="1"/>
    </xf>
    <xf numFmtId="0" fontId="28" fillId="48" borderId="18" xfId="35" applyFont="1" applyFill="1" applyBorder="1" applyAlignment="1">
      <alignment horizontal="left" vertical="center" wrapText="1"/>
    </xf>
    <xf numFmtId="0" fontId="28" fillId="48" borderId="65" xfId="35" applyFont="1" applyFill="1" applyBorder="1" applyAlignment="1">
      <alignment horizontal="left" vertical="center" wrapText="1"/>
    </xf>
    <xf numFmtId="0" fontId="28" fillId="48" borderId="63" xfId="35" applyFont="1" applyFill="1" applyBorder="1" applyAlignment="1">
      <alignment horizontal="left" vertical="center" wrapText="1"/>
    </xf>
    <xf numFmtId="0" fontId="28" fillId="48" borderId="2" xfId="35" applyFont="1" applyFill="1" applyAlignment="1">
      <alignment horizontal="left" vertical="center" wrapText="1"/>
    </xf>
    <xf numFmtId="0" fontId="28" fillId="48" borderId="11" xfId="35" applyFont="1" applyFill="1" applyBorder="1" applyAlignment="1">
      <alignment horizontal="left" vertical="center" wrapText="1"/>
    </xf>
    <xf numFmtId="0" fontId="28" fillId="48" borderId="15" xfId="35" applyFont="1" applyFill="1" applyBorder="1" applyAlignment="1">
      <alignment horizontal="left" vertical="center" wrapText="1"/>
    </xf>
    <xf numFmtId="0" fontId="28" fillId="48" borderId="14" xfId="35" applyFont="1" applyFill="1" applyBorder="1" applyAlignment="1">
      <alignment horizontal="left" vertical="center" wrapText="1"/>
    </xf>
    <xf numFmtId="0" fontId="28" fillId="48" borderId="13" xfId="35" applyFont="1" applyFill="1" applyBorder="1" applyAlignment="1">
      <alignment horizontal="left" vertical="center" wrapText="1"/>
    </xf>
    <xf numFmtId="0" fontId="83" fillId="48" borderId="7" xfId="35" applyFont="1" applyFill="1" applyBorder="1" applyAlignment="1">
      <alignment horizontal="center" vertical="center"/>
    </xf>
    <xf numFmtId="0" fontId="83" fillId="48" borderId="9" xfId="35" applyFont="1" applyFill="1" applyBorder="1" applyAlignment="1">
      <alignment horizontal="center" vertical="center"/>
    </xf>
    <xf numFmtId="9" fontId="67" fillId="26" borderId="7" xfId="35" applyNumberFormat="1" applyFont="1" applyBorder="1" applyAlignment="1">
      <alignment horizontal="center" vertical="center" wrapText="1"/>
    </xf>
    <xf numFmtId="9" fontId="67" fillId="26" borderId="9" xfId="35" applyNumberFormat="1" applyFont="1" applyBorder="1" applyAlignment="1">
      <alignment horizontal="center" vertical="center" wrapText="1"/>
    </xf>
    <xf numFmtId="9" fontId="83" fillId="48" borderId="7" xfId="35" applyNumberFormat="1" applyFont="1" applyFill="1" applyBorder="1" applyAlignment="1">
      <alignment horizontal="center" vertical="center"/>
    </xf>
    <xf numFmtId="9" fontId="83" fillId="48" borderId="8" xfId="35" applyNumberFormat="1" applyFont="1" applyFill="1" applyBorder="1" applyAlignment="1">
      <alignment horizontal="center" vertical="center"/>
    </xf>
    <xf numFmtId="9" fontId="83" fillId="48" borderId="9" xfId="35" applyNumberFormat="1" applyFont="1" applyFill="1" applyBorder="1" applyAlignment="1">
      <alignment horizontal="center" vertical="center"/>
    </xf>
    <xf numFmtId="0" fontId="70" fillId="48" borderId="7" xfId="35" applyFont="1" applyFill="1" applyBorder="1" applyAlignment="1">
      <alignment horizontal="left" vertical="center" wrapText="1"/>
    </xf>
    <xf numFmtId="0" fontId="70" fillId="48" borderId="8" xfId="35" applyFont="1" applyFill="1" applyBorder="1" applyAlignment="1">
      <alignment horizontal="left" vertical="center" wrapText="1"/>
    </xf>
    <xf numFmtId="0" fontId="70" fillId="48" borderId="9" xfId="35" applyFont="1" applyFill="1" applyBorder="1" applyAlignment="1">
      <alignment horizontal="left" vertical="center" wrapText="1"/>
    </xf>
    <xf numFmtId="0" fontId="67" fillId="49" borderId="7" xfId="35" applyFont="1" applyFill="1" applyBorder="1" applyAlignment="1">
      <alignment horizontal="center" vertical="center"/>
    </xf>
    <xf numFmtId="0" fontId="67" fillId="49" borderId="8" xfId="35" applyFont="1" applyFill="1" applyBorder="1" applyAlignment="1">
      <alignment horizontal="center" vertical="center"/>
    </xf>
    <xf numFmtId="0" fontId="67" fillId="49" borderId="9" xfId="35" applyFont="1" applyFill="1" applyBorder="1" applyAlignment="1">
      <alignment horizontal="center" vertical="center"/>
    </xf>
    <xf numFmtId="9" fontId="83" fillId="54" borderId="7" xfId="35" applyNumberFormat="1" applyFont="1" applyFill="1" applyBorder="1" applyAlignment="1">
      <alignment horizontal="center" vertical="center"/>
    </xf>
    <xf numFmtId="9" fontId="83" fillId="54" borderId="8" xfId="35" applyNumberFormat="1" applyFont="1" applyFill="1" applyBorder="1" applyAlignment="1">
      <alignment horizontal="center" vertical="center"/>
    </xf>
    <xf numFmtId="9" fontId="83" fillId="54" borderId="9" xfId="35" applyNumberFormat="1" applyFont="1" applyFill="1" applyBorder="1" applyAlignment="1">
      <alignment horizontal="center" vertical="center"/>
    </xf>
    <xf numFmtId="9" fontId="67" fillId="54" borderId="7" xfId="35" applyNumberFormat="1" applyFont="1" applyFill="1" applyBorder="1" applyAlignment="1">
      <alignment horizontal="center" vertical="center" wrapText="1"/>
    </xf>
    <xf numFmtId="9" fontId="67" fillId="54" borderId="9" xfId="35" applyNumberFormat="1" applyFont="1" applyFill="1" applyBorder="1" applyAlignment="1">
      <alignment horizontal="center" vertical="center" wrapText="1"/>
    </xf>
    <xf numFmtId="9" fontId="83" fillId="26" borderId="7" xfId="35" applyNumberFormat="1" applyFont="1" applyBorder="1" applyAlignment="1">
      <alignment horizontal="center" vertical="center"/>
    </xf>
    <xf numFmtId="9" fontId="83" fillId="26" borderId="8" xfId="35" applyNumberFormat="1" applyFont="1" applyBorder="1" applyAlignment="1">
      <alignment horizontal="center" vertical="center"/>
    </xf>
    <xf numFmtId="9" fontId="83" fillId="26" borderId="9" xfId="35" applyNumberFormat="1" applyFont="1" applyBorder="1" applyAlignment="1">
      <alignment horizontal="center" vertical="center"/>
    </xf>
    <xf numFmtId="0" fontId="64" fillId="26" borderId="7" xfId="35" applyFont="1" applyBorder="1" applyAlignment="1">
      <alignment horizontal="center"/>
    </xf>
    <xf numFmtId="0" fontId="64" fillId="26" borderId="8" xfId="35" applyFont="1" applyBorder="1" applyAlignment="1">
      <alignment horizontal="center"/>
    </xf>
    <xf numFmtId="0" fontId="64" fillId="26" borderId="9" xfId="35" applyFont="1" applyBorder="1" applyAlignment="1">
      <alignment horizontal="center"/>
    </xf>
    <xf numFmtId="0" fontId="56" fillId="26" borderId="7" xfId="35" applyFont="1" applyBorder="1" applyAlignment="1">
      <alignment horizontal="center" vertical="center" wrapText="1"/>
    </xf>
    <xf numFmtId="0" fontId="56" fillId="26" borderId="8" xfId="35" applyFont="1" applyBorder="1" applyAlignment="1">
      <alignment horizontal="center" vertical="center" wrapText="1"/>
    </xf>
    <xf numFmtId="0" fontId="56" fillId="26" borderId="9" xfId="35" applyFont="1" applyBorder="1" applyAlignment="1">
      <alignment horizontal="center" vertical="center" wrapText="1"/>
    </xf>
    <xf numFmtId="0" fontId="56" fillId="26" borderId="8" xfId="35" applyFont="1" applyBorder="1" applyAlignment="1">
      <alignment horizontal="center" vertical="center"/>
    </xf>
    <xf numFmtId="0" fontId="56" fillId="26" borderId="9" xfId="35" applyFont="1" applyBorder="1" applyAlignment="1">
      <alignment horizontal="center" vertical="center"/>
    </xf>
    <xf numFmtId="0" fontId="56" fillId="26" borderId="10" xfId="35" applyFont="1" applyBorder="1" applyAlignment="1">
      <alignment horizontal="center" vertical="center" wrapText="1"/>
    </xf>
    <xf numFmtId="0" fontId="56" fillId="26" borderId="12" xfId="35" applyFont="1" applyBorder="1" applyAlignment="1">
      <alignment horizontal="center" vertical="center" wrapText="1"/>
    </xf>
    <xf numFmtId="0" fontId="58" fillId="26" borderId="2" xfId="35" applyFont="1" applyAlignment="1">
      <alignment horizontal="center"/>
    </xf>
    <xf numFmtId="0" fontId="117" fillId="26" borderId="2" xfId="35" applyFont="1" applyAlignment="1">
      <alignment horizontal="center"/>
    </xf>
    <xf numFmtId="9" fontId="64" fillId="26" borderId="7" xfId="35" applyNumberFormat="1" applyFont="1" applyBorder="1" applyAlignment="1">
      <alignment horizontal="center" vertical="center"/>
    </xf>
    <xf numFmtId="9" fontId="64" fillId="26" borderId="8" xfId="35" applyNumberFormat="1" applyFont="1" applyBorder="1" applyAlignment="1">
      <alignment horizontal="center" vertical="center"/>
    </xf>
    <xf numFmtId="9" fontId="64" fillId="26" borderId="9" xfId="35" applyNumberFormat="1" applyFont="1" applyBorder="1" applyAlignment="1">
      <alignment horizontal="center" vertical="center"/>
    </xf>
    <xf numFmtId="0" fontId="56" fillId="26" borderId="7" xfId="35" applyFont="1" applyBorder="1" applyAlignment="1">
      <alignment horizontal="center" vertical="center"/>
    </xf>
    <xf numFmtId="0" fontId="64" fillId="26" borderId="7" xfId="35" applyFont="1" applyBorder="1" applyAlignment="1">
      <alignment horizontal="center" vertical="center"/>
    </xf>
    <xf numFmtId="0" fontId="64" fillId="26" borderId="8" xfId="35" applyFont="1" applyBorder="1" applyAlignment="1">
      <alignment horizontal="center" vertical="center"/>
    </xf>
    <xf numFmtId="0" fontId="64" fillId="26" borderId="9" xfId="35" applyFont="1" applyBorder="1" applyAlignment="1">
      <alignment horizontal="center" vertical="center"/>
    </xf>
    <xf numFmtId="3" fontId="64" fillId="26" borderId="7" xfId="35" applyNumberFormat="1" applyFont="1" applyBorder="1" applyAlignment="1">
      <alignment horizontal="center" vertical="center" wrapText="1"/>
    </xf>
    <xf numFmtId="3" fontId="64" fillId="26" borderId="8" xfId="35" applyNumberFormat="1" applyFont="1" applyBorder="1" applyAlignment="1">
      <alignment horizontal="center" vertical="center" wrapText="1"/>
    </xf>
    <xf numFmtId="3" fontId="64" fillId="26" borderId="9" xfId="35" applyNumberFormat="1" applyFont="1" applyBorder="1" applyAlignment="1">
      <alignment horizontal="center" vertical="center" wrapText="1"/>
    </xf>
    <xf numFmtId="0" fontId="64" fillId="26" borderId="7" xfId="35" applyFont="1" applyBorder="1" applyAlignment="1">
      <alignment horizontal="center" vertical="center" wrapText="1"/>
    </xf>
    <xf numFmtId="0" fontId="64" fillId="26" borderId="8" xfId="35" applyFont="1" applyBorder="1" applyAlignment="1">
      <alignment horizontal="center" vertical="center" wrapText="1"/>
    </xf>
    <xf numFmtId="0" fontId="64" fillId="26" borderId="9" xfId="35" applyFont="1" applyBorder="1" applyAlignment="1">
      <alignment horizontal="center" vertical="center" wrapText="1"/>
    </xf>
    <xf numFmtId="9" fontId="56" fillId="26" borderId="7" xfId="35" applyNumberFormat="1" applyFont="1" applyBorder="1" applyAlignment="1">
      <alignment horizontal="center" vertical="center"/>
    </xf>
    <xf numFmtId="9" fontId="56" fillId="26" borderId="9" xfId="35" applyNumberFormat="1" applyFont="1" applyBorder="1" applyAlignment="1">
      <alignment horizontal="center" vertical="center"/>
    </xf>
    <xf numFmtId="9" fontId="56" fillId="26" borderId="8" xfId="35" applyNumberFormat="1" applyFont="1" applyBorder="1" applyAlignment="1">
      <alignment horizontal="center" vertical="center"/>
    </xf>
    <xf numFmtId="9" fontId="56" fillId="26" borderId="14" xfId="35" applyNumberFormat="1" applyFont="1" applyBorder="1" applyAlignment="1">
      <alignment horizontal="center" vertical="center"/>
    </xf>
    <xf numFmtId="0" fontId="119" fillId="26" borderId="113" xfId="35" applyFont="1" applyBorder="1" applyAlignment="1">
      <alignment horizontal="center" vertical="center" wrapText="1"/>
    </xf>
    <xf numFmtId="0" fontId="119" fillId="26" borderId="112" xfId="35" applyFont="1" applyBorder="1" applyAlignment="1">
      <alignment horizontal="center" vertical="center" wrapText="1"/>
    </xf>
    <xf numFmtId="9" fontId="64" fillId="26" borderId="2" xfId="35" applyNumberFormat="1" applyFont="1" applyAlignment="1">
      <alignment horizontal="center" vertical="center" wrapText="1"/>
    </xf>
    <xf numFmtId="9" fontId="64" fillId="26" borderId="11" xfId="35" applyNumberFormat="1" applyFont="1" applyBorder="1" applyAlignment="1">
      <alignment horizontal="center" vertical="center" wrapText="1"/>
    </xf>
    <xf numFmtId="9" fontId="64" fillId="26" borderId="14" xfId="35" applyNumberFormat="1" applyFont="1" applyBorder="1" applyAlignment="1">
      <alignment horizontal="center" vertical="center" wrapText="1"/>
    </xf>
    <xf numFmtId="9" fontId="64" fillId="26" borderId="13" xfId="35" applyNumberFormat="1" applyFont="1" applyBorder="1" applyAlignment="1">
      <alignment horizontal="center" vertical="center" wrapText="1"/>
    </xf>
    <xf numFmtId="0" fontId="51" fillId="26" borderId="7" xfId="8" applyFont="1" applyBorder="1" applyAlignment="1">
      <alignment horizontal="center" vertical="center"/>
    </xf>
    <xf numFmtId="0" fontId="51" fillId="26" borderId="8" xfId="8" applyFont="1" applyBorder="1" applyAlignment="1">
      <alignment horizontal="center" vertical="center"/>
    </xf>
    <xf numFmtId="0" fontId="51" fillId="26" borderId="9" xfId="8" applyFont="1" applyBorder="1" applyAlignment="1">
      <alignment horizontal="center" vertical="center"/>
    </xf>
    <xf numFmtId="0" fontId="52" fillId="26" borderId="2" xfId="8" applyFont="1" applyAlignment="1">
      <alignment horizontal="center"/>
    </xf>
    <xf numFmtId="0" fontId="54" fillId="47" borderId="2" xfId="8" applyFont="1" applyFill="1" applyAlignment="1">
      <alignment horizontal="center" vertical="center"/>
    </xf>
    <xf numFmtId="0" fontId="48" fillId="48" borderId="6" xfId="8" applyFont="1" applyFill="1" applyBorder="1" applyAlignment="1">
      <alignment horizontal="center" vertical="center"/>
    </xf>
    <xf numFmtId="49" fontId="48" fillId="48" borderId="7" xfId="8" applyNumberFormat="1" applyFont="1" applyFill="1" applyBorder="1" applyAlignment="1">
      <alignment horizontal="center" vertical="center"/>
    </xf>
    <xf numFmtId="49" fontId="48" fillId="48" borderId="8" xfId="8" applyNumberFormat="1" applyFont="1" applyFill="1" applyBorder="1" applyAlignment="1">
      <alignment horizontal="center" vertical="center"/>
    </xf>
    <xf numFmtId="49" fontId="48" fillId="48" borderId="9" xfId="8" applyNumberFormat="1" applyFont="1" applyFill="1" applyBorder="1" applyAlignment="1">
      <alignment horizontal="center" vertical="center"/>
    </xf>
    <xf numFmtId="0" fontId="48" fillId="48" borderId="7" xfId="8" applyFont="1" applyFill="1" applyBorder="1" applyAlignment="1">
      <alignment horizontal="center" vertical="center" wrapText="1"/>
    </xf>
    <xf numFmtId="0" fontId="48" fillId="48" borderId="8" xfId="8" applyFont="1" applyFill="1" applyBorder="1" applyAlignment="1">
      <alignment horizontal="center" vertical="center" wrapText="1"/>
    </xf>
    <xf numFmtId="0" fontId="48" fillId="48" borderId="9" xfId="8" applyFont="1" applyFill="1" applyBorder="1" applyAlignment="1">
      <alignment horizontal="center" vertical="center" wrapText="1"/>
    </xf>
    <xf numFmtId="0" fontId="48" fillId="26" borderId="7" xfId="8" applyFont="1" applyBorder="1" applyAlignment="1">
      <alignment horizontal="left" vertical="center" wrapText="1"/>
    </xf>
    <xf numFmtId="0" fontId="48" fillId="26" borderId="8" xfId="8" applyFont="1" applyBorder="1" applyAlignment="1">
      <alignment horizontal="left" vertical="center" wrapText="1"/>
    </xf>
    <xf numFmtId="0" fontId="48" fillId="26" borderId="9" xfId="8" applyFont="1" applyBorder="1" applyAlignment="1">
      <alignment horizontal="left" vertical="center" wrapText="1"/>
    </xf>
    <xf numFmtId="0" fontId="48" fillId="49" borderId="8" xfId="8" applyFont="1" applyFill="1" applyBorder="1" applyAlignment="1">
      <alignment horizontal="left" vertical="center" wrapText="1"/>
    </xf>
    <xf numFmtId="0" fontId="48" fillId="49" borderId="8" xfId="8" applyFont="1" applyFill="1" applyBorder="1" applyAlignment="1">
      <alignment horizontal="left" vertical="center"/>
    </xf>
    <xf numFmtId="0" fontId="48" fillId="49" borderId="9" xfId="8" applyFont="1" applyFill="1" applyBorder="1" applyAlignment="1">
      <alignment horizontal="left" vertical="center"/>
    </xf>
    <xf numFmtId="0" fontId="48" fillId="48" borderId="10" xfId="8" applyFont="1" applyFill="1" applyBorder="1" applyAlignment="1">
      <alignment horizontal="left" vertical="center" wrapText="1"/>
    </xf>
    <xf numFmtId="0" fontId="48" fillId="48" borderId="12" xfId="8" applyFont="1" applyFill="1" applyBorder="1" applyAlignment="1">
      <alignment horizontal="left" vertical="center" wrapText="1"/>
    </xf>
    <xf numFmtId="0" fontId="48" fillId="49" borderId="7" xfId="8" applyFont="1" applyFill="1" applyBorder="1" applyAlignment="1">
      <alignment horizontal="left" vertical="center" wrapText="1"/>
    </xf>
    <xf numFmtId="0" fontId="48" fillId="49" borderId="9" xfId="8" applyFont="1" applyFill="1" applyBorder="1" applyAlignment="1">
      <alignment horizontal="left" vertical="center" wrapText="1"/>
    </xf>
    <xf numFmtId="0" fontId="51" fillId="49" borderId="7" xfId="8" applyFont="1" applyFill="1" applyBorder="1" applyAlignment="1">
      <alignment horizontal="center" vertical="center"/>
    </xf>
    <xf numFmtId="0" fontId="51" fillId="49" borderId="8" xfId="8" applyFont="1" applyFill="1" applyBorder="1" applyAlignment="1">
      <alignment horizontal="center" vertical="center"/>
    </xf>
    <xf numFmtId="0" fontId="51" fillId="49" borderId="9" xfId="8" applyFont="1" applyFill="1" applyBorder="1" applyAlignment="1">
      <alignment horizontal="center" vertical="center"/>
    </xf>
    <xf numFmtId="0" fontId="48" fillId="49" borderId="7" xfId="8" applyFont="1" applyFill="1" applyBorder="1" applyAlignment="1">
      <alignment horizontal="left" vertical="center"/>
    </xf>
    <xf numFmtId="0" fontId="48" fillId="48" borderId="7" xfId="8" applyFont="1" applyFill="1" applyBorder="1" applyAlignment="1">
      <alignment horizontal="left" vertical="center" wrapText="1"/>
    </xf>
    <xf numFmtId="0" fontId="48" fillId="48" borderId="8" xfId="8" applyFont="1" applyFill="1" applyBorder="1" applyAlignment="1">
      <alignment horizontal="left" vertical="center" wrapText="1"/>
    </xf>
    <xf numFmtId="0" fontId="48" fillId="48" borderId="9" xfId="8" applyFont="1" applyFill="1" applyBorder="1" applyAlignment="1">
      <alignment horizontal="left" vertical="center" wrapText="1"/>
    </xf>
    <xf numFmtId="0" fontId="48" fillId="48" borderId="7" xfId="8" applyFont="1" applyFill="1" applyBorder="1" applyAlignment="1">
      <alignment horizontal="center" vertical="center"/>
    </xf>
    <xf numFmtId="0" fontId="48" fillId="48" borderId="8" xfId="8" applyFont="1" applyFill="1" applyBorder="1" applyAlignment="1">
      <alignment horizontal="center" vertical="center"/>
    </xf>
    <xf numFmtId="0" fontId="48" fillId="48" borderId="9" xfId="8" applyFont="1" applyFill="1" applyBorder="1" applyAlignment="1">
      <alignment horizontal="center" vertical="center"/>
    </xf>
    <xf numFmtId="0" fontId="48" fillId="49" borderId="7" xfId="8" applyFont="1" applyFill="1" applyBorder="1" applyAlignment="1">
      <alignment horizontal="center" vertical="center" wrapText="1"/>
    </xf>
    <xf numFmtId="0" fontId="48" fillId="49" borderId="8" xfId="8" applyFont="1" applyFill="1" applyBorder="1" applyAlignment="1">
      <alignment horizontal="center" vertical="center" wrapText="1"/>
    </xf>
    <xf numFmtId="0" fontId="48" fillId="49" borderId="9" xfId="8" applyFont="1" applyFill="1" applyBorder="1" applyAlignment="1">
      <alignment horizontal="center" vertical="center" wrapText="1"/>
    </xf>
    <xf numFmtId="0" fontId="48" fillId="48" borderId="10" xfId="8" applyFont="1" applyFill="1" applyBorder="1" applyAlignment="1">
      <alignment horizontal="center" vertical="center" wrapText="1"/>
    </xf>
    <xf numFmtId="0" fontId="48" fillId="48" borderId="12" xfId="8" applyFont="1" applyFill="1" applyBorder="1" applyAlignment="1">
      <alignment horizontal="center" vertical="center" wrapText="1"/>
    </xf>
    <xf numFmtId="0" fontId="51" fillId="49" borderId="7" xfId="8" applyFont="1" applyFill="1" applyBorder="1" applyAlignment="1">
      <alignment horizontal="center" vertical="center" wrapText="1"/>
    </xf>
    <xf numFmtId="0" fontId="51" fillId="49" borderId="8" xfId="8" applyFont="1" applyFill="1" applyBorder="1" applyAlignment="1">
      <alignment horizontal="center" vertical="center" wrapText="1"/>
    </xf>
    <xf numFmtId="0" fontId="51" fillId="49" borderId="9" xfId="8" applyFont="1" applyFill="1" applyBorder="1" applyAlignment="1">
      <alignment horizontal="center" vertical="center" wrapText="1"/>
    </xf>
    <xf numFmtId="0" fontId="48" fillId="26" borderId="7" xfId="8" applyFont="1" applyBorder="1" applyAlignment="1">
      <alignment horizontal="center" vertical="center"/>
    </xf>
    <xf numFmtId="0" fontId="48" fillId="26" borderId="8" xfId="8" applyFont="1" applyBorder="1" applyAlignment="1">
      <alignment horizontal="center" vertical="center"/>
    </xf>
    <xf numFmtId="0" fontId="48" fillId="26" borderId="9" xfId="8" applyFont="1" applyBorder="1" applyAlignment="1">
      <alignment horizontal="center" vertical="center"/>
    </xf>
    <xf numFmtId="0" fontId="48" fillId="26" borderId="7" xfId="8" applyFont="1" applyBorder="1" applyAlignment="1">
      <alignment horizontal="left" vertical="top" wrapText="1"/>
    </xf>
    <xf numFmtId="0" fontId="48" fillId="26" borderId="8" xfId="8" applyFont="1" applyBorder="1" applyAlignment="1">
      <alignment horizontal="left" vertical="top" wrapText="1"/>
    </xf>
    <xf numFmtId="0" fontId="48" fillId="26" borderId="9" xfId="8" applyFont="1" applyBorder="1" applyAlignment="1">
      <alignment horizontal="left" vertical="top" wrapText="1"/>
    </xf>
    <xf numFmtId="0" fontId="15" fillId="49" borderId="15" xfId="2" applyFont="1" applyFill="1" applyBorder="1" applyAlignment="1">
      <alignment horizontal="center" vertical="center"/>
    </xf>
    <xf numFmtId="0" fontId="15" fillId="49" borderId="14" xfId="2" applyFont="1" applyFill="1" applyBorder="1" applyAlignment="1">
      <alignment horizontal="center" vertical="center"/>
    </xf>
    <xf numFmtId="0" fontId="15" fillId="49" borderId="13" xfId="2" applyFont="1" applyFill="1" applyBorder="1" applyAlignment="1">
      <alignment horizontal="center" vertical="center"/>
    </xf>
    <xf numFmtId="0" fontId="15" fillId="26" borderId="2" xfId="2" applyFont="1" applyAlignment="1">
      <alignment horizontal="center"/>
    </xf>
    <xf numFmtId="0" fontId="16" fillId="47" borderId="2" xfId="2" applyFont="1" applyFill="1" applyAlignment="1">
      <alignment horizontal="center"/>
    </xf>
    <xf numFmtId="0" fontId="17" fillId="48" borderId="6" xfId="2" applyFont="1" applyFill="1" applyBorder="1" applyAlignment="1">
      <alignment horizontal="center" vertical="center"/>
    </xf>
    <xf numFmtId="49" fontId="17" fillId="48" borderId="7" xfId="2" applyNumberFormat="1" applyFont="1" applyFill="1" applyBorder="1" applyAlignment="1">
      <alignment horizontal="center" vertical="center"/>
    </xf>
    <xf numFmtId="49" fontId="17" fillId="48" borderId="8" xfId="2" applyNumberFormat="1" applyFont="1" applyFill="1" applyBorder="1" applyAlignment="1">
      <alignment horizontal="center" vertical="center"/>
    </xf>
    <xf numFmtId="49" fontId="17" fillId="48" borderId="9" xfId="2" applyNumberFormat="1" applyFont="1" applyFill="1" applyBorder="1" applyAlignment="1">
      <alignment horizontal="center" vertical="center"/>
    </xf>
    <xf numFmtId="0" fontId="17" fillId="48" borderId="7" xfId="2" applyFont="1" applyFill="1" applyBorder="1" applyAlignment="1">
      <alignment horizontal="center" vertical="center" wrapText="1"/>
    </xf>
    <xf numFmtId="0" fontId="17" fillId="48" borderId="8" xfId="2" applyFont="1" applyFill="1" applyBorder="1" applyAlignment="1">
      <alignment horizontal="center" vertical="center" wrapText="1"/>
    </xf>
    <xf numFmtId="0" fontId="17" fillId="48" borderId="9" xfId="2" applyFont="1" applyFill="1" applyBorder="1" applyAlignment="1">
      <alignment horizontal="center" vertical="center" wrapText="1"/>
    </xf>
    <xf numFmtId="0" fontId="15" fillId="26" borderId="7" xfId="2" applyFont="1" applyBorder="1" applyAlignment="1">
      <alignment horizontal="center"/>
    </xf>
    <xf numFmtId="0" fontId="15" fillId="26" borderId="8" xfId="2" applyFont="1" applyBorder="1" applyAlignment="1">
      <alignment horizontal="center"/>
    </xf>
    <xf numFmtId="0" fontId="15" fillId="26" borderId="9" xfId="2" applyFont="1" applyBorder="1" applyAlignment="1">
      <alignment horizontal="center"/>
    </xf>
    <xf numFmtId="0" fontId="17" fillId="26" borderId="7" xfId="2" applyFont="1" applyBorder="1" applyAlignment="1">
      <alignment horizontal="left" vertical="center" wrapText="1"/>
    </xf>
    <xf numFmtId="0" fontId="17" fillId="26" borderId="8" xfId="2" applyFont="1" applyBorder="1" applyAlignment="1">
      <alignment horizontal="left" vertical="center" wrapText="1"/>
    </xf>
    <xf numFmtId="0" fontId="17" fillId="26" borderId="9" xfId="2" applyFont="1" applyBorder="1" applyAlignment="1">
      <alignment horizontal="left" vertical="center" wrapText="1"/>
    </xf>
    <xf numFmtId="0" fontId="17" fillId="49" borderId="8" xfId="2" applyFont="1" applyFill="1" applyBorder="1" applyAlignment="1">
      <alignment horizontal="center" vertical="center" wrapText="1"/>
    </xf>
    <xf numFmtId="0" fontId="17" fillId="49" borderId="8" xfId="2" applyFont="1" applyFill="1" applyBorder="1" applyAlignment="1">
      <alignment horizontal="center" vertical="center"/>
    </xf>
    <xf numFmtId="0" fontId="17" fillId="49" borderId="9" xfId="2" applyFont="1" applyFill="1" applyBorder="1" applyAlignment="1">
      <alignment horizontal="center" vertical="center"/>
    </xf>
    <xf numFmtId="0" fontId="17" fillId="48" borderId="10" xfId="2" applyFont="1" applyFill="1" applyBorder="1" applyAlignment="1">
      <alignment horizontal="center" vertical="center" wrapText="1"/>
    </xf>
    <xf numFmtId="0" fontId="17" fillId="48" borderId="12" xfId="2" applyFont="1" applyFill="1" applyBorder="1" applyAlignment="1">
      <alignment horizontal="center" vertical="center" wrapText="1"/>
    </xf>
    <xf numFmtId="0" fontId="17" fillId="49" borderId="7" xfId="2" applyFont="1" applyFill="1" applyBorder="1" applyAlignment="1">
      <alignment horizontal="center" vertical="center" wrapText="1"/>
    </xf>
    <xf numFmtId="0" fontId="17" fillId="49" borderId="14" xfId="2" applyFont="1" applyFill="1" applyBorder="1" applyAlignment="1">
      <alignment horizontal="center" vertical="center" wrapText="1"/>
    </xf>
    <xf numFmtId="0" fontId="17" fillId="49" borderId="9" xfId="2" applyFont="1" applyFill="1" applyBorder="1" applyAlignment="1">
      <alignment horizontal="center" vertical="center" wrapText="1"/>
    </xf>
    <xf numFmtId="9" fontId="17" fillId="49" borderId="7" xfId="2" applyNumberFormat="1" applyFont="1" applyFill="1" applyBorder="1" applyAlignment="1">
      <alignment horizontal="center" vertical="center"/>
    </xf>
    <xf numFmtId="9" fontId="17" fillId="49" borderId="14" xfId="2" applyNumberFormat="1" applyFont="1" applyFill="1" applyBorder="1" applyAlignment="1">
      <alignment horizontal="center" vertical="center"/>
    </xf>
    <xf numFmtId="9" fontId="17" fillId="49" borderId="8" xfId="2" applyNumberFormat="1" applyFont="1" applyFill="1" applyBorder="1" applyAlignment="1">
      <alignment horizontal="center" vertical="center"/>
    </xf>
    <xf numFmtId="9" fontId="17" fillId="49" borderId="9" xfId="2" applyNumberFormat="1" applyFont="1" applyFill="1" applyBorder="1" applyAlignment="1">
      <alignment horizontal="center" vertical="center"/>
    </xf>
    <xf numFmtId="0" fontId="15" fillId="49" borderId="7" xfId="2" applyFont="1" applyFill="1" applyBorder="1" applyAlignment="1">
      <alignment horizontal="center" vertical="center"/>
    </xf>
    <xf numFmtId="0" fontId="15" fillId="49" borderId="8" xfId="2" applyFont="1" applyFill="1" applyBorder="1" applyAlignment="1">
      <alignment horizontal="center" vertical="center"/>
    </xf>
    <xf numFmtId="0" fontId="15" fillId="49" borderId="9" xfId="2" applyFont="1" applyFill="1" applyBorder="1" applyAlignment="1">
      <alignment horizontal="center" vertical="center"/>
    </xf>
    <xf numFmtId="0" fontId="18" fillId="48" borderId="7" xfId="2" applyFont="1" applyFill="1" applyBorder="1" applyAlignment="1">
      <alignment horizontal="left" vertical="center" wrapText="1"/>
    </xf>
    <xf numFmtId="0" fontId="18" fillId="48" borderId="8" xfId="2" applyFont="1" applyFill="1" applyBorder="1" applyAlignment="1">
      <alignment horizontal="left" vertical="center" wrapText="1"/>
    </xf>
    <xf numFmtId="0" fontId="18" fillId="48" borderId="9" xfId="2" applyFont="1" applyFill="1" applyBorder="1" applyAlignment="1">
      <alignment horizontal="left" vertical="center" wrapText="1"/>
    </xf>
    <xf numFmtId="0" fontId="17" fillId="48" borderId="7" xfId="2" applyFont="1" applyFill="1" applyBorder="1" applyAlignment="1">
      <alignment horizontal="center" vertical="center"/>
    </xf>
    <xf numFmtId="0" fontId="17" fillId="48" borderId="8" xfId="2" applyFont="1" applyFill="1" applyBorder="1" applyAlignment="1">
      <alignment horizontal="center" vertical="center"/>
    </xf>
    <xf numFmtId="0" fontId="17" fillId="48" borderId="9" xfId="2" applyFont="1" applyFill="1" applyBorder="1" applyAlignment="1">
      <alignment horizontal="center" vertical="center"/>
    </xf>
    <xf numFmtId="0" fontId="19" fillId="49" borderId="7" xfId="2" applyFont="1" applyFill="1" applyBorder="1" applyAlignment="1">
      <alignment horizontal="center" vertical="center" wrapText="1"/>
    </xf>
    <xf numFmtId="0" fontId="19" fillId="49" borderId="8" xfId="2" applyFont="1" applyFill="1" applyBorder="1" applyAlignment="1">
      <alignment horizontal="center" vertical="center" wrapText="1"/>
    </xf>
    <xf numFmtId="0" fontId="19" fillId="49" borderId="9" xfId="2" applyFont="1" applyFill="1" applyBorder="1" applyAlignment="1">
      <alignment horizontal="center" vertical="center" wrapText="1"/>
    </xf>
    <xf numFmtId="9" fontId="17" fillId="49" borderId="18" xfId="2" applyNumberFormat="1" applyFont="1" applyFill="1" applyBorder="1" applyAlignment="1">
      <alignment horizontal="center" vertical="center"/>
    </xf>
    <xf numFmtId="9" fontId="15" fillId="48" borderId="8" xfId="2" applyNumberFormat="1" applyFont="1" applyFill="1" applyBorder="1" applyAlignment="1">
      <alignment horizontal="center" vertical="center"/>
    </xf>
    <xf numFmtId="9" fontId="15" fillId="48" borderId="9" xfId="2" applyNumberFormat="1" applyFont="1" applyFill="1" applyBorder="1" applyAlignment="1">
      <alignment horizontal="center" vertical="center"/>
    </xf>
    <xf numFmtId="0" fontId="23" fillId="26" borderId="2" xfId="2" applyFont="1" applyAlignment="1">
      <alignment horizontal="center" vertical="center" wrapText="1"/>
    </xf>
    <xf numFmtId="0" fontId="23" fillId="26" borderId="19" xfId="2" applyFont="1" applyBorder="1" applyAlignment="1">
      <alignment horizontal="center" vertical="center" wrapText="1"/>
    </xf>
    <xf numFmtId="0" fontId="23" fillId="26" borderId="20" xfId="2" applyFont="1" applyBorder="1" applyAlignment="1">
      <alignment horizontal="center" vertical="center" wrapText="1"/>
    </xf>
    <xf numFmtId="0" fontId="23" fillId="26" borderId="22" xfId="2" applyFont="1" applyBorder="1" applyAlignment="1">
      <alignment horizontal="center" vertical="center" wrapText="1"/>
    </xf>
    <xf numFmtId="0" fontId="15" fillId="49" borderId="7" xfId="2" applyFont="1" applyFill="1" applyBorder="1" applyAlignment="1">
      <alignment horizontal="center" vertical="center" wrapText="1"/>
    </xf>
    <xf numFmtId="0" fontId="15" fillId="49" borderId="8" xfId="2" applyFont="1" applyFill="1" applyBorder="1" applyAlignment="1">
      <alignment horizontal="center" vertical="center" wrapText="1"/>
    </xf>
    <xf numFmtId="0" fontId="15" fillId="49" borderId="9" xfId="2" applyFont="1" applyFill="1" applyBorder="1" applyAlignment="1">
      <alignment horizontal="center" vertical="center" wrapText="1"/>
    </xf>
    <xf numFmtId="0" fontId="24" fillId="49" borderId="7" xfId="4" applyFont="1" applyFill="1" applyBorder="1" applyAlignment="1">
      <alignment horizontal="center" vertical="center"/>
    </xf>
    <xf numFmtId="0" fontId="24" fillId="49" borderId="8" xfId="4" applyFont="1" applyFill="1" applyBorder="1" applyAlignment="1">
      <alignment horizontal="center" vertical="center"/>
    </xf>
    <xf numFmtId="0" fontId="24" fillId="49" borderId="9" xfId="4" applyFont="1" applyFill="1" applyBorder="1" applyAlignment="1">
      <alignment horizontal="center" vertical="center"/>
    </xf>
    <xf numFmtId="0" fontId="27" fillId="47" borderId="2" xfId="4" applyFont="1" applyFill="1" applyAlignment="1">
      <alignment horizontal="center"/>
    </xf>
    <xf numFmtId="0" fontId="28" fillId="48" borderId="6" xfId="4" applyFont="1" applyFill="1" applyBorder="1" applyAlignment="1">
      <alignment horizontal="center" vertical="center"/>
    </xf>
    <xf numFmtId="49" fontId="29" fillId="48" borderId="7" xfId="4" applyNumberFormat="1" applyFont="1" applyFill="1" applyBorder="1" applyAlignment="1">
      <alignment horizontal="center" vertical="center"/>
    </xf>
    <xf numFmtId="49" fontId="29" fillId="48" borderId="8" xfId="4" applyNumberFormat="1" applyFont="1" applyFill="1" applyBorder="1" applyAlignment="1">
      <alignment horizontal="center" vertical="center"/>
    </xf>
    <xf numFmtId="49" fontId="29" fillId="48" borderId="9" xfId="4" applyNumberFormat="1" applyFont="1" applyFill="1" applyBorder="1" applyAlignment="1">
      <alignment horizontal="center" vertical="center"/>
    </xf>
    <xf numFmtId="0" fontId="29" fillId="48" borderId="7" xfId="4" applyFont="1" applyFill="1" applyBorder="1" applyAlignment="1">
      <alignment horizontal="center" vertical="center" wrapText="1"/>
    </xf>
    <xf numFmtId="0" fontId="29" fillId="48" borderId="8" xfId="4" applyFont="1" applyFill="1" applyBorder="1" applyAlignment="1">
      <alignment horizontal="center" vertical="center" wrapText="1"/>
    </xf>
    <xf numFmtId="0" fontId="29" fillId="48" borderId="9" xfId="4" applyFont="1" applyFill="1" applyBorder="1" applyAlignment="1">
      <alignment horizontal="center" vertical="center" wrapText="1"/>
    </xf>
    <xf numFmtId="0" fontId="24" fillId="26" borderId="7" xfId="4" applyFont="1" applyBorder="1" applyAlignment="1">
      <alignment horizontal="center"/>
    </xf>
    <xf numFmtId="0" fontId="24" fillId="26" borderId="8" xfId="4" applyFont="1" applyBorder="1" applyAlignment="1">
      <alignment horizontal="center"/>
    </xf>
    <xf numFmtId="0" fontId="24" fillId="26" borderId="9" xfId="4" applyFont="1" applyBorder="1" applyAlignment="1">
      <alignment horizontal="center"/>
    </xf>
    <xf numFmtId="0" fontId="29" fillId="26" borderId="7" xfId="4" applyFont="1" applyBorder="1" applyAlignment="1">
      <alignment horizontal="center" vertical="center" wrapText="1"/>
    </xf>
    <xf numFmtId="0" fontId="29" fillId="26" borderId="8" xfId="4" applyFont="1" applyBorder="1" applyAlignment="1">
      <alignment horizontal="center" vertical="center" wrapText="1"/>
    </xf>
    <xf numFmtId="0" fontId="29" fillId="26" borderId="9" xfId="4" applyFont="1" applyBorder="1" applyAlignment="1">
      <alignment horizontal="center" vertical="center" wrapText="1"/>
    </xf>
    <xf numFmtId="0" fontId="29" fillId="26" borderId="10" xfId="4" applyFont="1" applyBorder="1" applyAlignment="1">
      <alignment horizontal="center" vertical="center" wrapText="1"/>
    </xf>
    <xf numFmtId="0" fontId="29" fillId="26" borderId="12" xfId="4" applyFont="1" applyBorder="1" applyAlignment="1">
      <alignment horizontal="center" vertical="center" wrapText="1"/>
    </xf>
    <xf numFmtId="0" fontId="30" fillId="49" borderId="7" xfId="4" applyFont="1" applyFill="1" applyBorder="1" applyAlignment="1">
      <alignment horizontal="center" vertical="center" wrapText="1"/>
    </xf>
    <xf numFmtId="0" fontId="30" fillId="49" borderId="8" xfId="4" applyFont="1" applyFill="1" applyBorder="1" applyAlignment="1">
      <alignment horizontal="center" vertical="center" wrapText="1"/>
    </xf>
    <xf numFmtId="0" fontId="30" fillId="49" borderId="9" xfId="4" applyFont="1" applyFill="1" applyBorder="1" applyAlignment="1">
      <alignment horizontal="center" vertical="center" wrapText="1"/>
    </xf>
    <xf numFmtId="0" fontId="24" fillId="49" borderId="7" xfId="4" applyFont="1" applyFill="1" applyBorder="1" applyAlignment="1">
      <alignment horizontal="center" vertical="center" wrapText="1"/>
    </xf>
    <xf numFmtId="0" fontId="24" fillId="49" borderId="8" xfId="4" applyFont="1" applyFill="1" applyBorder="1" applyAlignment="1">
      <alignment horizontal="center" vertical="center" wrapText="1"/>
    </xf>
    <xf numFmtId="0" fontId="24" fillId="49" borderId="9" xfId="4" applyFont="1" applyFill="1" applyBorder="1" applyAlignment="1">
      <alignment horizontal="center" vertical="center" wrapText="1"/>
    </xf>
    <xf numFmtId="0" fontId="29" fillId="48" borderId="10" xfId="4" applyFont="1" applyFill="1" applyBorder="1" applyAlignment="1">
      <alignment horizontal="center" vertical="center" wrapText="1"/>
    </xf>
    <xf numFmtId="0" fontId="29" fillId="48" borderId="12" xfId="4" applyFont="1" applyFill="1" applyBorder="1" applyAlignment="1">
      <alignment horizontal="center" vertical="center" wrapText="1"/>
    </xf>
    <xf numFmtId="3" fontId="24" fillId="47" borderId="7" xfId="4" applyNumberFormat="1" applyFont="1" applyFill="1" applyBorder="1" applyAlignment="1">
      <alignment horizontal="center" vertical="center"/>
    </xf>
    <xf numFmtId="3" fontId="24" fillId="47" borderId="8" xfId="4" applyNumberFormat="1" applyFont="1" applyFill="1" applyBorder="1" applyAlignment="1">
      <alignment horizontal="center" vertical="center"/>
    </xf>
    <xf numFmtId="3" fontId="24" fillId="47" borderId="9" xfId="4" applyNumberFormat="1" applyFont="1" applyFill="1" applyBorder="1" applyAlignment="1">
      <alignment horizontal="center" vertical="center"/>
    </xf>
    <xf numFmtId="0" fontId="33" fillId="49" borderId="7" xfId="4" applyFont="1" applyFill="1" applyBorder="1" applyAlignment="1">
      <alignment horizontal="center" vertical="center" wrapText="1"/>
    </xf>
    <xf numFmtId="0" fontId="33" fillId="49" borderId="8" xfId="4" applyFont="1" applyFill="1" applyBorder="1" applyAlignment="1">
      <alignment horizontal="center" vertical="center" wrapText="1"/>
    </xf>
    <xf numFmtId="0" fontId="33" fillId="49" borderId="9" xfId="4" applyFont="1" applyFill="1" applyBorder="1" applyAlignment="1">
      <alignment horizontal="center" vertical="center" wrapText="1"/>
    </xf>
    <xf numFmtId="0" fontId="28" fillId="48" borderId="7" xfId="4" applyFont="1" applyFill="1" applyBorder="1" applyAlignment="1">
      <alignment horizontal="center" vertical="center" wrapText="1"/>
    </xf>
    <xf numFmtId="0" fontId="28" fillId="48" borderId="8" xfId="4" applyFont="1" applyFill="1" applyBorder="1" applyAlignment="1">
      <alignment horizontal="center" vertical="center" wrapText="1"/>
    </xf>
    <xf numFmtId="0" fontId="28" fillId="48" borderId="9" xfId="4" applyFont="1" applyFill="1" applyBorder="1" applyAlignment="1">
      <alignment horizontal="center" vertical="center" wrapText="1"/>
    </xf>
    <xf numFmtId="0" fontId="28" fillId="48" borderId="7" xfId="4" applyFont="1" applyFill="1" applyBorder="1" applyAlignment="1">
      <alignment horizontal="center" vertical="center"/>
    </xf>
    <xf numFmtId="0" fontId="28" fillId="48" borderId="8" xfId="4" applyFont="1" applyFill="1" applyBorder="1" applyAlignment="1">
      <alignment horizontal="center" vertical="center"/>
    </xf>
    <xf numFmtId="0" fontId="28" fillId="48" borderId="9" xfId="4" applyFont="1" applyFill="1" applyBorder="1" applyAlignment="1">
      <alignment horizontal="center" vertical="center"/>
    </xf>
    <xf numFmtId="0" fontId="29" fillId="48" borderId="7" xfId="4" applyFont="1" applyFill="1" applyBorder="1" applyAlignment="1">
      <alignment horizontal="center" vertical="center"/>
    </xf>
    <xf numFmtId="0" fontId="29" fillId="48" borderId="8" xfId="4" applyFont="1" applyFill="1" applyBorder="1" applyAlignment="1">
      <alignment horizontal="center" vertical="center"/>
    </xf>
    <xf numFmtId="0" fontId="29" fillId="48" borderId="9" xfId="4" applyFont="1" applyFill="1" applyBorder="1" applyAlignment="1">
      <alignment horizontal="center" vertical="center"/>
    </xf>
    <xf numFmtId="0" fontId="33" fillId="26" borderId="7" xfId="4" applyFont="1" applyBorder="1" applyAlignment="1">
      <alignment horizontal="center" vertical="center" wrapText="1"/>
    </xf>
    <xf numFmtId="0" fontId="33" fillId="26" borderId="8" xfId="4" applyFont="1" applyBorder="1" applyAlignment="1">
      <alignment horizontal="center" vertical="center" wrapText="1"/>
    </xf>
    <xf numFmtId="0" fontId="33" fillId="26" borderId="9" xfId="4" applyFont="1" applyBorder="1" applyAlignment="1">
      <alignment horizontal="center" vertical="center" wrapText="1"/>
    </xf>
    <xf numFmtId="3" fontId="24" fillId="26" borderId="7" xfId="4" applyNumberFormat="1" applyFont="1" applyBorder="1" applyAlignment="1">
      <alignment horizontal="center" vertical="center"/>
    </xf>
    <xf numFmtId="3" fontId="24" fillId="26" borderId="8" xfId="4" applyNumberFormat="1" applyFont="1" applyBorder="1" applyAlignment="1">
      <alignment horizontal="center" vertical="center"/>
    </xf>
    <xf numFmtId="3" fontId="24" fillId="26" borderId="9" xfId="4" applyNumberFormat="1" applyFont="1" applyBorder="1" applyAlignment="1">
      <alignment horizontal="center" vertical="center"/>
    </xf>
    <xf numFmtId="0" fontId="44" fillId="49" borderId="7" xfId="4" applyFont="1" applyFill="1" applyBorder="1" applyAlignment="1">
      <alignment horizontal="center" vertical="center" wrapText="1"/>
    </xf>
    <xf numFmtId="0" fontId="32" fillId="47" borderId="7" xfId="4" applyFont="1" applyFill="1" applyBorder="1" applyAlignment="1">
      <alignment horizontal="center" vertical="center" wrapText="1"/>
    </xf>
    <xf numFmtId="0" fontId="32" fillId="47" borderId="8" xfId="4" applyFont="1" applyFill="1" applyBorder="1" applyAlignment="1">
      <alignment horizontal="center" vertical="center" wrapText="1"/>
    </xf>
    <xf numFmtId="0" fontId="32" fillId="47" borderId="9" xfId="4" applyFont="1" applyFill="1" applyBorder="1" applyAlignment="1">
      <alignment horizontal="center" vertical="center" wrapText="1"/>
    </xf>
    <xf numFmtId="0" fontId="43" fillId="49" borderId="7" xfId="4" applyFont="1" applyFill="1" applyBorder="1" applyAlignment="1">
      <alignment horizontal="left" vertical="center" wrapText="1"/>
    </xf>
    <xf numFmtId="0" fontId="43" fillId="49" borderId="8" xfId="4" applyFont="1" applyFill="1" applyBorder="1" applyAlignment="1">
      <alignment horizontal="left" vertical="center" wrapText="1"/>
    </xf>
    <xf numFmtId="0" fontId="43" fillId="49" borderId="9" xfId="4" applyFont="1" applyFill="1" applyBorder="1" applyAlignment="1">
      <alignment horizontal="left" vertical="center" wrapText="1"/>
    </xf>
    <xf numFmtId="0" fontId="15" fillId="26" borderId="35" xfId="6" applyFont="1" applyBorder="1" applyAlignment="1">
      <alignment horizontal="center"/>
    </xf>
    <xf numFmtId="0" fontId="15" fillId="26" borderId="33" xfId="6" applyFont="1" applyBorder="1" applyAlignment="1">
      <alignment horizontal="center"/>
    </xf>
    <xf numFmtId="0" fontId="15" fillId="26" borderId="34" xfId="6" applyFont="1" applyBorder="1" applyAlignment="1">
      <alignment horizontal="center"/>
    </xf>
    <xf numFmtId="0" fontId="15" fillId="26" borderId="2" xfId="6" applyFont="1" applyAlignment="1">
      <alignment horizontal="center"/>
    </xf>
    <xf numFmtId="0" fontId="16" fillId="47" borderId="2" xfId="6" applyFont="1" applyFill="1" applyAlignment="1">
      <alignment horizontal="center"/>
    </xf>
    <xf numFmtId="0" fontId="17" fillId="48" borderId="32" xfId="6" applyFont="1" applyFill="1" applyBorder="1" applyAlignment="1">
      <alignment horizontal="center" vertical="center"/>
    </xf>
    <xf numFmtId="0" fontId="17" fillId="48" borderId="33" xfId="6" applyFont="1" applyFill="1" applyBorder="1" applyAlignment="1">
      <alignment horizontal="center" vertical="center"/>
    </xf>
    <xf numFmtId="0" fontId="17" fillId="48" borderId="34" xfId="6" applyFont="1" applyFill="1" applyBorder="1" applyAlignment="1">
      <alignment horizontal="center" vertical="center"/>
    </xf>
    <xf numFmtId="49" fontId="17" fillId="48" borderId="32" xfId="6" applyNumberFormat="1" applyFont="1" applyFill="1" applyBorder="1" applyAlignment="1">
      <alignment horizontal="center" vertical="center"/>
    </xf>
    <xf numFmtId="49" fontId="17" fillId="48" borderId="33" xfId="6" applyNumberFormat="1" applyFont="1" applyFill="1" applyBorder="1" applyAlignment="1">
      <alignment horizontal="center" vertical="center"/>
    </xf>
    <xf numFmtId="49" fontId="17" fillId="48" borderId="34" xfId="6" applyNumberFormat="1" applyFont="1" applyFill="1" applyBorder="1" applyAlignment="1">
      <alignment horizontal="center" vertical="center"/>
    </xf>
    <xf numFmtId="0" fontId="17" fillId="48" borderId="32" xfId="6" applyFont="1" applyFill="1" applyBorder="1" applyAlignment="1">
      <alignment horizontal="center" vertical="center" wrapText="1"/>
    </xf>
    <xf numFmtId="0" fontId="17" fillId="48" borderId="33" xfId="6" applyFont="1" applyFill="1" applyBorder="1" applyAlignment="1">
      <alignment horizontal="center" vertical="center" wrapText="1"/>
    </xf>
    <xf numFmtId="0" fontId="17" fillId="48" borderId="34" xfId="6" applyFont="1" applyFill="1" applyBorder="1" applyAlignment="1">
      <alignment horizontal="center" vertical="center" wrapText="1"/>
    </xf>
    <xf numFmtId="0" fontId="15" fillId="49" borderId="35" xfId="6" applyFont="1" applyFill="1" applyBorder="1" applyAlignment="1">
      <alignment horizontal="center" vertical="center" wrapText="1"/>
    </xf>
    <xf numFmtId="0" fontId="15" fillId="49" borderId="33" xfId="6" applyFont="1" applyFill="1" applyBorder="1" applyAlignment="1">
      <alignment horizontal="center" vertical="center" wrapText="1"/>
    </xf>
    <xf numFmtId="0" fontId="15" fillId="49" borderId="34" xfId="6" applyFont="1" applyFill="1" applyBorder="1" applyAlignment="1">
      <alignment horizontal="center" vertical="center" wrapText="1"/>
    </xf>
    <xf numFmtId="0" fontId="18" fillId="26" borderId="35" xfId="6" applyFont="1" applyBorder="1" applyAlignment="1">
      <alignment horizontal="left" vertical="top" wrapText="1"/>
    </xf>
    <xf numFmtId="0" fontId="18" fillId="26" borderId="33" xfId="6" applyFont="1" applyBorder="1" applyAlignment="1">
      <alignment horizontal="left" vertical="top" wrapText="1"/>
    </xf>
    <xf numFmtId="0" fontId="18" fillId="26" borderId="34" xfId="6" applyFont="1" applyBorder="1" applyAlignment="1">
      <alignment horizontal="left" vertical="top" wrapText="1"/>
    </xf>
    <xf numFmtId="0" fontId="17" fillId="49" borderId="35" xfId="6" applyFont="1" applyFill="1" applyBorder="1" applyAlignment="1">
      <alignment horizontal="center" vertical="center" wrapText="1"/>
    </xf>
    <xf numFmtId="0" fontId="17" fillId="49" borderId="33" xfId="6" applyFont="1" applyFill="1" applyBorder="1" applyAlignment="1">
      <alignment horizontal="center" vertical="center"/>
    </xf>
    <xf numFmtId="0" fontId="17" fillId="49" borderId="34" xfId="6" applyFont="1" applyFill="1" applyBorder="1" applyAlignment="1">
      <alignment horizontal="center" vertical="center"/>
    </xf>
    <xf numFmtId="0" fontId="17" fillId="48" borderId="36" xfId="6" applyFont="1" applyFill="1" applyBorder="1" applyAlignment="1">
      <alignment horizontal="center" vertical="center" wrapText="1"/>
    </xf>
    <xf numFmtId="0" fontId="17" fillId="48" borderId="37" xfId="6" applyFont="1" applyFill="1" applyBorder="1" applyAlignment="1">
      <alignment horizontal="center" vertical="center" wrapText="1"/>
    </xf>
    <xf numFmtId="0" fontId="48" fillId="49" borderId="35" xfId="6" applyFont="1" applyFill="1" applyBorder="1" applyAlignment="1">
      <alignment horizontal="center" vertical="center" wrapText="1"/>
    </xf>
    <xf numFmtId="0" fontId="48" fillId="49" borderId="33" xfId="6" applyFont="1" applyFill="1" applyBorder="1" applyAlignment="1">
      <alignment horizontal="center" vertical="center" wrapText="1"/>
    </xf>
    <xf numFmtId="0" fontId="48" fillId="49" borderId="34" xfId="6" applyFont="1" applyFill="1" applyBorder="1" applyAlignment="1">
      <alignment horizontal="center" vertical="center" wrapText="1"/>
    </xf>
    <xf numFmtId="0" fontId="17" fillId="48" borderId="35" xfId="6" applyFont="1" applyFill="1" applyBorder="1" applyAlignment="1">
      <alignment horizontal="center" vertical="center" wrapText="1"/>
    </xf>
    <xf numFmtId="0" fontId="15" fillId="49" borderId="35" xfId="6" applyFont="1" applyFill="1" applyBorder="1" applyAlignment="1">
      <alignment horizontal="center" vertical="center"/>
    </xf>
    <xf numFmtId="0" fontId="15" fillId="49" borderId="33" xfId="6" applyFont="1" applyFill="1" applyBorder="1" applyAlignment="1">
      <alignment horizontal="center" vertical="center"/>
    </xf>
    <xf numFmtId="0" fontId="15" fillId="49" borderId="34" xfId="6" applyFont="1" applyFill="1" applyBorder="1" applyAlignment="1">
      <alignment horizontal="center" vertical="center"/>
    </xf>
    <xf numFmtId="0" fontId="17" fillId="49" borderId="33" xfId="6" applyFont="1" applyFill="1" applyBorder="1" applyAlignment="1">
      <alignment horizontal="center" vertical="center" wrapText="1"/>
    </xf>
    <xf numFmtId="0" fontId="17" fillId="49" borderId="34" xfId="6" applyFont="1" applyFill="1" applyBorder="1" applyAlignment="1">
      <alignment horizontal="center" vertical="center" wrapText="1"/>
    </xf>
    <xf numFmtId="0" fontId="17" fillId="48" borderId="35" xfId="6" applyFont="1" applyFill="1" applyBorder="1" applyAlignment="1">
      <alignment horizontal="center" vertical="center"/>
    </xf>
    <xf numFmtId="9" fontId="48" fillId="48" borderId="23" xfId="6" applyNumberFormat="1" applyFont="1" applyFill="1" applyBorder="1" applyAlignment="1">
      <alignment horizontal="center" vertical="center" wrapText="1"/>
    </xf>
    <xf numFmtId="9" fontId="48" fillId="48" borderId="25" xfId="6" applyNumberFormat="1" applyFont="1" applyFill="1" applyBorder="1" applyAlignment="1">
      <alignment horizontal="center" vertical="center" wrapText="1"/>
    </xf>
    <xf numFmtId="9" fontId="48" fillId="49" borderId="35" xfId="6" applyNumberFormat="1" applyFont="1" applyFill="1" applyBorder="1" applyAlignment="1">
      <alignment horizontal="center" vertical="center"/>
    </xf>
    <xf numFmtId="9" fontId="48" fillId="49" borderId="33" xfId="6" applyNumberFormat="1" applyFont="1" applyFill="1" applyBorder="1" applyAlignment="1">
      <alignment horizontal="center" vertical="center"/>
    </xf>
    <xf numFmtId="9" fontId="48" fillId="49" borderId="34" xfId="6" applyNumberFormat="1" applyFont="1" applyFill="1" applyBorder="1" applyAlignment="1">
      <alignment horizontal="center" vertical="center"/>
    </xf>
    <xf numFmtId="9" fontId="48" fillId="49" borderId="23" xfId="6" applyNumberFormat="1" applyFont="1" applyFill="1" applyBorder="1" applyAlignment="1">
      <alignment horizontal="center" vertical="center"/>
    </xf>
    <xf numFmtId="9" fontId="48" fillId="49" borderId="25" xfId="6" applyNumberFormat="1" applyFont="1" applyFill="1" applyBorder="1" applyAlignment="1">
      <alignment horizontal="center" vertical="center"/>
    </xf>
    <xf numFmtId="9" fontId="17" fillId="49" borderId="38" xfId="6" applyNumberFormat="1" applyFont="1" applyFill="1" applyBorder="1" applyAlignment="1">
      <alignment horizontal="center" vertical="center"/>
    </xf>
    <xf numFmtId="9" fontId="17" fillId="49" borderId="39" xfId="6" applyNumberFormat="1" applyFont="1" applyFill="1" applyBorder="1" applyAlignment="1">
      <alignment horizontal="center" vertical="center"/>
    </xf>
    <xf numFmtId="0" fontId="48" fillId="48" borderId="23" xfId="6" applyFont="1" applyFill="1" applyBorder="1" applyAlignment="1">
      <alignment horizontal="center" vertical="center" wrapText="1"/>
    </xf>
    <xf numFmtId="0" fontId="48" fillId="48" borderId="24" xfId="6" applyFont="1" applyFill="1" applyBorder="1" applyAlignment="1">
      <alignment horizontal="center" vertical="center" wrapText="1"/>
    </xf>
    <xf numFmtId="0" fontId="48" fillId="48" borderId="25" xfId="6" applyFont="1" applyFill="1" applyBorder="1" applyAlignment="1">
      <alignment horizontal="center" vertical="center" wrapText="1"/>
    </xf>
    <xf numFmtId="0" fontId="48" fillId="48" borderId="23" xfId="6" applyFont="1" applyFill="1" applyBorder="1" applyAlignment="1">
      <alignment horizontal="center" vertical="center"/>
    </xf>
    <xf numFmtId="0" fontId="48" fillId="48" borderId="24" xfId="6" applyFont="1" applyFill="1" applyBorder="1" applyAlignment="1">
      <alignment horizontal="center" vertical="center"/>
    </xf>
    <xf numFmtId="0" fontId="48" fillId="48" borderId="25" xfId="6" applyFont="1" applyFill="1" applyBorder="1" applyAlignment="1">
      <alignment horizontal="center" vertical="center"/>
    </xf>
    <xf numFmtId="0" fontId="17" fillId="48" borderId="16" xfId="6" applyFont="1" applyFill="1" applyBorder="1" applyAlignment="1">
      <alignment horizontal="center" vertical="center"/>
    </xf>
    <xf numFmtId="0" fontId="17" fillId="48" borderId="21" xfId="6" applyFont="1" applyFill="1" applyBorder="1" applyAlignment="1">
      <alignment horizontal="center" vertical="center"/>
    </xf>
    <xf numFmtId="0" fontId="17" fillId="48" borderId="43" xfId="6" applyFont="1" applyFill="1" applyBorder="1" applyAlignment="1">
      <alignment horizontal="center" vertical="center" wrapText="1"/>
    </xf>
    <xf numFmtId="0" fontId="15" fillId="49" borderId="43" xfId="6" applyFont="1" applyFill="1" applyBorder="1" applyAlignment="1">
      <alignment horizontal="center" vertical="center" wrapText="1"/>
    </xf>
    <xf numFmtId="0" fontId="15" fillId="49" borderId="16" xfId="6" applyFont="1" applyFill="1" applyBorder="1" applyAlignment="1">
      <alignment horizontal="center" vertical="center" wrapText="1"/>
    </xf>
    <xf numFmtId="0" fontId="15" fillId="49" borderId="21" xfId="6" applyFont="1" applyFill="1" applyBorder="1" applyAlignment="1">
      <alignment horizontal="center" vertical="center" wrapText="1"/>
    </xf>
    <xf numFmtId="0" fontId="17" fillId="48" borderId="16" xfId="6" applyFont="1" applyFill="1" applyBorder="1" applyAlignment="1">
      <alignment horizontal="center" vertical="center" wrapText="1"/>
    </xf>
    <xf numFmtId="0" fontId="17" fillId="48" borderId="21" xfId="6" applyFont="1" applyFill="1" applyBorder="1" applyAlignment="1">
      <alignment horizontal="center" vertical="center" wrapText="1"/>
    </xf>
    <xf numFmtId="0" fontId="52" fillId="26" borderId="2" xfId="20" applyFont="1" applyAlignment="1">
      <alignment horizontal="center"/>
    </xf>
    <xf numFmtId="0" fontId="122" fillId="47" borderId="2" xfId="20" applyFont="1" applyFill="1" applyAlignment="1">
      <alignment horizontal="center"/>
    </xf>
    <xf numFmtId="0" fontId="48" fillId="48" borderId="6" xfId="20" applyFont="1" applyFill="1" applyBorder="1" applyAlignment="1">
      <alignment horizontal="center" vertical="center"/>
    </xf>
    <xf numFmtId="49" fontId="48" fillId="48" borderId="7" xfId="20" applyNumberFormat="1" applyFont="1" applyFill="1" applyBorder="1" applyAlignment="1">
      <alignment horizontal="center" vertical="center"/>
    </xf>
    <xf numFmtId="49" fontId="48" fillId="48" borderId="8" xfId="20" applyNumberFormat="1" applyFont="1" applyFill="1" applyBorder="1" applyAlignment="1">
      <alignment horizontal="center" vertical="center"/>
    </xf>
    <xf numFmtId="49" fontId="48" fillId="48" borderId="9" xfId="20" applyNumberFormat="1" applyFont="1" applyFill="1" applyBorder="1" applyAlignment="1">
      <alignment horizontal="center" vertical="center"/>
    </xf>
    <xf numFmtId="0" fontId="48" fillId="48" borderId="7" xfId="20" applyFont="1" applyFill="1" applyBorder="1" applyAlignment="1">
      <alignment horizontal="center" vertical="center" wrapText="1"/>
    </xf>
    <xf numFmtId="0" fontId="48" fillId="48" borderId="8" xfId="20" applyFont="1" applyFill="1" applyBorder="1" applyAlignment="1">
      <alignment horizontal="center" vertical="center" wrapText="1"/>
    </xf>
    <xf numFmtId="0" fontId="48" fillId="48" borderId="9" xfId="20" applyFont="1" applyFill="1" applyBorder="1" applyAlignment="1">
      <alignment horizontal="center" vertical="center" wrapText="1"/>
    </xf>
    <xf numFmtId="0" fontId="51" fillId="26" borderId="7" xfId="20" applyFont="1" applyBorder="1" applyAlignment="1">
      <alignment horizontal="center"/>
    </xf>
    <xf numFmtId="0" fontId="51" fillId="26" borderId="8" xfId="20" applyFont="1" applyBorder="1" applyAlignment="1">
      <alignment horizontal="center"/>
    </xf>
    <xf numFmtId="0" fontId="51" fillId="26" borderId="9" xfId="20" applyFont="1" applyBorder="1" applyAlignment="1">
      <alignment horizontal="center"/>
    </xf>
    <xf numFmtId="0" fontId="51" fillId="49" borderId="7" xfId="20" applyFont="1" applyFill="1" applyBorder="1" applyAlignment="1">
      <alignment horizontal="center" vertical="center"/>
    </xf>
    <xf numFmtId="0" fontId="51" fillId="49" borderId="8" xfId="20" applyFont="1" applyFill="1" applyBorder="1" applyAlignment="1">
      <alignment horizontal="center" vertical="center"/>
    </xf>
    <xf numFmtId="0" fontId="51" fillId="49" borderId="9" xfId="20" applyFont="1" applyFill="1" applyBorder="1" applyAlignment="1">
      <alignment horizontal="center" vertical="center"/>
    </xf>
    <xf numFmtId="0" fontId="48" fillId="49" borderId="7" xfId="20" applyFont="1" applyFill="1" applyBorder="1" applyAlignment="1">
      <alignment horizontal="center" vertical="center" wrapText="1"/>
    </xf>
    <xf numFmtId="0" fontId="48" fillId="49" borderId="8" xfId="20" applyFont="1" applyFill="1" applyBorder="1" applyAlignment="1">
      <alignment horizontal="center" vertical="center"/>
    </xf>
    <xf numFmtId="0" fontId="48" fillId="49" borderId="9" xfId="20" applyFont="1" applyFill="1" applyBorder="1" applyAlignment="1">
      <alignment horizontal="center" vertical="center"/>
    </xf>
    <xf numFmtId="0" fontId="47" fillId="48" borderId="7" xfId="20" applyFont="1" applyFill="1" applyBorder="1" applyAlignment="1">
      <alignment horizontal="center" vertical="center" wrapText="1"/>
    </xf>
    <xf numFmtId="0" fontId="47" fillId="48" borderId="8" xfId="20" applyFont="1" applyFill="1" applyBorder="1" applyAlignment="1">
      <alignment horizontal="center" vertical="center" wrapText="1"/>
    </xf>
    <xf numFmtId="0" fontId="47" fillId="48" borderId="9" xfId="20" applyFont="1" applyFill="1" applyBorder="1" applyAlignment="1">
      <alignment horizontal="center" vertical="center" wrapText="1"/>
    </xf>
    <xf numFmtId="0" fontId="48" fillId="48" borderId="7" xfId="20" applyFont="1" applyFill="1" applyBorder="1" applyAlignment="1">
      <alignment horizontal="center" vertical="center"/>
    </xf>
    <xf numFmtId="0" fontId="48" fillId="48" borderId="8" xfId="20" applyFont="1" applyFill="1" applyBorder="1" applyAlignment="1">
      <alignment horizontal="center" vertical="center"/>
    </xf>
    <xf numFmtId="0" fontId="48" fillId="48" borderId="9" xfId="20" applyFont="1" applyFill="1" applyBorder="1" applyAlignment="1">
      <alignment horizontal="center" vertical="center"/>
    </xf>
    <xf numFmtId="0" fontId="48" fillId="48" borderId="10" xfId="20" applyFont="1" applyFill="1" applyBorder="1" applyAlignment="1">
      <alignment horizontal="center" vertical="center" wrapText="1"/>
    </xf>
    <xf numFmtId="0" fontId="48" fillId="48" borderId="12" xfId="20" applyFont="1" applyFill="1" applyBorder="1" applyAlignment="1">
      <alignment horizontal="center" vertical="center" wrapText="1"/>
    </xf>
    <xf numFmtId="0" fontId="51" fillId="49" borderId="7" xfId="20" applyFont="1" applyFill="1" applyBorder="1" applyAlignment="1">
      <alignment horizontal="center" vertical="center" wrapText="1"/>
    </xf>
    <xf numFmtId="0" fontId="51" fillId="49" borderId="8" xfId="20" applyFont="1" applyFill="1" applyBorder="1" applyAlignment="1">
      <alignment horizontal="center" vertical="center" wrapText="1"/>
    </xf>
    <xf numFmtId="0" fontId="51" fillId="49" borderId="9" xfId="20" applyFont="1" applyFill="1" applyBorder="1" applyAlignment="1">
      <alignment horizontal="center" vertical="center" wrapText="1"/>
    </xf>
    <xf numFmtId="0" fontId="48" fillId="26" borderId="7" xfId="20" applyFont="1" applyBorder="1" applyAlignment="1">
      <alignment horizontal="center" vertical="center" wrapText="1"/>
    </xf>
    <xf numFmtId="0" fontId="48" fillId="26" borderId="8" xfId="20" applyFont="1" applyBorder="1" applyAlignment="1">
      <alignment horizontal="center" vertical="center" wrapText="1"/>
    </xf>
    <xf numFmtId="0" fontId="48" fillId="26" borderId="9" xfId="20" applyFont="1" applyBorder="1" applyAlignment="1">
      <alignment horizontal="center" vertical="center" wrapText="1"/>
    </xf>
    <xf numFmtId="0" fontId="48" fillId="49" borderId="8" xfId="20" applyFont="1" applyFill="1" applyBorder="1" applyAlignment="1">
      <alignment horizontal="center" vertical="center" wrapText="1"/>
    </xf>
    <xf numFmtId="0" fontId="48" fillId="48" borderId="17" xfId="20" applyFont="1" applyFill="1" applyBorder="1" applyAlignment="1">
      <alignment horizontal="center" vertical="center" wrapText="1"/>
    </xf>
    <xf numFmtId="0" fontId="48" fillId="49" borderId="9" xfId="20" applyFont="1" applyFill="1" applyBorder="1" applyAlignment="1">
      <alignment horizontal="center" vertical="center" wrapText="1"/>
    </xf>
    <xf numFmtId="0" fontId="48" fillId="49" borderId="7" xfId="20" applyFont="1" applyFill="1" applyBorder="1" applyAlignment="1">
      <alignment horizontal="center" vertical="center"/>
    </xf>
    <xf numFmtId="0" fontId="48" fillId="48" borderId="7" xfId="12" applyFont="1" applyFill="1" applyBorder="1" applyAlignment="1">
      <alignment horizontal="center" vertical="center" wrapText="1"/>
    </xf>
    <xf numFmtId="0" fontId="48" fillId="48" borderId="8" xfId="12" applyFont="1" applyFill="1" applyBorder="1" applyAlignment="1">
      <alignment horizontal="center" vertical="center" wrapText="1"/>
    </xf>
    <xf numFmtId="0" fontId="48" fillId="48" borderId="9" xfId="12" applyFont="1" applyFill="1" applyBorder="1" applyAlignment="1">
      <alignment horizontal="center" vertical="center" wrapText="1"/>
    </xf>
    <xf numFmtId="0" fontId="48" fillId="48" borderId="7" xfId="12" applyFont="1" applyFill="1" applyBorder="1" applyAlignment="1">
      <alignment horizontal="center" vertical="center"/>
    </xf>
    <xf numFmtId="0" fontId="48" fillId="48" borderId="8" xfId="12" applyFont="1" applyFill="1" applyBorder="1" applyAlignment="1">
      <alignment horizontal="center" vertical="center"/>
    </xf>
    <xf numFmtId="0" fontId="48" fillId="48" borderId="9" xfId="12" applyFont="1" applyFill="1" applyBorder="1" applyAlignment="1">
      <alignment horizontal="center" vertical="center"/>
    </xf>
    <xf numFmtId="0" fontId="77" fillId="47" borderId="51" xfId="20" applyFont="1" applyFill="1" applyBorder="1" applyAlignment="1">
      <alignment horizontal="left" vertical="top" wrapText="1"/>
    </xf>
    <xf numFmtId="0" fontId="77" fillId="47" borderId="52" xfId="20" applyFont="1" applyFill="1" applyBorder="1" applyAlignment="1">
      <alignment horizontal="left" vertical="top" wrapText="1"/>
    </xf>
    <xf numFmtId="0" fontId="77" fillId="47" borderId="2" xfId="20" applyFont="1" applyFill="1" applyAlignment="1">
      <alignment horizontal="left" vertical="top" wrapText="1"/>
    </xf>
    <xf numFmtId="0" fontId="77" fillId="47" borderId="47" xfId="20" applyFont="1" applyFill="1" applyBorder="1" applyAlignment="1">
      <alignment horizontal="left" vertical="top" wrapText="1"/>
    </xf>
    <xf numFmtId="0" fontId="77" fillId="47" borderId="54" xfId="20" applyFont="1" applyFill="1" applyBorder="1" applyAlignment="1">
      <alignment horizontal="left" vertical="top" wrapText="1"/>
    </xf>
    <xf numFmtId="0" fontId="77" fillId="47" borderId="55" xfId="20" applyFont="1" applyFill="1" applyBorder="1" applyAlignment="1">
      <alignment horizontal="left" vertical="top" wrapText="1"/>
    </xf>
    <xf numFmtId="9" fontId="51" fillId="49" borderId="7" xfId="12" applyNumberFormat="1" applyFont="1" applyFill="1" applyBorder="1" applyAlignment="1">
      <alignment horizontal="center" vertical="center"/>
    </xf>
    <xf numFmtId="9" fontId="51" fillId="49" borderId="18" xfId="12" applyNumberFormat="1" applyFont="1" applyFill="1" applyBorder="1" applyAlignment="1">
      <alignment horizontal="center" vertical="center"/>
    </xf>
    <xf numFmtId="9" fontId="51" fillId="49" borderId="8" xfId="12" applyNumberFormat="1" applyFont="1" applyFill="1" applyBorder="1" applyAlignment="1">
      <alignment horizontal="center" vertical="center"/>
    </xf>
    <xf numFmtId="9" fontId="51" fillId="49" borderId="9" xfId="12" applyNumberFormat="1" applyFont="1" applyFill="1" applyBorder="1" applyAlignment="1">
      <alignment horizontal="center" vertical="center"/>
    </xf>
    <xf numFmtId="9" fontId="48" fillId="48" borderId="8" xfId="12" applyNumberFormat="1" applyFont="1" applyFill="1" applyBorder="1" applyAlignment="1">
      <alignment horizontal="center" vertical="center"/>
    </xf>
    <xf numFmtId="9" fontId="48" fillId="48" borderId="9" xfId="12" applyNumberFormat="1" applyFont="1" applyFill="1" applyBorder="1" applyAlignment="1">
      <alignment horizontal="center" vertical="center"/>
    </xf>
    <xf numFmtId="9" fontId="48" fillId="49" borderId="7" xfId="20" applyNumberFormat="1" applyFont="1" applyFill="1" applyBorder="1" applyAlignment="1">
      <alignment horizontal="center" vertical="center"/>
    </xf>
    <xf numFmtId="9" fontId="48" fillId="49" borderId="14" xfId="20" applyNumberFormat="1" applyFont="1" applyFill="1" applyBorder="1" applyAlignment="1">
      <alignment horizontal="center" vertical="center"/>
    </xf>
    <xf numFmtId="9" fontId="48" fillId="49" borderId="8" xfId="20" applyNumberFormat="1" applyFont="1" applyFill="1" applyBorder="1" applyAlignment="1">
      <alignment horizontal="center" vertical="center"/>
    </xf>
    <xf numFmtId="9" fontId="48" fillId="49" borderId="9" xfId="20" applyNumberFormat="1" applyFont="1" applyFill="1" applyBorder="1" applyAlignment="1">
      <alignment horizontal="center" vertical="center"/>
    </xf>
    <xf numFmtId="0" fontId="55" fillId="49" borderId="7" xfId="20" applyFont="1" applyFill="1" applyBorder="1" applyAlignment="1">
      <alignment horizontal="center" vertical="center" wrapText="1"/>
    </xf>
    <xf numFmtId="0" fontId="55" fillId="49" borderId="8" xfId="20" applyFont="1" applyFill="1" applyBorder="1" applyAlignment="1">
      <alignment horizontal="center" vertical="center" wrapText="1"/>
    </xf>
    <xf numFmtId="0" fontId="55" fillId="49" borderId="9" xfId="20" applyFont="1" applyFill="1" applyBorder="1" applyAlignment="1">
      <alignment horizontal="center" vertical="center" wrapText="1"/>
    </xf>
    <xf numFmtId="0" fontId="48" fillId="49" borderId="7" xfId="12" applyFont="1" applyFill="1" applyBorder="1" applyAlignment="1">
      <alignment horizontal="center" vertical="center"/>
    </xf>
    <xf numFmtId="0" fontId="48" fillId="49" borderId="9" xfId="12" applyFont="1" applyFill="1" applyBorder="1" applyAlignment="1">
      <alignment horizontal="center" vertical="center"/>
    </xf>
    <xf numFmtId="1" fontId="48" fillId="48" borderId="8" xfId="20" applyNumberFormat="1" applyFont="1" applyFill="1" applyBorder="1" applyAlignment="1">
      <alignment horizontal="center" vertical="center"/>
    </xf>
    <xf numFmtId="1" fontId="48" fillId="48" borderId="9" xfId="20" applyNumberFormat="1" applyFont="1" applyFill="1" applyBorder="1" applyAlignment="1">
      <alignment horizontal="center" vertical="center"/>
    </xf>
    <xf numFmtId="0" fontId="67" fillId="26" borderId="7" xfId="9" applyFont="1" applyBorder="1" applyAlignment="1">
      <alignment horizontal="center"/>
    </xf>
    <xf numFmtId="0" fontId="67" fillId="26" borderId="8" xfId="9" applyFont="1" applyBorder="1" applyAlignment="1">
      <alignment horizontal="center"/>
    </xf>
    <xf numFmtId="0" fontId="67" fillId="26" borderId="9" xfId="9" applyFont="1" applyBorder="1" applyAlignment="1">
      <alignment horizontal="center"/>
    </xf>
    <xf numFmtId="0" fontId="14" fillId="26" borderId="2" xfId="9" applyFont="1" applyAlignment="1">
      <alignment horizontal="center"/>
    </xf>
    <xf numFmtId="0" fontId="65" fillId="26" borderId="2" xfId="9" applyFont="1" applyAlignment="1">
      <alignment horizontal="center"/>
    </xf>
    <xf numFmtId="0" fontId="68" fillId="26" borderId="6" xfId="9" applyFont="1" applyBorder="1" applyAlignment="1">
      <alignment horizontal="center" vertical="center"/>
    </xf>
    <xf numFmtId="49" fontId="68" fillId="26" borderId="7" xfId="9" applyNumberFormat="1" applyFont="1" applyBorder="1" applyAlignment="1">
      <alignment horizontal="center" vertical="center"/>
    </xf>
    <xf numFmtId="49" fontId="68" fillId="26" borderId="8" xfId="9" applyNumberFormat="1" applyFont="1" applyBorder="1" applyAlignment="1">
      <alignment horizontal="center" vertical="center"/>
    </xf>
    <xf numFmtId="49" fontId="68" fillId="26" borderId="9" xfId="9" applyNumberFormat="1" applyFont="1" applyBorder="1" applyAlignment="1">
      <alignment horizontal="center" vertical="center"/>
    </xf>
    <xf numFmtId="0" fontId="68" fillId="26" borderId="7" xfId="9" applyFont="1" applyBorder="1" applyAlignment="1">
      <alignment horizontal="center" vertical="center" wrapText="1"/>
    </xf>
    <xf numFmtId="0" fontId="68" fillId="26" borderId="8" xfId="9" applyFont="1" applyBorder="1" applyAlignment="1">
      <alignment horizontal="center" vertical="center" wrapText="1"/>
    </xf>
    <xf numFmtId="0" fontId="68" fillId="26" borderId="9" xfId="9" applyFont="1" applyBorder="1" applyAlignment="1">
      <alignment horizontal="center" vertical="center" wrapText="1"/>
    </xf>
    <xf numFmtId="0" fontId="67" fillId="26" borderId="7" xfId="9" applyFont="1" applyBorder="1" applyAlignment="1">
      <alignment horizontal="center" vertical="center" wrapText="1"/>
    </xf>
    <xf numFmtId="0" fontId="67" fillId="26" borderId="8" xfId="9" applyFont="1" applyBorder="1" applyAlignment="1">
      <alignment horizontal="center" vertical="center" wrapText="1"/>
    </xf>
    <xf numFmtId="0" fontId="67" fillId="26" borderId="9" xfId="9" applyFont="1" applyBorder="1" applyAlignment="1">
      <alignment horizontal="center" vertical="center" wrapText="1"/>
    </xf>
    <xf numFmtId="0" fontId="68" fillId="26" borderId="8" xfId="9" applyFont="1" applyBorder="1" applyAlignment="1">
      <alignment horizontal="center" vertical="center"/>
    </xf>
    <xf numFmtId="0" fontId="68" fillId="26" borderId="9" xfId="9" applyFont="1" applyBorder="1" applyAlignment="1">
      <alignment horizontal="center" vertical="center"/>
    </xf>
    <xf numFmtId="0" fontId="68" fillId="26" borderId="10" xfId="9" applyFont="1" applyBorder="1" applyAlignment="1">
      <alignment horizontal="center" vertical="center" wrapText="1"/>
    </xf>
    <xf numFmtId="0" fontId="68" fillId="26" borderId="12" xfId="9" applyFont="1" applyBorder="1" applyAlignment="1">
      <alignment horizontal="center" vertical="center" wrapText="1"/>
    </xf>
    <xf numFmtId="0" fontId="67" fillId="26" borderId="7" xfId="9" applyFont="1" applyBorder="1" applyAlignment="1">
      <alignment horizontal="center" vertical="center"/>
    </xf>
    <xf numFmtId="0" fontId="67" fillId="26" borderId="8" xfId="9" applyFont="1" applyBorder="1" applyAlignment="1">
      <alignment horizontal="center" vertical="center"/>
    </xf>
    <xf numFmtId="0" fontId="67" fillId="26" borderId="9" xfId="9" applyFont="1" applyBorder="1" applyAlignment="1">
      <alignment horizontal="center" vertical="center"/>
    </xf>
    <xf numFmtId="0" fontId="70" fillId="26" borderId="7" xfId="9" applyFont="1" applyBorder="1" applyAlignment="1">
      <alignment horizontal="center" vertical="center" wrapText="1"/>
    </xf>
    <xf numFmtId="0" fontId="70" fillId="26" borderId="8" xfId="9" applyFont="1" applyBorder="1" applyAlignment="1">
      <alignment horizontal="center" vertical="center" wrapText="1"/>
    </xf>
    <xf numFmtId="0" fontId="70" fillId="26" borderId="9" xfId="9" applyFont="1" applyBorder="1" applyAlignment="1">
      <alignment horizontal="center" vertical="center" wrapText="1"/>
    </xf>
    <xf numFmtId="0" fontId="68" fillId="26" borderId="7" xfId="9" applyFont="1" applyBorder="1" applyAlignment="1">
      <alignment horizontal="center" vertical="center"/>
    </xf>
    <xf numFmtId="9" fontId="67" fillId="26" borderId="7" xfId="9" applyNumberFormat="1" applyFont="1" applyBorder="1" applyAlignment="1">
      <alignment horizontal="center" vertical="center"/>
    </xf>
    <xf numFmtId="9" fontId="67" fillId="26" borderId="18" xfId="9" applyNumberFormat="1" applyFont="1" applyBorder="1" applyAlignment="1">
      <alignment horizontal="center" vertical="center"/>
    </xf>
    <xf numFmtId="9" fontId="67" fillId="26" borderId="8" xfId="9" applyNumberFormat="1" applyFont="1" applyBorder="1" applyAlignment="1">
      <alignment horizontal="center" vertical="center"/>
    </xf>
    <xf numFmtId="9" fontId="67" fillId="26" borderId="9" xfId="9" applyNumberFormat="1" applyFont="1" applyBorder="1" applyAlignment="1">
      <alignment horizontal="center" vertical="center"/>
    </xf>
    <xf numFmtId="0" fontId="70" fillId="26" borderId="7" xfId="9" applyFont="1" applyBorder="1" applyAlignment="1">
      <alignment horizontal="left" vertical="center" wrapText="1"/>
    </xf>
    <xf numFmtId="0" fontId="70" fillId="26" borderId="8" xfId="9" applyFont="1" applyBorder="1" applyAlignment="1">
      <alignment horizontal="left" vertical="center" wrapText="1"/>
    </xf>
    <xf numFmtId="0" fontId="70" fillId="26" borderId="9" xfId="9" applyFont="1" applyBorder="1" applyAlignment="1">
      <alignment horizontal="left" vertical="center" wrapText="1"/>
    </xf>
    <xf numFmtId="9" fontId="68" fillId="26" borderId="8" xfId="9" applyNumberFormat="1" applyFont="1" applyBorder="1" applyAlignment="1">
      <alignment horizontal="center" vertical="center"/>
    </xf>
    <xf numFmtId="9" fontId="68" fillId="26" borderId="9" xfId="9" applyNumberFormat="1" applyFont="1" applyBorder="1" applyAlignment="1">
      <alignment horizontal="center" vertical="center"/>
    </xf>
    <xf numFmtId="0" fontId="80" fillId="26" borderId="7" xfId="9" applyFont="1" applyBorder="1" applyAlignment="1">
      <alignment horizontal="center" vertical="center" wrapText="1"/>
    </xf>
    <xf numFmtId="9" fontId="81" fillId="26" borderId="7" xfId="9" applyNumberFormat="1" applyFont="1" applyBorder="1" applyAlignment="1">
      <alignment horizontal="center" vertical="center"/>
    </xf>
    <xf numFmtId="9" fontId="81" fillId="26" borderId="18" xfId="9" applyNumberFormat="1" applyFont="1" applyBorder="1" applyAlignment="1">
      <alignment horizontal="center" vertical="center"/>
    </xf>
    <xf numFmtId="9" fontId="81" fillId="26" borderId="8" xfId="9" applyNumberFormat="1" applyFont="1" applyBorder="1" applyAlignment="1">
      <alignment horizontal="center" vertical="center"/>
    </xf>
    <xf numFmtId="9" fontId="81" fillId="26" borderId="9" xfId="9" applyNumberFormat="1" applyFont="1" applyBorder="1" applyAlignment="1">
      <alignment horizontal="center" vertical="center"/>
    </xf>
    <xf numFmtId="0" fontId="82" fillId="26" borderId="7" xfId="9" applyFont="1" applyBorder="1" applyAlignment="1">
      <alignment horizontal="center" vertical="center" wrapText="1"/>
    </xf>
    <xf numFmtId="0" fontId="82" fillId="26" borderId="8" xfId="9" applyFont="1" applyBorder="1" applyAlignment="1">
      <alignment horizontal="center" vertical="center" wrapText="1"/>
    </xf>
    <xf numFmtId="0" fontId="82" fillId="26" borderId="9" xfId="9" applyFont="1" applyBorder="1" applyAlignment="1">
      <alignment horizontal="center" vertical="center" wrapText="1"/>
    </xf>
    <xf numFmtId="9" fontId="68" fillId="26" borderId="7" xfId="9" applyNumberFormat="1" applyFont="1" applyBorder="1" applyAlignment="1">
      <alignment horizontal="center" vertical="center"/>
    </xf>
    <xf numFmtId="0" fontId="12" fillId="26" borderId="2" xfId="10" applyAlignment="1">
      <alignment horizontal="left" wrapText="1"/>
    </xf>
    <xf numFmtId="0" fontId="76" fillId="48" borderId="7" xfId="10" applyFont="1" applyFill="1" applyBorder="1" applyAlignment="1">
      <alignment horizontal="center" vertical="center" wrapText="1"/>
    </xf>
    <xf numFmtId="0" fontId="76" fillId="48" borderId="8" xfId="10" applyFont="1" applyFill="1" applyBorder="1" applyAlignment="1">
      <alignment horizontal="center" vertical="center" wrapText="1"/>
    </xf>
    <xf numFmtId="0" fontId="76" fillId="48" borderId="9" xfId="10" applyFont="1" applyFill="1" applyBorder="1" applyAlignment="1">
      <alignment horizontal="center" vertical="center" wrapText="1"/>
    </xf>
    <xf numFmtId="0" fontId="14" fillId="26" borderId="2" xfId="10" applyFont="1" applyAlignment="1">
      <alignment horizontal="center"/>
    </xf>
    <xf numFmtId="0" fontId="86" fillId="47" borderId="2" xfId="10" applyFont="1" applyFill="1" applyAlignment="1">
      <alignment horizontal="center"/>
    </xf>
    <xf numFmtId="0" fontId="68" fillId="48" borderId="6" xfId="10" applyFont="1" applyFill="1" applyBorder="1" applyAlignment="1">
      <alignment horizontal="center" vertical="center"/>
    </xf>
    <xf numFmtId="49" fontId="68" fillId="48" borderId="7" xfId="10" applyNumberFormat="1" applyFont="1" applyFill="1" applyBorder="1" applyAlignment="1">
      <alignment horizontal="center" vertical="center"/>
    </xf>
    <xf numFmtId="49" fontId="68" fillId="48" borderId="8" xfId="10" applyNumberFormat="1" applyFont="1" applyFill="1" applyBorder="1" applyAlignment="1">
      <alignment horizontal="center" vertical="center"/>
    </xf>
    <xf numFmtId="49" fontId="68" fillId="48" borderId="9" xfId="10" applyNumberFormat="1" applyFont="1" applyFill="1" applyBorder="1" applyAlignment="1">
      <alignment horizontal="center" vertical="center"/>
    </xf>
    <xf numFmtId="0" fontId="68" fillId="48" borderId="7" xfId="10" applyFont="1" applyFill="1" applyBorder="1" applyAlignment="1">
      <alignment horizontal="center" vertical="center" wrapText="1"/>
    </xf>
    <xf numFmtId="0" fontId="68" fillId="48" borderId="8" xfId="10" applyFont="1" applyFill="1" applyBorder="1" applyAlignment="1">
      <alignment horizontal="center" vertical="center" wrapText="1"/>
    </xf>
    <xf numFmtId="0" fontId="68" fillId="48" borderId="9" xfId="10" applyFont="1" applyFill="1" applyBorder="1" applyAlignment="1">
      <alignment horizontal="center" vertical="center" wrapText="1"/>
    </xf>
    <xf numFmtId="0" fontId="67" fillId="26" borderId="7" xfId="10" applyFont="1" applyBorder="1" applyAlignment="1">
      <alignment horizontal="center"/>
    </xf>
    <xf numFmtId="0" fontId="67" fillId="26" borderId="8" xfId="10" applyFont="1" applyBorder="1" applyAlignment="1">
      <alignment horizontal="center"/>
    </xf>
    <xf numFmtId="0" fontId="67" fillId="26" borderId="9" xfId="10" applyFont="1" applyBorder="1" applyAlignment="1">
      <alignment horizontal="center"/>
    </xf>
    <xf numFmtId="0" fontId="87" fillId="49" borderId="7" xfId="10" applyFont="1" applyFill="1" applyBorder="1" applyAlignment="1">
      <alignment horizontal="center" vertical="center"/>
    </xf>
    <xf numFmtId="0" fontId="87" fillId="49" borderId="8" xfId="10" applyFont="1" applyFill="1" applyBorder="1" applyAlignment="1">
      <alignment horizontal="center" vertical="center"/>
    </xf>
    <xf numFmtId="0" fontId="87" fillId="49" borderId="9" xfId="10" applyFont="1" applyFill="1" applyBorder="1" applyAlignment="1">
      <alignment horizontal="center" vertical="center"/>
    </xf>
    <xf numFmtId="0" fontId="67" fillId="49" borderId="7" xfId="10" applyFont="1" applyFill="1" applyBorder="1" applyAlignment="1">
      <alignment horizontal="center" vertical="center"/>
    </xf>
    <xf numFmtId="0" fontId="67" fillId="49" borderId="8" xfId="10" applyFont="1" applyFill="1" applyBorder="1" applyAlignment="1">
      <alignment horizontal="center" vertical="center"/>
    </xf>
    <xf numFmtId="0" fontId="67" fillId="49" borderId="9" xfId="10" applyFont="1" applyFill="1" applyBorder="1" applyAlignment="1">
      <alignment horizontal="center" vertical="center"/>
    </xf>
    <xf numFmtId="0" fontId="76" fillId="49" borderId="7" xfId="10" applyFont="1" applyFill="1" applyBorder="1" applyAlignment="1">
      <alignment horizontal="center" vertical="center" wrapText="1"/>
    </xf>
    <xf numFmtId="0" fontId="76" fillId="49" borderId="8" xfId="10" applyFont="1" applyFill="1" applyBorder="1" applyAlignment="1">
      <alignment horizontal="center" vertical="center"/>
    </xf>
    <xf numFmtId="0" fontId="76" fillId="49" borderId="9" xfId="10" applyFont="1" applyFill="1" applyBorder="1" applyAlignment="1">
      <alignment horizontal="center" vertical="center"/>
    </xf>
    <xf numFmtId="0" fontId="43" fillId="48" borderId="7" xfId="10" applyFont="1" applyFill="1" applyBorder="1" applyAlignment="1">
      <alignment horizontal="center" vertical="center" wrapText="1"/>
    </xf>
    <xf numFmtId="0" fontId="43" fillId="48" borderId="8" xfId="10" applyFont="1" applyFill="1" applyBorder="1" applyAlignment="1">
      <alignment horizontal="center" vertical="center" wrapText="1"/>
    </xf>
    <xf numFmtId="0" fontId="43" fillId="48" borderId="9" xfId="10" applyFont="1" applyFill="1" applyBorder="1" applyAlignment="1">
      <alignment horizontal="center" vertical="center" wrapText="1"/>
    </xf>
    <xf numFmtId="0" fontId="76" fillId="48" borderId="7" xfId="10" applyFont="1" applyFill="1" applyBorder="1" applyAlignment="1">
      <alignment horizontal="center" vertical="center"/>
    </xf>
    <xf numFmtId="0" fontId="76" fillId="48" borderId="8" xfId="10" applyFont="1" applyFill="1" applyBorder="1" applyAlignment="1">
      <alignment horizontal="center" vertical="center"/>
    </xf>
    <xf numFmtId="0" fontId="76" fillId="48" borderId="9" xfId="10" applyFont="1" applyFill="1" applyBorder="1" applyAlignment="1">
      <alignment horizontal="center" vertical="center"/>
    </xf>
    <xf numFmtId="0" fontId="76" fillId="48" borderId="10" xfId="10" applyFont="1" applyFill="1" applyBorder="1" applyAlignment="1">
      <alignment horizontal="center" vertical="center" wrapText="1"/>
    </xf>
    <xf numFmtId="0" fontId="76" fillId="48" borderId="12" xfId="10" applyFont="1" applyFill="1" applyBorder="1" applyAlignment="1">
      <alignment horizontal="center" vertical="center" wrapText="1"/>
    </xf>
    <xf numFmtId="0" fontId="29" fillId="26" borderId="7" xfId="10" applyFont="1" applyBorder="1" applyAlignment="1">
      <alignment horizontal="center" vertical="center" wrapText="1"/>
    </xf>
    <xf numFmtId="0" fontId="29" fillId="26" borderId="8" xfId="10" applyFont="1" applyBorder="1" applyAlignment="1">
      <alignment horizontal="center" vertical="center" wrapText="1"/>
    </xf>
    <xf numFmtId="0" fontId="29" fillId="26" borderId="9" xfId="10" applyFont="1" applyBorder="1" applyAlignment="1">
      <alignment horizontal="center" vertical="center" wrapText="1"/>
    </xf>
    <xf numFmtId="0" fontId="68" fillId="49" borderId="8" xfId="10" applyFont="1" applyFill="1" applyBorder="1" applyAlignment="1">
      <alignment horizontal="center" vertical="center" wrapText="1"/>
    </xf>
    <xf numFmtId="0" fontId="68" fillId="49" borderId="8" xfId="10" applyFont="1" applyFill="1" applyBorder="1" applyAlignment="1">
      <alignment horizontal="center" vertical="center"/>
    </xf>
    <xf numFmtId="0" fontId="68" fillId="49" borderId="9" xfId="10" applyFont="1" applyFill="1" applyBorder="1" applyAlignment="1">
      <alignment horizontal="center" vertical="center"/>
    </xf>
    <xf numFmtId="0" fontId="29" fillId="49" borderId="7" xfId="10" applyFont="1" applyFill="1" applyBorder="1" applyAlignment="1">
      <alignment horizontal="center" vertical="center" wrapText="1"/>
    </xf>
    <xf numFmtId="0" fontId="29" fillId="49" borderId="8" xfId="10" applyFont="1" applyFill="1" applyBorder="1" applyAlignment="1">
      <alignment horizontal="center" vertical="center" wrapText="1"/>
    </xf>
    <xf numFmtId="0" fontId="29" fillId="49" borderId="9" xfId="10" applyFont="1" applyFill="1" applyBorder="1" applyAlignment="1">
      <alignment horizontal="center" vertical="center" wrapText="1"/>
    </xf>
    <xf numFmtId="0" fontId="87" fillId="49" borderId="7" xfId="10" applyFont="1" applyFill="1" applyBorder="1" applyAlignment="1">
      <alignment horizontal="center" vertical="center" wrapText="1"/>
    </xf>
    <xf numFmtId="0" fontId="87" fillId="49" borderId="8" xfId="10" applyFont="1" applyFill="1" applyBorder="1" applyAlignment="1">
      <alignment horizontal="center" vertical="center" wrapText="1"/>
    </xf>
    <xf numFmtId="0" fontId="87" fillId="49" borderId="9" xfId="10" applyFont="1" applyFill="1" applyBorder="1" applyAlignment="1">
      <alignment horizontal="center" vertical="center" wrapText="1"/>
    </xf>
    <xf numFmtId="0" fontId="76" fillId="49" borderId="7" xfId="10" applyFont="1" applyFill="1" applyBorder="1" applyAlignment="1">
      <alignment horizontal="center" vertical="center"/>
    </xf>
    <xf numFmtId="9" fontId="76" fillId="49" borderId="7" xfId="10" applyNumberFormat="1" applyFont="1" applyFill="1" applyBorder="1" applyAlignment="1">
      <alignment horizontal="center" vertical="center"/>
    </xf>
    <xf numFmtId="9" fontId="76" fillId="49" borderId="8" xfId="10" applyNumberFormat="1" applyFont="1" applyFill="1" applyBorder="1" applyAlignment="1">
      <alignment horizontal="center" vertical="center"/>
    </xf>
    <xf numFmtId="9" fontId="76" fillId="49" borderId="9" xfId="10" applyNumberFormat="1" applyFont="1" applyFill="1" applyBorder="1" applyAlignment="1">
      <alignment horizontal="center" vertical="center"/>
    </xf>
    <xf numFmtId="9" fontId="87" fillId="49" borderId="7" xfId="10" applyNumberFormat="1" applyFont="1" applyFill="1" applyBorder="1" applyAlignment="1">
      <alignment horizontal="center" vertical="center"/>
    </xf>
    <xf numFmtId="9" fontId="87" fillId="49" borderId="8" xfId="10" applyNumberFormat="1" applyFont="1" applyFill="1" applyBorder="1" applyAlignment="1">
      <alignment horizontal="center" vertical="center"/>
    </xf>
    <xf numFmtId="9" fontId="87" fillId="49" borderId="9" xfId="10" applyNumberFormat="1" applyFont="1" applyFill="1" applyBorder="1" applyAlignment="1">
      <alignment horizontal="center" vertical="center"/>
    </xf>
    <xf numFmtId="9" fontId="76" fillId="48" borderId="7" xfId="10" applyNumberFormat="1" applyFont="1" applyFill="1" applyBorder="1" applyAlignment="1">
      <alignment horizontal="center" vertical="center"/>
    </xf>
    <xf numFmtId="9" fontId="76" fillId="48" borderId="9" xfId="10" applyNumberFormat="1" applyFont="1" applyFill="1" applyBorder="1" applyAlignment="1">
      <alignment horizontal="center" vertical="center"/>
    </xf>
    <xf numFmtId="49" fontId="76" fillId="49" borderId="8" xfId="10" applyNumberFormat="1" applyFont="1" applyFill="1" applyBorder="1" applyAlignment="1">
      <alignment horizontal="center" vertical="center"/>
    </xf>
    <xf numFmtId="49" fontId="76" fillId="49" borderId="9" xfId="10" applyNumberFormat="1" applyFont="1" applyFill="1" applyBorder="1" applyAlignment="1">
      <alignment horizontal="center" vertical="center"/>
    </xf>
    <xf numFmtId="0" fontId="88" fillId="49" borderId="7" xfId="10" applyFont="1" applyFill="1" applyBorder="1" applyAlignment="1">
      <alignment horizontal="center" vertical="center" wrapText="1"/>
    </xf>
    <xf numFmtId="0" fontId="88" fillId="49" borderId="8" xfId="10" applyFont="1" applyFill="1" applyBorder="1" applyAlignment="1">
      <alignment horizontal="center" vertical="center" wrapText="1"/>
    </xf>
    <xf numFmtId="0" fontId="88" fillId="49" borderId="9" xfId="10" applyFont="1" applyFill="1" applyBorder="1" applyAlignment="1">
      <alignment horizontal="center" vertical="center" wrapText="1"/>
    </xf>
    <xf numFmtId="0" fontId="87" fillId="49" borderId="7" xfId="11" applyFont="1" applyFill="1" applyBorder="1" applyAlignment="1">
      <alignment horizontal="center" vertical="center"/>
    </xf>
    <xf numFmtId="0" fontId="87" fillId="49" borderId="8" xfId="11" applyFont="1" applyFill="1" applyBorder="1" applyAlignment="1">
      <alignment horizontal="center" vertical="center"/>
    </xf>
    <xf numFmtId="0" fontId="87" fillId="49" borderId="9" xfId="11" applyFont="1" applyFill="1" applyBorder="1" applyAlignment="1">
      <alignment horizontal="center" vertical="center"/>
    </xf>
    <xf numFmtId="0" fontId="14" fillId="26" borderId="2" xfId="11" applyFont="1" applyAlignment="1">
      <alignment horizontal="center"/>
    </xf>
    <xf numFmtId="0" fontId="86" fillId="47" borderId="2" xfId="11" applyFont="1" applyFill="1" applyAlignment="1">
      <alignment horizontal="center"/>
    </xf>
    <xf numFmtId="0" fontId="68" fillId="48" borderId="6" xfId="11" applyFont="1" applyFill="1" applyBorder="1" applyAlignment="1">
      <alignment horizontal="center" vertical="center"/>
    </xf>
    <xf numFmtId="49" fontId="68" fillId="48" borderId="7" xfId="11" applyNumberFormat="1" applyFont="1" applyFill="1" applyBorder="1" applyAlignment="1">
      <alignment horizontal="center" vertical="center"/>
    </xf>
    <xf numFmtId="49" fontId="68" fillId="48" borderId="8" xfId="11" applyNumberFormat="1" applyFont="1" applyFill="1" applyBorder="1" applyAlignment="1">
      <alignment horizontal="center" vertical="center"/>
    </xf>
    <xf numFmtId="49" fontId="68" fillId="48" borderId="9" xfId="11" applyNumberFormat="1" applyFont="1" applyFill="1" applyBorder="1" applyAlignment="1">
      <alignment horizontal="center" vertical="center"/>
    </xf>
    <xf numFmtId="0" fontId="68" fillId="48" borderId="7" xfId="11" applyFont="1" applyFill="1" applyBorder="1" applyAlignment="1">
      <alignment horizontal="center" vertical="center" wrapText="1"/>
    </xf>
    <xf numFmtId="0" fontId="68" fillId="48" borderId="8" xfId="11" applyFont="1" applyFill="1" applyBorder="1" applyAlignment="1">
      <alignment horizontal="center" vertical="center" wrapText="1"/>
    </xf>
    <xf numFmtId="0" fontId="68" fillId="48" borderId="9" xfId="11" applyFont="1" applyFill="1" applyBorder="1" applyAlignment="1">
      <alignment horizontal="center" vertical="center" wrapText="1"/>
    </xf>
    <xf numFmtId="0" fontId="67" fillId="26" borderId="7" xfId="11" applyFont="1" applyBorder="1" applyAlignment="1">
      <alignment horizontal="center"/>
    </xf>
    <xf numFmtId="0" fontId="67" fillId="26" borderId="8" xfId="11" applyFont="1" applyBorder="1" applyAlignment="1">
      <alignment horizontal="center"/>
    </xf>
    <xf numFmtId="0" fontId="67" fillId="26" borderId="9" xfId="11" applyFont="1" applyBorder="1" applyAlignment="1">
      <alignment horizontal="center"/>
    </xf>
    <xf numFmtId="0" fontId="29" fillId="26" borderId="7" xfId="11" applyFont="1" applyBorder="1" applyAlignment="1">
      <alignment horizontal="center" vertical="center" wrapText="1"/>
    </xf>
    <xf numFmtId="0" fontId="29" fillId="26" borderId="8" xfId="11" applyFont="1" applyBorder="1" applyAlignment="1">
      <alignment horizontal="center" vertical="center" wrapText="1"/>
    </xf>
    <xf numFmtId="0" fontId="29" fillId="26" borderId="9" xfId="11" applyFont="1" applyBorder="1" applyAlignment="1">
      <alignment horizontal="center" vertical="center" wrapText="1"/>
    </xf>
    <xf numFmtId="0" fontId="68" fillId="49" borderId="8" xfId="11" applyFont="1" applyFill="1" applyBorder="1" applyAlignment="1">
      <alignment horizontal="center" vertical="center" wrapText="1"/>
    </xf>
    <xf numFmtId="0" fontId="68" fillId="49" borderId="8" xfId="11" applyFont="1" applyFill="1" applyBorder="1" applyAlignment="1">
      <alignment horizontal="center" vertical="center"/>
    </xf>
    <xf numFmtId="0" fontId="68" fillId="49" borderId="9" xfId="11" applyFont="1" applyFill="1" applyBorder="1" applyAlignment="1">
      <alignment horizontal="center" vertical="center"/>
    </xf>
    <xf numFmtId="0" fontId="76" fillId="48" borderId="10" xfId="11" applyFont="1" applyFill="1" applyBorder="1" applyAlignment="1">
      <alignment horizontal="center" vertical="center" wrapText="1"/>
    </xf>
    <xf numFmtId="0" fontId="76" fillId="48" borderId="12" xfId="11" applyFont="1" applyFill="1" applyBorder="1" applyAlignment="1">
      <alignment horizontal="center" vertical="center" wrapText="1"/>
    </xf>
    <xf numFmtId="0" fontId="29" fillId="49" borderId="7" xfId="11" applyFont="1" applyFill="1" applyBorder="1" applyAlignment="1">
      <alignment horizontal="center" vertical="center" wrapText="1"/>
    </xf>
    <xf numFmtId="0" fontId="29" fillId="49" borderId="8" xfId="11" applyFont="1" applyFill="1" applyBorder="1" applyAlignment="1">
      <alignment horizontal="center" vertical="center" wrapText="1"/>
    </xf>
    <xf numFmtId="0" fontId="29" fillId="49" borderId="9" xfId="11" applyFont="1" applyFill="1" applyBorder="1" applyAlignment="1">
      <alignment horizontal="center" vertical="center" wrapText="1"/>
    </xf>
    <xf numFmtId="0" fontId="76" fillId="48" borderId="7" xfId="11" applyFont="1" applyFill="1" applyBorder="1" applyAlignment="1">
      <alignment horizontal="center" vertical="center" wrapText="1"/>
    </xf>
    <xf numFmtId="0" fontId="76" fillId="48" borderId="8" xfId="11" applyFont="1" applyFill="1" applyBorder="1" applyAlignment="1">
      <alignment horizontal="center" vertical="center" wrapText="1"/>
    </xf>
    <xf numFmtId="0" fontId="76" fillId="48" borderId="9" xfId="11" applyFont="1" applyFill="1" applyBorder="1" applyAlignment="1">
      <alignment horizontal="center" vertical="center" wrapText="1"/>
    </xf>
    <xf numFmtId="0" fontId="87" fillId="49" borderId="7" xfId="11" applyFont="1" applyFill="1" applyBorder="1" applyAlignment="1">
      <alignment horizontal="center" vertical="center" wrapText="1"/>
    </xf>
    <xf numFmtId="0" fontId="87" fillId="49" borderId="8" xfId="11" applyFont="1" applyFill="1" applyBorder="1" applyAlignment="1">
      <alignment horizontal="center" vertical="center" wrapText="1"/>
    </xf>
    <xf numFmtId="0" fontId="87" fillId="49" borderId="9" xfId="11" applyFont="1" applyFill="1" applyBorder="1" applyAlignment="1">
      <alignment horizontal="center" vertical="center" wrapText="1"/>
    </xf>
    <xf numFmtId="0" fontId="67" fillId="49" borderId="7" xfId="11" applyFont="1" applyFill="1" applyBorder="1" applyAlignment="1">
      <alignment horizontal="center" vertical="center"/>
    </xf>
    <xf numFmtId="0" fontId="67" fillId="49" borderId="8" xfId="11" applyFont="1" applyFill="1" applyBorder="1" applyAlignment="1">
      <alignment horizontal="center" vertical="center"/>
    </xf>
    <xf numFmtId="0" fontId="67" fillId="49" borderId="9" xfId="11" applyFont="1" applyFill="1" applyBorder="1" applyAlignment="1">
      <alignment horizontal="center" vertical="center"/>
    </xf>
    <xf numFmtId="0" fontId="76" fillId="49" borderId="7" xfId="11" applyFont="1" applyFill="1" applyBorder="1" applyAlignment="1">
      <alignment horizontal="center" vertical="center" wrapText="1"/>
    </xf>
    <xf numFmtId="0" fontId="76" fillId="49" borderId="8" xfId="11" applyFont="1" applyFill="1" applyBorder="1" applyAlignment="1">
      <alignment horizontal="center" vertical="center"/>
    </xf>
    <xf numFmtId="0" fontId="76" fillId="49" borderId="9" xfId="11" applyFont="1" applyFill="1" applyBorder="1" applyAlignment="1">
      <alignment horizontal="center" vertical="center"/>
    </xf>
    <xf numFmtId="0" fontId="43" fillId="48" borderId="7" xfId="11" applyFont="1" applyFill="1" applyBorder="1" applyAlignment="1">
      <alignment horizontal="center" vertical="center" wrapText="1"/>
    </xf>
    <xf numFmtId="0" fontId="43" fillId="48" borderId="8" xfId="11" applyFont="1" applyFill="1" applyBorder="1" applyAlignment="1">
      <alignment horizontal="center" vertical="center" wrapText="1"/>
    </xf>
    <xf numFmtId="0" fontId="43" fillId="48" borderId="9" xfId="11" applyFont="1" applyFill="1" applyBorder="1" applyAlignment="1">
      <alignment horizontal="center" vertical="center" wrapText="1"/>
    </xf>
    <xf numFmtId="0" fontId="76" fillId="48" borderId="7" xfId="11" applyFont="1" applyFill="1" applyBorder="1" applyAlignment="1">
      <alignment horizontal="center" vertical="center"/>
    </xf>
    <xf numFmtId="0" fontId="76" fillId="48" borderId="8" xfId="11" applyFont="1" applyFill="1" applyBorder="1" applyAlignment="1">
      <alignment horizontal="center" vertical="center"/>
    </xf>
    <xf numFmtId="0" fontId="76" fillId="48" borderId="9" xfId="11" applyFont="1" applyFill="1" applyBorder="1" applyAlignment="1">
      <alignment horizontal="center" vertical="center"/>
    </xf>
    <xf numFmtId="0" fontId="91" fillId="26" borderId="7" xfId="11" applyFont="1" applyBorder="1" applyAlignment="1">
      <alignment horizontal="center" vertical="center" wrapText="1"/>
    </xf>
    <xf numFmtId="0" fontId="92" fillId="26" borderId="8" xfId="11" applyFont="1" applyBorder="1" applyAlignment="1">
      <alignment horizontal="center" vertical="center" wrapText="1"/>
    </xf>
    <xf numFmtId="0" fontId="92" fillId="26" borderId="9" xfId="11" applyFont="1" applyBorder="1" applyAlignment="1">
      <alignment horizontal="center" vertical="center" wrapText="1"/>
    </xf>
    <xf numFmtId="0" fontId="91" fillId="26" borderId="8" xfId="11" applyFont="1" applyBorder="1" applyAlignment="1">
      <alignment horizontal="center" vertical="center" wrapText="1"/>
    </xf>
    <xf numFmtId="0" fontId="91" fillId="26" borderId="9" xfId="11" applyFont="1" applyBorder="1" applyAlignment="1">
      <alignment horizontal="center" vertical="center" wrapText="1"/>
    </xf>
    <xf numFmtId="0" fontId="91" fillId="26" borderId="7" xfId="11" applyFont="1" applyBorder="1" applyAlignment="1">
      <alignment horizontal="center" vertical="center"/>
    </xf>
    <xf numFmtId="0" fontId="91" fillId="26" borderId="8" xfId="11" applyFont="1" applyBorder="1" applyAlignment="1">
      <alignment horizontal="center" vertical="center"/>
    </xf>
    <xf numFmtId="0" fontId="91" fillId="26" borderId="9" xfId="11" applyFont="1" applyBorder="1" applyAlignment="1">
      <alignment horizontal="center" vertical="center"/>
    </xf>
    <xf numFmtId="0" fontId="67" fillId="26" borderId="7" xfId="11" applyFont="1" applyBorder="1" applyAlignment="1">
      <alignment horizontal="center" vertical="center"/>
    </xf>
    <xf numFmtId="0" fontId="67" fillId="26" borderId="8" xfId="11" applyFont="1" applyBorder="1" applyAlignment="1">
      <alignment horizontal="center" vertical="center"/>
    </xf>
    <xf numFmtId="0" fontId="67" fillId="26" borderId="9" xfId="11" applyFont="1" applyBorder="1" applyAlignment="1">
      <alignment horizontal="center" vertical="center"/>
    </xf>
    <xf numFmtId="9" fontId="87" fillId="49" borderId="7" xfId="11" applyNumberFormat="1" applyFont="1" applyFill="1" applyBorder="1" applyAlignment="1">
      <alignment horizontal="center" vertical="center"/>
    </xf>
    <xf numFmtId="9" fontId="87" fillId="49" borderId="18" xfId="11" applyNumberFormat="1" applyFont="1" applyFill="1" applyBorder="1" applyAlignment="1">
      <alignment horizontal="center" vertical="center"/>
    </xf>
    <xf numFmtId="9" fontId="87" fillId="49" borderId="8" xfId="11" applyNumberFormat="1" applyFont="1" applyFill="1" applyBorder="1" applyAlignment="1">
      <alignment horizontal="center" vertical="center"/>
    </xf>
    <xf numFmtId="9" fontId="87" fillId="49" borderId="9" xfId="11" applyNumberFormat="1" applyFont="1" applyFill="1" applyBorder="1" applyAlignment="1">
      <alignment horizontal="center" vertical="center"/>
    </xf>
    <xf numFmtId="9" fontId="76" fillId="49" borderId="7" xfId="11" applyNumberFormat="1" applyFont="1" applyFill="1" applyBorder="1" applyAlignment="1">
      <alignment horizontal="center" vertical="center"/>
    </xf>
    <xf numFmtId="9" fontId="76" fillId="49" borderId="14" xfId="11" applyNumberFormat="1" applyFont="1" applyFill="1" applyBorder="1" applyAlignment="1">
      <alignment horizontal="center" vertical="center"/>
    </xf>
    <xf numFmtId="9" fontId="76" fillId="49" borderId="8" xfId="11" applyNumberFormat="1" applyFont="1" applyFill="1" applyBorder="1" applyAlignment="1">
      <alignment horizontal="center" vertical="center"/>
    </xf>
    <xf numFmtId="9" fontId="76" fillId="49" borderId="9" xfId="11" applyNumberFormat="1" applyFont="1" applyFill="1" applyBorder="1" applyAlignment="1">
      <alignment horizontal="center" vertical="center"/>
    </xf>
    <xf numFmtId="0" fontId="76" fillId="26" borderId="7" xfId="11" applyFont="1" applyBorder="1" applyAlignment="1">
      <alignment horizontal="center" vertical="center" wrapText="1"/>
    </xf>
    <xf numFmtId="0" fontId="76" fillId="26" borderId="8" xfId="11" applyFont="1" applyBorder="1" applyAlignment="1">
      <alignment horizontal="center" vertical="center" wrapText="1"/>
    </xf>
    <xf numFmtId="0" fontId="76" fillId="26" borderId="9" xfId="11" applyFont="1" applyBorder="1" applyAlignment="1">
      <alignment horizontal="center" vertical="center" wrapText="1"/>
    </xf>
    <xf numFmtId="0" fontId="76" fillId="26" borderId="7" xfId="11" applyFont="1" applyBorder="1" applyAlignment="1">
      <alignment horizontal="center" vertical="center"/>
    </xf>
    <xf numFmtId="0" fontId="76" fillId="26" borderId="8" xfId="11" applyFont="1" applyBorder="1" applyAlignment="1">
      <alignment horizontal="center" vertical="center"/>
    </xf>
    <xf numFmtId="0" fontId="76" fillId="26" borderId="9" xfId="11" applyFont="1" applyBorder="1" applyAlignment="1">
      <alignment horizontal="center" vertical="center"/>
    </xf>
    <xf numFmtId="0" fontId="76" fillId="48" borderId="14" xfId="11" applyFont="1" applyFill="1" applyBorder="1" applyAlignment="1">
      <alignment horizontal="center" vertical="center" wrapText="1"/>
    </xf>
    <xf numFmtId="0" fontId="87" fillId="48" borderId="7" xfId="11" applyFont="1" applyFill="1" applyBorder="1" applyAlignment="1">
      <alignment horizontal="center" vertical="center"/>
    </xf>
    <xf numFmtId="0" fontId="88" fillId="49" borderId="7" xfId="11" applyFont="1" applyFill="1" applyBorder="1" applyAlignment="1">
      <alignment horizontal="center" vertical="center" wrapText="1"/>
    </xf>
    <xf numFmtId="0" fontId="88" fillId="49" borderId="8" xfId="11" applyFont="1" applyFill="1" applyBorder="1" applyAlignment="1">
      <alignment horizontal="center" vertical="center" wrapText="1"/>
    </xf>
    <xf numFmtId="0" fontId="88" fillId="49" borderId="9" xfId="11" applyFont="1" applyFill="1" applyBorder="1" applyAlignment="1">
      <alignment horizontal="center" vertical="center" wrapText="1"/>
    </xf>
    <xf numFmtId="0" fontId="87" fillId="49" borderId="7" xfId="12" applyFont="1" applyFill="1" applyBorder="1" applyAlignment="1">
      <alignment horizontal="center" vertical="center"/>
    </xf>
    <xf numFmtId="0" fontId="87" fillId="49" borderId="8" xfId="12" applyFont="1" applyFill="1" applyBorder="1" applyAlignment="1">
      <alignment horizontal="center" vertical="center"/>
    </xf>
    <xf numFmtId="0" fontId="87" fillId="49" borderId="9" xfId="12" applyFont="1" applyFill="1" applyBorder="1" applyAlignment="1">
      <alignment horizontal="center" vertical="center"/>
    </xf>
    <xf numFmtId="0" fontId="14" fillId="26" borderId="2" xfId="12" applyFont="1" applyAlignment="1">
      <alignment horizontal="center"/>
    </xf>
    <xf numFmtId="0" fontId="86" fillId="47" borderId="2" xfId="12" applyFont="1" applyFill="1" applyAlignment="1">
      <alignment horizontal="center"/>
    </xf>
    <xf numFmtId="0" fontId="68" fillId="48" borderId="6" xfId="12" applyFont="1" applyFill="1" applyBorder="1" applyAlignment="1">
      <alignment horizontal="center" vertical="center"/>
    </xf>
    <xf numFmtId="49" fontId="68" fillId="48" borderId="7" xfId="12" applyNumberFormat="1" applyFont="1" applyFill="1" applyBorder="1" applyAlignment="1">
      <alignment horizontal="center" vertical="center"/>
    </xf>
    <xf numFmtId="49" fontId="68" fillId="48" borderId="8" xfId="12" applyNumberFormat="1" applyFont="1" applyFill="1" applyBorder="1" applyAlignment="1">
      <alignment horizontal="center" vertical="center"/>
    </xf>
    <xf numFmtId="49" fontId="68" fillId="48" borderId="9" xfId="12" applyNumberFormat="1" applyFont="1" applyFill="1" applyBorder="1" applyAlignment="1">
      <alignment horizontal="center" vertical="center"/>
    </xf>
    <xf numFmtId="0" fontId="68" fillId="48" borderId="7" xfId="12" applyFont="1" applyFill="1" applyBorder="1" applyAlignment="1">
      <alignment horizontal="center" vertical="center" wrapText="1"/>
    </xf>
    <xf numFmtId="0" fontId="68" fillId="48" borderId="8" xfId="12" applyFont="1" applyFill="1" applyBorder="1" applyAlignment="1">
      <alignment horizontal="center" vertical="center" wrapText="1"/>
    </xf>
    <xf numFmtId="0" fontId="68" fillId="48" borderId="9" xfId="12" applyFont="1" applyFill="1" applyBorder="1" applyAlignment="1">
      <alignment horizontal="center" vertical="center" wrapText="1"/>
    </xf>
    <xf numFmtId="0" fontId="67" fillId="26" borderId="7" xfId="12" applyFont="1" applyBorder="1" applyAlignment="1">
      <alignment horizontal="center"/>
    </xf>
    <xf numFmtId="0" fontId="67" fillId="26" borderId="8" xfId="12" applyFont="1" applyBorder="1" applyAlignment="1">
      <alignment horizontal="center"/>
    </xf>
    <xf numFmtId="0" fontId="67" fillId="26" borderId="9" xfId="12" applyFont="1" applyBorder="1" applyAlignment="1">
      <alignment horizontal="center"/>
    </xf>
    <xf numFmtId="0" fontId="29" fillId="26" borderId="7" xfId="12" applyFont="1" applyBorder="1" applyAlignment="1">
      <alignment horizontal="center" vertical="center" wrapText="1"/>
    </xf>
    <xf numFmtId="0" fontId="29" fillId="26" borderId="8" xfId="12" applyFont="1" applyBorder="1" applyAlignment="1">
      <alignment horizontal="center" vertical="center" wrapText="1"/>
    </xf>
    <xf numFmtId="0" fontId="29" fillId="26" borderId="9" xfId="12" applyFont="1" applyBorder="1" applyAlignment="1">
      <alignment horizontal="center" vertical="center" wrapText="1"/>
    </xf>
    <xf numFmtId="0" fontId="68" fillId="49" borderId="8" xfId="12" applyFont="1" applyFill="1" applyBorder="1" applyAlignment="1">
      <alignment horizontal="center" vertical="center" wrapText="1"/>
    </xf>
    <xf numFmtId="0" fontId="68" fillId="49" borderId="8" xfId="12" applyFont="1" applyFill="1" applyBorder="1" applyAlignment="1">
      <alignment horizontal="center" vertical="center"/>
    </xf>
    <xf numFmtId="0" fontId="68" fillId="49" borderId="9" xfId="12" applyFont="1" applyFill="1" applyBorder="1" applyAlignment="1">
      <alignment horizontal="center" vertical="center"/>
    </xf>
    <xf numFmtId="0" fontId="76" fillId="48" borderId="10" xfId="12" applyFont="1" applyFill="1" applyBorder="1" applyAlignment="1">
      <alignment horizontal="center" vertical="center" wrapText="1"/>
    </xf>
    <xf numFmtId="0" fontId="76" fillId="48" borderId="17" xfId="12" applyFont="1" applyFill="1" applyBorder="1" applyAlignment="1">
      <alignment horizontal="center" vertical="center" wrapText="1"/>
    </xf>
    <xf numFmtId="0" fontId="29" fillId="49" borderId="15" xfId="12" applyFont="1" applyFill="1" applyBorder="1" applyAlignment="1">
      <alignment horizontal="center" vertical="center" wrapText="1"/>
    </xf>
    <xf numFmtId="0" fontId="29" fillId="49" borderId="14" xfId="12" applyFont="1" applyFill="1" applyBorder="1" applyAlignment="1">
      <alignment horizontal="center" vertical="center" wrapText="1"/>
    </xf>
    <xf numFmtId="0" fontId="29" fillId="49" borderId="13" xfId="12" applyFont="1" applyFill="1" applyBorder="1" applyAlignment="1">
      <alignment horizontal="center" vertical="center" wrapText="1"/>
    </xf>
    <xf numFmtId="0" fontId="76" fillId="48" borderId="7" xfId="12" applyFont="1" applyFill="1" applyBorder="1" applyAlignment="1">
      <alignment horizontal="center" vertical="center" wrapText="1"/>
    </xf>
    <xf numFmtId="0" fontId="76" fillId="48" borderId="8" xfId="12" applyFont="1" applyFill="1" applyBorder="1" applyAlignment="1">
      <alignment horizontal="center" vertical="center" wrapText="1"/>
    </xf>
    <xf numFmtId="0" fontId="76" fillId="48" borderId="9" xfId="12" applyFont="1" applyFill="1" applyBorder="1" applyAlignment="1">
      <alignment horizontal="center" vertical="center" wrapText="1"/>
    </xf>
    <xf numFmtId="0" fontId="87" fillId="49" borderId="7" xfId="12" applyFont="1" applyFill="1" applyBorder="1" applyAlignment="1">
      <alignment horizontal="center" vertical="center" wrapText="1"/>
    </xf>
    <xf numFmtId="0" fontId="87" fillId="49" borderId="8" xfId="12" applyFont="1" applyFill="1" applyBorder="1" applyAlignment="1">
      <alignment horizontal="center" vertical="center" wrapText="1"/>
    </xf>
    <xf numFmtId="0" fontId="87" fillId="49" borderId="9" xfId="12" applyFont="1" applyFill="1" applyBorder="1" applyAlignment="1">
      <alignment horizontal="center" vertical="center" wrapText="1"/>
    </xf>
    <xf numFmtId="0" fontId="67" fillId="49" borderId="7" xfId="12" applyFont="1" applyFill="1" applyBorder="1" applyAlignment="1">
      <alignment horizontal="center" vertical="center"/>
    </xf>
    <xf numFmtId="0" fontId="67" fillId="49" borderId="8" xfId="12" applyFont="1" applyFill="1" applyBorder="1" applyAlignment="1">
      <alignment horizontal="center" vertical="center"/>
    </xf>
    <xf numFmtId="0" fontId="67" fillId="49" borderId="9" xfId="12" applyFont="1" applyFill="1" applyBorder="1" applyAlignment="1">
      <alignment horizontal="center" vertical="center"/>
    </xf>
    <xf numFmtId="0" fontId="76" fillId="49" borderId="7" xfId="12" applyFont="1" applyFill="1" applyBorder="1" applyAlignment="1">
      <alignment horizontal="center" vertical="center" wrapText="1"/>
    </xf>
    <xf numFmtId="0" fontId="76" fillId="49" borderId="8" xfId="12" applyFont="1" applyFill="1" applyBorder="1" applyAlignment="1">
      <alignment horizontal="center" vertical="center"/>
    </xf>
    <xf numFmtId="0" fontId="76" fillId="49" borderId="9" xfId="12" applyFont="1" applyFill="1" applyBorder="1" applyAlignment="1">
      <alignment horizontal="center" vertical="center"/>
    </xf>
    <xf numFmtId="0" fontId="95" fillId="26" borderId="3" xfId="13" applyFont="1" applyBorder="1" applyAlignment="1">
      <alignment horizontal="left" vertical="center" wrapText="1"/>
    </xf>
    <xf numFmtId="0" fontId="95" fillId="26" borderId="3" xfId="13" applyFont="1" applyBorder="1" applyAlignment="1" applyProtection="1">
      <alignment horizontal="left" vertical="center" wrapText="1"/>
      <protection locked="0"/>
    </xf>
    <xf numFmtId="0" fontId="76" fillId="48" borderId="7" xfId="12" applyFont="1" applyFill="1" applyBorder="1" applyAlignment="1">
      <alignment horizontal="center" vertical="center"/>
    </xf>
    <xf numFmtId="0" fontId="76" fillId="48" borderId="8" xfId="12" applyFont="1" applyFill="1" applyBorder="1" applyAlignment="1">
      <alignment horizontal="center" vertical="center"/>
    </xf>
    <xf numFmtId="0" fontId="76" fillId="48" borderId="9" xfId="12" applyFont="1" applyFill="1" applyBorder="1" applyAlignment="1">
      <alignment horizontal="center" vertical="center"/>
    </xf>
    <xf numFmtId="0" fontId="76" fillId="48" borderId="12" xfId="12" applyFont="1" applyFill="1" applyBorder="1" applyAlignment="1">
      <alignment horizontal="center" vertical="center" wrapText="1"/>
    </xf>
    <xf numFmtId="4" fontId="76" fillId="49" borderId="7" xfId="12" applyNumberFormat="1" applyFont="1" applyFill="1" applyBorder="1" applyAlignment="1">
      <alignment horizontal="center" vertical="center" wrapText="1"/>
    </xf>
    <xf numFmtId="4" fontId="76" fillId="49" borderId="8" xfId="12" applyNumberFormat="1" applyFont="1" applyFill="1" applyBorder="1" applyAlignment="1">
      <alignment horizontal="center" vertical="center" wrapText="1"/>
    </xf>
    <xf numFmtId="4" fontId="76" fillId="49" borderId="9" xfId="12" applyNumberFormat="1" applyFont="1" applyFill="1" applyBorder="1" applyAlignment="1">
      <alignment horizontal="center" vertical="center" wrapText="1"/>
    </xf>
    <xf numFmtId="9" fontId="76" fillId="49" borderId="7" xfId="12" applyNumberFormat="1" applyFont="1" applyFill="1" applyBorder="1" applyAlignment="1">
      <alignment horizontal="center" vertical="center"/>
    </xf>
    <xf numFmtId="9" fontId="76" fillId="49" borderId="8" xfId="12" applyNumberFormat="1" applyFont="1" applyFill="1" applyBorder="1" applyAlignment="1">
      <alignment horizontal="center" vertical="center"/>
    </xf>
    <xf numFmtId="9" fontId="76" fillId="49" borderId="9" xfId="12" applyNumberFormat="1" applyFont="1" applyFill="1" applyBorder="1" applyAlignment="1">
      <alignment horizontal="center" vertical="center"/>
    </xf>
    <xf numFmtId="0" fontId="76" fillId="49" borderId="7" xfId="12" applyFont="1" applyFill="1" applyBorder="1" applyAlignment="1">
      <alignment horizontal="center" vertical="center"/>
    </xf>
    <xf numFmtId="9" fontId="87" fillId="49" borderId="7" xfId="12" applyNumberFormat="1" applyFont="1" applyFill="1" applyBorder="1" applyAlignment="1">
      <alignment horizontal="center" vertical="center"/>
    </xf>
    <xf numFmtId="9" fontId="87" fillId="49" borderId="8" xfId="12" applyNumberFormat="1" applyFont="1" applyFill="1" applyBorder="1" applyAlignment="1">
      <alignment horizontal="center" vertical="center"/>
    </xf>
    <xf numFmtId="9" fontId="87" fillId="49" borderId="9" xfId="12" applyNumberFormat="1" applyFont="1" applyFill="1" applyBorder="1" applyAlignment="1">
      <alignment horizontal="center" vertical="center"/>
    </xf>
    <xf numFmtId="9" fontId="76" fillId="48" borderId="7" xfId="12" applyNumberFormat="1" applyFont="1" applyFill="1" applyBorder="1" applyAlignment="1">
      <alignment horizontal="center" vertical="center"/>
    </xf>
    <xf numFmtId="9" fontId="76" fillId="48" borderId="9" xfId="12" applyNumberFormat="1" applyFont="1" applyFill="1" applyBorder="1" applyAlignment="1">
      <alignment horizontal="center" vertical="center"/>
    </xf>
    <xf numFmtId="0" fontId="88" fillId="49" borderId="7" xfId="12" applyFont="1" applyFill="1" applyBorder="1" applyAlignment="1">
      <alignment horizontal="center" vertical="center" wrapText="1"/>
    </xf>
    <xf numFmtId="0" fontId="88" fillId="49" borderId="8" xfId="12" applyFont="1" applyFill="1" applyBorder="1" applyAlignment="1">
      <alignment horizontal="center" vertical="center" wrapText="1"/>
    </xf>
    <xf numFmtId="0" fontId="88" fillId="49" borderId="9" xfId="12" applyFont="1" applyFill="1" applyBorder="1" applyAlignment="1">
      <alignment horizontal="center" vertical="center" wrapText="1"/>
    </xf>
    <xf numFmtId="0" fontId="87" fillId="48" borderId="7" xfId="12" applyFont="1" applyFill="1" applyBorder="1" applyAlignment="1">
      <alignment horizontal="center" vertical="center"/>
    </xf>
    <xf numFmtId="9" fontId="76" fillId="49" borderId="14" xfId="12" applyNumberFormat="1" applyFont="1" applyFill="1" applyBorder="1" applyAlignment="1">
      <alignment horizontal="center" vertical="center"/>
    </xf>
    <xf numFmtId="0" fontId="16" fillId="47" borderId="2" xfId="14" applyFont="1" applyFill="1" applyAlignment="1">
      <alignment horizontal="center"/>
    </xf>
    <xf numFmtId="0" fontId="17" fillId="48" borderId="6" xfId="14" applyFont="1" applyFill="1" applyBorder="1" applyAlignment="1">
      <alignment horizontal="center" vertical="center"/>
    </xf>
    <xf numFmtId="49" fontId="17" fillId="48" borderId="7" xfId="14" applyNumberFormat="1" applyFont="1" applyFill="1" applyBorder="1" applyAlignment="1">
      <alignment horizontal="center" vertical="center"/>
    </xf>
    <xf numFmtId="49" fontId="17" fillId="48" borderId="8" xfId="14" applyNumberFormat="1" applyFont="1" applyFill="1" applyBorder="1" applyAlignment="1">
      <alignment horizontal="center" vertical="center"/>
    </xf>
    <xf numFmtId="49" fontId="17" fillId="48" borderId="9" xfId="14" applyNumberFormat="1" applyFont="1" applyFill="1" applyBorder="1" applyAlignment="1">
      <alignment horizontal="center" vertical="center"/>
    </xf>
    <xf numFmtId="0" fontId="17" fillId="48" borderId="7" xfId="14" applyFont="1" applyFill="1" applyBorder="1" applyAlignment="1">
      <alignment horizontal="center" vertical="center" wrapText="1"/>
    </xf>
    <xf numFmtId="0" fontId="17" fillId="48" borderId="8" xfId="14" applyFont="1" applyFill="1" applyBorder="1" applyAlignment="1">
      <alignment horizontal="center" vertical="center" wrapText="1"/>
    </xf>
    <xf numFmtId="0" fontId="17" fillId="48" borderId="9" xfId="14" applyFont="1" applyFill="1" applyBorder="1" applyAlignment="1">
      <alignment horizontal="center" vertical="center" wrapText="1"/>
    </xf>
    <xf numFmtId="0" fontId="15" fillId="26" borderId="7" xfId="14" applyFont="1" applyBorder="1" applyAlignment="1">
      <alignment horizontal="center"/>
    </xf>
    <xf numFmtId="0" fontId="15" fillId="26" borderId="8" xfId="14" applyFont="1" applyBorder="1" applyAlignment="1">
      <alignment horizontal="center"/>
    </xf>
    <xf numFmtId="0" fontId="15" fillId="26" borderId="9" xfId="14" applyFont="1" applyBorder="1" applyAlignment="1">
      <alignment horizontal="center"/>
    </xf>
    <xf numFmtId="0" fontId="17" fillId="26" borderId="7" xfId="14" applyFont="1" applyBorder="1" applyAlignment="1">
      <alignment horizontal="left" vertical="center" wrapText="1"/>
    </xf>
    <xf numFmtId="0" fontId="17" fillId="26" borderId="8" xfId="14" applyFont="1" applyBorder="1" applyAlignment="1">
      <alignment horizontal="left" vertical="center" wrapText="1"/>
    </xf>
    <xf numFmtId="0" fontId="17" fillId="26" borderId="9" xfId="14" applyFont="1" applyBorder="1" applyAlignment="1">
      <alignment horizontal="left" vertical="center" wrapText="1"/>
    </xf>
    <xf numFmtId="0" fontId="15" fillId="49" borderId="7" xfId="14" applyFont="1" applyFill="1" applyBorder="1" applyAlignment="1">
      <alignment horizontal="center" vertical="center"/>
    </xf>
    <xf numFmtId="0" fontId="15" fillId="49" borderId="8" xfId="14" applyFont="1" applyFill="1" applyBorder="1" applyAlignment="1">
      <alignment horizontal="center" vertical="center"/>
    </xf>
    <xf numFmtId="0" fontId="15" fillId="49" borderId="9" xfId="14" applyFont="1" applyFill="1" applyBorder="1" applyAlignment="1">
      <alignment horizontal="center" vertical="center"/>
    </xf>
    <xf numFmtId="0" fontId="17" fillId="49" borderId="7" xfId="14" applyFont="1" applyFill="1" applyBorder="1" applyAlignment="1">
      <alignment horizontal="center" vertical="center" wrapText="1"/>
    </xf>
    <xf numFmtId="0" fontId="17" fillId="49" borderId="8" xfId="14" applyFont="1" applyFill="1" applyBorder="1" applyAlignment="1">
      <alignment horizontal="center" vertical="center"/>
    </xf>
    <xf numFmtId="0" fontId="17" fillId="49" borderId="9" xfId="14" applyFont="1" applyFill="1" applyBorder="1" applyAlignment="1">
      <alignment horizontal="center" vertical="center"/>
    </xf>
    <xf numFmtId="0" fontId="18" fillId="48" borderId="7" xfId="14" applyFont="1" applyFill="1" applyBorder="1" applyAlignment="1">
      <alignment horizontal="left" vertical="center" wrapText="1"/>
    </xf>
    <xf numFmtId="0" fontId="18" fillId="48" borderId="8" xfId="14" applyFont="1" applyFill="1" applyBorder="1" applyAlignment="1">
      <alignment horizontal="left" vertical="center" wrapText="1"/>
    </xf>
    <xf numFmtId="0" fontId="18" fillId="48" borderId="9" xfId="14" applyFont="1" applyFill="1" applyBorder="1" applyAlignment="1">
      <alignment horizontal="left" vertical="center" wrapText="1"/>
    </xf>
    <xf numFmtId="0" fontId="17" fillId="48" borderId="7" xfId="14" applyFont="1" applyFill="1" applyBorder="1" applyAlignment="1">
      <alignment horizontal="center" vertical="center"/>
    </xf>
    <xf numFmtId="0" fontId="17" fillId="48" borderId="8" xfId="14" applyFont="1" applyFill="1" applyBorder="1" applyAlignment="1">
      <alignment horizontal="center" vertical="center"/>
    </xf>
    <xf numFmtId="0" fontId="17" fillId="48" borderId="9" xfId="14" applyFont="1" applyFill="1" applyBorder="1" applyAlignment="1">
      <alignment horizontal="center" vertical="center"/>
    </xf>
    <xf numFmtId="0" fontId="17" fillId="48" borderId="10" xfId="14" applyFont="1" applyFill="1" applyBorder="1" applyAlignment="1">
      <alignment horizontal="center" vertical="center" wrapText="1"/>
    </xf>
    <xf numFmtId="0" fontId="17" fillId="48" borderId="12" xfId="14" applyFont="1" applyFill="1" applyBorder="1" applyAlignment="1">
      <alignment horizontal="center" vertical="center" wrapText="1"/>
    </xf>
    <xf numFmtId="0" fontId="15" fillId="49" borderId="7" xfId="14" applyFont="1" applyFill="1" applyBorder="1" applyAlignment="1">
      <alignment horizontal="center" vertical="center" wrapText="1"/>
    </xf>
    <xf numFmtId="0" fontId="15" fillId="49" borderId="8" xfId="14" applyFont="1" applyFill="1" applyBorder="1" applyAlignment="1">
      <alignment horizontal="center" vertical="center" wrapText="1"/>
    </xf>
    <xf numFmtId="0" fontId="15" fillId="49" borderId="9" xfId="14" applyFont="1" applyFill="1" applyBorder="1" applyAlignment="1">
      <alignment horizontal="center" vertical="center" wrapText="1"/>
    </xf>
    <xf numFmtId="0" fontId="17" fillId="49" borderId="8" xfId="14" applyFont="1" applyFill="1" applyBorder="1" applyAlignment="1">
      <alignment horizontal="center" vertical="center" wrapText="1"/>
    </xf>
    <xf numFmtId="0" fontId="17" fillId="49" borderId="15" xfId="14" applyFont="1" applyFill="1" applyBorder="1" applyAlignment="1">
      <alignment horizontal="center" vertical="center" wrapText="1"/>
    </xf>
    <xf numFmtId="0" fontId="17" fillId="49" borderId="14" xfId="14" applyFont="1" applyFill="1" applyBorder="1" applyAlignment="1">
      <alignment horizontal="center" vertical="center" wrapText="1"/>
    </xf>
    <xf numFmtId="0" fontId="17" fillId="49" borderId="13" xfId="14" applyFont="1" applyFill="1" applyBorder="1" applyAlignment="1">
      <alignment horizontal="center" vertical="center" wrapText="1"/>
    </xf>
    <xf numFmtId="0" fontId="15" fillId="49" borderId="15" xfId="14" applyFont="1" applyFill="1" applyBorder="1" applyAlignment="1">
      <alignment horizontal="center" vertical="center"/>
    </xf>
    <xf numFmtId="0" fontId="15" fillId="49" borderId="14" xfId="14" applyFont="1" applyFill="1" applyBorder="1" applyAlignment="1">
      <alignment horizontal="center" vertical="center"/>
    </xf>
    <xf numFmtId="0" fontId="15" fillId="49" borderId="13" xfId="14" applyFont="1" applyFill="1" applyBorder="1" applyAlignment="1">
      <alignment horizontal="center" vertical="center"/>
    </xf>
    <xf numFmtId="9" fontId="17" fillId="49" borderId="7" xfId="14" applyNumberFormat="1" applyFont="1" applyFill="1" applyBorder="1" applyAlignment="1">
      <alignment horizontal="center" vertical="center"/>
    </xf>
    <xf numFmtId="9" fontId="17" fillId="49" borderId="8" xfId="14" applyNumberFormat="1" applyFont="1" applyFill="1" applyBorder="1" applyAlignment="1">
      <alignment horizontal="center" vertical="center"/>
    </xf>
    <xf numFmtId="9" fontId="17" fillId="49" borderId="9" xfId="14" applyNumberFormat="1" applyFont="1" applyFill="1" applyBorder="1" applyAlignment="1">
      <alignment horizontal="center" vertical="center"/>
    </xf>
    <xf numFmtId="9" fontId="17" fillId="49" borderId="18" xfId="14" applyNumberFormat="1" applyFont="1" applyFill="1" applyBorder="1" applyAlignment="1">
      <alignment horizontal="center" vertical="center"/>
    </xf>
    <xf numFmtId="9" fontId="15" fillId="48" borderId="8" xfId="14" applyNumberFormat="1" applyFont="1" applyFill="1" applyBorder="1" applyAlignment="1">
      <alignment horizontal="center" vertical="center"/>
    </xf>
    <xf numFmtId="9" fontId="15" fillId="48" borderId="9" xfId="14" applyNumberFormat="1" applyFont="1" applyFill="1" applyBorder="1" applyAlignment="1">
      <alignment horizontal="center" vertical="center"/>
    </xf>
    <xf numFmtId="9" fontId="17" fillId="49" borderId="14" xfId="14" applyNumberFormat="1" applyFont="1" applyFill="1" applyBorder="1" applyAlignment="1">
      <alignment horizontal="center" vertical="center"/>
    </xf>
    <xf numFmtId="49" fontId="15" fillId="48" borderId="8" xfId="14" applyNumberFormat="1" applyFont="1" applyFill="1" applyBorder="1" applyAlignment="1">
      <alignment horizontal="center" vertical="center"/>
    </xf>
    <xf numFmtId="49" fontId="15" fillId="48" borderId="9" xfId="14" applyNumberFormat="1" applyFont="1" applyFill="1" applyBorder="1" applyAlignment="1">
      <alignment horizontal="center" vertical="center"/>
    </xf>
    <xf numFmtId="0" fontId="23" fillId="26" borderId="2" xfId="14" applyFont="1" applyAlignment="1">
      <alignment horizontal="center" vertical="center" wrapText="1"/>
    </xf>
    <xf numFmtId="0" fontId="29" fillId="49" borderId="7" xfId="16" applyFont="1" applyFill="1" applyBorder="1" applyAlignment="1">
      <alignment horizontal="center" vertical="center" wrapText="1"/>
    </xf>
    <xf numFmtId="0" fontId="29" fillId="49" borderId="8" xfId="16" applyFont="1" applyFill="1" applyBorder="1" applyAlignment="1">
      <alignment horizontal="center" vertical="center" wrapText="1"/>
    </xf>
    <xf numFmtId="0" fontId="29" fillId="49" borderId="9" xfId="16" applyFont="1" applyFill="1" applyBorder="1" applyAlignment="1">
      <alignment horizontal="center" vertical="center" wrapText="1"/>
    </xf>
    <xf numFmtId="0" fontId="14" fillId="26" borderId="2" xfId="16" applyFont="1" applyAlignment="1">
      <alignment horizontal="center"/>
    </xf>
    <xf numFmtId="0" fontId="86" fillId="47" borderId="2" xfId="16" applyFont="1" applyFill="1" applyAlignment="1">
      <alignment horizontal="center"/>
    </xf>
    <xf numFmtId="0" fontId="56" fillId="48" borderId="6" xfId="16" applyFont="1" applyFill="1" applyBorder="1" applyAlignment="1">
      <alignment horizontal="center" vertical="center"/>
    </xf>
    <xf numFmtId="49" fontId="56" fillId="48" borderId="7" xfId="16" applyNumberFormat="1" applyFont="1" applyFill="1" applyBorder="1" applyAlignment="1">
      <alignment horizontal="center" vertical="center"/>
    </xf>
    <xf numFmtId="49" fontId="56" fillId="48" borderId="8" xfId="16" applyNumberFormat="1" applyFont="1" applyFill="1" applyBorder="1" applyAlignment="1">
      <alignment horizontal="center" vertical="center"/>
    </xf>
    <xf numFmtId="49" fontId="56" fillId="48" borderId="9" xfId="16" applyNumberFormat="1" applyFont="1" applyFill="1" applyBorder="1" applyAlignment="1">
      <alignment horizontal="center" vertical="center"/>
    </xf>
    <xf numFmtId="0" fontId="56" fillId="48" borderId="7" xfId="16" applyFont="1" applyFill="1" applyBorder="1" applyAlignment="1">
      <alignment horizontal="center" vertical="center" wrapText="1"/>
    </xf>
    <xf numFmtId="0" fontId="56" fillId="48" borderId="8" xfId="16" applyFont="1" applyFill="1" applyBorder="1" applyAlignment="1">
      <alignment horizontal="center" vertical="center" wrapText="1"/>
    </xf>
    <xf numFmtId="0" fontId="56" fillId="48" borderId="9" xfId="16" applyFont="1" applyFill="1" applyBorder="1" applyAlignment="1">
      <alignment horizontal="center" vertical="center" wrapText="1"/>
    </xf>
    <xf numFmtId="0" fontId="67" fillId="26" borderId="7" xfId="16" applyFont="1" applyBorder="1" applyAlignment="1">
      <alignment horizontal="center"/>
    </xf>
    <xf numFmtId="0" fontId="67" fillId="26" borderId="8" xfId="16" applyFont="1" applyBorder="1" applyAlignment="1">
      <alignment horizontal="center"/>
    </xf>
    <xf numFmtId="0" fontId="67" fillId="26" borderId="9" xfId="16" applyFont="1" applyBorder="1" applyAlignment="1">
      <alignment horizontal="center"/>
    </xf>
    <xf numFmtId="0" fontId="48" fillId="26" borderId="7" xfId="16" applyFont="1" applyBorder="1" applyAlignment="1">
      <alignment horizontal="center" vertical="center" wrapText="1"/>
    </xf>
    <xf numFmtId="0" fontId="48" fillId="26" borderId="8" xfId="16" applyFont="1" applyBorder="1" applyAlignment="1">
      <alignment horizontal="center" vertical="center" wrapText="1"/>
    </xf>
    <xf numFmtId="0" fontId="48" fillId="26" borderId="9" xfId="16" applyFont="1" applyBorder="1" applyAlignment="1">
      <alignment horizontal="center" vertical="center" wrapText="1"/>
    </xf>
    <xf numFmtId="0" fontId="48" fillId="49" borderId="8" xfId="16" applyFont="1" applyFill="1" applyBorder="1" applyAlignment="1">
      <alignment horizontal="center" vertical="center" wrapText="1"/>
    </xf>
    <xf numFmtId="0" fontId="48" fillId="49" borderId="8" xfId="16" applyFont="1" applyFill="1" applyBorder="1" applyAlignment="1">
      <alignment horizontal="center" vertical="center"/>
    </xf>
    <xf numFmtId="0" fontId="48" fillId="49" borderId="9" xfId="16" applyFont="1" applyFill="1" applyBorder="1" applyAlignment="1">
      <alignment horizontal="center" vertical="center"/>
    </xf>
    <xf numFmtId="0" fontId="97" fillId="48" borderId="10" xfId="16" applyFont="1" applyFill="1" applyBorder="1" applyAlignment="1">
      <alignment horizontal="center" vertical="center" wrapText="1"/>
    </xf>
    <xf numFmtId="0" fontId="97" fillId="48" borderId="12" xfId="16" applyFont="1" applyFill="1" applyBorder="1" applyAlignment="1">
      <alignment horizontal="center" vertical="center" wrapText="1"/>
    </xf>
    <xf numFmtId="0" fontId="48" fillId="49" borderId="7" xfId="16" applyFont="1" applyFill="1" applyBorder="1" applyAlignment="1">
      <alignment horizontal="center" vertical="center" wrapText="1"/>
    </xf>
    <xf numFmtId="0" fontId="48" fillId="49" borderId="9" xfId="16" applyFont="1" applyFill="1" applyBorder="1" applyAlignment="1">
      <alignment horizontal="center" vertical="center" wrapText="1"/>
    </xf>
    <xf numFmtId="0" fontId="76" fillId="48" borderId="7" xfId="16" applyFont="1" applyFill="1" applyBorder="1" applyAlignment="1">
      <alignment horizontal="center" vertical="center" wrapText="1"/>
    </xf>
    <xf numFmtId="0" fontId="76" fillId="48" borderId="8" xfId="16" applyFont="1" applyFill="1" applyBorder="1" applyAlignment="1">
      <alignment horizontal="center" vertical="center" wrapText="1"/>
    </xf>
    <xf numFmtId="0" fontId="76" fillId="48" borderId="9" xfId="16" applyFont="1" applyFill="1" applyBorder="1" applyAlignment="1">
      <alignment horizontal="center" vertical="center" wrapText="1"/>
    </xf>
    <xf numFmtId="0" fontId="97" fillId="48" borderId="7" xfId="16" applyFont="1" applyFill="1" applyBorder="1" applyAlignment="1">
      <alignment horizontal="center" vertical="center" wrapText="1"/>
    </xf>
    <xf numFmtId="0" fontId="97" fillId="48" borderId="8" xfId="16" applyFont="1" applyFill="1" applyBorder="1" applyAlignment="1">
      <alignment horizontal="center" vertical="center" wrapText="1"/>
    </xf>
    <xf numFmtId="0" fontId="97" fillId="48" borderId="9" xfId="16" applyFont="1" applyFill="1" applyBorder="1" applyAlignment="1">
      <alignment horizontal="center" vertical="center" wrapText="1"/>
    </xf>
    <xf numFmtId="0" fontId="67" fillId="49" borderId="7" xfId="16" applyFont="1" applyFill="1" applyBorder="1" applyAlignment="1">
      <alignment horizontal="center" vertical="center"/>
    </xf>
    <xf numFmtId="0" fontId="67" fillId="49" borderId="8" xfId="16" applyFont="1" applyFill="1" applyBorder="1" applyAlignment="1">
      <alignment horizontal="center" vertical="center"/>
    </xf>
    <xf numFmtId="0" fontId="67" fillId="49" borderId="9" xfId="16" applyFont="1" applyFill="1" applyBorder="1" applyAlignment="1">
      <alignment horizontal="center" vertical="center"/>
    </xf>
    <xf numFmtId="0" fontId="29" fillId="49" borderId="8" xfId="16" applyFont="1" applyFill="1" applyBorder="1" applyAlignment="1">
      <alignment horizontal="center" vertical="center"/>
    </xf>
    <xf numFmtId="0" fontId="29" fillId="49" borderId="9" xfId="16" applyFont="1" applyFill="1" applyBorder="1" applyAlignment="1">
      <alignment horizontal="center" vertical="center"/>
    </xf>
    <xf numFmtId="0" fontId="102" fillId="48" borderId="7" xfId="16" applyFont="1" applyFill="1" applyBorder="1" applyAlignment="1">
      <alignment horizontal="center" vertical="center" wrapText="1"/>
    </xf>
    <xf numFmtId="0" fontId="102" fillId="48" borderId="8" xfId="16" applyFont="1" applyFill="1" applyBorder="1" applyAlignment="1">
      <alignment horizontal="center" vertical="center" wrapText="1"/>
    </xf>
    <xf numFmtId="0" fontId="102" fillId="48" borderId="9" xfId="16" applyFont="1" applyFill="1" applyBorder="1" applyAlignment="1">
      <alignment horizontal="center" vertical="center" wrapText="1"/>
    </xf>
    <xf numFmtId="0" fontId="76" fillId="48" borderId="7" xfId="16" applyFont="1" applyFill="1" applyBorder="1" applyAlignment="1">
      <alignment horizontal="center" vertical="center"/>
    </xf>
    <xf numFmtId="0" fontId="76" fillId="48" borderId="8" xfId="16" applyFont="1" applyFill="1" applyBorder="1" applyAlignment="1">
      <alignment horizontal="center" vertical="center"/>
    </xf>
    <xf numFmtId="0" fontId="76" fillId="48" borderId="9" xfId="16" applyFont="1" applyFill="1" applyBorder="1" applyAlignment="1">
      <alignment horizontal="center" vertical="center"/>
    </xf>
    <xf numFmtId="0" fontId="87" fillId="49" borderId="7" xfId="16" applyFont="1" applyFill="1" applyBorder="1" applyAlignment="1">
      <alignment horizontal="center" vertical="center" wrapText="1"/>
    </xf>
    <xf numFmtId="0" fontId="87" fillId="49" borderId="8" xfId="16" applyFont="1" applyFill="1" applyBorder="1" applyAlignment="1">
      <alignment horizontal="center" vertical="center" wrapText="1"/>
    </xf>
    <xf numFmtId="0" fontId="87" fillId="49" borderId="9" xfId="16" applyFont="1" applyFill="1" applyBorder="1" applyAlignment="1">
      <alignment horizontal="center" vertical="center" wrapText="1"/>
    </xf>
    <xf numFmtId="0" fontId="76" fillId="49" borderId="7" xfId="16" applyFont="1" applyFill="1" applyBorder="1" applyAlignment="1">
      <alignment horizontal="center" vertical="center"/>
    </xf>
    <xf numFmtId="0" fontId="76" fillId="49" borderId="8" xfId="16" applyFont="1" applyFill="1" applyBorder="1" applyAlignment="1">
      <alignment horizontal="center" vertical="center"/>
    </xf>
    <xf numFmtId="0" fontId="76" fillId="49" borderId="9" xfId="16" applyFont="1" applyFill="1" applyBorder="1" applyAlignment="1">
      <alignment horizontal="center" vertical="center"/>
    </xf>
    <xf numFmtId="0" fontId="88" fillId="49" borderId="7" xfId="16" applyFont="1" applyFill="1" applyBorder="1" applyAlignment="1">
      <alignment horizontal="center" vertical="center" wrapText="1"/>
    </xf>
    <xf numFmtId="0" fontId="88" fillId="49" borderId="9" xfId="16" applyFont="1" applyFill="1" applyBorder="1" applyAlignment="1">
      <alignment horizontal="center" vertical="center" wrapText="1"/>
    </xf>
    <xf numFmtId="0" fontId="88" fillId="49" borderId="8" xfId="16" applyFont="1" applyFill="1" applyBorder="1" applyAlignment="1">
      <alignment horizontal="center" vertical="center" wrapText="1"/>
    </xf>
    <xf numFmtId="0" fontId="76" fillId="49" borderId="7" xfId="16" applyFont="1" applyFill="1" applyBorder="1" applyAlignment="1">
      <alignment horizontal="center" vertical="center" wrapText="1"/>
    </xf>
    <xf numFmtId="0" fontId="76" fillId="49" borderId="8" xfId="16" applyFont="1" applyFill="1" applyBorder="1" applyAlignment="1">
      <alignment horizontal="center" vertical="center" wrapText="1"/>
    </xf>
    <xf numFmtId="0" fontId="76" fillId="49" borderId="9" xfId="16" applyFont="1" applyFill="1" applyBorder="1" applyAlignment="1">
      <alignment horizontal="center" vertical="center" wrapText="1"/>
    </xf>
    <xf numFmtId="9" fontId="76" fillId="49" borderId="7" xfId="16" applyNumberFormat="1" applyFont="1" applyFill="1" applyBorder="1" applyAlignment="1">
      <alignment horizontal="center" vertical="center"/>
    </xf>
    <xf numFmtId="9" fontId="76" fillId="49" borderId="9" xfId="16" applyNumberFormat="1" applyFont="1" applyFill="1" applyBorder="1" applyAlignment="1">
      <alignment horizontal="center" vertical="center"/>
    </xf>
    <xf numFmtId="9" fontId="76" fillId="49" borderId="8" xfId="16" applyNumberFormat="1" applyFont="1" applyFill="1" applyBorder="1" applyAlignment="1">
      <alignment horizontal="center" vertical="center"/>
    </xf>
    <xf numFmtId="0" fontId="87" fillId="48" borderId="7" xfId="16" applyFont="1" applyFill="1" applyBorder="1" applyAlignment="1">
      <alignment horizontal="center" vertical="center"/>
    </xf>
    <xf numFmtId="9" fontId="76" fillId="49" borderId="14" xfId="16" applyNumberFormat="1" applyFont="1" applyFill="1" applyBorder="1" applyAlignment="1">
      <alignment horizontal="center" vertical="center"/>
    </xf>
    <xf numFmtId="0" fontId="70" fillId="48" borderId="7" xfId="18" applyFont="1" applyFill="1" applyBorder="1" applyAlignment="1">
      <alignment horizontal="center" vertical="center" wrapText="1"/>
    </xf>
    <xf numFmtId="0" fontId="70" fillId="48" borderId="8" xfId="18" applyFont="1" applyFill="1" applyBorder="1" applyAlignment="1">
      <alignment horizontal="center" vertical="center" wrapText="1"/>
    </xf>
    <xf numFmtId="0" fontId="70" fillId="48" borderId="9" xfId="18" applyFont="1" applyFill="1" applyBorder="1" applyAlignment="1">
      <alignment horizontal="center" vertical="center" wrapText="1"/>
    </xf>
    <xf numFmtId="0" fontId="111" fillId="26" borderId="23" xfId="18" applyFont="1" applyBorder="1" applyAlignment="1">
      <alignment horizontal="center"/>
    </xf>
    <xf numFmtId="0" fontId="111" fillId="26" borderId="24" xfId="18" applyFont="1" applyBorder="1" applyAlignment="1">
      <alignment horizontal="center"/>
    </xf>
    <xf numFmtId="0" fontId="111" fillId="26" borderId="25" xfId="18" applyFont="1" applyBorder="1" applyAlignment="1">
      <alignment horizontal="center"/>
    </xf>
    <xf numFmtId="0" fontId="92" fillId="47" borderId="53" xfId="18" applyFont="1" applyFill="1" applyBorder="1" applyAlignment="1">
      <alignment horizontal="center"/>
    </xf>
    <xf numFmtId="0" fontId="92" fillId="47" borderId="54" xfId="18" applyFont="1" applyFill="1" applyBorder="1" applyAlignment="1">
      <alignment horizontal="center"/>
    </xf>
    <xf numFmtId="0" fontId="92" fillId="47" borderId="55" xfId="18" applyFont="1" applyFill="1" applyBorder="1" applyAlignment="1">
      <alignment horizontal="center"/>
    </xf>
    <xf numFmtId="0" fontId="112" fillId="26" borderId="2" xfId="18" applyFont="1" applyAlignment="1">
      <alignment horizontal="center"/>
    </xf>
    <xf numFmtId="0" fontId="70" fillId="48" borderId="6" xfId="18" applyFont="1" applyFill="1" applyBorder="1" applyAlignment="1">
      <alignment horizontal="center" vertical="center"/>
    </xf>
    <xf numFmtId="49" fontId="70" fillId="48" borderId="7" xfId="18" applyNumberFormat="1" applyFont="1" applyFill="1" applyBorder="1" applyAlignment="1">
      <alignment horizontal="center" vertical="center"/>
    </xf>
    <xf numFmtId="49" fontId="70" fillId="48" borderId="8" xfId="18" applyNumberFormat="1" applyFont="1" applyFill="1" applyBorder="1" applyAlignment="1">
      <alignment horizontal="center" vertical="center"/>
    </xf>
    <xf numFmtId="49" fontId="70" fillId="48" borderId="9" xfId="18" applyNumberFormat="1" applyFont="1" applyFill="1" applyBorder="1" applyAlignment="1">
      <alignment horizontal="center" vertical="center"/>
    </xf>
    <xf numFmtId="0" fontId="43" fillId="48" borderId="10" xfId="18" applyFont="1" applyFill="1" applyBorder="1" applyAlignment="1">
      <alignment horizontal="center" vertical="center" wrapText="1"/>
    </xf>
    <xf numFmtId="0" fontId="43" fillId="48" borderId="12" xfId="18" applyFont="1" applyFill="1" applyBorder="1" applyAlignment="1">
      <alignment horizontal="center" vertical="center" wrapText="1"/>
    </xf>
    <xf numFmtId="0" fontId="83" fillId="26" borderId="7" xfId="18" applyFont="1" applyBorder="1" applyAlignment="1">
      <alignment horizontal="center"/>
    </xf>
    <xf numFmtId="0" fontId="83" fillId="26" borderId="8" xfId="18" applyFont="1" applyBorder="1" applyAlignment="1">
      <alignment horizontal="center"/>
    </xf>
    <xf numFmtId="0" fontId="83" fillId="26" borderId="9" xfId="18" applyFont="1" applyBorder="1" applyAlignment="1">
      <alignment horizontal="center"/>
    </xf>
    <xf numFmtId="0" fontId="28" fillId="26" borderId="7" xfId="18" applyFont="1" applyBorder="1" applyAlignment="1">
      <alignment horizontal="left" vertical="center" wrapText="1"/>
    </xf>
    <xf numFmtId="0" fontId="28" fillId="26" borderId="8" xfId="18" applyFont="1" applyBorder="1" applyAlignment="1">
      <alignment horizontal="left" vertical="center" wrapText="1"/>
    </xf>
    <xf numFmtId="0" fontId="28" fillId="26" borderId="9" xfId="18" applyFont="1" applyBorder="1" applyAlignment="1">
      <alignment horizontal="left" vertical="center" wrapText="1"/>
    </xf>
    <xf numFmtId="0" fontId="70" fillId="48" borderId="8" xfId="18" applyFont="1" applyFill="1" applyBorder="1" applyAlignment="1">
      <alignment horizontal="center" wrapText="1"/>
    </xf>
    <xf numFmtId="0" fontId="70" fillId="48" borderId="8" xfId="18" applyFont="1" applyFill="1" applyBorder="1" applyAlignment="1">
      <alignment horizontal="center"/>
    </xf>
    <xf numFmtId="0" fontId="70" fillId="48" borderId="9" xfId="18" applyFont="1" applyFill="1" applyBorder="1" applyAlignment="1">
      <alignment horizontal="center"/>
    </xf>
    <xf numFmtId="0" fontId="28" fillId="49" borderId="7" xfId="18" applyFont="1" applyFill="1" applyBorder="1" applyAlignment="1">
      <alignment horizontal="left" vertical="center" wrapText="1"/>
    </xf>
    <xf numFmtId="0" fontId="28" fillId="49" borderId="8" xfId="18" applyFont="1" applyFill="1" applyBorder="1" applyAlignment="1">
      <alignment horizontal="left" vertical="center" wrapText="1"/>
    </xf>
    <xf numFmtId="0" fontId="28" fillId="49" borderId="9" xfId="18" applyFont="1" applyFill="1" applyBorder="1" applyAlignment="1">
      <alignment horizontal="left" vertical="center" wrapText="1"/>
    </xf>
    <xf numFmtId="0" fontId="43" fillId="49" borderId="7" xfId="18" applyFont="1" applyFill="1" applyBorder="1" applyAlignment="1">
      <alignment horizontal="center" vertical="center" wrapText="1"/>
    </xf>
    <xf numFmtId="0" fontId="43" fillId="49" borderId="8" xfId="18" applyFont="1" applyFill="1" applyBorder="1" applyAlignment="1">
      <alignment horizontal="center" vertical="center" wrapText="1"/>
    </xf>
    <xf numFmtId="0" fontId="43" fillId="49" borderId="9" xfId="18" applyFont="1" applyFill="1" applyBorder="1" applyAlignment="1">
      <alignment horizontal="center" vertical="center" wrapText="1"/>
    </xf>
    <xf numFmtId="0" fontId="91" fillId="49" borderId="7" xfId="18" applyFont="1" applyFill="1" applyBorder="1" applyAlignment="1">
      <alignment horizontal="center" vertical="center"/>
    </xf>
    <xf numFmtId="0" fontId="91" fillId="49" borderId="8" xfId="18" applyFont="1" applyFill="1" applyBorder="1" applyAlignment="1">
      <alignment horizontal="center" vertical="center"/>
    </xf>
    <xf numFmtId="0" fontId="91" fillId="49" borderId="9" xfId="18" applyFont="1" applyFill="1" applyBorder="1" applyAlignment="1">
      <alignment horizontal="center" vertical="center"/>
    </xf>
    <xf numFmtId="0" fontId="83" fillId="49" borderId="7" xfId="18" applyFont="1" applyFill="1" applyBorder="1" applyAlignment="1">
      <alignment horizontal="center" vertical="center"/>
    </xf>
    <xf numFmtId="0" fontId="83" fillId="49" borderId="8" xfId="18" applyFont="1" applyFill="1" applyBorder="1" applyAlignment="1">
      <alignment horizontal="center" vertical="center"/>
    </xf>
    <xf numFmtId="0" fontId="83" fillId="49" borderId="9" xfId="18" applyFont="1" applyFill="1" applyBorder="1" applyAlignment="1">
      <alignment horizontal="center" vertical="center"/>
    </xf>
    <xf numFmtId="0" fontId="43" fillId="49" borderId="8" xfId="18" applyFont="1" applyFill="1" applyBorder="1" applyAlignment="1">
      <alignment horizontal="center" vertical="center"/>
    </xf>
    <xf numFmtId="0" fontId="43" fillId="49" borderId="9" xfId="18" applyFont="1" applyFill="1" applyBorder="1" applyAlignment="1">
      <alignment horizontal="center" vertical="center"/>
    </xf>
    <xf numFmtId="0" fontId="43" fillId="48" borderId="7" xfId="18" applyFont="1" applyFill="1" applyBorder="1" applyAlignment="1">
      <alignment horizontal="center" vertical="center" wrapText="1"/>
    </xf>
    <xf numFmtId="0" fontId="43" fillId="48" borderId="8" xfId="18" applyFont="1" applyFill="1" applyBorder="1" applyAlignment="1">
      <alignment horizontal="center" vertical="center" wrapText="1"/>
    </xf>
    <xf numFmtId="0" fontId="43" fillId="48" borderId="9" xfId="18" applyFont="1" applyFill="1" applyBorder="1" applyAlignment="1">
      <alignment horizontal="center" vertical="center" wrapText="1"/>
    </xf>
    <xf numFmtId="0" fontId="43" fillId="48" borderId="7" xfId="18" applyFont="1" applyFill="1" applyBorder="1" applyAlignment="1">
      <alignment horizontal="center" vertical="center"/>
    </xf>
    <xf numFmtId="0" fontId="43" fillId="48" borderId="8" xfId="18" applyFont="1" applyFill="1" applyBorder="1" applyAlignment="1">
      <alignment horizontal="center" vertical="center"/>
    </xf>
    <xf numFmtId="0" fontId="43" fillId="48" borderId="9" xfId="18" applyFont="1" applyFill="1" applyBorder="1" applyAlignment="1">
      <alignment horizontal="center" vertical="center"/>
    </xf>
    <xf numFmtId="0" fontId="91" fillId="49" borderId="7" xfId="18" applyFont="1" applyFill="1" applyBorder="1" applyAlignment="1">
      <alignment horizontal="center" vertical="center" wrapText="1"/>
    </xf>
    <xf numFmtId="0" fontId="91" fillId="49" borderId="8" xfId="18" applyFont="1" applyFill="1" applyBorder="1" applyAlignment="1">
      <alignment horizontal="center" vertical="center" wrapText="1"/>
    </xf>
    <xf numFmtId="0" fontId="91" fillId="49" borderId="9" xfId="18" applyFont="1" applyFill="1" applyBorder="1" applyAlignment="1">
      <alignment horizontal="center" vertical="center" wrapText="1"/>
    </xf>
    <xf numFmtId="0" fontId="43" fillId="49" borderId="7" xfId="18" applyFont="1" applyFill="1" applyBorder="1" applyAlignment="1">
      <alignment horizontal="center" vertical="center"/>
    </xf>
    <xf numFmtId="0" fontId="83" fillId="26" borderId="7" xfId="18" applyFont="1" applyBorder="1" applyAlignment="1">
      <alignment horizontal="center" vertical="center"/>
    </xf>
    <xf numFmtId="0" fontId="83" fillId="26" borderId="8" xfId="18" applyFont="1" applyBorder="1" applyAlignment="1">
      <alignment horizontal="center" vertical="center"/>
    </xf>
    <xf numFmtId="0" fontId="83" fillId="26" borderId="9" xfId="18" applyFont="1" applyBorder="1" applyAlignment="1">
      <alignment horizontal="center" vertical="center"/>
    </xf>
    <xf numFmtId="9" fontId="43" fillId="26" borderId="7" xfId="18" applyNumberFormat="1" applyFont="1" applyBorder="1" applyAlignment="1">
      <alignment horizontal="center" vertical="center"/>
    </xf>
    <xf numFmtId="9" fontId="43" fillId="26" borderId="18" xfId="18" applyNumberFormat="1" applyFont="1" applyBorder="1" applyAlignment="1">
      <alignment horizontal="center" vertical="center"/>
    </xf>
    <xf numFmtId="9" fontId="43" fillId="26" borderId="8" xfId="18" applyNumberFormat="1" applyFont="1" applyBorder="1" applyAlignment="1">
      <alignment horizontal="center" vertical="center"/>
    </xf>
    <xf numFmtId="9" fontId="43" fillId="26" borderId="9" xfId="18" applyNumberFormat="1" applyFont="1" applyBorder="1" applyAlignment="1">
      <alignment horizontal="center" vertical="center"/>
    </xf>
    <xf numFmtId="9" fontId="43" fillId="26" borderId="14" xfId="18" applyNumberFormat="1" applyFont="1" applyBorder="1" applyAlignment="1">
      <alignment horizontal="center" vertical="center"/>
    </xf>
    <xf numFmtId="0" fontId="43" fillId="26" borderId="7" xfId="18" applyFont="1" applyBorder="1" applyAlignment="1">
      <alignment horizontal="center" vertical="center" wrapText="1"/>
    </xf>
    <xf numFmtId="0" fontId="43" fillId="26" borderId="8" xfId="18" applyFont="1" applyBorder="1" applyAlignment="1">
      <alignment horizontal="center" vertical="center" wrapText="1"/>
    </xf>
    <xf numFmtId="0" fontId="43" fillId="26" borderId="9" xfId="18" applyFont="1" applyBorder="1" applyAlignment="1">
      <alignment horizontal="center" vertical="center" wrapText="1"/>
    </xf>
    <xf numFmtId="0" fontId="43" fillId="26" borderId="7" xfId="18" applyFont="1" applyBorder="1" applyAlignment="1">
      <alignment horizontal="center" vertical="center"/>
    </xf>
    <xf numFmtId="0" fontId="43" fillId="26" borderId="8" xfId="18" applyFont="1" applyBorder="1" applyAlignment="1">
      <alignment horizontal="center" vertical="center"/>
    </xf>
    <xf numFmtId="0" fontId="43" fillId="26" borderId="9" xfId="18" applyFont="1" applyBorder="1" applyAlignment="1">
      <alignment horizontal="center" vertical="center"/>
    </xf>
    <xf numFmtId="0" fontId="43" fillId="26" borderId="10" xfId="18" applyFont="1" applyBorder="1" applyAlignment="1">
      <alignment horizontal="center" vertical="center" wrapText="1"/>
    </xf>
    <xf numFmtId="0" fontId="43" fillId="26" borderId="12" xfId="18" applyFont="1" applyBorder="1" applyAlignment="1">
      <alignment horizontal="center" vertical="center" wrapText="1"/>
    </xf>
    <xf numFmtId="9" fontId="91" fillId="49" borderId="7" xfId="18" applyNumberFormat="1" applyFont="1" applyFill="1" applyBorder="1" applyAlignment="1">
      <alignment horizontal="center" vertical="center"/>
    </xf>
    <xf numFmtId="9" fontId="91" fillId="49" borderId="8" xfId="18" applyNumberFormat="1" applyFont="1" applyFill="1" applyBorder="1" applyAlignment="1">
      <alignment horizontal="center" vertical="center"/>
    </xf>
    <xf numFmtId="9" fontId="91" fillId="49" borderId="9" xfId="18" applyNumberFormat="1" applyFont="1" applyFill="1" applyBorder="1" applyAlignment="1">
      <alignment horizontal="center" vertical="center"/>
    </xf>
    <xf numFmtId="0" fontId="64" fillId="49" borderId="7" xfId="19" applyFont="1" applyFill="1" applyBorder="1" applyAlignment="1">
      <alignment horizontal="center" vertical="center"/>
    </xf>
    <xf numFmtId="0" fontId="64" fillId="49" borderId="8" xfId="19" applyFont="1" applyFill="1" applyBorder="1" applyAlignment="1">
      <alignment horizontal="center" vertical="center"/>
    </xf>
    <xf numFmtId="0" fontId="64" fillId="49" borderId="9" xfId="19" applyFont="1" applyFill="1" applyBorder="1" applyAlignment="1">
      <alignment horizontal="center" vertical="center"/>
    </xf>
    <xf numFmtId="0" fontId="117" fillId="47" borderId="2" xfId="19" applyFont="1" applyFill="1" applyAlignment="1">
      <alignment horizontal="center"/>
    </xf>
    <xf numFmtId="0" fontId="56" fillId="48" borderId="6" xfId="19" applyFont="1" applyFill="1" applyBorder="1" applyAlignment="1">
      <alignment horizontal="center" vertical="center"/>
    </xf>
    <xf numFmtId="49" fontId="56" fillId="48" borderId="7" xfId="19" applyNumberFormat="1" applyFont="1" applyFill="1" applyBorder="1" applyAlignment="1">
      <alignment horizontal="center" vertical="center"/>
    </xf>
    <xf numFmtId="49" fontId="56" fillId="48" borderId="8" xfId="19" applyNumberFormat="1" applyFont="1" applyFill="1" applyBorder="1" applyAlignment="1">
      <alignment horizontal="center" vertical="center"/>
    </xf>
    <xf numFmtId="49" fontId="56" fillId="48" borderId="9" xfId="19" applyNumberFormat="1" applyFont="1" applyFill="1" applyBorder="1" applyAlignment="1">
      <alignment horizontal="center" vertical="center"/>
    </xf>
    <xf numFmtId="0" fontId="56" fillId="48" borderId="7" xfId="19" applyFont="1" applyFill="1" applyBorder="1" applyAlignment="1">
      <alignment horizontal="center" vertical="center" wrapText="1"/>
    </xf>
    <xf numFmtId="0" fontId="56" fillId="48" borderId="8" xfId="19" applyFont="1" applyFill="1" applyBorder="1" applyAlignment="1">
      <alignment horizontal="center" vertical="center" wrapText="1"/>
    </xf>
    <xf numFmtId="0" fontId="56" fillId="48" borderId="9" xfId="19" applyFont="1" applyFill="1" applyBorder="1" applyAlignment="1">
      <alignment horizontal="center" vertical="center" wrapText="1"/>
    </xf>
    <xf numFmtId="0" fontId="64" fillId="26" borderId="7" xfId="19" applyFont="1" applyBorder="1" applyAlignment="1">
      <alignment horizontal="center"/>
    </xf>
    <xf numFmtId="0" fontId="64" fillId="26" borderId="8" xfId="19" applyFont="1" applyBorder="1" applyAlignment="1">
      <alignment horizontal="center"/>
    </xf>
    <xf numFmtId="0" fontId="64" fillId="26" borderId="9" xfId="19" applyFont="1" applyBorder="1" applyAlignment="1">
      <alignment horizontal="center"/>
    </xf>
    <xf numFmtId="0" fontId="56" fillId="26" borderId="64" xfId="19" applyFont="1" applyBorder="1" applyAlignment="1">
      <alignment horizontal="left" vertical="center" wrapText="1"/>
    </xf>
    <xf numFmtId="0" fontId="56" fillId="26" borderId="18" xfId="19" applyFont="1" applyBorder="1" applyAlignment="1">
      <alignment horizontal="left" vertical="center" wrapText="1"/>
    </xf>
    <xf numFmtId="0" fontId="56" fillId="26" borderId="65" xfId="19" applyFont="1" applyBorder="1" applyAlignment="1">
      <alignment horizontal="left" vertical="center" wrapText="1"/>
    </xf>
    <xf numFmtId="0" fontId="56" fillId="26" borderId="63" xfId="19" applyFont="1" applyBorder="1" applyAlignment="1">
      <alignment horizontal="left" vertical="center" wrapText="1"/>
    </xf>
    <xf numFmtId="0" fontId="56" fillId="26" borderId="2" xfId="19" applyFont="1" applyAlignment="1">
      <alignment horizontal="left" vertical="center" wrapText="1"/>
    </xf>
    <xf numFmtId="0" fontId="56" fillId="26" borderId="11" xfId="19" applyFont="1" applyBorder="1" applyAlignment="1">
      <alignment horizontal="left" vertical="center" wrapText="1"/>
    </xf>
    <xf numFmtId="0" fontId="56" fillId="26" borderId="15" xfId="19" applyFont="1" applyBorder="1" applyAlignment="1">
      <alignment horizontal="left" vertical="center" wrapText="1"/>
    </xf>
    <xf numFmtId="0" fontId="56" fillId="26" borderId="14" xfId="19" applyFont="1" applyBorder="1" applyAlignment="1">
      <alignment horizontal="left" vertical="center" wrapText="1"/>
    </xf>
    <xf numFmtId="0" fontId="56" fillId="26" borderId="13" xfId="19" applyFont="1" applyBorder="1" applyAlignment="1">
      <alignment horizontal="left" vertical="center" wrapText="1"/>
    </xf>
    <xf numFmtId="0" fontId="56" fillId="49" borderId="7" xfId="19" applyFont="1" applyFill="1" applyBorder="1" applyAlignment="1">
      <alignment horizontal="left" vertical="center" wrapText="1"/>
    </xf>
    <xf numFmtId="0" fontId="56" fillId="49" borderId="8" xfId="19" applyFont="1" applyFill="1" applyBorder="1" applyAlignment="1">
      <alignment horizontal="left" vertical="center"/>
    </xf>
    <xf numFmtId="0" fontId="56" fillId="49" borderId="9" xfId="19" applyFont="1" applyFill="1" applyBorder="1" applyAlignment="1">
      <alignment horizontal="left" vertical="center"/>
    </xf>
    <xf numFmtId="0" fontId="56" fillId="48" borderId="10" xfId="19" applyFont="1" applyFill="1" applyBorder="1" applyAlignment="1">
      <alignment horizontal="center" vertical="center" wrapText="1"/>
    </xf>
    <xf numFmtId="0" fontId="56" fillId="48" borderId="12" xfId="19" applyFont="1" applyFill="1" applyBorder="1" applyAlignment="1">
      <alignment horizontal="center" vertical="center" wrapText="1"/>
    </xf>
    <xf numFmtId="0" fontId="56" fillId="49" borderId="8" xfId="19" applyFont="1" applyFill="1" applyBorder="1" applyAlignment="1">
      <alignment horizontal="left" vertical="center" wrapText="1"/>
    </xf>
    <xf numFmtId="0" fontId="56" fillId="49" borderId="9" xfId="19" applyFont="1" applyFill="1" applyBorder="1" applyAlignment="1">
      <alignment horizontal="left" vertical="center" wrapText="1"/>
    </xf>
    <xf numFmtId="0" fontId="56" fillId="26" borderId="7" xfId="19" applyFont="1" applyBorder="1" applyAlignment="1">
      <alignment horizontal="center" vertical="center" wrapText="1"/>
    </xf>
    <xf numFmtId="0" fontId="56" fillId="26" borderId="8" xfId="19" applyFont="1" applyBorder="1" applyAlignment="1">
      <alignment horizontal="center" vertical="center"/>
    </xf>
    <xf numFmtId="0" fontId="56" fillId="26" borderId="9" xfId="19" applyFont="1" applyBorder="1" applyAlignment="1">
      <alignment horizontal="center" vertical="center"/>
    </xf>
    <xf numFmtId="0" fontId="120" fillId="48" borderId="7" xfId="19" applyFont="1" applyFill="1" applyBorder="1" applyAlignment="1">
      <alignment horizontal="left" vertical="center" wrapText="1"/>
    </xf>
    <xf numFmtId="0" fontId="120" fillId="48" borderId="8" xfId="19" applyFont="1" applyFill="1" applyBorder="1" applyAlignment="1">
      <alignment horizontal="left" vertical="center" wrapText="1"/>
    </xf>
    <xf numFmtId="0" fontId="120" fillId="48" borderId="9" xfId="19" applyFont="1" applyFill="1" applyBorder="1" applyAlignment="1">
      <alignment horizontal="left" vertical="center" wrapText="1"/>
    </xf>
    <xf numFmtId="0" fontId="56" fillId="48" borderId="7" xfId="19" applyFont="1" applyFill="1" applyBorder="1" applyAlignment="1">
      <alignment horizontal="center" vertical="center"/>
    </xf>
    <xf numFmtId="0" fontId="56" fillId="48" borderId="8" xfId="19" applyFont="1" applyFill="1" applyBorder="1" applyAlignment="1">
      <alignment horizontal="center" vertical="center"/>
    </xf>
    <xf numFmtId="0" fontId="56" fillId="48" borderId="9" xfId="19" applyFont="1" applyFill="1" applyBorder="1" applyAlignment="1">
      <alignment horizontal="center" vertical="center"/>
    </xf>
    <xf numFmtId="0" fontId="64" fillId="49" borderId="7" xfId="19" applyFont="1" applyFill="1" applyBorder="1" applyAlignment="1">
      <alignment horizontal="center" vertical="center" wrapText="1"/>
    </xf>
    <xf numFmtId="0" fontId="64" fillId="49" borderId="8" xfId="19" applyFont="1" applyFill="1" applyBorder="1" applyAlignment="1">
      <alignment horizontal="center" vertical="center" wrapText="1"/>
    </xf>
    <xf numFmtId="0" fontId="64" fillId="49" borderId="9" xfId="19" applyFont="1" applyFill="1" applyBorder="1" applyAlignment="1">
      <alignment horizontal="center" vertical="center" wrapText="1"/>
    </xf>
    <xf numFmtId="0" fontId="56" fillId="49" borderId="7" xfId="19" applyFont="1" applyFill="1" applyBorder="1" applyAlignment="1">
      <alignment horizontal="center" vertical="center"/>
    </xf>
    <xf numFmtId="0" fontId="56" fillId="49" borderId="8" xfId="19" applyFont="1" applyFill="1" applyBorder="1" applyAlignment="1">
      <alignment horizontal="center" vertical="center"/>
    </xf>
    <xf numFmtId="0" fontId="56" fillId="49" borderId="9" xfId="19" applyFont="1" applyFill="1" applyBorder="1" applyAlignment="1">
      <alignment horizontal="center" vertical="center"/>
    </xf>
    <xf numFmtId="9" fontId="56" fillId="49" borderId="7" xfId="19" applyNumberFormat="1" applyFont="1" applyFill="1" applyBorder="1" applyAlignment="1">
      <alignment horizontal="center" vertical="center" wrapText="1"/>
    </xf>
    <xf numFmtId="9" fontId="56" fillId="49" borderId="8" xfId="19" applyNumberFormat="1" applyFont="1" applyFill="1" applyBorder="1" applyAlignment="1">
      <alignment horizontal="center" vertical="center" wrapText="1"/>
    </xf>
    <xf numFmtId="9" fontId="56" fillId="49" borderId="9" xfId="19" applyNumberFormat="1" applyFont="1" applyFill="1" applyBorder="1" applyAlignment="1">
      <alignment horizontal="center" vertical="center" wrapText="1"/>
    </xf>
    <xf numFmtId="9" fontId="64" fillId="49" borderId="7" xfId="19" applyNumberFormat="1" applyFont="1" applyFill="1" applyBorder="1" applyAlignment="1">
      <alignment horizontal="center" vertical="center"/>
    </xf>
    <xf numFmtId="9" fontId="64" fillId="49" borderId="18" xfId="19" applyNumberFormat="1" applyFont="1" applyFill="1" applyBorder="1" applyAlignment="1">
      <alignment horizontal="center" vertical="center"/>
    </xf>
    <xf numFmtId="9" fontId="64" fillId="49" borderId="8" xfId="19" applyNumberFormat="1" applyFont="1" applyFill="1" applyBorder="1" applyAlignment="1">
      <alignment horizontal="center" vertical="center"/>
    </xf>
    <xf numFmtId="9" fontId="64" fillId="49" borderId="9" xfId="19" applyNumberFormat="1" applyFont="1" applyFill="1" applyBorder="1" applyAlignment="1">
      <alignment horizontal="center" vertical="center"/>
    </xf>
    <xf numFmtId="9" fontId="56" fillId="49" borderId="8" xfId="19" applyNumberFormat="1" applyFont="1" applyFill="1" applyBorder="1" applyAlignment="1">
      <alignment horizontal="center" vertical="center"/>
    </xf>
    <xf numFmtId="9" fontId="56" fillId="49" borderId="9" xfId="19" applyNumberFormat="1" applyFont="1" applyFill="1" applyBorder="1" applyAlignment="1">
      <alignment horizontal="center" vertical="center"/>
    </xf>
    <xf numFmtId="9" fontId="56" fillId="49" borderId="7" xfId="19" applyNumberFormat="1" applyFont="1" applyFill="1" applyBorder="1" applyAlignment="1">
      <alignment horizontal="center" vertical="center"/>
    </xf>
    <xf numFmtId="9" fontId="56" fillId="49" borderId="14" xfId="19" applyNumberFormat="1" applyFont="1" applyFill="1" applyBorder="1" applyAlignment="1">
      <alignment horizontal="center" vertical="center"/>
    </xf>
    <xf numFmtId="0" fontId="119" fillId="49" borderId="7" xfId="19" applyFont="1" applyFill="1" applyBorder="1" applyAlignment="1">
      <alignment horizontal="center" vertical="center" wrapText="1"/>
    </xf>
    <xf numFmtId="0" fontId="119" fillId="49" borderId="8" xfId="19" applyFont="1" applyFill="1" applyBorder="1" applyAlignment="1">
      <alignment horizontal="center" vertical="center" wrapText="1"/>
    </xf>
    <xf numFmtId="0" fontId="119" fillId="49" borderId="9" xfId="19" applyFont="1" applyFill="1" applyBorder="1" applyAlignment="1">
      <alignment horizontal="center" vertical="center" wrapText="1"/>
    </xf>
    <xf numFmtId="0" fontId="64" fillId="48" borderId="7" xfId="19" applyFont="1" applyFill="1" applyBorder="1" applyAlignment="1">
      <alignment horizontal="center" vertical="center"/>
    </xf>
    <xf numFmtId="0" fontId="76" fillId="48" borderId="7" xfId="22" applyFont="1" applyFill="1" applyBorder="1" applyAlignment="1">
      <alignment horizontal="center" vertical="center" wrapText="1"/>
    </xf>
    <xf numFmtId="0" fontId="76" fillId="48" borderId="8" xfId="22" applyFont="1" applyFill="1" applyBorder="1" applyAlignment="1">
      <alignment horizontal="center" vertical="center" wrapText="1"/>
    </xf>
    <xf numFmtId="0" fontId="76" fillId="48" borderId="9" xfId="22" applyFont="1" applyFill="1" applyBorder="1" applyAlignment="1">
      <alignment horizontal="center" vertical="center" wrapText="1"/>
    </xf>
    <xf numFmtId="0" fontId="14" fillId="26" borderId="2" xfId="22" applyFont="1" applyAlignment="1">
      <alignment horizontal="center"/>
    </xf>
    <xf numFmtId="0" fontId="86" fillId="47" borderId="2" xfId="22" applyFont="1" applyFill="1" applyAlignment="1">
      <alignment horizontal="center"/>
    </xf>
    <xf numFmtId="0" fontId="97" fillId="48" borderId="6" xfId="22" applyFont="1" applyFill="1" applyBorder="1" applyAlignment="1">
      <alignment horizontal="center" vertical="center"/>
    </xf>
    <xf numFmtId="49" fontId="97" fillId="48" borderId="7" xfId="22" applyNumberFormat="1" applyFont="1" applyFill="1" applyBorder="1" applyAlignment="1">
      <alignment horizontal="center" vertical="center"/>
    </xf>
    <xf numFmtId="49" fontId="97" fillId="48" borderId="8" xfId="22" applyNumberFormat="1" applyFont="1" applyFill="1" applyBorder="1" applyAlignment="1">
      <alignment horizontal="center" vertical="center"/>
    </xf>
    <xf numFmtId="49" fontId="97" fillId="48" borderId="9" xfId="22" applyNumberFormat="1" applyFont="1" applyFill="1" applyBorder="1" applyAlignment="1">
      <alignment horizontal="center" vertical="center"/>
    </xf>
    <xf numFmtId="0" fontId="68" fillId="48" borderId="7" xfId="22" applyFont="1" applyFill="1" applyBorder="1" applyAlignment="1">
      <alignment horizontal="center" vertical="center" wrapText="1"/>
    </xf>
    <xf numFmtId="0" fontId="68" fillId="48" borderId="8" xfId="22" applyFont="1" applyFill="1" applyBorder="1" applyAlignment="1">
      <alignment horizontal="center" vertical="center" wrapText="1"/>
    </xf>
    <xf numFmtId="0" fontId="68" fillId="48" borderId="9" xfId="22" applyFont="1" applyFill="1" applyBorder="1" applyAlignment="1">
      <alignment horizontal="center" vertical="center" wrapText="1"/>
    </xf>
    <xf numFmtId="0" fontId="67" fillId="26" borderId="7" xfId="22" applyFont="1" applyBorder="1" applyAlignment="1">
      <alignment horizontal="center"/>
    </xf>
    <xf numFmtId="0" fontId="67" fillId="26" borderId="8" xfId="22" applyFont="1" applyBorder="1" applyAlignment="1">
      <alignment horizontal="center"/>
    </xf>
    <xf numFmtId="0" fontId="67" fillId="26" borderId="9" xfId="22" applyFont="1" applyBorder="1" applyAlignment="1">
      <alignment horizontal="center"/>
    </xf>
    <xf numFmtId="0" fontId="68" fillId="26" borderId="7" xfId="22" applyFont="1" applyBorder="1" applyAlignment="1">
      <alignment horizontal="center" vertical="center" wrapText="1"/>
    </xf>
    <xf numFmtId="0" fontId="68" fillId="26" borderId="8" xfId="22" applyFont="1" applyBorder="1" applyAlignment="1">
      <alignment horizontal="center" vertical="center" wrapText="1"/>
    </xf>
    <xf numFmtId="0" fontId="68" fillId="26" borderId="9" xfId="22" applyFont="1" applyBorder="1" applyAlignment="1">
      <alignment horizontal="center" vertical="center" wrapText="1"/>
    </xf>
    <xf numFmtId="0" fontId="25" fillId="49" borderId="7" xfId="22" applyFont="1" applyFill="1" applyBorder="1" applyAlignment="1">
      <alignment horizontal="center" vertical="center" wrapText="1"/>
    </xf>
    <xf numFmtId="0" fontId="25" fillId="49" borderId="8" xfId="22" applyFont="1" applyFill="1" applyBorder="1" applyAlignment="1">
      <alignment horizontal="center" vertical="center" wrapText="1"/>
    </xf>
    <xf numFmtId="0" fontId="25" fillId="49" borderId="9" xfId="22" applyFont="1" applyFill="1" applyBorder="1" applyAlignment="1">
      <alignment horizontal="center" vertical="center" wrapText="1"/>
    </xf>
    <xf numFmtId="0" fontId="76" fillId="48" borderId="10" xfId="22" applyFont="1" applyFill="1" applyBorder="1" applyAlignment="1">
      <alignment horizontal="center" vertical="center" wrapText="1"/>
    </xf>
    <xf numFmtId="0" fontId="76" fillId="48" borderId="12" xfId="22" applyFont="1" applyFill="1" applyBorder="1" applyAlignment="1">
      <alignment horizontal="center" vertical="center" wrapText="1"/>
    </xf>
    <xf numFmtId="0" fontId="29" fillId="49" borderId="7" xfId="22" applyFont="1" applyFill="1" applyBorder="1" applyAlignment="1">
      <alignment horizontal="center" vertical="center" wrapText="1"/>
    </xf>
    <xf numFmtId="0" fontId="29" fillId="49" borderId="8" xfId="22" applyFont="1" applyFill="1" applyBorder="1" applyAlignment="1">
      <alignment horizontal="center" vertical="center" wrapText="1"/>
    </xf>
    <xf numFmtId="0" fontId="29" fillId="49" borderId="9" xfId="22" applyFont="1" applyFill="1" applyBorder="1" applyAlignment="1">
      <alignment horizontal="center" vertical="center" wrapText="1"/>
    </xf>
    <xf numFmtId="0" fontId="87" fillId="49" borderId="7" xfId="22" applyFont="1" applyFill="1" applyBorder="1" applyAlignment="1">
      <alignment horizontal="center" vertical="center" wrapText="1"/>
    </xf>
    <xf numFmtId="0" fontId="87" fillId="49" borderId="8" xfId="22" applyFont="1" applyFill="1" applyBorder="1" applyAlignment="1">
      <alignment horizontal="center" vertical="center" wrapText="1"/>
    </xf>
    <xf numFmtId="0" fontId="87" fillId="49" borderId="9" xfId="22" applyFont="1" applyFill="1" applyBorder="1" applyAlignment="1">
      <alignment horizontal="center" vertical="center" wrapText="1"/>
    </xf>
    <xf numFmtId="0" fontId="67" fillId="49" borderId="7" xfId="22" applyFont="1" applyFill="1" applyBorder="1" applyAlignment="1">
      <alignment horizontal="center" vertical="center"/>
    </xf>
    <xf numFmtId="0" fontId="67" fillId="49" borderId="8" xfId="22" applyFont="1" applyFill="1" applyBorder="1" applyAlignment="1">
      <alignment horizontal="center" vertical="center"/>
    </xf>
    <xf numFmtId="0" fontId="67" fillId="49" borderId="9" xfId="22" applyFont="1" applyFill="1" applyBorder="1" applyAlignment="1">
      <alignment horizontal="center" vertical="center"/>
    </xf>
    <xf numFmtId="0" fontId="76" fillId="49" borderId="7" xfId="22" applyFont="1" applyFill="1" applyBorder="1" applyAlignment="1">
      <alignment horizontal="center" vertical="center" wrapText="1"/>
    </xf>
    <xf numFmtId="0" fontId="76" fillId="49" borderId="8" xfId="22" applyFont="1" applyFill="1" applyBorder="1" applyAlignment="1">
      <alignment horizontal="center" vertical="center"/>
    </xf>
    <xf numFmtId="0" fontId="76" fillId="49" borderId="9" xfId="22" applyFont="1" applyFill="1" applyBorder="1" applyAlignment="1">
      <alignment horizontal="center" vertical="center"/>
    </xf>
    <xf numFmtId="0" fontId="43" fillId="48" borderId="7" xfId="22" applyFont="1" applyFill="1" applyBorder="1" applyAlignment="1">
      <alignment horizontal="center" vertical="center" wrapText="1"/>
    </xf>
    <xf numFmtId="0" fontId="43" fillId="48" borderId="8" xfId="22" applyFont="1" applyFill="1" applyBorder="1" applyAlignment="1">
      <alignment horizontal="center" vertical="center" wrapText="1"/>
    </xf>
    <xf numFmtId="0" fontId="43" fillId="48" borderId="9" xfId="22" applyFont="1" applyFill="1" applyBorder="1" applyAlignment="1">
      <alignment horizontal="center" vertical="center" wrapText="1"/>
    </xf>
    <xf numFmtId="0" fontId="76" fillId="48" borderId="7" xfId="22" applyFont="1" applyFill="1" applyBorder="1" applyAlignment="1">
      <alignment horizontal="center" vertical="center"/>
    </xf>
    <xf numFmtId="0" fontId="76" fillId="48" borderId="8" xfId="22" applyFont="1" applyFill="1" applyBorder="1" applyAlignment="1">
      <alignment horizontal="center" vertical="center"/>
    </xf>
    <xf numFmtId="0" fontId="76" fillId="48" borderId="9" xfId="22" applyFont="1" applyFill="1" applyBorder="1" applyAlignment="1">
      <alignment horizontal="center" vertical="center"/>
    </xf>
    <xf numFmtId="0" fontId="76" fillId="49" borderId="7" xfId="22" applyFont="1" applyFill="1" applyBorder="1" applyAlignment="1">
      <alignment horizontal="center" vertical="center"/>
    </xf>
    <xf numFmtId="9" fontId="76" fillId="49" borderId="7" xfId="22" applyNumberFormat="1" applyFont="1" applyFill="1" applyBorder="1" applyAlignment="1">
      <alignment horizontal="center" vertical="center"/>
    </xf>
    <xf numFmtId="9" fontId="76" fillId="49" borderId="14" xfId="22" applyNumberFormat="1" applyFont="1" applyFill="1" applyBorder="1" applyAlignment="1">
      <alignment horizontal="center" vertical="center"/>
    </xf>
    <xf numFmtId="9" fontId="76" fillId="49" borderId="8" xfId="22" applyNumberFormat="1" applyFont="1" applyFill="1" applyBorder="1" applyAlignment="1">
      <alignment horizontal="center" vertical="center"/>
    </xf>
    <xf numFmtId="9" fontId="76" fillId="49" borderId="9" xfId="22" applyNumberFormat="1" applyFont="1" applyFill="1" applyBorder="1" applyAlignment="1">
      <alignment horizontal="center" vertical="center"/>
    </xf>
    <xf numFmtId="9" fontId="24" fillId="49" borderId="7" xfId="22" applyNumberFormat="1" applyFont="1" applyFill="1" applyBorder="1" applyAlignment="1">
      <alignment horizontal="center" vertical="center"/>
    </xf>
    <xf numFmtId="9" fontId="24" fillId="49" borderId="18" xfId="22" applyNumberFormat="1" applyFont="1" applyFill="1" applyBorder="1" applyAlignment="1">
      <alignment horizontal="center" vertical="center"/>
    </xf>
    <xf numFmtId="9" fontId="24" fillId="49" borderId="8" xfId="22" applyNumberFormat="1" applyFont="1" applyFill="1" applyBorder="1" applyAlignment="1">
      <alignment horizontal="center" vertical="center"/>
    </xf>
    <xf numFmtId="9" fontId="24" fillId="49" borderId="9" xfId="22" applyNumberFormat="1" applyFont="1" applyFill="1" applyBorder="1" applyAlignment="1">
      <alignment horizontal="center" vertical="center"/>
    </xf>
    <xf numFmtId="9" fontId="87" fillId="48" borderId="8" xfId="22" applyNumberFormat="1" applyFont="1" applyFill="1" applyBorder="1" applyAlignment="1">
      <alignment horizontal="center" vertical="center"/>
    </xf>
    <xf numFmtId="9" fontId="87" fillId="48" borderId="9" xfId="22" applyNumberFormat="1" applyFont="1" applyFill="1" applyBorder="1" applyAlignment="1">
      <alignment horizontal="center" vertical="center"/>
    </xf>
    <xf numFmtId="9" fontId="87" fillId="48" borderId="7" xfId="22" applyNumberFormat="1" applyFont="1" applyFill="1" applyBorder="1" applyAlignment="1">
      <alignment horizontal="center" vertical="center"/>
    </xf>
    <xf numFmtId="0" fontId="76" fillId="26" borderId="7" xfId="22" applyFont="1" applyBorder="1" applyAlignment="1">
      <alignment horizontal="center" vertical="center" wrapText="1"/>
    </xf>
    <xf numFmtId="0" fontId="76" fillId="26" borderId="8" xfId="22" applyFont="1" applyBorder="1" applyAlignment="1">
      <alignment horizontal="center" vertical="center" wrapText="1"/>
    </xf>
    <xf numFmtId="0" fontId="76" fillId="26" borderId="9" xfId="22" applyFont="1" applyBorder="1" applyAlignment="1">
      <alignment horizontal="center" vertical="center" wrapText="1"/>
    </xf>
    <xf numFmtId="0" fontId="87" fillId="48" borderId="7" xfId="22" applyFont="1" applyFill="1" applyBorder="1" applyAlignment="1">
      <alignment horizontal="center" vertical="center"/>
    </xf>
    <xf numFmtId="9" fontId="87" fillId="49" borderId="8" xfId="22" applyNumberFormat="1" applyFont="1" applyFill="1" applyBorder="1" applyAlignment="1">
      <alignment horizontal="center" vertical="center"/>
    </xf>
    <xf numFmtId="9" fontId="87" fillId="49" borderId="9" xfId="22" applyNumberFormat="1" applyFont="1" applyFill="1" applyBorder="1" applyAlignment="1">
      <alignment horizontal="center" vertical="center"/>
    </xf>
    <xf numFmtId="0" fontId="87" fillId="49" borderId="7" xfId="22" applyFont="1" applyFill="1" applyBorder="1" applyAlignment="1">
      <alignment horizontal="center" vertical="center"/>
    </xf>
    <xf numFmtId="0" fontId="87" fillId="49" borderId="9" xfId="22" applyFont="1" applyFill="1" applyBorder="1" applyAlignment="1">
      <alignment horizontal="center" vertical="center"/>
    </xf>
    <xf numFmtId="0" fontId="76" fillId="49" borderId="10" xfId="22" applyFont="1" applyFill="1" applyBorder="1" applyAlignment="1">
      <alignment horizontal="center" vertical="center" wrapText="1"/>
    </xf>
    <xf numFmtId="0" fontId="76" fillId="49" borderId="12" xfId="22" applyFont="1" applyFill="1" applyBorder="1" applyAlignment="1">
      <alignment horizontal="center" vertical="center" wrapText="1"/>
    </xf>
    <xf numFmtId="9" fontId="87" fillId="49" borderId="7" xfId="22" applyNumberFormat="1" applyFont="1" applyFill="1" applyBorder="1" applyAlignment="1">
      <alignment horizontal="center" vertical="center"/>
    </xf>
    <xf numFmtId="0" fontId="68" fillId="48" borderId="7" xfId="23" applyFont="1" applyFill="1" applyBorder="1" applyAlignment="1">
      <alignment horizontal="center" vertical="center" wrapText="1"/>
    </xf>
    <xf numFmtId="0" fontId="68" fillId="48" borderId="8" xfId="23" applyFont="1" applyFill="1" applyBorder="1" applyAlignment="1">
      <alignment horizontal="center" vertical="center" wrapText="1"/>
    </xf>
    <xf numFmtId="0" fontId="68" fillId="48" borderId="9" xfId="23" applyFont="1" applyFill="1" applyBorder="1" applyAlignment="1">
      <alignment horizontal="center" vertical="center" wrapText="1"/>
    </xf>
    <xf numFmtId="0" fontId="44" fillId="48" borderId="2" xfId="23" applyFont="1" applyFill="1" applyAlignment="1">
      <alignment horizontal="center"/>
    </xf>
    <xf numFmtId="0" fontId="78" fillId="48" borderId="2" xfId="23" applyFont="1" applyFill="1" applyAlignment="1">
      <alignment horizontal="center"/>
    </xf>
    <xf numFmtId="0" fontId="123" fillId="48" borderId="2" xfId="23" applyFont="1" applyFill="1" applyAlignment="1">
      <alignment horizontal="center"/>
    </xf>
    <xf numFmtId="0" fontId="70" fillId="48" borderId="6" xfId="23" applyFont="1" applyFill="1" applyBorder="1" applyAlignment="1">
      <alignment horizontal="center" vertical="center"/>
    </xf>
    <xf numFmtId="49" fontId="68" fillId="48" borderId="7" xfId="23" applyNumberFormat="1" applyFont="1" applyFill="1" applyBorder="1" applyAlignment="1">
      <alignment horizontal="center" vertical="center"/>
    </xf>
    <xf numFmtId="49" fontId="68" fillId="48" borderId="8" xfId="23" applyNumberFormat="1" applyFont="1" applyFill="1" applyBorder="1" applyAlignment="1">
      <alignment horizontal="center" vertical="center"/>
    </xf>
    <xf numFmtId="49" fontId="68" fillId="48" borderId="9" xfId="23" applyNumberFormat="1" applyFont="1" applyFill="1" applyBorder="1" applyAlignment="1">
      <alignment horizontal="center" vertical="center"/>
    </xf>
    <xf numFmtId="0" fontId="67" fillId="48" borderId="7" xfId="23" applyFont="1" applyFill="1" applyBorder="1" applyAlignment="1">
      <alignment horizontal="center"/>
    </xf>
    <xf numFmtId="0" fontId="67" fillId="48" borderId="8" xfId="23" applyFont="1" applyFill="1" applyBorder="1" applyAlignment="1">
      <alignment horizontal="center"/>
    </xf>
    <xf numFmtId="0" fontId="67" fillId="48" borderId="9" xfId="23" applyFont="1" applyFill="1" applyBorder="1" applyAlignment="1">
      <alignment horizontal="center"/>
    </xf>
    <xf numFmtId="0" fontId="68" fillId="48" borderId="64" xfId="23" applyFont="1" applyFill="1" applyBorder="1" applyAlignment="1">
      <alignment horizontal="left" vertical="center" wrapText="1"/>
    </xf>
    <xf numFmtId="0" fontId="68" fillId="48" borderId="18" xfId="23" applyFont="1" applyFill="1" applyBorder="1" applyAlignment="1">
      <alignment horizontal="left" vertical="center" wrapText="1"/>
    </xf>
    <xf numFmtId="0" fontId="68" fillId="48" borderId="65" xfId="23" applyFont="1" applyFill="1" applyBorder="1" applyAlignment="1">
      <alignment horizontal="left" vertical="center" wrapText="1"/>
    </xf>
    <xf numFmtId="0" fontId="68" fillId="48" borderId="63" xfId="23" applyFont="1" applyFill="1" applyBorder="1" applyAlignment="1">
      <alignment horizontal="left" vertical="center" wrapText="1"/>
    </xf>
    <xf numFmtId="0" fontId="68" fillId="48" borderId="2" xfId="23" applyFont="1" applyFill="1" applyAlignment="1">
      <alignment horizontal="left" vertical="center" wrapText="1"/>
    </xf>
    <xf numFmtId="0" fontId="68" fillId="48" borderId="11" xfId="23" applyFont="1" applyFill="1" applyBorder="1" applyAlignment="1">
      <alignment horizontal="left" vertical="center" wrapText="1"/>
    </xf>
    <xf numFmtId="0" fontId="68" fillId="48" borderId="15" xfId="23" applyFont="1" applyFill="1" applyBorder="1" applyAlignment="1">
      <alignment horizontal="left" vertical="center" wrapText="1"/>
    </xf>
    <xf numFmtId="0" fontId="68" fillId="48" borderId="14" xfId="23" applyFont="1" applyFill="1" applyBorder="1" applyAlignment="1">
      <alignment horizontal="left" vertical="center" wrapText="1"/>
    </xf>
    <xf numFmtId="0" fontId="68" fillId="48" borderId="13" xfId="23" applyFont="1" applyFill="1" applyBorder="1" applyAlignment="1">
      <alignment horizontal="left" vertical="center" wrapText="1"/>
    </xf>
    <xf numFmtId="0" fontId="68" fillId="48" borderId="8" xfId="23" applyFont="1" applyFill="1" applyBorder="1" applyAlignment="1">
      <alignment horizontal="left" vertical="center" wrapText="1"/>
    </xf>
    <xf numFmtId="0" fontId="68" fillId="48" borderId="8" xfId="23" applyFont="1" applyFill="1" applyBorder="1" applyAlignment="1">
      <alignment horizontal="left" vertical="center"/>
    </xf>
    <xf numFmtId="0" fontId="68" fillId="48" borderId="9" xfId="23" applyFont="1" applyFill="1" applyBorder="1" applyAlignment="1">
      <alignment horizontal="left" vertical="center"/>
    </xf>
    <xf numFmtId="0" fontId="68" fillId="48" borderId="10" xfId="23" applyFont="1" applyFill="1" applyBorder="1" applyAlignment="1">
      <alignment horizontal="center" vertical="center" wrapText="1"/>
    </xf>
    <xf numFmtId="0" fontId="68" fillId="48" borderId="12" xfId="23" applyFont="1" applyFill="1" applyBorder="1" applyAlignment="1">
      <alignment horizontal="center" vertical="center" wrapText="1"/>
    </xf>
    <xf numFmtId="0" fontId="68" fillId="48" borderId="7" xfId="23" applyFont="1" applyFill="1" applyBorder="1" applyAlignment="1">
      <alignment horizontal="left" vertical="center" wrapText="1"/>
    </xf>
    <xf numFmtId="0" fontId="68" fillId="48" borderId="9" xfId="23" applyFont="1" applyFill="1" applyBorder="1" applyAlignment="1">
      <alignment horizontal="left" vertical="center" wrapText="1"/>
    </xf>
    <xf numFmtId="0" fontId="68" fillId="48" borderId="7" xfId="23" applyFont="1" applyFill="1" applyBorder="1" applyAlignment="1">
      <alignment horizontal="center" vertical="center"/>
    </xf>
    <xf numFmtId="0" fontId="68" fillId="48" borderId="8" xfId="23" applyFont="1" applyFill="1" applyBorder="1" applyAlignment="1">
      <alignment horizontal="center" vertical="center"/>
    </xf>
    <xf numFmtId="0" fontId="68" fillId="48" borderId="9" xfId="23" applyFont="1" applyFill="1" applyBorder="1" applyAlignment="1">
      <alignment horizontal="center" vertical="center"/>
    </xf>
    <xf numFmtId="0" fontId="67" fillId="48" borderId="7" xfId="23" applyFont="1" applyFill="1" applyBorder="1" applyAlignment="1">
      <alignment horizontal="center" vertical="center"/>
    </xf>
    <xf numFmtId="0" fontId="67" fillId="48" borderId="8" xfId="23" applyFont="1" applyFill="1" applyBorder="1" applyAlignment="1">
      <alignment horizontal="center" vertical="center"/>
    </xf>
    <xf numFmtId="0" fontId="67" fillId="48" borderId="9" xfId="23" applyFont="1" applyFill="1" applyBorder="1" applyAlignment="1">
      <alignment horizontal="center" vertical="center"/>
    </xf>
    <xf numFmtId="0" fontId="70" fillId="48" borderId="7" xfId="23" applyFont="1" applyFill="1" applyBorder="1" applyAlignment="1">
      <alignment horizontal="center" vertical="center" wrapText="1"/>
    </xf>
    <xf numFmtId="0" fontId="70" fillId="48" borderId="8" xfId="23" applyFont="1" applyFill="1" applyBorder="1" applyAlignment="1">
      <alignment horizontal="center" vertical="center" wrapText="1"/>
    </xf>
    <xf numFmtId="0" fontId="70" fillId="48" borderId="9" xfId="23" applyFont="1" applyFill="1" applyBorder="1" applyAlignment="1">
      <alignment horizontal="center" vertical="center" wrapText="1"/>
    </xf>
    <xf numFmtId="0" fontId="67" fillId="48" borderId="7" xfId="23" applyFont="1" applyFill="1" applyBorder="1" applyAlignment="1">
      <alignment horizontal="center" vertical="center" wrapText="1"/>
    </xf>
    <xf numFmtId="0" fontId="67" fillId="48" borderId="8" xfId="23" applyFont="1" applyFill="1" applyBorder="1" applyAlignment="1">
      <alignment horizontal="center" vertical="center" wrapText="1"/>
    </xf>
    <xf numFmtId="0" fontId="67" fillId="48" borderId="9" xfId="23" applyFont="1" applyFill="1" applyBorder="1" applyAlignment="1">
      <alignment horizontal="center" vertical="center" wrapText="1"/>
    </xf>
    <xf numFmtId="9" fontId="67" fillId="48" borderId="7" xfId="23" applyNumberFormat="1" applyFont="1" applyFill="1" applyBorder="1" applyAlignment="1">
      <alignment horizontal="center" vertical="center"/>
    </xf>
    <xf numFmtId="9" fontId="67" fillId="48" borderId="18" xfId="23" applyNumberFormat="1" applyFont="1" applyFill="1" applyBorder="1" applyAlignment="1">
      <alignment horizontal="center" vertical="center"/>
    </xf>
    <xf numFmtId="9" fontId="67" fillId="48" borderId="8" xfId="23" applyNumberFormat="1" applyFont="1" applyFill="1" applyBorder="1" applyAlignment="1">
      <alignment horizontal="center" vertical="center"/>
    </xf>
    <xf numFmtId="9" fontId="67" fillId="48" borderId="9" xfId="23" applyNumberFormat="1" applyFont="1" applyFill="1" applyBorder="1" applyAlignment="1">
      <alignment horizontal="center" vertical="center"/>
    </xf>
    <xf numFmtId="9" fontId="68" fillId="48" borderId="8" xfId="23" applyNumberFormat="1" applyFont="1" applyFill="1" applyBorder="1" applyAlignment="1">
      <alignment horizontal="center" vertical="center"/>
    </xf>
    <xf numFmtId="9" fontId="68" fillId="48" borderId="9" xfId="23" applyNumberFormat="1" applyFont="1" applyFill="1" applyBorder="1" applyAlignment="1">
      <alignment horizontal="center" vertical="center"/>
    </xf>
    <xf numFmtId="9" fontId="68" fillId="48" borderId="7" xfId="23" applyNumberFormat="1" applyFont="1" applyFill="1" applyBorder="1" applyAlignment="1">
      <alignment horizontal="center" vertical="center"/>
    </xf>
    <xf numFmtId="9" fontId="68" fillId="48" borderId="14" xfId="23" applyNumberFormat="1" applyFont="1" applyFill="1" applyBorder="1" applyAlignment="1">
      <alignment horizontal="center" vertical="center"/>
    </xf>
    <xf numFmtId="0" fontId="15" fillId="49" borderId="15" xfId="24" applyFont="1" applyFill="1" applyBorder="1" applyAlignment="1">
      <alignment horizontal="center" vertical="center"/>
    </xf>
    <xf numFmtId="0" fontId="15" fillId="49" borderId="14" xfId="24" applyFont="1" applyFill="1" applyBorder="1" applyAlignment="1">
      <alignment horizontal="center" vertical="center"/>
    </xf>
    <xf numFmtId="0" fontId="15" fillId="49" borderId="13" xfId="24" applyFont="1" applyFill="1" applyBorder="1" applyAlignment="1">
      <alignment horizontal="center" vertical="center"/>
    </xf>
    <xf numFmtId="0" fontId="15" fillId="26" borderId="2" xfId="24" applyFont="1" applyAlignment="1">
      <alignment horizontal="center"/>
    </xf>
    <xf numFmtId="0" fontId="16" fillId="47" borderId="2" xfId="24" applyFont="1" applyFill="1" applyAlignment="1">
      <alignment horizontal="center"/>
    </xf>
    <xf numFmtId="0" fontId="68" fillId="48" borderId="6" xfId="24" applyFont="1" applyFill="1" applyBorder="1" applyAlignment="1">
      <alignment horizontal="center" vertical="center"/>
    </xf>
    <xf numFmtId="49" fontId="68" fillId="48" borderId="7" xfId="24" applyNumberFormat="1" applyFont="1" applyFill="1" applyBorder="1" applyAlignment="1">
      <alignment horizontal="center" vertical="center"/>
    </xf>
    <xf numFmtId="49" fontId="68" fillId="48" borderId="8" xfId="24" applyNumberFormat="1" applyFont="1" applyFill="1" applyBorder="1" applyAlignment="1">
      <alignment horizontal="center" vertical="center"/>
    </xf>
    <xf numFmtId="49" fontId="68" fillId="48" borderId="9" xfId="24" applyNumberFormat="1" applyFont="1" applyFill="1" applyBorder="1" applyAlignment="1">
      <alignment horizontal="center" vertical="center"/>
    </xf>
    <xf numFmtId="0" fontId="68" fillId="48" borderId="7" xfId="24" applyFont="1" applyFill="1" applyBorder="1" applyAlignment="1">
      <alignment horizontal="center" vertical="center" wrapText="1"/>
    </xf>
    <xf numFmtId="0" fontId="68" fillId="48" borderId="8" xfId="24" applyFont="1" applyFill="1" applyBorder="1" applyAlignment="1">
      <alignment horizontal="center" vertical="center" wrapText="1"/>
    </xf>
    <xf numFmtId="0" fontId="68" fillId="48" borderId="9" xfId="24" applyFont="1" applyFill="1" applyBorder="1" applyAlignment="1">
      <alignment horizontal="center" vertical="center" wrapText="1"/>
    </xf>
    <xf numFmtId="0" fontId="15" fillId="26" borderId="7" xfId="24" applyFont="1" applyBorder="1" applyAlignment="1">
      <alignment horizontal="center"/>
    </xf>
    <xf numFmtId="0" fontId="15" fillId="26" borderId="8" xfId="24" applyFont="1" applyBorder="1" applyAlignment="1">
      <alignment horizontal="center"/>
    </xf>
    <xf numFmtId="0" fontId="15" fillId="26" borderId="9" xfId="24" applyFont="1" applyBorder="1" applyAlignment="1">
      <alignment horizontal="center"/>
    </xf>
    <xf numFmtId="0" fontId="97" fillId="26" borderId="7" xfId="24" applyFont="1" applyBorder="1" applyAlignment="1">
      <alignment horizontal="center" vertical="center" wrapText="1"/>
    </xf>
    <xf numFmtId="0" fontId="97" fillId="26" borderId="8" xfId="24" applyFont="1" applyBorder="1" applyAlignment="1">
      <alignment horizontal="center" vertical="center" wrapText="1"/>
    </xf>
    <xf numFmtId="0" fontId="97" fillId="26" borderId="9" xfId="24" applyFont="1" applyBorder="1" applyAlignment="1">
      <alignment horizontal="center" vertical="center" wrapText="1"/>
    </xf>
    <xf numFmtId="0" fontId="68" fillId="49" borderId="8" xfId="24" applyFont="1" applyFill="1" applyBorder="1" applyAlignment="1">
      <alignment horizontal="center" vertical="center" wrapText="1"/>
    </xf>
    <xf numFmtId="0" fontId="68" fillId="49" borderId="8" xfId="24" applyFont="1" applyFill="1" applyBorder="1" applyAlignment="1">
      <alignment horizontal="center" vertical="center"/>
    </xf>
    <xf numFmtId="0" fontId="68" fillId="49" borderId="9" xfId="24" applyFont="1" applyFill="1" applyBorder="1" applyAlignment="1">
      <alignment horizontal="center" vertical="center"/>
    </xf>
    <xf numFmtId="0" fontId="17" fillId="48" borderId="10" xfId="24" applyFont="1" applyFill="1" applyBorder="1" applyAlignment="1">
      <alignment horizontal="center" vertical="center" wrapText="1"/>
    </xf>
    <xf numFmtId="0" fontId="17" fillId="48" borderId="12" xfId="24" applyFont="1" applyFill="1" applyBorder="1" applyAlignment="1">
      <alignment horizontal="center" vertical="center" wrapText="1"/>
    </xf>
    <xf numFmtId="0" fontId="97" fillId="49" borderId="7" xfId="24" applyFont="1" applyFill="1" applyBorder="1" applyAlignment="1">
      <alignment horizontal="center" vertical="center" wrapText="1"/>
    </xf>
    <xf numFmtId="0" fontId="97" fillId="49" borderId="8" xfId="24" applyFont="1" applyFill="1" applyBorder="1" applyAlignment="1">
      <alignment horizontal="center" vertical="center" wrapText="1"/>
    </xf>
    <xf numFmtId="0" fontId="97" fillId="49" borderId="9" xfId="24" applyFont="1" applyFill="1" applyBorder="1" applyAlignment="1">
      <alignment horizontal="center" vertical="center" wrapText="1"/>
    </xf>
    <xf numFmtId="0" fontId="17" fillId="48" borderId="7" xfId="24" applyFont="1" applyFill="1" applyBorder="1" applyAlignment="1">
      <alignment horizontal="center" vertical="center" wrapText="1"/>
    </xf>
    <xf numFmtId="0" fontId="17" fillId="48" borderId="8" xfId="24" applyFont="1" applyFill="1" applyBorder="1" applyAlignment="1">
      <alignment horizontal="center" vertical="center" wrapText="1"/>
    </xf>
    <xf numFmtId="0" fontId="17" fillId="48" borderId="9" xfId="24" applyFont="1" applyFill="1" applyBorder="1" applyAlignment="1">
      <alignment horizontal="center" vertical="center" wrapText="1"/>
    </xf>
    <xf numFmtId="0" fontId="76" fillId="26" borderId="7" xfId="24" applyFont="1" applyBorder="1" applyAlignment="1">
      <alignment horizontal="center" vertical="center"/>
    </xf>
    <xf numFmtId="0" fontId="76" fillId="26" borderId="8" xfId="24" applyFont="1" applyBorder="1" applyAlignment="1">
      <alignment horizontal="center" vertical="center"/>
    </xf>
    <xf numFmtId="0" fontId="76" fillId="26" borderId="9" xfId="24" applyFont="1" applyBorder="1" applyAlignment="1">
      <alignment horizontal="center" vertical="center"/>
    </xf>
    <xf numFmtId="0" fontId="15" fillId="49" borderId="7" xfId="24" applyFont="1" applyFill="1" applyBorder="1" applyAlignment="1">
      <alignment horizontal="center" vertical="center"/>
    </xf>
    <xf numFmtId="0" fontId="15" fillId="49" borderId="8" xfId="24" applyFont="1" applyFill="1" applyBorder="1" applyAlignment="1">
      <alignment horizontal="center" vertical="center"/>
    </xf>
    <xf numFmtId="0" fontId="15" fillId="49" borderId="9" xfId="24" applyFont="1" applyFill="1" applyBorder="1" applyAlignment="1">
      <alignment horizontal="center" vertical="center"/>
    </xf>
    <xf numFmtId="0" fontId="97" fillId="48" borderId="7" xfId="24" applyFont="1" applyFill="1" applyBorder="1" applyAlignment="1">
      <alignment horizontal="center" vertical="center" wrapText="1"/>
    </xf>
    <xf numFmtId="0" fontId="97" fillId="48" borderId="8" xfId="24" applyFont="1" applyFill="1" applyBorder="1" applyAlignment="1">
      <alignment horizontal="center" vertical="center"/>
    </xf>
    <xf numFmtId="0" fontId="97" fillId="48" borderId="9" xfId="24" applyFont="1" applyFill="1" applyBorder="1" applyAlignment="1">
      <alignment horizontal="center" vertical="center"/>
    </xf>
    <xf numFmtId="0" fontId="97" fillId="26" borderId="8" xfId="24" applyFont="1" applyBorder="1" applyAlignment="1">
      <alignment horizontal="center" vertical="center"/>
    </xf>
    <xf numFmtId="0" fontId="97" fillId="26" borderId="9" xfId="24" applyFont="1" applyBorder="1" applyAlignment="1">
      <alignment horizontal="center" vertical="center"/>
    </xf>
    <xf numFmtId="0" fontId="17" fillId="48" borderId="7" xfId="24" applyFont="1" applyFill="1" applyBorder="1" applyAlignment="1">
      <alignment horizontal="center" vertical="center"/>
    </xf>
    <xf numFmtId="0" fontId="17" fillId="48" borderId="8" xfId="24" applyFont="1" applyFill="1" applyBorder="1" applyAlignment="1">
      <alignment horizontal="center" vertical="center"/>
    </xf>
    <xf numFmtId="0" fontId="17" fillId="48" borderId="9" xfId="24" applyFont="1" applyFill="1" applyBorder="1" applyAlignment="1">
      <alignment horizontal="center" vertical="center"/>
    </xf>
    <xf numFmtId="0" fontId="15" fillId="49" borderId="7" xfId="24" applyFont="1" applyFill="1" applyBorder="1" applyAlignment="1">
      <alignment horizontal="center" vertical="center" wrapText="1"/>
    </xf>
    <xf numFmtId="0" fontId="15" fillId="49" borderId="8" xfId="24" applyFont="1" applyFill="1" applyBorder="1" applyAlignment="1">
      <alignment horizontal="center" vertical="center" wrapText="1"/>
    </xf>
    <xf numFmtId="0" fontId="15" fillId="49" borderId="9" xfId="24" applyFont="1" applyFill="1" applyBorder="1" applyAlignment="1">
      <alignment horizontal="center" vertical="center" wrapText="1"/>
    </xf>
    <xf numFmtId="9" fontId="17" fillId="49" borderId="7" xfId="24" applyNumberFormat="1" applyFont="1" applyFill="1" applyBorder="1" applyAlignment="1">
      <alignment horizontal="center" vertical="center"/>
    </xf>
    <xf numFmtId="9" fontId="17" fillId="49" borderId="18" xfId="24" applyNumberFormat="1" applyFont="1" applyFill="1" applyBorder="1" applyAlignment="1">
      <alignment horizontal="center" vertical="center"/>
    </xf>
    <xf numFmtId="9" fontId="17" fillId="49" borderId="8" xfId="24" applyNumberFormat="1" applyFont="1" applyFill="1" applyBorder="1" applyAlignment="1">
      <alignment horizontal="center" vertical="center"/>
    </xf>
    <xf numFmtId="9" fontId="17" fillId="49" borderId="9" xfId="24" applyNumberFormat="1" applyFont="1" applyFill="1" applyBorder="1" applyAlignment="1">
      <alignment horizontal="center" vertical="center"/>
    </xf>
    <xf numFmtId="9" fontId="15" fillId="48" borderId="8" xfId="24" applyNumberFormat="1" applyFont="1" applyFill="1" applyBorder="1" applyAlignment="1">
      <alignment horizontal="center" vertical="center"/>
    </xf>
    <xf numFmtId="9" fontId="15" fillId="48" borderId="9" xfId="24" applyNumberFormat="1" applyFont="1" applyFill="1" applyBorder="1" applyAlignment="1">
      <alignment horizontal="center" vertical="center"/>
    </xf>
    <xf numFmtId="0" fontId="48" fillId="26" borderId="7" xfId="24" applyFont="1" applyBorder="1" applyAlignment="1">
      <alignment horizontal="center" vertical="center" wrapText="1"/>
    </xf>
    <xf numFmtId="0" fontId="48" fillId="26" borderId="8" xfId="24" applyFont="1" applyBorder="1" applyAlignment="1">
      <alignment horizontal="center" vertical="center" wrapText="1"/>
    </xf>
    <xf numFmtId="0" fontId="48" fillId="26" borderId="9" xfId="24" applyFont="1" applyBorder="1" applyAlignment="1">
      <alignment horizontal="center" vertical="center" wrapText="1"/>
    </xf>
    <xf numFmtId="0" fontId="67" fillId="26" borderId="7" xfId="25" applyFont="1" applyBorder="1" applyAlignment="1">
      <alignment horizontal="center"/>
    </xf>
    <xf numFmtId="0" fontId="67" fillId="26" borderId="8" xfId="25" applyFont="1" applyBorder="1" applyAlignment="1">
      <alignment horizontal="center"/>
    </xf>
    <xf numFmtId="0" fontId="67" fillId="26" borderId="9" xfId="25" applyFont="1" applyBorder="1" applyAlignment="1">
      <alignment horizontal="center"/>
    </xf>
    <xf numFmtId="0" fontId="14" fillId="26" borderId="2" xfId="25" applyFont="1" applyAlignment="1">
      <alignment horizontal="center"/>
    </xf>
    <xf numFmtId="0" fontId="86" fillId="47" borderId="2" xfId="25" applyFont="1" applyFill="1" applyAlignment="1">
      <alignment horizontal="center"/>
    </xf>
    <xf numFmtId="0" fontId="68" fillId="48" borderId="6" xfId="25" applyFont="1" applyFill="1" applyBorder="1" applyAlignment="1">
      <alignment horizontal="center" vertical="center"/>
    </xf>
    <xf numFmtId="49" fontId="68" fillId="48" borderId="7" xfId="25" applyNumberFormat="1" applyFont="1" applyFill="1" applyBorder="1" applyAlignment="1">
      <alignment horizontal="center" vertical="center"/>
    </xf>
    <xf numFmtId="49" fontId="68" fillId="48" borderId="8" xfId="25" applyNumberFormat="1" applyFont="1" applyFill="1" applyBorder="1" applyAlignment="1">
      <alignment horizontal="center" vertical="center"/>
    </xf>
    <xf numFmtId="49" fontId="68" fillId="48" borderId="9" xfId="25" applyNumberFormat="1" applyFont="1" applyFill="1" applyBorder="1" applyAlignment="1">
      <alignment horizontal="center" vertical="center"/>
    </xf>
    <xf numFmtId="0" fontId="68" fillId="48" borderId="7" xfId="25" applyFont="1" applyFill="1" applyBorder="1" applyAlignment="1">
      <alignment horizontal="center" vertical="center" wrapText="1"/>
    </xf>
    <xf numFmtId="0" fontId="68" fillId="48" borderId="8" xfId="25" applyFont="1" applyFill="1" applyBorder="1" applyAlignment="1">
      <alignment horizontal="center" vertical="center" wrapText="1"/>
    </xf>
    <xf numFmtId="0" fontId="68" fillId="48" borderId="9" xfId="25" applyFont="1" applyFill="1" applyBorder="1" applyAlignment="1">
      <alignment horizontal="center" vertical="center" wrapText="1"/>
    </xf>
    <xf numFmtId="0" fontId="76" fillId="48" borderId="10" xfId="25" applyFont="1" applyFill="1" applyBorder="1" applyAlignment="1">
      <alignment horizontal="center" vertical="center" wrapText="1"/>
    </xf>
    <xf numFmtId="0" fontId="76" fillId="48" borderId="12" xfId="25" applyFont="1" applyFill="1" applyBorder="1" applyAlignment="1">
      <alignment horizontal="center" vertical="center" wrapText="1"/>
    </xf>
    <xf numFmtId="0" fontId="29" fillId="26" borderId="7" xfId="25" applyFont="1" applyBorder="1" applyAlignment="1">
      <alignment horizontal="center" vertical="center" wrapText="1"/>
    </xf>
    <xf numFmtId="0" fontId="29" fillId="26" borderId="8" xfId="25" applyFont="1" applyBorder="1" applyAlignment="1">
      <alignment horizontal="center" vertical="center" wrapText="1"/>
    </xf>
    <xf numFmtId="0" fontId="29" fillId="26" borderId="9" xfId="25" applyFont="1" applyBorder="1" applyAlignment="1">
      <alignment horizontal="center" vertical="center" wrapText="1"/>
    </xf>
    <xf numFmtId="0" fontId="76" fillId="49" borderId="18" xfId="25" applyFont="1" applyFill="1" applyBorder="1" applyAlignment="1">
      <alignment horizontal="center" vertical="center" wrapText="1"/>
    </xf>
    <xf numFmtId="0" fontId="76" fillId="49" borderId="18" xfId="25" applyFont="1" applyFill="1" applyBorder="1" applyAlignment="1">
      <alignment horizontal="center" vertical="center"/>
    </xf>
    <xf numFmtId="0" fontId="76" fillId="49" borderId="65" xfId="25" applyFont="1" applyFill="1" applyBorder="1" applyAlignment="1">
      <alignment horizontal="center" vertical="center"/>
    </xf>
    <xf numFmtId="0" fontId="29" fillId="49" borderId="7" xfId="25" applyFont="1" applyFill="1" applyBorder="1" applyAlignment="1">
      <alignment horizontal="center" vertical="center" wrapText="1"/>
    </xf>
    <xf numFmtId="0" fontId="29" fillId="49" borderId="8" xfId="25" applyFont="1" applyFill="1" applyBorder="1" applyAlignment="1">
      <alignment horizontal="center" vertical="center" wrapText="1"/>
    </xf>
    <xf numFmtId="0" fontId="29" fillId="49" borderId="9" xfId="25" applyFont="1" applyFill="1" applyBorder="1" applyAlignment="1">
      <alignment horizontal="center" vertical="center" wrapText="1"/>
    </xf>
    <xf numFmtId="0" fontId="76" fillId="48" borderId="7" xfId="25" applyFont="1" applyFill="1" applyBorder="1" applyAlignment="1">
      <alignment horizontal="center" vertical="center" wrapText="1"/>
    </xf>
    <xf numFmtId="0" fontId="76" fillId="48" borderId="8" xfId="25" applyFont="1" applyFill="1" applyBorder="1" applyAlignment="1">
      <alignment horizontal="center" vertical="center" wrapText="1"/>
    </xf>
    <xf numFmtId="0" fontId="76" fillId="48" borderId="9" xfId="25" applyFont="1" applyFill="1" applyBorder="1" applyAlignment="1">
      <alignment horizontal="center" vertical="center" wrapText="1"/>
    </xf>
    <xf numFmtId="0" fontId="87" fillId="49" borderId="7" xfId="25" applyFont="1" applyFill="1" applyBorder="1" applyAlignment="1">
      <alignment horizontal="center" vertical="center"/>
    </xf>
    <xf numFmtId="0" fontId="87" fillId="49" borderId="8" xfId="25" applyFont="1" applyFill="1" applyBorder="1" applyAlignment="1">
      <alignment horizontal="center" vertical="center"/>
    </xf>
    <xf numFmtId="0" fontId="87" fillId="49" borderId="9" xfId="25" applyFont="1" applyFill="1" applyBorder="1" applyAlignment="1">
      <alignment horizontal="center" vertical="center"/>
    </xf>
    <xf numFmtId="0" fontId="67" fillId="49" borderId="7" xfId="25" applyFont="1" applyFill="1" applyBorder="1" applyAlignment="1">
      <alignment horizontal="center" vertical="center"/>
    </xf>
    <xf numFmtId="0" fontId="67" fillId="49" borderId="8" xfId="25" applyFont="1" applyFill="1" applyBorder="1" applyAlignment="1">
      <alignment horizontal="center" vertical="center"/>
    </xf>
    <xf numFmtId="0" fontId="67" fillId="49" borderId="9" xfId="25" applyFont="1" applyFill="1" applyBorder="1" applyAlignment="1">
      <alignment horizontal="center" vertical="center"/>
    </xf>
    <xf numFmtId="0" fontId="76" fillId="49" borderId="7" xfId="25" applyFont="1" applyFill="1" applyBorder="1" applyAlignment="1">
      <alignment horizontal="center" vertical="center"/>
    </xf>
    <xf numFmtId="0" fontId="76" fillId="49" borderId="8" xfId="25" applyFont="1" applyFill="1" applyBorder="1" applyAlignment="1">
      <alignment horizontal="center" vertical="center"/>
    </xf>
    <xf numFmtId="0" fontId="76" fillId="49" borderId="9" xfId="25" applyFont="1" applyFill="1" applyBorder="1" applyAlignment="1">
      <alignment horizontal="center" vertical="center"/>
    </xf>
    <xf numFmtId="0" fontId="76" fillId="48" borderId="7" xfId="25" applyFont="1" applyFill="1" applyBorder="1" applyAlignment="1">
      <alignment horizontal="center" vertical="center"/>
    </xf>
    <xf numFmtId="0" fontId="76" fillId="48" borderId="8" xfId="25" applyFont="1" applyFill="1" applyBorder="1" applyAlignment="1">
      <alignment horizontal="center" vertical="center"/>
    </xf>
    <xf numFmtId="0" fontId="76" fillId="48" borderId="9" xfId="25" applyFont="1" applyFill="1" applyBorder="1" applyAlignment="1">
      <alignment horizontal="center" vertical="center"/>
    </xf>
    <xf numFmtId="0" fontId="87" fillId="49" borderId="7" xfId="25" applyFont="1" applyFill="1" applyBorder="1" applyAlignment="1">
      <alignment horizontal="center" vertical="center" wrapText="1"/>
    </xf>
    <xf numFmtId="0" fontId="87" fillId="49" borderId="8" xfId="25" applyFont="1" applyFill="1" applyBorder="1" applyAlignment="1">
      <alignment horizontal="center" vertical="center" wrapText="1"/>
    </xf>
    <xf numFmtId="0" fontId="87" fillId="49" borderId="9" xfId="25" applyFont="1" applyFill="1" applyBorder="1" applyAlignment="1">
      <alignment horizontal="center" vertical="center" wrapText="1"/>
    </xf>
    <xf numFmtId="0" fontId="77" fillId="47" borderId="50" xfId="25" applyFont="1" applyFill="1" applyBorder="1" applyAlignment="1">
      <alignment horizontal="center" vertical="top" wrapText="1"/>
    </xf>
    <xf numFmtId="0" fontId="77" fillId="47" borderId="51" xfId="25" applyFont="1" applyFill="1" applyBorder="1" applyAlignment="1">
      <alignment horizontal="center" vertical="top" wrapText="1"/>
    </xf>
    <xf numFmtId="0" fontId="77" fillId="47" borderId="52" xfId="25" applyFont="1" applyFill="1" applyBorder="1" applyAlignment="1">
      <alignment horizontal="center" vertical="top" wrapText="1"/>
    </xf>
    <xf numFmtId="0" fontId="77" fillId="47" borderId="58" xfId="25" applyFont="1" applyFill="1" applyBorder="1" applyAlignment="1">
      <alignment horizontal="center" vertical="top" wrapText="1"/>
    </xf>
    <xf numFmtId="0" fontId="77" fillId="47" borderId="2" xfId="25" applyFont="1" applyFill="1" applyAlignment="1">
      <alignment horizontal="center" vertical="top" wrapText="1"/>
    </xf>
    <xf numFmtId="0" fontId="77" fillId="47" borderId="47" xfId="25" applyFont="1" applyFill="1" applyBorder="1" applyAlignment="1">
      <alignment horizontal="center" vertical="top" wrapText="1"/>
    </xf>
    <xf numFmtId="0" fontId="77" fillId="47" borderId="53" xfId="25" applyFont="1" applyFill="1" applyBorder="1" applyAlignment="1">
      <alignment horizontal="center" vertical="top" wrapText="1"/>
    </xf>
    <xf numFmtId="0" fontId="77" fillId="47" borderId="54" xfId="25" applyFont="1" applyFill="1" applyBorder="1" applyAlignment="1">
      <alignment horizontal="center" vertical="top" wrapText="1"/>
    </xf>
    <xf numFmtId="0" fontId="77" fillId="47" borderId="55" xfId="25" applyFont="1" applyFill="1" applyBorder="1" applyAlignment="1">
      <alignment horizontal="center" vertical="top" wrapText="1"/>
    </xf>
    <xf numFmtId="9" fontId="76" fillId="49" borderId="7" xfId="25" applyNumberFormat="1" applyFont="1" applyFill="1" applyBorder="1" applyAlignment="1">
      <alignment horizontal="center" vertical="center"/>
    </xf>
    <xf numFmtId="9" fontId="76" fillId="49" borderId="14" xfId="25" applyNumberFormat="1" applyFont="1" applyFill="1" applyBorder="1" applyAlignment="1">
      <alignment horizontal="center" vertical="center"/>
    </xf>
    <xf numFmtId="9" fontId="76" fillId="49" borderId="8" xfId="25" applyNumberFormat="1" applyFont="1" applyFill="1" applyBorder="1" applyAlignment="1">
      <alignment horizontal="center" vertical="center"/>
    </xf>
    <xf numFmtId="9" fontId="76" fillId="49" borderId="9" xfId="25" applyNumberFormat="1" applyFont="1" applyFill="1" applyBorder="1" applyAlignment="1">
      <alignment horizontal="center" vertical="center"/>
    </xf>
    <xf numFmtId="9" fontId="87" fillId="49" borderId="7" xfId="25" applyNumberFormat="1" applyFont="1" applyFill="1" applyBorder="1" applyAlignment="1">
      <alignment horizontal="center" vertical="center"/>
    </xf>
    <xf numFmtId="9" fontId="87" fillId="49" borderId="18" xfId="25" applyNumberFormat="1" applyFont="1" applyFill="1" applyBorder="1" applyAlignment="1">
      <alignment horizontal="center" vertical="center"/>
    </xf>
    <xf numFmtId="9" fontId="87" fillId="49" borderId="8" xfId="25" applyNumberFormat="1" applyFont="1" applyFill="1" applyBorder="1" applyAlignment="1">
      <alignment horizontal="center" vertical="center"/>
    </xf>
    <xf numFmtId="9" fontId="87" fillId="49" borderId="9" xfId="25" applyNumberFormat="1" applyFont="1" applyFill="1" applyBorder="1" applyAlignment="1">
      <alignment horizontal="center" vertical="center"/>
    </xf>
    <xf numFmtId="9" fontId="76" fillId="48" borderId="8" xfId="25" applyNumberFormat="1" applyFont="1" applyFill="1" applyBorder="1" applyAlignment="1">
      <alignment horizontal="center" vertical="center"/>
    </xf>
    <xf numFmtId="9" fontId="76" fillId="48" borderId="9" xfId="25" applyNumberFormat="1" applyFont="1" applyFill="1" applyBorder="1" applyAlignment="1">
      <alignment horizontal="center" vertical="center"/>
    </xf>
    <xf numFmtId="0" fontId="87" fillId="48" borderId="7" xfId="25" applyFont="1" applyFill="1" applyBorder="1" applyAlignment="1">
      <alignment horizontal="center" vertical="center"/>
    </xf>
    <xf numFmtId="0" fontId="87" fillId="48" borderId="8" xfId="25" applyFont="1" applyFill="1" applyBorder="1" applyAlignment="1">
      <alignment horizontal="center" vertical="center"/>
    </xf>
    <xf numFmtId="0" fontId="87" fillId="48" borderId="9" xfId="25" applyFont="1" applyFill="1" applyBorder="1" applyAlignment="1">
      <alignment horizontal="center" vertical="center"/>
    </xf>
    <xf numFmtId="0" fontId="88" fillId="49" borderId="7" xfId="25" applyFont="1" applyFill="1" applyBorder="1" applyAlignment="1">
      <alignment horizontal="center" vertical="center" wrapText="1"/>
    </xf>
    <xf numFmtId="0" fontId="88" fillId="49" borderId="8" xfId="25" applyFont="1" applyFill="1" applyBorder="1" applyAlignment="1">
      <alignment horizontal="center" vertical="center" wrapText="1"/>
    </xf>
    <xf numFmtId="0" fontId="88" fillId="49" borderId="9" xfId="25" applyFont="1" applyFill="1" applyBorder="1" applyAlignment="1">
      <alignment horizontal="center" vertical="center" wrapText="1"/>
    </xf>
    <xf numFmtId="0" fontId="15" fillId="49" borderId="7" xfId="26" applyFont="1" applyFill="1" applyBorder="1" applyAlignment="1">
      <alignment horizontal="center" vertical="center"/>
    </xf>
    <xf numFmtId="0" fontId="15" fillId="49" borderId="8" xfId="26" applyFont="1" applyFill="1" applyBorder="1" applyAlignment="1">
      <alignment horizontal="center" vertical="center"/>
    </xf>
    <xf numFmtId="0" fontId="15" fillId="49" borderId="9" xfId="26" applyFont="1" applyFill="1" applyBorder="1" applyAlignment="1">
      <alignment horizontal="center" vertical="center"/>
    </xf>
    <xf numFmtId="0" fontId="15" fillId="26" borderId="2" xfId="26" applyFont="1" applyAlignment="1">
      <alignment horizontal="center"/>
    </xf>
    <xf numFmtId="0" fontId="16" fillId="47" borderId="2" xfId="26" applyFont="1" applyFill="1" applyAlignment="1">
      <alignment horizontal="center"/>
    </xf>
    <xf numFmtId="0" fontId="17" fillId="48" borderId="6" xfId="26" applyFont="1" applyFill="1" applyBorder="1" applyAlignment="1">
      <alignment horizontal="center" vertical="center"/>
    </xf>
    <xf numFmtId="49" fontId="17" fillId="48" borderId="7" xfId="26" applyNumberFormat="1" applyFont="1" applyFill="1" applyBorder="1" applyAlignment="1">
      <alignment horizontal="center" vertical="center"/>
    </xf>
    <xf numFmtId="49" fontId="17" fillId="48" borderId="8" xfId="26" applyNumberFormat="1" applyFont="1" applyFill="1" applyBorder="1" applyAlignment="1">
      <alignment horizontal="center" vertical="center"/>
    </xf>
    <xf numFmtId="49" fontId="17" fillId="48" borderId="9" xfId="26" applyNumberFormat="1" applyFont="1" applyFill="1" applyBorder="1" applyAlignment="1">
      <alignment horizontal="center" vertical="center"/>
    </xf>
    <xf numFmtId="0" fontId="17" fillId="48" borderId="7" xfId="26" applyFont="1" applyFill="1" applyBorder="1" applyAlignment="1">
      <alignment horizontal="center" vertical="center" wrapText="1"/>
    </xf>
    <xf numFmtId="0" fontId="17" fillId="48" borderId="8" xfId="26" applyFont="1" applyFill="1" applyBorder="1" applyAlignment="1">
      <alignment horizontal="center" vertical="center" wrapText="1"/>
    </xf>
    <xf numFmtId="0" fontId="17" fillId="48" borderId="9" xfId="26" applyFont="1" applyFill="1" applyBorder="1" applyAlignment="1">
      <alignment horizontal="center" vertical="center" wrapText="1"/>
    </xf>
    <xf numFmtId="0" fontId="15" fillId="26" borderId="7" xfId="26" applyFont="1" applyBorder="1" applyAlignment="1">
      <alignment horizontal="center"/>
    </xf>
    <xf numFmtId="0" fontId="15" fillId="26" borderId="8" xfId="26" applyFont="1" applyBorder="1" applyAlignment="1">
      <alignment horizontal="center"/>
    </xf>
    <xf numFmtId="0" fontId="15" fillId="26" borderId="9" xfId="26" applyFont="1" applyBorder="1" applyAlignment="1">
      <alignment horizontal="center"/>
    </xf>
    <xf numFmtId="0" fontId="17" fillId="26" borderId="7" xfId="26" applyFont="1" applyBorder="1" applyAlignment="1">
      <alignment horizontal="center" vertical="center" wrapText="1"/>
    </xf>
    <xf numFmtId="0" fontId="17" fillId="26" borderId="8" xfId="26" applyFont="1" applyBorder="1" applyAlignment="1">
      <alignment horizontal="center" vertical="center" wrapText="1"/>
    </xf>
    <xf numFmtId="0" fontId="17" fillId="26" borderId="9" xfId="26" applyFont="1" applyBorder="1" applyAlignment="1">
      <alignment horizontal="center" vertical="center" wrapText="1"/>
    </xf>
    <xf numFmtId="0" fontId="17" fillId="49" borderId="8" xfId="26" applyFont="1" applyFill="1" applyBorder="1" applyAlignment="1">
      <alignment horizontal="center" vertical="center" wrapText="1"/>
    </xf>
    <xf numFmtId="0" fontId="17" fillId="49" borderId="8" xfId="26" applyFont="1" applyFill="1" applyBorder="1" applyAlignment="1">
      <alignment horizontal="center" vertical="center"/>
    </xf>
    <xf numFmtId="0" fontId="17" fillId="49" borderId="9" xfId="26" applyFont="1" applyFill="1" applyBorder="1" applyAlignment="1">
      <alignment horizontal="center" vertical="center"/>
    </xf>
    <xf numFmtId="0" fontId="17" fillId="48" borderId="10" xfId="26" applyFont="1" applyFill="1" applyBorder="1" applyAlignment="1">
      <alignment horizontal="center" vertical="center" wrapText="1"/>
    </xf>
    <xf numFmtId="0" fontId="17" fillId="48" borderId="12" xfId="26" applyFont="1" applyFill="1" applyBorder="1" applyAlignment="1">
      <alignment horizontal="center" vertical="center" wrapText="1"/>
    </xf>
    <xf numFmtId="0" fontId="17" fillId="49" borderId="7" xfId="26" applyFont="1" applyFill="1" applyBorder="1" applyAlignment="1">
      <alignment horizontal="center" vertical="center" wrapText="1"/>
    </xf>
    <xf numFmtId="0" fontId="17" fillId="49" borderId="9" xfId="26" applyFont="1" applyFill="1" applyBorder="1" applyAlignment="1">
      <alignment horizontal="center" vertical="center" wrapText="1"/>
    </xf>
    <xf numFmtId="0" fontId="17" fillId="26" borderId="7" xfId="26" applyFont="1" applyBorder="1" applyAlignment="1">
      <alignment horizontal="center" vertical="center"/>
    </xf>
    <xf numFmtId="0" fontId="17" fillId="26" borderId="8" xfId="26" applyFont="1" applyBorder="1" applyAlignment="1">
      <alignment horizontal="center" vertical="center"/>
    </xf>
    <xf numFmtId="0" fontId="17" fillId="26" borderId="9" xfId="26" applyFont="1" applyBorder="1" applyAlignment="1">
      <alignment horizontal="center" vertical="center"/>
    </xf>
    <xf numFmtId="0" fontId="15" fillId="49" borderId="7" xfId="26" applyFont="1" applyFill="1" applyBorder="1" applyAlignment="1">
      <alignment horizontal="center" vertical="center" wrapText="1"/>
    </xf>
    <xf numFmtId="0" fontId="15" fillId="49" borderId="8" xfId="26" applyFont="1" applyFill="1" applyBorder="1" applyAlignment="1">
      <alignment horizontal="center" vertical="center" wrapText="1"/>
    </xf>
    <xf numFmtId="0" fontId="15" fillId="49" borderId="9" xfId="26" applyFont="1" applyFill="1" applyBorder="1" applyAlignment="1">
      <alignment horizontal="center" vertical="center" wrapText="1"/>
    </xf>
    <xf numFmtId="0" fontId="17" fillId="49" borderId="7" xfId="26" applyFont="1" applyFill="1" applyBorder="1" applyAlignment="1">
      <alignment horizontal="center" vertical="center"/>
    </xf>
    <xf numFmtId="0" fontId="17" fillId="48" borderId="7" xfId="26" applyFont="1" applyFill="1" applyBorder="1" applyAlignment="1">
      <alignment horizontal="center" vertical="center"/>
    </xf>
    <xf numFmtId="0" fontId="17" fillId="48" borderId="8" xfId="26" applyFont="1" applyFill="1" applyBorder="1" applyAlignment="1">
      <alignment horizontal="center" vertical="center"/>
    </xf>
    <xf numFmtId="0" fontId="17" fillId="48" borderId="9" xfId="26" applyFont="1" applyFill="1" applyBorder="1" applyAlignment="1">
      <alignment horizontal="center" vertical="center"/>
    </xf>
    <xf numFmtId="0" fontId="17" fillId="54" borderId="7" xfId="26" applyFont="1" applyFill="1" applyBorder="1" applyAlignment="1">
      <alignment horizontal="center" vertical="center" wrapText="1"/>
    </xf>
    <xf numFmtId="0" fontId="17" fillId="54" borderId="8" xfId="26" applyFont="1" applyFill="1" applyBorder="1" applyAlignment="1">
      <alignment horizontal="center" vertical="center"/>
    </xf>
    <xf numFmtId="0" fontId="17" fillId="54" borderId="9" xfId="26" applyFont="1" applyFill="1" applyBorder="1" applyAlignment="1">
      <alignment horizontal="center" vertical="center"/>
    </xf>
    <xf numFmtId="0" fontId="17" fillId="54" borderId="7" xfId="26" applyFont="1" applyFill="1" applyBorder="1" applyAlignment="1">
      <alignment horizontal="center" vertical="center"/>
    </xf>
    <xf numFmtId="0" fontId="17" fillId="54" borderId="8" xfId="26" applyFont="1" applyFill="1" applyBorder="1" applyAlignment="1">
      <alignment horizontal="center" vertical="center" wrapText="1"/>
    </xf>
    <xf numFmtId="0" fontId="17" fillId="54" borderId="9" xfId="26" applyFont="1" applyFill="1" applyBorder="1" applyAlignment="1">
      <alignment horizontal="center" vertical="center" wrapText="1"/>
    </xf>
    <xf numFmtId="9" fontId="15" fillId="26" borderId="7" xfId="26" applyNumberFormat="1" applyFont="1" applyBorder="1" applyAlignment="1">
      <alignment horizontal="center" vertical="center"/>
    </xf>
    <xf numFmtId="9" fontId="15" fillId="26" borderId="18" xfId="26" applyNumberFormat="1" applyFont="1" applyBorder="1" applyAlignment="1">
      <alignment horizontal="center" vertical="center"/>
    </xf>
    <xf numFmtId="9" fontId="15" fillId="26" borderId="8" xfId="26" applyNumberFormat="1" applyFont="1" applyBorder="1" applyAlignment="1">
      <alignment horizontal="center" vertical="center"/>
    </xf>
    <xf numFmtId="9" fontId="15" fillId="26" borderId="9" xfId="26" applyNumberFormat="1" applyFont="1" applyBorder="1" applyAlignment="1">
      <alignment horizontal="center" vertical="center"/>
    </xf>
    <xf numFmtId="9" fontId="17" fillId="48" borderId="7" xfId="26" applyNumberFormat="1" applyFont="1" applyFill="1" applyBorder="1" applyAlignment="1">
      <alignment horizontal="center" vertical="center"/>
    </xf>
    <xf numFmtId="9" fontId="17" fillId="48" borderId="9" xfId="26" applyNumberFormat="1" applyFont="1" applyFill="1" applyBorder="1" applyAlignment="1">
      <alignment horizontal="center" vertical="center"/>
    </xf>
    <xf numFmtId="0" fontId="17" fillId="26" borderId="2" xfId="26" applyFont="1" applyAlignment="1">
      <alignment horizontal="left" vertical="top" wrapText="1"/>
    </xf>
    <xf numFmtId="9" fontId="17" fillId="26" borderId="7" xfId="26" applyNumberFormat="1" applyFont="1" applyBorder="1" applyAlignment="1">
      <alignment horizontal="center" vertical="center"/>
    </xf>
    <xf numFmtId="9" fontId="17" fillId="26" borderId="14" xfId="26" applyNumberFormat="1" applyFont="1" applyBorder="1" applyAlignment="1">
      <alignment horizontal="center" vertical="center"/>
    </xf>
    <xf numFmtId="9" fontId="17" fillId="26" borderId="8" xfId="26" applyNumberFormat="1" applyFont="1" applyBorder="1" applyAlignment="1">
      <alignment horizontal="center" vertical="center"/>
    </xf>
    <xf numFmtId="9" fontId="17" fillId="26" borderId="9" xfId="26" applyNumberFormat="1" applyFont="1" applyBorder="1" applyAlignment="1">
      <alignment horizontal="center" vertical="center"/>
    </xf>
    <xf numFmtId="9" fontId="17" fillId="49" borderId="8" xfId="26" applyNumberFormat="1" applyFont="1" applyFill="1" applyBorder="1" applyAlignment="1">
      <alignment horizontal="center" vertical="center"/>
    </xf>
    <xf numFmtId="9" fontId="17" fillId="49" borderId="9" xfId="26" applyNumberFormat="1" applyFont="1" applyFill="1" applyBorder="1" applyAlignment="1">
      <alignment horizontal="center" vertical="center"/>
    </xf>
    <xf numFmtId="0" fontId="15" fillId="48" borderId="7" xfId="26" applyFont="1" applyFill="1" applyBorder="1" applyAlignment="1">
      <alignment horizontal="center" vertical="center"/>
    </xf>
    <xf numFmtId="9" fontId="17" fillId="49" borderId="7" xfId="26" applyNumberFormat="1" applyFont="1" applyFill="1" applyBorder="1" applyAlignment="1">
      <alignment horizontal="center" vertical="center"/>
    </xf>
    <xf numFmtId="0" fontId="16" fillId="49" borderId="7" xfId="26" applyFont="1" applyFill="1" applyBorder="1" applyAlignment="1">
      <alignment horizontal="center" vertical="center" wrapText="1"/>
    </xf>
    <xf numFmtId="0" fontId="16" fillId="49" borderId="8" xfId="26" applyFont="1" applyFill="1" applyBorder="1" applyAlignment="1">
      <alignment horizontal="center" vertical="center" wrapText="1"/>
    </xf>
    <xf numFmtId="0" fontId="16" fillId="49" borderId="9" xfId="26" applyFont="1" applyFill="1" applyBorder="1" applyAlignment="1">
      <alignment horizontal="center" vertical="center" wrapText="1"/>
    </xf>
    <xf numFmtId="9" fontId="17" fillId="49" borderId="14" xfId="26" applyNumberFormat="1" applyFont="1" applyFill="1" applyBorder="1" applyAlignment="1">
      <alignment horizontal="center" vertical="center"/>
    </xf>
    <xf numFmtId="0" fontId="67" fillId="26" borderId="7" xfId="27" applyFont="1" applyBorder="1" applyAlignment="1">
      <alignment horizontal="center"/>
    </xf>
    <xf numFmtId="0" fontId="67" fillId="26" borderId="8" xfId="27" applyFont="1" applyBorder="1" applyAlignment="1">
      <alignment horizontal="center"/>
    </xf>
    <xf numFmtId="0" fontId="67" fillId="26" borderId="9" xfId="27" applyFont="1" applyBorder="1" applyAlignment="1">
      <alignment horizontal="center"/>
    </xf>
    <xf numFmtId="0" fontId="125" fillId="26" borderId="2" xfId="27" applyFont="1" applyAlignment="1">
      <alignment horizontal="center"/>
    </xf>
    <xf numFmtId="0" fontId="86" fillId="47" borderId="2" xfId="27" applyFont="1" applyFill="1" applyAlignment="1">
      <alignment horizontal="center"/>
    </xf>
    <xf numFmtId="0" fontId="67" fillId="48" borderId="6" xfId="27" applyFont="1" applyFill="1" applyBorder="1" applyAlignment="1">
      <alignment horizontal="center" vertical="center"/>
    </xf>
    <xf numFmtId="49" fontId="67" fillId="48" borderId="7" xfId="27" applyNumberFormat="1" applyFont="1" applyFill="1" applyBorder="1" applyAlignment="1">
      <alignment horizontal="center" vertical="center"/>
    </xf>
    <xf numFmtId="49" fontId="67" fillId="48" borderId="8" xfId="27" applyNumberFormat="1" applyFont="1" applyFill="1" applyBorder="1" applyAlignment="1">
      <alignment horizontal="center" vertical="center"/>
    </xf>
    <xf numFmtId="49" fontId="67" fillId="48" borderId="9" xfId="27" applyNumberFormat="1" applyFont="1" applyFill="1" applyBorder="1" applyAlignment="1">
      <alignment horizontal="center" vertical="center"/>
    </xf>
    <xf numFmtId="0" fontId="67" fillId="48" borderId="7" xfId="27" applyFont="1" applyFill="1" applyBorder="1" applyAlignment="1">
      <alignment horizontal="center" vertical="center" wrapText="1"/>
    </xf>
    <xf numFmtId="0" fontId="67" fillId="48" borderId="8" xfId="27" applyFont="1" applyFill="1" applyBorder="1" applyAlignment="1">
      <alignment horizontal="center" vertical="center" wrapText="1"/>
    </xf>
    <xf numFmtId="0" fontId="67" fillId="48" borderId="9" xfId="27" applyFont="1" applyFill="1" applyBorder="1" applyAlignment="1">
      <alignment horizontal="center" vertical="center" wrapText="1"/>
    </xf>
    <xf numFmtId="0" fontId="76" fillId="48" borderId="10" xfId="27" applyFont="1" applyFill="1" applyBorder="1" applyAlignment="1">
      <alignment horizontal="center" vertical="center" wrapText="1"/>
    </xf>
    <xf numFmtId="0" fontId="76" fillId="48" borderId="12" xfId="27" applyFont="1" applyFill="1" applyBorder="1" applyAlignment="1">
      <alignment horizontal="center" vertical="center" wrapText="1"/>
    </xf>
    <xf numFmtId="0" fontId="24" fillId="26" borderId="7" xfId="27" applyFont="1" applyBorder="1" applyAlignment="1">
      <alignment horizontal="center" vertical="center" wrapText="1"/>
    </xf>
    <xf numFmtId="0" fontId="29" fillId="26" borderId="8" xfId="27" applyFont="1" applyBorder="1" applyAlignment="1">
      <alignment horizontal="center" vertical="center" wrapText="1"/>
    </xf>
    <xf numFmtId="0" fontId="29" fillId="26" borderId="9" xfId="27" applyFont="1" applyBorder="1" applyAlignment="1">
      <alignment horizontal="center" vertical="center" wrapText="1"/>
    </xf>
    <xf numFmtId="0" fontId="29" fillId="26" borderId="7" xfId="27" applyFont="1" applyBorder="1" applyAlignment="1">
      <alignment horizontal="center" vertical="center" wrapText="1"/>
    </xf>
    <xf numFmtId="0" fontId="23" fillId="49" borderId="7" xfId="27" applyFont="1" applyFill="1" applyBorder="1" applyAlignment="1">
      <alignment horizontal="center" vertical="center" wrapText="1"/>
    </xf>
    <xf numFmtId="0" fontId="23" fillId="49" borderId="8" xfId="27" applyFont="1" applyFill="1" applyBorder="1" applyAlignment="1">
      <alignment horizontal="center" vertical="center" wrapText="1"/>
    </xf>
    <xf numFmtId="0" fontId="23" fillId="49" borderId="9" xfId="27" applyFont="1" applyFill="1" applyBorder="1" applyAlignment="1">
      <alignment horizontal="center" vertical="center" wrapText="1"/>
    </xf>
    <xf numFmtId="0" fontId="43" fillId="48" borderId="7" xfId="27" applyFont="1" applyFill="1" applyBorder="1" applyAlignment="1">
      <alignment horizontal="center" vertical="center" wrapText="1"/>
    </xf>
    <xf numFmtId="0" fontId="43" fillId="48" borderId="8" xfId="27" applyFont="1" applyFill="1" applyBorder="1" applyAlignment="1">
      <alignment horizontal="center" vertical="center" wrapText="1"/>
    </xf>
    <xf numFmtId="0" fontId="43" fillId="48" borderId="9" xfId="27" applyFont="1" applyFill="1" applyBorder="1" applyAlignment="1">
      <alignment horizontal="center" vertical="center" wrapText="1"/>
    </xf>
    <xf numFmtId="0" fontId="87" fillId="49" borderId="79" xfId="27" applyFont="1" applyFill="1" applyBorder="1" applyAlignment="1">
      <alignment horizontal="center" vertical="center"/>
    </xf>
    <xf numFmtId="0" fontId="87" fillId="49" borderId="80" xfId="27" applyFont="1" applyFill="1" applyBorder="1" applyAlignment="1">
      <alignment horizontal="center" vertical="center"/>
    </xf>
    <xf numFmtId="0" fontId="87" fillId="49" borderId="81" xfId="27" applyFont="1" applyFill="1" applyBorder="1" applyAlignment="1">
      <alignment horizontal="center" vertical="center"/>
    </xf>
    <xf numFmtId="0" fontId="67" fillId="49" borderId="7" xfId="27" applyFont="1" applyFill="1" applyBorder="1" applyAlignment="1">
      <alignment horizontal="center" vertical="center"/>
    </xf>
    <xf numFmtId="0" fontId="67" fillId="49" borderId="8" xfId="27" applyFont="1" applyFill="1" applyBorder="1" applyAlignment="1">
      <alignment horizontal="center" vertical="center"/>
    </xf>
    <xf numFmtId="0" fontId="67" fillId="49" borderId="9" xfId="27" applyFont="1" applyFill="1" applyBorder="1" applyAlignment="1">
      <alignment horizontal="center" vertical="center"/>
    </xf>
    <xf numFmtId="0" fontId="43" fillId="48" borderId="8" xfId="27" applyFont="1" applyFill="1" applyBorder="1" applyAlignment="1">
      <alignment horizontal="center" vertical="center"/>
    </xf>
    <xf numFmtId="0" fontId="43" fillId="48" borderId="9" xfId="27" applyFont="1" applyFill="1" applyBorder="1" applyAlignment="1">
      <alignment horizontal="center" vertical="center"/>
    </xf>
    <xf numFmtId="0" fontId="91" fillId="48" borderId="7" xfId="27" applyFont="1" applyFill="1" applyBorder="1" applyAlignment="1">
      <alignment horizontal="center" vertical="center" wrapText="1"/>
    </xf>
    <xf numFmtId="0" fontId="91" fillId="48" borderId="8" xfId="27" applyFont="1" applyFill="1" applyBorder="1" applyAlignment="1">
      <alignment horizontal="center" vertical="center" wrapText="1"/>
    </xf>
    <xf numFmtId="0" fontId="91" fillId="48" borderId="9" xfId="27" applyFont="1" applyFill="1" applyBorder="1" applyAlignment="1">
      <alignment horizontal="center" vertical="center" wrapText="1"/>
    </xf>
    <xf numFmtId="0" fontId="76" fillId="48" borderId="7" xfId="27" applyFont="1" applyFill="1" applyBorder="1" applyAlignment="1">
      <alignment horizontal="center" vertical="center" wrapText="1"/>
    </xf>
    <xf numFmtId="0" fontId="76" fillId="48" borderId="8" xfId="27" applyFont="1" applyFill="1" applyBorder="1" applyAlignment="1">
      <alignment horizontal="center" vertical="center" wrapText="1"/>
    </xf>
    <xf numFmtId="0" fontId="76" fillId="48" borderId="9" xfId="27" applyFont="1" applyFill="1" applyBorder="1" applyAlignment="1">
      <alignment horizontal="center" vertical="center" wrapText="1"/>
    </xf>
    <xf numFmtId="0" fontId="87" fillId="49" borderId="7" xfId="27" applyFont="1" applyFill="1" applyBorder="1" applyAlignment="1">
      <alignment horizontal="center" vertical="center" wrapText="1"/>
    </xf>
    <xf numFmtId="0" fontId="87" fillId="49" borderId="8" xfId="27" applyFont="1" applyFill="1" applyBorder="1" applyAlignment="1">
      <alignment horizontal="center" vertical="center" wrapText="1"/>
    </xf>
    <xf numFmtId="0" fontId="87" fillId="49" borderId="9" xfId="27" applyFont="1" applyFill="1" applyBorder="1" applyAlignment="1">
      <alignment horizontal="center" vertical="center" wrapText="1"/>
    </xf>
    <xf numFmtId="0" fontId="87" fillId="48" borderId="7" xfId="27" applyFont="1" applyFill="1" applyBorder="1" applyAlignment="1">
      <alignment horizontal="center" vertical="center" wrapText="1"/>
    </xf>
    <xf numFmtId="0" fontId="87" fillId="48" borderId="8" xfId="27" applyFont="1" applyFill="1" applyBorder="1" applyAlignment="1">
      <alignment horizontal="center" vertical="center" wrapText="1"/>
    </xf>
    <xf numFmtId="0" fontId="87" fillId="48" borderId="9" xfId="27" applyFont="1" applyFill="1" applyBorder="1" applyAlignment="1">
      <alignment horizontal="center" vertical="center" wrapText="1"/>
    </xf>
    <xf numFmtId="9" fontId="87" fillId="49" borderId="8" xfId="27" applyNumberFormat="1" applyFont="1" applyFill="1" applyBorder="1" applyAlignment="1">
      <alignment horizontal="center" vertical="center"/>
    </xf>
    <xf numFmtId="9" fontId="87" fillId="49" borderId="9" xfId="27" applyNumberFormat="1" applyFont="1" applyFill="1" applyBorder="1" applyAlignment="1">
      <alignment horizontal="center" vertical="center"/>
    </xf>
    <xf numFmtId="0" fontId="76" fillId="48" borderId="7" xfId="27" applyFont="1" applyFill="1" applyBorder="1" applyAlignment="1">
      <alignment horizontal="center" vertical="center"/>
    </xf>
    <xf numFmtId="0" fontId="76" fillId="48" borderId="8" xfId="27" applyFont="1" applyFill="1" applyBorder="1" applyAlignment="1">
      <alignment horizontal="center" vertical="center"/>
    </xf>
    <xf numFmtId="0" fontId="76" fillId="48" borderId="9" xfId="27" applyFont="1" applyFill="1" applyBorder="1" applyAlignment="1">
      <alignment horizontal="center" vertical="center"/>
    </xf>
    <xf numFmtId="0" fontId="87" fillId="48" borderId="15" xfId="27" applyFont="1" applyFill="1" applyBorder="1" applyAlignment="1">
      <alignment horizontal="center" vertical="center" wrapText="1"/>
    </xf>
    <xf numFmtId="0" fontId="87" fillId="48" borderId="14" xfId="27" applyFont="1" applyFill="1" applyBorder="1" applyAlignment="1">
      <alignment horizontal="center" vertical="center" wrapText="1"/>
    </xf>
    <xf numFmtId="0" fontId="87" fillId="48" borderId="13" xfId="27" applyFont="1" applyFill="1" applyBorder="1" applyAlignment="1">
      <alignment horizontal="center" vertical="center" wrapText="1"/>
    </xf>
    <xf numFmtId="9" fontId="76" fillId="49" borderId="9" xfId="27" applyNumberFormat="1" applyFont="1" applyFill="1" applyBorder="1" applyAlignment="1">
      <alignment horizontal="center" vertical="center"/>
    </xf>
    <xf numFmtId="0" fontId="23" fillId="26" borderId="2" xfId="27" applyFont="1" applyAlignment="1">
      <alignment horizontal="center" vertical="center" wrapText="1"/>
    </xf>
    <xf numFmtId="0" fontId="132" fillId="59" borderId="7" xfId="28" applyFont="1" applyFill="1" applyBorder="1" applyAlignment="1">
      <alignment horizontal="center" vertical="center"/>
    </xf>
    <xf numFmtId="0" fontId="132" fillId="59" borderId="8" xfId="28" applyFont="1" applyFill="1" applyBorder="1" applyAlignment="1">
      <alignment horizontal="center" vertical="center"/>
    </xf>
    <xf numFmtId="0" fontId="132" fillId="59" borderId="9" xfId="28" applyFont="1" applyFill="1" applyBorder="1" applyAlignment="1">
      <alignment horizontal="center" vertical="center"/>
    </xf>
    <xf numFmtId="0" fontId="127" fillId="26" borderId="2" xfId="28" applyFont="1" applyAlignment="1">
      <alignment horizontal="center"/>
    </xf>
    <xf numFmtId="0" fontId="86" fillId="57" borderId="2" xfId="28" applyFont="1" applyFill="1" applyAlignment="1">
      <alignment horizontal="center"/>
    </xf>
    <xf numFmtId="0" fontId="129" fillId="58" borderId="7" xfId="28" applyFont="1" applyFill="1" applyBorder="1" applyAlignment="1">
      <alignment horizontal="center" vertical="center"/>
    </xf>
    <xf numFmtId="0" fontId="129" fillId="58" borderId="8" xfId="28" applyFont="1" applyFill="1" applyBorder="1" applyAlignment="1">
      <alignment horizontal="center" vertical="center"/>
    </xf>
    <xf numFmtId="0" fontId="129" fillId="58" borderId="9" xfId="28" applyFont="1" applyFill="1" applyBorder="1" applyAlignment="1">
      <alignment horizontal="center" vertical="center"/>
    </xf>
    <xf numFmtId="0" fontId="129" fillId="58" borderId="7" xfId="28" applyFont="1" applyFill="1" applyBorder="1" applyAlignment="1">
      <alignment horizontal="center" vertical="center" wrapText="1"/>
    </xf>
    <xf numFmtId="0" fontId="129" fillId="58" borderId="8" xfId="28" applyFont="1" applyFill="1" applyBorder="1" applyAlignment="1">
      <alignment horizontal="center" vertical="center" wrapText="1"/>
    </xf>
    <xf numFmtId="0" fontId="129" fillId="58" borderId="9" xfId="28" applyFont="1" applyFill="1" applyBorder="1" applyAlignment="1">
      <alignment horizontal="center" vertical="center" wrapText="1"/>
    </xf>
    <xf numFmtId="0" fontId="128" fillId="26" borderId="7" xfId="28" applyFont="1" applyBorder="1" applyAlignment="1">
      <alignment horizontal="center"/>
    </xf>
    <xf numFmtId="0" fontId="128" fillId="26" borderId="8" xfId="28" applyFont="1" applyBorder="1" applyAlignment="1">
      <alignment horizontal="center"/>
    </xf>
    <xf numFmtId="0" fontId="128" fillId="26" borderId="9" xfId="28" applyFont="1" applyBorder="1" applyAlignment="1">
      <alignment horizontal="center"/>
    </xf>
    <xf numFmtId="0" fontId="130" fillId="26" borderId="64" xfId="28" applyFont="1" applyBorder="1" applyAlignment="1">
      <alignment horizontal="center" vertical="center" wrapText="1"/>
    </xf>
    <xf numFmtId="0" fontId="130" fillId="26" borderId="18" xfId="28" applyFont="1" applyBorder="1" applyAlignment="1">
      <alignment horizontal="center" vertical="center" wrapText="1"/>
    </xf>
    <xf numFmtId="0" fontId="130" fillId="26" borderId="65" xfId="28" applyFont="1" applyBorder="1" applyAlignment="1">
      <alignment horizontal="center" vertical="center" wrapText="1"/>
    </xf>
    <xf numFmtId="0" fontId="130" fillId="26" borderId="63" xfId="28" applyFont="1" applyBorder="1" applyAlignment="1">
      <alignment horizontal="center" vertical="center" wrapText="1"/>
    </xf>
    <xf numFmtId="0" fontId="130" fillId="26" borderId="2" xfId="28" applyFont="1" applyAlignment="1">
      <alignment horizontal="center" vertical="center" wrapText="1"/>
    </xf>
    <xf numFmtId="0" fontId="130" fillId="26" borderId="11" xfId="28" applyFont="1" applyBorder="1" applyAlignment="1">
      <alignment horizontal="center" vertical="center" wrapText="1"/>
    </xf>
    <xf numFmtId="0" fontId="130" fillId="26" borderId="15" xfId="28" applyFont="1" applyBorder="1" applyAlignment="1">
      <alignment horizontal="center" vertical="center" wrapText="1"/>
    </xf>
    <xf numFmtId="0" fontId="130" fillId="26" borderId="14" xfId="28" applyFont="1" applyBorder="1" applyAlignment="1">
      <alignment horizontal="center" vertical="center" wrapText="1"/>
    </xf>
    <xf numFmtId="0" fontId="130" fillId="26" borderId="13" xfId="28" applyFont="1" applyBorder="1" applyAlignment="1">
      <alignment horizontal="center" vertical="center" wrapText="1"/>
    </xf>
    <xf numFmtId="0" fontId="129" fillId="59" borderId="7" xfId="28" applyFont="1" applyFill="1" applyBorder="1" applyAlignment="1">
      <alignment horizontal="center" vertical="center" wrapText="1"/>
    </xf>
    <xf numFmtId="0" fontId="129" fillId="59" borderId="8" xfId="28" applyFont="1" applyFill="1" applyBorder="1" applyAlignment="1">
      <alignment horizontal="center" vertical="center" wrapText="1"/>
    </xf>
    <xf numFmtId="0" fontId="129" fillId="59" borderId="9" xfId="28" applyFont="1" applyFill="1" applyBorder="1" applyAlignment="1">
      <alignment horizontal="center" vertical="center" wrapText="1"/>
    </xf>
    <xf numFmtId="0" fontId="131" fillId="58" borderId="10" xfId="28" applyFont="1" applyFill="1" applyBorder="1" applyAlignment="1">
      <alignment horizontal="center" vertical="center" wrapText="1"/>
    </xf>
    <xf numFmtId="0" fontId="131" fillId="58" borderId="17" xfId="28" applyFont="1" applyFill="1" applyBorder="1" applyAlignment="1">
      <alignment horizontal="center" vertical="center" wrapText="1"/>
    </xf>
    <xf numFmtId="0" fontId="130" fillId="59" borderId="7" xfId="28" applyFont="1" applyFill="1" applyBorder="1" applyAlignment="1">
      <alignment horizontal="center" vertical="center" wrapText="1"/>
    </xf>
    <xf numFmtId="0" fontId="130" fillId="59" borderId="8" xfId="28" applyFont="1" applyFill="1" applyBorder="1" applyAlignment="1">
      <alignment horizontal="center" vertical="center" wrapText="1"/>
    </xf>
    <xf numFmtId="0" fontId="130" fillId="59" borderId="9" xfId="28" applyFont="1" applyFill="1" applyBorder="1" applyAlignment="1">
      <alignment horizontal="center" vertical="center" wrapText="1"/>
    </xf>
    <xf numFmtId="0" fontId="131" fillId="58" borderId="7" xfId="28" applyFont="1" applyFill="1" applyBorder="1" applyAlignment="1">
      <alignment horizontal="center" vertical="center" wrapText="1"/>
    </xf>
    <xf numFmtId="0" fontId="131" fillId="58" borderId="8" xfId="28" applyFont="1" applyFill="1" applyBorder="1" applyAlignment="1">
      <alignment horizontal="center" vertical="center" wrapText="1"/>
    </xf>
    <xf numFmtId="0" fontId="131" fillId="58" borderId="9" xfId="28" applyFont="1" applyFill="1" applyBorder="1" applyAlignment="1">
      <alignment horizontal="center" vertical="center" wrapText="1"/>
    </xf>
    <xf numFmtId="0" fontId="131" fillId="59" borderId="7" xfId="28" applyFont="1" applyFill="1" applyBorder="1" applyAlignment="1">
      <alignment horizontal="center" vertical="center"/>
    </xf>
    <xf numFmtId="0" fontId="131" fillId="59" borderId="8" xfId="28" applyFont="1" applyFill="1" applyBorder="1" applyAlignment="1">
      <alignment horizontal="center" vertical="center"/>
    </xf>
    <xf numFmtId="0" fontId="131" fillId="59" borderId="9" xfId="28" applyFont="1" applyFill="1" applyBorder="1" applyAlignment="1">
      <alignment horizontal="center" vertical="center"/>
    </xf>
    <xf numFmtId="0" fontId="128" fillId="59" borderId="7" xfId="28" applyFont="1" applyFill="1" applyBorder="1" applyAlignment="1">
      <alignment horizontal="center" vertical="center"/>
    </xf>
    <xf numFmtId="0" fontId="128" fillId="59" borderId="8" xfId="28" applyFont="1" applyFill="1" applyBorder="1" applyAlignment="1">
      <alignment horizontal="center" vertical="center"/>
    </xf>
    <xf numFmtId="0" fontId="128" fillId="59" borderId="9" xfId="28" applyFont="1" applyFill="1" applyBorder="1" applyAlignment="1">
      <alignment horizontal="center" vertical="center"/>
    </xf>
    <xf numFmtId="0" fontId="131" fillId="26" borderId="7" xfId="28" applyFont="1" applyBorder="1" applyAlignment="1">
      <alignment horizontal="center" vertical="center" wrapText="1"/>
    </xf>
    <xf numFmtId="0" fontId="131" fillId="26" borderId="8" xfId="28" applyFont="1" applyBorder="1" applyAlignment="1">
      <alignment horizontal="center" vertical="center" wrapText="1"/>
    </xf>
    <xf numFmtId="0" fontId="131" fillId="26" borderId="9" xfId="28" applyFont="1" applyBorder="1" applyAlignment="1">
      <alignment horizontal="center" vertical="center" wrapText="1"/>
    </xf>
    <xf numFmtId="0" fontId="43" fillId="58" borderId="7" xfId="28" applyFont="1" applyFill="1" applyBorder="1" applyAlignment="1">
      <alignment horizontal="center" vertical="center" wrapText="1"/>
    </xf>
    <xf numFmtId="0" fontId="43" fillId="58" borderId="8" xfId="28" applyFont="1" applyFill="1" applyBorder="1" applyAlignment="1">
      <alignment horizontal="center" vertical="center" wrapText="1"/>
    </xf>
    <xf numFmtId="0" fontId="43" fillId="58" borderId="9" xfId="28" applyFont="1" applyFill="1" applyBorder="1" applyAlignment="1">
      <alignment horizontal="center" vertical="center" wrapText="1"/>
    </xf>
    <xf numFmtId="0" fontId="131" fillId="58" borderId="7" xfId="28" applyFont="1" applyFill="1" applyBorder="1" applyAlignment="1">
      <alignment horizontal="center" vertical="center"/>
    </xf>
    <xf numFmtId="0" fontId="131" fillId="58" borderId="8" xfId="28" applyFont="1" applyFill="1" applyBorder="1" applyAlignment="1">
      <alignment horizontal="center" vertical="center"/>
    </xf>
    <xf numFmtId="0" fontId="131" fillId="58" borderId="9" xfId="28" applyFont="1" applyFill="1" applyBorder="1" applyAlignment="1">
      <alignment horizontal="center" vertical="center"/>
    </xf>
    <xf numFmtId="0" fontId="132" fillId="59" borderId="7" xfId="28" applyFont="1" applyFill="1" applyBorder="1" applyAlignment="1">
      <alignment horizontal="center" vertical="center" wrapText="1"/>
    </xf>
    <xf numFmtId="0" fontId="132" fillId="59" borderId="8" xfId="28" applyFont="1" applyFill="1" applyBorder="1" applyAlignment="1">
      <alignment horizontal="center" vertical="center" wrapText="1"/>
    </xf>
    <xf numFmtId="0" fontId="132" fillId="59" borderId="9" xfId="28" applyFont="1" applyFill="1" applyBorder="1" applyAlignment="1">
      <alignment horizontal="center" vertical="center" wrapText="1"/>
    </xf>
    <xf numFmtId="0" fontId="131" fillId="59" borderId="7" xfId="28" applyFont="1" applyFill="1" applyBorder="1" applyAlignment="1">
      <alignment horizontal="center" vertical="center" wrapText="1"/>
    </xf>
    <xf numFmtId="0" fontId="131" fillId="59" borderId="8" xfId="28" applyFont="1" applyFill="1" applyBorder="1" applyAlignment="1">
      <alignment horizontal="center" vertical="center" wrapText="1"/>
    </xf>
    <xf numFmtId="0" fontId="131" fillId="59" borderId="9" xfId="28" applyFont="1" applyFill="1" applyBorder="1" applyAlignment="1">
      <alignment horizontal="center" vertical="center" wrapText="1"/>
    </xf>
    <xf numFmtId="0" fontId="67" fillId="26" borderId="7" xfId="29" applyFont="1" applyBorder="1" applyAlignment="1">
      <alignment horizontal="center"/>
    </xf>
    <xf numFmtId="0" fontId="67" fillId="26" borderId="8" xfId="29" applyFont="1" applyBorder="1" applyAlignment="1">
      <alignment horizontal="center"/>
    </xf>
    <xf numFmtId="0" fontId="67" fillId="26" borderId="9" xfId="29" applyFont="1" applyBorder="1" applyAlignment="1">
      <alignment horizontal="center"/>
    </xf>
    <xf numFmtId="0" fontId="14" fillId="26" borderId="2" xfId="29" applyFont="1" applyAlignment="1">
      <alignment horizontal="center"/>
    </xf>
    <xf numFmtId="0" fontId="86" fillId="47" borderId="2" xfId="29" applyFont="1" applyFill="1" applyAlignment="1">
      <alignment horizontal="center"/>
    </xf>
    <xf numFmtId="0" fontId="68" fillId="48" borderId="6" xfId="29" applyFont="1" applyFill="1" applyBorder="1" applyAlignment="1">
      <alignment horizontal="center" vertical="center"/>
    </xf>
    <xf numFmtId="49" fontId="68" fillId="48" borderId="7" xfId="29" applyNumberFormat="1" applyFont="1" applyFill="1" applyBorder="1" applyAlignment="1">
      <alignment horizontal="center" vertical="center"/>
    </xf>
    <xf numFmtId="49" fontId="68" fillId="48" borderId="8" xfId="29" applyNumberFormat="1" applyFont="1" applyFill="1" applyBorder="1" applyAlignment="1">
      <alignment horizontal="center" vertical="center"/>
    </xf>
    <xf numFmtId="49" fontId="68" fillId="48" borderId="9" xfId="29" applyNumberFormat="1" applyFont="1" applyFill="1" applyBorder="1" applyAlignment="1">
      <alignment horizontal="center" vertical="center"/>
    </xf>
    <xf numFmtId="0" fontId="68" fillId="48" borderId="7" xfId="29" applyFont="1" applyFill="1" applyBorder="1" applyAlignment="1">
      <alignment horizontal="center" vertical="center" wrapText="1"/>
    </xf>
    <xf numFmtId="0" fontId="68" fillId="48" borderId="8" xfId="29" applyFont="1" applyFill="1" applyBorder="1" applyAlignment="1">
      <alignment horizontal="center" vertical="center" wrapText="1"/>
    </xf>
    <xf numFmtId="0" fontId="68" fillId="48" borderId="9" xfId="29" applyFont="1" applyFill="1" applyBorder="1" applyAlignment="1">
      <alignment horizontal="center" vertical="center" wrapText="1"/>
    </xf>
    <xf numFmtId="0" fontId="87" fillId="49" borderId="7" xfId="29" applyFont="1" applyFill="1" applyBorder="1" applyAlignment="1">
      <alignment horizontal="center" vertical="center" wrapText="1"/>
    </xf>
    <xf numFmtId="0" fontId="87" fillId="49" borderId="8" xfId="29" applyFont="1" applyFill="1" applyBorder="1" applyAlignment="1">
      <alignment horizontal="center" vertical="center" wrapText="1"/>
    </xf>
    <xf numFmtId="0" fontId="87" fillId="49" borderId="9" xfId="29" applyFont="1" applyFill="1" applyBorder="1" applyAlignment="1">
      <alignment horizontal="center" vertical="center" wrapText="1"/>
    </xf>
    <xf numFmtId="0" fontId="29" fillId="26" borderId="7" xfId="29" applyFont="1" applyBorder="1" applyAlignment="1">
      <alignment horizontal="center" vertical="center" wrapText="1"/>
    </xf>
    <xf numFmtId="0" fontId="29" fillId="26" borderId="8" xfId="29" applyFont="1" applyBorder="1" applyAlignment="1">
      <alignment horizontal="center" vertical="center" wrapText="1"/>
    </xf>
    <xf numFmtId="0" fontId="29" fillId="26" borderId="9" xfId="29" applyFont="1" applyBorder="1" applyAlignment="1">
      <alignment horizontal="center" vertical="center" wrapText="1"/>
    </xf>
    <xf numFmtId="0" fontId="76" fillId="49" borderId="8" xfId="29" applyFont="1" applyFill="1" applyBorder="1" applyAlignment="1">
      <alignment horizontal="center" vertical="center" wrapText="1"/>
    </xf>
    <xf numFmtId="0" fontId="76" fillId="49" borderId="8" xfId="29" applyFont="1" applyFill="1" applyBorder="1" applyAlignment="1">
      <alignment horizontal="center" vertical="center"/>
    </xf>
    <xf numFmtId="0" fontId="76" fillId="49" borderId="9" xfId="29" applyFont="1" applyFill="1" applyBorder="1" applyAlignment="1">
      <alignment horizontal="center" vertical="center"/>
    </xf>
    <xf numFmtId="0" fontId="76" fillId="48" borderId="10" xfId="29" applyFont="1" applyFill="1" applyBorder="1" applyAlignment="1">
      <alignment horizontal="center" vertical="center" wrapText="1"/>
    </xf>
    <xf numFmtId="0" fontId="76" fillId="48" borderId="12" xfId="29" applyFont="1" applyFill="1" applyBorder="1" applyAlignment="1">
      <alignment horizontal="center" vertical="center" wrapText="1"/>
    </xf>
    <xf numFmtId="0" fontId="76" fillId="49" borderId="7" xfId="29" applyFont="1" applyFill="1" applyBorder="1" applyAlignment="1">
      <alignment horizontal="left" vertical="top" wrapText="1"/>
    </xf>
    <xf numFmtId="0" fontId="76" fillId="49" borderId="8" xfId="29" applyFont="1" applyFill="1" applyBorder="1" applyAlignment="1">
      <alignment horizontal="left" vertical="top" wrapText="1"/>
    </xf>
    <xf numFmtId="0" fontId="76" fillId="49" borderId="9" xfId="29" applyFont="1" applyFill="1" applyBorder="1" applyAlignment="1">
      <alignment horizontal="left" vertical="top" wrapText="1"/>
    </xf>
    <xf numFmtId="0" fontId="76" fillId="48" borderId="7" xfId="29" applyFont="1" applyFill="1" applyBorder="1" applyAlignment="1">
      <alignment horizontal="center" vertical="center" wrapText="1"/>
    </xf>
    <xf numFmtId="0" fontId="76" fillId="48" borderId="8" xfId="29" applyFont="1" applyFill="1" applyBorder="1" applyAlignment="1">
      <alignment horizontal="center" vertical="center" wrapText="1"/>
    </xf>
    <xf numFmtId="0" fontId="76" fillId="48" borderId="9" xfId="29" applyFont="1" applyFill="1" applyBorder="1" applyAlignment="1">
      <alignment horizontal="center" vertical="center" wrapText="1"/>
    </xf>
    <xf numFmtId="0" fontId="87" fillId="49" borderId="7" xfId="29" applyFont="1" applyFill="1" applyBorder="1" applyAlignment="1">
      <alignment horizontal="center" vertical="center"/>
    </xf>
    <xf numFmtId="0" fontId="87" fillId="49" borderId="8" xfId="29" applyFont="1" applyFill="1" applyBorder="1" applyAlignment="1">
      <alignment horizontal="center" vertical="center"/>
    </xf>
    <xf numFmtId="0" fontId="87" fillId="49" borderId="9" xfId="29" applyFont="1" applyFill="1" applyBorder="1" applyAlignment="1">
      <alignment horizontal="center" vertical="center"/>
    </xf>
    <xf numFmtId="0" fontId="67" fillId="49" borderId="7" xfId="29" applyFont="1" applyFill="1" applyBorder="1" applyAlignment="1">
      <alignment horizontal="center" vertical="center"/>
    </xf>
    <xf numFmtId="0" fontId="67" fillId="49" borderId="8" xfId="29" applyFont="1" applyFill="1" applyBorder="1" applyAlignment="1">
      <alignment horizontal="center" vertical="center"/>
    </xf>
    <xf numFmtId="0" fontId="67" fillId="49" borderId="9" xfId="29" applyFont="1" applyFill="1" applyBorder="1" applyAlignment="1">
      <alignment horizontal="center" vertical="center"/>
    </xf>
    <xf numFmtId="0" fontId="76" fillId="49" borderId="7" xfId="29" applyFont="1" applyFill="1" applyBorder="1" applyAlignment="1">
      <alignment horizontal="center" vertical="center"/>
    </xf>
    <xf numFmtId="0" fontId="76" fillId="48" borderId="7" xfId="29" applyFont="1" applyFill="1" applyBorder="1" applyAlignment="1">
      <alignment horizontal="center"/>
    </xf>
    <xf numFmtId="0" fontId="76" fillId="48" borderId="8" xfId="29" applyFont="1" applyFill="1" applyBorder="1" applyAlignment="1">
      <alignment horizontal="center"/>
    </xf>
    <xf numFmtId="0" fontId="76" fillId="48" borderId="9" xfId="29" applyFont="1" applyFill="1" applyBorder="1" applyAlignment="1">
      <alignment horizontal="center"/>
    </xf>
    <xf numFmtId="9" fontId="76" fillId="49" borderId="7" xfId="29" applyNumberFormat="1" applyFont="1" applyFill="1" applyBorder="1" applyAlignment="1">
      <alignment horizontal="center" vertical="center"/>
    </xf>
    <xf numFmtId="9" fontId="76" fillId="49" borderId="14" xfId="29" applyNumberFormat="1" applyFont="1" applyFill="1" applyBorder="1" applyAlignment="1">
      <alignment horizontal="center" vertical="center"/>
    </xf>
    <xf numFmtId="9" fontId="76" fillId="49" borderId="8" xfId="29" applyNumberFormat="1" applyFont="1" applyFill="1" applyBorder="1" applyAlignment="1">
      <alignment horizontal="center" vertical="center"/>
    </xf>
    <xf numFmtId="9" fontId="76" fillId="49" borderId="9" xfId="29" applyNumberFormat="1" applyFont="1" applyFill="1" applyBorder="1" applyAlignment="1">
      <alignment horizontal="center" vertical="center"/>
    </xf>
    <xf numFmtId="0" fontId="76" fillId="48" borderId="8" xfId="29" applyFont="1" applyFill="1" applyBorder="1" applyAlignment="1">
      <alignment horizontal="center" vertical="center"/>
    </xf>
    <xf numFmtId="0" fontId="76" fillId="48" borderId="9" xfId="29" applyFont="1" applyFill="1" applyBorder="1" applyAlignment="1">
      <alignment horizontal="center" vertical="center"/>
    </xf>
    <xf numFmtId="9" fontId="87" fillId="48" borderId="7" xfId="29" applyNumberFormat="1" applyFont="1" applyFill="1" applyBorder="1" applyAlignment="1">
      <alignment horizontal="center" vertical="center"/>
    </xf>
    <xf numFmtId="9" fontId="87" fillId="48" borderId="18" xfId="29" applyNumberFormat="1" applyFont="1" applyFill="1" applyBorder="1" applyAlignment="1">
      <alignment horizontal="center" vertical="center"/>
    </xf>
    <xf numFmtId="9" fontId="87" fillId="48" borderId="8" xfId="29" applyNumberFormat="1" applyFont="1" applyFill="1" applyBorder="1" applyAlignment="1">
      <alignment horizontal="center" vertical="center"/>
    </xf>
    <xf numFmtId="9" fontId="87" fillId="48" borderId="9" xfId="29" applyNumberFormat="1" applyFont="1" applyFill="1" applyBorder="1" applyAlignment="1">
      <alignment horizontal="center" vertical="center"/>
    </xf>
    <xf numFmtId="9" fontId="76" fillId="48" borderId="7" xfId="29" applyNumberFormat="1" applyFont="1" applyFill="1" applyBorder="1" applyAlignment="1">
      <alignment horizontal="center" vertical="center"/>
    </xf>
    <xf numFmtId="9" fontId="76" fillId="48" borderId="9" xfId="29" applyNumberFormat="1" applyFont="1" applyFill="1" applyBorder="1" applyAlignment="1">
      <alignment horizontal="center" vertical="center"/>
    </xf>
    <xf numFmtId="0" fontId="76" fillId="48" borderId="7" xfId="29" applyFont="1" applyFill="1" applyBorder="1" applyAlignment="1">
      <alignment horizontal="center" vertical="center"/>
    </xf>
    <xf numFmtId="0" fontId="87" fillId="48" borderId="7" xfId="29" applyFont="1" applyFill="1" applyBorder="1" applyAlignment="1">
      <alignment horizontal="center" vertical="center"/>
    </xf>
    <xf numFmtId="0" fontId="141" fillId="26" borderId="64" xfId="30" applyFont="1" applyBorder="1" applyAlignment="1">
      <alignment horizontal="center" vertical="center" wrapText="1"/>
    </xf>
    <xf numFmtId="0" fontId="141" fillId="26" borderId="18" xfId="30" applyFont="1" applyBorder="1" applyAlignment="1">
      <alignment horizontal="center" vertical="center" wrapText="1"/>
    </xf>
    <xf numFmtId="0" fontId="141" fillId="26" borderId="65" xfId="30" applyFont="1" applyBorder="1" applyAlignment="1">
      <alignment horizontal="center" vertical="center" wrapText="1"/>
    </xf>
    <xf numFmtId="0" fontId="141" fillId="26" borderId="63" xfId="30" applyFont="1" applyBorder="1" applyAlignment="1">
      <alignment horizontal="center" vertical="center" wrapText="1"/>
    </xf>
    <xf numFmtId="0" fontId="141" fillId="26" borderId="2" xfId="30" applyFont="1" applyAlignment="1">
      <alignment horizontal="center" vertical="center" wrapText="1"/>
    </xf>
    <xf numFmtId="0" fontId="141" fillId="26" borderId="11" xfId="30" applyFont="1" applyBorder="1" applyAlignment="1">
      <alignment horizontal="center" vertical="center" wrapText="1"/>
    </xf>
    <xf numFmtId="0" fontId="141" fillId="49" borderId="48" xfId="30" applyFont="1" applyFill="1" applyBorder="1" applyAlignment="1">
      <alignment horizontal="center" vertical="center" wrapText="1"/>
    </xf>
    <xf numFmtId="0" fontId="35" fillId="48" borderId="48" xfId="30" applyFont="1" applyFill="1" applyBorder="1" applyAlignment="1">
      <alignment horizontal="center" vertical="center" wrapText="1"/>
    </xf>
    <xf numFmtId="0" fontId="46" fillId="26" borderId="48" xfId="30" applyFont="1" applyBorder="1" applyAlignment="1">
      <alignment horizontal="center" vertical="center" wrapText="1"/>
    </xf>
    <xf numFmtId="0" fontId="46" fillId="48" borderId="48" xfId="30" applyFont="1" applyFill="1" applyBorder="1" applyAlignment="1">
      <alignment horizontal="center" vertical="center" wrapText="1"/>
    </xf>
    <xf numFmtId="0" fontId="136" fillId="26" borderId="2" xfId="30" applyFont="1" applyAlignment="1">
      <alignment horizontal="center" wrapText="1"/>
    </xf>
    <xf numFmtId="0" fontId="139" fillId="47" borderId="2" xfId="30" applyFont="1" applyFill="1" applyAlignment="1">
      <alignment horizontal="center"/>
    </xf>
    <xf numFmtId="0" fontId="140" fillId="48" borderId="6" xfId="30" applyFont="1" applyFill="1" applyBorder="1" applyAlignment="1">
      <alignment horizontal="center" vertical="center"/>
    </xf>
    <xf numFmtId="49" fontId="46" fillId="48" borderId="7" xfId="30" applyNumberFormat="1" applyFont="1" applyFill="1" applyBorder="1" applyAlignment="1">
      <alignment horizontal="center" vertical="center"/>
    </xf>
    <xf numFmtId="49" fontId="46" fillId="48" borderId="8" xfId="30" applyNumberFormat="1" applyFont="1" applyFill="1" applyBorder="1" applyAlignment="1">
      <alignment horizontal="center" vertical="center"/>
    </xf>
    <xf numFmtId="49" fontId="46" fillId="48" borderId="9" xfId="30" applyNumberFormat="1" applyFont="1" applyFill="1" applyBorder="1" applyAlignment="1">
      <alignment horizontal="center" vertical="center"/>
    </xf>
    <xf numFmtId="0" fontId="46" fillId="48" borderId="7" xfId="30" applyFont="1" applyFill="1" applyBorder="1" applyAlignment="1">
      <alignment horizontal="center" vertical="center" wrapText="1"/>
    </xf>
    <xf numFmtId="0" fontId="46" fillId="48" borderId="8" xfId="30" applyFont="1" applyFill="1" applyBorder="1" applyAlignment="1">
      <alignment horizontal="center" vertical="center" wrapText="1"/>
    </xf>
    <xf numFmtId="0" fontId="46" fillId="48" borderId="9" xfId="30" applyFont="1" applyFill="1" applyBorder="1" applyAlignment="1">
      <alignment horizontal="center" vertical="center" wrapText="1"/>
    </xf>
    <xf numFmtId="0" fontId="15" fillId="26" borderId="7" xfId="30" applyFont="1" applyBorder="1" applyAlignment="1">
      <alignment horizontal="center"/>
    </xf>
    <xf numFmtId="0" fontId="15" fillId="26" borderId="8" xfId="30" applyFont="1" applyBorder="1" applyAlignment="1">
      <alignment horizontal="center"/>
    </xf>
    <xf numFmtId="0" fontId="15" fillId="26" borderId="9" xfId="30" applyFont="1" applyBorder="1" applyAlignment="1">
      <alignment horizontal="center"/>
    </xf>
    <xf numFmtId="0" fontId="136" fillId="47" borderId="7" xfId="30" applyFont="1" applyFill="1" applyBorder="1" applyAlignment="1">
      <alignment horizontal="center" vertical="center"/>
    </xf>
    <xf numFmtId="0" fontId="136" fillId="47" borderId="8" xfId="30" applyFont="1" applyFill="1" applyBorder="1" applyAlignment="1">
      <alignment horizontal="center" vertical="center"/>
    </xf>
    <xf numFmtId="0" fontId="136" fillId="47" borderId="9" xfId="30" applyFont="1" applyFill="1" applyBorder="1" applyAlignment="1">
      <alignment horizontal="center" vertical="center"/>
    </xf>
    <xf numFmtId="0" fontId="143" fillId="26" borderId="7" xfId="30" applyFont="1" applyBorder="1" applyAlignment="1">
      <alignment horizontal="center" vertical="center" wrapText="1"/>
    </xf>
    <xf numFmtId="0" fontId="143" fillId="26" borderId="8" xfId="30" applyFont="1" applyBorder="1" applyAlignment="1">
      <alignment horizontal="center" vertical="center" wrapText="1"/>
    </xf>
    <xf numFmtId="0" fontId="143" fillId="26" borderId="9" xfId="30" applyFont="1" applyBorder="1" applyAlignment="1">
      <alignment horizontal="center" vertical="center" wrapText="1"/>
    </xf>
    <xf numFmtId="0" fontId="46" fillId="48" borderId="10" xfId="30" applyFont="1" applyFill="1" applyBorder="1" applyAlignment="1">
      <alignment horizontal="center" vertical="center" wrapText="1"/>
    </xf>
    <xf numFmtId="0" fontId="46" fillId="48" borderId="12" xfId="30" applyFont="1" applyFill="1" applyBorder="1" applyAlignment="1">
      <alignment horizontal="center" vertical="center" wrapText="1"/>
    </xf>
    <xf numFmtId="0" fontId="46" fillId="48" borderId="6" xfId="30" applyFont="1" applyFill="1" applyBorder="1" applyAlignment="1">
      <alignment horizontal="center" vertical="center" wrapText="1"/>
    </xf>
    <xf numFmtId="0" fontId="136" fillId="49" borderId="7" xfId="30" applyFont="1" applyFill="1" applyBorder="1" applyAlignment="1">
      <alignment horizontal="center" vertical="center" wrapText="1"/>
    </xf>
    <xf numFmtId="0" fontId="136" fillId="49" borderId="8" xfId="30" applyFont="1" applyFill="1" applyBorder="1" applyAlignment="1">
      <alignment horizontal="center" vertical="center" wrapText="1"/>
    </xf>
    <xf numFmtId="0" fontId="136" fillId="49" borderId="9" xfId="30" applyFont="1" applyFill="1" applyBorder="1" applyAlignment="1">
      <alignment horizontal="center" vertical="center" wrapText="1"/>
    </xf>
    <xf numFmtId="0" fontId="15" fillId="49" borderId="15" xfId="30" applyFont="1" applyFill="1" applyBorder="1" applyAlignment="1">
      <alignment horizontal="center" vertical="center"/>
    </xf>
    <xf numFmtId="0" fontId="15" fillId="49" borderId="14" xfId="30" applyFont="1" applyFill="1" applyBorder="1" applyAlignment="1">
      <alignment horizontal="center" vertical="center"/>
    </xf>
    <xf numFmtId="0" fontId="15" fillId="49" borderId="13" xfId="30" applyFont="1" applyFill="1" applyBorder="1" applyAlignment="1">
      <alignment horizontal="center" vertical="center"/>
    </xf>
    <xf numFmtId="0" fontId="15" fillId="49" borderId="7" xfId="30" applyFont="1" applyFill="1" applyBorder="1" applyAlignment="1">
      <alignment horizontal="center" vertical="center"/>
    </xf>
    <xf numFmtId="0" fontId="15" fillId="49" borderId="8" xfId="30" applyFont="1" applyFill="1" applyBorder="1" applyAlignment="1">
      <alignment horizontal="center" vertical="center"/>
    </xf>
    <xf numFmtId="0" fontId="15" fillId="49" borderId="9" xfId="30" applyFont="1" applyFill="1" applyBorder="1" applyAlignment="1">
      <alignment horizontal="center" vertical="center"/>
    </xf>
    <xf numFmtId="3" fontId="136" fillId="47" borderId="94" xfId="30" applyNumberFormat="1" applyFont="1" applyFill="1" applyBorder="1" applyAlignment="1">
      <alignment horizontal="center" vertical="center"/>
    </xf>
    <xf numFmtId="3" fontId="136" fillId="47" borderId="18" xfId="30" applyNumberFormat="1" applyFont="1" applyFill="1" applyBorder="1" applyAlignment="1">
      <alignment horizontal="center" vertical="center"/>
    </xf>
    <xf numFmtId="3" fontId="136" fillId="47" borderId="93" xfId="30" applyNumberFormat="1" applyFont="1" applyFill="1" applyBorder="1" applyAlignment="1">
      <alignment horizontal="center" vertical="center"/>
    </xf>
    <xf numFmtId="0" fontId="143" fillId="26" borderId="6" xfId="30" applyFont="1" applyBorder="1" applyAlignment="1">
      <alignment horizontal="center" vertical="center" wrapText="1"/>
    </xf>
    <xf numFmtId="0" fontId="46" fillId="26" borderId="6" xfId="30" applyFont="1" applyBorder="1" applyAlignment="1">
      <alignment horizontal="center" vertical="center" wrapText="1"/>
    </xf>
    <xf numFmtId="0" fontId="145" fillId="48" borderId="7" xfId="30" applyFont="1" applyFill="1" applyBorder="1" applyAlignment="1">
      <alignment horizontal="center" vertical="center" wrapText="1"/>
    </xf>
    <xf numFmtId="0" fontId="145" fillId="48" borderId="8" xfId="30" applyFont="1" applyFill="1" applyBorder="1" applyAlignment="1">
      <alignment horizontal="center" vertical="center" wrapText="1"/>
    </xf>
    <xf numFmtId="0" fontId="145" fillId="48" borderId="9" xfId="30" applyFont="1" applyFill="1" applyBorder="1" applyAlignment="1">
      <alignment horizontal="center" vertical="center" wrapText="1"/>
    </xf>
    <xf numFmtId="0" fontId="46" fillId="26" borderId="7" xfId="30" applyFont="1" applyBorder="1" applyAlignment="1">
      <alignment horizontal="center" vertical="center"/>
    </xf>
    <xf numFmtId="0" fontId="46" fillId="26" borderId="8" xfId="30" applyFont="1" applyBorder="1" applyAlignment="1">
      <alignment horizontal="center" vertical="center"/>
    </xf>
    <xf numFmtId="0" fontId="46" fillId="26" borderId="9" xfId="30" applyFont="1" applyBorder="1" applyAlignment="1">
      <alignment horizontal="center" vertical="center"/>
    </xf>
    <xf numFmtId="0" fontId="145" fillId="26" borderId="7" xfId="30" applyFont="1" applyBorder="1" applyAlignment="1">
      <alignment horizontal="center" vertical="center" wrapText="1"/>
    </xf>
    <xf numFmtId="0" fontId="145" fillId="26" borderId="8" xfId="30" applyFont="1" applyBorder="1" applyAlignment="1">
      <alignment horizontal="center" vertical="center" wrapText="1"/>
    </xf>
    <xf numFmtId="0" fontId="145" fillId="26" borderId="9" xfId="30" applyFont="1" applyBorder="1" applyAlignment="1">
      <alignment horizontal="center" vertical="center" wrapText="1"/>
    </xf>
    <xf numFmtId="0" fontId="143" fillId="49" borderId="87" xfId="30" applyFont="1" applyFill="1" applyBorder="1" applyAlignment="1">
      <alignment horizontal="center" vertical="center" wrapText="1"/>
    </xf>
    <xf numFmtId="0" fontId="143" fillId="49" borderId="88" xfId="30" applyFont="1" applyFill="1" applyBorder="1" applyAlignment="1">
      <alignment horizontal="center" vertical="center" wrapText="1"/>
    </xf>
    <xf numFmtId="0" fontId="143" fillId="49" borderId="89" xfId="30" applyFont="1" applyFill="1" applyBorder="1" applyAlignment="1">
      <alignment horizontal="center" vertical="center" wrapText="1"/>
    </xf>
    <xf numFmtId="0" fontId="145" fillId="26" borderId="84" xfId="30" applyFont="1" applyBorder="1" applyAlignment="1">
      <alignment horizontal="center" wrapText="1"/>
    </xf>
    <xf numFmtId="0" fontId="145" fillId="26" borderId="85" xfId="30" applyFont="1" applyBorder="1" applyAlignment="1">
      <alignment horizontal="center" wrapText="1"/>
    </xf>
    <xf numFmtId="0" fontId="145" fillId="26" borderId="59" xfId="30" applyFont="1" applyBorder="1" applyAlignment="1">
      <alignment horizontal="center" wrapText="1"/>
    </xf>
    <xf numFmtId="0" fontId="46" fillId="48" borderId="7" xfId="30" applyFont="1" applyFill="1" applyBorder="1" applyAlignment="1">
      <alignment horizontal="center" vertical="center"/>
    </xf>
    <xf numFmtId="0" fontId="46" fillId="48" borderId="8" xfId="30" applyFont="1" applyFill="1" applyBorder="1" applyAlignment="1">
      <alignment horizontal="center" vertical="center"/>
    </xf>
    <xf numFmtId="0" fontId="46" fillId="48" borderId="9" xfId="30" applyFont="1" applyFill="1" applyBorder="1" applyAlignment="1">
      <alignment horizontal="center" vertical="center"/>
    </xf>
    <xf numFmtId="0" fontId="46" fillId="49" borderId="7" xfId="30" applyFont="1" applyFill="1" applyBorder="1" applyAlignment="1">
      <alignment horizontal="center" vertical="center" wrapText="1"/>
    </xf>
    <xf numFmtId="0" fontId="46" fillId="49" borderId="8" xfId="30" applyFont="1" applyFill="1" applyBorder="1" applyAlignment="1">
      <alignment horizontal="center" vertical="center" wrapText="1"/>
    </xf>
    <xf numFmtId="0" fontId="46" fillId="49" borderId="9" xfId="30" applyFont="1" applyFill="1" applyBorder="1" applyAlignment="1">
      <alignment horizontal="center" vertical="center" wrapText="1"/>
    </xf>
    <xf numFmtId="0" fontId="143" fillId="49" borderId="7" xfId="30" applyFont="1" applyFill="1" applyBorder="1" applyAlignment="1">
      <alignment horizontal="center" vertical="center" wrapText="1"/>
    </xf>
    <xf numFmtId="0" fontId="143" fillId="49" borderId="8" xfId="30" applyFont="1" applyFill="1" applyBorder="1" applyAlignment="1">
      <alignment horizontal="center" vertical="center" wrapText="1"/>
    </xf>
    <xf numFmtId="0" fontId="46" fillId="26" borderId="15" xfId="30" applyFont="1" applyBorder="1" applyAlignment="1">
      <alignment horizontal="center" vertical="center" wrapText="1"/>
    </xf>
    <xf numFmtId="0" fontId="46" fillId="26" borderId="14" xfId="30" applyFont="1" applyBorder="1" applyAlignment="1">
      <alignment horizontal="center" vertical="center" wrapText="1"/>
    </xf>
    <xf numFmtId="0" fontId="46" fillId="26" borderId="13" xfId="30" applyFont="1" applyBorder="1" applyAlignment="1">
      <alignment horizontal="center" vertical="center" wrapText="1"/>
    </xf>
    <xf numFmtId="0" fontId="136" fillId="62" borderId="7" xfId="30" applyFont="1" applyFill="1" applyBorder="1" applyAlignment="1">
      <alignment horizontal="center" vertical="center"/>
    </xf>
    <xf numFmtId="0" fontId="136" fillId="62" borderId="18" xfId="30" applyFont="1" applyFill="1" applyBorder="1" applyAlignment="1">
      <alignment horizontal="center" vertical="center"/>
    </xf>
    <xf numFmtId="0" fontId="136" fillId="62" borderId="65" xfId="30" applyFont="1" applyFill="1" applyBorder="1" applyAlignment="1">
      <alignment horizontal="center" vertical="center"/>
    </xf>
    <xf numFmtId="9" fontId="136" fillId="26" borderId="16" xfId="30" applyNumberFormat="1" applyFont="1" applyBorder="1" applyAlignment="1">
      <alignment horizontal="center" vertical="center" wrapText="1"/>
    </xf>
    <xf numFmtId="9" fontId="143" fillId="49" borderId="16" xfId="30" applyNumberFormat="1" applyFont="1" applyFill="1" applyBorder="1" applyAlignment="1">
      <alignment horizontal="center" vertical="center" wrapText="1"/>
    </xf>
    <xf numFmtId="0" fontId="145" fillId="26" borderId="15" xfId="30" applyFont="1" applyBorder="1" applyAlignment="1">
      <alignment horizontal="center" vertical="center" wrapText="1"/>
    </xf>
    <xf numFmtId="0" fontId="145" fillId="26" borderId="14" xfId="30" applyFont="1" applyBorder="1" applyAlignment="1">
      <alignment horizontal="center" vertical="center" wrapText="1"/>
    </xf>
    <xf numFmtId="0" fontId="145" fillId="26" borderId="90" xfId="30" applyFont="1" applyBorder="1" applyAlignment="1">
      <alignment horizontal="center" vertical="center" wrapText="1"/>
    </xf>
    <xf numFmtId="0" fontId="143" fillId="49" borderId="16" xfId="30" applyFont="1" applyFill="1" applyBorder="1" applyAlignment="1">
      <alignment horizontal="center" vertical="center" wrapText="1"/>
    </xf>
    <xf numFmtId="0" fontId="46" fillId="26" borderId="9" xfId="30" applyFont="1" applyBorder="1" applyAlignment="1">
      <alignment horizontal="center" vertical="center" wrapText="1"/>
    </xf>
    <xf numFmtId="0" fontId="137" fillId="49" borderId="7" xfId="30" applyFont="1" applyFill="1" applyBorder="1" applyAlignment="1">
      <alignment horizontal="center" vertical="center" wrapText="1"/>
    </xf>
    <xf numFmtId="0" fontId="137" fillId="49" borderId="8" xfId="30" applyFont="1" applyFill="1" applyBorder="1" applyAlignment="1">
      <alignment horizontal="center" vertical="center" wrapText="1"/>
    </xf>
    <xf numFmtId="0" fontId="137" fillId="49" borderId="9" xfId="30" applyFont="1" applyFill="1" applyBorder="1" applyAlignment="1">
      <alignment horizontal="center" vertical="center" wrapText="1"/>
    </xf>
    <xf numFmtId="0" fontId="138" fillId="48" borderId="10" xfId="30" applyFont="1" applyFill="1" applyBorder="1" applyAlignment="1">
      <alignment horizontal="center" vertical="center" wrapText="1"/>
    </xf>
    <xf numFmtId="0" fontId="138" fillId="48" borderId="12" xfId="30" applyFont="1" applyFill="1" applyBorder="1" applyAlignment="1">
      <alignment horizontal="center" vertical="center" wrapText="1"/>
    </xf>
    <xf numFmtId="0" fontId="142" fillId="49" borderId="7" xfId="30" applyFont="1" applyFill="1" applyBorder="1" applyAlignment="1">
      <alignment horizontal="center" vertical="center" wrapText="1"/>
    </xf>
    <xf numFmtId="0" fontId="142" fillId="49" borderId="8" xfId="30" applyFont="1" applyFill="1" applyBorder="1" applyAlignment="1">
      <alignment horizontal="center" vertical="center" wrapText="1"/>
    </xf>
    <xf numFmtId="0" fontId="138" fillId="48" borderId="7" xfId="30" applyFont="1" applyFill="1" applyBorder="1" applyAlignment="1">
      <alignment horizontal="center" vertical="center" wrapText="1"/>
    </xf>
    <xf numFmtId="0" fontId="138" fillId="48" borderId="8" xfId="30" applyFont="1" applyFill="1" applyBorder="1" applyAlignment="1">
      <alignment horizontal="center" vertical="center" wrapText="1"/>
    </xf>
    <xf numFmtId="0" fontId="138" fillId="48" borderId="13" xfId="30" applyFont="1" applyFill="1" applyBorder="1" applyAlignment="1">
      <alignment horizontal="center" vertical="center" wrapText="1"/>
    </xf>
    <xf numFmtId="0" fontId="138" fillId="26" borderId="7" xfId="30" applyFont="1" applyBorder="1" applyAlignment="1">
      <alignment horizontal="center" vertical="center"/>
    </xf>
    <xf numFmtId="0" fontId="138" fillId="26" borderId="8" xfId="30" applyFont="1" applyBorder="1" applyAlignment="1">
      <alignment horizontal="center" vertical="center"/>
    </xf>
    <xf numFmtId="0" fontId="138" fillId="26" borderId="9" xfId="30" applyFont="1" applyBorder="1" applyAlignment="1">
      <alignment horizontal="center" vertical="center"/>
    </xf>
    <xf numFmtId="0" fontId="137" fillId="47" borderId="16" xfId="30" applyFont="1" applyFill="1" applyBorder="1" applyAlignment="1">
      <alignment horizontal="center" vertical="center" wrapText="1"/>
    </xf>
    <xf numFmtId="0" fontId="138" fillId="48" borderId="14" xfId="30" applyFont="1" applyFill="1" applyBorder="1" applyAlignment="1">
      <alignment horizontal="center" vertical="center" wrapText="1"/>
    </xf>
    <xf numFmtId="0" fontId="137" fillId="26" borderId="92" xfId="30" applyFont="1" applyBorder="1" applyAlignment="1">
      <alignment horizontal="center" vertical="center" wrapText="1"/>
    </xf>
    <xf numFmtId="0" fontId="137" fillId="26" borderId="88" xfId="30" applyFont="1" applyBorder="1" applyAlignment="1">
      <alignment horizontal="center" vertical="center" wrapText="1"/>
    </xf>
    <xf numFmtId="0" fontId="137" fillId="26" borderId="89" xfId="30" applyFont="1" applyBorder="1" applyAlignment="1">
      <alignment horizontal="center" vertical="center" wrapText="1"/>
    </xf>
    <xf numFmtId="0" fontId="138" fillId="26" borderId="26" xfId="30" applyFont="1" applyBorder="1" applyAlignment="1">
      <alignment horizontal="center" vertical="center" wrapText="1"/>
    </xf>
    <xf numFmtId="0" fontId="138" fillId="26" borderId="27" xfId="30" applyFont="1" applyBorder="1" applyAlignment="1">
      <alignment horizontal="center" vertical="center" wrapText="1"/>
    </xf>
    <xf numFmtId="0" fontId="138" fillId="26" borderId="28" xfId="30" applyFont="1" applyBorder="1" applyAlignment="1">
      <alignment horizontal="center" vertical="center" wrapText="1"/>
    </xf>
    <xf numFmtId="0" fontId="138" fillId="26" borderId="84" xfId="30" applyFont="1" applyBorder="1" applyAlignment="1">
      <alignment horizontal="center" vertical="center"/>
    </xf>
    <xf numFmtId="0" fontId="138" fillId="26" borderId="85" xfId="30" applyFont="1" applyBorder="1" applyAlignment="1">
      <alignment horizontal="center" vertical="center"/>
    </xf>
    <xf numFmtId="0" fontId="138" fillId="26" borderId="59" xfId="30" applyFont="1" applyBorder="1" applyAlignment="1">
      <alignment horizontal="center" vertical="center"/>
    </xf>
    <xf numFmtId="0" fontId="137" fillId="26" borderId="7" xfId="30" applyFont="1" applyBorder="1" applyAlignment="1">
      <alignment horizontal="center" vertical="center"/>
    </xf>
    <xf numFmtId="0" fontId="137" fillId="26" borderId="8" xfId="30" applyFont="1" applyBorder="1" applyAlignment="1">
      <alignment horizontal="center" vertical="center"/>
    </xf>
    <xf numFmtId="0" fontId="137" fillId="26" borderId="91" xfId="30" applyFont="1" applyBorder="1" applyAlignment="1">
      <alignment horizontal="center" vertical="center"/>
    </xf>
    <xf numFmtId="0" fontId="138" fillId="48" borderId="15" xfId="30" applyFont="1" applyFill="1" applyBorder="1" applyAlignment="1">
      <alignment horizontal="center" vertical="center" wrapText="1"/>
    </xf>
    <xf numFmtId="0" fontId="138" fillId="26" borderId="15" xfId="30" applyFont="1" applyBorder="1" applyAlignment="1">
      <alignment horizontal="center" vertical="center"/>
    </xf>
    <xf numFmtId="0" fontId="138" fillId="26" borderId="14" xfId="30" applyFont="1" applyBorder="1" applyAlignment="1">
      <alignment horizontal="center" vertical="center"/>
    </xf>
    <xf numFmtId="0" fontId="138" fillId="26" borderId="13" xfId="30" applyFont="1" applyBorder="1" applyAlignment="1">
      <alignment horizontal="center" vertical="center"/>
    </xf>
    <xf numFmtId="0" fontId="137" fillId="26" borderId="64" xfId="30" applyFont="1" applyBorder="1" applyAlignment="1">
      <alignment horizontal="center" vertical="center" wrapText="1"/>
    </xf>
    <xf numFmtId="0" fontId="137" fillId="26" borderId="18" xfId="30" applyFont="1" applyBorder="1" applyAlignment="1">
      <alignment horizontal="center" vertical="center" wrapText="1"/>
    </xf>
    <xf numFmtId="0" fontId="137" fillId="26" borderId="93" xfId="30" applyFont="1" applyBorder="1" applyAlignment="1">
      <alignment horizontal="center" vertical="center" wrapText="1"/>
    </xf>
    <xf numFmtId="0" fontId="138" fillId="26" borderId="16" xfId="30" applyFont="1" applyBorder="1" applyAlignment="1">
      <alignment horizontal="center" vertical="center" wrapText="1"/>
    </xf>
    <xf numFmtId="0" fontId="151" fillId="26" borderId="15" xfId="30" applyFont="1" applyBorder="1" applyAlignment="1">
      <alignment horizontal="center" vertical="center" wrapText="1"/>
    </xf>
    <xf numFmtId="0" fontId="151" fillId="26" borderId="14" xfId="30" applyFont="1" applyBorder="1" applyAlignment="1">
      <alignment horizontal="center" vertical="center" wrapText="1"/>
    </xf>
    <xf numFmtId="0" fontId="151" fillId="26" borderId="13" xfId="30" applyFont="1" applyBorder="1" applyAlignment="1">
      <alignment horizontal="center" vertical="center" wrapText="1"/>
    </xf>
    <xf numFmtId="0" fontId="67" fillId="26" borderId="7" xfId="31" applyFont="1" applyBorder="1" applyAlignment="1">
      <alignment horizontal="center"/>
    </xf>
    <xf numFmtId="0" fontId="67" fillId="26" borderId="8" xfId="31" applyFont="1" applyBorder="1" applyAlignment="1">
      <alignment horizontal="center"/>
    </xf>
    <xf numFmtId="0" fontId="67" fillId="26" borderId="9" xfId="31" applyFont="1" applyBorder="1" applyAlignment="1">
      <alignment horizontal="center"/>
    </xf>
    <xf numFmtId="0" fontId="14" fillId="26" borderId="2" xfId="31" applyFont="1" applyAlignment="1">
      <alignment horizontal="center"/>
    </xf>
    <xf numFmtId="0" fontId="86" fillId="47" borderId="2" xfId="31" applyFont="1" applyFill="1" applyAlignment="1">
      <alignment horizontal="center"/>
    </xf>
    <xf numFmtId="0" fontId="68" fillId="48" borderId="6" xfId="31" applyFont="1" applyFill="1" applyBorder="1" applyAlignment="1">
      <alignment horizontal="center" vertical="center"/>
    </xf>
    <xf numFmtId="49" fontId="68" fillId="48" borderId="7" xfId="31" applyNumberFormat="1" applyFont="1" applyFill="1" applyBorder="1" applyAlignment="1">
      <alignment horizontal="center" vertical="center"/>
    </xf>
    <xf numFmtId="49" fontId="68" fillId="48" borderId="8" xfId="31" applyNumberFormat="1" applyFont="1" applyFill="1" applyBorder="1" applyAlignment="1">
      <alignment horizontal="center" vertical="center"/>
    </xf>
    <xf numFmtId="49" fontId="68" fillId="48" borderId="9" xfId="31" applyNumberFormat="1" applyFont="1" applyFill="1" applyBorder="1" applyAlignment="1">
      <alignment horizontal="center" vertical="center"/>
    </xf>
    <xf numFmtId="0" fontId="68" fillId="48" borderId="7" xfId="31" applyFont="1" applyFill="1" applyBorder="1" applyAlignment="1">
      <alignment horizontal="center" vertical="center" wrapText="1"/>
    </xf>
    <xf numFmtId="0" fontId="68" fillId="48" borderId="8" xfId="31" applyFont="1" applyFill="1" applyBorder="1" applyAlignment="1">
      <alignment horizontal="center" vertical="center" wrapText="1"/>
    </xf>
    <xf numFmtId="0" fontId="68" fillId="48" borderId="9" xfId="31" applyFont="1" applyFill="1" applyBorder="1" applyAlignment="1">
      <alignment horizontal="center" vertical="center" wrapText="1"/>
    </xf>
    <xf numFmtId="0" fontId="87" fillId="49" borderId="7" xfId="31" applyFont="1" applyFill="1" applyBorder="1" applyAlignment="1">
      <alignment horizontal="center" vertical="center" wrapText="1"/>
    </xf>
    <xf numFmtId="0" fontId="87" fillId="49" borderId="8" xfId="31" applyFont="1" applyFill="1" applyBorder="1" applyAlignment="1">
      <alignment horizontal="center" vertical="center" wrapText="1"/>
    </xf>
    <xf numFmtId="0" fontId="87" fillId="49" borderId="9" xfId="31" applyFont="1" applyFill="1" applyBorder="1" applyAlignment="1">
      <alignment horizontal="center" vertical="center" wrapText="1"/>
    </xf>
    <xf numFmtId="0" fontId="29" fillId="26" borderId="64" xfId="31" applyFont="1" applyBorder="1" applyAlignment="1">
      <alignment horizontal="left" vertical="center" wrapText="1"/>
    </xf>
    <xf numFmtId="0" fontId="29" fillId="26" borderId="18" xfId="31" applyFont="1" applyBorder="1" applyAlignment="1">
      <alignment horizontal="left" vertical="center" wrapText="1"/>
    </xf>
    <xf numFmtId="0" fontId="29" fillId="26" borderId="65" xfId="31" applyFont="1" applyBorder="1" applyAlignment="1">
      <alignment horizontal="left" vertical="center" wrapText="1"/>
    </xf>
    <xf numFmtId="0" fontId="29" fillId="26" borderId="63" xfId="31" applyFont="1" applyBorder="1" applyAlignment="1">
      <alignment horizontal="left" vertical="center" wrapText="1"/>
    </xf>
    <xf numFmtId="0" fontId="29" fillId="26" borderId="2" xfId="31" applyFont="1" applyAlignment="1">
      <alignment horizontal="left" vertical="center" wrapText="1"/>
    </xf>
    <xf numFmtId="0" fontId="29" fillId="26" borderId="11" xfId="31" applyFont="1" applyBorder="1" applyAlignment="1">
      <alignment horizontal="left" vertical="center" wrapText="1"/>
    </xf>
    <xf numFmtId="0" fontId="29" fillId="26" borderId="15" xfId="31" applyFont="1" applyBorder="1" applyAlignment="1">
      <alignment horizontal="left" vertical="center" wrapText="1"/>
    </xf>
    <xf numFmtId="0" fontId="29" fillId="26" borderId="14" xfId="31" applyFont="1" applyBorder="1" applyAlignment="1">
      <alignment horizontal="left" vertical="center" wrapText="1"/>
    </xf>
    <xf numFmtId="0" fontId="29" fillId="26" borderId="13" xfId="31" applyFont="1" applyBorder="1" applyAlignment="1">
      <alignment horizontal="left" vertical="center" wrapText="1"/>
    </xf>
    <xf numFmtId="0" fontId="68" fillId="49" borderId="8" xfId="31" applyFont="1" applyFill="1" applyBorder="1" applyAlignment="1">
      <alignment horizontal="left" vertical="center" wrapText="1"/>
    </xf>
    <xf numFmtId="0" fontId="68" fillId="49" borderId="8" xfId="31" applyFont="1" applyFill="1" applyBorder="1" applyAlignment="1">
      <alignment horizontal="left" vertical="center"/>
    </xf>
    <xf numFmtId="0" fontId="68" fillId="49" borderId="9" xfId="31" applyFont="1" applyFill="1" applyBorder="1" applyAlignment="1">
      <alignment horizontal="left" vertical="center"/>
    </xf>
    <xf numFmtId="0" fontId="76" fillId="48" borderId="10" xfId="31" applyFont="1" applyFill="1" applyBorder="1" applyAlignment="1">
      <alignment horizontal="center" vertical="center" wrapText="1"/>
    </xf>
    <xf numFmtId="0" fontId="76" fillId="48" borderId="12" xfId="31" applyFont="1" applyFill="1" applyBorder="1" applyAlignment="1">
      <alignment horizontal="center" vertical="center" wrapText="1"/>
    </xf>
    <xf numFmtId="0" fontId="29" fillId="49" borderId="7" xfId="31" applyFont="1" applyFill="1" applyBorder="1" applyAlignment="1">
      <alignment horizontal="center" vertical="center" wrapText="1"/>
    </xf>
    <xf numFmtId="0" fontId="29" fillId="49" borderId="8" xfId="31" applyFont="1" applyFill="1" applyBorder="1" applyAlignment="1">
      <alignment horizontal="center" vertical="center" wrapText="1"/>
    </xf>
    <xf numFmtId="0" fontId="29" fillId="49" borderId="9" xfId="31" applyFont="1" applyFill="1" applyBorder="1" applyAlignment="1">
      <alignment horizontal="center" vertical="center" wrapText="1"/>
    </xf>
    <xf numFmtId="0" fontId="76" fillId="48" borderId="7" xfId="31" applyFont="1" applyFill="1" applyBorder="1" applyAlignment="1">
      <alignment horizontal="center" vertical="center" wrapText="1"/>
    </xf>
    <xf numFmtId="0" fontId="76" fillId="48" borderId="8" xfId="31" applyFont="1" applyFill="1" applyBorder="1" applyAlignment="1">
      <alignment horizontal="center" vertical="center" wrapText="1"/>
    </xf>
    <xf numFmtId="0" fontId="76" fillId="48" borderId="9" xfId="31" applyFont="1" applyFill="1" applyBorder="1" applyAlignment="1">
      <alignment horizontal="center" vertical="center" wrapText="1"/>
    </xf>
    <xf numFmtId="0" fontId="87" fillId="49" borderId="7" xfId="31" applyFont="1" applyFill="1" applyBorder="1" applyAlignment="1">
      <alignment horizontal="center" vertical="center"/>
    </xf>
    <xf numFmtId="0" fontId="87" fillId="49" borderId="8" xfId="31" applyFont="1" applyFill="1" applyBorder="1" applyAlignment="1">
      <alignment horizontal="center" vertical="center"/>
    </xf>
    <xf numFmtId="0" fontId="87" fillId="49" borderId="9" xfId="31" applyFont="1" applyFill="1" applyBorder="1" applyAlignment="1">
      <alignment horizontal="center" vertical="center"/>
    </xf>
    <xf numFmtId="0" fontId="67" fillId="49" borderId="7" xfId="31" applyFont="1" applyFill="1" applyBorder="1" applyAlignment="1">
      <alignment horizontal="center" vertical="center"/>
    </xf>
    <xf numFmtId="0" fontId="67" fillId="49" borderId="8" xfId="31" applyFont="1" applyFill="1" applyBorder="1" applyAlignment="1">
      <alignment horizontal="center" vertical="center"/>
    </xf>
    <xf numFmtId="0" fontId="67" fillId="49" borderId="9" xfId="31" applyFont="1" applyFill="1" applyBorder="1" applyAlignment="1">
      <alignment horizontal="center" vertical="center"/>
    </xf>
    <xf numFmtId="0" fontId="76" fillId="49" borderId="7" xfId="31" applyFont="1" applyFill="1" applyBorder="1" applyAlignment="1">
      <alignment horizontal="center" vertical="center" wrapText="1"/>
    </xf>
    <xf numFmtId="0" fontId="76" fillId="49" borderId="8" xfId="31" applyFont="1" applyFill="1" applyBorder="1" applyAlignment="1">
      <alignment horizontal="center" vertical="center"/>
    </xf>
    <xf numFmtId="0" fontId="76" fillId="49" borderId="9" xfId="31" applyFont="1" applyFill="1" applyBorder="1" applyAlignment="1">
      <alignment horizontal="center" vertical="center"/>
    </xf>
    <xf numFmtId="0" fontId="43" fillId="48" borderId="7" xfId="31" applyFont="1" applyFill="1" applyBorder="1" applyAlignment="1">
      <alignment horizontal="center" vertical="center" wrapText="1"/>
    </xf>
    <xf numFmtId="0" fontId="43" fillId="48" borderId="8" xfId="31" applyFont="1" applyFill="1" applyBorder="1" applyAlignment="1">
      <alignment horizontal="center" vertical="center" wrapText="1"/>
    </xf>
    <xf numFmtId="0" fontId="43" fillId="48" borderId="9" xfId="31" applyFont="1" applyFill="1" applyBorder="1" applyAlignment="1">
      <alignment horizontal="center" vertical="center" wrapText="1"/>
    </xf>
    <xf numFmtId="0" fontId="76" fillId="48" borderId="7" xfId="31" applyFont="1" applyFill="1" applyBorder="1" applyAlignment="1">
      <alignment horizontal="center" vertical="center"/>
    </xf>
    <xf numFmtId="0" fontId="76" fillId="48" borderId="8" xfId="31" applyFont="1" applyFill="1" applyBorder="1" applyAlignment="1">
      <alignment horizontal="center" vertical="center"/>
    </xf>
    <xf numFmtId="0" fontId="76" fillId="48" borderId="9" xfId="31" applyFont="1" applyFill="1" applyBorder="1" applyAlignment="1">
      <alignment horizontal="center" vertical="center"/>
    </xf>
    <xf numFmtId="0" fontId="87" fillId="48" borderId="7" xfId="31" applyFont="1" applyFill="1" applyBorder="1" applyAlignment="1">
      <alignment horizontal="center" vertical="center"/>
    </xf>
    <xf numFmtId="9" fontId="87" fillId="49" borderId="7" xfId="31" applyNumberFormat="1" applyFont="1" applyFill="1" applyBorder="1" applyAlignment="1">
      <alignment horizontal="center" vertical="center"/>
    </xf>
    <xf numFmtId="9" fontId="87" fillId="49" borderId="18" xfId="31" applyNumberFormat="1" applyFont="1" applyFill="1" applyBorder="1" applyAlignment="1">
      <alignment horizontal="center" vertical="center"/>
    </xf>
    <xf numFmtId="9" fontId="87" fillId="49" borderId="8" xfId="31" applyNumberFormat="1" applyFont="1" applyFill="1" applyBorder="1" applyAlignment="1">
      <alignment horizontal="center" vertical="center"/>
    </xf>
    <xf numFmtId="9" fontId="87" fillId="49" borderId="9" xfId="31" applyNumberFormat="1" applyFont="1" applyFill="1" applyBorder="1" applyAlignment="1">
      <alignment horizontal="center" vertical="center"/>
    </xf>
    <xf numFmtId="9" fontId="76" fillId="48" borderId="8" xfId="31" applyNumberFormat="1" applyFont="1" applyFill="1" applyBorder="1" applyAlignment="1">
      <alignment horizontal="center" vertical="center"/>
    </xf>
    <xf numFmtId="9" fontId="76" fillId="48" borderId="9" xfId="31" applyNumberFormat="1" applyFont="1" applyFill="1" applyBorder="1" applyAlignment="1">
      <alignment horizontal="center" vertical="center"/>
    </xf>
    <xf numFmtId="9" fontId="76" fillId="49" borderId="7" xfId="31" applyNumberFormat="1" applyFont="1" applyFill="1" applyBorder="1" applyAlignment="1">
      <alignment horizontal="center" vertical="center"/>
    </xf>
    <xf numFmtId="9" fontId="76" fillId="49" borderId="14" xfId="31" applyNumberFormat="1" applyFont="1" applyFill="1" applyBorder="1" applyAlignment="1">
      <alignment horizontal="center" vertical="center"/>
    </xf>
    <xf numFmtId="9" fontId="76" fillId="49" borderId="8" xfId="31" applyNumberFormat="1" applyFont="1" applyFill="1" applyBorder="1" applyAlignment="1">
      <alignment horizontal="center" vertical="center"/>
    </xf>
    <xf numFmtId="9" fontId="76" fillId="49" borderId="9" xfId="31" applyNumberFormat="1" applyFont="1" applyFill="1" applyBorder="1" applyAlignment="1">
      <alignment horizontal="center" vertical="center"/>
    </xf>
    <xf numFmtId="0" fontId="87" fillId="48" borderId="7" xfId="31" applyFont="1" applyFill="1" applyBorder="1" applyAlignment="1">
      <alignment horizontal="center" vertical="center" wrapText="1"/>
    </xf>
    <xf numFmtId="0" fontId="67" fillId="48" borderId="7" xfId="10" applyFont="1" applyFill="1" applyBorder="1" applyAlignment="1">
      <alignment horizontal="center" vertical="center" wrapText="1"/>
    </xf>
    <xf numFmtId="0" fontId="55" fillId="48" borderId="7" xfId="20" applyFont="1" applyFill="1" applyBorder="1" applyAlignment="1">
      <alignment horizontal="center" vertical="center" wrapText="1"/>
    </xf>
  </cellXfs>
  <cellStyles count="38">
    <cellStyle name="Bad 2" xfId="17"/>
    <cellStyle name="Comma 2" xfId="5"/>
    <cellStyle name="Comma 3" xfId="7"/>
    <cellStyle name="Comma 4" xfId="15"/>
    <cellStyle name="Normal" xfId="0" builtinId="0"/>
    <cellStyle name="Normal 10" xfId="12"/>
    <cellStyle name="Normal 10 2" xfId="35"/>
    <cellStyle name="Normal 11" xfId="14"/>
    <cellStyle name="Normal 12" xfId="16"/>
    <cellStyle name="Normal 13" xfId="18"/>
    <cellStyle name="Normal 14" xfId="19"/>
    <cellStyle name="Normal 15" xfId="20"/>
    <cellStyle name="Normal 16" xfId="22"/>
    <cellStyle name="Normal 17" xfId="23"/>
    <cellStyle name="Normal 18" xfId="25"/>
    <cellStyle name="Normal 19" xfId="26"/>
    <cellStyle name="Normal 2" xfId="1"/>
    <cellStyle name="Normal 2 2" xfId="13"/>
    <cellStyle name="Normal 2 2 2" xfId="36"/>
    <cellStyle name="Normal 20" xfId="27"/>
    <cellStyle name="Normal 21" xfId="28"/>
    <cellStyle name="Normal 22" xfId="29"/>
    <cellStyle name="Normal 23" xfId="24"/>
    <cellStyle name="Normal 24" xfId="30"/>
    <cellStyle name="Normal 25" xfId="31"/>
    <cellStyle name="Normal 26" xfId="32"/>
    <cellStyle name="Normal 27" xfId="33"/>
    <cellStyle name="Normal 28" xfId="34"/>
    <cellStyle name="Normal 3" xfId="2"/>
    <cellStyle name="Normal 4" xfId="4"/>
    <cellStyle name="Normal 5" xfId="6"/>
    <cellStyle name="Normal 6" xfId="8"/>
    <cellStyle name="Normal 7" xfId="9"/>
    <cellStyle name="Normal 8" xfId="10"/>
    <cellStyle name="Normal 9" xfId="11"/>
    <cellStyle name="Normal_Formati_permbledhese_Investimet 2007" xfId="21"/>
    <cellStyle name="Percent 2" xfId="3"/>
    <cellStyle name="Percent 2 2" xfId="3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33</xdr:row>
      <xdr:rowOff>0</xdr:rowOff>
    </xdr:from>
    <xdr:to>
      <xdr:col>6</xdr:col>
      <xdr:colOff>304800</xdr:colOff>
      <xdr:row>34</xdr:row>
      <xdr:rowOff>114300</xdr:rowOff>
    </xdr:to>
    <xdr:sp macro="" textlink="">
      <xdr:nvSpPr>
        <xdr:cNvPr id="2" name="AutoShape 4" descr="https://owa.e-albania.al/owa/service.svc/s/GetFileAttachment?id=AAMkAGRiNjg1N2RkLTY3ZmYtNGE2MS1iMTYyLTdjZjU1Zjc4MWY2MwBGAAAAAADKtIfaa98QRa9dDoBLIZ7xBwDRdYk1wa4tSYVVuFYtOLTiAAAAq75xAAAYt%2F9b8ck1QLJEFzZk4jLxAASCVkNyAAABEgAQADAFduq7mlBLi%2FKzb0%2FbD3w%3D&amp;X-OWA-CANARY=yeI4PPnzQUacrObr2N_ZtkO-CtphkNgIBFY-XpZFaWR3bLDKy6QgfxlYbGnwzF0PARSD1GFKRxA.">
          <a:extLst>
            <a:ext uri="{FF2B5EF4-FFF2-40B4-BE49-F238E27FC236}">
              <a16:creationId xmlns="" xmlns:a16="http://schemas.microsoft.com/office/drawing/2014/main" id="{B5234FF7-120B-41A7-B460-5E492DDFBED0}"/>
            </a:ext>
          </a:extLst>
        </xdr:cNvPr>
        <xdr:cNvSpPr>
          <a:spLocks noChangeAspect="1" noChangeArrowheads="1"/>
        </xdr:cNvSpPr>
      </xdr:nvSpPr>
      <xdr:spPr bwMode="auto">
        <a:xfrm>
          <a:off x="8610600" y="1107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468"/>
  <sheetViews>
    <sheetView view="pageBreakPreview" topLeftCell="B422" zoomScale="69" zoomScaleNormal="100" zoomScaleSheetLayoutView="69" workbookViewId="0">
      <selection activeCell="P460" sqref="P460"/>
    </sheetView>
  </sheetViews>
  <sheetFormatPr defaultColWidth="9.125" defaultRowHeight="14.25"/>
  <cols>
    <col min="1" max="1" width="13.25" style="1433" hidden="1" customWidth="1"/>
    <col min="2" max="2" width="9.75" style="1433" customWidth="1"/>
    <col min="3" max="3" width="28.25" style="1433" customWidth="1"/>
    <col min="4" max="6" width="15.875" style="1433" customWidth="1"/>
    <col min="7" max="7" width="16.125" style="1433" customWidth="1"/>
    <col min="8" max="8" width="6.75" style="1433" customWidth="1"/>
    <col min="9" max="9" width="18.25" style="1433" customWidth="1"/>
    <col min="10" max="10" width="10.75" style="1433" customWidth="1"/>
    <col min="11" max="11" width="17.375" style="1433" customWidth="1"/>
    <col min="12" max="16384" width="9.125" style="1433"/>
  </cols>
  <sheetData>
    <row r="1" spans="1:11" ht="20.100000000000001" customHeight="1">
      <c r="A1" s="1432"/>
      <c r="B1" s="1432"/>
      <c r="C1" s="1812" t="s">
        <v>0</v>
      </c>
      <c r="D1" s="1813"/>
      <c r="E1" s="1813"/>
      <c r="F1" s="1813"/>
      <c r="G1" s="1813"/>
      <c r="H1" s="1432"/>
      <c r="I1" s="1432"/>
      <c r="J1" s="1432"/>
      <c r="K1" s="1432"/>
    </row>
    <row r="2" spans="1:11" ht="24.95" customHeight="1">
      <c r="A2" s="1432"/>
      <c r="B2" s="1432"/>
      <c r="C2" s="1814" t="s">
        <v>1</v>
      </c>
      <c r="D2" s="1815"/>
      <c r="E2" s="1815"/>
      <c r="F2" s="1815"/>
      <c r="G2" s="1815"/>
      <c r="H2" s="1432"/>
      <c r="I2" s="1432"/>
      <c r="J2" s="1432"/>
      <c r="K2" s="1432"/>
    </row>
    <row r="3" spans="1:11" ht="14.1" customHeight="1">
      <c r="A3" s="1432"/>
      <c r="B3" s="1432"/>
      <c r="C3" s="1434" t="s">
        <v>2</v>
      </c>
      <c r="D3" s="1816" t="s">
        <v>1490</v>
      </c>
      <c r="E3" s="1817"/>
      <c r="F3" s="1817"/>
      <c r="G3" s="1817"/>
      <c r="H3" s="1432"/>
      <c r="I3" s="1432"/>
      <c r="J3" s="1432"/>
      <c r="K3" s="1432"/>
    </row>
    <row r="4" spans="1:11" ht="14.1" customHeight="1">
      <c r="A4" s="1432"/>
      <c r="B4" s="1432"/>
      <c r="C4" s="1434" t="s">
        <v>4</v>
      </c>
      <c r="D4" s="1816" t="s">
        <v>1491</v>
      </c>
      <c r="E4" s="1817"/>
      <c r="F4" s="1817"/>
      <c r="G4" s="1817"/>
      <c r="H4" s="1432"/>
      <c r="I4" s="1432"/>
      <c r="J4" s="1432"/>
      <c r="K4" s="1432"/>
    </row>
    <row r="5" spans="1:11" ht="14.1" customHeight="1">
      <c r="A5" s="1432"/>
      <c r="B5" s="1432"/>
      <c r="C5" s="1434" t="s">
        <v>6</v>
      </c>
      <c r="D5" s="1816" t="s">
        <v>1492</v>
      </c>
      <c r="E5" s="1817"/>
      <c r="F5" s="1817"/>
      <c r="G5" s="1817"/>
      <c r="H5" s="1432"/>
      <c r="I5" s="1432"/>
      <c r="J5" s="1432"/>
      <c r="K5" s="1432"/>
    </row>
    <row r="6" spans="1:11" ht="14.1" customHeight="1">
      <c r="A6" s="1432"/>
      <c r="B6" s="1432"/>
      <c r="C6" s="1434" t="s">
        <v>8</v>
      </c>
      <c r="D6" s="1816" t="s">
        <v>317</v>
      </c>
      <c r="E6" s="1817"/>
      <c r="F6" s="1817"/>
      <c r="G6" s="1817"/>
      <c r="H6" s="1432"/>
      <c r="I6" s="1432"/>
      <c r="J6" s="1432"/>
      <c r="K6" s="1432"/>
    </row>
    <row r="7" spans="1:11" ht="14.1" customHeight="1">
      <c r="A7" s="1432"/>
      <c r="B7" s="1432"/>
      <c r="C7" s="1434" t="s">
        <v>10</v>
      </c>
      <c r="D7" s="1818" t="s">
        <v>11</v>
      </c>
      <c r="E7" s="1819"/>
      <c r="F7" s="1819"/>
      <c r="G7" s="1819"/>
      <c r="H7" s="1432"/>
      <c r="I7" s="1432"/>
      <c r="J7" s="1432"/>
      <c r="K7" s="1432"/>
    </row>
    <row r="8" spans="1:11" ht="14.1" customHeight="1">
      <c r="A8" s="1432"/>
      <c r="B8" s="1432"/>
      <c r="C8" s="1820" t="s">
        <v>12</v>
      </c>
      <c r="D8" s="1821"/>
      <c r="E8" s="1821"/>
      <c r="F8" s="1821"/>
      <c r="G8" s="1821"/>
      <c r="H8" s="1432"/>
      <c r="I8" s="1432"/>
      <c r="J8" s="1432"/>
      <c r="K8" s="1432"/>
    </row>
    <row r="9" spans="1:11" ht="45" customHeight="1">
      <c r="A9" s="1432"/>
      <c r="B9" s="1432"/>
      <c r="C9" s="1822" t="s">
        <v>1493</v>
      </c>
      <c r="D9" s="1823"/>
      <c r="E9" s="1823"/>
      <c r="F9" s="1823"/>
      <c r="G9" s="1823"/>
      <c r="H9" s="1432"/>
      <c r="I9" s="1432"/>
      <c r="J9" s="1432"/>
      <c r="K9" s="1432"/>
    </row>
    <row r="10" spans="1:11" ht="24" customHeight="1">
      <c r="A10" s="1432"/>
      <c r="B10" s="1432"/>
      <c r="C10" s="1435" t="s">
        <v>14</v>
      </c>
      <c r="D10" s="1804" t="s">
        <v>1494</v>
      </c>
      <c r="E10" s="1805"/>
      <c r="F10" s="1805"/>
      <c r="G10" s="1805"/>
      <c r="H10" s="1432"/>
      <c r="I10" s="1432"/>
      <c r="J10" s="1432"/>
      <c r="K10" s="1432"/>
    </row>
    <row r="11" spans="1:11">
      <c r="A11" s="1432"/>
      <c r="B11" s="1432"/>
      <c r="C11" s="1436" t="s">
        <v>209</v>
      </c>
      <c r="D11" s="1437">
        <v>2023</v>
      </c>
      <c r="E11" s="1437">
        <v>2024</v>
      </c>
      <c r="F11" s="1437">
        <v>2025</v>
      </c>
      <c r="G11" s="1437">
        <v>2026</v>
      </c>
      <c r="H11" s="1432"/>
      <c r="I11" s="1432"/>
      <c r="J11" s="1432"/>
      <c r="K11" s="1432"/>
    </row>
    <row r="12" spans="1:11">
      <c r="A12" s="1432"/>
      <c r="B12" s="1432"/>
      <c r="C12" s="1438"/>
      <c r="D12" s="1439" t="s">
        <v>22</v>
      </c>
      <c r="E12" s="1439" t="s">
        <v>23</v>
      </c>
      <c r="F12" s="1439" t="s">
        <v>23</v>
      </c>
      <c r="G12" s="1439" t="s">
        <v>23</v>
      </c>
      <c r="H12" s="1432"/>
      <c r="I12" s="1432"/>
      <c r="J12" s="1432"/>
      <c r="K12" s="1432"/>
    </row>
    <row r="13" spans="1:11" ht="20.100000000000001" customHeight="1">
      <c r="A13" s="1432"/>
      <c r="B13" s="1432"/>
      <c r="C13" s="1436" t="s">
        <v>1495</v>
      </c>
      <c r="D13" s="1440" t="s">
        <v>1496</v>
      </c>
      <c r="E13" s="1440" t="s">
        <v>1497</v>
      </c>
      <c r="F13" s="1440" t="s">
        <v>1497</v>
      </c>
      <c r="G13" s="1440" t="s">
        <v>1497</v>
      </c>
      <c r="H13" s="1432"/>
      <c r="I13" s="1432"/>
      <c r="J13" s="1432"/>
      <c r="K13" s="1432"/>
    </row>
    <row r="14" spans="1:11" ht="25.5" customHeight="1">
      <c r="A14" s="1432"/>
      <c r="B14" s="1432"/>
      <c r="C14" s="1435" t="s">
        <v>16</v>
      </c>
      <c r="D14" s="1804" t="s">
        <v>1498</v>
      </c>
      <c r="E14" s="1805"/>
      <c r="F14" s="1805"/>
      <c r="G14" s="1805"/>
      <c r="H14" s="1432"/>
      <c r="I14" s="1432"/>
      <c r="J14" s="1432"/>
      <c r="K14" s="1432"/>
    </row>
    <row r="15" spans="1:11" ht="27.95" customHeight="1">
      <c r="A15" s="1432"/>
      <c r="B15" s="1432"/>
      <c r="C15" s="1436" t="s">
        <v>223</v>
      </c>
      <c r="D15" s="1437">
        <v>2023</v>
      </c>
      <c r="E15" s="1437">
        <v>2024</v>
      </c>
      <c r="F15" s="1437">
        <v>2025</v>
      </c>
      <c r="G15" s="1437">
        <v>2026</v>
      </c>
      <c r="H15" s="1432"/>
      <c r="I15" s="1432"/>
      <c r="J15" s="1432"/>
      <c r="K15" s="1432"/>
    </row>
    <row r="16" spans="1:11" ht="14.1" customHeight="1">
      <c r="A16" s="1432"/>
      <c r="B16" s="1432"/>
      <c r="C16" s="1438"/>
      <c r="D16" s="1439" t="s">
        <v>22</v>
      </c>
      <c r="E16" s="1439" t="s">
        <v>23</v>
      </c>
      <c r="F16" s="1439" t="s">
        <v>23</v>
      </c>
      <c r="G16" s="1439" t="s">
        <v>23</v>
      </c>
      <c r="H16" s="1432"/>
      <c r="I16" s="1432"/>
      <c r="J16" s="1432"/>
      <c r="K16" s="1432"/>
    </row>
    <row r="17" spans="1:11" ht="20.100000000000001" customHeight="1">
      <c r="A17" s="1432"/>
      <c r="B17" s="1432"/>
      <c r="C17" s="1436" t="s">
        <v>1499</v>
      </c>
      <c r="D17" s="1440" t="s">
        <v>1500</v>
      </c>
      <c r="E17" s="1440" t="s">
        <v>214</v>
      </c>
      <c r="F17" s="1440" t="s">
        <v>214</v>
      </c>
      <c r="G17" s="1440" t="s">
        <v>214</v>
      </c>
      <c r="H17" s="1432"/>
      <c r="I17" s="1432"/>
      <c r="J17" s="1432"/>
      <c r="K17" s="1432"/>
    </row>
    <row r="18" spans="1:11" ht="20.100000000000001" customHeight="1">
      <c r="A18" s="1432"/>
      <c r="B18" s="1432"/>
      <c r="C18" s="1436" t="s">
        <v>1501</v>
      </c>
      <c r="D18" s="1440" t="s">
        <v>214</v>
      </c>
      <c r="E18" s="1440" t="s">
        <v>1500</v>
      </c>
      <c r="F18" s="1440" t="s">
        <v>1500</v>
      </c>
      <c r="G18" s="1440" t="s">
        <v>1500</v>
      </c>
      <c r="H18" s="1432"/>
      <c r="I18" s="1432"/>
      <c r="J18" s="1432"/>
      <c r="K18" s="1432"/>
    </row>
    <row r="19" spans="1:11" ht="30.95" customHeight="1">
      <c r="A19" s="1432"/>
      <c r="B19" s="1432"/>
      <c r="C19" s="1436" t="s">
        <v>1502</v>
      </c>
      <c r="D19" s="1440" t="s">
        <v>1503</v>
      </c>
      <c r="E19" s="1440" t="s">
        <v>1504</v>
      </c>
      <c r="F19" s="1440" t="s">
        <v>1504</v>
      </c>
      <c r="G19" s="1440" t="s">
        <v>1504</v>
      </c>
      <c r="H19" s="1432"/>
      <c r="I19" s="1432"/>
      <c r="J19" s="1432"/>
      <c r="K19" s="1432"/>
    </row>
    <row r="20" spans="1:11" ht="14.1" customHeight="1">
      <c r="A20" s="1432"/>
      <c r="B20" s="1432"/>
      <c r="C20" s="1806" t="s">
        <v>27</v>
      </c>
      <c r="D20" s="1807"/>
      <c r="E20" s="1807"/>
      <c r="F20" s="1807"/>
      <c r="G20" s="1807"/>
      <c r="H20" s="1432"/>
      <c r="I20" s="1432"/>
      <c r="J20" s="1432"/>
      <c r="K20" s="1432"/>
    </row>
    <row r="21" spans="1:11" ht="14.1" customHeight="1">
      <c r="A21" s="1432"/>
      <c r="B21" s="1432"/>
      <c r="C21" s="1441" t="s">
        <v>1505</v>
      </c>
      <c r="D21" s="1806" t="s">
        <v>1506</v>
      </c>
      <c r="E21" s="1807"/>
      <c r="F21" s="1807"/>
      <c r="G21" s="1807"/>
      <c r="H21" s="1432"/>
      <c r="I21" s="1432"/>
      <c r="J21" s="1432"/>
      <c r="K21" s="1432"/>
    </row>
    <row r="22" spans="1:11" ht="18" customHeight="1">
      <c r="A22" s="1432"/>
      <c r="B22" s="1432"/>
      <c r="C22" s="1442" t="s">
        <v>19</v>
      </c>
      <c r="D22" s="1808" t="s">
        <v>1507</v>
      </c>
      <c r="E22" s="1809"/>
      <c r="F22" s="1809"/>
      <c r="G22" s="1809"/>
      <c r="H22" s="1432"/>
      <c r="I22" s="1432"/>
      <c r="J22" s="1432"/>
      <c r="K22" s="1432"/>
    </row>
    <row r="23" spans="1:11" ht="18" customHeight="1">
      <c r="A23" s="1432"/>
      <c r="B23" s="1432"/>
      <c r="C23" s="1443" t="s">
        <v>20</v>
      </c>
      <c r="D23" s="1810" t="s">
        <v>1508</v>
      </c>
      <c r="E23" s="1811"/>
      <c r="F23" s="1811"/>
      <c r="G23" s="1811"/>
      <c r="H23" s="1432"/>
      <c r="I23" s="1432"/>
      <c r="J23" s="1432"/>
      <c r="K23" s="1432"/>
    </row>
    <row r="24" spans="1:11" ht="18" customHeight="1">
      <c r="A24" s="1432"/>
      <c r="B24" s="1432"/>
      <c r="C24" s="1443" t="s">
        <v>21</v>
      </c>
      <c r="D24" s="1810" t="s">
        <v>1509</v>
      </c>
      <c r="E24" s="1811"/>
      <c r="F24" s="1811"/>
      <c r="G24" s="1811"/>
      <c r="H24" s="1432"/>
      <c r="I24" s="1432"/>
      <c r="J24" s="1432"/>
      <c r="K24" s="1432"/>
    </row>
    <row r="25" spans="1:11" ht="15" customHeight="1">
      <c r="A25" s="1432"/>
      <c r="B25" s="1432"/>
      <c r="C25" s="1444"/>
      <c r="D25" s="1445">
        <v>2023</v>
      </c>
      <c r="E25" s="1445">
        <v>2024</v>
      </c>
      <c r="F25" s="1445">
        <v>2025</v>
      </c>
      <c r="G25" s="1445">
        <v>2026</v>
      </c>
      <c r="H25" s="1432"/>
      <c r="I25" s="1432"/>
      <c r="J25" s="1432"/>
      <c r="K25" s="1432"/>
    </row>
    <row r="26" spans="1:11" ht="15" customHeight="1">
      <c r="A26" s="1432"/>
      <c r="B26" s="1432"/>
      <c r="C26" s="1446"/>
      <c r="D26" s="1447" t="s">
        <v>22</v>
      </c>
      <c r="E26" s="1447" t="s">
        <v>23</v>
      </c>
      <c r="F26" s="1447" t="s">
        <v>23</v>
      </c>
      <c r="G26" s="1447" t="s">
        <v>23</v>
      </c>
      <c r="H26" s="1432"/>
      <c r="I26" s="1432"/>
      <c r="J26" s="1432"/>
      <c r="K26" s="1432"/>
    </row>
    <row r="27" spans="1:11" ht="14.1" customHeight="1">
      <c r="A27" s="1432"/>
      <c r="B27" s="1432"/>
      <c r="C27" s="1436" t="s">
        <v>33</v>
      </c>
      <c r="D27" s="1440" t="s">
        <v>1496</v>
      </c>
      <c r="E27" s="1440" t="s">
        <v>1510</v>
      </c>
      <c r="F27" s="1440" t="s">
        <v>1511</v>
      </c>
      <c r="G27" s="1440" t="s">
        <v>1511</v>
      </c>
      <c r="H27" s="1432"/>
      <c r="I27" s="1432"/>
      <c r="J27" s="1432"/>
      <c r="K27" s="1432"/>
    </row>
    <row r="28" spans="1:11" ht="14.1" customHeight="1">
      <c r="A28" s="1432"/>
      <c r="B28" s="1432"/>
      <c r="C28" s="1436" t="s">
        <v>35</v>
      </c>
      <c r="D28" s="1440" t="s">
        <v>1512</v>
      </c>
      <c r="E28" s="1440" t="s">
        <v>1513</v>
      </c>
      <c r="F28" s="1440" t="s">
        <v>1514</v>
      </c>
      <c r="G28" s="1440" t="s">
        <v>1514</v>
      </c>
      <c r="H28" s="1432"/>
      <c r="I28" s="1432"/>
      <c r="J28" s="1432"/>
      <c r="K28" s="1432"/>
    </row>
    <row r="29" spans="1:11" ht="14.1" customHeight="1">
      <c r="A29" s="1432"/>
      <c r="B29" s="1432"/>
      <c r="C29" s="1436" t="s">
        <v>40</v>
      </c>
      <c r="D29" s="1440" t="s">
        <v>1515</v>
      </c>
      <c r="E29" s="1440" t="s">
        <v>1516</v>
      </c>
      <c r="F29" s="1440" t="s">
        <v>1517</v>
      </c>
      <c r="G29" s="1440" t="s">
        <v>1517</v>
      </c>
      <c r="H29" s="1432"/>
      <c r="I29" s="1432"/>
      <c r="J29" s="1432"/>
      <c r="K29" s="1432"/>
    </row>
    <row r="30" spans="1:11" ht="14.1" customHeight="1">
      <c r="A30" s="1432"/>
      <c r="B30" s="1432"/>
      <c r="C30" s="1436" t="s">
        <v>41</v>
      </c>
      <c r="D30" s="1440" t="s">
        <v>18</v>
      </c>
      <c r="E30" s="1440" t="s">
        <v>148</v>
      </c>
      <c r="F30" s="1440" t="s">
        <v>1518</v>
      </c>
      <c r="G30" s="1440" t="s">
        <v>42</v>
      </c>
      <c r="H30" s="1432"/>
      <c r="I30" s="1432"/>
      <c r="J30" s="1432"/>
      <c r="K30" s="1432"/>
    </row>
    <row r="31" spans="1:11" ht="14.1" customHeight="1">
      <c r="A31" s="1432"/>
      <c r="B31" s="1432"/>
      <c r="C31" s="1436" t="s">
        <v>43</v>
      </c>
      <c r="D31" s="1440" t="s">
        <v>18</v>
      </c>
      <c r="E31" s="1440" t="s">
        <v>1519</v>
      </c>
      <c r="F31" s="1440" t="s">
        <v>1520</v>
      </c>
      <c r="G31" s="1440" t="s">
        <v>42</v>
      </c>
      <c r="H31" s="1432"/>
      <c r="I31" s="1432"/>
      <c r="J31" s="1432"/>
      <c r="K31" s="1432"/>
    </row>
    <row r="32" spans="1:11" ht="14.1" customHeight="1">
      <c r="A32" s="1432"/>
      <c r="B32" s="1432"/>
      <c r="C32" s="1436" t="s">
        <v>47</v>
      </c>
      <c r="D32" s="1440" t="s">
        <v>18</v>
      </c>
      <c r="E32" s="1440" t="s">
        <v>1521</v>
      </c>
      <c r="F32" s="1440" t="s">
        <v>1522</v>
      </c>
      <c r="G32" s="1440" t="s">
        <v>42</v>
      </c>
      <c r="H32" s="1432"/>
      <c r="I32" s="1432"/>
      <c r="J32" s="1432"/>
      <c r="K32" s="1432"/>
    </row>
    <row r="33" spans="1:11" ht="14.1" customHeight="1">
      <c r="A33" s="1432"/>
      <c r="B33" s="1432"/>
      <c r="C33" s="1802" t="s">
        <v>24</v>
      </c>
      <c r="D33" s="1803"/>
      <c r="E33" s="1803"/>
      <c r="F33" s="1803"/>
      <c r="G33" s="1803"/>
      <c r="H33" s="1432"/>
      <c r="I33" s="1432"/>
      <c r="J33" s="1432"/>
      <c r="K33" s="1432"/>
    </row>
    <row r="34" spans="1:11" ht="14.1" customHeight="1">
      <c r="A34" s="1432"/>
      <c r="B34" s="1432"/>
      <c r="C34" s="1444"/>
      <c r="D34" s="1445">
        <v>2023</v>
      </c>
      <c r="E34" s="1445">
        <v>2024</v>
      </c>
      <c r="F34" s="1445">
        <v>2025</v>
      </c>
      <c r="G34" s="1445">
        <v>2026</v>
      </c>
      <c r="H34" s="1432"/>
      <c r="I34" s="1432"/>
      <c r="J34" s="1432"/>
      <c r="K34" s="1432"/>
    </row>
    <row r="35" spans="1:11" ht="14.1" customHeight="1">
      <c r="A35" s="1432"/>
      <c r="B35" s="1432"/>
      <c r="C35" s="1446"/>
      <c r="D35" s="1447" t="s">
        <v>22</v>
      </c>
      <c r="E35" s="1447" t="s">
        <v>23</v>
      </c>
      <c r="F35" s="1447" t="s">
        <v>23</v>
      </c>
      <c r="G35" s="1447" t="s">
        <v>23</v>
      </c>
      <c r="H35" s="1432"/>
      <c r="I35" s="1432"/>
      <c r="J35" s="1432"/>
      <c r="K35" s="1432"/>
    </row>
    <row r="36" spans="1:11" ht="14.1" customHeight="1">
      <c r="A36" s="1432"/>
      <c r="B36" s="1432"/>
      <c r="C36" s="1448" t="s">
        <v>48</v>
      </c>
      <c r="D36" s="1449">
        <v>0</v>
      </c>
      <c r="E36" s="1449">
        <v>168500000</v>
      </c>
      <c r="F36" s="1449">
        <v>174538000</v>
      </c>
      <c r="G36" s="1449">
        <v>174538000</v>
      </c>
      <c r="H36" s="1432"/>
      <c r="I36" s="1432"/>
      <c r="J36" s="1432"/>
      <c r="K36" s="1432"/>
    </row>
    <row r="37" spans="1:11" ht="14.1" customHeight="1">
      <c r="A37" s="1432"/>
      <c r="B37" s="1432"/>
      <c r="C37" s="1448" t="s">
        <v>49</v>
      </c>
      <c r="D37" s="1449">
        <v>0</v>
      </c>
      <c r="E37" s="1449">
        <v>168500000</v>
      </c>
      <c r="F37" s="1449">
        <v>174538000</v>
      </c>
      <c r="G37" s="1449">
        <v>174538000</v>
      </c>
      <c r="H37" s="1432"/>
      <c r="I37" s="1432"/>
      <c r="J37" s="1432"/>
      <c r="K37" s="1432"/>
    </row>
    <row r="38" spans="1:11" ht="14.1" customHeight="1">
      <c r="A38" s="1432"/>
      <c r="B38" s="1432"/>
      <c r="C38" s="1448" t="s">
        <v>50</v>
      </c>
      <c r="D38" s="1449">
        <v>0</v>
      </c>
      <c r="E38" s="1449">
        <v>0</v>
      </c>
      <c r="F38" s="1449">
        <v>0</v>
      </c>
      <c r="G38" s="1449">
        <v>0</v>
      </c>
      <c r="H38" s="1432"/>
      <c r="I38" s="1432"/>
      <c r="J38" s="1432"/>
      <c r="K38" s="1432"/>
    </row>
    <row r="39" spans="1:11" ht="14.1" customHeight="1">
      <c r="A39" s="1432"/>
      <c r="B39" s="1432"/>
      <c r="C39" s="1448" t="s">
        <v>51</v>
      </c>
      <c r="D39" s="1449">
        <v>0</v>
      </c>
      <c r="E39" s="1449">
        <v>24900000</v>
      </c>
      <c r="F39" s="1449">
        <v>25000000</v>
      </c>
      <c r="G39" s="1449">
        <v>25000000</v>
      </c>
      <c r="H39" s="1432"/>
      <c r="I39" s="1432"/>
      <c r="J39" s="1432"/>
      <c r="K39" s="1432"/>
    </row>
    <row r="40" spans="1:11" ht="14.1" customHeight="1">
      <c r="A40" s="1432"/>
      <c r="B40" s="1432"/>
      <c r="C40" s="1448" t="s">
        <v>49</v>
      </c>
      <c r="D40" s="1449">
        <v>0</v>
      </c>
      <c r="E40" s="1449">
        <v>24900000</v>
      </c>
      <c r="F40" s="1449">
        <v>25000000</v>
      </c>
      <c r="G40" s="1449">
        <v>25000000</v>
      </c>
      <c r="H40" s="1432"/>
      <c r="I40" s="1432"/>
      <c r="J40" s="1432"/>
      <c r="K40" s="1432"/>
    </row>
    <row r="41" spans="1:11" ht="14.1" customHeight="1">
      <c r="A41" s="1432"/>
      <c r="B41" s="1432"/>
      <c r="C41" s="1448" t="s">
        <v>50</v>
      </c>
      <c r="D41" s="1449">
        <v>0</v>
      </c>
      <c r="E41" s="1449">
        <v>0</v>
      </c>
      <c r="F41" s="1449">
        <v>0</v>
      </c>
      <c r="G41" s="1449">
        <v>0</v>
      </c>
      <c r="H41" s="1432"/>
      <c r="I41" s="1432"/>
      <c r="J41" s="1432"/>
      <c r="K41" s="1432"/>
    </row>
    <row r="42" spans="1:11" ht="14.1" customHeight="1">
      <c r="A42" s="1432"/>
      <c r="B42" s="1432"/>
      <c r="C42" s="1448" t="s">
        <v>52</v>
      </c>
      <c r="D42" s="1449">
        <v>0</v>
      </c>
      <c r="E42" s="1449">
        <v>47930000</v>
      </c>
      <c r="F42" s="1449">
        <v>47930000</v>
      </c>
      <c r="G42" s="1449">
        <v>47930000</v>
      </c>
      <c r="H42" s="1432"/>
      <c r="I42" s="1432"/>
      <c r="J42" s="1432"/>
      <c r="K42" s="1432"/>
    </row>
    <row r="43" spans="1:11" ht="14.1" customHeight="1">
      <c r="A43" s="1432"/>
      <c r="B43" s="1432"/>
      <c r="C43" s="1448" t="s">
        <v>49</v>
      </c>
      <c r="D43" s="1449">
        <v>0</v>
      </c>
      <c r="E43" s="1449">
        <v>47930000</v>
      </c>
      <c r="F43" s="1449">
        <v>47930000</v>
      </c>
      <c r="G43" s="1449">
        <v>47930000</v>
      </c>
      <c r="H43" s="1432"/>
      <c r="I43" s="1432"/>
      <c r="J43" s="1432"/>
      <c r="K43" s="1432"/>
    </row>
    <row r="44" spans="1:11" ht="14.1" customHeight="1">
      <c r="A44" s="1432"/>
      <c r="B44" s="1432"/>
      <c r="C44" s="1448" t="s">
        <v>50</v>
      </c>
      <c r="D44" s="1449">
        <v>0</v>
      </c>
      <c r="E44" s="1449">
        <v>0</v>
      </c>
      <c r="F44" s="1449">
        <v>0</v>
      </c>
      <c r="G44" s="1449">
        <v>0</v>
      </c>
      <c r="H44" s="1432"/>
      <c r="I44" s="1432"/>
      <c r="J44" s="1432"/>
      <c r="K44" s="1432"/>
    </row>
    <row r="45" spans="1:11" ht="14.1" customHeight="1">
      <c r="A45" s="1432"/>
      <c r="B45" s="1432"/>
      <c r="C45" s="1448" t="s">
        <v>53</v>
      </c>
      <c r="D45" s="1449">
        <v>0</v>
      </c>
      <c r="E45" s="1449">
        <v>0</v>
      </c>
      <c r="F45" s="1449">
        <v>0</v>
      </c>
      <c r="G45" s="1449">
        <v>0</v>
      </c>
      <c r="H45" s="1432"/>
      <c r="I45" s="1432"/>
      <c r="J45" s="1432"/>
      <c r="K45" s="1432"/>
    </row>
    <row r="46" spans="1:11" ht="14.1" customHeight="1">
      <c r="A46" s="1432"/>
      <c r="B46" s="1432"/>
      <c r="C46" s="1448" t="s">
        <v>49</v>
      </c>
      <c r="D46" s="1449">
        <v>0</v>
      </c>
      <c r="E46" s="1449">
        <v>0</v>
      </c>
      <c r="F46" s="1449">
        <v>0</v>
      </c>
      <c r="G46" s="1449">
        <v>0</v>
      </c>
      <c r="H46" s="1432"/>
      <c r="I46" s="1432"/>
      <c r="J46" s="1432"/>
      <c r="K46" s="1432"/>
    </row>
    <row r="47" spans="1:11" ht="14.1" customHeight="1">
      <c r="A47" s="1432"/>
      <c r="B47" s="1432"/>
      <c r="C47" s="1448" t="s">
        <v>50</v>
      </c>
      <c r="D47" s="1449">
        <v>0</v>
      </c>
      <c r="E47" s="1449">
        <v>0</v>
      </c>
      <c r="F47" s="1449">
        <v>0</v>
      </c>
      <c r="G47" s="1449">
        <v>0</v>
      </c>
      <c r="H47" s="1432"/>
      <c r="I47" s="1432"/>
      <c r="J47" s="1432"/>
      <c r="K47" s="1432"/>
    </row>
    <row r="48" spans="1:11" ht="14.1" customHeight="1">
      <c r="A48" s="1432"/>
      <c r="B48" s="1432"/>
      <c r="C48" s="1448" t="s">
        <v>54</v>
      </c>
      <c r="D48" s="1449">
        <v>0</v>
      </c>
      <c r="E48" s="1449">
        <v>0</v>
      </c>
      <c r="F48" s="1449">
        <v>0</v>
      </c>
      <c r="G48" s="1449">
        <v>0</v>
      </c>
      <c r="H48" s="1432"/>
      <c r="I48" s="1432"/>
      <c r="J48" s="1432"/>
      <c r="K48" s="1432"/>
    </row>
    <row r="49" spans="1:11" ht="14.1" customHeight="1">
      <c r="A49" s="1432"/>
      <c r="B49" s="1432"/>
      <c r="C49" s="1448" t="s">
        <v>49</v>
      </c>
      <c r="D49" s="1449">
        <v>0</v>
      </c>
      <c r="E49" s="1449">
        <v>0</v>
      </c>
      <c r="F49" s="1449">
        <v>0</v>
      </c>
      <c r="G49" s="1449">
        <v>0</v>
      </c>
      <c r="H49" s="1432"/>
      <c r="I49" s="1432"/>
      <c r="J49" s="1432"/>
      <c r="K49" s="1432"/>
    </row>
    <row r="50" spans="1:11" ht="14.1" customHeight="1">
      <c r="A50" s="1432"/>
      <c r="B50" s="1432"/>
      <c r="C50" s="1448" t="s">
        <v>50</v>
      </c>
      <c r="D50" s="1449">
        <v>0</v>
      </c>
      <c r="E50" s="1449">
        <v>0</v>
      </c>
      <c r="F50" s="1449">
        <v>0</v>
      </c>
      <c r="G50" s="1449">
        <v>0</v>
      </c>
      <c r="H50" s="1432"/>
      <c r="I50" s="1432"/>
      <c r="J50" s="1432"/>
      <c r="K50" s="1432"/>
    </row>
    <row r="51" spans="1:11" ht="14.1" customHeight="1">
      <c r="A51" s="1432"/>
      <c r="B51" s="1432"/>
      <c r="C51" s="1448" t="s">
        <v>55</v>
      </c>
      <c r="D51" s="1449">
        <v>0</v>
      </c>
      <c r="E51" s="1449">
        <v>0</v>
      </c>
      <c r="F51" s="1449">
        <v>0</v>
      </c>
      <c r="G51" s="1449">
        <v>0</v>
      </c>
      <c r="H51" s="1432"/>
      <c r="I51" s="1432"/>
      <c r="J51" s="1432"/>
      <c r="K51" s="1432"/>
    </row>
    <row r="52" spans="1:11" ht="14.1" customHeight="1">
      <c r="A52" s="1432"/>
      <c r="B52" s="1432"/>
      <c r="C52" s="1448" t="s">
        <v>49</v>
      </c>
      <c r="D52" s="1449">
        <v>0</v>
      </c>
      <c r="E52" s="1449">
        <v>0</v>
      </c>
      <c r="F52" s="1449">
        <v>0</v>
      </c>
      <c r="G52" s="1449">
        <v>0</v>
      </c>
      <c r="H52" s="1432"/>
      <c r="I52" s="1432"/>
      <c r="J52" s="1432"/>
      <c r="K52" s="1432"/>
    </row>
    <row r="53" spans="1:11" ht="14.1" customHeight="1">
      <c r="A53" s="1432"/>
      <c r="B53" s="1432"/>
      <c r="C53" s="1448" t="s">
        <v>50</v>
      </c>
      <c r="D53" s="1449">
        <v>0</v>
      </c>
      <c r="E53" s="1449">
        <v>0</v>
      </c>
      <c r="F53" s="1449">
        <v>0</v>
      </c>
      <c r="G53" s="1449">
        <v>0</v>
      </c>
      <c r="H53" s="1432"/>
      <c r="I53" s="1432"/>
      <c r="J53" s="1432"/>
      <c r="K53" s="1432"/>
    </row>
    <row r="54" spans="1:11" ht="14.1" customHeight="1">
      <c r="A54" s="1432"/>
      <c r="B54" s="1432"/>
      <c r="C54" s="1448" t="s">
        <v>56</v>
      </c>
      <c r="D54" s="1449">
        <v>0</v>
      </c>
      <c r="E54" s="1449">
        <v>0</v>
      </c>
      <c r="F54" s="1449">
        <v>0</v>
      </c>
      <c r="G54" s="1449">
        <v>0</v>
      </c>
      <c r="H54" s="1432"/>
      <c r="I54" s="1432"/>
      <c r="J54" s="1432"/>
      <c r="K54" s="1432"/>
    </row>
    <row r="55" spans="1:11" ht="14.1" customHeight="1">
      <c r="A55" s="1432"/>
      <c r="B55" s="1432"/>
      <c r="C55" s="1448" t="s">
        <v>49</v>
      </c>
      <c r="D55" s="1449">
        <v>0</v>
      </c>
      <c r="E55" s="1449">
        <v>0</v>
      </c>
      <c r="F55" s="1449">
        <v>0</v>
      </c>
      <c r="G55" s="1449">
        <v>0</v>
      </c>
      <c r="H55" s="1432"/>
      <c r="I55" s="1432"/>
      <c r="J55" s="1432"/>
      <c r="K55" s="1432"/>
    </row>
    <row r="56" spans="1:11" ht="14.1" customHeight="1">
      <c r="A56" s="1432"/>
      <c r="B56" s="1432"/>
      <c r="C56" s="1448" t="s">
        <v>50</v>
      </c>
      <c r="D56" s="1449">
        <v>0</v>
      </c>
      <c r="E56" s="1449">
        <v>0</v>
      </c>
      <c r="F56" s="1449">
        <v>0</v>
      </c>
      <c r="G56" s="1449">
        <v>0</v>
      </c>
      <c r="H56" s="1432"/>
      <c r="I56" s="1432"/>
      <c r="J56" s="1432"/>
      <c r="K56" s="1432"/>
    </row>
    <row r="57" spans="1:11" ht="14.1" customHeight="1">
      <c r="A57" s="1432"/>
      <c r="B57" s="1432"/>
      <c r="C57" s="1448" t="s">
        <v>57</v>
      </c>
      <c r="D57" s="1449">
        <v>0</v>
      </c>
      <c r="E57" s="1449">
        <v>0</v>
      </c>
      <c r="F57" s="1449">
        <v>0</v>
      </c>
      <c r="G57" s="1449">
        <v>0</v>
      </c>
      <c r="H57" s="1432"/>
      <c r="I57" s="1432"/>
      <c r="J57" s="1432"/>
      <c r="K57" s="1432"/>
    </row>
    <row r="58" spans="1:11" ht="14.1" customHeight="1">
      <c r="A58" s="1432"/>
      <c r="B58" s="1432"/>
      <c r="C58" s="1448" t="s">
        <v>49</v>
      </c>
      <c r="D58" s="1449">
        <v>0</v>
      </c>
      <c r="E58" s="1449">
        <v>0</v>
      </c>
      <c r="F58" s="1449">
        <v>0</v>
      </c>
      <c r="G58" s="1449">
        <v>0</v>
      </c>
      <c r="H58" s="1432"/>
      <c r="I58" s="1432"/>
      <c r="J58" s="1432"/>
      <c r="K58" s="1432"/>
    </row>
    <row r="59" spans="1:11" ht="14.1" customHeight="1">
      <c r="A59" s="1432"/>
      <c r="B59" s="1432"/>
      <c r="C59" s="1448" t="s">
        <v>58</v>
      </c>
      <c r="D59" s="1449">
        <v>0</v>
      </c>
      <c r="E59" s="1449">
        <v>0</v>
      </c>
      <c r="F59" s="1449">
        <v>0</v>
      </c>
      <c r="G59" s="1449">
        <v>0</v>
      </c>
      <c r="H59" s="1432"/>
      <c r="I59" s="1432"/>
      <c r="J59" s="1432"/>
      <c r="K59" s="1432"/>
    </row>
    <row r="60" spans="1:11" ht="14.1" customHeight="1">
      <c r="A60" s="1432"/>
      <c r="B60" s="1432"/>
      <c r="C60" s="1448" t="s">
        <v>59</v>
      </c>
      <c r="D60" s="1449">
        <v>0</v>
      </c>
      <c r="E60" s="1449">
        <v>0</v>
      </c>
      <c r="F60" s="1449">
        <v>0</v>
      </c>
      <c r="G60" s="1449">
        <v>0</v>
      </c>
      <c r="H60" s="1432"/>
      <c r="I60" s="1432"/>
      <c r="J60" s="1432"/>
      <c r="K60" s="1432"/>
    </row>
    <row r="61" spans="1:11" ht="14.1" customHeight="1">
      <c r="A61" s="1432"/>
      <c r="B61" s="1432"/>
      <c r="C61" s="1448" t="s">
        <v>60</v>
      </c>
      <c r="D61" s="1449">
        <v>0</v>
      </c>
      <c r="E61" s="1449">
        <v>0</v>
      </c>
      <c r="F61" s="1449">
        <v>0</v>
      </c>
      <c r="G61" s="1449">
        <v>0</v>
      </c>
      <c r="H61" s="1432"/>
      <c r="I61" s="1432"/>
      <c r="J61" s="1432"/>
      <c r="K61" s="1432"/>
    </row>
    <row r="62" spans="1:11" ht="14.1" customHeight="1">
      <c r="A62" s="1432"/>
      <c r="B62" s="1432"/>
      <c r="C62" s="1448" t="s">
        <v>61</v>
      </c>
      <c r="D62" s="1449">
        <v>0</v>
      </c>
      <c r="E62" s="1449">
        <v>0</v>
      </c>
      <c r="F62" s="1449">
        <v>0</v>
      </c>
      <c r="G62" s="1449">
        <v>0</v>
      </c>
      <c r="H62" s="1432"/>
      <c r="I62" s="1432"/>
      <c r="J62" s="1432"/>
      <c r="K62" s="1432"/>
    </row>
    <row r="63" spans="1:11" ht="14.1" customHeight="1">
      <c r="A63" s="1432"/>
      <c r="B63" s="1432"/>
      <c r="C63" s="1448" t="s">
        <v>62</v>
      </c>
      <c r="D63" s="1449">
        <v>0</v>
      </c>
      <c r="E63" s="1449">
        <v>0</v>
      </c>
      <c r="F63" s="1449">
        <v>0</v>
      </c>
      <c r="G63" s="1449">
        <v>0</v>
      </c>
      <c r="H63" s="1432"/>
      <c r="I63" s="1432"/>
      <c r="J63" s="1432"/>
      <c r="K63" s="1432"/>
    </row>
    <row r="64" spans="1:11" ht="14.1" customHeight="1">
      <c r="A64" s="1432"/>
      <c r="B64" s="1432"/>
      <c r="C64" s="1448" t="s">
        <v>49</v>
      </c>
      <c r="D64" s="1449">
        <v>0</v>
      </c>
      <c r="E64" s="1449">
        <v>0</v>
      </c>
      <c r="F64" s="1449">
        <v>0</v>
      </c>
      <c r="G64" s="1449">
        <v>0</v>
      </c>
      <c r="H64" s="1432"/>
      <c r="I64" s="1432"/>
      <c r="J64" s="1432"/>
      <c r="K64" s="1432"/>
    </row>
    <row r="65" spans="1:11" ht="14.1" customHeight="1">
      <c r="A65" s="1432"/>
      <c r="B65" s="1432"/>
      <c r="C65" s="1448" t="s">
        <v>58</v>
      </c>
      <c r="D65" s="1449">
        <v>0</v>
      </c>
      <c r="E65" s="1449">
        <v>0</v>
      </c>
      <c r="F65" s="1449">
        <v>0</v>
      </c>
      <c r="G65" s="1449">
        <v>0</v>
      </c>
      <c r="H65" s="1432"/>
      <c r="I65" s="1432"/>
      <c r="J65" s="1432"/>
      <c r="K65" s="1432"/>
    </row>
    <row r="66" spans="1:11" ht="14.1" customHeight="1">
      <c r="A66" s="1432"/>
      <c r="B66" s="1432"/>
      <c r="C66" s="1448" t="s">
        <v>59</v>
      </c>
      <c r="D66" s="1449">
        <v>0</v>
      </c>
      <c r="E66" s="1449">
        <v>0</v>
      </c>
      <c r="F66" s="1449">
        <v>0</v>
      </c>
      <c r="G66" s="1449">
        <v>0</v>
      </c>
      <c r="H66" s="1432"/>
      <c r="I66" s="1432"/>
      <c r="J66" s="1432"/>
      <c r="K66" s="1432"/>
    </row>
    <row r="67" spans="1:11" ht="14.1" customHeight="1">
      <c r="A67" s="1432"/>
      <c r="B67" s="1432"/>
      <c r="C67" s="1448" t="s">
        <v>60</v>
      </c>
      <c r="D67" s="1449">
        <v>0</v>
      </c>
      <c r="E67" s="1449">
        <v>0</v>
      </c>
      <c r="F67" s="1449">
        <v>0</v>
      </c>
      <c r="G67" s="1449">
        <v>0</v>
      </c>
      <c r="H67" s="1432"/>
      <c r="I67" s="1432"/>
      <c r="J67" s="1432"/>
      <c r="K67" s="1432"/>
    </row>
    <row r="68" spans="1:11" ht="14.1" customHeight="1">
      <c r="A68" s="1432"/>
      <c r="B68" s="1432"/>
      <c r="C68" s="1448" t="s">
        <v>61</v>
      </c>
      <c r="D68" s="1449">
        <v>0</v>
      </c>
      <c r="E68" s="1449">
        <v>0</v>
      </c>
      <c r="F68" s="1449">
        <v>0</v>
      </c>
      <c r="G68" s="1449">
        <v>0</v>
      </c>
      <c r="H68" s="1432"/>
      <c r="I68" s="1432"/>
      <c r="J68" s="1432"/>
      <c r="K68" s="1432"/>
    </row>
    <row r="69" spans="1:11" ht="14.1" customHeight="1">
      <c r="A69" s="1432"/>
      <c r="B69" s="1432"/>
      <c r="C69" s="1448" t="s">
        <v>63</v>
      </c>
      <c r="D69" s="1449">
        <v>0</v>
      </c>
      <c r="E69" s="1449">
        <v>0</v>
      </c>
      <c r="F69" s="1449">
        <v>0</v>
      </c>
      <c r="G69" s="1449">
        <v>0</v>
      </c>
      <c r="H69" s="1432"/>
      <c r="I69" s="1432"/>
      <c r="J69" s="1432"/>
      <c r="K69" s="1432"/>
    </row>
    <row r="70" spans="1:11" ht="14.1" customHeight="1">
      <c r="A70" s="1432"/>
      <c r="B70" s="1432"/>
      <c r="C70" s="1448" t="s">
        <v>49</v>
      </c>
      <c r="D70" s="1449">
        <v>0</v>
      </c>
      <c r="E70" s="1449">
        <v>0</v>
      </c>
      <c r="F70" s="1449">
        <v>0</v>
      </c>
      <c r="G70" s="1449">
        <v>0</v>
      </c>
      <c r="H70" s="1432"/>
      <c r="I70" s="1432"/>
      <c r="J70" s="1432"/>
      <c r="K70" s="1432"/>
    </row>
    <row r="71" spans="1:11" ht="14.1" customHeight="1">
      <c r="A71" s="1432"/>
      <c r="B71" s="1432"/>
      <c r="C71" s="1448" t="s">
        <v>58</v>
      </c>
      <c r="D71" s="1449">
        <v>0</v>
      </c>
      <c r="E71" s="1449">
        <v>0</v>
      </c>
      <c r="F71" s="1449">
        <v>0</v>
      </c>
      <c r="G71" s="1449">
        <v>0</v>
      </c>
      <c r="H71" s="1432"/>
      <c r="I71" s="1432"/>
      <c r="J71" s="1432"/>
      <c r="K71" s="1432"/>
    </row>
    <row r="72" spans="1:11" ht="14.1" customHeight="1">
      <c r="A72" s="1432"/>
      <c r="B72" s="1432"/>
      <c r="C72" s="1448" t="s">
        <v>59</v>
      </c>
      <c r="D72" s="1449">
        <v>0</v>
      </c>
      <c r="E72" s="1449">
        <v>0</v>
      </c>
      <c r="F72" s="1449">
        <v>0</v>
      </c>
      <c r="G72" s="1449">
        <v>0</v>
      </c>
      <c r="H72" s="1432"/>
      <c r="I72" s="1432"/>
      <c r="J72" s="1432"/>
      <c r="K72" s="1432"/>
    </row>
    <row r="73" spans="1:11" ht="14.1" customHeight="1">
      <c r="A73" s="1432"/>
      <c r="B73" s="1432"/>
      <c r="C73" s="1448" t="s">
        <v>60</v>
      </c>
      <c r="D73" s="1449">
        <v>0</v>
      </c>
      <c r="E73" s="1449">
        <v>0</v>
      </c>
      <c r="F73" s="1449">
        <v>0</v>
      </c>
      <c r="G73" s="1449">
        <v>0</v>
      </c>
      <c r="H73" s="1432"/>
      <c r="I73" s="1432"/>
      <c r="J73" s="1432"/>
      <c r="K73" s="1432"/>
    </row>
    <row r="74" spans="1:11" ht="14.1" customHeight="1">
      <c r="A74" s="1432"/>
      <c r="B74" s="1432"/>
      <c r="C74" s="1448" t="s">
        <v>61</v>
      </c>
      <c r="D74" s="1449">
        <v>0</v>
      </c>
      <c r="E74" s="1449">
        <v>0</v>
      </c>
      <c r="F74" s="1449">
        <v>0</v>
      </c>
      <c r="G74" s="1449">
        <v>0</v>
      </c>
      <c r="H74" s="1432"/>
      <c r="I74" s="1432"/>
      <c r="J74" s="1432"/>
      <c r="K74" s="1432"/>
    </row>
    <row r="75" spans="1:11" ht="14.1" customHeight="1">
      <c r="A75" s="1432"/>
      <c r="B75" s="1432"/>
      <c r="C75" s="1448" t="s">
        <v>64</v>
      </c>
      <c r="D75" s="1449">
        <v>0</v>
      </c>
      <c r="E75" s="1449">
        <v>0</v>
      </c>
      <c r="F75" s="1449">
        <v>0</v>
      </c>
      <c r="G75" s="1449">
        <v>0</v>
      </c>
      <c r="H75" s="1432"/>
      <c r="I75" s="1432"/>
      <c r="J75" s="1432"/>
      <c r="K75" s="1432"/>
    </row>
    <row r="76" spans="1:11" ht="14.1" customHeight="1">
      <c r="A76" s="1432"/>
      <c r="B76" s="1432"/>
      <c r="C76" s="1448" t="s">
        <v>65</v>
      </c>
      <c r="D76" s="1449">
        <v>0</v>
      </c>
      <c r="E76" s="1449">
        <v>0</v>
      </c>
      <c r="F76" s="1449">
        <v>0</v>
      </c>
      <c r="G76" s="1449">
        <v>0</v>
      </c>
      <c r="H76" s="1432"/>
      <c r="I76" s="1432"/>
      <c r="J76" s="1432"/>
      <c r="K76" s="1432"/>
    </row>
    <row r="77" spans="1:11" ht="14.1" customHeight="1">
      <c r="A77" s="1432"/>
      <c r="B77" s="1432"/>
      <c r="C77" s="1450" t="s">
        <v>25</v>
      </c>
      <c r="D77" s="1449">
        <v>0</v>
      </c>
      <c r="E77" s="1449">
        <v>241330000</v>
      </c>
      <c r="F77" s="1449">
        <v>247468000</v>
      </c>
      <c r="G77" s="1449">
        <v>247468000</v>
      </c>
      <c r="H77" s="1432"/>
      <c r="I77" s="1432"/>
      <c r="J77" s="1432"/>
      <c r="K77" s="1432"/>
    </row>
    <row r="78" spans="1:11" ht="14.1" customHeight="1">
      <c r="A78" s="1432"/>
      <c r="B78" s="1432"/>
      <c r="C78" s="1806" t="s">
        <v>66</v>
      </c>
      <c r="D78" s="1807"/>
      <c r="E78" s="1807"/>
      <c r="F78" s="1807"/>
      <c r="G78" s="1807"/>
      <c r="H78" s="1432"/>
      <c r="I78" s="1432"/>
      <c r="J78" s="1432"/>
      <c r="K78" s="1432"/>
    </row>
    <row r="79" spans="1:11" ht="14.1" customHeight="1">
      <c r="A79" s="1432"/>
      <c r="B79" s="1432"/>
      <c r="C79" s="1441" t="s">
        <v>1523</v>
      </c>
      <c r="D79" s="1806" t="s">
        <v>1524</v>
      </c>
      <c r="E79" s="1807"/>
      <c r="F79" s="1807"/>
      <c r="G79" s="1807"/>
      <c r="H79" s="1432"/>
      <c r="I79" s="1432"/>
      <c r="J79" s="1432"/>
      <c r="K79" s="1432"/>
    </row>
    <row r="80" spans="1:11" ht="14.1" customHeight="1">
      <c r="A80" s="1432"/>
      <c r="B80" s="1432"/>
      <c r="C80" s="1442" t="s">
        <v>19</v>
      </c>
      <c r="D80" s="1808" t="s">
        <v>1525</v>
      </c>
      <c r="E80" s="1809"/>
      <c r="F80" s="1809"/>
      <c r="G80" s="1809"/>
      <c r="H80" s="1432"/>
      <c r="I80" s="1432"/>
      <c r="J80" s="1432"/>
      <c r="K80" s="1432"/>
    </row>
    <row r="81" spans="1:11" ht="14.1" customHeight="1">
      <c r="A81" s="1432"/>
      <c r="B81" s="1432"/>
      <c r="C81" s="1443" t="s">
        <v>20</v>
      </c>
      <c r="D81" s="1810" t="s">
        <v>1526</v>
      </c>
      <c r="E81" s="1811"/>
      <c r="F81" s="1811"/>
      <c r="G81" s="1811"/>
      <c r="H81" s="1432"/>
      <c r="I81" s="1432"/>
      <c r="J81" s="1432"/>
      <c r="K81" s="1432"/>
    </row>
    <row r="82" spans="1:11" ht="14.1" customHeight="1">
      <c r="A82" s="1432"/>
      <c r="B82" s="1432"/>
      <c r="C82" s="1443" t="s">
        <v>21</v>
      </c>
      <c r="D82" s="1810" t="s">
        <v>1527</v>
      </c>
      <c r="E82" s="1811"/>
      <c r="F82" s="1811"/>
      <c r="G82" s="1811"/>
      <c r="H82" s="1432"/>
      <c r="I82" s="1432"/>
      <c r="J82" s="1432"/>
      <c r="K82" s="1432"/>
    </row>
    <row r="83" spans="1:11" ht="15" customHeight="1">
      <c r="A83" s="1432"/>
      <c r="B83" s="1432"/>
      <c r="C83" s="1444"/>
      <c r="D83" s="1445">
        <v>2023</v>
      </c>
      <c r="E83" s="1445">
        <v>2024</v>
      </c>
      <c r="F83" s="1445">
        <v>2025</v>
      </c>
      <c r="G83" s="1445">
        <v>2026</v>
      </c>
      <c r="H83" s="1432"/>
      <c r="I83" s="1432"/>
      <c r="J83" s="1432"/>
      <c r="K83" s="1432"/>
    </row>
    <row r="84" spans="1:11" ht="15" customHeight="1">
      <c r="A84" s="1432"/>
      <c r="B84" s="1432"/>
      <c r="C84" s="1446"/>
      <c r="D84" s="1447" t="s">
        <v>22</v>
      </c>
      <c r="E84" s="1447" t="s">
        <v>23</v>
      </c>
      <c r="F84" s="1447" t="s">
        <v>23</v>
      </c>
      <c r="G84" s="1447" t="s">
        <v>23</v>
      </c>
      <c r="H84" s="1432"/>
      <c r="I84" s="1432"/>
      <c r="J84" s="1432"/>
      <c r="K84" s="1432"/>
    </row>
    <row r="85" spans="1:11" ht="14.1" customHeight="1">
      <c r="A85" s="1432"/>
      <c r="B85" s="1432"/>
      <c r="C85" s="1436" t="s">
        <v>33</v>
      </c>
      <c r="D85" s="1440" t="s">
        <v>253</v>
      </c>
      <c r="E85" s="1440" t="s">
        <v>1528</v>
      </c>
      <c r="F85" s="1440" t="s">
        <v>1528</v>
      </c>
      <c r="G85" s="1440" t="s">
        <v>1528</v>
      </c>
      <c r="H85" s="1432"/>
      <c r="I85" s="1432"/>
      <c r="J85" s="1432"/>
      <c r="K85" s="1432"/>
    </row>
    <row r="86" spans="1:11" ht="14.1" customHeight="1">
      <c r="A86" s="1432"/>
      <c r="B86" s="1432"/>
      <c r="C86" s="1436" t="s">
        <v>35</v>
      </c>
      <c r="D86" s="1440" t="s">
        <v>280</v>
      </c>
      <c r="E86" s="1440" t="s">
        <v>573</v>
      </c>
      <c r="F86" s="1440" t="s">
        <v>573</v>
      </c>
      <c r="G86" s="1440" t="s">
        <v>573</v>
      </c>
      <c r="H86" s="1432"/>
      <c r="I86" s="1432"/>
      <c r="J86" s="1432"/>
      <c r="K86" s="1432"/>
    </row>
    <row r="87" spans="1:11" ht="14.1" customHeight="1">
      <c r="A87" s="1432"/>
      <c r="B87" s="1432"/>
      <c r="C87" s="1436" t="s">
        <v>40</v>
      </c>
      <c r="D87" s="1440" t="s">
        <v>1529</v>
      </c>
      <c r="E87" s="1440" t="s">
        <v>1530</v>
      </c>
      <c r="F87" s="1440" t="s">
        <v>1530</v>
      </c>
      <c r="G87" s="1440" t="s">
        <v>1530</v>
      </c>
      <c r="H87" s="1432"/>
      <c r="I87" s="1432"/>
      <c r="J87" s="1432"/>
      <c r="K87" s="1432"/>
    </row>
    <row r="88" spans="1:11" ht="14.1" customHeight="1">
      <c r="A88" s="1432"/>
      <c r="B88" s="1432"/>
      <c r="C88" s="1436" t="s">
        <v>41</v>
      </c>
      <c r="D88" s="1440" t="s">
        <v>18</v>
      </c>
      <c r="E88" s="1440" t="s">
        <v>1531</v>
      </c>
      <c r="F88" s="1440" t="s">
        <v>42</v>
      </c>
      <c r="G88" s="1440" t="s">
        <v>42</v>
      </c>
      <c r="H88" s="1432"/>
      <c r="I88" s="1432"/>
      <c r="J88" s="1432"/>
      <c r="K88" s="1432"/>
    </row>
    <row r="89" spans="1:11" ht="14.1" customHeight="1">
      <c r="A89" s="1432"/>
      <c r="B89" s="1432"/>
      <c r="C89" s="1436" t="s">
        <v>43</v>
      </c>
      <c r="D89" s="1440" t="s">
        <v>18</v>
      </c>
      <c r="E89" s="1440" t="s">
        <v>170</v>
      </c>
      <c r="F89" s="1440" t="s">
        <v>42</v>
      </c>
      <c r="G89" s="1440" t="s">
        <v>42</v>
      </c>
      <c r="H89" s="1432"/>
      <c r="I89" s="1432"/>
      <c r="J89" s="1432"/>
      <c r="K89" s="1432"/>
    </row>
    <row r="90" spans="1:11" ht="14.1" customHeight="1">
      <c r="A90" s="1432"/>
      <c r="B90" s="1432"/>
      <c r="C90" s="1436" t="s">
        <v>47</v>
      </c>
      <c r="D90" s="1440" t="s">
        <v>18</v>
      </c>
      <c r="E90" s="1440" t="s">
        <v>261</v>
      </c>
      <c r="F90" s="1440" t="s">
        <v>42</v>
      </c>
      <c r="G90" s="1440" t="s">
        <v>42</v>
      </c>
      <c r="H90" s="1432"/>
      <c r="I90" s="1432"/>
      <c r="J90" s="1432"/>
      <c r="K90" s="1432"/>
    </row>
    <row r="91" spans="1:11" ht="14.1" customHeight="1">
      <c r="A91" s="1432"/>
      <c r="B91" s="1432"/>
      <c r="C91" s="1802" t="s">
        <v>24</v>
      </c>
      <c r="D91" s="1803"/>
      <c r="E91" s="1803"/>
      <c r="F91" s="1803"/>
      <c r="G91" s="1803"/>
      <c r="H91" s="1432"/>
      <c r="I91" s="1432"/>
      <c r="J91" s="1432"/>
      <c r="K91" s="1432"/>
    </row>
    <row r="92" spans="1:11" ht="14.1" customHeight="1">
      <c r="A92" s="1432"/>
      <c r="B92" s="1432"/>
      <c r="C92" s="1444"/>
      <c r="D92" s="1445">
        <v>2023</v>
      </c>
      <c r="E92" s="1445">
        <v>2024</v>
      </c>
      <c r="F92" s="1445">
        <v>2025</v>
      </c>
      <c r="G92" s="1445">
        <v>2026</v>
      </c>
      <c r="H92" s="1432"/>
      <c r="I92" s="1432"/>
      <c r="J92" s="1432"/>
      <c r="K92" s="1432"/>
    </row>
    <row r="93" spans="1:11" ht="14.1" customHeight="1">
      <c r="A93" s="1432"/>
      <c r="B93" s="1432"/>
      <c r="C93" s="1446"/>
      <c r="D93" s="1447" t="s">
        <v>22</v>
      </c>
      <c r="E93" s="1447" t="s">
        <v>23</v>
      </c>
      <c r="F93" s="1447" t="s">
        <v>23</v>
      </c>
      <c r="G93" s="1447" t="s">
        <v>23</v>
      </c>
      <c r="H93" s="1432"/>
      <c r="I93" s="1432"/>
      <c r="J93" s="1432"/>
      <c r="K93" s="1432"/>
    </row>
    <row r="94" spans="1:11" ht="14.1" customHeight="1">
      <c r="A94" s="1432"/>
      <c r="B94" s="1432"/>
      <c r="C94" s="1448" t="s">
        <v>48</v>
      </c>
      <c r="D94" s="1449">
        <v>0</v>
      </c>
      <c r="E94" s="1449">
        <v>0</v>
      </c>
      <c r="F94" s="1449">
        <v>0</v>
      </c>
      <c r="G94" s="1449">
        <v>0</v>
      </c>
      <c r="H94" s="1432"/>
      <c r="I94" s="1432"/>
      <c r="J94" s="1432"/>
      <c r="K94" s="1432"/>
    </row>
    <row r="95" spans="1:11" ht="14.1" customHeight="1">
      <c r="A95" s="1432"/>
      <c r="B95" s="1432"/>
      <c r="C95" s="1448" t="s">
        <v>49</v>
      </c>
      <c r="D95" s="1449">
        <v>0</v>
      </c>
      <c r="E95" s="1449">
        <v>0</v>
      </c>
      <c r="F95" s="1449">
        <v>0</v>
      </c>
      <c r="G95" s="1449">
        <v>0</v>
      </c>
      <c r="H95" s="1432"/>
      <c r="I95" s="1432"/>
      <c r="J95" s="1432"/>
      <c r="K95" s="1432"/>
    </row>
    <row r="96" spans="1:11" ht="14.1" customHeight="1">
      <c r="A96" s="1432"/>
      <c r="B96" s="1432"/>
      <c r="C96" s="1448" t="s">
        <v>50</v>
      </c>
      <c r="D96" s="1449">
        <v>0</v>
      </c>
      <c r="E96" s="1449">
        <v>0</v>
      </c>
      <c r="F96" s="1449">
        <v>0</v>
      </c>
      <c r="G96" s="1449">
        <v>0</v>
      </c>
      <c r="H96" s="1432"/>
      <c r="I96" s="1432"/>
      <c r="J96" s="1432"/>
      <c r="K96" s="1432"/>
    </row>
    <row r="97" spans="1:11" ht="14.1" customHeight="1">
      <c r="A97" s="1432"/>
      <c r="B97" s="1432"/>
      <c r="C97" s="1448" t="s">
        <v>51</v>
      </c>
      <c r="D97" s="1449">
        <v>0</v>
      </c>
      <c r="E97" s="1449">
        <v>0</v>
      </c>
      <c r="F97" s="1449">
        <v>0</v>
      </c>
      <c r="G97" s="1449">
        <v>0</v>
      </c>
      <c r="H97" s="1432"/>
      <c r="I97" s="1432"/>
      <c r="J97" s="1432"/>
      <c r="K97" s="1432"/>
    </row>
    <row r="98" spans="1:11" ht="14.1" customHeight="1">
      <c r="A98" s="1432"/>
      <c r="B98" s="1432"/>
      <c r="C98" s="1448" t="s">
        <v>49</v>
      </c>
      <c r="D98" s="1449">
        <v>0</v>
      </c>
      <c r="E98" s="1449">
        <v>0</v>
      </c>
      <c r="F98" s="1449">
        <v>0</v>
      </c>
      <c r="G98" s="1449">
        <v>0</v>
      </c>
      <c r="H98" s="1432"/>
      <c r="I98" s="1432"/>
      <c r="J98" s="1432"/>
      <c r="K98" s="1432"/>
    </row>
    <row r="99" spans="1:11" ht="14.1" customHeight="1">
      <c r="A99" s="1432"/>
      <c r="B99" s="1432"/>
      <c r="C99" s="1448" t="s">
        <v>50</v>
      </c>
      <c r="D99" s="1449">
        <v>0</v>
      </c>
      <c r="E99" s="1449">
        <v>0</v>
      </c>
      <c r="F99" s="1449">
        <v>0</v>
      </c>
      <c r="G99" s="1449">
        <v>0</v>
      </c>
      <c r="H99" s="1432"/>
      <c r="I99" s="1432"/>
      <c r="J99" s="1432"/>
      <c r="K99" s="1432"/>
    </row>
    <row r="100" spans="1:11" ht="14.1" customHeight="1">
      <c r="A100" s="1432"/>
      <c r="B100" s="1432"/>
      <c r="C100" s="1448" t="s">
        <v>52</v>
      </c>
      <c r="D100" s="1449">
        <v>0</v>
      </c>
      <c r="E100" s="1449">
        <v>0</v>
      </c>
      <c r="F100" s="1449">
        <v>0</v>
      </c>
      <c r="G100" s="1449">
        <v>0</v>
      </c>
      <c r="H100" s="1432"/>
      <c r="I100" s="1432"/>
      <c r="J100" s="1432"/>
      <c r="K100" s="1432"/>
    </row>
    <row r="101" spans="1:11" ht="14.1" customHeight="1">
      <c r="A101" s="1432"/>
      <c r="B101" s="1432"/>
      <c r="C101" s="1448" t="s">
        <v>49</v>
      </c>
      <c r="D101" s="1449">
        <v>0</v>
      </c>
      <c r="E101" s="1449">
        <v>0</v>
      </c>
      <c r="F101" s="1449">
        <v>0</v>
      </c>
      <c r="G101" s="1449">
        <v>0</v>
      </c>
      <c r="H101" s="1432"/>
      <c r="I101" s="1432"/>
      <c r="J101" s="1432"/>
      <c r="K101" s="1432"/>
    </row>
    <row r="102" spans="1:11" ht="14.1" customHeight="1">
      <c r="A102" s="1432"/>
      <c r="B102" s="1432"/>
      <c r="C102" s="1448" t="s">
        <v>50</v>
      </c>
      <c r="D102" s="1449">
        <v>0</v>
      </c>
      <c r="E102" s="1449">
        <v>0</v>
      </c>
      <c r="F102" s="1449">
        <v>0</v>
      </c>
      <c r="G102" s="1449">
        <v>0</v>
      </c>
      <c r="H102" s="1432"/>
      <c r="I102" s="1432"/>
      <c r="J102" s="1432"/>
      <c r="K102" s="1432"/>
    </row>
    <row r="103" spans="1:11" ht="14.1" customHeight="1">
      <c r="A103" s="1432"/>
      <c r="B103" s="1432"/>
      <c r="C103" s="1448" t="s">
        <v>53</v>
      </c>
      <c r="D103" s="1449">
        <v>0</v>
      </c>
      <c r="E103" s="1449">
        <v>0</v>
      </c>
      <c r="F103" s="1449">
        <v>0</v>
      </c>
      <c r="G103" s="1449">
        <v>0</v>
      </c>
      <c r="H103" s="1432"/>
      <c r="I103" s="1432"/>
      <c r="J103" s="1432"/>
      <c r="K103" s="1432"/>
    </row>
    <row r="104" spans="1:11" ht="14.1" customHeight="1">
      <c r="A104" s="1432"/>
      <c r="B104" s="1432"/>
      <c r="C104" s="1448" t="s">
        <v>49</v>
      </c>
      <c r="D104" s="1449">
        <v>0</v>
      </c>
      <c r="E104" s="1449">
        <v>0</v>
      </c>
      <c r="F104" s="1449">
        <v>0</v>
      </c>
      <c r="G104" s="1449">
        <v>0</v>
      </c>
      <c r="H104" s="1432"/>
      <c r="I104" s="1432"/>
      <c r="J104" s="1432"/>
      <c r="K104" s="1432"/>
    </row>
    <row r="105" spans="1:11" ht="14.1" customHeight="1">
      <c r="A105" s="1432"/>
      <c r="B105" s="1432"/>
      <c r="C105" s="1448" t="s">
        <v>50</v>
      </c>
      <c r="D105" s="1449">
        <v>0</v>
      </c>
      <c r="E105" s="1449">
        <v>0</v>
      </c>
      <c r="F105" s="1449">
        <v>0</v>
      </c>
      <c r="G105" s="1449">
        <v>0</v>
      </c>
      <c r="H105" s="1432"/>
      <c r="I105" s="1432"/>
      <c r="J105" s="1432"/>
      <c r="K105" s="1432"/>
    </row>
    <row r="106" spans="1:11" ht="14.1" customHeight="1">
      <c r="A106" s="1432"/>
      <c r="B106" s="1432"/>
      <c r="C106" s="1448" t="s">
        <v>54</v>
      </c>
      <c r="D106" s="1449">
        <v>0</v>
      </c>
      <c r="E106" s="1449">
        <v>0</v>
      </c>
      <c r="F106" s="1449">
        <v>0</v>
      </c>
      <c r="G106" s="1449">
        <v>0</v>
      </c>
      <c r="H106" s="1432"/>
      <c r="I106" s="1432"/>
      <c r="J106" s="1432"/>
      <c r="K106" s="1432"/>
    </row>
    <row r="107" spans="1:11" ht="14.1" customHeight="1">
      <c r="A107" s="1432"/>
      <c r="B107" s="1432"/>
      <c r="C107" s="1448" t="s">
        <v>49</v>
      </c>
      <c r="D107" s="1449">
        <v>0</v>
      </c>
      <c r="E107" s="1449">
        <v>0</v>
      </c>
      <c r="F107" s="1449">
        <v>0</v>
      </c>
      <c r="G107" s="1449">
        <v>0</v>
      </c>
      <c r="H107" s="1432"/>
      <c r="I107" s="1432"/>
      <c r="J107" s="1432"/>
      <c r="K107" s="1432"/>
    </row>
    <row r="108" spans="1:11" ht="14.1" customHeight="1">
      <c r="A108" s="1432"/>
      <c r="B108" s="1432"/>
      <c r="C108" s="1448" t="s">
        <v>50</v>
      </c>
      <c r="D108" s="1449">
        <v>0</v>
      </c>
      <c r="E108" s="1449">
        <v>0</v>
      </c>
      <c r="F108" s="1449">
        <v>0</v>
      </c>
      <c r="G108" s="1449">
        <v>0</v>
      </c>
      <c r="H108" s="1432"/>
      <c r="I108" s="1432"/>
      <c r="J108" s="1432"/>
      <c r="K108" s="1432"/>
    </row>
    <row r="109" spans="1:11" ht="14.1" customHeight="1">
      <c r="A109" s="1432"/>
      <c r="B109" s="1432"/>
      <c r="C109" s="1448" t="s">
        <v>55</v>
      </c>
      <c r="D109" s="1449">
        <v>0</v>
      </c>
      <c r="E109" s="1449">
        <v>0</v>
      </c>
      <c r="F109" s="1449">
        <v>0</v>
      </c>
      <c r="G109" s="1449">
        <v>0</v>
      </c>
      <c r="H109" s="1432"/>
      <c r="I109" s="1432"/>
      <c r="J109" s="1432"/>
      <c r="K109" s="1432"/>
    </row>
    <row r="110" spans="1:11" ht="14.1" customHeight="1">
      <c r="A110" s="1432"/>
      <c r="B110" s="1432"/>
      <c r="C110" s="1448" t="s">
        <v>49</v>
      </c>
      <c r="D110" s="1449">
        <v>0</v>
      </c>
      <c r="E110" s="1449">
        <v>0</v>
      </c>
      <c r="F110" s="1449">
        <v>0</v>
      </c>
      <c r="G110" s="1449">
        <v>0</v>
      </c>
      <c r="H110" s="1432"/>
      <c r="I110" s="1432"/>
      <c r="J110" s="1432"/>
      <c r="K110" s="1432"/>
    </row>
    <row r="111" spans="1:11" ht="14.1" customHeight="1">
      <c r="A111" s="1432"/>
      <c r="B111" s="1432"/>
      <c r="C111" s="1448" t="s">
        <v>50</v>
      </c>
      <c r="D111" s="1449">
        <v>0</v>
      </c>
      <c r="E111" s="1449">
        <v>0</v>
      </c>
      <c r="F111" s="1449">
        <v>0</v>
      </c>
      <c r="G111" s="1449">
        <v>0</v>
      </c>
      <c r="H111" s="1432"/>
      <c r="I111" s="1432"/>
      <c r="J111" s="1432"/>
      <c r="K111" s="1432"/>
    </row>
    <row r="112" spans="1:11" ht="14.1" customHeight="1">
      <c r="A112" s="1432"/>
      <c r="B112" s="1432"/>
      <c r="C112" s="1448" t="s">
        <v>56</v>
      </c>
      <c r="D112" s="1449">
        <v>0</v>
      </c>
      <c r="E112" s="1449">
        <v>0</v>
      </c>
      <c r="F112" s="1449">
        <v>0</v>
      </c>
      <c r="G112" s="1449">
        <v>0</v>
      </c>
      <c r="H112" s="1432"/>
      <c r="I112" s="1432"/>
      <c r="J112" s="1432"/>
      <c r="K112" s="1432"/>
    </row>
    <row r="113" spans="1:11" ht="14.1" customHeight="1">
      <c r="A113" s="1432"/>
      <c r="B113" s="1432"/>
      <c r="C113" s="1448" t="s">
        <v>49</v>
      </c>
      <c r="D113" s="1449">
        <v>0</v>
      </c>
      <c r="E113" s="1449">
        <v>0</v>
      </c>
      <c r="F113" s="1449">
        <v>0</v>
      </c>
      <c r="G113" s="1449">
        <v>0</v>
      </c>
      <c r="H113" s="1432"/>
      <c r="I113" s="1432"/>
      <c r="J113" s="1432"/>
      <c r="K113" s="1432"/>
    </row>
    <row r="114" spans="1:11" ht="14.1" customHeight="1">
      <c r="A114" s="1432"/>
      <c r="B114" s="1432"/>
      <c r="C114" s="1448" t="s">
        <v>50</v>
      </c>
      <c r="D114" s="1449">
        <v>0</v>
      </c>
      <c r="E114" s="1449">
        <v>0</v>
      </c>
      <c r="F114" s="1449">
        <v>0</v>
      </c>
      <c r="G114" s="1449">
        <v>0</v>
      </c>
      <c r="H114" s="1432"/>
      <c r="I114" s="1432"/>
      <c r="J114" s="1432"/>
      <c r="K114" s="1432"/>
    </row>
    <row r="115" spans="1:11" ht="14.1" customHeight="1">
      <c r="A115" s="1432"/>
      <c r="B115" s="1432"/>
      <c r="C115" s="1448" t="s">
        <v>57</v>
      </c>
      <c r="D115" s="1449">
        <v>0</v>
      </c>
      <c r="E115" s="1449">
        <v>0</v>
      </c>
      <c r="F115" s="1449">
        <v>0</v>
      </c>
      <c r="G115" s="1449">
        <v>0</v>
      </c>
      <c r="H115" s="1432"/>
      <c r="I115" s="1432"/>
      <c r="J115" s="1432"/>
      <c r="K115" s="1432"/>
    </row>
    <row r="116" spans="1:11" ht="14.1" customHeight="1">
      <c r="A116" s="1432"/>
      <c r="B116" s="1432"/>
      <c r="C116" s="1448" t="s">
        <v>49</v>
      </c>
      <c r="D116" s="1449">
        <v>0</v>
      </c>
      <c r="E116" s="1449">
        <v>0</v>
      </c>
      <c r="F116" s="1449">
        <v>0</v>
      </c>
      <c r="G116" s="1449">
        <v>0</v>
      </c>
      <c r="H116" s="1432"/>
      <c r="I116" s="1432"/>
      <c r="J116" s="1432"/>
      <c r="K116" s="1432"/>
    </row>
    <row r="117" spans="1:11" ht="14.1" customHeight="1">
      <c r="A117" s="1432"/>
      <c r="B117" s="1432"/>
      <c r="C117" s="1448" t="s">
        <v>58</v>
      </c>
      <c r="D117" s="1449">
        <v>0</v>
      </c>
      <c r="E117" s="1449">
        <v>0</v>
      </c>
      <c r="F117" s="1449">
        <v>0</v>
      </c>
      <c r="G117" s="1449">
        <v>0</v>
      </c>
      <c r="H117" s="1432"/>
      <c r="I117" s="1432"/>
      <c r="J117" s="1432"/>
      <c r="K117" s="1432"/>
    </row>
    <row r="118" spans="1:11" ht="14.1" customHeight="1">
      <c r="A118" s="1432"/>
      <c r="B118" s="1432"/>
      <c r="C118" s="1448" t="s">
        <v>59</v>
      </c>
      <c r="D118" s="1449">
        <v>0</v>
      </c>
      <c r="E118" s="1449">
        <v>0</v>
      </c>
      <c r="F118" s="1449">
        <v>0</v>
      </c>
      <c r="G118" s="1449">
        <v>0</v>
      </c>
      <c r="H118" s="1432"/>
      <c r="I118" s="1432"/>
      <c r="J118" s="1432"/>
      <c r="K118" s="1432"/>
    </row>
    <row r="119" spans="1:11" ht="14.1" customHeight="1">
      <c r="A119" s="1432"/>
      <c r="B119" s="1432"/>
      <c r="C119" s="1448" t="s">
        <v>60</v>
      </c>
      <c r="D119" s="1449">
        <v>0</v>
      </c>
      <c r="E119" s="1449">
        <v>0</v>
      </c>
      <c r="F119" s="1449">
        <v>0</v>
      </c>
      <c r="G119" s="1449">
        <v>0</v>
      </c>
      <c r="H119" s="1432"/>
      <c r="I119" s="1432"/>
      <c r="J119" s="1432"/>
      <c r="K119" s="1432"/>
    </row>
    <row r="120" spans="1:11" ht="14.1" customHeight="1">
      <c r="A120" s="1432"/>
      <c r="B120" s="1432"/>
      <c r="C120" s="1448" t="s">
        <v>61</v>
      </c>
      <c r="D120" s="1449">
        <v>0</v>
      </c>
      <c r="E120" s="1449">
        <v>0</v>
      </c>
      <c r="F120" s="1449">
        <v>0</v>
      </c>
      <c r="G120" s="1449">
        <v>0</v>
      </c>
      <c r="H120" s="1432"/>
      <c r="I120" s="1432"/>
      <c r="J120" s="1432"/>
      <c r="K120" s="1432"/>
    </row>
    <row r="121" spans="1:11" ht="14.1" customHeight="1">
      <c r="A121" s="1432"/>
      <c r="B121" s="1432"/>
      <c r="C121" s="1448" t="s">
        <v>62</v>
      </c>
      <c r="D121" s="1449">
        <v>0</v>
      </c>
      <c r="E121" s="1449">
        <v>3000000</v>
      </c>
      <c r="F121" s="1449">
        <v>3000000</v>
      </c>
      <c r="G121" s="1449">
        <v>3000000</v>
      </c>
      <c r="H121" s="1432"/>
      <c r="I121" s="1432"/>
      <c r="J121" s="1432"/>
      <c r="K121" s="1432"/>
    </row>
    <row r="122" spans="1:11" ht="14.1" customHeight="1">
      <c r="A122" s="1432"/>
      <c r="B122" s="1432"/>
      <c r="C122" s="1448" t="s">
        <v>49</v>
      </c>
      <c r="D122" s="1449">
        <v>0</v>
      </c>
      <c r="E122" s="1449">
        <v>3000000</v>
      </c>
      <c r="F122" s="1449">
        <v>3000000</v>
      </c>
      <c r="G122" s="1449">
        <v>3000000</v>
      </c>
      <c r="H122" s="1432"/>
      <c r="I122" s="1432"/>
      <c r="J122" s="1432"/>
      <c r="K122" s="1432"/>
    </row>
    <row r="123" spans="1:11" ht="14.1" customHeight="1">
      <c r="A123" s="1432"/>
      <c r="B123" s="1432"/>
      <c r="C123" s="1448" t="s">
        <v>58</v>
      </c>
      <c r="D123" s="1449">
        <v>0</v>
      </c>
      <c r="E123" s="1449">
        <v>0</v>
      </c>
      <c r="F123" s="1449">
        <v>0</v>
      </c>
      <c r="G123" s="1449">
        <v>0</v>
      </c>
      <c r="H123" s="1432"/>
      <c r="I123" s="1432"/>
      <c r="J123" s="1432"/>
      <c r="K123" s="1432"/>
    </row>
    <row r="124" spans="1:11" ht="14.1" customHeight="1">
      <c r="A124" s="1432"/>
      <c r="B124" s="1432"/>
      <c r="C124" s="1448" t="s">
        <v>59</v>
      </c>
      <c r="D124" s="1449">
        <v>0</v>
      </c>
      <c r="E124" s="1449">
        <v>0</v>
      </c>
      <c r="F124" s="1449">
        <v>0</v>
      </c>
      <c r="G124" s="1449">
        <v>0</v>
      </c>
      <c r="H124" s="1432"/>
      <c r="I124" s="1432"/>
      <c r="J124" s="1432"/>
      <c r="K124" s="1432"/>
    </row>
    <row r="125" spans="1:11" ht="14.1" customHeight="1">
      <c r="A125" s="1432"/>
      <c r="B125" s="1432"/>
      <c r="C125" s="1448" t="s">
        <v>60</v>
      </c>
      <c r="D125" s="1449">
        <v>0</v>
      </c>
      <c r="E125" s="1449">
        <v>0</v>
      </c>
      <c r="F125" s="1449">
        <v>0</v>
      </c>
      <c r="G125" s="1449">
        <v>0</v>
      </c>
      <c r="H125" s="1432"/>
      <c r="I125" s="1432"/>
      <c r="J125" s="1432"/>
      <c r="K125" s="1432"/>
    </row>
    <row r="126" spans="1:11" ht="14.1" customHeight="1">
      <c r="A126" s="1432"/>
      <c r="B126" s="1432"/>
      <c r="C126" s="1448" t="s">
        <v>61</v>
      </c>
      <c r="D126" s="1449">
        <v>0</v>
      </c>
      <c r="E126" s="1449">
        <v>0</v>
      </c>
      <c r="F126" s="1449">
        <v>0</v>
      </c>
      <c r="G126" s="1449">
        <v>0</v>
      </c>
      <c r="H126" s="1432"/>
      <c r="I126" s="1432"/>
      <c r="J126" s="1432"/>
      <c r="K126" s="1432"/>
    </row>
    <row r="127" spans="1:11" ht="14.1" customHeight="1">
      <c r="A127" s="1432"/>
      <c r="B127" s="1432"/>
      <c r="C127" s="1448" t="s">
        <v>63</v>
      </c>
      <c r="D127" s="1449">
        <v>0</v>
      </c>
      <c r="E127" s="1449">
        <v>0</v>
      </c>
      <c r="F127" s="1449">
        <v>0</v>
      </c>
      <c r="G127" s="1449">
        <v>0</v>
      </c>
      <c r="H127" s="1432"/>
      <c r="I127" s="1432"/>
      <c r="J127" s="1432"/>
      <c r="K127" s="1432"/>
    </row>
    <row r="128" spans="1:11" ht="14.1" customHeight="1">
      <c r="A128" s="1432"/>
      <c r="B128" s="1432"/>
      <c r="C128" s="1448" t="s">
        <v>49</v>
      </c>
      <c r="D128" s="1449">
        <v>0</v>
      </c>
      <c r="E128" s="1449">
        <v>0</v>
      </c>
      <c r="F128" s="1449">
        <v>0</v>
      </c>
      <c r="G128" s="1449">
        <v>0</v>
      </c>
      <c r="H128" s="1432"/>
      <c r="I128" s="1432"/>
      <c r="J128" s="1432"/>
      <c r="K128" s="1432"/>
    </row>
    <row r="129" spans="1:11" ht="14.1" customHeight="1">
      <c r="A129" s="1432"/>
      <c r="B129" s="1432"/>
      <c r="C129" s="1448" t="s">
        <v>58</v>
      </c>
      <c r="D129" s="1449">
        <v>0</v>
      </c>
      <c r="E129" s="1449">
        <v>0</v>
      </c>
      <c r="F129" s="1449">
        <v>0</v>
      </c>
      <c r="G129" s="1449">
        <v>0</v>
      </c>
      <c r="H129" s="1432"/>
      <c r="I129" s="1432"/>
      <c r="J129" s="1432"/>
      <c r="K129" s="1432"/>
    </row>
    <row r="130" spans="1:11" ht="14.1" customHeight="1">
      <c r="A130" s="1432"/>
      <c r="B130" s="1432"/>
      <c r="C130" s="1448" t="s">
        <v>59</v>
      </c>
      <c r="D130" s="1449">
        <v>0</v>
      </c>
      <c r="E130" s="1449">
        <v>0</v>
      </c>
      <c r="F130" s="1449">
        <v>0</v>
      </c>
      <c r="G130" s="1449">
        <v>0</v>
      </c>
      <c r="H130" s="1432"/>
      <c r="I130" s="1432"/>
      <c r="J130" s="1432"/>
      <c r="K130" s="1432"/>
    </row>
    <row r="131" spans="1:11" ht="14.1" customHeight="1">
      <c r="A131" s="1432"/>
      <c r="B131" s="1432"/>
      <c r="C131" s="1448" t="s">
        <v>60</v>
      </c>
      <c r="D131" s="1449">
        <v>0</v>
      </c>
      <c r="E131" s="1449">
        <v>0</v>
      </c>
      <c r="F131" s="1449">
        <v>0</v>
      </c>
      <c r="G131" s="1449">
        <v>0</v>
      </c>
      <c r="H131" s="1432"/>
      <c r="I131" s="1432"/>
      <c r="J131" s="1432"/>
      <c r="K131" s="1432"/>
    </row>
    <row r="132" spans="1:11" ht="14.1" customHeight="1">
      <c r="A132" s="1432"/>
      <c r="B132" s="1432"/>
      <c r="C132" s="1448" t="s">
        <v>61</v>
      </c>
      <c r="D132" s="1449">
        <v>0</v>
      </c>
      <c r="E132" s="1449">
        <v>0</v>
      </c>
      <c r="F132" s="1449">
        <v>0</v>
      </c>
      <c r="G132" s="1449">
        <v>0</v>
      </c>
      <c r="H132" s="1432"/>
      <c r="I132" s="1432"/>
      <c r="J132" s="1432"/>
      <c r="K132" s="1432"/>
    </row>
    <row r="133" spans="1:11" ht="14.1" customHeight="1">
      <c r="A133" s="1432"/>
      <c r="B133" s="1432"/>
      <c r="C133" s="1448" t="s">
        <v>64</v>
      </c>
      <c r="D133" s="1449">
        <v>0</v>
      </c>
      <c r="E133" s="1449">
        <v>0</v>
      </c>
      <c r="F133" s="1449">
        <v>0</v>
      </c>
      <c r="G133" s="1449">
        <v>0</v>
      </c>
      <c r="H133" s="1432"/>
      <c r="I133" s="1432"/>
      <c r="J133" s="1432"/>
      <c r="K133" s="1432"/>
    </row>
    <row r="134" spans="1:11" ht="14.1" customHeight="1">
      <c r="A134" s="1432"/>
      <c r="B134" s="1432"/>
      <c r="C134" s="1448" t="s">
        <v>65</v>
      </c>
      <c r="D134" s="1449">
        <v>0</v>
      </c>
      <c r="E134" s="1449">
        <v>0</v>
      </c>
      <c r="F134" s="1449">
        <v>0</v>
      </c>
      <c r="G134" s="1449">
        <v>0</v>
      </c>
      <c r="H134" s="1432"/>
      <c r="I134" s="1432"/>
      <c r="J134" s="1432"/>
      <c r="K134" s="1432"/>
    </row>
    <row r="135" spans="1:11" ht="14.1" customHeight="1">
      <c r="A135" s="1432"/>
      <c r="B135" s="1432"/>
      <c r="C135" s="1450" t="s">
        <v>25</v>
      </c>
      <c r="D135" s="1449">
        <v>0</v>
      </c>
      <c r="E135" s="1449">
        <v>3000000</v>
      </c>
      <c r="F135" s="1449">
        <v>3000000</v>
      </c>
      <c r="G135" s="1449">
        <v>3000000</v>
      </c>
      <c r="H135" s="1432"/>
      <c r="I135" s="1432"/>
      <c r="J135" s="1432"/>
      <c r="K135" s="1432"/>
    </row>
    <row r="136" spans="1:11" ht="14.1" customHeight="1">
      <c r="A136" s="1432"/>
      <c r="B136" s="1432"/>
      <c r="C136" s="1442" t="s">
        <v>19</v>
      </c>
      <c r="D136" s="1808" t="s">
        <v>1532</v>
      </c>
      <c r="E136" s="1809"/>
      <c r="F136" s="1809"/>
      <c r="G136" s="1809"/>
      <c r="H136" s="1432"/>
      <c r="I136" s="1432"/>
      <c r="J136" s="1432"/>
      <c r="K136" s="1432"/>
    </row>
    <row r="137" spans="1:11" ht="14.1" customHeight="1">
      <c r="A137" s="1432"/>
      <c r="B137" s="1432"/>
      <c r="C137" s="1443" t="s">
        <v>20</v>
      </c>
      <c r="D137" s="1810" t="s">
        <v>1533</v>
      </c>
      <c r="E137" s="1811"/>
      <c r="F137" s="1811"/>
      <c r="G137" s="1811"/>
      <c r="H137" s="1432"/>
      <c r="I137" s="1432"/>
      <c r="J137" s="1432"/>
      <c r="K137" s="1432"/>
    </row>
    <row r="138" spans="1:11" ht="14.1" customHeight="1">
      <c r="A138" s="1432"/>
      <c r="B138" s="1432"/>
      <c r="C138" s="1443" t="s">
        <v>21</v>
      </c>
      <c r="D138" s="1810" t="s">
        <v>1527</v>
      </c>
      <c r="E138" s="1811"/>
      <c r="F138" s="1811"/>
      <c r="G138" s="1811"/>
      <c r="H138" s="1432"/>
      <c r="I138" s="1432"/>
      <c r="J138" s="1432"/>
      <c r="K138" s="1432"/>
    </row>
    <row r="139" spans="1:11" ht="15" customHeight="1">
      <c r="A139" s="1432"/>
      <c r="B139" s="1432"/>
      <c r="C139" s="1444"/>
      <c r="D139" s="1445">
        <v>2023</v>
      </c>
      <c r="E139" s="1445">
        <v>2024</v>
      </c>
      <c r="F139" s="1445">
        <v>2025</v>
      </c>
      <c r="G139" s="1445">
        <v>2026</v>
      </c>
      <c r="H139" s="1432"/>
      <c r="I139" s="1432"/>
      <c r="J139" s="1432"/>
      <c r="K139" s="1432"/>
    </row>
    <row r="140" spans="1:11" ht="15" customHeight="1">
      <c r="A140" s="1432"/>
      <c r="B140" s="1432"/>
      <c r="C140" s="1446"/>
      <c r="D140" s="1447" t="s">
        <v>22</v>
      </c>
      <c r="E140" s="1447" t="s">
        <v>23</v>
      </c>
      <c r="F140" s="1447" t="s">
        <v>23</v>
      </c>
      <c r="G140" s="1447" t="s">
        <v>23</v>
      </c>
      <c r="H140" s="1432"/>
      <c r="I140" s="1432"/>
      <c r="J140" s="1432"/>
      <c r="K140" s="1432"/>
    </row>
    <row r="141" spans="1:11" ht="14.1" customHeight="1">
      <c r="A141" s="1432"/>
      <c r="B141" s="1432"/>
      <c r="C141" s="1436" t="s">
        <v>33</v>
      </c>
      <c r="D141" s="1440" t="s">
        <v>298</v>
      </c>
      <c r="E141" s="1440" t="s">
        <v>253</v>
      </c>
      <c r="F141" s="1440" t="s">
        <v>253</v>
      </c>
      <c r="G141" s="1440" t="s">
        <v>253</v>
      </c>
      <c r="H141" s="1432"/>
      <c r="I141" s="1432"/>
      <c r="J141" s="1432"/>
      <c r="K141" s="1432"/>
    </row>
    <row r="142" spans="1:11" ht="14.1" customHeight="1">
      <c r="A142" s="1432"/>
      <c r="B142" s="1432"/>
      <c r="C142" s="1436" t="s">
        <v>35</v>
      </c>
      <c r="D142" s="1440" t="s">
        <v>573</v>
      </c>
      <c r="E142" s="1440" t="s">
        <v>573</v>
      </c>
      <c r="F142" s="1440" t="s">
        <v>573</v>
      </c>
      <c r="G142" s="1440" t="s">
        <v>573</v>
      </c>
      <c r="H142" s="1432"/>
      <c r="I142" s="1432"/>
      <c r="J142" s="1432"/>
      <c r="K142" s="1432"/>
    </row>
    <row r="143" spans="1:11" ht="14.1" customHeight="1">
      <c r="A143" s="1432"/>
      <c r="B143" s="1432"/>
      <c r="C143" s="1436" t="s">
        <v>40</v>
      </c>
      <c r="D143" s="1440" t="s">
        <v>282</v>
      </c>
      <c r="E143" s="1440" t="s">
        <v>528</v>
      </c>
      <c r="F143" s="1440" t="s">
        <v>528</v>
      </c>
      <c r="G143" s="1440" t="s">
        <v>528</v>
      </c>
      <c r="H143" s="1432"/>
      <c r="I143" s="1432"/>
      <c r="J143" s="1432"/>
      <c r="K143" s="1432"/>
    </row>
    <row r="144" spans="1:11" ht="14.1" customHeight="1">
      <c r="A144" s="1432"/>
      <c r="B144" s="1432"/>
      <c r="C144" s="1436" t="s">
        <v>41</v>
      </c>
      <c r="D144" s="1440" t="s">
        <v>18</v>
      </c>
      <c r="E144" s="1440" t="s">
        <v>34</v>
      </c>
      <c r="F144" s="1440" t="s">
        <v>42</v>
      </c>
      <c r="G144" s="1440" t="s">
        <v>42</v>
      </c>
      <c r="H144" s="1432"/>
      <c r="I144" s="1432"/>
      <c r="J144" s="1432"/>
      <c r="K144" s="1432"/>
    </row>
    <row r="145" spans="1:11" ht="14.1" customHeight="1">
      <c r="A145" s="1432"/>
      <c r="B145" s="1432"/>
      <c r="C145" s="1436" t="s">
        <v>43</v>
      </c>
      <c r="D145" s="1440" t="s">
        <v>18</v>
      </c>
      <c r="E145" s="1440" t="s">
        <v>42</v>
      </c>
      <c r="F145" s="1440" t="s">
        <v>42</v>
      </c>
      <c r="G145" s="1440" t="s">
        <v>42</v>
      </c>
      <c r="H145" s="1432"/>
      <c r="I145" s="1432"/>
      <c r="J145" s="1432"/>
      <c r="K145" s="1432"/>
    </row>
    <row r="146" spans="1:11" ht="14.1" customHeight="1">
      <c r="A146" s="1432"/>
      <c r="B146" s="1432"/>
      <c r="C146" s="1436" t="s">
        <v>47</v>
      </c>
      <c r="D146" s="1440" t="s">
        <v>18</v>
      </c>
      <c r="E146" s="1440" t="s">
        <v>284</v>
      </c>
      <c r="F146" s="1440" t="s">
        <v>42</v>
      </c>
      <c r="G146" s="1440" t="s">
        <v>42</v>
      </c>
      <c r="H146" s="1432"/>
      <c r="I146" s="1432"/>
      <c r="J146" s="1432"/>
      <c r="K146" s="1432"/>
    </row>
    <row r="147" spans="1:11" ht="14.1" customHeight="1">
      <c r="A147" s="1432"/>
      <c r="B147" s="1432"/>
      <c r="C147" s="1802" t="s">
        <v>24</v>
      </c>
      <c r="D147" s="1803"/>
      <c r="E147" s="1803"/>
      <c r="F147" s="1803"/>
      <c r="G147" s="1803"/>
      <c r="H147" s="1432"/>
      <c r="I147" s="1432"/>
      <c r="J147" s="1432"/>
      <c r="K147" s="1432"/>
    </row>
    <row r="148" spans="1:11" ht="14.1" customHeight="1">
      <c r="A148" s="1432"/>
      <c r="B148" s="1432"/>
      <c r="C148" s="1444"/>
      <c r="D148" s="1445">
        <v>2023</v>
      </c>
      <c r="E148" s="1445">
        <v>2024</v>
      </c>
      <c r="F148" s="1445">
        <v>2025</v>
      </c>
      <c r="G148" s="1445">
        <v>2026</v>
      </c>
      <c r="H148" s="1432"/>
      <c r="I148" s="1432"/>
      <c r="J148" s="1432"/>
      <c r="K148" s="1432"/>
    </row>
    <row r="149" spans="1:11" ht="14.1" customHeight="1">
      <c r="A149" s="1432"/>
      <c r="B149" s="1432"/>
      <c r="C149" s="1446"/>
      <c r="D149" s="1447" t="s">
        <v>22</v>
      </c>
      <c r="E149" s="1447" t="s">
        <v>23</v>
      </c>
      <c r="F149" s="1447" t="s">
        <v>23</v>
      </c>
      <c r="G149" s="1447" t="s">
        <v>23</v>
      </c>
      <c r="H149" s="1432"/>
      <c r="I149" s="1432"/>
      <c r="J149" s="1432"/>
      <c r="K149" s="1432"/>
    </row>
    <row r="150" spans="1:11" ht="14.1" customHeight="1">
      <c r="A150" s="1432"/>
      <c r="B150" s="1432"/>
      <c r="C150" s="1448" t="s">
        <v>48</v>
      </c>
      <c r="D150" s="1449">
        <v>0</v>
      </c>
      <c r="E150" s="1449">
        <v>0</v>
      </c>
      <c r="F150" s="1449">
        <v>0</v>
      </c>
      <c r="G150" s="1449">
        <v>0</v>
      </c>
      <c r="H150" s="1432"/>
      <c r="I150" s="1432"/>
      <c r="J150" s="1432"/>
      <c r="K150" s="1432"/>
    </row>
    <row r="151" spans="1:11" ht="14.1" customHeight="1">
      <c r="A151" s="1432"/>
      <c r="B151" s="1432"/>
      <c r="C151" s="1448" t="s">
        <v>49</v>
      </c>
      <c r="D151" s="1449">
        <v>0</v>
      </c>
      <c r="E151" s="1449">
        <v>0</v>
      </c>
      <c r="F151" s="1449">
        <v>0</v>
      </c>
      <c r="G151" s="1449">
        <v>0</v>
      </c>
      <c r="H151" s="1432"/>
      <c r="I151" s="1432"/>
      <c r="J151" s="1432"/>
      <c r="K151" s="1432"/>
    </row>
    <row r="152" spans="1:11" ht="14.1" customHeight="1">
      <c r="A152" s="1432"/>
      <c r="B152" s="1432"/>
      <c r="C152" s="1448" t="s">
        <v>50</v>
      </c>
      <c r="D152" s="1449">
        <v>0</v>
      </c>
      <c r="E152" s="1449">
        <v>0</v>
      </c>
      <c r="F152" s="1449">
        <v>0</v>
      </c>
      <c r="G152" s="1449">
        <v>0</v>
      </c>
      <c r="H152" s="1432"/>
      <c r="I152" s="1432"/>
      <c r="J152" s="1432"/>
      <c r="K152" s="1432"/>
    </row>
    <row r="153" spans="1:11" ht="14.1" customHeight="1">
      <c r="A153" s="1432"/>
      <c r="B153" s="1432"/>
      <c r="C153" s="1448" t="s">
        <v>51</v>
      </c>
      <c r="D153" s="1449">
        <v>0</v>
      </c>
      <c r="E153" s="1449">
        <v>0</v>
      </c>
      <c r="F153" s="1449">
        <v>0</v>
      </c>
      <c r="G153" s="1449">
        <v>0</v>
      </c>
      <c r="H153" s="1432"/>
      <c r="I153" s="1432"/>
      <c r="J153" s="1432"/>
      <c r="K153" s="1432"/>
    </row>
    <row r="154" spans="1:11" ht="14.1" customHeight="1">
      <c r="A154" s="1432"/>
      <c r="B154" s="1432"/>
      <c r="C154" s="1448" t="s">
        <v>49</v>
      </c>
      <c r="D154" s="1449">
        <v>0</v>
      </c>
      <c r="E154" s="1449">
        <v>0</v>
      </c>
      <c r="F154" s="1449">
        <v>0</v>
      </c>
      <c r="G154" s="1449">
        <v>0</v>
      </c>
      <c r="H154" s="1432"/>
      <c r="I154" s="1432"/>
      <c r="J154" s="1432"/>
      <c r="K154" s="1432"/>
    </row>
    <row r="155" spans="1:11" ht="14.1" customHeight="1">
      <c r="A155" s="1432"/>
      <c r="B155" s="1432"/>
      <c r="C155" s="1448" t="s">
        <v>50</v>
      </c>
      <c r="D155" s="1449">
        <v>0</v>
      </c>
      <c r="E155" s="1449">
        <v>0</v>
      </c>
      <c r="F155" s="1449">
        <v>0</v>
      </c>
      <c r="G155" s="1449">
        <v>0</v>
      </c>
      <c r="H155" s="1432"/>
      <c r="I155" s="1432"/>
      <c r="J155" s="1432"/>
      <c r="K155" s="1432"/>
    </row>
    <row r="156" spans="1:11" ht="14.1" customHeight="1">
      <c r="A156" s="1432"/>
      <c r="B156" s="1432"/>
      <c r="C156" s="1448" t="s">
        <v>52</v>
      </c>
      <c r="D156" s="1449">
        <v>0</v>
      </c>
      <c r="E156" s="1449">
        <v>0</v>
      </c>
      <c r="F156" s="1449">
        <v>0</v>
      </c>
      <c r="G156" s="1449">
        <v>0</v>
      </c>
      <c r="H156" s="1432"/>
      <c r="I156" s="1432"/>
      <c r="J156" s="1432"/>
      <c r="K156" s="1432"/>
    </row>
    <row r="157" spans="1:11" ht="14.1" customHeight="1">
      <c r="A157" s="1432"/>
      <c r="B157" s="1432"/>
      <c r="C157" s="1448" t="s">
        <v>49</v>
      </c>
      <c r="D157" s="1449">
        <v>0</v>
      </c>
      <c r="E157" s="1449">
        <v>0</v>
      </c>
      <c r="F157" s="1449">
        <v>0</v>
      </c>
      <c r="G157" s="1449">
        <v>0</v>
      </c>
      <c r="H157" s="1432"/>
      <c r="I157" s="1432"/>
      <c r="J157" s="1432"/>
      <c r="K157" s="1432"/>
    </row>
    <row r="158" spans="1:11" ht="14.1" customHeight="1">
      <c r="A158" s="1432"/>
      <c r="B158" s="1432"/>
      <c r="C158" s="1448" t="s">
        <v>50</v>
      </c>
      <c r="D158" s="1449">
        <v>0</v>
      </c>
      <c r="E158" s="1449">
        <v>0</v>
      </c>
      <c r="F158" s="1449">
        <v>0</v>
      </c>
      <c r="G158" s="1449">
        <v>0</v>
      </c>
      <c r="H158" s="1432"/>
      <c r="I158" s="1432"/>
      <c r="J158" s="1432"/>
      <c r="K158" s="1432"/>
    </row>
    <row r="159" spans="1:11" ht="14.1" customHeight="1">
      <c r="A159" s="1432"/>
      <c r="B159" s="1432"/>
      <c r="C159" s="1448" t="s">
        <v>53</v>
      </c>
      <c r="D159" s="1449">
        <v>0</v>
      </c>
      <c r="E159" s="1449">
        <v>0</v>
      </c>
      <c r="F159" s="1449">
        <v>0</v>
      </c>
      <c r="G159" s="1449">
        <v>0</v>
      </c>
      <c r="H159" s="1432"/>
      <c r="I159" s="1432"/>
      <c r="J159" s="1432"/>
      <c r="K159" s="1432"/>
    </row>
    <row r="160" spans="1:11" ht="14.1" customHeight="1">
      <c r="A160" s="1432"/>
      <c r="B160" s="1432"/>
      <c r="C160" s="1448" t="s">
        <v>49</v>
      </c>
      <c r="D160" s="1449">
        <v>0</v>
      </c>
      <c r="E160" s="1449">
        <v>0</v>
      </c>
      <c r="F160" s="1449">
        <v>0</v>
      </c>
      <c r="G160" s="1449">
        <v>0</v>
      </c>
      <c r="H160" s="1432"/>
      <c r="I160" s="1432"/>
      <c r="J160" s="1432"/>
      <c r="K160" s="1432"/>
    </row>
    <row r="161" spans="1:11" ht="14.1" customHeight="1">
      <c r="A161" s="1432"/>
      <c r="B161" s="1432"/>
      <c r="C161" s="1448" t="s">
        <v>50</v>
      </c>
      <c r="D161" s="1449">
        <v>0</v>
      </c>
      <c r="E161" s="1449">
        <v>0</v>
      </c>
      <c r="F161" s="1449">
        <v>0</v>
      </c>
      <c r="G161" s="1449">
        <v>0</v>
      </c>
      <c r="H161" s="1432"/>
      <c r="I161" s="1432"/>
      <c r="J161" s="1432"/>
      <c r="K161" s="1432"/>
    </row>
    <row r="162" spans="1:11" ht="14.1" customHeight="1">
      <c r="A162" s="1432"/>
      <c r="B162" s="1432"/>
      <c r="C162" s="1448" t="s">
        <v>54</v>
      </c>
      <c r="D162" s="1449">
        <v>0</v>
      </c>
      <c r="E162" s="1449">
        <v>0</v>
      </c>
      <c r="F162" s="1449">
        <v>0</v>
      </c>
      <c r="G162" s="1449">
        <v>0</v>
      </c>
      <c r="H162" s="1432"/>
      <c r="I162" s="1432"/>
      <c r="J162" s="1432"/>
      <c r="K162" s="1432"/>
    </row>
    <row r="163" spans="1:11" ht="14.1" customHeight="1">
      <c r="A163" s="1432"/>
      <c r="B163" s="1432"/>
      <c r="C163" s="1448" t="s">
        <v>49</v>
      </c>
      <c r="D163" s="1449">
        <v>0</v>
      </c>
      <c r="E163" s="1449">
        <v>0</v>
      </c>
      <c r="F163" s="1449">
        <v>0</v>
      </c>
      <c r="G163" s="1449">
        <v>0</v>
      </c>
      <c r="H163" s="1432"/>
      <c r="I163" s="1432"/>
      <c r="J163" s="1432"/>
      <c r="K163" s="1432"/>
    </row>
    <row r="164" spans="1:11" ht="14.1" customHeight="1">
      <c r="A164" s="1432"/>
      <c r="B164" s="1432"/>
      <c r="C164" s="1448" t="s">
        <v>50</v>
      </c>
      <c r="D164" s="1449">
        <v>0</v>
      </c>
      <c r="E164" s="1449">
        <v>0</v>
      </c>
      <c r="F164" s="1449">
        <v>0</v>
      </c>
      <c r="G164" s="1449">
        <v>0</v>
      </c>
      <c r="H164" s="1432"/>
      <c r="I164" s="1432"/>
      <c r="J164" s="1432"/>
      <c r="K164" s="1432"/>
    </row>
    <row r="165" spans="1:11" ht="14.1" customHeight="1">
      <c r="A165" s="1432"/>
      <c r="B165" s="1432"/>
      <c r="C165" s="1448" t="s">
        <v>55</v>
      </c>
      <c r="D165" s="1449">
        <v>0</v>
      </c>
      <c r="E165" s="1449">
        <v>0</v>
      </c>
      <c r="F165" s="1449">
        <v>0</v>
      </c>
      <c r="G165" s="1449">
        <v>0</v>
      </c>
      <c r="H165" s="1432"/>
      <c r="I165" s="1432"/>
      <c r="J165" s="1432"/>
      <c r="K165" s="1432"/>
    </row>
    <row r="166" spans="1:11" ht="14.1" customHeight="1">
      <c r="A166" s="1432"/>
      <c r="B166" s="1432"/>
      <c r="C166" s="1448" t="s">
        <v>49</v>
      </c>
      <c r="D166" s="1449">
        <v>0</v>
      </c>
      <c r="E166" s="1449">
        <v>0</v>
      </c>
      <c r="F166" s="1449">
        <v>0</v>
      </c>
      <c r="G166" s="1449">
        <v>0</v>
      </c>
      <c r="H166" s="1432"/>
      <c r="I166" s="1432"/>
      <c r="J166" s="1432"/>
      <c r="K166" s="1432"/>
    </row>
    <row r="167" spans="1:11" ht="14.1" customHeight="1">
      <c r="A167" s="1432"/>
      <c r="B167" s="1432"/>
      <c r="C167" s="1448" t="s">
        <v>50</v>
      </c>
      <c r="D167" s="1449">
        <v>0</v>
      </c>
      <c r="E167" s="1449">
        <v>0</v>
      </c>
      <c r="F167" s="1449">
        <v>0</v>
      </c>
      <c r="G167" s="1449">
        <v>0</v>
      </c>
      <c r="H167" s="1432"/>
      <c r="I167" s="1432"/>
      <c r="J167" s="1432"/>
      <c r="K167" s="1432"/>
    </row>
    <row r="168" spans="1:11" ht="14.1" customHeight="1">
      <c r="A168" s="1432"/>
      <c r="B168" s="1432"/>
      <c r="C168" s="1448" t="s">
        <v>56</v>
      </c>
      <c r="D168" s="1449">
        <v>0</v>
      </c>
      <c r="E168" s="1449">
        <v>0</v>
      </c>
      <c r="F168" s="1449">
        <v>0</v>
      </c>
      <c r="G168" s="1449">
        <v>0</v>
      </c>
      <c r="H168" s="1432"/>
      <c r="I168" s="1432"/>
      <c r="J168" s="1432"/>
      <c r="K168" s="1432"/>
    </row>
    <row r="169" spans="1:11" ht="14.1" customHeight="1">
      <c r="A169" s="1432"/>
      <c r="B169" s="1432"/>
      <c r="C169" s="1448" t="s">
        <v>49</v>
      </c>
      <c r="D169" s="1449">
        <v>0</v>
      </c>
      <c r="E169" s="1449">
        <v>0</v>
      </c>
      <c r="F169" s="1449">
        <v>0</v>
      </c>
      <c r="G169" s="1449">
        <v>0</v>
      </c>
      <c r="H169" s="1432"/>
      <c r="I169" s="1432"/>
      <c r="J169" s="1432"/>
      <c r="K169" s="1432"/>
    </row>
    <row r="170" spans="1:11" ht="14.1" customHeight="1">
      <c r="A170" s="1432"/>
      <c r="B170" s="1432"/>
      <c r="C170" s="1448" t="s">
        <v>50</v>
      </c>
      <c r="D170" s="1449">
        <v>0</v>
      </c>
      <c r="E170" s="1449">
        <v>0</v>
      </c>
      <c r="F170" s="1449">
        <v>0</v>
      </c>
      <c r="G170" s="1449">
        <v>0</v>
      </c>
      <c r="H170" s="1432"/>
      <c r="I170" s="1432"/>
      <c r="J170" s="1432"/>
      <c r="K170" s="1432"/>
    </row>
    <row r="171" spans="1:11" ht="14.1" customHeight="1">
      <c r="A171" s="1432"/>
      <c r="B171" s="1432"/>
      <c r="C171" s="1448" t="s">
        <v>57</v>
      </c>
      <c r="D171" s="1449">
        <v>0</v>
      </c>
      <c r="E171" s="1449">
        <v>0</v>
      </c>
      <c r="F171" s="1449">
        <v>0</v>
      </c>
      <c r="G171" s="1449">
        <v>0</v>
      </c>
      <c r="H171" s="1432"/>
      <c r="I171" s="1432"/>
      <c r="J171" s="1432"/>
      <c r="K171" s="1432"/>
    </row>
    <row r="172" spans="1:11" ht="14.1" customHeight="1">
      <c r="A172" s="1432"/>
      <c r="B172" s="1432"/>
      <c r="C172" s="1448" t="s">
        <v>49</v>
      </c>
      <c r="D172" s="1449">
        <v>0</v>
      </c>
      <c r="E172" s="1449">
        <v>0</v>
      </c>
      <c r="F172" s="1449">
        <v>0</v>
      </c>
      <c r="G172" s="1449">
        <v>0</v>
      </c>
      <c r="H172" s="1432"/>
      <c r="I172" s="1432"/>
      <c r="J172" s="1432"/>
      <c r="K172" s="1432"/>
    </row>
    <row r="173" spans="1:11" ht="14.1" customHeight="1">
      <c r="A173" s="1432"/>
      <c r="B173" s="1432"/>
      <c r="C173" s="1448" t="s">
        <v>58</v>
      </c>
      <c r="D173" s="1449">
        <v>0</v>
      </c>
      <c r="E173" s="1449">
        <v>0</v>
      </c>
      <c r="F173" s="1449">
        <v>0</v>
      </c>
      <c r="G173" s="1449">
        <v>0</v>
      </c>
      <c r="H173" s="1432"/>
      <c r="I173" s="1432"/>
      <c r="J173" s="1432"/>
      <c r="K173" s="1432"/>
    </row>
    <row r="174" spans="1:11" ht="14.1" customHeight="1">
      <c r="A174" s="1432"/>
      <c r="B174" s="1432"/>
      <c r="C174" s="1448" t="s">
        <v>59</v>
      </c>
      <c r="D174" s="1449">
        <v>0</v>
      </c>
      <c r="E174" s="1449">
        <v>0</v>
      </c>
      <c r="F174" s="1449">
        <v>0</v>
      </c>
      <c r="G174" s="1449">
        <v>0</v>
      </c>
      <c r="H174" s="1432"/>
      <c r="I174" s="1432"/>
      <c r="J174" s="1432"/>
      <c r="K174" s="1432"/>
    </row>
    <row r="175" spans="1:11" ht="14.1" customHeight="1">
      <c r="A175" s="1432"/>
      <c r="B175" s="1432"/>
      <c r="C175" s="1448" t="s">
        <v>60</v>
      </c>
      <c r="D175" s="1449">
        <v>0</v>
      </c>
      <c r="E175" s="1449">
        <v>0</v>
      </c>
      <c r="F175" s="1449">
        <v>0</v>
      </c>
      <c r="G175" s="1449">
        <v>0</v>
      </c>
      <c r="H175" s="1432"/>
      <c r="I175" s="1432"/>
      <c r="J175" s="1432"/>
      <c r="K175" s="1432"/>
    </row>
    <row r="176" spans="1:11" ht="14.1" customHeight="1">
      <c r="A176" s="1432"/>
      <c r="B176" s="1432"/>
      <c r="C176" s="1448" t="s">
        <v>61</v>
      </c>
      <c r="D176" s="1449">
        <v>0</v>
      </c>
      <c r="E176" s="1449">
        <v>0</v>
      </c>
      <c r="F176" s="1449">
        <v>0</v>
      </c>
      <c r="G176" s="1449">
        <v>0</v>
      </c>
      <c r="H176" s="1432"/>
      <c r="I176" s="1432"/>
      <c r="J176" s="1432"/>
      <c r="K176" s="1432"/>
    </row>
    <row r="177" spans="1:11" ht="14.1" customHeight="1">
      <c r="A177" s="1432"/>
      <c r="B177" s="1432"/>
      <c r="C177" s="1448" t="s">
        <v>62</v>
      </c>
      <c r="D177" s="1449">
        <v>0</v>
      </c>
      <c r="E177" s="1449">
        <v>3000000</v>
      </c>
      <c r="F177" s="1449">
        <v>3000000</v>
      </c>
      <c r="G177" s="1449">
        <v>3000000</v>
      </c>
      <c r="H177" s="1432"/>
      <c r="I177" s="1432"/>
      <c r="J177" s="1432"/>
      <c r="K177" s="1432"/>
    </row>
    <row r="178" spans="1:11" ht="14.1" customHeight="1">
      <c r="A178" s="1432"/>
      <c r="B178" s="1432"/>
      <c r="C178" s="1448" t="s">
        <v>49</v>
      </c>
      <c r="D178" s="1449">
        <v>0</v>
      </c>
      <c r="E178" s="1449">
        <v>3000000</v>
      </c>
      <c r="F178" s="1449">
        <v>3000000</v>
      </c>
      <c r="G178" s="1449">
        <v>3000000</v>
      </c>
      <c r="H178" s="1432"/>
      <c r="I178" s="1432"/>
      <c r="J178" s="1432"/>
      <c r="K178" s="1432"/>
    </row>
    <row r="179" spans="1:11" ht="14.1" customHeight="1">
      <c r="A179" s="1432"/>
      <c r="B179" s="1432"/>
      <c r="C179" s="1448" t="s">
        <v>58</v>
      </c>
      <c r="D179" s="1449">
        <v>0</v>
      </c>
      <c r="E179" s="1449">
        <v>0</v>
      </c>
      <c r="F179" s="1449">
        <v>0</v>
      </c>
      <c r="G179" s="1449">
        <v>0</v>
      </c>
      <c r="H179" s="1432"/>
      <c r="I179" s="1432"/>
      <c r="J179" s="1432"/>
      <c r="K179" s="1432"/>
    </row>
    <row r="180" spans="1:11" ht="14.1" customHeight="1">
      <c r="A180" s="1432"/>
      <c r="B180" s="1432"/>
      <c r="C180" s="1448" t="s">
        <v>59</v>
      </c>
      <c r="D180" s="1449">
        <v>0</v>
      </c>
      <c r="E180" s="1449">
        <v>0</v>
      </c>
      <c r="F180" s="1449">
        <v>0</v>
      </c>
      <c r="G180" s="1449">
        <v>0</v>
      </c>
      <c r="H180" s="1432"/>
      <c r="I180" s="1432"/>
      <c r="J180" s="1432"/>
      <c r="K180" s="1432"/>
    </row>
    <row r="181" spans="1:11" ht="14.1" customHeight="1">
      <c r="A181" s="1432"/>
      <c r="B181" s="1432"/>
      <c r="C181" s="1448" t="s">
        <v>60</v>
      </c>
      <c r="D181" s="1449">
        <v>0</v>
      </c>
      <c r="E181" s="1449">
        <v>0</v>
      </c>
      <c r="F181" s="1449">
        <v>0</v>
      </c>
      <c r="G181" s="1449">
        <v>0</v>
      </c>
      <c r="H181" s="1432"/>
      <c r="I181" s="1432"/>
      <c r="J181" s="1432"/>
      <c r="K181" s="1432"/>
    </row>
    <row r="182" spans="1:11" ht="14.1" customHeight="1">
      <c r="A182" s="1432"/>
      <c r="B182" s="1432"/>
      <c r="C182" s="1448" t="s">
        <v>61</v>
      </c>
      <c r="D182" s="1449">
        <v>0</v>
      </c>
      <c r="E182" s="1449">
        <v>0</v>
      </c>
      <c r="F182" s="1449">
        <v>0</v>
      </c>
      <c r="G182" s="1449">
        <v>0</v>
      </c>
      <c r="H182" s="1432"/>
      <c r="I182" s="1432"/>
      <c r="J182" s="1432"/>
      <c r="K182" s="1432"/>
    </row>
    <row r="183" spans="1:11" ht="14.1" customHeight="1">
      <c r="A183" s="1432"/>
      <c r="B183" s="1432"/>
      <c r="C183" s="1448" t="s">
        <v>63</v>
      </c>
      <c r="D183" s="1449">
        <v>0</v>
      </c>
      <c r="E183" s="1449">
        <v>0</v>
      </c>
      <c r="F183" s="1449">
        <v>0</v>
      </c>
      <c r="G183" s="1449">
        <v>0</v>
      </c>
      <c r="H183" s="1432"/>
      <c r="I183" s="1432"/>
      <c r="J183" s="1432"/>
      <c r="K183" s="1432"/>
    </row>
    <row r="184" spans="1:11" ht="14.1" customHeight="1">
      <c r="A184" s="1432"/>
      <c r="B184" s="1432"/>
      <c r="C184" s="1448" t="s">
        <v>49</v>
      </c>
      <c r="D184" s="1449">
        <v>0</v>
      </c>
      <c r="E184" s="1449">
        <v>0</v>
      </c>
      <c r="F184" s="1449">
        <v>0</v>
      </c>
      <c r="G184" s="1449">
        <v>0</v>
      </c>
      <c r="H184" s="1432"/>
      <c r="I184" s="1432"/>
      <c r="J184" s="1432"/>
      <c r="K184" s="1432"/>
    </row>
    <row r="185" spans="1:11" ht="14.1" customHeight="1">
      <c r="A185" s="1432"/>
      <c r="B185" s="1432"/>
      <c r="C185" s="1448" t="s">
        <v>58</v>
      </c>
      <c r="D185" s="1449">
        <v>0</v>
      </c>
      <c r="E185" s="1449">
        <v>0</v>
      </c>
      <c r="F185" s="1449">
        <v>0</v>
      </c>
      <c r="G185" s="1449">
        <v>0</v>
      </c>
      <c r="H185" s="1432"/>
      <c r="I185" s="1432"/>
      <c r="J185" s="1432"/>
      <c r="K185" s="1432"/>
    </row>
    <row r="186" spans="1:11" ht="14.1" customHeight="1">
      <c r="A186" s="1432"/>
      <c r="B186" s="1432"/>
      <c r="C186" s="1448" t="s">
        <v>59</v>
      </c>
      <c r="D186" s="1449">
        <v>0</v>
      </c>
      <c r="E186" s="1449">
        <v>0</v>
      </c>
      <c r="F186" s="1449">
        <v>0</v>
      </c>
      <c r="G186" s="1449">
        <v>0</v>
      </c>
      <c r="H186" s="1432"/>
      <c r="I186" s="1432"/>
      <c r="J186" s="1432"/>
      <c r="K186" s="1432"/>
    </row>
    <row r="187" spans="1:11" ht="14.1" customHeight="1">
      <c r="A187" s="1432"/>
      <c r="B187" s="1432"/>
      <c r="C187" s="1448" t="s">
        <v>60</v>
      </c>
      <c r="D187" s="1449">
        <v>0</v>
      </c>
      <c r="E187" s="1449">
        <v>0</v>
      </c>
      <c r="F187" s="1449">
        <v>0</v>
      </c>
      <c r="G187" s="1449">
        <v>0</v>
      </c>
      <c r="H187" s="1432"/>
      <c r="I187" s="1432"/>
      <c r="J187" s="1432"/>
      <c r="K187" s="1432"/>
    </row>
    <row r="188" spans="1:11" ht="14.1" customHeight="1">
      <c r="A188" s="1432"/>
      <c r="B188" s="1432"/>
      <c r="C188" s="1448" t="s">
        <v>61</v>
      </c>
      <c r="D188" s="1449">
        <v>0</v>
      </c>
      <c r="E188" s="1449">
        <v>0</v>
      </c>
      <c r="F188" s="1449">
        <v>0</v>
      </c>
      <c r="G188" s="1449">
        <v>0</v>
      </c>
      <c r="H188" s="1432"/>
      <c r="I188" s="1432"/>
      <c r="J188" s="1432"/>
      <c r="K188" s="1432"/>
    </row>
    <row r="189" spans="1:11" ht="14.1" customHeight="1">
      <c r="A189" s="1432"/>
      <c r="B189" s="1432"/>
      <c r="C189" s="1448" t="s">
        <v>64</v>
      </c>
      <c r="D189" s="1449">
        <v>0</v>
      </c>
      <c r="E189" s="1449">
        <v>0</v>
      </c>
      <c r="F189" s="1449">
        <v>0</v>
      </c>
      <c r="G189" s="1449">
        <v>0</v>
      </c>
      <c r="H189" s="1432"/>
      <c r="I189" s="1432"/>
      <c r="J189" s="1432"/>
      <c r="K189" s="1432"/>
    </row>
    <row r="190" spans="1:11" ht="14.1" customHeight="1">
      <c r="A190" s="1432"/>
      <c r="B190" s="1432"/>
      <c r="C190" s="1448" t="s">
        <v>65</v>
      </c>
      <c r="D190" s="1449">
        <v>0</v>
      </c>
      <c r="E190" s="1449">
        <v>0</v>
      </c>
      <c r="F190" s="1449">
        <v>0</v>
      </c>
      <c r="G190" s="1449">
        <v>0</v>
      </c>
      <c r="H190" s="1432"/>
      <c r="I190" s="1432"/>
      <c r="J190" s="1432"/>
      <c r="K190" s="1432"/>
    </row>
    <row r="191" spans="1:11" ht="14.1" customHeight="1">
      <c r="A191" s="1432"/>
      <c r="B191" s="1432"/>
      <c r="C191" s="1450" t="s">
        <v>25</v>
      </c>
      <c r="D191" s="1449">
        <v>0</v>
      </c>
      <c r="E191" s="1449">
        <v>3000000</v>
      </c>
      <c r="F191" s="1449">
        <v>3000000</v>
      </c>
      <c r="G191" s="1449">
        <v>3000000</v>
      </c>
      <c r="H191" s="1432"/>
      <c r="I191" s="1432"/>
      <c r="J191" s="1432"/>
      <c r="K191" s="1432"/>
    </row>
    <row r="192" spans="1:11" ht="20.100000000000001" customHeight="1">
      <c r="A192" s="1432"/>
      <c r="B192" s="1432"/>
      <c r="C192" s="1441" t="s">
        <v>1534</v>
      </c>
      <c r="D192" s="1806" t="s">
        <v>1535</v>
      </c>
      <c r="E192" s="1807"/>
      <c r="F192" s="1807"/>
      <c r="G192" s="1807"/>
      <c r="H192" s="1432"/>
      <c r="I192" s="1432"/>
      <c r="J192" s="1432"/>
      <c r="K192" s="1432"/>
    </row>
    <row r="193" spans="1:11" ht="18" customHeight="1">
      <c r="A193" s="1432"/>
      <c r="B193" s="1432"/>
      <c r="C193" s="1442" t="s">
        <v>19</v>
      </c>
      <c r="D193" s="1808" t="s">
        <v>1536</v>
      </c>
      <c r="E193" s="1809"/>
      <c r="F193" s="1809"/>
      <c r="G193" s="1809"/>
      <c r="H193" s="1432"/>
      <c r="I193" s="1432"/>
      <c r="J193" s="1432"/>
      <c r="K193" s="1432"/>
    </row>
    <row r="194" spans="1:11" ht="18" customHeight="1">
      <c r="A194" s="1432"/>
      <c r="B194" s="1432"/>
      <c r="C194" s="1443" t="s">
        <v>20</v>
      </c>
      <c r="D194" s="1810" t="s">
        <v>18</v>
      </c>
      <c r="E194" s="1811"/>
      <c r="F194" s="1811"/>
      <c r="G194" s="1811"/>
      <c r="H194" s="1432"/>
      <c r="I194" s="1432"/>
      <c r="J194" s="1432"/>
      <c r="K194" s="1432"/>
    </row>
    <row r="195" spans="1:11" ht="18" customHeight="1">
      <c r="A195" s="1432"/>
      <c r="B195" s="1432"/>
      <c r="C195" s="1443" t="s">
        <v>21</v>
      </c>
      <c r="D195" s="1810" t="s">
        <v>161</v>
      </c>
      <c r="E195" s="1811"/>
      <c r="F195" s="1811"/>
      <c r="G195" s="1811"/>
      <c r="H195" s="1432"/>
      <c r="I195" s="1432"/>
      <c r="J195" s="1432"/>
      <c r="K195" s="1432"/>
    </row>
    <row r="196" spans="1:11" ht="15" customHeight="1">
      <c r="A196" s="1432"/>
      <c r="B196" s="1432"/>
      <c r="C196" s="1444"/>
      <c r="D196" s="1445">
        <v>2023</v>
      </c>
      <c r="E196" s="1445">
        <v>2024</v>
      </c>
      <c r="F196" s="1445">
        <v>2025</v>
      </c>
      <c r="G196" s="1445">
        <v>2026</v>
      </c>
      <c r="H196" s="1432"/>
      <c r="I196" s="1432"/>
      <c r="J196" s="1432"/>
      <c r="K196" s="1432"/>
    </row>
    <row r="197" spans="1:11" ht="15" customHeight="1">
      <c r="A197" s="1432"/>
      <c r="B197" s="1432"/>
      <c r="C197" s="1446"/>
      <c r="D197" s="1447" t="s">
        <v>22</v>
      </c>
      <c r="E197" s="1447" t="s">
        <v>23</v>
      </c>
      <c r="F197" s="1447" t="s">
        <v>23</v>
      </c>
      <c r="G197" s="1447" t="s">
        <v>23</v>
      </c>
      <c r="H197" s="1432"/>
      <c r="I197" s="1432"/>
      <c r="J197" s="1432"/>
      <c r="K197" s="1432"/>
    </row>
    <row r="198" spans="1:11" ht="14.1" customHeight="1">
      <c r="A198" s="1432"/>
      <c r="B198" s="1432"/>
      <c r="C198" s="1436" t="s">
        <v>33</v>
      </c>
      <c r="D198" s="1440" t="s">
        <v>18</v>
      </c>
      <c r="E198" s="1440" t="s">
        <v>298</v>
      </c>
      <c r="F198" s="1440" t="s">
        <v>1537</v>
      </c>
      <c r="G198" s="1440" t="s">
        <v>235</v>
      </c>
      <c r="H198" s="1432"/>
      <c r="I198" s="1432"/>
      <c r="J198" s="1432"/>
      <c r="K198" s="1432"/>
    </row>
    <row r="199" spans="1:11" ht="14.1" customHeight="1">
      <c r="A199" s="1432"/>
      <c r="B199" s="1432"/>
      <c r="C199" s="1436" t="s">
        <v>35</v>
      </c>
      <c r="D199" s="1440" t="s">
        <v>42</v>
      </c>
      <c r="E199" s="1440" t="s">
        <v>1538</v>
      </c>
      <c r="F199" s="1440" t="s">
        <v>1539</v>
      </c>
      <c r="G199" s="1440" t="s">
        <v>1540</v>
      </c>
      <c r="H199" s="1432"/>
      <c r="I199" s="1432"/>
      <c r="J199" s="1432"/>
      <c r="K199" s="1432"/>
    </row>
    <row r="200" spans="1:11" ht="14.1" customHeight="1">
      <c r="A200" s="1432"/>
      <c r="B200" s="1432"/>
      <c r="C200" s="1436" t="s">
        <v>40</v>
      </c>
      <c r="D200" s="1440" t="s">
        <v>42</v>
      </c>
      <c r="E200" s="1440" t="s">
        <v>1541</v>
      </c>
      <c r="F200" s="1440" t="s">
        <v>1542</v>
      </c>
      <c r="G200" s="1440" t="s">
        <v>1543</v>
      </c>
      <c r="H200" s="1432"/>
      <c r="I200" s="1432"/>
      <c r="J200" s="1432"/>
      <c r="K200" s="1432"/>
    </row>
    <row r="201" spans="1:11" ht="14.1" customHeight="1">
      <c r="A201" s="1432"/>
      <c r="B201" s="1432"/>
      <c r="C201" s="1436" t="s">
        <v>41</v>
      </c>
      <c r="D201" s="1440" t="s">
        <v>18</v>
      </c>
      <c r="E201" s="1440" t="s">
        <v>18</v>
      </c>
      <c r="F201" s="1440" t="s">
        <v>1544</v>
      </c>
      <c r="G201" s="1440" t="s">
        <v>1545</v>
      </c>
      <c r="H201" s="1432"/>
      <c r="I201" s="1432"/>
      <c r="J201" s="1432"/>
      <c r="K201" s="1432"/>
    </row>
    <row r="202" spans="1:11" ht="14.1" customHeight="1">
      <c r="A202" s="1432"/>
      <c r="B202" s="1432"/>
      <c r="C202" s="1436" t="s">
        <v>43</v>
      </c>
      <c r="D202" s="1440" t="s">
        <v>18</v>
      </c>
      <c r="E202" s="1440" t="s">
        <v>18</v>
      </c>
      <c r="F202" s="1440" t="s">
        <v>1546</v>
      </c>
      <c r="G202" s="1440" t="s">
        <v>1547</v>
      </c>
      <c r="H202" s="1432"/>
      <c r="I202" s="1432"/>
      <c r="J202" s="1432"/>
      <c r="K202" s="1432"/>
    </row>
    <row r="203" spans="1:11" ht="14.1" customHeight="1">
      <c r="A203" s="1432"/>
      <c r="B203" s="1432"/>
      <c r="C203" s="1436" t="s">
        <v>47</v>
      </c>
      <c r="D203" s="1440" t="s">
        <v>18</v>
      </c>
      <c r="E203" s="1440" t="s">
        <v>18</v>
      </c>
      <c r="F203" s="1440" t="s">
        <v>1548</v>
      </c>
      <c r="G203" s="1440" t="s">
        <v>1549</v>
      </c>
      <c r="H203" s="1432"/>
      <c r="I203" s="1432"/>
      <c r="J203" s="1432"/>
      <c r="K203" s="1432"/>
    </row>
    <row r="204" spans="1:11" ht="14.1" customHeight="1">
      <c r="A204" s="1432"/>
      <c r="B204" s="1432"/>
      <c r="C204" s="1802" t="s">
        <v>24</v>
      </c>
      <c r="D204" s="1803"/>
      <c r="E204" s="1803"/>
      <c r="F204" s="1803"/>
      <c r="G204" s="1803"/>
      <c r="H204" s="1432"/>
      <c r="I204" s="1432"/>
      <c r="J204" s="1432"/>
      <c r="K204" s="1432"/>
    </row>
    <row r="205" spans="1:11" ht="14.1" customHeight="1">
      <c r="A205" s="1432"/>
      <c r="B205" s="1432"/>
      <c r="C205" s="1444"/>
      <c r="D205" s="1445">
        <v>2023</v>
      </c>
      <c r="E205" s="1445">
        <v>2024</v>
      </c>
      <c r="F205" s="1445">
        <v>2025</v>
      </c>
      <c r="G205" s="1445">
        <v>2026</v>
      </c>
      <c r="H205" s="1432"/>
      <c r="I205" s="1432"/>
      <c r="J205" s="1432"/>
      <c r="K205" s="1432"/>
    </row>
    <row r="206" spans="1:11" ht="14.1" customHeight="1">
      <c r="A206" s="1432"/>
      <c r="B206" s="1432"/>
      <c r="C206" s="1446"/>
      <c r="D206" s="1447" t="s">
        <v>22</v>
      </c>
      <c r="E206" s="1447" t="s">
        <v>23</v>
      </c>
      <c r="F206" s="1447" t="s">
        <v>23</v>
      </c>
      <c r="G206" s="1447" t="s">
        <v>23</v>
      </c>
      <c r="H206" s="1432"/>
      <c r="I206" s="1432"/>
      <c r="J206" s="1432"/>
      <c r="K206" s="1432"/>
    </row>
    <row r="207" spans="1:11" ht="14.1" customHeight="1">
      <c r="A207" s="1432"/>
      <c r="B207" s="1432"/>
      <c r="C207" s="1448" t="s">
        <v>48</v>
      </c>
      <c r="D207" s="1449">
        <v>0</v>
      </c>
      <c r="E207" s="1449">
        <v>0</v>
      </c>
      <c r="F207" s="1449">
        <v>0</v>
      </c>
      <c r="G207" s="1449">
        <v>0</v>
      </c>
      <c r="H207" s="1432"/>
      <c r="I207" s="1432"/>
      <c r="J207" s="1432"/>
      <c r="K207" s="1432"/>
    </row>
    <row r="208" spans="1:11" ht="14.1" customHeight="1">
      <c r="A208" s="1432"/>
      <c r="B208" s="1432"/>
      <c r="C208" s="1448" t="s">
        <v>49</v>
      </c>
      <c r="D208" s="1449">
        <v>0</v>
      </c>
      <c r="E208" s="1449">
        <v>0</v>
      </c>
      <c r="F208" s="1449">
        <v>0</v>
      </c>
      <c r="G208" s="1449">
        <v>0</v>
      </c>
      <c r="H208" s="1432"/>
      <c r="I208" s="1432"/>
      <c r="J208" s="1432"/>
      <c r="K208" s="1432"/>
    </row>
    <row r="209" spans="1:11" ht="14.1" customHeight="1">
      <c r="A209" s="1432"/>
      <c r="B209" s="1432"/>
      <c r="C209" s="1448" t="s">
        <v>50</v>
      </c>
      <c r="D209" s="1449">
        <v>0</v>
      </c>
      <c r="E209" s="1449">
        <v>0</v>
      </c>
      <c r="F209" s="1449">
        <v>0</v>
      </c>
      <c r="G209" s="1449">
        <v>0</v>
      </c>
      <c r="H209" s="1432"/>
      <c r="I209" s="1432"/>
      <c r="J209" s="1432"/>
      <c r="K209" s="1432"/>
    </row>
    <row r="210" spans="1:11" ht="14.1" customHeight="1">
      <c r="A210" s="1432"/>
      <c r="B210" s="1432"/>
      <c r="C210" s="1448" t="s">
        <v>51</v>
      </c>
      <c r="D210" s="1449">
        <v>0</v>
      </c>
      <c r="E210" s="1449">
        <v>0</v>
      </c>
      <c r="F210" s="1449">
        <v>0</v>
      </c>
      <c r="G210" s="1449">
        <v>0</v>
      </c>
      <c r="H210" s="1432"/>
      <c r="I210" s="1432"/>
      <c r="J210" s="1432"/>
      <c r="K210" s="1432"/>
    </row>
    <row r="211" spans="1:11" ht="14.1" customHeight="1">
      <c r="A211" s="1432"/>
      <c r="B211" s="1432"/>
      <c r="C211" s="1448" t="s">
        <v>49</v>
      </c>
      <c r="D211" s="1449">
        <v>0</v>
      </c>
      <c r="E211" s="1449">
        <v>0</v>
      </c>
      <c r="F211" s="1449">
        <v>0</v>
      </c>
      <c r="G211" s="1449">
        <v>0</v>
      </c>
      <c r="H211" s="1432"/>
      <c r="I211" s="1432"/>
      <c r="J211" s="1432"/>
      <c r="K211" s="1432"/>
    </row>
    <row r="212" spans="1:11" ht="14.1" customHeight="1">
      <c r="A212" s="1432"/>
      <c r="B212" s="1432"/>
      <c r="C212" s="1448" t="s">
        <v>50</v>
      </c>
      <c r="D212" s="1449">
        <v>0</v>
      </c>
      <c r="E212" s="1449">
        <v>0</v>
      </c>
      <c r="F212" s="1449">
        <v>0</v>
      </c>
      <c r="G212" s="1449">
        <v>0</v>
      </c>
      <c r="H212" s="1432"/>
      <c r="I212" s="1432"/>
      <c r="J212" s="1432"/>
      <c r="K212" s="1432"/>
    </row>
    <row r="213" spans="1:11" ht="14.1" customHeight="1">
      <c r="A213" s="1432"/>
      <c r="B213" s="1432"/>
      <c r="C213" s="1448" t="s">
        <v>52</v>
      </c>
      <c r="D213" s="1449">
        <v>0</v>
      </c>
      <c r="E213" s="1449">
        <v>0</v>
      </c>
      <c r="F213" s="1449">
        <v>0</v>
      </c>
      <c r="G213" s="1449">
        <v>0</v>
      </c>
      <c r="H213" s="1432"/>
      <c r="I213" s="1432"/>
      <c r="J213" s="1432"/>
      <c r="K213" s="1432"/>
    </row>
    <row r="214" spans="1:11" ht="14.1" customHeight="1">
      <c r="A214" s="1432"/>
      <c r="B214" s="1432"/>
      <c r="C214" s="1448" t="s">
        <v>49</v>
      </c>
      <c r="D214" s="1449">
        <v>0</v>
      </c>
      <c r="E214" s="1449">
        <v>0</v>
      </c>
      <c r="F214" s="1449">
        <v>0</v>
      </c>
      <c r="G214" s="1449">
        <v>0</v>
      </c>
      <c r="H214" s="1432"/>
      <c r="I214" s="1432"/>
      <c r="J214" s="1432"/>
      <c r="K214" s="1432"/>
    </row>
    <row r="215" spans="1:11" ht="14.1" customHeight="1">
      <c r="A215" s="1432"/>
      <c r="B215" s="1432"/>
      <c r="C215" s="1448" t="s">
        <v>50</v>
      </c>
      <c r="D215" s="1449">
        <v>0</v>
      </c>
      <c r="E215" s="1449">
        <v>0</v>
      </c>
      <c r="F215" s="1449">
        <v>0</v>
      </c>
      <c r="G215" s="1449">
        <v>0</v>
      </c>
      <c r="H215" s="1432"/>
      <c r="I215" s="1432"/>
      <c r="J215" s="1432"/>
      <c r="K215" s="1432"/>
    </row>
    <row r="216" spans="1:11" ht="14.1" customHeight="1">
      <c r="A216" s="1432"/>
      <c r="B216" s="1432"/>
      <c r="C216" s="1448" t="s">
        <v>53</v>
      </c>
      <c r="D216" s="1449">
        <v>0</v>
      </c>
      <c r="E216" s="1449">
        <v>0</v>
      </c>
      <c r="F216" s="1449">
        <v>0</v>
      </c>
      <c r="G216" s="1449">
        <v>0</v>
      </c>
      <c r="H216" s="1432"/>
      <c r="I216" s="1432"/>
      <c r="J216" s="1432"/>
      <c r="K216" s="1432"/>
    </row>
    <row r="217" spans="1:11" ht="14.1" customHeight="1">
      <c r="A217" s="1432"/>
      <c r="B217" s="1432"/>
      <c r="C217" s="1448" t="s">
        <v>49</v>
      </c>
      <c r="D217" s="1449">
        <v>0</v>
      </c>
      <c r="E217" s="1449">
        <v>0</v>
      </c>
      <c r="F217" s="1449">
        <v>0</v>
      </c>
      <c r="G217" s="1449">
        <v>0</v>
      </c>
      <c r="H217" s="1432"/>
      <c r="I217" s="1432"/>
      <c r="J217" s="1432"/>
      <c r="K217" s="1432"/>
    </row>
    <row r="218" spans="1:11" ht="14.1" customHeight="1">
      <c r="A218" s="1432"/>
      <c r="B218" s="1432"/>
      <c r="C218" s="1448" t="s">
        <v>50</v>
      </c>
      <c r="D218" s="1449">
        <v>0</v>
      </c>
      <c r="E218" s="1449">
        <v>0</v>
      </c>
      <c r="F218" s="1449">
        <v>0</v>
      </c>
      <c r="G218" s="1449">
        <v>0</v>
      </c>
      <c r="H218" s="1432"/>
      <c r="I218" s="1432"/>
      <c r="J218" s="1432"/>
      <c r="K218" s="1432"/>
    </row>
    <row r="219" spans="1:11" ht="14.1" customHeight="1">
      <c r="A219" s="1432"/>
      <c r="B219" s="1432"/>
      <c r="C219" s="1448" t="s">
        <v>54</v>
      </c>
      <c r="D219" s="1449">
        <v>0</v>
      </c>
      <c r="E219" s="1449">
        <v>0</v>
      </c>
      <c r="F219" s="1449">
        <v>0</v>
      </c>
      <c r="G219" s="1449">
        <v>0</v>
      </c>
      <c r="H219" s="1432"/>
      <c r="I219" s="1432"/>
      <c r="J219" s="1432"/>
      <c r="K219" s="1432"/>
    </row>
    <row r="220" spans="1:11" ht="14.1" customHeight="1">
      <c r="A220" s="1432"/>
      <c r="B220" s="1432"/>
      <c r="C220" s="1448" t="s">
        <v>49</v>
      </c>
      <c r="D220" s="1449">
        <v>0</v>
      </c>
      <c r="E220" s="1449">
        <v>0</v>
      </c>
      <c r="F220" s="1449">
        <v>0</v>
      </c>
      <c r="G220" s="1449">
        <v>0</v>
      </c>
      <c r="H220" s="1432"/>
      <c r="I220" s="1432"/>
      <c r="J220" s="1432"/>
      <c r="K220" s="1432"/>
    </row>
    <row r="221" spans="1:11" ht="14.1" customHeight="1">
      <c r="A221" s="1432"/>
      <c r="B221" s="1432"/>
      <c r="C221" s="1448" t="s">
        <v>50</v>
      </c>
      <c r="D221" s="1449">
        <v>0</v>
      </c>
      <c r="E221" s="1449">
        <v>0</v>
      </c>
      <c r="F221" s="1449">
        <v>0</v>
      </c>
      <c r="G221" s="1449">
        <v>0</v>
      </c>
      <c r="H221" s="1432"/>
      <c r="I221" s="1432"/>
      <c r="J221" s="1432"/>
      <c r="K221" s="1432"/>
    </row>
    <row r="222" spans="1:11" ht="14.1" customHeight="1">
      <c r="A222" s="1432"/>
      <c r="B222" s="1432"/>
      <c r="C222" s="1448" t="s">
        <v>55</v>
      </c>
      <c r="D222" s="1449">
        <v>0</v>
      </c>
      <c r="E222" s="1449">
        <v>0</v>
      </c>
      <c r="F222" s="1449">
        <v>0</v>
      </c>
      <c r="G222" s="1449">
        <v>0</v>
      </c>
      <c r="H222" s="1432"/>
      <c r="I222" s="1432"/>
      <c r="J222" s="1432"/>
      <c r="K222" s="1432"/>
    </row>
    <row r="223" spans="1:11" ht="14.1" customHeight="1">
      <c r="A223" s="1432"/>
      <c r="B223" s="1432"/>
      <c r="C223" s="1448" t="s">
        <v>49</v>
      </c>
      <c r="D223" s="1449">
        <v>0</v>
      </c>
      <c r="E223" s="1449">
        <v>0</v>
      </c>
      <c r="F223" s="1449">
        <v>0</v>
      </c>
      <c r="G223" s="1449">
        <v>0</v>
      </c>
      <c r="H223" s="1432"/>
      <c r="I223" s="1432"/>
      <c r="J223" s="1432"/>
      <c r="K223" s="1432"/>
    </row>
    <row r="224" spans="1:11" ht="14.1" customHeight="1">
      <c r="A224" s="1432"/>
      <c r="B224" s="1432"/>
      <c r="C224" s="1448" t="s">
        <v>50</v>
      </c>
      <c r="D224" s="1449">
        <v>0</v>
      </c>
      <c r="E224" s="1449">
        <v>0</v>
      </c>
      <c r="F224" s="1449">
        <v>0</v>
      </c>
      <c r="G224" s="1449">
        <v>0</v>
      </c>
      <c r="H224" s="1432"/>
      <c r="I224" s="1432"/>
      <c r="J224" s="1432"/>
      <c r="K224" s="1432"/>
    </row>
    <row r="225" spans="1:11" ht="14.1" customHeight="1">
      <c r="A225" s="1432"/>
      <c r="B225" s="1432"/>
      <c r="C225" s="1448" t="s">
        <v>56</v>
      </c>
      <c r="D225" s="1449">
        <v>0</v>
      </c>
      <c r="E225" s="1449">
        <v>0</v>
      </c>
      <c r="F225" s="1449">
        <v>0</v>
      </c>
      <c r="G225" s="1449">
        <v>0</v>
      </c>
      <c r="H225" s="1432"/>
      <c r="I225" s="1432"/>
      <c r="J225" s="1432"/>
      <c r="K225" s="1432"/>
    </row>
    <row r="226" spans="1:11" ht="14.1" customHeight="1">
      <c r="A226" s="1432"/>
      <c r="B226" s="1432"/>
      <c r="C226" s="1448" t="s">
        <v>49</v>
      </c>
      <c r="D226" s="1449">
        <v>0</v>
      </c>
      <c r="E226" s="1449">
        <v>0</v>
      </c>
      <c r="F226" s="1449">
        <v>0</v>
      </c>
      <c r="G226" s="1449">
        <v>0</v>
      </c>
      <c r="H226" s="1432"/>
      <c r="I226" s="1432"/>
      <c r="J226" s="1432"/>
      <c r="K226" s="1432"/>
    </row>
    <row r="227" spans="1:11" ht="14.1" customHeight="1">
      <c r="A227" s="1432"/>
      <c r="B227" s="1432"/>
      <c r="C227" s="1448" t="s">
        <v>50</v>
      </c>
      <c r="D227" s="1449">
        <v>0</v>
      </c>
      <c r="E227" s="1449">
        <v>0</v>
      </c>
      <c r="F227" s="1449">
        <v>0</v>
      </c>
      <c r="G227" s="1449">
        <v>0</v>
      </c>
      <c r="H227" s="1432"/>
      <c r="I227" s="1432"/>
      <c r="J227" s="1432"/>
      <c r="K227" s="1432"/>
    </row>
    <row r="228" spans="1:11" ht="14.1" customHeight="1">
      <c r="A228" s="1432"/>
      <c r="B228" s="1432"/>
      <c r="C228" s="1448" t="s">
        <v>57</v>
      </c>
      <c r="D228" s="1449">
        <v>0</v>
      </c>
      <c r="E228" s="1449">
        <v>0</v>
      </c>
      <c r="F228" s="1449">
        <v>0</v>
      </c>
      <c r="G228" s="1449">
        <v>0</v>
      </c>
      <c r="H228" s="1432"/>
      <c r="I228" s="1432"/>
      <c r="J228" s="1432"/>
      <c r="K228" s="1432"/>
    </row>
    <row r="229" spans="1:11" ht="14.1" customHeight="1">
      <c r="A229" s="1432"/>
      <c r="B229" s="1432"/>
      <c r="C229" s="1448" t="s">
        <v>49</v>
      </c>
      <c r="D229" s="1449">
        <v>0</v>
      </c>
      <c r="E229" s="1449">
        <v>0</v>
      </c>
      <c r="F229" s="1449">
        <v>0</v>
      </c>
      <c r="G229" s="1449">
        <v>0</v>
      </c>
      <c r="H229" s="1432"/>
      <c r="I229" s="1432"/>
      <c r="J229" s="1432"/>
      <c r="K229" s="1432"/>
    </row>
    <row r="230" spans="1:11" ht="14.1" customHeight="1">
      <c r="A230" s="1432"/>
      <c r="B230" s="1432"/>
      <c r="C230" s="1448" t="s">
        <v>58</v>
      </c>
      <c r="D230" s="1449">
        <v>0</v>
      </c>
      <c r="E230" s="1449">
        <v>0</v>
      </c>
      <c r="F230" s="1449">
        <v>0</v>
      </c>
      <c r="G230" s="1449">
        <v>0</v>
      </c>
      <c r="H230" s="1432"/>
      <c r="I230" s="1432"/>
      <c r="J230" s="1432"/>
      <c r="K230" s="1432"/>
    </row>
    <row r="231" spans="1:11" ht="14.1" customHeight="1">
      <c r="A231" s="1432"/>
      <c r="B231" s="1432"/>
      <c r="C231" s="1448" t="s">
        <v>59</v>
      </c>
      <c r="D231" s="1449">
        <v>0</v>
      </c>
      <c r="E231" s="1449">
        <v>0</v>
      </c>
      <c r="F231" s="1449">
        <v>0</v>
      </c>
      <c r="G231" s="1449">
        <v>0</v>
      </c>
      <c r="H231" s="1432"/>
      <c r="I231" s="1432"/>
      <c r="J231" s="1432"/>
      <c r="K231" s="1432"/>
    </row>
    <row r="232" spans="1:11" ht="14.1" customHeight="1">
      <c r="A232" s="1432"/>
      <c r="B232" s="1432"/>
      <c r="C232" s="1448" t="s">
        <v>60</v>
      </c>
      <c r="D232" s="1449">
        <v>0</v>
      </c>
      <c r="E232" s="1449">
        <v>0</v>
      </c>
      <c r="F232" s="1449">
        <v>0</v>
      </c>
      <c r="G232" s="1449">
        <v>0</v>
      </c>
      <c r="H232" s="1432"/>
      <c r="I232" s="1432"/>
      <c r="J232" s="1432"/>
      <c r="K232" s="1432"/>
    </row>
    <row r="233" spans="1:11" ht="14.1" customHeight="1">
      <c r="A233" s="1432"/>
      <c r="B233" s="1432"/>
      <c r="C233" s="1448" t="s">
        <v>61</v>
      </c>
      <c r="D233" s="1449">
        <v>0</v>
      </c>
      <c r="E233" s="1449">
        <v>0</v>
      </c>
      <c r="F233" s="1449">
        <v>0</v>
      </c>
      <c r="G233" s="1449">
        <v>0</v>
      </c>
      <c r="H233" s="1432"/>
      <c r="I233" s="1432"/>
      <c r="J233" s="1432"/>
      <c r="K233" s="1432"/>
    </row>
    <row r="234" spans="1:11" ht="14.1" customHeight="1">
      <c r="A234" s="1432"/>
      <c r="B234" s="1432"/>
      <c r="C234" s="1448" t="s">
        <v>62</v>
      </c>
      <c r="D234" s="1449">
        <v>0</v>
      </c>
      <c r="E234" s="1449">
        <v>256000000</v>
      </c>
      <c r="F234" s="1449">
        <v>300000000</v>
      </c>
      <c r="G234" s="1449">
        <v>213000000</v>
      </c>
      <c r="H234" s="1432"/>
      <c r="I234" s="1432"/>
      <c r="J234" s="1432"/>
      <c r="K234" s="1432"/>
    </row>
    <row r="235" spans="1:11" ht="14.1" customHeight="1">
      <c r="A235" s="1432"/>
      <c r="B235" s="1432"/>
      <c r="C235" s="1448" t="s">
        <v>49</v>
      </c>
      <c r="D235" s="1449">
        <v>0</v>
      </c>
      <c r="E235" s="1449">
        <v>256000000</v>
      </c>
      <c r="F235" s="1449">
        <v>300000000</v>
      </c>
      <c r="G235" s="1449">
        <v>213000000</v>
      </c>
      <c r="H235" s="1432"/>
      <c r="I235" s="1432"/>
      <c r="J235" s="1432"/>
      <c r="K235" s="1432"/>
    </row>
    <row r="236" spans="1:11" ht="14.1" customHeight="1">
      <c r="A236" s="1432"/>
      <c r="B236" s="1432"/>
      <c r="C236" s="1448" t="s">
        <v>58</v>
      </c>
      <c r="D236" s="1449">
        <v>0</v>
      </c>
      <c r="E236" s="1449">
        <v>0</v>
      </c>
      <c r="F236" s="1449">
        <v>0</v>
      </c>
      <c r="G236" s="1449">
        <v>0</v>
      </c>
      <c r="H236" s="1432"/>
      <c r="I236" s="1432"/>
      <c r="J236" s="1432"/>
      <c r="K236" s="1432"/>
    </row>
    <row r="237" spans="1:11" ht="14.1" customHeight="1">
      <c r="A237" s="1432"/>
      <c r="B237" s="1432"/>
      <c r="C237" s="1448" t="s">
        <v>59</v>
      </c>
      <c r="D237" s="1449">
        <v>0</v>
      </c>
      <c r="E237" s="1449">
        <v>0</v>
      </c>
      <c r="F237" s="1449">
        <v>0</v>
      </c>
      <c r="G237" s="1449">
        <v>0</v>
      </c>
      <c r="H237" s="1432"/>
      <c r="I237" s="1432"/>
      <c r="J237" s="1432"/>
      <c r="K237" s="1432"/>
    </row>
    <row r="238" spans="1:11" ht="14.1" customHeight="1">
      <c r="A238" s="1432"/>
      <c r="B238" s="1432"/>
      <c r="C238" s="1448" t="s">
        <v>60</v>
      </c>
      <c r="D238" s="1449">
        <v>0</v>
      </c>
      <c r="E238" s="1449">
        <v>0</v>
      </c>
      <c r="F238" s="1449">
        <v>0</v>
      </c>
      <c r="G238" s="1449">
        <v>0</v>
      </c>
      <c r="H238" s="1432"/>
      <c r="I238" s="1432"/>
      <c r="J238" s="1432"/>
      <c r="K238" s="1432"/>
    </row>
    <row r="239" spans="1:11" ht="14.1" customHeight="1">
      <c r="A239" s="1432"/>
      <c r="B239" s="1432"/>
      <c r="C239" s="1448" t="s">
        <v>61</v>
      </c>
      <c r="D239" s="1449">
        <v>0</v>
      </c>
      <c r="E239" s="1449">
        <v>0</v>
      </c>
      <c r="F239" s="1449">
        <v>0</v>
      </c>
      <c r="G239" s="1449">
        <v>0</v>
      </c>
      <c r="H239" s="1432"/>
      <c r="I239" s="1432"/>
      <c r="J239" s="1432"/>
      <c r="K239" s="1432"/>
    </row>
    <row r="240" spans="1:11" ht="14.1" customHeight="1">
      <c r="A240" s="1432"/>
      <c r="B240" s="1432"/>
      <c r="C240" s="1448" t="s">
        <v>63</v>
      </c>
      <c r="D240" s="1449">
        <v>0</v>
      </c>
      <c r="E240" s="1449">
        <v>0</v>
      </c>
      <c r="F240" s="1449">
        <v>0</v>
      </c>
      <c r="G240" s="1449">
        <v>0</v>
      </c>
      <c r="H240" s="1432"/>
      <c r="I240" s="1432"/>
      <c r="J240" s="1432"/>
      <c r="K240" s="1432"/>
    </row>
    <row r="241" spans="1:11" ht="14.1" customHeight="1">
      <c r="A241" s="1432"/>
      <c r="B241" s="1432"/>
      <c r="C241" s="1448" t="s">
        <v>49</v>
      </c>
      <c r="D241" s="1449">
        <v>0</v>
      </c>
      <c r="E241" s="1449">
        <v>0</v>
      </c>
      <c r="F241" s="1449">
        <v>0</v>
      </c>
      <c r="G241" s="1449">
        <v>0</v>
      </c>
      <c r="H241" s="1432"/>
      <c r="I241" s="1432"/>
      <c r="J241" s="1432"/>
      <c r="K241" s="1432"/>
    </row>
    <row r="242" spans="1:11" ht="14.1" customHeight="1">
      <c r="A242" s="1432"/>
      <c r="B242" s="1432"/>
      <c r="C242" s="1448" t="s">
        <v>58</v>
      </c>
      <c r="D242" s="1449">
        <v>0</v>
      </c>
      <c r="E242" s="1449">
        <v>0</v>
      </c>
      <c r="F242" s="1449">
        <v>0</v>
      </c>
      <c r="G242" s="1449">
        <v>0</v>
      </c>
      <c r="H242" s="1432"/>
      <c r="I242" s="1432"/>
      <c r="J242" s="1432"/>
      <c r="K242" s="1432"/>
    </row>
    <row r="243" spans="1:11" ht="14.1" customHeight="1">
      <c r="A243" s="1432"/>
      <c r="B243" s="1432"/>
      <c r="C243" s="1448" t="s">
        <v>59</v>
      </c>
      <c r="D243" s="1449">
        <v>0</v>
      </c>
      <c r="E243" s="1449">
        <v>0</v>
      </c>
      <c r="F243" s="1449">
        <v>0</v>
      </c>
      <c r="G243" s="1449">
        <v>0</v>
      </c>
      <c r="H243" s="1432"/>
      <c r="I243" s="1432"/>
      <c r="J243" s="1432"/>
      <c r="K243" s="1432"/>
    </row>
    <row r="244" spans="1:11" ht="14.1" customHeight="1">
      <c r="A244" s="1432"/>
      <c r="B244" s="1432"/>
      <c r="C244" s="1448" t="s">
        <v>60</v>
      </c>
      <c r="D244" s="1449">
        <v>0</v>
      </c>
      <c r="E244" s="1449">
        <v>0</v>
      </c>
      <c r="F244" s="1449">
        <v>0</v>
      </c>
      <c r="G244" s="1449">
        <v>0</v>
      </c>
      <c r="H244" s="1432"/>
      <c r="I244" s="1432"/>
      <c r="J244" s="1432"/>
      <c r="K244" s="1432"/>
    </row>
    <row r="245" spans="1:11" ht="14.1" customHeight="1">
      <c r="A245" s="1432"/>
      <c r="B245" s="1432"/>
      <c r="C245" s="1448" t="s">
        <v>61</v>
      </c>
      <c r="D245" s="1449">
        <v>0</v>
      </c>
      <c r="E245" s="1449">
        <v>0</v>
      </c>
      <c r="F245" s="1449">
        <v>0</v>
      </c>
      <c r="G245" s="1449">
        <v>0</v>
      </c>
      <c r="H245" s="1432"/>
      <c r="I245" s="1432"/>
      <c r="J245" s="1432"/>
      <c r="K245" s="1432"/>
    </row>
    <row r="246" spans="1:11" ht="14.1" customHeight="1">
      <c r="A246" s="1432"/>
      <c r="B246" s="1432"/>
      <c r="C246" s="1448" t="s">
        <v>64</v>
      </c>
      <c r="D246" s="1449">
        <v>0</v>
      </c>
      <c r="E246" s="1449">
        <v>0</v>
      </c>
      <c r="F246" s="1449">
        <v>0</v>
      </c>
      <c r="G246" s="1449">
        <v>0</v>
      </c>
      <c r="H246" s="1432"/>
      <c r="I246" s="1432"/>
      <c r="J246" s="1432"/>
      <c r="K246" s="1432"/>
    </row>
    <row r="247" spans="1:11" ht="14.1" customHeight="1">
      <c r="A247" s="1432"/>
      <c r="B247" s="1432"/>
      <c r="C247" s="1448" t="s">
        <v>65</v>
      </c>
      <c r="D247" s="1449">
        <v>0</v>
      </c>
      <c r="E247" s="1449">
        <v>0</v>
      </c>
      <c r="F247" s="1449">
        <v>0</v>
      </c>
      <c r="G247" s="1449">
        <v>0</v>
      </c>
      <c r="H247" s="1432"/>
      <c r="I247" s="1432"/>
      <c r="J247" s="1432"/>
      <c r="K247" s="1432"/>
    </row>
    <row r="248" spans="1:11" ht="14.1" customHeight="1">
      <c r="A248" s="1432"/>
      <c r="B248" s="1432"/>
      <c r="C248" s="1450" t="s">
        <v>25</v>
      </c>
      <c r="D248" s="1449">
        <v>0</v>
      </c>
      <c r="E248" s="1449">
        <v>256000000</v>
      </c>
      <c r="F248" s="1449">
        <v>300000000</v>
      </c>
      <c r="G248" s="1449">
        <v>213000000</v>
      </c>
      <c r="H248" s="1432"/>
      <c r="I248" s="1432"/>
      <c r="J248" s="1432"/>
      <c r="K248" s="1432"/>
    </row>
    <row r="249" spans="1:11" ht="14.1" customHeight="1">
      <c r="A249" s="1432"/>
      <c r="B249" s="1432"/>
      <c r="C249" s="1441" t="s">
        <v>1550</v>
      </c>
      <c r="D249" s="1806" t="s">
        <v>1551</v>
      </c>
      <c r="E249" s="1807"/>
      <c r="F249" s="1807"/>
      <c r="G249" s="1807"/>
      <c r="H249" s="1432"/>
      <c r="I249" s="1432"/>
      <c r="J249" s="1432"/>
      <c r="K249" s="1432"/>
    </row>
    <row r="250" spans="1:11" ht="14.1" customHeight="1">
      <c r="A250" s="1432"/>
      <c r="B250" s="1432"/>
      <c r="C250" s="1442" t="s">
        <v>19</v>
      </c>
      <c r="D250" s="1808" t="s">
        <v>1552</v>
      </c>
      <c r="E250" s="1809"/>
      <c r="F250" s="1809"/>
      <c r="G250" s="1809"/>
      <c r="H250" s="1432"/>
      <c r="I250" s="1432"/>
      <c r="J250" s="1432"/>
      <c r="K250" s="1432"/>
    </row>
    <row r="251" spans="1:11" ht="14.1" customHeight="1">
      <c r="A251" s="1432"/>
      <c r="B251" s="1432"/>
      <c r="C251" s="1443" t="s">
        <v>20</v>
      </c>
      <c r="D251" s="1810" t="s">
        <v>18</v>
      </c>
      <c r="E251" s="1811"/>
      <c r="F251" s="1811"/>
      <c r="G251" s="1811"/>
      <c r="H251" s="1432"/>
      <c r="I251" s="1432"/>
      <c r="J251" s="1432"/>
      <c r="K251" s="1432"/>
    </row>
    <row r="252" spans="1:11" ht="14.1" customHeight="1">
      <c r="A252" s="1432"/>
      <c r="B252" s="1432"/>
      <c r="C252" s="1443" t="s">
        <v>21</v>
      </c>
      <c r="D252" s="1810" t="s">
        <v>161</v>
      </c>
      <c r="E252" s="1811"/>
      <c r="F252" s="1811"/>
      <c r="G252" s="1811"/>
      <c r="H252" s="1432"/>
      <c r="I252" s="1432"/>
      <c r="J252" s="1432"/>
      <c r="K252" s="1432"/>
    </row>
    <row r="253" spans="1:11" ht="15" customHeight="1">
      <c r="A253" s="1432"/>
      <c r="B253" s="1432"/>
      <c r="C253" s="1444"/>
      <c r="D253" s="1445">
        <v>2023</v>
      </c>
      <c r="E253" s="1445">
        <v>2024</v>
      </c>
      <c r="F253" s="1445">
        <v>2025</v>
      </c>
      <c r="G253" s="1445">
        <v>2026</v>
      </c>
      <c r="H253" s="1432"/>
      <c r="I253" s="1432"/>
      <c r="J253" s="1432"/>
      <c r="K253" s="1432"/>
    </row>
    <row r="254" spans="1:11" ht="15" customHeight="1">
      <c r="A254" s="1432"/>
      <c r="B254" s="1432"/>
      <c r="C254" s="1446"/>
      <c r="D254" s="1447" t="s">
        <v>22</v>
      </c>
      <c r="E254" s="1447" t="s">
        <v>23</v>
      </c>
      <c r="F254" s="1447" t="s">
        <v>23</v>
      </c>
      <c r="G254" s="1447" t="s">
        <v>23</v>
      </c>
      <c r="H254" s="1432"/>
      <c r="I254" s="1432"/>
      <c r="J254" s="1432"/>
      <c r="K254" s="1432"/>
    </row>
    <row r="255" spans="1:11" ht="14.1" customHeight="1">
      <c r="A255" s="1432"/>
      <c r="B255" s="1432"/>
      <c r="C255" s="1436" t="s">
        <v>33</v>
      </c>
      <c r="D255" s="1440" t="s">
        <v>18</v>
      </c>
      <c r="E255" s="1440" t="s">
        <v>253</v>
      </c>
      <c r="F255" s="1440" t="s">
        <v>42</v>
      </c>
      <c r="G255" s="1440" t="s">
        <v>42</v>
      </c>
      <c r="H255" s="1432"/>
      <c r="I255" s="1432"/>
      <c r="J255" s="1432"/>
      <c r="K255" s="1432"/>
    </row>
    <row r="256" spans="1:11" ht="14.1" customHeight="1">
      <c r="A256" s="1432"/>
      <c r="B256" s="1432"/>
      <c r="C256" s="1436" t="s">
        <v>35</v>
      </c>
      <c r="D256" s="1440" t="s">
        <v>42</v>
      </c>
      <c r="E256" s="1440" t="s">
        <v>1553</v>
      </c>
      <c r="F256" s="1440" t="s">
        <v>42</v>
      </c>
      <c r="G256" s="1440" t="s">
        <v>42</v>
      </c>
      <c r="H256" s="1432"/>
      <c r="I256" s="1432"/>
      <c r="J256" s="1432"/>
      <c r="K256" s="1432"/>
    </row>
    <row r="257" spans="1:11" ht="14.1" customHeight="1">
      <c r="A257" s="1432"/>
      <c r="B257" s="1432"/>
      <c r="C257" s="1436" t="s">
        <v>40</v>
      </c>
      <c r="D257" s="1440" t="s">
        <v>42</v>
      </c>
      <c r="E257" s="1440" t="s">
        <v>1554</v>
      </c>
      <c r="F257" s="1440" t="s">
        <v>42</v>
      </c>
      <c r="G257" s="1440" t="s">
        <v>42</v>
      </c>
      <c r="H257" s="1432"/>
      <c r="I257" s="1432"/>
      <c r="J257" s="1432"/>
      <c r="K257" s="1432"/>
    </row>
    <row r="258" spans="1:11" ht="14.1" customHeight="1">
      <c r="A258" s="1432"/>
      <c r="B258" s="1432"/>
      <c r="C258" s="1436" t="s">
        <v>41</v>
      </c>
      <c r="D258" s="1440" t="s">
        <v>18</v>
      </c>
      <c r="E258" s="1440" t="s">
        <v>18</v>
      </c>
      <c r="F258" s="1440" t="s">
        <v>122</v>
      </c>
      <c r="G258" s="1440" t="s">
        <v>18</v>
      </c>
      <c r="H258" s="1432"/>
      <c r="I258" s="1432"/>
      <c r="J258" s="1432"/>
      <c r="K258" s="1432"/>
    </row>
    <row r="259" spans="1:11" ht="14.1" customHeight="1">
      <c r="A259" s="1432"/>
      <c r="B259" s="1432"/>
      <c r="C259" s="1436" t="s">
        <v>43</v>
      </c>
      <c r="D259" s="1440" t="s">
        <v>18</v>
      </c>
      <c r="E259" s="1440" t="s">
        <v>18</v>
      </c>
      <c r="F259" s="1440" t="s">
        <v>122</v>
      </c>
      <c r="G259" s="1440" t="s">
        <v>18</v>
      </c>
      <c r="H259" s="1432"/>
      <c r="I259" s="1432"/>
      <c r="J259" s="1432"/>
      <c r="K259" s="1432"/>
    </row>
    <row r="260" spans="1:11" ht="14.1" customHeight="1">
      <c r="A260" s="1432"/>
      <c r="B260" s="1432"/>
      <c r="C260" s="1436" t="s">
        <v>47</v>
      </c>
      <c r="D260" s="1440" t="s">
        <v>18</v>
      </c>
      <c r="E260" s="1440" t="s">
        <v>18</v>
      </c>
      <c r="F260" s="1440" t="s">
        <v>122</v>
      </c>
      <c r="G260" s="1440" t="s">
        <v>18</v>
      </c>
      <c r="H260" s="1432"/>
      <c r="I260" s="1432"/>
      <c r="J260" s="1432"/>
      <c r="K260" s="1432"/>
    </row>
    <row r="261" spans="1:11" ht="14.1" customHeight="1">
      <c r="A261" s="1432"/>
      <c r="B261" s="1432"/>
      <c r="C261" s="1802" t="s">
        <v>24</v>
      </c>
      <c r="D261" s="1803"/>
      <c r="E261" s="1803"/>
      <c r="F261" s="1803"/>
      <c r="G261" s="1803"/>
      <c r="H261" s="1432"/>
      <c r="I261" s="1432"/>
      <c r="J261" s="1432"/>
      <c r="K261" s="1432"/>
    </row>
    <row r="262" spans="1:11" ht="14.1" customHeight="1">
      <c r="A262" s="1432"/>
      <c r="B262" s="1432"/>
      <c r="C262" s="1444"/>
      <c r="D262" s="1445">
        <v>2023</v>
      </c>
      <c r="E262" s="1445">
        <v>2024</v>
      </c>
      <c r="F262" s="1445">
        <v>2025</v>
      </c>
      <c r="G262" s="1445">
        <v>2026</v>
      </c>
      <c r="H262" s="1432"/>
      <c r="I262" s="1432"/>
      <c r="J262" s="1432"/>
      <c r="K262" s="1432"/>
    </row>
    <row r="263" spans="1:11" ht="14.1" customHeight="1">
      <c r="A263" s="1432"/>
      <c r="B263" s="1432"/>
      <c r="C263" s="1446"/>
      <c r="D263" s="1447" t="s">
        <v>22</v>
      </c>
      <c r="E263" s="1447" t="s">
        <v>23</v>
      </c>
      <c r="F263" s="1447" t="s">
        <v>23</v>
      </c>
      <c r="G263" s="1447" t="s">
        <v>23</v>
      </c>
      <c r="H263" s="1432"/>
      <c r="I263" s="1432"/>
      <c r="J263" s="1432"/>
      <c r="K263" s="1432"/>
    </row>
    <row r="264" spans="1:11" ht="14.1" customHeight="1">
      <c r="A264" s="1432"/>
      <c r="B264" s="1432"/>
      <c r="C264" s="1448" t="s">
        <v>48</v>
      </c>
      <c r="D264" s="1449">
        <v>0</v>
      </c>
      <c r="E264" s="1449">
        <v>0</v>
      </c>
      <c r="F264" s="1449">
        <v>0</v>
      </c>
      <c r="G264" s="1449">
        <v>0</v>
      </c>
      <c r="H264" s="1432"/>
      <c r="I264" s="1432"/>
      <c r="J264" s="1432"/>
      <c r="K264" s="1432"/>
    </row>
    <row r="265" spans="1:11" ht="14.1" customHeight="1">
      <c r="A265" s="1432"/>
      <c r="B265" s="1432"/>
      <c r="C265" s="1448" t="s">
        <v>49</v>
      </c>
      <c r="D265" s="1449">
        <v>0</v>
      </c>
      <c r="E265" s="1449">
        <v>0</v>
      </c>
      <c r="F265" s="1449">
        <v>0</v>
      </c>
      <c r="G265" s="1449">
        <v>0</v>
      </c>
      <c r="H265" s="1432"/>
      <c r="I265" s="1432"/>
      <c r="J265" s="1432"/>
      <c r="K265" s="1432"/>
    </row>
    <row r="266" spans="1:11" ht="14.1" customHeight="1">
      <c r="A266" s="1432"/>
      <c r="B266" s="1432"/>
      <c r="C266" s="1448" t="s">
        <v>50</v>
      </c>
      <c r="D266" s="1449">
        <v>0</v>
      </c>
      <c r="E266" s="1449">
        <v>0</v>
      </c>
      <c r="F266" s="1449">
        <v>0</v>
      </c>
      <c r="G266" s="1449">
        <v>0</v>
      </c>
      <c r="H266" s="1432"/>
      <c r="I266" s="1432"/>
      <c r="J266" s="1432"/>
      <c r="K266" s="1432"/>
    </row>
    <row r="267" spans="1:11" ht="14.1" customHeight="1">
      <c r="A267" s="1432"/>
      <c r="B267" s="1432"/>
      <c r="C267" s="1448" t="s">
        <v>51</v>
      </c>
      <c r="D267" s="1449">
        <v>0</v>
      </c>
      <c r="E267" s="1449">
        <v>0</v>
      </c>
      <c r="F267" s="1449">
        <v>0</v>
      </c>
      <c r="G267" s="1449">
        <v>0</v>
      </c>
      <c r="H267" s="1432"/>
      <c r="I267" s="1432"/>
      <c r="J267" s="1432"/>
      <c r="K267" s="1432"/>
    </row>
    <row r="268" spans="1:11" ht="14.1" customHeight="1">
      <c r="A268" s="1432"/>
      <c r="B268" s="1432"/>
      <c r="C268" s="1448" t="s">
        <v>49</v>
      </c>
      <c r="D268" s="1449">
        <v>0</v>
      </c>
      <c r="E268" s="1449">
        <v>0</v>
      </c>
      <c r="F268" s="1449">
        <v>0</v>
      </c>
      <c r="G268" s="1449">
        <v>0</v>
      </c>
      <c r="H268" s="1432"/>
      <c r="I268" s="1432"/>
      <c r="J268" s="1432"/>
      <c r="K268" s="1432"/>
    </row>
    <row r="269" spans="1:11" ht="14.1" customHeight="1">
      <c r="A269" s="1432"/>
      <c r="B269" s="1432"/>
      <c r="C269" s="1448" t="s">
        <v>50</v>
      </c>
      <c r="D269" s="1449">
        <v>0</v>
      </c>
      <c r="E269" s="1449">
        <v>0</v>
      </c>
      <c r="F269" s="1449">
        <v>0</v>
      </c>
      <c r="G269" s="1449">
        <v>0</v>
      </c>
      <c r="H269" s="1432"/>
      <c r="I269" s="1432"/>
      <c r="J269" s="1432"/>
      <c r="K269" s="1432"/>
    </row>
    <row r="270" spans="1:11" ht="14.1" customHeight="1">
      <c r="A270" s="1432"/>
      <c r="B270" s="1432"/>
      <c r="C270" s="1448" t="s">
        <v>52</v>
      </c>
      <c r="D270" s="1449">
        <v>0</v>
      </c>
      <c r="E270" s="1449">
        <v>0</v>
      </c>
      <c r="F270" s="1449">
        <v>0</v>
      </c>
      <c r="G270" s="1449">
        <v>0</v>
      </c>
      <c r="H270" s="1432"/>
      <c r="I270" s="1432"/>
      <c r="J270" s="1432"/>
      <c r="K270" s="1432"/>
    </row>
    <row r="271" spans="1:11" ht="14.1" customHeight="1">
      <c r="A271" s="1432"/>
      <c r="B271" s="1432"/>
      <c r="C271" s="1448" t="s">
        <v>49</v>
      </c>
      <c r="D271" s="1449">
        <v>0</v>
      </c>
      <c r="E271" s="1449">
        <v>0</v>
      </c>
      <c r="F271" s="1449">
        <v>0</v>
      </c>
      <c r="G271" s="1449">
        <v>0</v>
      </c>
      <c r="H271" s="1432"/>
      <c r="I271" s="1432"/>
      <c r="J271" s="1432"/>
      <c r="K271" s="1432"/>
    </row>
    <row r="272" spans="1:11" ht="14.1" customHeight="1">
      <c r="A272" s="1432"/>
      <c r="B272" s="1432"/>
      <c r="C272" s="1448" t="s">
        <v>50</v>
      </c>
      <c r="D272" s="1449">
        <v>0</v>
      </c>
      <c r="E272" s="1449">
        <v>0</v>
      </c>
      <c r="F272" s="1449">
        <v>0</v>
      </c>
      <c r="G272" s="1449">
        <v>0</v>
      </c>
      <c r="H272" s="1432"/>
      <c r="I272" s="1432"/>
      <c r="J272" s="1432"/>
      <c r="K272" s="1432"/>
    </row>
    <row r="273" spans="1:11" ht="14.1" customHeight="1">
      <c r="A273" s="1432"/>
      <c r="B273" s="1432"/>
      <c r="C273" s="1448" t="s">
        <v>53</v>
      </c>
      <c r="D273" s="1449">
        <v>0</v>
      </c>
      <c r="E273" s="1449">
        <v>0</v>
      </c>
      <c r="F273" s="1449">
        <v>0</v>
      </c>
      <c r="G273" s="1449">
        <v>0</v>
      </c>
      <c r="H273" s="1432"/>
      <c r="I273" s="1432"/>
      <c r="J273" s="1432"/>
      <c r="K273" s="1432"/>
    </row>
    <row r="274" spans="1:11" ht="14.1" customHeight="1">
      <c r="A274" s="1432"/>
      <c r="B274" s="1432"/>
      <c r="C274" s="1448" t="s">
        <v>49</v>
      </c>
      <c r="D274" s="1449">
        <v>0</v>
      </c>
      <c r="E274" s="1449">
        <v>0</v>
      </c>
      <c r="F274" s="1449">
        <v>0</v>
      </c>
      <c r="G274" s="1449">
        <v>0</v>
      </c>
      <c r="H274" s="1432"/>
      <c r="I274" s="1432"/>
      <c r="J274" s="1432"/>
      <c r="K274" s="1432"/>
    </row>
    <row r="275" spans="1:11" ht="14.1" customHeight="1">
      <c r="A275" s="1432"/>
      <c r="B275" s="1432"/>
      <c r="C275" s="1448" t="s">
        <v>50</v>
      </c>
      <c r="D275" s="1449">
        <v>0</v>
      </c>
      <c r="E275" s="1449">
        <v>0</v>
      </c>
      <c r="F275" s="1449">
        <v>0</v>
      </c>
      <c r="G275" s="1449">
        <v>0</v>
      </c>
      <c r="H275" s="1432"/>
      <c r="I275" s="1432"/>
      <c r="J275" s="1432"/>
      <c r="K275" s="1432"/>
    </row>
    <row r="276" spans="1:11" ht="14.1" customHeight="1">
      <c r="A276" s="1432"/>
      <c r="B276" s="1432"/>
      <c r="C276" s="1448" t="s">
        <v>54</v>
      </c>
      <c r="D276" s="1449">
        <v>0</v>
      </c>
      <c r="E276" s="1449">
        <v>0</v>
      </c>
      <c r="F276" s="1449">
        <v>0</v>
      </c>
      <c r="G276" s="1449">
        <v>0</v>
      </c>
      <c r="H276" s="1432"/>
      <c r="I276" s="1432"/>
      <c r="J276" s="1432"/>
      <c r="K276" s="1432"/>
    </row>
    <row r="277" spans="1:11" ht="14.1" customHeight="1">
      <c r="A277" s="1432"/>
      <c r="B277" s="1432"/>
      <c r="C277" s="1448" t="s">
        <v>49</v>
      </c>
      <c r="D277" s="1449">
        <v>0</v>
      </c>
      <c r="E277" s="1449">
        <v>0</v>
      </c>
      <c r="F277" s="1449">
        <v>0</v>
      </c>
      <c r="G277" s="1449">
        <v>0</v>
      </c>
      <c r="H277" s="1432"/>
      <c r="I277" s="1432"/>
      <c r="J277" s="1432"/>
      <c r="K277" s="1432"/>
    </row>
    <row r="278" spans="1:11" ht="14.1" customHeight="1">
      <c r="A278" s="1432"/>
      <c r="B278" s="1432"/>
      <c r="C278" s="1448" t="s">
        <v>50</v>
      </c>
      <c r="D278" s="1449">
        <v>0</v>
      </c>
      <c r="E278" s="1449">
        <v>0</v>
      </c>
      <c r="F278" s="1449">
        <v>0</v>
      </c>
      <c r="G278" s="1449">
        <v>0</v>
      </c>
      <c r="H278" s="1432"/>
      <c r="I278" s="1432"/>
      <c r="J278" s="1432"/>
      <c r="K278" s="1432"/>
    </row>
    <row r="279" spans="1:11" ht="14.1" customHeight="1">
      <c r="A279" s="1432"/>
      <c r="B279" s="1432"/>
      <c r="C279" s="1448" t="s">
        <v>55</v>
      </c>
      <c r="D279" s="1449">
        <v>0</v>
      </c>
      <c r="E279" s="1449">
        <v>0</v>
      </c>
      <c r="F279" s="1449">
        <v>0</v>
      </c>
      <c r="G279" s="1449">
        <v>0</v>
      </c>
      <c r="H279" s="1432"/>
      <c r="I279" s="1432"/>
      <c r="J279" s="1432"/>
      <c r="K279" s="1432"/>
    </row>
    <row r="280" spans="1:11" ht="14.1" customHeight="1">
      <c r="A280" s="1432"/>
      <c r="B280" s="1432"/>
      <c r="C280" s="1448" t="s">
        <v>49</v>
      </c>
      <c r="D280" s="1449">
        <v>0</v>
      </c>
      <c r="E280" s="1449">
        <v>0</v>
      </c>
      <c r="F280" s="1449">
        <v>0</v>
      </c>
      <c r="G280" s="1449">
        <v>0</v>
      </c>
      <c r="H280" s="1432"/>
      <c r="I280" s="1432"/>
      <c r="J280" s="1432"/>
      <c r="K280" s="1432"/>
    </row>
    <row r="281" spans="1:11" ht="14.1" customHeight="1">
      <c r="A281" s="1432"/>
      <c r="B281" s="1432"/>
      <c r="C281" s="1448" t="s">
        <v>50</v>
      </c>
      <c r="D281" s="1449">
        <v>0</v>
      </c>
      <c r="E281" s="1449">
        <v>0</v>
      </c>
      <c r="F281" s="1449">
        <v>0</v>
      </c>
      <c r="G281" s="1449">
        <v>0</v>
      </c>
      <c r="H281" s="1432"/>
      <c r="I281" s="1432"/>
      <c r="J281" s="1432"/>
      <c r="K281" s="1432"/>
    </row>
    <row r="282" spans="1:11" ht="14.1" customHeight="1">
      <c r="A282" s="1432"/>
      <c r="B282" s="1432"/>
      <c r="C282" s="1448" t="s">
        <v>56</v>
      </c>
      <c r="D282" s="1449">
        <v>0</v>
      </c>
      <c r="E282" s="1449">
        <v>0</v>
      </c>
      <c r="F282" s="1449">
        <v>0</v>
      </c>
      <c r="G282" s="1449">
        <v>0</v>
      </c>
      <c r="H282" s="1432"/>
      <c r="I282" s="1432"/>
      <c r="J282" s="1432"/>
      <c r="K282" s="1432"/>
    </row>
    <row r="283" spans="1:11" ht="14.1" customHeight="1">
      <c r="A283" s="1432"/>
      <c r="B283" s="1432"/>
      <c r="C283" s="1448" t="s">
        <v>49</v>
      </c>
      <c r="D283" s="1449">
        <v>0</v>
      </c>
      <c r="E283" s="1449">
        <v>0</v>
      </c>
      <c r="F283" s="1449">
        <v>0</v>
      </c>
      <c r="G283" s="1449">
        <v>0</v>
      </c>
      <c r="H283" s="1432"/>
      <c r="I283" s="1432"/>
      <c r="J283" s="1432"/>
      <c r="K283" s="1432"/>
    </row>
    <row r="284" spans="1:11" ht="14.1" customHeight="1">
      <c r="A284" s="1432"/>
      <c r="B284" s="1432"/>
      <c r="C284" s="1448" t="s">
        <v>50</v>
      </c>
      <c r="D284" s="1449">
        <v>0</v>
      </c>
      <c r="E284" s="1449">
        <v>0</v>
      </c>
      <c r="F284" s="1449">
        <v>0</v>
      </c>
      <c r="G284" s="1449">
        <v>0</v>
      </c>
      <c r="H284" s="1432"/>
      <c r="I284" s="1432"/>
      <c r="J284" s="1432"/>
      <c r="K284" s="1432"/>
    </row>
    <row r="285" spans="1:11" ht="14.1" customHeight="1">
      <c r="A285" s="1432"/>
      <c r="B285" s="1432"/>
      <c r="C285" s="1448" t="s">
        <v>57</v>
      </c>
      <c r="D285" s="1449">
        <v>0</v>
      </c>
      <c r="E285" s="1449">
        <v>0</v>
      </c>
      <c r="F285" s="1449">
        <v>0</v>
      </c>
      <c r="G285" s="1449">
        <v>0</v>
      </c>
      <c r="H285" s="1432"/>
      <c r="I285" s="1432"/>
      <c r="J285" s="1432"/>
      <c r="K285" s="1432"/>
    </row>
    <row r="286" spans="1:11" ht="14.1" customHeight="1">
      <c r="A286" s="1432"/>
      <c r="B286" s="1432"/>
      <c r="C286" s="1448" t="s">
        <v>49</v>
      </c>
      <c r="D286" s="1449">
        <v>0</v>
      </c>
      <c r="E286" s="1449">
        <v>0</v>
      </c>
      <c r="F286" s="1449">
        <v>0</v>
      </c>
      <c r="G286" s="1449">
        <v>0</v>
      </c>
      <c r="H286" s="1432"/>
      <c r="I286" s="1432"/>
      <c r="J286" s="1432"/>
      <c r="K286" s="1432"/>
    </row>
    <row r="287" spans="1:11" ht="14.1" customHeight="1">
      <c r="A287" s="1432"/>
      <c r="B287" s="1432"/>
      <c r="C287" s="1448" t="s">
        <v>58</v>
      </c>
      <c r="D287" s="1449">
        <v>0</v>
      </c>
      <c r="E287" s="1449">
        <v>0</v>
      </c>
      <c r="F287" s="1449">
        <v>0</v>
      </c>
      <c r="G287" s="1449">
        <v>0</v>
      </c>
      <c r="H287" s="1432"/>
      <c r="I287" s="1432"/>
      <c r="J287" s="1432"/>
      <c r="K287" s="1432"/>
    </row>
    <row r="288" spans="1:11" ht="14.1" customHeight="1">
      <c r="A288" s="1432"/>
      <c r="B288" s="1432"/>
      <c r="C288" s="1448" t="s">
        <v>59</v>
      </c>
      <c r="D288" s="1449">
        <v>0</v>
      </c>
      <c r="E288" s="1449">
        <v>0</v>
      </c>
      <c r="F288" s="1449">
        <v>0</v>
      </c>
      <c r="G288" s="1449">
        <v>0</v>
      </c>
      <c r="H288" s="1432"/>
      <c r="I288" s="1432"/>
      <c r="J288" s="1432"/>
      <c r="K288" s="1432"/>
    </row>
    <row r="289" spans="1:11" ht="14.1" customHeight="1">
      <c r="A289" s="1432"/>
      <c r="B289" s="1432"/>
      <c r="C289" s="1448" t="s">
        <v>60</v>
      </c>
      <c r="D289" s="1449">
        <v>0</v>
      </c>
      <c r="E289" s="1449">
        <v>0</v>
      </c>
      <c r="F289" s="1449">
        <v>0</v>
      </c>
      <c r="G289" s="1449">
        <v>0</v>
      </c>
      <c r="H289" s="1432"/>
      <c r="I289" s="1432"/>
      <c r="J289" s="1432"/>
      <c r="K289" s="1432"/>
    </row>
    <row r="290" spans="1:11" ht="14.1" customHeight="1">
      <c r="A290" s="1432"/>
      <c r="B290" s="1432"/>
      <c r="C290" s="1448" t="s">
        <v>61</v>
      </c>
      <c r="D290" s="1449">
        <v>0</v>
      </c>
      <c r="E290" s="1449">
        <v>0</v>
      </c>
      <c r="F290" s="1449">
        <v>0</v>
      </c>
      <c r="G290" s="1449">
        <v>0</v>
      </c>
      <c r="H290" s="1432"/>
      <c r="I290" s="1432"/>
      <c r="J290" s="1432"/>
      <c r="K290" s="1432"/>
    </row>
    <row r="291" spans="1:11" ht="14.1" customHeight="1">
      <c r="A291" s="1432"/>
      <c r="B291" s="1432"/>
      <c r="C291" s="1448" t="s">
        <v>62</v>
      </c>
      <c r="D291" s="1449">
        <v>0</v>
      </c>
      <c r="E291" s="1449">
        <v>44000000</v>
      </c>
      <c r="F291" s="1449">
        <v>0</v>
      </c>
      <c r="G291" s="1449">
        <v>0</v>
      </c>
      <c r="H291" s="1432"/>
      <c r="I291" s="1432"/>
      <c r="J291" s="1432"/>
      <c r="K291" s="1432"/>
    </row>
    <row r="292" spans="1:11" ht="14.1" customHeight="1">
      <c r="A292" s="1432"/>
      <c r="B292" s="1432"/>
      <c r="C292" s="1448" t="s">
        <v>49</v>
      </c>
      <c r="D292" s="1449">
        <v>0</v>
      </c>
      <c r="E292" s="1449">
        <v>44000000</v>
      </c>
      <c r="F292" s="1449">
        <v>0</v>
      </c>
      <c r="G292" s="1449">
        <v>0</v>
      </c>
      <c r="H292" s="1432"/>
      <c r="I292" s="1432"/>
      <c r="J292" s="1432"/>
      <c r="K292" s="1432"/>
    </row>
    <row r="293" spans="1:11" ht="14.1" customHeight="1">
      <c r="A293" s="1432"/>
      <c r="B293" s="1432"/>
      <c r="C293" s="1448" t="s">
        <v>58</v>
      </c>
      <c r="D293" s="1449">
        <v>0</v>
      </c>
      <c r="E293" s="1449">
        <v>0</v>
      </c>
      <c r="F293" s="1449">
        <v>0</v>
      </c>
      <c r="G293" s="1449">
        <v>0</v>
      </c>
      <c r="H293" s="1432"/>
      <c r="I293" s="1432"/>
      <c r="J293" s="1432"/>
      <c r="K293" s="1432"/>
    </row>
    <row r="294" spans="1:11" ht="14.1" customHeight="1">
      <c r="A294" s="1432"/>
      <c r="B294" s="1432"/>
      <c r="C294" s="1448" t="s">
        <v>59</v>
      </c>
      <c r="D294" s="1449">
        <v>0</v>
      </c>
      <c r="E294" s="1449">
        <v>0</v>
      </c>
      <c r="F294" s="1449">
        <v>0</v>
      </c>
      <c r="G294" s="1449">
        <v>0</v>
      </c>
      <c r="H294" s="1432"/>
      <c r="I294" s="1432"/>
      <c r="J294" s="1432"/>
      <c r="K294" s="1432"/>
    </row>
    <row r="295" spans="1:11" ht="14.1" customHeight="1">
      <c r="A295" s="1432"/>
      <c r="B295" s="1432"/>
      <c r="C295" s="1448" t="s">
        <v>60</v>
      </c>
      <c r="D295" s="1449">
        <v>0</v>
      </c>
      <c r="E295" s="1449">
        <v>0</v>
      </c>
      <c r="F295" s="1449">
        <v>0</v>
      </c>
      <c r="G295" s="1449">
        <v>0</v>
      </c>
      <c r="H295" s="1432"/>
      <c r="I295" s="1432"/>
      <c r="J295" s="1432"/>
      <c r="K295" s="1432"/>
    </row>
    <row r="296" spans="1:11" ht="14.1" customHeight="1">
      <c r="A296" s="1432"/>
      <c r="B296" s="1432"/>
      <c r="C296" s="1448" t="s">
        <v>61</v>
      </c>
      <c r="D296" s="1449">
        <v>0</v>
      </c>
      <c r="E296" s="1449">
        <v>0</v>
      </c>
      <c r="F296" s="1449">
        <v>0</v>
      </c>
      <c r="G296" s="1449">
        <v>0</v>
      </c>
      <c r="H296" s="1432"/>
      <c r="I296" s="1432"/>
      <c r="J296" s="1432"/>
      <c r="K296" s="1432"/>
    </row>
    <row r="297" spans="1:11" ht="14.1" customHeight="1">
      <c r="A297" s="1432"/>
      <c r="B297" s="1432"/>
      <c r="C297" s="1448" t="s">
        <v>63</v>
      </c>
      <c r="D297" s="1449">
        <v>0</v>
      </c>
      <c r="E297" s="1449">
        <v>0</v>
      </c>
      <c r="F297" s="1449">
        <v>0</v>
      </c>
      <c r="G297" s="1449">
        <v>0</v>
      </c>
      <c r="H297" s="1432"/>
      <c r="I297" s="1432"/>
      <c r="J297" s="1432"/>
      <c r="K297" s="1432"/>
    </row>
    <row r="298" spans="1:11" ht="14.1" customHeight="1">
      <c r="A298" s="1432"/>
      <c r="B298" s="1432"/>
      <c r="C298" s="1448" t="s">
        <v>49</v>
      </c>
      <c r="D298" s="1449">
        <v>0</v>
      </c>
      <c r="E298" s="1449">
        <v>0</v>
      </c>
      <c r="F298" s="1449">
        <v>0</v>
      </c>
      <c r="G298" s="1449">
        <v>0</v>
      </c>
      <c r="H298" s="1432"/>
      <c r="I298" s="1432"/>
      <c r="J298" s="1432"/>
      <c r="K298" s="1432"/>
    </row>
    <row r="299" spans="1:11" ht="14.1" customHeight="1">
      <c r="A299" s="1432"/>
      <c r="B299" s="1432"/>
      <c r="C299" s="1448" t="s">
        <v>58</v>
      </c>
      <c r="D299" s="1449">
        <v>0</v>
      </c>
      <c r="E299" s="1449">
        <v>0</v>
      </c>
      <c r="F299" s="1449">
        <v>0</v>
      </c>
      <c r="G299" s="1449">
        <v>0</v>
      </c>
      <c r="H299" s="1432"/>
      <c r="I299" s="1432"/>
      <c r="J299" s="1432"/>
      <c r="K299" s="1432"/>
    </row>
    <row r="300" spans="1:11" ht="14.1" customHeight="1">
      <c r="A300" s="1432"/>
      <c r="B300" s="1432"/>
      <c r="C300" s="1448" t="s">
        <v>59</v>
      </c>
      <c r="D300" s="1449">
        <v>0</v>
      </c>
      <c r="E300" s="1449">
        <v>0</v>
      </c>
      <c r="F300" s="1449">
        <v>0</v>
      </c>
      <c r="G300" s="1449">
        <v>0</v>
      </c>
      <c r="H300" s="1432"/>
      <c r="I300" s="1432"/>
      <c r="J300" s="1432"/>
      <c r="K300" s="1432"/>
    </row>
    <row r="301" spans="1:11" ht="14.1" customHeight="1">
      <c r="A301" s="1432"/>
      <c r="B301" s="1432"/>
      <c r="C301" s="1448" t="s">
        <v>60</v>
      </c>
      <c r="D301" s="1449">
        <v>0</v>
      </c>
      <c r="E301" s="1449">
        <v>0</v>
      </c>
      <c r="F301" s="1449">
        <v>0</v>
      </c>
      <c r="G301" s="1449">
        <v>0</v>
      </c>
      <c r="H301" s="1432"/>
      <c r="I301" s="1432"/>
      <c r="J301" s="1432"/>
      <c r="K301" s="1432"/>
    </row>
    <row r="302" spans="1:11" ht="14.1" customHeight="1">
      <c r="A302" s="1432"/>
      <c r="B302" s="1432"/>
      <c r="C302" s="1448" t="s">
        <v>61</v>
      </c>
      <c r="D302" s="1449">
        <v>0</v>
      </c>
      <c r="E302" s="1449">
        <v>0</v>
      </c>
      <c r="F302" s="1449">
        <v>0</v>
      </c>
      <c r="G302" s="1449">
        <v>0</v>
      </c>
      <c r="H302" s="1432"/>
      <c r="I302" s="1432"/>
      <c r="J302" s="1432"/>
      <c r="K302" s="1432"/>
    </row>
    <row r="303" spans="1:11" ht="14.1" customHeight="1">
      <c r="A303" s="1432"/>
      <c r="B303" s="1432"/>
      <c r="C303" s="1448" t="s">
        <v>64</v>
      </c>
      <c r="D303" s="1449">
        <v>0</v>
      </c>
      <c r="E303" s="1449">
        <v>0</v>
      </c>
      <c r="F303" s="1449">
        <v>0</v>
      </c>
      <c r="G303" s="1449">
        <v>0</v>
      </c>
      <c r="H303" s="1432"/>
      <c r="I303" s="1432"/>
      <c r="J303" s="1432"/>
      <c r="K303" s="1432"/>
    </row>
    <row r="304" spans="1:11" ht="14.1" customHeight="1">
      <c r="A304" s="1432"/>
      <c r="B304" s="1432"/>
      <c r="C304" s="1448" t="s">
        <v>65</v>
      </c>
      <c r="D304" s="1449">
        <v>0</v>
      </c>
      <c r="E304" s="1449">
        <v>0</v>
      </c>
      <c r="F304" s="1449">
        <v>0</v>
      </c>
      <c r="G304" s="1449">
        <v>0</v>
      </c>
      <c r="H304" s="1432"/>
      <c r="I304" s="1432"/>
      <c r="J304" s="1432"/>
      <c r="K304" s="1432"/>
    </row>
    <row r="305" spans="1:11" ht="14.1" customHeight="1">
      <c r="A305" s="1432"/>
      <c r="B305" s="1432"/>
      <c r="C305" s="1450" t="s">
        <v>25</v>
      </c>
      <c r="D305" s="1449">
        <v>0</v>
      </c>
      <c r="E305" s="1449">
        <v>44000000</v>
      </c>
      <c r="F305" s="1449">
        <v>0</v>
      </c>
      <c r="G305" s="1449">
        <v>0</v>
      </c>
      <c r="H305" s="1432"/>
      <c r="I305" s="1432"/>
      <c r="J305" s="1432"/>
      <c r="K305" s="1432"/>
    </row>
    <row r="306" spans="1:11" ht="51" customHeight="1">
      <c r="A306" s="1432"/>
      <c r="B306" s="1432"/>
      <c r="C306" s="1435" t="s">
        <v>16</v>
      </c>
      <c r="D306" s="1804" t="s">
        <v>1555</v>
      </c>
      <c r="E306" s="1805"/>
      <c r="F306" s="1805"/>
      <c r="G306" s="1805"/>
      <c r="H306" s="1432"/>
      <c r="I306" s="1432"/>
      <c r="J306" s="1432"/>
      <c r="K306" s="1432"/>
    </row>
    <row r="307" spans="1:11" ht="27.95" customHeight="1">
      <c r="A307" s="1432"/>
      <c r="B307" s="1432"/>
      <c r="C307" s="1436" t="s">
        <v>223</v>
      </c>
      <c r="D307" s="1437">
        <v>2023</v>
      </c>
      <c r="E307" s="1437">
        <v>2024</v>
      </c>
      <c r="F307" s="1437">
        <v>2025</v>
      </c>
      <c r="G307" s="1437">
        <v>2026</v>
      </c>
      <c r="H307" s="1432"/>
      <c r="I307" s="1432"/>
      <c r="J307" s="1432"/>
      <c r="K307" s="1432"/>
    </row>
    <row r="308" spans="1:11" ht="14.1" customHeight="1">
      <c r="A308" s="1432"/>
      <c r="B308" s="1432"/>
      <c r="C308" s="1438"/>
      <c r="D308" s="1439" t="s">
        <v>22</v>
      </c>
      <c r="E308" s="1439" t="s">
        <v>23</v>
      </c>
      <c r="F308" s="1439" t="s">
        <v>23</v>
      </c>
      <c r="G308" s="1439" t="s">
        <v>23</v>
      </c>
      <c r="H308" s="1432"/>
      <c r="I308" s="1432"/>
      <c r="J308" s="1432"/>
      <c r="K308" s="1432"/>
    </row>
    <row r="309" spans="1:11" ht="14.1" customHeight="1">
      <c r="A309" s="1432"/>
      <c r="B309" s="1432"/>
      <c r="C309" s="1436" t="s">
        <v>1556</v>
      </c>
      <c r="D309" s="1440" t="s">
        <v>73</v>
      </c>
      <c r="E309" s="1440" t="s">
        <v>73</v>
      </c>
      <c r="F309" s="1440" t="s">
        <v>73</v>
      </c>
      <c r="G309" s="1440" t="s">
        <v>73</v>
      </c>
      <c r="H309" s="1432"/>
      <c r="I309" s="1432"/>
      <c r="J309" s="1432"/>
      <c r="K309" s="1432"/>
    </row>
    <row r="310" spans="1:11" ht="20.100000000000001" customHeight="1">
      <c r="A310" s="1432"/>
      <c r="B310" s="1432"/>
      <c r="C310" s="1436" t="s">
        <v>1557</v>
      </c>
      <c r="D310" s="1440" t="s">
        <v>1558</v>
      </c>
      <c r="E310" s="1440" t="s">
        <v>1559</v>
      </c>
      <c r="F310" s="1440" t="s">
        <v>1559</v>
      </c>
      <c r="G310" s="1440" t="s">
        <v>1559</v>
      </c>
      <c r="H310" s="1432"/>
      <c r="I310" s="1432"/>
      <c r="J310" s="1432"/>
      <c r="K310" s="1432"/>
    </row>
    <row r="311" spans="1:11" ht="14.1" customHeight="1">
      <c r="A311" s="1432"/>
      <c r="B311" s="1432"/>
      <c r="C311" s="1806" t="s">
        <v>27</v>
      </c>
      <c r="D311" s="1807"/>
      <c r="E311" s="1807"/>
      <c r="F311" s="1807"/>
      <c r="G311" s="1807"/>
      <c r="H311" s="1432"/>
      <c r="I311" s="1432"/>
      <c r="J311" s="1432"/>
      <c r="K311" s="1432"/>
    </row>
    <row r="312" spans="1:11" ht="14.1" customHeight="1">
      <c r="A312" s="1432"/>
      <c r="B312" s="1432"/>
      <c r="C312" s="1441" t="s">
        <v>1505</v>
      </c>
      <c r="D312" s="1806" t="s">
        <v>1506</v>
      </c>
      <c r="E312" s="1807"/>
      <c r="F312" s="1807"/>
      <c r="G312" s="1807"/>
      <c r="H312" s="1432"/>
      <c r="I312" s="1432"/>
      <c r="J312" s="1432"/>
      <c r="K312" s="1432"/>
    </row>
    <row r="313" spans="1:11" ht="18" customHeight="1">
      <c r="A313" s="1432"/>
      <c r="B313" s="1432"/>
      <c r="C313" s="1442" t="s">
        <v>19</v>
      </c>
      <c r="D313" s="1808" t="s">
        <v>1560</v>
      </c>
      <c r="E313" s="1809"/>
      <c r="F313" s="1809"/>
      <c r="G313" s="1809"/>
      <c r="H313" s="1432"/>
      <c r="I313" s="1432"/>
      <c r="J313" s="1432"/>
      <c r="K313" s="1432"/>
    </row>
    <row r="314" spans="1:11" ht="18" customHeight="1">
      <c r="A314" s="1432"/>
      <c r="B314" s="1432"/>
      <c r="C314" s="1443" t="s">
        <v>20</v>
      </c>
      <c r="D314" s="1810" t="s">
        <v>1561</v>
      </c>
      <c r="E314" s="1811"/>
      <c r="F314" s="1811"/>
      <c r="G314" s="1811"/>
      <c r="H314" s="1432"/>
      <c r="I314" s="1432"/>
      <c r="J314" s="1432"/>
      <c r="K314" s="1432"/>
    </row>
    <row r="315" spans="1:11" ht="18" customHeight="1">
      <c r="A315" s="1432"/>
      <c r="B315" s="1432"/>
      <c r="C315" s="1443" t="s">
        <v>21</v>
      </c>
      <c r="D315" s="1810" t="s">
        <v>1562</v>
      </c>
      <c r="E315" s="1811"/>
      <c r="F315" s="1811"/>
      <c r="G315" s="1811"/>
      <c r="H315" s="1432"/>
      <c r="I315" s="1432"/>
      <c r="J315" s="1432"/>
      <c r="K315" s="1432"/>
    </row>
    <row r="316" spans="1:11" ht="15" customHeight="1">
      <c r="A316" s="1432"/>
      <c r="B316" s="1432"/>
      <c r="C316" s="1444"/>
      <c r="D316" s="1445">
        <v>2023</v>
      </c>
      <c r="E316" s="1445">
        <v>2024</v>
      </c>
      <c r="F316" s="1445">
        <v>2025</v>
      </c>
      <c r="G316" s="1445">
        <v>2026</v>
      </c>
      <c r="H316" s="1432"/>
      <c r="I316" s="1432"/>
      <c r="J316" s="1432"/>
      <c r="K316" s="1432"/>
    </row>
    <row r="317" spans="1:11" ht="15" customHeight="1">
      <c r="A317" s="1432"/>
      <c r="B317" s="1432"/>
      <c r="C317" s="1446"/>
      <c r="D317" s="1447" t="s">
        <v>22</v>
      </c>
      <c r="E317" s="1447" t="s">
        <v>23</v>
      </c>
      <c r="F317" s="1447" t="s">
        <v>23</v>
      </c>
      <c r="G317" s="1447" t="s">
        <v>23</v>
      </c>
      <c r="H317" s="1432"/>
      <c r="I317" s="1432"/>
      <c r="J317" s="1432"/>
      <c r="K317" s="1432"/>
    </row>
    <row r="318" spans="1:11" ht="14.1" customHeight="1">
      <c r="A318" s="1432"/>
      <c r="B318" s="1432"/>
      <c r="C318" s="1436" t="s">
        <v>33</v>
      </c>
      <c r="D318" s="1440" t="s">
        <v>73</v>
      </c>
      <c r="E318" s="1440" t="s">
        <v>163</v>
      </c>
      <c r="F318" s="1440" t="s">
        <v>73</v>
      </c>
      <c r="G318" s="1440" t="s">
        <v>73</v>
      </c>
      <c r="H318" s="1432"/>
      <c r="I318" s="1432"/>
      <c r="J318" s="1432"/>
      <c r="K318" s="1432"/>
    </row>
    <row r="319" spans="1:11" ht="14.1" customHeight="1">
      <c r="A319" s="1432"/>
      <c r="B319" s="1432"/>
      <c r="C319" s="1436" t="s">
        <v>35</v>
      </c>
      <c r="D319" s="1440" t="s">
        <v>1563</v>
      </c>
      <c r="E319" s="1440" t="s">
        <v>1564</v>
      </c>
      <c r="F319" s="1440" t="s">
        <v>1565</v>
      </c>
      <c r="G319" s="1440" t="s">
        <v>1565</v>
      </c>
      <c r="H319" s="1432"/>
      <c r="I319" s="1432"/>
      <c r="J319" s="1432"/>
      <c r="K319" s="1432"/>
    </row>
    <row r="320" spans="1:11" ht="14.1" customHeight="1">
      <c r="A320" s="1432"/>
      <c r="B320" s="1432"/>
      <c r="C320" s="1436" t="s">
        <v>40</v>
      </c>
      <c r="D320" s="1440" t="s">
        <v>1566</v>
      </c>
      <c r="E320" s="1440" t="s">
        <v>1567</v>
      </c>
      <c r="F320" s="1440" t="s">
        <v>1568</v>
      </c>
      <c r="G320" s="1440" t="s">
        <v>1568</v>
      </c>
      <c r="H320" s="1432"/>
      <c r="I320" s="1432"/>
      <c r="J320" s="1432"/>
      <c r="K320" s="1432"/>
    </row>
    <row r="321" spans="1:11" ht="14.1" customHeight="1">
      <c r="A321" s="1432"/>
      <c r="B321" s="1432"/>
      <c r="C321" s="1436" t="s">
        <v>41</v>
      </c>
      <c r="D321" s="1440" t="s">
        <v>18</v>
      </c>
      <c r="E321" s="1440" t="s">
        <v>1569</v>
      </c>
      <c r="F321" s="1440" t="s">
        <v>262</v>
      </c>
      <c r="G321" s="1440" t="s">
        <v>42</v>
      </c>
      <c r="H321" s="1432"/>
      <c r="I321" s="1432"/>
      <c r="J321" s="1432"/>
      <c r="K321" s="1432"/>
    </row>
    <row r="322" spans="1:11" ht="14.1" customHeight="1">
      <c r="A322" s="1432"/>
      <c r="B322" s="1432"/>
      <c r="C322" s="1436" t="s">
        <v>43</v>
      </c>
      <c r="D322" s="1440" t="s">
        <v>18</v>
      </c>
      <c r="E322" s="1440" t="s">
        <v>1570</v>
      </c>
      <c r="F322" s="1440" t="s">
        <v>1571</v>
      </c>
      <c r="G322" s="1440" t="s">
        <v>42</v>
      </c>
      <c r="H322" s="1432"/>
      <c r="I322" s="1432"/>
      <c r="J322" s="1432"/>
      <c r="K322" s="1432"/>
    </row>
    <row r="323" spans="1:11" ht="14.1" customHeight="1">
      <c r="A323" s="1432"/>
      <c r="B323" s="1432"/>
      <c r="C323" s="1436" t="s">
        <v>47</v>
      </c>
      <c r="D323" s="1440" t="s">
        <v>18</v>
      </c>
      <c r="E323" s="1440" t="s">
        <v>1572</v>
      </c>
      <c r="F323" s="1440" t="s">
        <v>1573</v>
      </c>
      <c r="G323" s="1440" t="s">
        <v>42</v>
      </c>
      <c r="H323" s="1432"/>
      <c r="I323" s="1432"/>
      <c r="J323" s="1432"/>
      <c r="K323" s="1432"/>
    </row>
    <row r="324" spans="1:11" ht="14.1" customHeight="1">
      <c r="A324" s="1432"/>
      <c r="B324" s="1432"/>
      <c r="C324" s="1802" t="s">
        <v>24</v>
      </c>
      <c r="D324" s="1803"/>
      <c r="E324" s="1803"/>
      <c r="F324" s="1803"/>
      <c r="G324" s="1803"/>
      <c r="H324" s="1432"/>
      <c r="I324" s="1432"/>
      <c r="J324" s="1432"/>
      <c r="K324" s="1432"/>
    </row>
    <row r="325" spans="1:11" ht="14.1" customHeight="1">
      <c r="A325" s="1432"/>
      <c r="B325" s="1432"/>
      <c r="C325" s="1444"/>
      <c r="D325" s="1445">
        <v>2023</v>
      </c>
      <c r="E325" s="1445">
        <v>2024</v>
      </c>
      <c r="F325" s="1445">
        <v>2025</v>
      </c>
      <c r="G325" s="1445">
        <v>2026</v>
      </c>
      <c r="H325" s="1432"/>
      <c r="I325" s="1432"/>
      <c r="J325" s="1432"/>
      <c r="K325" s="1432"/>
    </row>
    <row r="326" spans="1:11" ht="14.1" customHeight="1">
      <c r="A326" s="1432"/>
      <c r="B326" s="1432"/>
      <c r="C326" s="1446"/>
      <c r="D326" s="1447" t="s">
        <v>22</v>
      </c>
      <c r="E326" s="1447" t="s">
        <v>23</v>
      </c>
      <c r="F326" s="1447" t="s">
        <v>23</v>
      </c>
      <c r="G326" s="1447" t="s">
        <v>23</v>
      </c>
      <c r="H326" s="1432"/>
      <c r="I326" s="1432"/>
      <c r="J326" s="1432"/>
      <c r="K326" s="1432"/>
    </row>
    <row r="327" spans="1:11" ht="14.1" customHeight="1">
      <c r="A327" s="1432"/>
      <c r="B327" s="1432"/>
      <c r="C327" s="1448" t="s">
        <v>48</v>
      </c>
      <c r="D327" s="1449">
        <v>0</v>
      </c>
      <c r="E327" s="1449">
        <v>0</v>
      </c>
      <c r="F327" s="1449">
        <v>0</v>
      </c>
      <c r="G327" s="1449">
        <v>0</v>
      </c>
      <c r="H327" s="1432"/>
      <c r="I327" s="1432"/>
      <c r="J327" s="1432"/>
      <c r="K327" s="1432"/>
    </row>
    <row r="328" spans="1:11" ht="14.1" customHeight="1">
      <c r="A328" s="1432"/>
      <c r="B328" s="1432"/>
      <c r="C328" s="1448" t="s">
        <v>49</v>
      </c>
      <c r="D328" s="1449">
        <v>0</v>
      </c>
      <c r="E328" s="1449">
        <v>0</v>
      </c>
      <c r="F328" s="1449">
        <v>0</v>
      </c>
      <c r="G328" s="1449">
        <v>0</v>
      </c>
      <c r="H328" s="1432"/>
      <c r="I328" s="1432"/>
      <c r="J328" s="1432"/>
      <c r="K328" s="1432"/>
    </row>
    <row r="329" spans="1:11" ht="14.1" customHeight="1">
      <c r="A329" s="1432"/>
      <c r="B329" s="1432"/>
      <c r="C329" s="1448" t="s">
        <v>50</v>
      </c>
      <c r="D329" s="1449">
        <v>0</v>
      </c>
      <c r="E329" s="1449">
        <v>0</v>
      </c>
      <c r="F329" s="1449">
        <v>0</v>
      </c>
      <c r="G329" s="1449">
        <v>0</v>
      </c>
      <c r="H329" s="1432"/>
      <c r="I329" s="1432"/>
      <c r="J329" s="1432"/>
      <c r="K329" s="1432"/>
    </row>
    <row r="330" spans="1:11" ht="14.1" customHeight="1">
      <c r="A330" s="1432"/>
      <c r="B330" s="1432"/>
      <c r="C330" s="1448" t="s">
        <v>51</v>
      </c>
      <c r="D330" s="1449">
        <v>0</v>
      </c>
      <c r="E330" s="1449">
        <v>0</v>
      </c>
      <c r="F330" s="1449">
        <v>0</v>
      </c>
      <c r="G330" s="1449">
        <v>0</v>
      </c>
      <c r="H330" s="1432"/>
      <c r="I330" s="1432"/>
      <c r="J330" s="1432"/>
      <c r="K330" s="1432"/>
    </row>
    <row r="331" spans="1:11" ht="14.1" customHeight="1">
      <c r="A331" s="1432"/>
      <c r="B331" s="1432"/>
      <c r="C331" s="1448" t="s">
        <v>49</v>
      </c>
      <c r="D331" s="1449">
        <v>0</v>
      </c>
      <c r="E331" s="1449">
        <v>0</v>
      </c>
      <c r="F331" s="1449">
        <v>0</v>
      </c>
      <c r="G331" s="1449">
        <v>0</v>
      </c>
      <c r="H331" s="1432"/>
      <c r="I331" s="1432"/>
      <c r="J331" s="1432"/>
      <c r="K331" s="1432"/>
    </row>
    <row r="332" spans="1:11" ht="14.1" customHeight="1">
      <c r="A332" s="1432"/>
      <c r="B332" s="1432"/>
      <c r="C332" s="1448" t="s">
        <v>50</v>
      </c>
      <c r="D332" s="1449">
        <v>0</v>
      </c>
      <c r="E332" s="1449">
        <v>0</v>
      </c>
      <c r="F332" s="1449">
        <v>0</v>
      </c>
      <c r="G332" s="1449">
        <v>0</v>
      </c>
      <c r="H332" s="1432"/>
      <c r="I332" s="1432"/>
      <c r="J332" s="1432"/>
      <c r="K332" s="1432"/>
    </row>
    <row r="333" spans="1:11" ht="14.1" customHeight="1">
      <c r="A333" s="1432"/>
      <c r="B333" s="1432"/>
      <c r="C333" s="1448" t="s">
        <v>52</v>
      </c>
      <c r="D333" s="1449">
        <v>0</v>
      </c>
      <c r="E333" s="1449">
        <v>41520000</v>
      </c>
      <c r="F333" s="1449">
        <v>42520000</v>
      </c>
      <c r="G333" s="1449">
        <v>42520000</v>
      </c>
      <c r="H333" s="1432"/>
      <c r="I333" s="1432"/>
      <c r="J333" s="1432"/>
      <c r="K333" s="1432"/>
    </row>
    <row r="334" spans="1:11" ht="14.1" customHeight="1">
      <c r="A334" s="1432"/>
      <c r="B334" s="1432"/>
      <c r="C334" s="1448" t="s">
        <v>49</v>
      </c>
      <c r="D334" s="1449">
        <v>0</v>
      </c>
      <c r="E334" s="1449">
        <v>41520000</v>
      </c>
      <c r="F334" s="1449">
        <v>42520000</v>
      </c>
      <c r="G334" s="1449">
        <v>42520000</v>
      </c>
      <c r="H334" s="1432"/>
      <c r="I334" s="1432"/>
      <c r="J334" s="1432"/>
      <c r="K334" s="1432"/>
    </row>
    <row r="335" spans="1:11" ht="14.1" customHeight="1">
      <c r="A335" s="1432"/>
      <c r="B335" s="1432"/>
      <c r="C335" s="1448" t="s">
        <v>50</v>
      </c>
      <c r="D335" s="1449">
        <v>0</v>
      </c>
      <c r="E335" s="1449">
        <v>0</v>
      </c>
      <c r="F335" s="1449">
        <v>0</v>
      </c>
      <c r="G335" s="1449">
        <v>0</v>
      </c>
      <c r="H335" s="1432"/>
      <c r="I335" s="1432"/>
      <c r="J335" s="1432"/>
      <c r="K335" s="1432"/>
    </row>
    <row r="336" spans="1:11" ht="14.1" customHeight="1">
      <c r="A336" s="1432"/>
      <c r="B336" s="1432"/>
      <c r="C336" s="1448" t="s">
        <v>53</v>
      </c>
      <c r="D336" s="1449">
        <v>0</v>
      </c>
      <c r="E336" s="1449">
        <v>0</v>
      </c>
      <c r="F336" s="1449">
        <v>0</v>
      </c>
      <c r="G336" s="1449">
        <v>0</v>
      </c>
      <c r="H336" s="1432"/>
      <c r="I336" s="1432"/>
      <c r="J336" s="1432"/>
      <c r="K336" s="1432"/>
    </row>
    <row r="337" spans="1:11" ht="14.1" customHeight="1">
      <c r="A337" s="1432"/>
      <c r="B337" s="1432"/>
      <c r="C337" s="1448" t="s">
        <v>49</v>
      </c>
      <c r="D337" s="1449">
        <v>0</v>
      </c>
      <c r="E337" s="1449">
        <v>0</v>
      </c>
      <c r="F337" s="1449">
        <v>0</v>
      </c>
      <c r="G337" s="1449">
        <v>0</v>
      </c>
      <c r="H337" s="1432"/>
      <c r="I337" s="1432"/>
      <c r="J337" s="1432"/>
      <c r="K337" s="1432"/>
    </row>
    <row r="338" spans="1:11" ht="14.1" customHeight="1">
      <c r="A338" s="1432"/>
      <c r="B338" s="1432"/>
      <c r="C338" s="1448" t="s">
        <v>50</v>
      </c>
      <c r="D338" s="1449">
        <v>0</v>
      </c>
      <c r="E338" s="1449">
        <v>0</v>
      </c>
      <c r="F338" s="1449">
        <v>0</v>
      </c>
      <c r="G338" s="1449">
        <v>0</v>
      </c>
      <c r="H338" s="1432"/>
      <c r="I338" s="1432"/>
      <c r="J338" s="1432"/>
      <c r="K338" s="1432"/>
    </row>
    <row r="339" spans="1:11" ht="14.1" customHeight="1">
      <c r="A339" s="1432"/>
      <c r="B339" s="1432"/>
      <c r="C339" s="1448" t="s">
        <v>54</v>
      </c>
      <c r="D339" s="1449">
        <v>0</v>
      </c>
      <c r="E339" s="1449">
        <v>0</v>
      </c>
      <c r="F339" s="1449">
        <v>0</v>
      </c>
      <c r="G339" s="1449">
        <v>0</v>
      </c>
      <c r="H339" s="1432"/>
      <c r="I339" s="1432"/>
      <c r="J339" s="1432"/>
      <c r="K339" s="1432"/>
    </row>
    <row r="340" spans="1:11" ht="14.1" customHeight="1">
      <c r="A340" s="1432"/>
      <c r="B340" s="1432"/>
      <c r="C340" s="1448" t="s">
        <v>49</v>
      </c>
      <c r="D340" s="1449">
        <v>0</v>
      </c>
      <c r="E340" s="1449">
        <v>0</v>
      </c>
      <c r="F340" s="1449">
        <v>0</v>
      </c>
      <c r="G340" s="1449">
        <v>0</v>
      </c>
      <c r="H340" s="1432"/>
      <c r="I340" s="1432"/>
      <c r="J340" s="1432"/>
      <c r="K340" s="1432"/>
    </row>
    <row r="341" spans="1:11" ht="14.1" customHeight="1">
      <c r="A341" s="1432"/>
      <c r="B341" s="1432"/>
      <c r="C341" s="1448" t="s">
        <v>50</v>
      </c>
      <c r="D341" s="1449">
        <v>0</v>
      </c>
      <c r="E341" s="1449">
        <v>0</v>
      </c>
      <c r="F341" s="1449">
        <v>0</v>
      </c>
      <c r="G341" s="1449">
        <v>0</v>
      </c>
      <c r="H341" s="1432"/>
      <c r="I341" s="1432"/>
      <c r="J341" s="1432"/>
      <c r="K341" s="1432"/>
    </row>
    <row r="342" spans="1:11" ht="14.1" customHeight="1">
      <c r="A342" s="1432"/>
      <c r="B342" s="1432"/>
      <c r="C342" s="1448" t="s">
        <v>55</v>
      </c>
      <c r="D342" s="1449">
        <v>0</v>
      </c>
      <c r="E342" s="1449">
        <v>0</v>
      </c>
      <c r="F342" s="1449">
        <v>0</v>
      </c>
      <c r="G342" s="1449">
        <v>0</v>
      </c>
      <c r="H342" s="1432"/>
      <c r="I342" s="1432"/>
      <c r="J342" s="1432"/>
      <c r="K342" s="1432"/>
    </row>
    <row r="343" spans="1:11" ht="14.1" customHeight="1">
      <c r="A343" s="1432"/>
      <c r="B343" s="1432"/>
      <c r="C343" s="1448" t="s">
        <v>49</v>
      </c>
      <c r="D343" s="1449">
        <v>0</v>
      </c>
      <c r="E343" s="1449">
        <v>0</v>
      </c>
      <c r="F343" s="1449">
        <v>0</v>
      </c>
      <c r="G343" s="1449">
        <v>0</v>
      </c>
      <c r="H343" s="1432"/>
      <c r="I343" s="1432"/>
      <c r="J343" s="1432"/>
      <c r="K343" s="1432"/>
    </row>
    <row r="344" spans="1:11" ht="14.1" customHeight="1">
      <c r="A344" s="1432"/>
      <c r="B344" s="1432"/>
      <c r="C344" s="1448" t="s">
        <v>50</v>
      </c>
      <c r="D344" s="1449">
        <v>0</v>
      </c>
      <c r="E344" s="1449">
        <v>0</v>
      </c>
      <c r="F344" s="1449">
        <v>0</v>
      </c>
      <c r="G344" s="1449">
        <v>0</v>
      </c>
      <c r="H344" s="1432"/>
      <c r="I344" s="1432"/>
      <c r="J344" s="1432"/>
      <c r="K344" s="1432"/>
    </row>
    <row r="345" spans="1:11" ht="14.1" customHeight="1">
      <c r="A345" s="1432"/>
      <c r="B345" s="1432"/>
      <c r="C345" s="1448" t="s">
        <v>56</v>
      </c>
      <c r="D345" s="1449">
        <v>0</v>
      </c>
      <c r="E345" s="1449">
        <v>0</v>
      </c>
      <c r="F345" s="1449">
        <v>0</v>
      </c>
      <c r="G345" s="1449">
        <v>0</v>
      </c>
      <c r="H345" s="1432"/>
      <c r="I345" s="1432"/>
      <c r="J345" s="1432"/>
      <c r="K345" s="1432"/>
    </row>
    <row r="346" spans="1:11" ht="14.1" customHeight="1">
      <c r="A346" s="1432"/>
      <c r="B346" s="1432"/>
      <c r="C346" s="1448" t="s">
        <v>49</v>
      </c>
      <c r="D346" s="1449">
        <v>0</v>
      </c>
      <c r="E346" s="1449">
        <v>0</v>
      </c>
      <c r="F346" s="1449">
        <v>0</v>
      </c>
      <c r="G346" s="1449">
        <v>0</v>
      </c>
      <c r="H346" s="1432"/>
      <c r="I346" s="1432"/>
      <c r="J346" s="1432"/>
      <c r="K346" s="1432"/>
    </row>
    <row r="347" spans="1:11" ht="14.1" customHeight="1">
      <c r="A347" s="1432"/>
      <c r="B347" s="1432"/>
      <c r="C347" s="1448" t="s">
        <v>50</v>
      </c>
      <c r="D347" s="1449">
        <v>0</v>
      </c>
      <c r="E347" s="1449">
        <v>0</v>
      </c>
      <c r="F347" s="1449">
        <v>0</v>
      </c>
      <c r="G347" s="1449">
        <v>0</v>
      </c>
      <c r="H347" s="1432"/>
      <c r="I347" s="1432"/>
      <c r="J347" s="1432"/>
      <c r="K347" s="1432"/>
    </row>
    <row r="348" spans="1:11" ht="14.1" customHeight="1">
      <c r="A348" s="1432"/>
      <c r="B348" s="1432"/>
      <c r="C348" s="1448" t="s">
        <v>57</v>
      </c>
      <c r="D348" s="1449">
        <v>0</v>
      </c>
      <c r="E348" s="1449">
        <v>0</v>
      </c>
      <c r="F348" s="1449">
        <v>0</v>
      </c>
      <c r="G348" s="1449">
        <v>0</v>
      </c>
      <c r="H348" s="1432"/>
      <c r="I348" s="1432"/>
      <c r="J348" s="1432"/>
      <c r="K348" s="1432"/>
    </row>
    <row r="349" spans="1:11" ht="14.1" customHeight="1">
      <c r="A349" s="1432"/>
      <c r="B349" s="1432"/>
      <c r="C349" s="1448" t="s">
        <v>49</v>
      </c>
      <c r="D349" s="1449">
        <v>0</v>
      </c>
      <c r="E349" s="1449">
        <v>0</v>
      </c>
      <c r="F349" s="1449">
        <v>0</v>
      </c>
      <c r="G349" s="1449">
        <v>0</v>
      </c>
      <c r="H349" s="1432"/>
      <c r="I349" s="1432"/>
      <c r="J349" s="1432"/>
      <c r="K349" s="1432"/>
    </row>
    <row r="350" spans="1:11" ht="14.1" customHeight="1">
      <c r="A350" s="1432"/>
      <c r="B350" s="1432"/>
      <c r="C350" s="1448" t="s">
        <v>58</v>
      </c>
      <c r="D350" s="1449">
        <v>0</v>
      </c>
      <c r="E350" s="1449">
        <v>0</v>
      </c>
      <c r="F350" s="1449">
        <v>0</v>
      </c>
      <c r="G350" s="1449">
        <v>0</v>
      </c>
      <c r="H350" s="1432"/>
      <c r="I350" s="1432"/>
      <c r="J350" s="1432"/>
      <c r="K350" s="1432"/>
    </row>
    <row r="351" spans="1:11" ht="14.1" customHeight="1">
      <c r="A351" s="1432"/>
      <c r="B351" s="1432"/>
      <c r="C351" s="1448" t="s">
        <v>59</v>
      </c>
      <c r="D351" s="1449">
        <v>0</v>
      </c>
      <c r="E351" s="1449">
        <v>0</v>
      </c>
      <c r="F351" s="1449">
        <v>0</v>
      </c>
      <c r="G351" s="1449">
        <v>0</v>
      </c>
      <c r="H351" s="1432"/>
      <c r="I351" s="1432"/>
      <c r="J351" s="1432"/>
      <c r="K351" s="1432"/>
    </row>
    <row r="352" spans="1:11" ht="14.1" customHeight="1">
      <c r="A352" s="1432"/>
      <c r="B352" s="1432"/>
      <c r="C352" s="1448" t="s">
        <v>60</v>
      </c>
      <c r="D352" s="1449">
        <v>0</v>
      </c>
      <c r="E352" s="1449">
        <v>0</v>
      </c>
      <c r="F352" s="1449">
        <v>0</v>
      </c>
      <c r="G352" s="1449">
        <v>0</v>
      </c>
      <c r="H352" s="1432"/>
      <c r="I352" s="1432"/>
      <c r="J352" s="1432"/>
      <c r="K352" s="1432"/>
    </row>
    <row r="353" spans="1:11" ht="14.1" customHeight="1">
      <c r="A353" s="1432"/>
      <c r="B353" s="1432"/>
      <c r="C353" s="1448" t="s">
        <v>61</v>
      </c>
      <c r="D353" s="1449">
        <v>0</v>
      </c>
      <c r="E353" s="1449">
        <v>0</v>
      </c>
      <c r="F353" s="1449">
        <v>0</v>
      </c>
      <c r="G353" s="1449">
        <v>0</v>
      </c>
      <c r="H353" s="1432"/>
      <c r="I353" s="1432"/>
      <c r="J353" s="1432"/>
      <c r="K353" s="1432"/>
    </row>
    <row r="354" spans="1:11" ht="14.1" customHeight="1">
      <c r="A354" s="1432"/>
      <c r="B354" s="1432"/>
      <c r="C354" s="1448" t="s">
        <v>62</v>
      </c>
      <c r="D354" s="1449">
        <v>0</v>
      </c>
      <c r="E354" s="1449">
        <v>0</v>
      </c>
      <c r="F354" s="1449">
        <v>0</v>
      </c>
      <c r="G354" s="1449">
        <v>0</v>
      </c>
      <c r="H354" s="1432"/>
      <c r="I354" s="1432"/>
      <c r="J354" s="1432"/>
      <c r="K354" s="1432"/>
    </row>
    <row r="355" spans="1:11" ht="14.1" customHeight="1">
      <c r="A355" s="1432"/>
      <c r="B355" s="1432"/>
      <c r="C355" s="1448" t="s">
        <v>49</v>
      </c>
      <c r="D355" s="1449">
        <v>0</v>
      </c>
      <c r="E355" s="1449">
        <v>0</v>
      </c>
      <c r="F355" s="1449">
        <v>0</v>
      </c>
      <c r="G355" s="1449">
        <v>0</v>
      </c>
      <c r="H355" s="1432"/>
      <c r="I355" s="1432"/>
      <c r="J355" s="1432"/>
      <c r="K355" s="1432"/>
    </row>
    <row r="356" spans="1:11" ht="14.1" customHeight="1">
      <c r="A356" s="1432"/>
      <c r="B356" s="1432"/>
      <c r="C356" s="1448" t="s">
        <v>58</v>
      </c>
      <c r="D356" s="1449">
        <v>0</v>
      </c>
      <c r="E356" s="1449">
        <v>0</v>
      </c>
      <c r="F356" s="1449">
        <v>0</v>
      </c>
      <c r="G356" s="1449">
        <v>0</v>
      </c>
      <c r="H356" s="1432"/>
      <c r="I356" s="1432"/>
      <c r="J356" s="1432"/>
      <c r="K356" s="1432"/>
    </row>
    <row r="357" spans="1:11" ht="14.1" customHeight="1">
      <c r="A357" s="1432"/>
      <c r="B357" s="1432"/>
      <c r="C357" s="1448" t="s">
        <v>59</v>
      </c>
      <c r="D357" s="1449">
        <v>0</v>
      </c>
      <c r="E357" s="1449">
        <v>0</v>
      </c>
      <c r="F357" s="1449">
        <v>0</v>
      </c>
      <c r="G357" s="1449">
        <v>0</v>
      </c>
      <c r="H357" s="1432"/>
      <c r="I357" s="1432"/>
      <c r="J357" s="1432"/>
      <c r="K357" s="1432"/>
    </row>
    <row r="358" spans="1:11" ht="14.1" customHeight="1">
      <c r="A358" s="1432"/>
      <c r="B358" s="1432"/>
      <c r="C358" s="1448" t="s">
        <v>60</v>
      </c>
      <c r="D358" s="1449">
        <v>0</v>
      </c>
      <c r="E358" s="1449">
        <v>0</v>
      </c>
      <c r="F358" s="1449">
        <v>0</v>
      </c>
      <c r="G358" s="1449">
        <v>0</v>
      </c>
      <c r="H358" s="1432"/>
      <c r="I358" s="1432"/>
      <c r="J358" s="1432"/>
      <c r="K358" s="1432"/>
    </row>
    <row r="359" spans="1:11" ht="14.1" customHeight="1">
      <c r="A359" s="1432"/>
      <c r="B359" s="1432"/>
      <c r="C359" s="1448" t="s">
        <v>61</v>
      </c>
      <c r="D359" s="1449">
        <v>0</v>
      </c>
      <c r="E359" s="1449">
        <v>0</v>
      </c>
      <c r="F359" s="1449">
        <v>0</v>
      </c>
      <c r="G359" s="1449">
        <v>0</v>
      </c>
      <c r="H359" s="1432"/>
      <c r="I359" s="1432"/>
      <c r="J359" s="1432"/>
      <c r="K359" s="1432"/>
    </row>
    <row r="360" spans="1:11" ht="14.1" customHeight="1">
      <c r="A360" s="1432"/>
      <c r="B360" s="1432"/>
      <c r="C360" s="1448" t="s">
        <v>63</v>
      </c>
      <c r="D360" s="1449">
        <v>0</v>
      </c>
      <c r="E360" s="1449">
        <v>0</v>
      </c>
      <c r="F360" s="1449">
        <v>0</v>
      </c>
      <c r="G360" s="1449">
        <v>0</v>
      </c>
      <c r="H360" s="1432"/>
      <c r="I360" s="1432"/>
      <c r="J360" s="1432"/>
      <c r="K360" s="1432"/>
    </row>
    <row r="361" spans="1:11" ht="14.1" customHeight="1">
      <c r="A361" s="1432"/>
      <c r="B361" s="1432"/>
      <c r="C361" s="1448" t="s">
        <v>49</v>
      </c>
      <c r="D361" s="1449">
        <v>0</v>
      </c>
      <c r="E361" s="1449">
        <v>0</v>
      </c>
      <c r="F361" s="1449">
        <v>0</v>
      </c>
      <c r="G361" s="1449">
        <v>0</v>
      </c>
      <c r="H361" s="1432"/>
      <c r="I361" s="1432"/>
      <c r="J361" s="1432"/>
      <c r="K361" s="1432"/>
    </row>
    <row r="362" spans="1:11" ht="14.1" customHeight="1">
      <c r="A362" s="1432"/>
      <c r="B362" s="1432"/>
      <c r="C362" s="1448" t="s">
        <v>58</v>
      </c>
      <c r="D362" s="1449">
        <v>0</v>
      </c>
      <c r="E362" s="1449">
        <v>0</v>
      </c>
      <c r="F362" s="1449">
        <v>0</v>
      </c>
      <c r="G362" s="1449">
        <v>0</v>
      </c>
      <c r="H362" s="1432"/>
      <c r="I362" s="1432"/>
      <c r="J362" s="1432"/>
      <c r="K362" s="1432"/>
    </row>
    <row r="363" spans="1:11" ht="14.1" customHeight="1">
      <c r="A363" s="1432"/>
      <c r="B363" s="1432"/>
      <c r="C363" s="1448" t="s">
        <v>59</v>
      </c>
      <c r="D363" s="1449">
        <v>0</v>
      </c>
      <c r="E363" s="1449">
        <v>0</v>
      </c>
      <c r="F363" s="1449">
        <v>0</v>
      </c>
      <c r="G363" s="1449">
        <v>0</v>
      </c>
      <c r="H363" s="1432"/>
      <c r="I363" s="1432"/>
      <c r="J363" s="1432"/>
      <c r="K363" s="1432"/>
    </row>
    <row r="364" spans="1:11" ht="14.1" customHeight="1">
      <c r="A364" s="1432"/>
      <c r="B364" s="1432"/>
      <c r="C364" s="1448" t="s">
        <v>60</v>
      </c>
      <c r="D364" s="1449">
        <v>0</v>
      </c>
      <c r="E364" s="1449">
        <v>0</v>
      </c>
      <c r="F364" s="1449">
        <v>0</v>
      </c>
      <c r="G364" s="1449">
        <v>0</v>
      </c>
      <c r="H364" s="1432"/>
      <c r="I364" s="1432"/>
      <c r="J364" s="1432"/>
      <c r="K364" s="1432"/>
    </row>
    <row r="365" spans="1:11" ht="14.1" customHeight="1">
      <c r="A365" s="1432"/>
      <c r="B365" s="1432"/>
      <c r="C365" s="1448" t="s">
        <v>61</v>
      </c>
      <c r="D365" s="1449">
        <v>0</v>
      </c>
      <c r="E365" s="1449">
        <v>0</v>
      </c>
      <c r="F365" s="1449">
        <v>0</v>
      </c>
      <c r="G365" s="1449">
        <v>0</v>
      </c>
      <c r="H365" s="1432"/>
      <c r="I365" s="1432"/>
      <c r="J365" s="1432"/>
      <c r="K365" s="1432"/>
    </row>
    <row r="366" spans="1:11" ht="14.1" customHeight="1">
      <c r="A366" s="1432"/>
      <c r="B366" s="1432"/>
      <c r="C366" s="1448" t="s">
        <v>64</v>
      </c>
      <c r="D366" s="1449">
        <v>0</v>
      </c>
      <c r="E366" s="1449">
        <v>0</v>
      </c>
      <c r="F366" s="1449">
        <v>0</v>
      </c>
      <c r="G366" s="1449">
        <v>0</v>
      </c>
      <c r="H366" s="1432"/>
      <c r="I366" s="1432"/>
      <c r="J366" s="1432"/>
      <c r="K366" s="1432"/>
    </row>
    <row r="367" spans="1:11" ht="14.1" customHeight="1">
      <c r="A367" s="1432"/>
      <c r="B367" s="1432"/>
      <c r="C367" s="1448" t="s">
        <v>65</v>
      </c>
      <c r="D367" s="1449">
        <v>0</v>
      </c>
      <c r="E367" s="1449">
        <v>0</v>
      </c>
      <c r="F367" s="1449">
        <v>0</v>
      </c>
      <c r="G367" s="1449">
        <v>0</v>
      </c>
      <c r="H367" s="1432"/>
      <c r="I367" s="1432"/>
      <c r="J367" s="1432"/>
      <c r="K367" s="1432"/>
    </row>
    <row r="368" spans="1:11" ht="14.1" customHeight="1">
      <c r="A368" s="1432"/>
      <c r="B368" s="1432"/>
      <c r="C368" s="1450" t="s">
        <v>25</v>
      </c>
      <c r="D368" s="1449">
        <v>0</v>
      </c>
      <c r="E368" s="1449">
        <v>41520000</v>
      </c>
      <c r="F368" s="1449">
        <v>42520000</v>
      </c>
      <c r="G368" s="1449">
        <v>42520000</v>
      </c>
      <c r="H368" s="1432"/>
      <c r="I368" s="1432"/>
      <c r="J368" s="1432"/>
      <c r="K368" s="1432"/>
    </row>
    <row r="369" spans="1:11" ht="14.1" customHeight="1">
      <c r="A369" s="1432"/>
      <c r="B369" s="1432"/>
      <c r="C369" s="1442" t="s">
        <v>19</v>
      </c>
      <c r="D369" s="1808" t="s">
        <v>1574</v>
      </c>
      <c r="E369" s="1809"/>
      <c r="F369" s="1809"/>
      <c r="G369" s="1809"/>
      <c r="H369" s="1432"/>
      <c r="I369" s="1432"/>
      <c r="J369" s="1432"/>
      <c r="K369" s="1432"/>
    </row>
    <row r="370" spans="1:11" ht="14.1" customHeight="1">
      <c r="A370" s="1432"/>
      <c r="B370" s="1432"/>
      <c r="C370" s="1443" t="s">
        <v>20</v>
      </c>
      <c r="D370" s="1810" t="s">
        <v>1575</v>
      </c>
      <c r="E370" s="1811"/>
      <c r="F370" s="1811"/>
      <c r="G370" s="1811"/>
      <c r="H370" s="1432"/>
      <c r="I370" s="1432"/>
      <c r="J370" s="1432"/>
      <c r="K370" s="1432"/>
    </row>
    <row r="371" spans="1:11" ht="14.1" customHeight="1">
      <c r="A371" s="1432"/>
      <c r="B371" s="1432"/>
      <c r="C371" s="1443" t="s">
        <v>21</v>
      </c>
      <c r="D371" s="1810" t="s">
        <v>1562</v>
      </c>
      <c r="E371" s="1811"/>
      <c r="F371" s="1811"/>
      <c r="G371" s="1811"/>
      <c r="H371" s="1432"/>
      <c r="I371" s="1432"/>
      <c r="J371" s="1432"/>
      <c r="K371" s="1432"/>
    </row>
    <row r="372" spans="1:11" ht="15" customHeight="1">
      <c r="A372" s="1432"/>
      <c r="B372" s="1432"/>
      <c r="C372" s="1444"/>
      <c r="D372" s="1445">
        <v>2023</v>
      </c>
      <c r="E372" s="1445">
        <v>2024</v>
      </c>
      <c r="F372" s="1445">
        <v>2025</v>
      </c>
      <c r="G372" s="1445">
        <v>2026</v>
      </c>
      <c r="H372" s="1432"/>
      <c r="I372" s="1432"/>
      <c r="J372" s="1432"/>
      <c r="K372" s="1432"/>
    </row>
    <row r="373" spans="1:11" ht="15" customHeight="1">
      <c r="A373" s="1432"/>
      <c r="B373" s="1432"/>
      <c r="C373" s="1446"/>
      <c r="D373" s="1447" t="s">
        <v>22</v>
      </c>
      <c r="E373" s="1447" t="s">
        <v>23</v>
      </c>
      <c r="F373" s="1447" t="s">
        <v>23</v>
      </c>
      <c r="G373" s="1447" t="s">
        <v>23</v>
      </c>
      <c r="H373" s="1432"/>
      <c r="I373" s="1432"/>
      <c r="J373" s="1432"/>
      <c r="K373" s="1432"/>
    </row>
    <row r="374" spans="1:11" ht="14.1" customHeight="1">
      <c r="A374" s="1432"/>
      <c r="B374" s="1432"/>
      <c r="C374" s="1436" t="s">
        <v>33</v>
      </c>
      <c r="D374" s="1440" t="s">
        <v>1558</v>
      </c>
      <c r="E374" s="1440" t="s">
        <v>1576</v>
      </c>
      <c r="F374" s="1440" t="s">
        <v>1576</v>
      </c>
      <c r="G374" s="1440" t="s">
        <v>1558</v>
      </c>
      <c r="H374" s="1432"/>
      <c r="I374" s="1432"/>
      <c r="J374" s="1432"/>
      <c r="K374" s="1432"/>
    </row>
    <row r="375" spans="1:11" ht="14.1" customHeight="1">
      <c r="A375" s="1432"/>
      <c r="B375" s="1432"/>
      <c r="C375" s="1436" t="s">
        <v>35</v>
      </c>
      <c r="D375" s="1440" t="s">
        <v>1577</v>
      </c>
      <c r="E375" s="1440" t="s">
        <v>1578</v>
      </c>
      <c r="F375" s="1440" t="s">
        <v>1578</v>
      </c>
      <c r="G375" s="1440" t="s">
        <v>1579</v>
      </c>
      <c r="H375" s="1432"/>
      <c r="I375" s="1432"/>
      <c r="J375" s="1432"/>
      <c r="K375" s="1432"/>
    </row>
    <row r="376" spans="1:11" ht="14.1" customHeight="1">
      <c r="A376" s="1432"/>
      <c r="B376" s="1432"/>
      <c r="C376" s="1436" t="s">
        <v>40</v>
      </c>
      <c r="D376" s="1440" t="s">
        <v>1580</v>
      </c>
      <c r="E376" s="1440" t="s">
        <v>1581</v>
      </c>
      <c r="F376" s="1440" t="s">
        <v>1581</v>
      </c>
      <c r="G376" s="1440" t="s">
        <v>1582</v>
      </c>
      <c r="H376" s="1432"/>
      <c r="I376" s="1432"/>
      <c r="J376" s="1432"/>
      <c r="K376" s="1432"/>
    </row>
    <row r="377" spans="1:11" ht="14.1" customHeight="1">
      <c r="A377" s="1432"/>
      <c r="B377" s="1432"/>
      <c r="C377" s="1436" t="s">
        <v>41</v>
      </c>
      <c r="D377" s="1440" t="s">
        <v>18</v>
      </c>
      <c r="E377" s="1440" t="s">
        <v>1583</v>
      </c>
      <c r="F377" s="1440" t="s">
        <v>42</v>
      </c>
      <c r="G377" s="1440" t="s">
        <v>1584</v>
      </c>
      <c r="H377" s="1432"/>
      <c r="I377" s="1432"/>
      <c r="J377" s="1432"/>
      <c r="K377" s="1432"/>
    </row>
    <row r="378" spans="1:11" ht="14.1" customHeight="1">
      <c r="A378" s="1432"/>
      <c r="B378" s="1432"/>
      <c r="C378" s="1436" t="s">
        <v>43</v>
      </c>
      <c r="D378" s="1440" t="s">
        <v>18</v>
      </c>
      <c r="E378" s="1440" t="s">
        <v>1585</v>
      </c>
      <c r="F378" s="1440" t="s">
        <v>42</v>
      </c>
      <c r="G378" s="1440" t="s">
        <v>1586</v>
      </c>
      <c r="H378" s="1432"/>
      <c r="I378" s="1432"/>
      <c r="J378" s="1432"/>
      <c r="K378" s="1432"/>
    </row>
    <row r="379" spans="1:11" ht="14.1" customHeight="1">
      <c r="A379" s="1432"/>
      <c r="B379" s="1432"/>
      <c r="C379" s="1436" t="s">
        <v>47</v>
      </c>
      <c r="D379" s="1440" t="s">
        <v>18</v>
      </c>
      <c r="E379" s="1440" t="s">
        <v>1587</v>
      </c>
      <c r="F379" s="1440" t="s">
        <v>42</v>
      </c>
      <c r="G379" s="1440" t="s">
        <v>1588</v>
      </c>
      <c r="H379" s="1432"/>
      <c r="I379" s="1432"/>
      <c r="J379" s="1432"/>
      <c r="K379" s="1432"/>
    </row>
    <row r="380" spans="1:11" ht="14.1" customHeight="1">
      <c r="A380" s="1432"/>
      <c r="B380" s="1432"/>
      <c r="C380" s="1802" t="s">
        <v>24</v>
      </c>
      <c r="D380" s="1803"/>
      <c r="E380" s="1803"/>
      <c r="F380" s="1803"/>
      <c r="G380" s="1803"/>
      <c r="H380" s="1432"/>
      <c r="I380" s="1432"/>
      <c r="J380" s="1432"/>
      <c r="K380" s="1432"/>
    </row>
    <row r="381" spans="1:11" ht="14.1" customHeight="1">
      <c r="A381" s="1432"/>
      <c r="B381" s="1432"/>
      <c r="C381" s="1444"/>
      <c r="D381" s="1445">
        <v>2023</v>
      </c>
      <c r="E381" s="1445">
        <v>2024</v>
      </c>
      <c r="F381" s="1445">
        <v>2025</v>
      </c>
      <c r="G381" s="1445">
        <v>2026</v>
      </c>
      <c r="H381" s="1432"/>
      <c r="I381" s="1432"/>
      <c r="J381" s="1432"/>
      <c r="K381" s="1432"/>
    </row>
    <row r="382" spans="1:11" ht="14.1" customHeight="1">
      <c r="A382" s="1432"/>
      <c r="B382" s="1432"/>
      <c r="C382" s="1446"/>
      <c r="D382" s="1447" t="s">
        <v>22</v>
      </c>
      <c r="E382" s="1447" t="s">
        <v>23</v>
      </c>
      <c r="F382" s="1447" t="s">
        <v>23</v>
      </c>
      <c r="G382" s="1447" t="s">
        <v>23</v>
      </c>
      <c r="H382" s="1432"/>
      <c r="I382" s="1432"/>
      <c r="J382" s="1432"/>
      <c r="K382" s="1432"/>
    </row>
    <row r="383" spans="1:11" ht="14.1" customHeight="1">
      <c r="A383" s="1432"/>
      <c r="B383" s="1432"/>
      <c r="C383" s="1448" t="s">
        <v>48</v>
      </c>
      <c r="D383" s="1449">
        <v>0</v>
      </c>
      <c r="E383" s="1449">
        <v>0</v>
      </c>
      <c r="F383" s="1449">
        <v>0</v>
      </c>
      <c r="G383" s="1449">
        <v>0</v>
      </c>
      <c r="H383" s="1432"/>
      <c r="I383" s="1432"/>
      <c r="J383" s="1432"/>
      <c r="K383" s="1432"/>
    </row>
    <row r="384" spans="1:11" ht="14.1" customHeight="1">
      <c r="A384" s="1432"/>
      <c r="B384" s="1432"/>
      <c r="C384" s="1448" t="s">
        <v>49</v>
      </c>
      <c r="D384" s="1449">
        <v>0</v>
      </c>
      <c r="E384" s="1449">
        <v>0</v>
      </c>
      <c r="F384" s="1449">
        <v>0</v>
      </c>
      <c r="G384" s="1449">
        <v>0</v>
      </c>
      <c r="H384" s="1432"/>
      <c r="I384" s="1432"/>
      <c r="J384" s="1432"/>
      <c r="K384" s="1432"/>
    </row>
    <row r="385" spans="1:11" ht="14.1" customHeight="1">
      <c r="A385" s="1432"/>
      <c r="B385" s="1432"/>
      <c r="C385" s="1448" t="s">
        <v>50</v>
      </c>
      <c r="D385" s="1449">
        <v>0</v>
      </c>
      <c r="E385" s="1449">
        <v>0</v>
      </c>
      <c r="F385" s="1449">
        <v>0</v>
      </c>
      <c r="G385" s="1449">
        <v>0</v>
      </c>
      <c r="H385" s="1432"/>
      <c r="I385" s="1432"/>
      <c r="J385" s="1432"/>
      <c r="K385" s="1432"/>
    </row>
    <row r="386" spans="1:11" ht="14.1" customHeight="1">
      <c r="A386" s="1432"/>
      <c r="B386" s="1432"/>
      <c r="C386" s="1448" t="s">
        <v>51</v>
      </c>
      <c r="D386" s="1449">
        <v>0</v>
      </c>
      <c r="E386" s="1449">
        <v>0</v>
      </c>
      <c r="F386" s="1449">
        <v>0</v>
      </c>
      <c r="G386" s="1449">
        <v>0</v>
      </c>
      <c r="H386" s="1432"/>
      <c r="I386" s="1432"/>
      <c r="J386" s="1432"/>
      <c r="K386" s="1432"/>
    </row>
    <row r="387" spans="1:11" ht="14.1" customHeight="1">
      <c r="A387" s="1432"/>
      <c r="B387" s="1432"/>
      <c r="C387" s="1448" t="s">
        <v>49</v>
      </c>
      <c r="D387" s="1449">
        <v>0</v>
      </c>
      <c r="E387" s="1449">
        <v>0</v>
      </c>
      <c r="F387" s="1449">
        <v>0</v>
      </c>
      <c r="G387" s="1449">
        <v>0</v>
      </c>
      <c r="H387" s="1432"/>
      <c r="I387" s="1432"/>
      <c r="J387" s="1432"/>
      <c r="K387" s="1432"/>
    </row>
    <row r="388" spans="1:11" ht="14.1" customHeight="1">
      <c r="A388" s="1432"/>
      <c r="B388" s="1432"/>
      <c r="C388" s="1448" t="s">
        <v>50</v>
      </c>
      <c r="D388" s="1449">
        <v>0</v>
      </c>
      <c r="E388" s="1449">
        <v>0</v>
      </c>
      <c r="F388" s="1449">
        <v>0</v>
      </c>
      <c r="G388" s="1449">
        <v>0</v>
      </c>
      <c r="H388" s="1432"/>
      <c r="I388" s="1432"/>
      <c r="J388" s="1432"/>
      <c r="K388" s="1432"/>
    </row>
    <row r="389" spans="1:11" ht="14.1" customHeight="1">
      <c r="A389" s="1432"/>
      <c r="B389" s="1432"/>
      <c r="C389" s="1448" t="s">
        <v>52</v>
      </c>
      <c r="D389" s="1449">
        <v>0</v>
      </c>
      <c r="E389" s="1449">
        <v>46650000</v>
      </c>
      <c r="F389" s="1449">
        <v>46650000</v>
      </c>
      <c r="G389" s="1449">
        <v>47650000</v>
      </c>
      <c r="H389" s="1432"/>
      <c r="I389" s="1432"/>
      <c r="J389" s="1432"/>
      <c r="K389" s="1432"/>
    </row>
    <row r="390" spans="1:11" ht="14.1" customHeight="1">
      <c r="A390" s="1432"/>
      <c r="B390" s="1432"/>
      <c r="C390" s="1448" t="s">
        <v>49</v>
      </c>
      <c r="D390" s="1449">
        <v>0</v>
      </c>
      <c r="E390" s="1449">
        <v>46650000</v>
      </c>
      <c r="F390" s="1449">
        <v>46650000</v>
      </c>
      <c r="G390" s="1449">
        <v>47650000</v>
      </c>
      <c r="H390" s="1432"/>
      <c r="I390" s="1432"/>
      <c r="J390" s="1432"/>
      <c r="K390" s="1432"/>
    </row>
    <row r="391" spans="1:11" ht="14.1" customHeight="1">
      <c r="A391" s="1432"/>
      <c r="B391" s="1432"/>
      <c r="C391" s="1448" t="s">
        <v>50</v>
      </c>
      <c r="D391" s="1449">
        <v>0</v>
      </c>
      <c r="E391" s="1449">
        <v>0</v>
      </c>
      <c r="F391" s="1449">
        <v>0</v>
      </c>
      <c r="G391" s="1449">
        <v>0</v>
      </c>
      <c r="H391" s="1432"/>
      <c r="I391" s="1432"/>
      <c r="J391" s="1432"/>
      <c r="K391" s="1432"/>
    </row>
    <row r="392" spans="1:11" ht="14.1" customHeight="1">
      <c r="A392" s="1432"/>
      <c r="B392" s="1432"/>
      <c r="C392" s="1448" t="s">
        <v>53</v>
      </c>
      <c r="D392" s="1449">
        <v>0</v>
      </c>
      <c r="E392" s="1449">
        <v>0</v>
      </c>
      <c r="F392" s="1449">
        <v>0</v>
      </c>
      <c r="G392" s="1449">
        <v>0</v>
      </c>
      <c r="H392" s="1432"/>
      <c r="I392" s="1432"/>
      <c r="J392" s="1432"/>
      <c r="K392" s="1432"/>
    </row>
    <row r="393" spans="1:11" ht="14.1" customHeight="1">
      <c r="A393" s="1432"/>
      <c r="B393" s="1432"/>
      <c r="C393" s="1448" t="s">
        <v>49</v>
      </c>
      <c r="D393" s="1449">
        <v>0</v>
      </c>
      <c r="E393" s="1449">
        <v>0</v>
      </c>
      <c r="F393" s="1449">
        <v>0</v>
      </c>
      <c r="G393" s="1449">
        <v>0</v>
      </c>
      <c r="H393" s="1432"/>
      <c r="I393" s="1432"/>
      <c r="J393" s="1432"/>
      <c r="K393" s="1432"/>
    </row>
    <row r="394" spans="1:11" ht="14.1" customHeight="1">
      <c r="A394" s="1432"/>
      <c r="B394" s="1432"/>
      <c r="C394" s="1448" t="s">
        <v>50</v>
      </c>
      <c r="D394" s="1449">
        <v>0</v>
      </c>
      <c r="E394" s="1449">
        <v>0</v>
      </c>
      <c r="F394" s="1449">
        <v>0</v>
      </c>
      <c r="G394" s="1449">
        <v>0</v>
      </c>
      <c r="H394" s="1432"/>
      <c r="I394" s="1432"/>
      <c r="J394" s="1432"/>
      <c r="K394" s="1432"/>
    </row>
    <row r="395" spans="1:11" ht="14.1" customHeight="1">
      <c r="A395" s="1432"/>
      <c r="B395" s="1432"/>
      <c r="C395" s="1448" t="s">
        <v>54</v>
      </c>
      <c r="D395" s="1449">
        <v>0</v>
      </c>
      <c r="E395" s="1449">
        <v>0</v>
      </c>
      <c r="F395" s="1449">
        <v>0</v>
      </c>
      <c r="G395" s="1449">
        <v>0</v>
      </c>
      <c r="H395" s="1432"/>
      <c r="I395" s="1432"/>
      <c r="J395" s="1432"/>
      <c r="K395" s="1432"/>
    </row>
    <row r="396" spans="1:11" ht="14.1" customHeight="1">
      <c r="A396" s="1432"/>
      <c r="B396" s="1432"/>
      <c r="C396" s="1448" t="s">
        <v>49</v>
      </c>
      <c r="D396" s="1449">
        <v>0</v>
      </c>
      <c r="E396" s="1449">
        <v>0</v>
      </c>
      <c r="F396" s="1449">
        <v>0</v>
      </c>
      <c r="G396" s="1449">
        <v>0</v>
      </c>
      <c r="H396" s="1432"/>
      <c r="I396" s="1432"/>
      <c r="J396" s="1432"/>
      <c r="K396" s="1432"/>
    </row>
    <row r="397" spans="1:11" ht="14.1" customHeight="1">
      <c r="A397" s="1432"/>
      <c r="B397" s="1432"/>
      <c r="C397" s="1448" t="s">
        <v>50</v>
      </c>
      <c r="D397" s="1449">
        <v>0</v>
      </c>
      <c r="E397" s="1449">
        <v>0</v>
      </c>
      <c r="F397" s="1449">
        <v>0</v>
      </c>
      <c r="G397" s="1449">
        <v>0</v>
      </c>
      <c r="H397" s="1432"/>
      <c r="I397" s="1432"/>
      <c r="J397" s="1432"/>
      <c r="K397" s="1432"/>
    </row>
    <row r="398" spans="1:11" ht="14.1" customHeight="1">
      <c r="A398" s="1432"/>
      <c r="B398" s="1432"/>
      <c r="C398" s="1448" t="s">
        <v>55</v>
      </c>
      <c r="D398" s="1449">
        <v>0</v>
      </c>
      <c r="E398" s="1449">
        <v>0</v>
      </c>
      <c r="F398" s="1449">
        <v>0</v>
      </c>
      <c r="G398" s="1449">
        <v>0</v>
      </c>
      <c r="H398" s="1432"/>
      <c r="I398" s="1432"/>
      <c r="J398" s="1432"/>
      <c r="K398" s="1432"/>
    </row>
    <row r="399" spans="1:11" ht="14.1" customHeight="1">
      <c r="A399" s="1432"/>
      <c r="B399" s="1432"/>
      <c r="C399" s="1448" t="s">
        <v>49</v>
      </c>
      <c r="D399" s="1449">
        <v>0</v>
      </c>
      <c r="E399" s="1449">
        <v>0</v>
      </c>
      <c r="F399" s="1449">
        <v>0</v>
      </c>
      <c r="G399" s="1449">
        <v>0</v>
      </c>
      <c r="H399" s="1432"/>
      <c r="I399" s="1432"/>
      <c r="J399" s="1432"/>
      <c r="K399" s="1432"/>
    </row>
    <row r="400" spans="1:11" ht="14.1" customHeight="1">
      <c r="A400" s="1432"/>
      <c r="B400" s="1432"/>
      <c r="C400" s="1448" t="s">
        <v>50</v>
      </c>
      <c r="D400" s="1449">
        <v>0</v>
      </c>
      <c r="E400" s="1449">
        <v>0</v>
      </c>
      <c r="F400" s="1449">
        <v>0</v>
      </c>
      <c r="G400" s="1449">
        <v>0</v>
      </c>
      <c r="H400" s="1432"/>
      <c r="I400" s="1432"/>
      <c r="J400" s="1432"/>
      <c r="K400" s="1432"/>
    </row>
    <row r="401" spans="1:11" ht="14.1" customHeight="1">
      <c r="A401" s="1432"/>
      <c r="B401" s="1432"/>
      <c r="C401" s="1448" t="s">
        <v>56</v>
      </c>
      <c r="D401" s="1449">
        <v>0</v>
      </c>
      <c r="E401" s="1449">
        <v>0</v>
      </c>
      <c r="F401" s="1449">
        <v>0</v>
      </c>
      <c r="G401" s="1449">
        <v>0</v>
      </c>
      <c r="H401" s="1432"/>
      <c r="I401" s="1432"/>
      <c r="J401" s="1432"/>
      <c r="K401" s="1432"/>
    </row>
    <row r="402" spans="1:11" ht="14.1" customHeight="1">
      <c r="A402" s="1432"/>
      <c r="B402" s="1432"/>
      <c r="C402" s="1448" t="s">
        <v>49</v>
      </c>
      <c r="D402" s="1449">
        <v>0</v>
      </c>
      <c r="E402" s="1449">
        <v>0</v>
      </c>
      <c r="F402" s="1449">
        <v>0</v>
      </c>
      <c r="G402" s="1449">
        <v>0</v>
      </c>
      <c r="H402" s="1432"/>
      <c r="I402" s="1432"/>
      <c r="J402" s="1432"/>
      <c r="K402" s="1432"/>
    </row>
    <row r="403" spans="1:11" ht="14.1" customHeight="1">
      <c r="A403" s="1432"/>
      <c r="B403" s="1432"/>
      <c r="C403" s="1448" t="s">
        <v>50</v>
      </c>
      <c r="D403" s="1449">
        <v>0</v>
      </c>
      <c r="E403" s="1449">
        <v>0</v>
      </c>
      <c r="F403" s="1449">
        <v>0</v>
      </c>
      <c r="G403" s="1449">
        <v>0</v>
      </c>
      <c r="H403" s="1432"/>
      <c r="I403" s="1432"/>
      <c r="J403" s="1432"/>
      <c r="K403" s="1432"/>
    </row>
    <row r="404" spans="1:11" ht="14.1" customHeight="1">
      <c r="A404" s="1432"/>
      <c r="B404" s="1432"/>
      <c r="C404" s="1448" t="s">
        <v>57</v>
      </c>
      <c r="D404" s="1449">
        <v>0</v>
      </c>
      <c r="E404" s="1449">
        <v>0</v>
      </c>
      <c r="F404" s="1449">
        <v>0</v>
      </c>
      <c r="G404" s="1449">
        <v>0</v>
      </c>
      <c r="H404" s="1432"/>
      <c r="I404" s="1432"/>
      <c r="J404" s="1432"/>
      <c r="K404" s="1432"/>
    </row>
    <row r="405" spans="1:11" ht="14.1" customHeight="1">
      <c r="A405" s="1432"/>
      <c r="B405" s="1432"/>
      <c r="C405" s="1448" t="s">
        <v>49</v>
      </c>
      <c r="D405" s="1449">
        <v>0</v>
      </c>
      <c r="E405" s="1449">
        <v>0</v>
      </c>
      <c r="F405" s="1449">
        <v>0</v>
      </c>
      <c r="G405" s="1449">
        <v>0</v>
      </c>
      <c r="H405" s="1432"/>
      <c r="I405" s="1432"/>
      <c r="J405" s="1432"/>
      <c r="K405" s="1432"/>
    </row>
    <row r="406" spans="1:11" ht="14.1" customHeight="1">
      <c r="A406" s="1432"/>
      <c r="B406" s="1432"/>
      <c r="C406" s="1448" t="s">
        <v>58</v>
      </c>
      <c r="D406" s="1449">
        <v>0</v>
      </c>
      <c r="E406" s="1449">
        <v>0</v>
      </c>
      <c r="F406" s="1449">
        <v>0</v>
      </c>
      <c r="G406" s="1449">
        <v>0</v>
      </c>
      <c r="H406" s="1432"/>
      <c r="I406" s="1432"/>
      <c r="J406" s="1432"/>
      <c r="K406" s="1432"/>
    </row>
    <row r="407" spans="1:11" ht="14.1" customHeight="1">
      <c r="A407" s="1432"/>
      <c r="B407" s="1432"/>
      <c r="C407" s="1448" t="s">
        <v>59</v>
      </c>
      <c r="D407" s="1449">
        <v>0</v>
      </c>
      <c r="E407" s="1449">
        <v>0</v>
      </c>
      <c r="F407" s="1449">
        <v>0</v>
      </c>
      <c r="G407" s="1449">
        <v>0</v>
      </c>
      <c r="H407" s="1432"/>
      <c r="I407" s="1432"/>
      <c r="J407" s="1432"/>
      <c r="K407" s="1432"/>
    </row>
    <row r="408" spans="1:11" ht="14.1" customHeight="1">
      <c r="A408" s="1432"/>
      <c r="B408" s="1432"/>
      <c r="C408" s="1448" t="s">
        <v>60</v>
      </c>
      <c r="D408" s="1449">
        <v>0</v>
      </c>
      <c r="E408" s="1449">
        <v>0</v>
      </c>
      <c r="F408" s="1449">
        <v>0</v>
      </c>
      <c r="G408" s="1449">
        <v>0</v>
      </c>
      <c r="H408" s="1432"/>
      <c r="I408" s="1432"/>
      <c r="J408" s="1432"/>
      <c r="K408" s="1432"/>
    </row>
    <row r="409" spans="1:11" ht="14.1" customHeight="1">
      <c r="A409" s="1432"/>
      <c r="B409" s="1432"/>
      <c r="C409" s="1448" t="s">
        <v>61</v>
      </c>
      <c r="D409" s="1449">
        <v>0</v>
      </c>
      <c r="E409" s="1449">
        <v>0</v>
      </c>
      <c r="F409" s="1449">
        <v>0</v>
      </c>
      <c r="G409" s="1449">
        <v>0</v>
      </c>
      <c r="H409" s="1432"/>
      <c r="I409" s="1432"/>
      <c r="J409" s="1432"/>
      <c r="K409" s="1432"/>
    </row>
    <row r="410" spans="1:11" ht="14.1" customHeight="1">
      <c r="A410" s="1432"/>
      <c r="B410" s="1432"/>
      <c r="C410" s="1448" t="s">
        <v>62</v>
      </c>
      <c r="D410" s="1449">
        <v>0</v>
      </c>
      <c r="E410" s="1449">
        <v>0</v>
      </c>
      <c r="F410" s="1449">
        <v>0</v>
      </c>
      <c r="G410" s="1449">
        <v>0</v>
      </c>
      <c r="H410" s="1432"/>
      <c r="I410" s="1432"/>
      <c r="J410" s="1432"/>
      <c r="K410" s="1432"/>
    </row>
    <row r="411" spans="1:11" ht="14.1" customHeight="1">
      <c r="A411" s="1432"/>
      <c r="B411" s="1432"/>
      <c r="C411" s="1448" t="s">
        <v>49</v>
      </c>
      <c r="D411" s="1449">
        <v>0</v>
      </c>
      <c r="E411" s="1449">
        <v>0</v>
      </c>
      <c r="F411" s="1449">
        <v>0</v>
      </c>
      <c r="G411" s="1449">
        <v>0</v>
      </c>
      <c r="H411" s="1432"/>
      <c r="I411" s="1432"/>
      <c r="J411" s="1432"/>
      <c r="K411" s="1432"/>
    </row>
    <row r="412" spans="1:11" ht="14.1" customHeight="1">
      <c r="A412" s="1432"/>
      <c r="B412" s="1432"/>
      <c r="C412" s="1448" t="s">
        <v>58</v>
      </c>
      <c r="D412" s="1449">
        <v>0</v>
      </c>
      <c r="E412" s="1449">
        <v>0</v>
      </c>
      <c r="F412" s="1449">
        <v>0</v>
      </c>
      <c r="G412" s="1449">
        <v>0</v>
      </c>
      <c r="H412" s="1432"/>
      <c r="I412" s="1432"/>
      <c r="J412" s="1432"/>
      <c r="K412" s="1432"/>
    </row>
    <row r="413" spans="1:11" ht="14.1" customHeight="1">
      <c r="A413" s="1432"/>
      <c r="B413" s="1432"/>
      <c r="C413" s="1448" t="s">
        <v>59</v>
      </c>
      <c r="D413" s="1449">
        <v>0</v>
      </c>
      <c r="E413" s="1449">
        <v>0</v>
      </c>
      <c r="F413" s="1449">
        <v>0</v>
      </c>
      <c r="G413" s="1449">
        <v>0</v>
      </c>
      <c r="H413" s="1432"/>
      <c r="I413" s="1432"/>
      <c r="J413" s="1432"/>
      <c r="K413" s="1432"/>
    </row>
    <row r="414" spans="1:11" ht="14.1" customHeight="1">
      <c r="A414" s="1432"/>
      <c r="B414" s="1432"/>
      <c r="C414" s="1448" t="s">
        <v>60</v>
      </c>
      <c r="D414" s="1449">
        <v>0</v>
      </c>
      <c r="E414" s="1449">
        <v>0</v>
      </c>
      <c r="F414" s="1449">
        <v>0</v>
      </c>
      <c r="G414" s="1449">
        <v>0</v>
      </c>
      <c r="H414" s="1432"/>
      <c r="I414" s="1432"/>
      <c r="J414" s="1432"/>
      <c r="K414" s="1432"/>
    </row>
    <row r="415" spans="1:11" ht="14.1" customHeight="1">
      <c r="A415" s="1432"/>
      <c r="B415" s="1432"/>
      <c r="C415" s="1448" t="s">
        <v>61</v>
      </c>
      <c r="D415" s="1449">
        <v>0</v>
      </c>
      <c r="E415" s="1449">
        <v>0</v>
      </c>
      <c r="F415" s="1449">
        <v>0</v>
      </c>
      <c r="G415" s="1449">
        <v>0</v>
      </c>
      <c r="H415" s="1432"/>
      <c r="I415" s="1432"/>
      <c r="J415" s="1432"/>
      <c r="K415" s="1432"/>
    </row>
    <row r="416" spans="1:11" ht="14.1" customHeight="1">
      <c r="A416" s="1432"/>
      <c r="B416" s="1432"/>
      <c r="C416" s="1448" t="s">
        <v>63</v>
      </c>
      <c r="D416" s="1449">
        <v>0</v>
      </c>
      <c r="E416" s="1449">
        <v>0</v>
      </c>
      <c r="F416" s="1449">
        <v>0</v>
      </c>
      <c r="G416" s="1449">
        <v>0</v>
      </c>
      <c r="H416" s="1432"/>
      <c r="I416" s="1432"/>
      <c r="J416" s="1432"/>
      <c r="K416" s="1432"/>
    </row>
    <row r="417" spans="1:11" ht="14.1" customHeight="1">
      <c r="A417" s="1432"/>
      <c r="B417" s="1432"/>
      <c r="C417" s="1448" t="s">
        <v>49</v>
      </c>
      <c r="D417" s="1449">
        <v>0</v>
      </c>
      <c r="E417" s="1449">
        <v>0</v>
      </c>
      <c r="F417" s="1449">
        <v>0</v>
      </c>
      <c r="G417" s="1449">
        <v>0</v>
      </c>
      <c r="H417" s="1432"/>
      <c r="I417" s="1432"/>
      <c r="J417" s="1432"/>
      <c r="K417" s="1432"/>
    </row>
    <row r="418" spans="1:11" ht="14.1" customHeight="1">
      <c r="A418" s="1432"/>
      <c r="B418" s="1432"/>
      <c r="C418" s="1448" t="s">
        <v>58</v>
      </c>
      <c r="D418" s="1449">
        <v>0</v>
      </c>
      <c r="E418" s="1449">
        <v>0</v>
      </c>
      <c r="F418" s="1449">
        <v>0</v>
      </c>
      <c r="G418" s="1449">
        <v>0</v>
      </c>
      <c r="H418" s="1432"/>
      <c r="I418" s="1432"/>
      <c r="J418" s="1432"/>
      <c r="K418" s="1432"/>
    </row>
    <row r="419" spans="1:11" ht="14.1" customHeight="1">
      <c r="A419" s="1432"/>
      <c r="B419" s="1432"/>
      <c r="C419" s="1448" t="s">
        <v>59</v>
      </c>
      <c r="D419" s="1449">
        <v>0</v>
      </c>
      <c r="E419" s="1449">
        <v>0</v>
      </c>
      <c r="F419" s="1449">
        <v>0</v>
      </c>
      <c r="G419" s="1449">
        <v>0</v>
      </c>
      <c r="H419" s="1432"/>
      <c r="I419" s="1432"/>
      <c r="J419" s="1432"/>
      <c r="K419" s="1432"/>
    </row>
    <row r="420" spans="1:11" ht="14.1" customHeight="1">
      <c r="A420" s="1432"/>
      <c r="B420" s="1432"/>
      <c r="C420" s="1448" t="s">
        <v>60</v>
      </c>
      <c r="D420" s="1449">
        <v>0</v>
      </c>
      <c r="E420" s="1449">
        <v>0</v>
      </c>
      <c r="F420" s="1449">
        <v>0</v>
      </c>
      <c r="G420" s="1449">
        <v>0</v>
      </c>
      <c r="H420" s="1432"/>
      <c r="I420" s="1432"/>
      <c r="J420" s="1432"/>
      <c r="K420" s="1432"/>
    </row>
    <row r="421" spans="1:11" ht="14.1" customHeight="1">
      <c r="A421" s="1432"/>
      <c r="B421" s="1432"/>
      <c r="C421" s="1448" t="s">
        <v>61</v>
      </c>
      <c r="D421" s="1449">
        <v>0</v>
      </c>
      <c r="E421" s="1449">
        <v>0</v>
      </c>
      <c r="F421" s="1449">
        <v>0</v>
      </c>
      <c r="G421" s="1449">
        <v>0</v>
      </c>
      <c r="H421" s="1432"/>
      <c r="I421" s="1432"/>
      <c r="J421" s="1432"/>
      <c r="K421" s="1432"/>
    </row>
    <row r="422" spans="1:11" ht="14.1" customHeight="1">
      <c r="A422" s="1432"/>
      <c r="B422" s="1432"/>
      <c r="C422" s="1448" t="s">
        <v>64</v>
      </c>
      <c r="D422" s="1449">
        <v>0</v>
      </c>
      <c r="E422" s="1449">
        <v>0</v>
      </c>
      <c r="F422" s="1449">
        <v>0</v>
      </c>
      <c r="G422" s="1449">
        <v>0</v>
      </c>
      <c r="H422" s="1432"/>
      <c r="I422" s="1432"/>
      <c r="J422" s="1432"/>
      <c r="K422" s="1432"/>
    </row>
    <row r="423" spans="1:11" ht="14.1" customHeight="1">
      <c r="A423" s="1432"/>
      <c r="B423" s="1432"/>
      <c r="C423" s="1448" t="s">
        <v>65</v>
      </c>
      <c r="D423" s="1449">
        <v>0</v>
      </c>
      <c r="E423" s="1449">
        <v>0</v>
      </c>
      <c r="F423" s="1449">
        <v>0</v>
      </c>
      <c r="G423" s="1449">
        <v>0</v>
      </c>
      <c r="H423" s="1432"/>
      <c r="I423" s="1432"/>
      <c r="J423" s="1432"/>
      <c r="K423" s="1432"/>
    </row>
    <row r="424" spans="1:11" ht="14.1" customHeight="1">
      <c r="A424" s="1432"/>
      <c r="B424" s="1432"/>
      <c r="C424" s="1450" t="s">
        <v>25</v>
      </c>
      <c r="D424" s="1449">
        <v>0</v>
      </c>
      <c r="E424" s="1449">
        <v>46650000</v>
      </c>
      <c r="F424" s="1449">
        <v>46650000</v>
      </c>
      <c r="G424" s="1449">
        <v>47650000</v>
      </c>
      <c r="H424" s="1432"/>
      <c r="I424" s="1432"/>
      <c r="J424" s="1432"/>
      <c r="K424" s="1432"/>
    </row>
    <row r="425" spans="1:11" ht="15" customHeight="1">
      <c r="A425" s="1432"/>
      <c r="B425" s="1432"/>
      <c r="C425" s="1451" t="s">
        <v>18</v>
      </c>
      <c r="D425" s="1452" t="s">
        <v>18</v>
      </c>
      <c r="E425" s="1452" t="s">
        <v>18</v>
      </c>
      <c r="F425" s="1452" t="s">
        <v>18</v>
      </c>
      <c r="G425" s="1452" t="s">
        <v>18</v>
      </c>
      <c r="H425" s="1432"/>
      <c r="I425" s="1432"/>
      <c r="J425" s="1432"/>
      <c r="K425" s="1432"/>
    </row>
    <row r="426" spans="1:11" ht="15" customHeight="1">
      <c r="A426" s="1432"/>
      <c r="B426" s="1432"/>
      <c r="C426" s="1435" t="s">
        <v>201</v>
      </c>
      <c r="D426" s="1453">
        <v>0</v>
      </c>
      <c r="E426" s="1453">
        <v>635500000</v>
      </c>
      <c r="F426" s="1453">
        <v>642638000</v>
      </c>
      <c r="G426" s="1453">
        <v>556638000</v>
      </c>
      <c r="H426" s="1432"/>
      <c r="I426" s="1432"/>
      <c r="J426" s="1432"/>
      <c r="K426" s="1432"/>
    </row>
    <row r="427" spans="1:11" ht="15" customHeight="1">
      <c r="A427" s="1432"/>
      <c r="B427" s="1432"/>
      <c r="C427" s="1436" t="s">
        <v>48</v>
      </c>
      <c r="D427" s="1454">
        <v>0</v>
      </c>
      <c r="E427" s="1454">
        <v>168500000</v>
      </c>
      <c r="F427" s="1454">
        <v>174538000</v>
      </c>
      <c r="G427" s="1454">
        <v>174538000</v>
      </c>
      <c r="H427" s="1432"/>
      <c r="I427" s="1432"/>
      <c r="J427" s="1432"/>
      <c r="K427" s="1432"/>
    </row>
    <row r="428" spans="1:11" ht="15" customHeight="1">
      <c r="A428" s="1432"/>
      <c r="B428" s="1432"/>
      <c r="C428" s="1436" t="s">
        <v>49</v>
      </c>
      <c r="D428" s="1454">
        <v>0</v>
      </c>
      <c r="E428" s="1454">
        <v>168500000</v>
      </c>
      <c r="F428" s="1454">
        <v>174538000</v>
      </c>
      <c r="G428" s="1454">
        <v>174538000</v>
      </c>
      <c r="H428" s="1432"/>
      <c r="I428" s="1432"/>
      <c r="J428" s="1432"/>
      <c r="K428" s="1432"/>
    </row>
    <row r="429" spans="1:11" ht="15" customHeight="1">
      <c r="A429" s="1432"/>
      <c r="B429" s="1432"/>
      <c r="C429" s="1436" t="s">
        <v>50</v>
      </c>
      <c r="D429" s="1454">
        <v>0</v>
      </c>
      <c r="E429" s="1454">
        <v>0</v>
      </c>
      <c r="F429" s="1454">
        <v>0</v>
      </c>
      <c r="G429" s="1454">
        <v>0</v>
      </c>
      <c r="H429" s="1432"/>
      <c r="I429" s="1432"/>
      <c r="J429" s="1432"/>
      <c r="K429" s="1432"/>
    </row>
    <row r="430" spans="1:11" ht="15" customHeight="1">
      <c r="A430" s="1432"/>
      <c r="B430" s="1432"/>
      <c r="C430" s="1436" t="s">
        <v>51</v>
      </c>
      <c r="D430" s="1454">
        <v>0</v>
      </c>
      <c r="E430" s="1454">
        <v>24900000</v>
      </c>
      <c r="F430" s="1454">
        <v>25000000</v>
      </c>
      <c r="G430" s="1454">
        <v>25000000</v>
      </c>
      <c r="H430" s="1432"/>
      <c r="I430" s="1432"/>
      <c r="J430" s="1432"/>
      <c r="K430" s="1432"/>
    </row>
    <row r="431" spans="1:11" ht="15" customHeight="1">
      <c r="A431" s="1432"/>
      <c r="B431" s="1432"/>
      <c r="C431" s="1436" t="s">
        <v>49</v>
      </c>
      <c r="D431" s="1454">
        <v>0</v>
      </c>
      <c r="E431" s="1454">
        <v>24900000</v>
      </c>
      <c r="F431" s="1454">
        <v>25000000</v>
      </c>
      <c r="G431" s="1454">
        <v>25000000</v>
      </c>
      <c r="H431" s="1432"/>
      <c r="I431" s="1432"/>
      <c r="J431" s="1432"/>
      <c r="K431" s="1432"/>
    </row>
    <row r="432" spans="1:11" ht="15" customHeight="1">
      <c r="A432" s="1432"/>
      <c r="B432" s="1432"/>
      <c r="C432" s="1436" t="s">
        <v>50</v>
      </c>
      <c r="D432" s="1454">
        <v>0</v>
      </c>
      <c r="E432" s="1454">
        <v>0</v>
      </c>
      <c r="F432" s="1454">
        <v>0</v>
      </c>
      <c r="G432" s="1454">
        <v>0</v>
      </c>
      <c r="H432" s="1432"/>
      <c r="I432" s="1432"/>
      <c r="J432" s="1432"/>
      <c r="K432" s="1432"/>
    </row>
    <row r="433" spans="1:11" ht="15" customHeight="1">
      <c r="A433" s="1432"/>
      <c r="B433" s="1432"/>
      <c r="C433" s="1436" t="s">
        <v>52</v>
      </c>
      <c r="D433" s="1454">
        <v>0</v>
      </c>
      <c r="E433" s="1454">
        <v>136100000</v>
      </c>
      <c r="F433" s="1454">
        <v>137100000</v>
      </c>
      <c r="G433" s="1454">
        <v>138100000</v>
      </c>
      <c r="H433" s="1432"/>
      <c r="I433" s="1432"/>
      <c r="J433" s="1432"/>
      <c r="K433" s="1432"/>
    </row>
    <row r="434" spans="1:11" ht="15" customHeight="1">
      <c r="A434" s="1432"/>
      <c r="B434" s="1432"/>
      <c r="C434" s="1436" t="s">
        <v>49</v>
      </c>
      <c r="D434" s="1454">
        <v>0</v>
      </c>
      <c r="E434" s="1454">
        <v>136100000</v>
      </c>
      <c r="F434" s="1454">
        <v>137100000</v>
      </c>
      <c r="G434" s="1454">
        <v>138100000</v>
      </c>
      <c r="H434" s="1432"/>
      <c r="I434" s="1432"/>
      <c r="J434" s="1432"/>
      <c r="K434" s="1432"/>
    </row>
    <row r="435" spans="1:11" ht="15" customHeight="1">
      <c r="A435" s="1432"/>
      <c r="B435" s="1432"/>
      <c r="C435" s="1436" t="s">
        <v>50</v>
      </c>
      <c r="D435" s="1454">
        <v>0</v>
      </c>
      <c r="E435" s="1454">
        <v>0</v>
      </c>
      <c r="F435" s="1454">
        <v>0</v>
      </c>
      <c r="G435" s="1454">
        <v>0</v>
      </c>
      <c r="H435" s="1432"/>
      <c r="I435" s="1432"/>
      <c r="J435" s="1432"/>
      <c r="K435" s="1432"/>
    </row>
    <row r="436" spans="1:11" ht="15" customHeight="1">
      <c r="A436" s="1432"/>
      <c r="B436" s="1432"/>
      <c r="C436" s="1436" t="s">
        <v>53</v>
      </c>
      <c r="D436" s="1454">
        <v>0</v>
      </c>
      <c r="E436" s="1454">
        <v>0</v>
      </c>
      <c r="F436" s="1454">
        <v>0</v>
      </c>
      <c r="G436" s="1454">
        <v>0</v>
      </c>
      <c r="H436" s="1432"/>
      <c r="I436" s="1432"/>
      <c r="J436" s="1432"/>
      <c r="K436" s="1432"/>
    </row>
    <row r="437" spans="1:11" ht="15" customHeight="1">
      <c r="A437" s="1432"/>
      <c r="B437" s="1432"/>
      <c r="C437" s="1436" t="s">
        <v>49</v>
      </c>
      <c r="D437" s="1454">
        <v>0</v>
      </c>
      <c r="E437" s="1454">
        <v>0</v>
      </c>
      <c r="F437" s="1454">
        <v>0</v>
      </c>
      <c r="G437" s="1454">
        <v>0</v>
      </c>
      <c r="H437" s="1432"/>
      <c r="I437" s="1432"/>
      <c r="J437" s="1432"/>
      <c r="K437" s="1432"/>
    </row>
    <row r="438" spans="1:11" ht="15" customHeight="1">
      <c r="A438" s="1432"/>
      <c r="B438" s="1432"/>
      <c r="C438" s="1436" t="s">
        <v>50</v>
      </c>
      <c r="D438" s="1454">
        <v>0</v>
      </c>
      <c r="E438" s="1454">
        <v>0</v>
      </c>
      <c r="F438" s="1454">
        <v>0</v>
      </c>
      <c r="G438" s="1454">
        <v>0</v>
      </c>
      <c r="H438" s="1432"/>
      <c r="I438" s="1432"/>
      <c r="J438" s="1432"/>
      <c r="K438" s="1432"/>
    </row>
    <row r="439" spans="1:11" ht="20.100000000000001" customHeight="1">
      <c r="A439" s="1432"/>
      <c r="B439" s="1432"/>
      <c r="C439" s="1436" t="s">
        <v>202</v>
      </c>
      <c r="D439" s="1455">
        <v>0</v>
      </c>
      <c r="E439" s="1455">
        <v>0</v>
      </c>
      <c r="F439" s="1455">
        <v>0</v>
      </c>
      <c r="G439" s="1455">
        <v>0</v>
      </c>
      <c r="H439" s="1432"/>
      <c r="I439" s="1432"/>
      <c r="J439" s="1432"/>
      <c r="K439" s="1432"/>
    </row>
    <row r="440" spans="1:11" ht="15" customHeight="1">
      <c r="A440" s="1432"/>
      <c r="B440" s="1432"/>
      <c r="C440" s="1436" t="s">
        <v>49</v>
      </c>
      <c r="D440" s="1454">
        <v>0</v>
      </c>
      <c r="E440" s="1454">
        <v>0</v>
      </c>
      <c r="F440" s="1454">
        <v>0</v>
      </c>
      <c r="G440" s="1454">
        <v>0</v>
      </c>
      <c r="H440" s="1432"/>
      <c r="I440" s="1432"/>
      <c r="J440" s="1432"/>
      <c r="K440" s="1432"/>
    </row>
    <row r="441" spans="1:11" ht="15" customHeight="1">
      <c r="A441" s="1432"/>
      <c r="B441" s="1432"/>
      <c r="C441" s="1436" t="s">
        <v>50</v>
      </c>
      <c r="D441" s="1454">
        <v>0</v>
      </c>
      <c r="E441" s="1454">
        <v>0</v>
      </c>
      <c r="F441" s="1454">
        <v>0</v>
      </c>
      <c r="G441" s="1454">
        <v>0</v>
      </c>
      <c r="H441" s="1432"/>
      <c r="I441" s="1432"/>
      <c r="J441" s="1432"/>
      <c r="K441" s="1432"/>
    </row>
    <row r="442" spans="1:11" ht="15" customHeight="1">
      <c r="A442" s="1432"/>
      <c r="B442" s="1432"/>
      <c r="C442" s="1436" t="s">
        <v>55</v>
      </c>
      <c r="D442" s="1454">
        <v>0</v>
      </c>
      <c r="E442" s="1454">
        <v>0</v>
      </c>
      <c r="F442" s="1454">
        <v>0</v>
      </c>
      <c r="G442" s="1454">
        <v>0</v>
      </c>
      <c r="H442" s="1432"/>
      <c r="I442" s="1432"/>
      <c r="J442" s="1432"/>
      <c r="K442" s="1432"/>
    </row>
    <row r="443" spans="1:11" ht="15" customHeight="1">
      <c r="A443" s="1432"/>
      <c r="B443" s="1432"/>
      <c r="C443" s="1436" t="s">
        <v>49</v>
      </c>
      <c r="D443" s="1454">
        <v>0</v>
      </c>
      <c r="E443" s="1454">
        <v>0</v>
      </c>
      <c r="F443" s="1454">
        <v>0</v>
      </c>
      <c r="G443" s="1454">
        <v>0</v>
      </c>
      <c r="H443" s="1432"/>
      <c r="I443" s="1432"/>
      <c r="J443" s="1432"/>
      <c r="K443" s="1432"/>
    </row>
    <row r="444" spans="1:11" ht="15" customHeight="1">
      <c r="A444" s="1432"/>
      <c r="B444" s="1432"/>
      <c r="C444" s="1436" t="s">
        <v>50</v>
      </c>
      <c r="D444" s="1454">
        <v>0</v>
      </c>
      <c r="E444" s="1454">
        <v>0</v>
      </c>
      <c r="F444" s="1454">
        <v>0</v>
      </c>
      <c r="G444" s="1454">
        <v>0</v>
      </c>
      <c r="H444" s="1432"/>
      <c r="I444" s="1432"/>
      <c r="J444" s="1432"/>
      <c r="K444" s="1432"/>
    </row>
    <row r="445" spans="1:11" ht="15" customHeight="1">
      <c r="A445" s="1432"/>
      <c r="B445" s="1432"/>
      <c r="C445" s="1436" t="s">
        <v>56</v>
      </c>
      <c r="D445" s="1454">
        <v>0</v>
      </c>
      <c r="E445" s="1454">
        <v>0</v>
      </c>
      <c r="F445" s="1454">
        <v>0</v>
      </c>
      <c r="G445" s="1454">
        <v>0</v>
      </c>
      <c r="H445" s="1432"/>
      <c r="I445" s="1432"/>
      <c r="J445" s="1432"/>
      <c r="K445" s="1432"/>
    </row>
    <row r="446" spans="1:11" ht="15" customHeight="1">
      <c r="A446" s="1432"/>
      <c r="B446" s="1432"/>
      <c r="C446" s="1436" t="s">
        <v>49</v>
      </c>
      <c r="D446" s="1454">
        <v>0</v>
      </c>
      <c r="E446" s="1454">
        <v>0</v>
      </c>
      <c r="F446" s="1454">
        <v>0</v>
      </c>
      <c r="G446" s="1454">
        <v>0</v>
      </c>
      <c r="H446" s="1432"/>
      <c r="I446" s="1432"/>
      <c r="J446" s="1432"/>
      <c r="K446" s="1432"/>
    </row>
    <row r="447" spans="1:11" ht="15" customHeight="1">
      <c r="A447" s="1432"/>
      <c r="B447" s="1432"/>
      <c r="C447" s="1436" t="s">
        <v>50</v>
      </c>
      <c r="D447" s="1454">
        <v>0</v>
      </c>
      <c r="E447" s="1454">
        <v>0</v>
      </c>
      <c r="F447" s="1454">
        <v>0</v>
      </c>
      <c r="G447" s="1454">
        <v>0</v>
      </c>
      <c r="H447" s="1432"/>
      <c r="I447" s="1432"/>
      <c r="J447" s="1432"/>
      <c r="K447" s="1432"/>
    </row>
    <row r="448" spans="1:11" ht="15" customHeight="1">
      <c r="A448" s="1432"/>
      <c r="B448" s="1432"/>
      <c r="C448" s="1436" t="s">
        <v>57</v>
      </c>
      <c r="D448" s="1454">
        <v>0</v>
      </c>
      <c r="E448" s="1454">
        <v>0</v>
      </c>
      <c r="F448" s="1454">
        <v>0</v>
      </c>
      <c r="G448" s="1454">
        <v>0</v>
      </c>
      <c r="H448" s="1432"/>
      <c r="I448" s="1432"/>
      <c r="J448" s="1432"/>
      <c r="K448" s="1432"/>
    </row>
    <row r="449" spans="1:11" ht="15" customHeight="1">
      <c r="A449" s="1432"/>
      <c r="B449" s="1432"/>
      <c r="C449" s="1436" t="s">
        <v>49</v>
      </c>
      <c r="D449" s="1454">
        <v>0</v>
      </c>
      <c r="E449" s="1454">
        <v>0</v>
      </c>
      <c r="F449" s="1454">
        <v>0</v>
      </c>
      <c r="G449" s="1454">
        <v>0</v>
      </c>
      <c r="H449" s="1432"/>
      <c r="I449" s="1432"/>
      <c r="J449" s="1432"/>
      <c r="K449" s="1432"/>
    </row>
    <row r="450" spans="1:11" ht="15" customHeight="1">
      <c r="A450" s="1432"/>
      <c r="B450" s="1432"/>
      <c r="C450" s="1436" t="s">
        <v>58</v>
      </c>
      <c r="D450" s="1454">
        <v>0</v>
      </c>
      <c r="E450" s="1454">
        <v>0</v>
      </c>
      <c r="F450" s="1454">
        <v>0</v>
      </c>
      <c r="G450" s="1454">
        <v>0</v>
      </c>
      <c r="H450" s="1432"/>
      <c r="I450" s="1432"/>
      <c r="J450" s="1432"/>
      <c r="K450" s="1432"/>
    </row>
    <row r="451" spans="1:11" ht="15" customHeight="1">
      <c r="A451" s="1432"/>
      <c r="B451" s="1432"/>
      <c r="C451" s="1436" t="s">
        <v>59</v>
      </c>
      <c r="D451" s="1454">
        <v>0</v>
      </c>
      <c r="E451" s="1454">
        <v>0</v>
      </c>
      <c r="F451" s="1454">
        <v>0</v>
      </c>
      <c r="G451" s="1454">
        <v>0</v>
      </c>
      <c r="H451" s="1432"/>
      <c r="I451" s="1432"/>
      <c r="J451" s="1432"/>
      <c r="K451" s="1432"/>
    </row>
    <row r="452" spans="1:11" ht="15" customHeight="1">
      <c r="A452" s="1432"/>
      <c r="B452" s="1432"/>
      <c r="C452" s="1436" t="s">
        <v>60</v>
      </c>
      <c r="D452" s="1454">
        <v>0</v>
      </c>
      <c r="E452" s="1454">
        <v>0</v>
      </c>
      <c r="F452" s="1454">
        <v>0</v>
      </c>
      <c r="G452" s="1454">
        <v>0</v>
      </c>
      <c r="H452" s="1432"/>
      <c r="I452" s="1432"/>
      <c r="J452" s="1432"/>
      <c r="K452" s="1432"/>
    </row>
    <row r="453" spans="1:11" ht="15" customHeight="1">
      <c r="A453" s="1432"/>
      <c r="B453" s="1432"/>
      <c r="C453" s="1436" t="s">
        <v>61</v>
      </c>
      <c r="D453" s="1454">
        <v>0</v>
      </c>
      <c r="E453" s="1454">
        <v>0</v>
      </c>
      <c r="F453" s="1454">
        <v>0</v>
      </c>
      <c r="G453" s="1454">
        <v>0</v>
      </c>
      <c r="H453" s="1432"/>
      <c r="I453" s="1432"/>
      <c r="J453" s="1432"/>
      <c r="K453" s="1432"/>
    </row>
    <row r="454" spans="1:11" ht="15" customHeight="1">
      <c r="A454" s="1432"/>
      <c r="B454" s="1432"/>
      <c r="C454" s="1436" t="s">
        <v>62</v>
      </c>
      <c r="D454" s="1454">
        <v>0</v>
      </c>
      <c r="E454" s="1454">
        <v>306000000</v>
      </c>
      <c r="F454" s="1454">
        <v>306000000</v>
      </c>
      <c r="G454" s="1454">
        <v>219000000</v>
      </c>
      <c r="H454" s="1432"/>
      <c r="I454" s="1432"/>
      <c r="J454" s="1432"/>
      <c r="K454" s="1432"/>
    </row>
    <row r="455" spans="1:11" ht="15" customHeight="1">
      <c r="A455" s="1432"/>
      <c r="B455" s="1432"/>
      <c r="C455" s="1436" t="s">
        <v>49</v>
      </c>
      <c r="D455" s="1454">
        <v>0</v>
      </c>
      <c r="E455" s="1454">
        <v>306000000</v>
      </c>
      <c r="F455" s="1454">
        <v>306000000</v>
      </c>
      <c r="G455" s="1454">
        <v>219000000</v>
      </c>
      <c r="H455" s="1432"/>
      <c r="I455" s="1432"/>
      <c r="J455" s="1432"/>
      <c r="K455" s="1432"/>
    </row>
    <row r="456" spans="1:11" ht="15" customHeight="1">
      <c r="A456" s="1432"/>
      <c r="B456" s="1432"/>
      <c r="C456" s="1436" t="s">
        <v>58</v>
      </c>
      <c r="D456" s="1454">
        <v>0</v>
      </c>
      <c r="E456" s="1454">
        <v>0</v>
      </c>
      <c r="F456" s="1454">
        <v>0</v>
      </c>
      <c r="G456" s="1454">
        <v>0</v>
      </c>
      <c r="H456" s="1432"/>
      <c r="I456" s="1432"/>
      <c r="J456" s="1432"/>
      <c r="K456" s="1432"/>
    </row>
    <row r="457" spans="1:11" ht="15" customHeight="1">
      <c r="A457" s="1432"/>
      <c r="B457" s="1432"/>
      <c r="C457" s="1436" t="s">
        <v>59</v>
      </c>
      <c r="D457" s="1454">
        <v>0</v>
      </c>
      <c r="E457" s="1454">
        <v>0</v>
      </c>
      <c r="F457" s="1454">
        <v>0</v>
      </c>
      <c r="G457" s="1454">
        <v>0</v>
      </c>
      <c r="H457" s="1432"/>
      <c r="I457" s="1432"/>
      <c r="J457" s="1432"/>
      <c r="K457" s="1432"/>
    </row>
    <row r="458" spans="1:11" ht="15" customHeight="1">
      <c r="A458" s="1432"/>
      <c r="B458" s="1432"/>
      <c r="C458" s="1436" t="s">
        <v>60</v>
      </c>
      <c r="D458" s="1454">
        <v>0</v>
      </c>
      <c r="E458" s="1454">
        <v>0</v>
      </c>
      <c r="F458" s="1454">
        <v>0</v>
      </c>
      <c r="G458" s="1454">
        <v>0</v>
      </c>
      <c r="H458" s="1432"/>
      <c r="I458" s="1432"/>
      <c r="J458" s="1432"/>
      <c r="K458" s="1432"/>
    </row>
    <row r="459" spans="1:11" ht="15" customHeight="1">
      <c r="A459" s="1432"/>
      <c r="B459" s="1432"/>
      <c r="C459" s="1436" t="s">
        <v>61</v>
      </c>
      <c r="D459" s="1454">
        <v>0</v>
      </c>
      <c r="E459" s="1454">
        <v>0</v>
      </c>
      <c r="F459" s="1454">
        <v>0</v>
      </c>
      <c r="G459" s="1454">
        <v>0</v>
      </c>
      <c r="H459" s="1432"/>
      <c r="I459" s="1432"/>
      <c r="J459" s="1432"/>
      <c r="K459" s="1432"/>
    </row>
    <row r="460" spans="1:11" ht="15" customHeight="1">
      <c r="A460" s="1432"/>
      <c r="B460" s="1432"/>
      <c r="C460" s="1436" t="s">
        <v>63</v>
      </c>
      <c r="D460" s="1454">
        <v>0</v>
      </c>
      <c r="E460" s="1454">
        <v>0</v>
      </c>
      <c r="F460" s="1454">
        <v>0</v>
      </c>
      <c r="G460" s="1454">
        <v>0</v>
      </c>
      <c r="H460" s="1432"/>
      <c r="I460" s="1432"/>
      <c r="J460" s="1432"/>
      <c r="K460" s="1432"/>
    </row>
    <row r="461" spans="1:11" ht="15" customHeight="1">
      <c r="A461" s="1432"/>
      <c r="B461" s="1432"/>
      <c r="C461" s="1436" t="s">
        <v>49</v>
      </c>
      <c r="D461" s="1454">
        <v>0</v>
      </c>
      <c r="E461" s="1454">
        <v>0</v>
      </c>
      <c r="F461" s="1454">
        <v>0</v>
      </c>
      <c r="G461" s="1454">
        <v>0</v>
      </c>
      <c r="H461" s="1432"/>
      <c r="I461" s="1432"/>
      <c r="J461" s="1432"/>
      <c r="K461" s="1432"/>
    </row>
    <row r="462" spans="1:11" ht="15" customHeight="1">
      <c r="A462" s="1432"/>
      <c r="B462" s="1432"/>
      <c r="C462" s="1436" t="s">
        <v>58</v>
      </c>
      <c r="D462" s="1454">
        <v>0</v>
      </c>
      <c r="E462" s="1454">
        <v>0</v>
      </c>
      <c r="F462" s="1454">
        <v>0</v>
      </c>
      <c r="G462" s="1454">
        <v>0</v>
      </c>
      <c r="H462" s="1432"/>
      <c r="I462" s="1432"/>
      <c r="J462" s="1432"/>
      <c r="K462" s="1432"/>
    </row>
    <row r="463" spans="1:11" ht="15" customHeight="1">
      <c r="A463" s="1432"/>
      <c r="B463" s="1432"/>
      <c r="C463" s="1436" t="s">
        <v>59</v>
      </c>
      <c r="D463" s="1454">
        <v>0</v>
      </c>
      <c r="E463" s="1454">
        <v>0</v>
      </c>
      <c r="F463" s="1454">
        <v>0</v>
      </c>
      <c r="G463" s="1454">
        <v>0</v>
      </c>
      <c r="H463" s="1432"/>
      <c r="I463" s="1432"/>
      <c r="J463" s="1432"/>
      <c r="K463" s="1432"/>
    </row>
    <row r="464" spans="1:11" ht="15" customHeight="1">
      <c r="A464" s="1432"/>
      <c r="B464" s="1432"/>
      <c r="C464" s="1436" t="s">
        <v>60</v>
      </c>
      <c r="D464" s="1454">
        <v>0</v>
      </c>
      <c r="E464" s="1454">
        <v>0</v>
      </c>
      <c r="F464" s="1454">
        <v>0</v>
      </c>
      <c r="G464" s="1454">
        <v>0</v>
      </c>
      <c r="H464" s="1432"/>
      <c r="I464" s="1432"/>
      <c r="J464" s="1432"/>
      <c r="K464" s="1432"/>
    </row>
    <row r="465" spans="1:11" ht="15" customHeight="1">
      <c r="A465" s="1432"/>
      <c r="B465" s="1432"/>
      <c r="C465" s="1436" t="s">
        <v>61</v>
      </c>
      <c r="D465" s="1454">
        <v>0</v>
      </c>
      <c r="E465" s="1454">
        <v>0</v>
      </c>
      <c r="F465" s="1454">
        <v>0</v>
      </c>
      <c r="G465" s="1454">
        <v>0</v>
      </c>
      <c r="H465" s="1432"/>
      <c r="I465" s="1432"/>
      <c r="J465" s="1432"/>
      <c r="K465" s="1432"/>
    </row>
    <row r="466" spans="1:11" ht="15" customHeight="1">
      <c r="A466" s="1432"/>
      <c r="B466" s="1432"/>
      <c r="C466" s="1436" t="s">
        <v>64</v>
      </c>
      <c r="D466" s="1454">
        <v>0</v>
      </c>
      <c r="E466" s="1454">
        <v>0</v>
      </c>
      <c r="F466" s="1454">
        <v>0</v>
      </c>
      <c r="G466" s="1454">
        <v>0</v>
      </c>
      <c r="H466" s="1432"/>
      <c r="I466" s="1432"/>
      <c r="J466" s="1432"/>
      <c r="K466" s="1432"/>
    </row>
    <row r="467" spans="1:11" ht="15" customHeight="1">
      <c r="A467" s="1432"/>
      <c r="B467" s="1432"/>
      <c r="C467" s="1436" t="s">
        <v>65</v>
      </c>
      <c r="D467" s="1454">
        <v>0</v>
      </c>
      <c r="E467" s="1454">
        <v>0</v>
      </c>
      <c r="F467" s="1454">
        <v>0</v>
      </c>
      <c r="G467" s="1454">
        <v>0</v>
      </c>
      <c r="H467" s="1432"/>
      <c r="I467" s="1432"/>
      <c r="J467" s="1432"/>
      <c r="K467" s="1432"/>
    </row>
    <row r="468" spans="1:11" ht="20.100000000000001" customHeight="1">
      <c r="A468" s="1432"/>
      <c r="B468" s="1432"/>
      <c r="C468" s="1456" t="s">
        <v>18</v>
      </c>
      <c r="D468" s="1432"/>
      <c r="E468" s="1432"/>
      <c r="F468" s="1432"/>
      <c r="G468" s="1432"/>
      <c r="H468" s="1432"/>
      <c r="I468" s="1432"/>
      <c r="J468" s="1432"/>
      <c r="K468" s="1432"/>
    </row>
  </sheetData>
  <mergeCells count="48">
    <mergeCell ref="C20:G20"/>
    <mergeCell ref="C1:G1"/>
    <mergeCell ref="C2:G2"/>
    <mergeCell ref="D3:G3"/>
    <mergeCell ref="D4:G4"/>
    <mergeCell ref="D5:G5"/>
    <mergeCell ref="D6:G6"/>
    <mergeCell ref="D7:G7"/>
    <mergeCell ref="C8:G8"/>
    <mergeCell ref="C9:G9"/>
    <mergeCell ref="D10:G10"/>
    <mergeCell ref="D14:G14"/>
    <mergeCell ref="D136:G136"/>
    <mergeCell ref="D21:G21"/>
    <mergeCell ref="D22:G22"/>
    <mergeCell ref="D23:G23"/>
    <mergeCell ref="D24:G24"/>
    <mergeCell ref="C33:G33"/>
    <mergeCell ref="C78:G78"/>
    <mergeCell ref="D79:G79"/>
    <mergeCell ref="D80:G80"/>
    <mergeCell ref="D81:G81"/>
    <mergeCell ref="D82:G82"/>
    <mergeCell ref="C91:G91"/>
    <mergeCell ref="D252:G252"/>
    <mergeCell ref="D137:G137"/>
    <mergeCell ref="D138:G138"/>
    <mergeCell ref="C147:G147"/>
    <mergeCell ref="D192:G192"/>
    <mergeCell ref="D193:G193"/>
    <mergeCell ref="D194:G194"/>
    <mergeCell ref="D195:G195"/>
    <mergeCell ref="C204:G204"/>
    <mergeCell ref="D249:G249"/>
    <mergeCell ref="D250:G250"/>
    <mergeCell ref="D251:G251"/>
    <mergeCell ref="C380:G380"/>
    <mergeCell ref="C261:G261"/>
    <mergeCell ref="D306:G306"/>
    <mergeCell ref="C311:G311"/>
    <mergeCell ref="D312:G312"/>
    <mergeCell ref="D313:G313"/>
    <mergeCell ref="D314:G314"/>
    <mergeCell ref="D315:G315"/>
    <mergeCell ref="C324:G324"/>
    <mergeCell ref="D369:G369"/>
    <mergeCell ref="D370:G370"/>
    <mergeCell ref="D371:G371"/>
  </mergeCells>
  <pageMargins left="0" right="0" top="0" bottom="0"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576"/>
  <sheetViews>
    <sheetView view="pageBreakPreview" topLeftCell="A531" zoomScale="69" zoomScaleNormal="100" zoomScaleSheetLayoutView="69" workbookViewId="0">
      <selection activeCell="I593" sqref="I593"/>
    </sheetView>
  </sheetViews>
  <sheetFormatPr defaultColWidth="9.125" defaultRowHeight="14.25"/>
  <cols>
    <col min="1" max="1" width="13.25" style="24"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1513"/>
      <c r="B1" s="1513"/>
      <c r="C1" s="1856" t="s">
        <v>0</v>
      </c>
      <c r="D1" s="1857"/>
      <c r="E1" s="1857"/>
      <c r="F1" s="1857"/>
      <c r="G1" s="1857"/>
      <c r="H1" s="1513"/>
      <c r="I1" s="1513"/>
      <c r="J1" s="1513"/>
      <c r="K1" s="1513"/>
    </row>
    <row r="2" spans="1:11" ht="24.95" customHeight="1">
      <c r="A2" s="1513"/>
      <c r="B2" s="1513"/>
      <c r="C2" s="1858" t="s">
        <v>1</v>
      </c>
      <c r="D2" s="1859"/>
      <c r="E2" s="1859"/>
      <c r="F2" s="1859"/>
      <c r="G2" s="1859"/>
      <c r="H2" s="1513"/>
      <c r="I2" s="1513"/>
      <c r="J2" s="1513"/>
      <c r="K2" s="1513"/>
    </row>
    <row r="3" spans="1:11" ht="14.1" customHeight="1">
      <c r="A3" s="1513"/>
      <c r="B3" s="1513"/>
      <c r="C3" s="25" t="s">
        <v>2</v>
      </c>
      <c r="D3" s="1860" t="s">
        <v>2219</v>
      </c>
      <c r="E3" s="1861"/>
      <c r="F3" s="1861"/>
      <c r="G3" s="1861"/>
      <c r="H3" s="1513"/>
      <c r="I3" s="1513"/>
      <c r="J3" s="1513"/>
      <c r="K3" s="1513"/>
    </row>
    <row r="4" spans="1:11" ht="14.1" customHeight="1">
      <c r="A4" s="1513"/>
      <c r="B4" s="1513"/>
      <c r="C4" s="25" t="s">
        <v>4</v>
      </c>
      <c r="D4" s="1860" t="s">
        <v>73</v>
      </c>
      <c r="E4" s="1861"/>
      <c r="F4" s="1861"/>
      <c r="G4" s="1861"/>
      <c r="H4" s="1513"/>
      <c r="I4" s="1513"/>
      <c r="J4" s="1513"/>
      <c r="K4" s="1513"/>
    </row>
    <row r="5" spans="1:11" ht="14.1" customHeight="1">
      <c r="A5" s="1513"/>
      <c r="B5" s="1513"/>
      <c r="C5" s="25" t="s">
        <v>6</v>
      </c>
      <c r="D5" s="1860" t="s">
        <v>532</v>
      </c>
      <c r="E5" s="1861"/>
      <c r="F5" s="1861"/>
      <c r="G5" s="1861"/>
      <c r="H5" s="1513"/>
      <c r="I5" s="1513"/>
      <c r="J5" s="1513"/>
      <c r="K5" s="1513"/>
    </row>
    <row r="6" spans="1:11" ht="14.1" customHeight="1">
      <c r="A6" s="1513"/>
      <c r="B6" s="1513"/>
      <c r="C6" s="25" t="s">
        <v>8</v>
      </c>
      <c r="D6" s="1860" t="s">
        <v>533</v>
      </c>
      <c r="E6" s="1861"/>
      <c r="F6" s="1861"/>
      <c r="G6" s="1861"/>
      <c r="H6" s="1513"/>
      <c r="I6" s="1513"/>
      <c r="J6" s="1513"/>
      <c r="K6" s="1513"/>
    </row>
    <row r="7" spans="1:11" ht="14.1" customHeight="1">
      <c r="A7" s="1513"/>
      <c r="B7" s="1513"/>
      <c r="C7" s="25" t="s">
        <v>10</v>
      </c>
      <c r="D7" s="1862" t="s">
        <v>11</v>
      </c>
      <c r="E7" s="1863"/>
      <c r="F7" s="1863"/>
      <c r="G7" s="1863"/>
      <c r="H7" s="1513"/>
      <c r="I7" s="1513"/>
      <c r="J7" s="1513"/>
      <c r="K7" s="1513"/>
    </row>
    <row r="8" spans="1:11" ht="14.1" customHeight="1">
      <c r="A8" s="1513"/>
      <c r="B8" s="1513"/>
      <c r="C8" s="1864" t="s">
        <v>12</v>
      </c>
      <c r="D8" s="1865"/>
      <c r="E8" s="1865"/>
      <c r="F8" s="1865"/>
      <c r="G8" s="1865"/>
      <c r="H8" s="1513"/>
      <c r="I8" s="1513"/>
      <c r="J8" s="1513"/>
      <c r="K8" s="1513"/>
    </row>
    <row r="9" spans="1:11" ht="20.100000000000001" customHeight="1">
      <c r="A9" s="1513"/>
      <c r="B9" s="1513"/>
      <c r="C9" s="1866" t="s">
        <v>2220</v>
      </c>
      <c r="D9" s="1867"/>
      <c r="E9" s="1867"/>
      <c r="F9" s="1867"/>
      <c r="G9" s="1867"/>
      <c r="H9" s="1513"/>
      <c r="I9" s="1513"/>
      <c r="J9" s="1513"/>
      <c r="K9" s="1513"/>
    </row>
    <row r="10" spans="1:11" ht="27" customHeight="1">
      <c r="A10" s="1513"/>
      <c r="B10" s="1513"/>
      <c r="C10" s="26" t="s">
        <v>14</v>
      </c>
      <c r="D10" s="1854" t="s">
        <v>2221</v>
      </c>
      <c r="E10" s="1855"/>
      <c r="F10" s="1855"/>
      <c r="G10" s="1855"/>
      <c r="H10" s="1513"/>
      <c r="I10" s="1513"/>
      <c r="J10" s="1513"/>
      <c r="K10" s="1513"/>
    </row>
    <row r="11" spans="1:11" ht="27.95" customHeight="1">
      <c r="A11" s="1513"/>
      <c r="B11" s="1513"/>
      <c r="C11" s="27" t="s">
        <v>209</v>
      </c>
      <c r="D11" s="28">
        <v>2023</v>
      </c>
      <c r="E11" s="28">
        <v>2024</v>
      </c>
      <c r="F11" s="28">
        <v>2025</v>
      </c>
      <c r="G11" s="28">
        <v>2026</v>
      </c>
      <c r="H11" s="1513"/>
      <c r="I11" s="1513"/>
      <c r="J11" s="1513"/>
      <c r="K11" s="1513"/>
    </row>
    <row r="12" spans="1:11" ht="14.1" customHeight="1">
      <c r="A12" s="1513"/>
      <c r="B12" s="1513"/>
      <c r="C12" s="29"/>
      <c r="D12" s="30" t="s">
        <v>22</v>
      </c>
      <c r="E12" s="30" t="s">
        <v>23</v>
      </c>
      <c r="F12" s="30" t="s">
        <v>23</v>
      </c>
      <c r="G12" s="30" t="s">
        <v>23</v>
      </c>
      <c r="H12" s="1513"/>
      <c r="I12" s="1513"/>
      <c r="J12" s="1513"/>
      <c r="K12" s="1513"/>
    </row>
    <row r="13" spans="1:11" ht="14.1" customHeight="1">
      <c r="A13" s="1513"/>
      <c r="B13" s="1513"/>
      <c r="C13" s="27" t="s">
        <v>2222</v>
      </c>
      <c r="D13" s="31" t="s">
        <v>2223</v>
      </c>
      <c r="E13" s="31" t="s">
        <v>2224</v>
      </c>
      <c r="F13" s="31" t="s">
        <v>2224</v>
      </c>
      <c r="G13" s="31" t="s">
        <v>2224</v>
      </c>
      <c r="H13" s="1513"/>
      <c r="I13" s="1513"/>
      <c r="J13" s="1513"/>
      <c r="K13" s="1513"/>
    </row>
    <row r="14" spans="1:11" ht="72" customHeight="1">
      <c r="A14" s="1513"/>
      <c r="B14" s="1513"/>
      <c r="C14" s="26" t="s">
        <v>16</v>
      </c>
      <c r="D14" s="1854" t="s">
        <v>2225</v>
      </c>
      <c r="E14" s="1855"/>
      <c r="F14" s="1855"/>
      <c r="G14" s="1855"/>
      <c r="H14" s="1513"/>
      <c r="I14" s="1513"/>
      <c r="J14" s="1513"/>
      <c r="K14" s="1513"/>
    </row>
    <row r="15" spans="1:11" ht="27.95" customHeight="1">
      <c r="A15" s="1513"/>
      <c r="B15" s="1513"/>
      <c r="C15" s="27" t="s">
        <v>223</v>
      </c>
      <c r="D15" s="28">
        <v>2023</v>
      </c>
      <c r="E15" s="28">
        <v>2024</v>
      </c>
      <c r="F15" s="28">
        <v>2025</v>
      </c>
      <c r="G15" s="28">
        <v>2026</v>
      </c>
      <c r="H15" s="1513"/>
      <c r="I15" s="1513"/>
      <c r="J15" s="1513"/>
      <c r="K15" s="1513"/>
    </row>
    <row r="16" spans="1:11" ht="14.1" customHeight="1">
      <c r="A16" s="1513"/>
      <c r="B16" s="1513"/>
      <c r="C16" s="29"/>
      <c r="D16" s="30" t="s">
        <v>22</v>
      </c>
      <c r="E16" s="30" t="s">
        <v>23</v>
      </c>
      <c r="F16" s="30" t="s">
        <v>23</v>
      </c>
      <c r="G16" s="30" t="s">
        <v>23</v>
      </c>
      <c r="H16" s="1513"/>
      <c r="I16" s="1513"/>
      <c r="J16" s="1513"/>
      <c r="K16" s="1513"/>
    </row>
    <row r="17" spans="1:11" ht="20.100000000000001" customHeight="1">
      <c r="A17" s="1513"/>
      <c r="B17" s="1513"/>
      <c r="C17" s="27" t="s">
        <v>2226</v>
      </c>
      <c r="D17" s="31" t="s">
        <v>2227</v>
      </c>
      <c r="E17" s="31" t="s">
        <v>2228</v>
      </c>
      <c r="F17" s="31" t="s">
        <v>2228</v>
      </c>
      <c r="G17" s="31" t="s">
        <v>2228</v>
      </c>
      <c r="H17" s="1513"/>
      <c r="I17" s="1513"/>
      <c r="J17" s="1513"/>
      <c r="K17" s="1513"/>
    </row>
    <row r="18" spans="1:11" ht="20.100000000000001" customHeight="1">
      <c r="A18" s="1513"/>
      <c r="B18" s="1513"/>
      <c r="C18" s="27" t="s">
        <v>2229</v>
      </c>
      <c r="D18" s="31" t="s">
        <v>2230</v>
      </c>
      <c r="E18" s="31" t="s">
        <v>2230</v>
      </c>
      <c r="F18" s="31" t="s">
        <v>2230</v>
      </c>
      <c r="G18" s="31" t="s">
        <v>2230</v>
      </c>
      <c r="H18" s="1513"/>
      <c r="I18" s="1513"/>
      <c r="J18" s="1513"/>
      <c r="K18" s="1513"/>
    </row>
    <row r="19" spans="1:11" ht="20.100000000000001" customHeight="1">
      <c r="A19" s="1513"/>
      <c r="B19" s="1513"/>
      <c r="C19" s="27" t="s">
        <v>2231</v>
      </c>
      <c r="D19" s="31" t="s">
        <v>2232</v>
      </c>
      <c r="E19" s="31" t="s">
        <v>2233</v>
      </c>
      <c r="F19" s="31" t="s">
        <v>2233</v>
      </c>
      <c r="G19" s="31" t="s">
        <v>2233</v>
      </c>
      <c r="H19" s="1513"/>
      <c r="I19" s="1513"/>
      <c r="J19" s="1513"/>
      <c r="K19" s="1513"/>
    </row>
    <row r="20" spans="1:11" ht="14.1" customHeight="1">
      <c r="A20" s="1513"/>
      <c r="B20" s="1513"/>
      <c r="C20" s="1852" t="s">
        <v>27</v>
      </c>
      <c r="D20" s="1853"/>
      <c r="E20" s="1853"/>
      <c r="F20" s="1853"/>
      <c r="G20" s="1853"/>
      <c r="H20" s="1513"/>
      <c r="I20" s="1513"/>
      <c r="J20" s="1513"/>
      <c r="K20" s="1513"/>
    </row>
    <row r="21" spans="1:11" ht="14.1" customHeight="1">
      <c r="A21" s="1513"/>
      <c r="B21" s="1513"/>
      <c r="C21" s="32" t="s">
        <v>2234</v>
      </c>
      <c r="D21" s="1852" t="s">
        <v>2235</v>
      </c>
      <c r="E21" s="1853"/>
      <c r="F21" s="1853"/>
      <c r="G21" s="1853"/>
      <c r="H21" s="1513"/>
      <c r="I21" s="1513"/>
      <c r="J21" s="1513"/>
      <c r="K21" s="1513"/>
    </row>
    <row r="22" spans="1:11" ht="14.1" customHeight="1">
      <c r="A22" s="1513"/>
      <c r="B22" s="1513"/>
      <c r="C22" s="33" t="s">
        <v>19</v>
      </c>
      <c r="D22" s="1850" t="s">
        <v>2236</v>
      </c>
      <c r="E22" s="1851"/>
      <c r="F22" s="1851"/>
      <c r="G22" s="1851"/>
      <c r="H22" s="1513"/>
      <c r="I22" s="1513"/>
      <c r="J22" s="1513"/>
      <c r="K22" s="1513"/>
    </row>
    <row r="23" spans="1:11" ht="14.1" customHeight="1">
      <c r="A23" s="1513"/>
      <c r="B23" s="1513"/>
      <c r="C23" s="34" t="s">
        <v>20</v>
      </c>
      <c r="D23" s="1846" t="s">
        <v>2237</v>
      </c>
      <c r="E23" s="1847"/>
      <c r="F23" s="1847"/>
      <c r="G23" s="1847"/>
      <c r="H23" s="1513"/>
      <c r="I23" s="1513"/>
      <c r="J23" s="1513"/>
      <c r="K23" s="1513"/>
    </row>
    <row r="24" spans="1:11" ht="14.1" customHeight="1">
      <c r="A24" s="1513"/>
      <c r="B24" s="1513"/>
      <c r="C24" s="34" t="s">
        <v>21</v>
      </c>
      <c r="D24" s="1846" t="s">
        <v>2238</v>
      </c>
      <c r="E24" s="1847"/>
      <c r="F24" s="1847"/>
      <c r="G24" s="1847"/>
      <c r="H24" s="1513"/>
      <c r="I24" s="1513"/>
      <c r="J24" s="1513"/>
      <c r="K24" s="1513"/>
    </row>
    <row r="25" spans="1:11" ht="15" customHeight="1">
      <c r="A25" s="1513"/>
      <c r="B25" s="1513"/>
      <c r="C25" s="1514"/>
      <c r="D25" s="36">
        <v>2023</v>
      </c>
      <c r="E25" s="36">
        <v>2024</v>
      </c>
      <c r="F25" s="36">
        <v>2025</v>
      </c>
      <c r="G25" s="36">
        <v>2026</v>
      </c>
      <c r="H25" s="1513"/>
      <c r="I25" s="1513"/>
      <c r="J25" s="1513"/>
      <c r="K25" s="1513"/>
    </row>
    <row r="26" spans="1:11" ht="15" customHeight="1">
      <c r="A26" s="1513"/>
      <c r="B26" s="1513"/>
      <c r="C26" s="1515"/>
      <c r="D26" s="38" t="s">
        <v>22</v>
      </c>
      <c r="E26" s="38" t="s">
        <v>23</v>
      </c>
      <c r="F26" s="38" t="s">
        <v>23</v>
      </c>
      <c r="G26" s="38" t="s">
        <v>23</v>
      </c>
      <c r="H26" s="1513"/>
      <c r="I26" s="1513"/>
      <c r="J26" s="1513"/>
      <c r="K26" s="1513"/>
    </row>
    <row r="27" spans="1:11" ht="14.1" customHeight="1">
      <c r="A27" s="1513"/>
      <c r="B27" s="1513"/>
      <c r="C27" s="27" t="s">
        <v>33</v>
      </c>
      <c r="D27" s="31" t="s">
        <v>2239</v>
      </c>
      <c r="E27" s="31" t="s">
        <v>2239</v>
      </c>
      <c r="F27" s="31" t="s">
        <v>2239</v>
      </c>
      <c r="G27" s="31" t="s">
        <v>2239</v>
      </c>
      <c r="H27" s="1513"/>
      <c r="I27" s="1513"/>
      <c r="J27" s="1513"/>
      <c r="K27" s="1513"/>
    </row>
    <row r="28" spans="1:11" ht="14.1" customHeight="1">
      <c r="A28" s="1513"/>
      <c r="B28" s="1513"/>
      <c r="C28" s="27" t="s">
        <v>35</v>
      </c>
      <c r="D28" s="31" t="s">
        <v>2240</v>
      </c>
      <c r="E28" s="31" t="s">
        <v>2241</v>
      </c>
      <c r="F28" s="31" t="s">
        <v>2242</v>
      </c>
      <c r="G28" s="31" t="s">
        <v>2243</v>
      </c>
      <c r="H28" s="1513"/>
      <c r="I28" s="1513"/>
      <c r="J28" s="1513"/>
      <c r="K28" s="1513"/>
    </row>
    <row r="29" spans="1:11" ht="14.1" customHeight="1">
      <c r="A29" s="1513"/>
      <c r="B29" s="1513"/>
      <c r="C29" s="27" t="s">
        <v>40</v>
      </c>
      <c r="D29" s="31" t="s">
        <v>2244</v>
      </c>
      <c r="E29" s="31" t="s">
        <v>2245</v>
      </c>
      <c r="F29" s="31" t="s">
        <v>2246</v>
      </c>
      <c r="G29" s="31" t="s">
        <v>2247</v>
      </c>
      <c r="H29" s="1513"/>
      <c r="I29" s="1513"/>
      <c r="J29" s="1513"/>
      <c r="K29" s="1513"/>
    </row>
    <row r="30" spans="1:11" ht="14.1" customHeight="1">
      <c r="A30" s="1513"/>
      <c r="B30" s="1513"/>
      <c r="C30" s="27" t="s">
        <v>41</v>
      </c>
      <c r="D30" s="31" t="s">
        <v>18</v>
      </c>
      <c r="E30" s="31" t="s">
        <v>42</v>
      </c>
      <c r="F30" s="31" t="s">
        <v>42</v>
      </c>
      <c r="G30" s="31" t="s">
        <v>42</v>
      </c>
      <c r="H30" s="1513"/>
      <c r="I30" s="1513"/>
      <c r="J30" s="1513"/>
      <c r="K30" s="1513"/>
    </row>
    <row r="31" spans="1:11" ht="14.1" customHeight="1">
      <c r="A31" s="1513"/>
      <c r="B31" s="1513"/>
      <c r="C31" s="27" t="s">
        <v>43</v>
      </c>
      <c r="D31" s="31" t="s">
        <v>18</v>
      </c>
      <c r="E31" s="31" t="s">
        <v>2248</v>
      </c>
      <c r="F31" s="31" t="s">
        <v>2249</v>
      </c>
      <c r="G31" s="31" t="s">
        <v>2250</v>
      </c>
      <c r="H31" s="1513"/>
      <c r="I31" s="1513"/>
      <c r="J31" s="1513"/>
      <c r="K31" s="1513"/>
    </row>
    <row r="32" spans="1:11" ht="14.1" customHeight="1">
      <c r="A32" s="1513"/>
      <c r="B32" s="1513"/>
      <c r="C32" s="27" t="s">
        <v>47</v>
      </c>
      <c r="D32" s="31" t="s">
        <v>18</v>
      </c>
      <c r="E32" s="31" t="s">
        <v>2248</v>
      </c>
      <c r="F32" s="31" t="s">
        <v>2249</v>
      </c>
      <c r="G32" s="31" t="s">
        <v>2250</v>
      </c>
      <c r="H32" s="1513"/>
      <c r="I32" s="1513"/>
      <c r="J32" s="1513"/>
      <c r="K32" s="1513"/>
    </row>
    <row r="33" spans="1:11" ht="14.1" customHeight="1">
      <c r="A33" s="1513"/>
      <c r="B33" s="1513"/>
      <c r="C33" s="1848" t="s">
        <v>24</v>
      </c>
      <c r="D33" s="1849"/>
      <c r="E33" s="1849"/>
      <c r="F33" s="1849"/>
      <c r="G33" s="1849"/>
      <c r="H33" s="1513"/>
      <c r="I33" s="1513"/>
      <c r="J33" s="1513"/>
      <c r="K33" s="1513"/>
    </row>
    <row r="34" spans="1:11" ht="14.1" customHeight="1">
      <c r="A34" s="1513"/>
      <c r="B34" s="1513"/>
      <c r="C34" s="1514"/>
      <c r="D34" s="36">
        <v>2023</v>
      </c>
      <c r="E34" s="36">
        <v>2024</v>
      </c>
      <c r="F34" s="36">
        <v>2025</v>
      </c>
      <c r="G34" s="36">
        <v>2026</v>
      </c>
      <c r="H34" s="1513"/>
      <c r="I34" s="1513"/>
      <c r="J34" s="1513"/>
      <c r="K34" s="1513"/>
    </row>
    <row r="35" spans="1:11" ht="14.1" customHeight="1">
      <c r="A35" s="1513"/>
      <c r="B35" s="1513"/>
      <c r="C35" s="1515"/>
      <c r="D35" s="38" t="s">
        <v>22</v>
      </c>
      <c r="E35" s="38" t="s">
        <v>23</v>
      </c>
      <c r="F35" s="38" t="s">
        <v>23</v>
      </c>
      <c r="G35" s="38" t="s">
        <v>23</v>
      </c>
      <c r="H35" s="1513"/>
      <c r="I35" s="1513"/>
      <c r="J35" s="1513"/>
      <c r="K35" s="1513"/>
    </row>
    <row r="36" spans="1:11" ht="14.1" customHeight="1">
      <c r="A36" s="1513"/>
      <c r="B36" s="1513"/>
      <c r="C36" s="39" t="s">
        <v>48</v>
      </c>
      <c r="D36" s="40">
        <v>0</v>
      </c>
      <c r="E36" s="40">
        <v>169400000</v>
      </c>
      <c r="F36" s="40">
        <v>168191000</v>
      </c>
      <c r="G36" s="40">
        <v>168191000</v>
      </c>
      <c r="H36" s="1513"/>
      <c r="I36" s="1513"/>
      <c r="J36" s="1513"/>
      <c r="K36" s="1513"/>
    </row>
    <row r="37" spans="1:11" ht="14.1" customHeight="1">
      <c r="A37" s="1513"/>
      <c r="B37" s="1513"/>
      <c r="C37" s="39" t="s">
        <v>49</v>
      </c>
      <c r="D37" s="40">
        <v>0</v>
      </c>
      <c r="E37" s="40">
        <v>169400000</v>
      </c>
      <c r="F37" s="40">
        <v>168191000</v>
      </c>
      <c r="G37" s="40">
        <v>168191000</v>
      </c>
      <c r="H37" s="1513"/>
      <c r="I37" s="1513"/>
      <c r="J37" s="1513"/>
      <c r="K37" s="1513"/>
    </row>
    <row r="38" spans="1:11" ht="14.1" customHeight="1">
      <c r="A38" s="1513"/>
      <c r="B38" s="1513"/>
      <c r="C38" s="39" t="s">
        <v>50</v>
      </c>
      <c r="D38" s="40">
        <v>0</v>
      </c>
      <c r="E38" s="40">
        <v>0</v>
      </c>
      <c r="F38" s="40">
        <v>0</v>
      </c>
      <c r="G38" s="40">
        <v>0</v>
      </c>
      <c r="H38" s="1513"/>
      <c r="I38" s="1513"/>
      <c r="J38" s="1513"/>
      <c r="K38" s="1513"/>
    </row>
    <row r="39" spans="1:11" ht="14.1" customHeight="1">
      <c r="A39" s="1513"/>
      <c r="B39" s="1513"/>
      <c r="C39" s="39" t="s">
        <v>51</v>
      </c>
      <c r="D39" s="40">
        <v>0</v>
      </c>
      <c r="E39" s="40">
        <v>26300000</v>
      </c>
      <c r="F39" s="40">
        <v>33720000</v>
      </c>
      <c r="G39" s="40">
        <v>33720000</v>
      </c>
      <c r="H39" s="1513"/>
      <c r="I39" s="1513"/>
      <c r="J39" s="1513"/>
      <c r="K39" s="1513"/>
    </row>
    <row r="40" spans="1:11" ht="14.1" customHeight="1">
      <c r="A40" s="1513"/>
      <c r="B40" s="1513"/>
      <c r="C40" s="39" t="s">
        <v>49</v>
      </c>
      <c r="D40" s="40">
        <v>0</v>
      </c>
      <c r="E40" s="40">
        <v>26300000</v>
      </c>
      <c r="F40" s="40">
        <v>33720000</v>
      </c>
      <c r="G40" s="40">
        <v>33720000</v>
      </c>
      <c r="H40" s="1513"/>
      <c r="I40" s="1513"/>
      <c r="J40" s="1513"/>
      <c r="K40" s="1513"/>
    </row>
    <row r="41" spans="1:11" ht="14.1" customHeight="1">
      <c r="A41" s="1513"/>
      <c r="B41" s="1513"/>
      <c r="C41" s="39" t="s">
        <v>50</v>
      </c>
      <c r="D41" s="40">
        <v>0</v>
      </c>
      <c r="E41" s="40">
        <v>0</v>
      </c>
      <c r="F41" s="40">
        <v>0</v>
      </c>
      <c r="G41" s="40">
        <v>0</v>
      </c>
      <c r="H41" s="1513"/>
      <c r="I41" s="1513"/>
      <c r="J41" s="1513"/>
      <c r="K41" s="1513"/>
    </row>
    <row r="42" spans="1:11" ht="14.1" customHeight="1">
      <c r="A42" s="1513"/>
      <c r="B42" s="1513"/>
      <c r="C42" s="39" t="s">
        <v>52</v>
      </c>
      <c r="D42" s="40">
        <v>0</v>
      </c>
      <c r="E42" s="40">
        <v>49620000</v>
      </c>
      <c r="F42" s="40">
        <v>49700000</v>
      </c>
      <c r="G42" s="40">
        <v>59700000</v>
      </c>
      <c r="H42" s="1513"/>
      <c r="I42" s="1513"/>
      <c r="J42" s="1513"/>
      <c r="K42" s="1513"/>
    </row>
    <row r="43" spans="1:11" ht="14.1" customHeight="1">
      <c r="A43" s="1513"/>
      <c r="B43" s="1513"/>
      <c r="C43" s="39" t="s">
        <v>49</v>
      </c>
      <c r="D43" s="40">
        <v>0</v>
      </c>
      <c r="E43" s="40">
        <v>44620000</v>
      </c>
      <c r="F43" s="40">
        <v>44700000</v>
      </c>
      <c r="G43" s="40">
        <v>54700000</v>
      </c>
      <c r="H43" s="1513"/>
      <c r="I43" s="1513"/>
      <c r="J43" s="1513"/>
      <c r="K43" s="1513"/>
    </row>
    <row r="44" spans="1:11" ht="14.1" customHeight="1">
      <c r="A44" s="1513"/>
      <c r="B44" s="1513"/>
      <c r="C44" s="39" t="s">
        <v>50</v>
      </c>
      <c r="D44" s="40">
        <v>0</v>
      </c>
      <c r="E44" s="40">
        <v>5000000</v>
      </c>
      <c r="F44" s="40">
        <v>5000000</v>
      </c>
      <c r="G44" s="40">
        <v>5000000</v>
      </c>
      <c r="H44" s="1513"/>
      <c r="I44" s="1513"/>
      <c r="J44" s="1513"/>
      <c r="K44" s="1513"/>
    </row>
    <row r="45" spans="1:11" ht="14.1" customHeight="1">
      <c r="A45" s="1513"/>
      <c r="B45" s="1513"/>
      <c r="C45" s="39" t="s">
        <v>53</v>
      </c>
      <c r="D45" s="40">
        <v>0</v>
      </c>
      <c r="E45" s="40">
        <v>0</v>
      </c>
      <c r="F45" s="40">
        <v>0</v>
      </c>
      <c r="G45" s="40">
        <v>0</v>
      </c>
      <c r="H45" s="1513"/>
      <c r="I45" s="1513"/>
      <c r="J45" s="1513"/>
      <c r="K45" s="1513"/>
    </row>
    <row r="46" spans="1:11" ht="14.1" customHeight="1">
      <c r="A46" s="1513"/>
      <c r="B46" s="1513"/>
      <c r="C46" s="39" t="s">
        <v>49</v>
      </c>
      <c r="D46" s="40">
        <v>0</v>
      </c>
      <c r="E46" s="40">
        <v>0</v>
      </c>
      <c r="F46" s="40">
        <v>0</v>
      </c>
      <c r="G46" s="40">
        <v>0</v>
      </c>
      <c r="H46" s="1513"/>
      <c r="I46" s="1513"/>
      <c r="J46" s="1513"/>
      <c r="K46" s="1513"/>
    </row>
    <row r="47" spans="1:11" ht="14.1" customHeight="1">
      <c r="A47" s="1513"/>
      <c r="B47" s="1513"/>
      <c r="C47" s="39" t="s">
        <v>50</v>
      </c>
      <c r="D47" s="40">
        <v>0</v>
      </c>
      <c r="E47" s="40">
        <v>0</v>
      </c>
      <c r="F47" s="40">
        <v>0</v>
      </c>
      <c r="G47" s="40">
        <v>0</v>
      </c>
      <c r="H47" s="1513"/>
      <c r="I47" s="1513"/>
      <c r="J47" s="1513"/>
      <c r="K47" s="1513"/>
    </row>
    <row r="48" spans="1:11" ht="14.1" customHeight="1">
      <c r="A48" s="1513"/>
      <c r="B48" s="1513"/>
      <c r="C48" s="39" t="s">
        <v>54</v>
      </c>
      <c r="D48" s="40">
        <v>0</v>
      </c>
      <c r="E48" s="40">
        <v>0</v>
      </c>
      <c r="F48" s="40">
        <v>0</v>
      </c>
      <c r="G48" s="40">
        <v>0</v>
      </c>
      <c r="H48" s="1513"/>
      <c r="I48" s="1513"/>
      <c r="J48" s="1513"/>
      <c r="K48" s="1513"/>
    </row>
    <row r="49" spans="1:11" ht="14.1" customHeight="1">
      <c r="A49" s="1513"/>
      <c r="B49" s="1513"/>
      <c r="C49" s="39" t="s">
        <v>49</v>
      </c>
      <c r="D49" s="40">
        <v>0</v>
      </c>
      <c r="E49" s="40">
        <v>0</v>
      </c>
      <c r="F49" s="40">
        <v>0</v>
      </c>
      <c r="G49" s="40">
        <v>0</v>
      </c>
      <c r="H49" s="1513"/>
      <c r="I49" s="1513"/>
      <c r="J49" s="1513"/>
      <c r="K49" s="1513"/>
    </row>
    <row r="50" spans="1:11" ht="14.1" customHeight="1">
      <c r="A50" s="1513"/>
      <c r="B50" s="1513"/>
      <c r="C50" s="39" t="s">
        <v>50</v>
      </c>
      <c r="D50" s="40">
        <v>0</v>
      </c>
      <c r="E50" s="40">
        <v>0</v>
      </c>
      <c r="F50" s="40">
        <v>0</v>
      </c>
      <c r="G50" s="40">
        <v>0</v>
      </c>
      <c r="H50" s="1513"/>
      <c r="I50" s="1513"/>
      <c r="J50" s="1513"/>
      <c r="K50" s="1513"/>
    </row>
    <row r="51" spans="1:11" ht="14.1" customHeight="1">
      <c r="A51" s="1513"/>
      <c r="B51" s="1513"/>
      <c r="C51" s="39" t="s">
        <v>55</v>
      </c>
      <c r="D51" s="40">
        <v>0</v>
      </c>
      <c r="E51" s="40">
        <v>0</v>
      </c>
      <c r="F51" s="40">
        <v>0</v>
      </c>
      <c r="G51" s="40">
        <v>0</v>
      </c>
      <c r="H51" s="1513"/>
      <c r="I51" s="1513"/>
      <c r="J51" s="1513"/>
      <c r="K51" s="1513"/>
    </row>
    <row r="52" spans="1:11" ht="14.1" customHeight="1">
      <c r="A52" s="1513"/>
      <c r="B52" s="1513"/>
      <c r="C52" s="39" t="s">
        <v>49</v>
      </c>
      <c r="D52" s="40">
        <v>0</v>
      </c>
      <c r="E52" s="40">
        <v>0</v>
      </c>
      <c r="F52" s="40">
        <v>0</v>
      </c>
      <c r="G52" s="40">
        <v>0</v>
      </c>
      <c r="H52" s="1513"/>
      <c r="I52" s="1513"/>
      <c r="J52" s="1513"/>
      <c r="K52" s="1513"/>
    </row>
    <row r="53" spans="1:11" ht="14.1" customHeight="1">
      <c r="A53" s="1513"/>
      <c r="B53" s="1513"/>
      <c r="C53" s="39" t="s">
        <v>50</v>
      </c>
      <c r="D53" s="40">
        <v>0</v>
      </c>
      <c r="E53" s="40">
        <v>0</v>
      </c>
      <c r="F53" s="40">
        <v>0</v>
      </c>
      <c r="G53" s="40">
        <v>0</v>
      </c>
      <c r="H53" s="1513"/>
      <c r="I53" s="1513"/>
      <c r="J53" s="1513"/>
      <c r="K53" s="1513"/>
    </row>
    <row r="54" spans="1:11" ht="14.1" customHeight="1">
      <c r="A54" s="1513"/>
      <c r="B54" s="1513"/>
      <c r="C54" s="39" t="s">
        <v>56</v>
      </c>
      <c r="D54" s="40">
        <v>0</v>
      </c>
      <c r="E54" s="40">
        <v>380000</v>
      </c>
      <c r="F54" s="40">
        <v>300000</v>
      </c>
      <c r="G54" s="40">
        <v>300000</v>
      </c>
      <c r="H54" s="1513"/>
      <c r="I54" s="1513"/>
      <c r="J54" s="1513"/>
      <c r="K54" s="1513"/>
    </row>
    <row r="55" spans="1:11" ht="14.1" customHeight="1">
      <c r="A55" s="1513"/>
      <c r="B55" s="1513"/>
      <c r="C55" s="39" t="s">
        <v>49</v>
      </c>
      <c r="D55" s="40">
        <v>0</v>
      </c>
      <c r="E55" s="40">
        <v>380000</v>
      </c>
      <c r="F55" s="40">
        <v>300000</v>
      </c>
      <c r="G55" s="40">
        <v>300000</v>
      </c>
      <c r="H55" s="1513"/>
      <c r="I55" s="1513"/>
      <c r="J55" s="1513"/>
      <c r="K55" s="1513"/>
    </row>
    <row r="56" spans="1:11" ht="14.1" customHeight="1">
      <c r="A56" s="1513"/>
      <c r="B56" s="1513"/>
      <c r="C56" s="39" t="s">
        <v>50</v>
      </c>
      <c r="D56" s="40">
        <v>0</v>
      </c>
      <c r="E56" s="40">
        <v>0</v>
      </c>
      <c r="F56" s="40">
        <v>0</v>
      </c>
      <c r="G56" s="40">
        <v>0</v>
      </c>
      <c r="H56" s="1513"/>
      <c r="I56" s="1513"/>
      <c r="J56" s="1513"/>
      <c r="K56" s="1513"/>
    </row>
    <row r="57" spans="1:11" ht="14.1" customHeight="1">
      <c r="A57" s="1513"/>
      <c r="B57" s="1513"/>
      <c r="C57" s="39" t="s">
        <v>57</v>
      </c>
      <c r="D57" s="40">
        <v>0</v>
      </c>
      <c r="E57" s="40">
        <v>0</v>
      </c>
      <c r="F57" s="40">
        <v>0</v>
      </c>
      <c r="G57" s="40">
        <v>0</v>
      </c>
      <c r="H57" s="1513"/>
      <c r="I57" s="1513"/>
      <c r="J57" s="1513"/>
      <c r="K57" s="1513"/>
    </row>
    <row r="58" spans="1:11" ht="14.1" customHeight="1">
      <c r="A58" s="1513"/>
      <c r="B58" s="1513"/>
      <c r="C58" s="39" t="s">
        <v>49</v>
      </c>
      <c r="D58" s="40">
        <v>0</v>
      </c>
      <c r="E58" s="40">
        <v>0</v>
      </c>
      <c r="F58" s="40">
        <v>0</v>
      </c>
      <c r="G58" s="40">
        <v>0</v>
      </c>
      <c r="H58" s="1513"/>
      <c r="I58" s="1513"/>
      <c r="J58" s="1513"/>
      <c r="K58" s="1513"/>
    </row>
    <row r="59" spans="1:11" ht="14.1" customHeight="1">
      <c r="A59" s="1513"/>
      <c r="B59" s="1513"/>
      <c r="C59" s="39" t="s">
        <v>58</v>
      </c>
      <c r="D59" s="40">
        <v>0</v>
      </c>
      <c r="E59" s="40">
        <v>0</v>
      </c>
      <c r="F59" s="40">
        <v>0</v>
      </c>
      <c r="G59" s="40">
        <v>0</v>
      </c>
      <c r="H59" s="1513"/>
      <c r="I59" s="1513"/>
      <c r="J59" s="1513"/>
      <c r="K59" s="1513"/>
    </row>
    <row r="60" spans="1:11" ht="14.1" customHeight="1">
      <c r="A60" s="1513"/>
      <c r="B60" s="1513"/>
      <c r="C60" s="39" t="s">
        <v>59</v>
      </c>
      <c r="D60" s="40">
        <v>0</v>
      </c>
      <c r="E60" s="40">
        <v>0</v>
      </c>
      <c r="F60" s="40">
        <v>0</v>
      </c>
      <c r="G60" s="40">
        <v>0</v>
      </c>
      <c r="H60" s="1513"/>
      <c r="I60" s="1513"/>
      <c r="J60" s="1513"/>
      <c r="K60" s="1513"/>
    </row>
    <row r="61" spans="1:11" ht="14.1" customHeight="1">
      <c r="A61" s="1513"/>
      <c r="B61" s="1513"/>
      <c r="C61" s="39" t="s">
        <v>60</v>
      </c>
      <c r="D61" s="40">
        <v>0</v>
      </c>
      <c r="E61" s="40">
        <v>0</v>
      </c>
      <c r="F61" s="40">
        <v>0</v>
      </c>
      <c r="G61" s="40">
        <v>0</v>
      </c>
      <c r="H61" s="1513"/>
      <c r="I61" s="1513"/>
      <c r="J61" s="1513"/>
      <c r="K61" s="1513"/>
    </row>
    <row r="62" spans="1:11" ht="14.1" customHeight="1">
      <c r="A62" s="1513"/>
      <c r="B62" s="1513"/>
      <c r="C62" s="39" t="s">
        <v>61</v>
      </c>
      <c r="D62" s="40">
        <v>0</v>
      </c>
      <c r="E62" s="40">
        <v>0</v>
      </c>
      <c r="F62" s="40">
        <v>0</v>
      </c>
      <c r="G62" s="40">
        <v>0</v>
      </c>
      <c r="H62" s="1513"/>
      <c r="I62" s="1513"/>
      <c r="J62" s="1513"/>
      <c r="K62" s="1513"/>
    </row>
    <row r="63" spans="1:11" ht="14.1" customHeight="1">
      <c r="A63" s="1513"/>
      <c r="B63" s="1513"/>
      <c r="C63" s="39" t="s">
        <v>62</v>
      </c>
      <c r="D63" s="40">
        <v>0</v>
      </c>
      <c r="E63" s="40">
        <v>0</v>
      </c>
      <c r="F63" s="40">
        <v>0</v>
      </c>
      <c r="G63" s="40">
        <v>0</v>
      </c>
      <c r="H63" s="1513"/>
      <c r="I63" s="1513"/>
      <c r="J63" s="1513"/>
      <c r="K63" s="1513"/>
    </row>
    <row r="64" spans="1:11" ht="14.1" customHeight="1">
      <c r="A64" s="1513"/>
      <c r="B64" s="1513"/>
      <c r="C64" s="39" t="s">
        <v>49</v>
      </c>
      <c r="D64" s="40">
        <v>0</v>
      </c>
      <c r="E64" s="40">
        <v>0</v>
      </c>
      <c r="F64" s="40">
        <v>0</v>
      </c>
      <c r="G64" s="40">
        <v>0</v>
      </c>
      <c r="H64" s="1513"/>
      <c r="I64" s="1513"/>
      <c r="J64" s="1513"/>
      <c r="K64" s="1513"/>
    </row>
    <row r="65" spans="1:11" ht="14.1" customHeight="1">
      <c r="A65" s="1513"/>
      <c r="B65" s="1513"/>
      <c r="C65" s="39" t="s">
        <v>58</v>
      </c>
      <c r="D65" s="40">
        <v>0</v>
      </c>
      <c r="E65" s="40">
        <v>0</v>
      </c>
      <c r="F65" s="40">
        <v>0</v>
      </c>
      <c r="G65" s="40">
        <v>0</v>
      </c>
      <c r="H65" s="1513"/>
      <c r="I65" s="1513"/>
      <c r="J65" s="1513"/>
      <c r="K65" s="1513"/>
    </row>
    <row r="66" spans="1:11" ht="14.1" customHeight="1">
      <c r="A66" s="1513"/>
      <c r="B66" s="1513"/>
      <c r="C66" s="39" t="s">
        <v>59</v>
      </c>
      <c r="D66" s="40">
        <v>0</v>
      </c>
      <c r="E66" s="40">
        <v>0</v>
      </c>
      <c r="F66" s="40">
        <v>0</v>
      </c>
      <c r="G66" s="40">
        <v>0</v>
      </c>
      <c r="H66" s="1513"/>
      <c r="I66" s="1513"/>
      <c r="J66" s="1513"/>
      <c r="K66" s="1513"/>
    </row>
    <row r="67" spans="1:11" ht="14.1" customHeight="1">
      <c r="A67" s="1513"/>
      <c r="B67" s="1513"/>
      <c r="C67" s="39" t="s">
        <v>60</v>
      </c>
      <c r="D67" s="40">
        <v>0</v>
      </c>
      <c r="E67" s="40">
        <v>0</v>
      </c>
      <c r="F67" s="40">
        <v>0</v>
      </c>
      <c r="G67" s="40">
        <v>0</v>
      </c>
      <c r="H67" s="1513"/>
      <c r="I67" s="1513"/>
      <c r="J67" s="1513"/>
      <c r="K67" s="1513"/>
    </row>
    <row r="68" spans="1:11" ht="14.1" customHeight="1">
      <c r="A68" s="1513"/>
      <c r="B68" s="1513"/>
      <c r="C68" s="39" t="s">
        <v>61</v>
      </c>
      <c r="D68" s="40">
        <v>0</v>
      </c>
      <c r="E68" s="40">
        <v>0</v>
      </c>
      <c r="F68" s="40">
        <v>0</v>
      </c>
      <c r="G68" s="40">
        <v>0</v>
      </c>
      <c r="H68" s="1513"/>
      <c r="I68" s="1513"/>
      <c r="J68" s="1513"/>
      <c r="K68" s="1513"/>
    </row>
    <row r="69" spans="1:11" ht="14.1" customHeight="1">
      <c r="A69" s="1513"/>
      <c r="B69" s="1513"/>
      <c r="C69" s="39" t="s">
        <v>63</v>
      </c>
      <c r="D69" s="40">
        <v>0</v>
      </c>
      <c r="E69" s="40">
        <v>0</v>
      </c>
      <c r="F69" s="40">
        <v>0</v>
      </c>
      <c r="G69" s="40">
        <v>0</v>
      </c>
      <c r="H69" s="1513"/>
      <c r="I69" s="1513"/>
      <c r="J69" s="1513"/>
      <c r="K69" s="1513"/>
    </row>
    <row r="70" spans="1:11" ht="14.1" customHeight="1">
      <c r="A70" s="1513"/>
      <c r="B70" s="1513"/>
      <c r="C70" s="39" t="s">
        <v>49</v>
      </c>
      <c r="D70" s="40">
        <v>0</v>
      </c>
      <c r="E70" s="40">
        <v>0</v>
      </c>
      <c r="F70" s="40">
        <v>0</v>
      </c>
      <c r="G70" s="40">
        <v>0</v>
      </c>
      <c r="H70" s="1513"/>
      <c r="I70" s="1513"/>
      <c r="J70" s="1513"/>
      <c r="K70" s="1513"/>
    </row>
    <row r="71" spans="1:11" ht="14.1" customHeight="1">
      <c r="A71" s="1513"/>
      <c r="B71" s="1513"/>
      <c r="C71" s="39" t="s">
        <v>58</v>
      </c>
      <c r="D71" s="40">
        <v>0</v>
      </c>
      <c r="E71" s="40">
        <v>0</v>
      </c>
      <c r="F71" s="40">
        <v>0</v>
      </c>
      <c r="G71" s="40">
        <v>0</v>
      </c>
      <c r="H71" s="1513"/>
      <c r="I71" s="1513"/>
      <c r="J71" s="1513"/>
      <c r="K71" s="1513"/>
    </row>
    <row r="72" spans="1:11" ht="14.1" customHeight="1">
      <c r="A72" s="1513"/>
      <c r="B72" s="1513"/>
      <c r="C72" s="39" t="s">
        <v>59</v>
      </c>
      <c r="D72" s="40">
        <v>0</v>
      </c>
      <c r="E72" s="40">
        <v>0</v>
      </c>
      <c r="F72" s="40">
        <v>0</v>
      </c>
      <c r="G72" s="40">
        <v>0</v>
      </c>
      <c r="H72" s="1513"/>
      <c r="I72" s="1513"/>
      <c r="J72" s="1513"/>
      <c r="K72" s="1513"/>
    </row>
    <row r="73" spans="1:11" ht="14.1" customHeight="1">
      <c r="A73" s="1513"/>
      <c r="B73" s="1513"/>
      <c r="C73" s="39" t="s">
        <v>60</v>
      </c>
      <c r="D73" s="40">
        <v>0</v>
      </c>
      <c r="E73" s="40">
        <v>0</v>
      </c>
      <c r="F73" s="40">
        <v>0</v>
      </c>
      <c r="G73" s="40">
        <v>0</v>
      </c>
      <c r="H73" s="1513"/>
      <c r="I73" s="1513"/>
      <c r="J73" s="1513"/>
      <c r="K73" s="1513"/>
    </row>
    <row r="74" spans="1:11" ht="14.1" customHeight="1">
      <c r="A74" s="1513"/>
      <c r="B74" s="1513"/>
      <c r="C74" s="39" t="s">
        <v>61</v>
      </c>
      <c r="D74" s="40">
        <v>0</v>
      </c>
      <c r="E74" s="40">
        <v>0</v>
      </c>
      <c r="F74" s="40">
        <v>0</v>
      </c>
      <c r="G74" s="40">
        <v>0</v>
      </c>
      <c r="H74" s="1513"/>
      <c r="I74" s="1513"/>
      <c r="J74" s="1513"/>
      <c r="K74" s="1513"/>
    </row>
    <row r="75" spans="1:11" ht="14.1" customHeight="1">
      <c r="A75" s="1513"/>
      <c r="B75" s="1513"/>
      <c r="C75" s="39" t="s">
        <v>64</v>
      </c>
      <c r="D75" s="40">
        <v>0</v>
      </c>
      <c r="E75" s="40">
        <v>0</v>
      </c>
      <c r="F75" s="40">
        <v>0</v>
      </c>
      <c r="G75" s="40">
        <v>0</v>
      </c>
      <c r="H75" s="1513"/>
      <c r="I75" s="1513"/>
      <c r="J75" s="1513"/>
      <c r="K75" s="1513"/>
    </row>
    <row r="76" spans="1:11" ht="14.1" customHeight="1">
      <c r="A76" s="1513"/>
      <c r="B76" s="1513"/>
      <c r="C76" s="39" t="s">
        <v>65</v>
      </c>
      <c r="D76" s="40">
        <v>0</v>
      </c>
      <c r="E76" s="40">
        <v>0</v>
      </c>
      <c r="F76" s="40">
        <v>0</v>
      </c>
      <c r="G76" s="40">
        <v>0</v>
      </c>
      <c r="H76" s="1513"/>
      <c r="I76" s="1513"/>
      <c r="J76" s="1513"/>
      <c r="K76" s="1513"/>
    </row>
    <row r="77" spans="1:11" ht="14.1" customHeight="1">
      <c r="A77" s="1513"/>
      <c r="B77" s="1513"/>
      <c r="C77" s="41" t="s">
        <v>25</v>
      </c>
      <c r="D77" s="40">
        <v>0</v>
      </c>
      <c r="E77" s="40">
        <v>245700000</v>
      </c>
      <c r="F77" s="40">
        <v>251911000</v>
      </c>
      <c r="G77" s="40">
        <v>261911000</v>
      </c>
      <c r="H77" s="1513"/>
      <c r="I77" s="1513"/>
      <c r="J77" s="1513"/>
      <c r="K77" s="1513"/>
    </row>
    <row r="78" spans="1:11" ht="14.1" customHeight="1">
      <c r="A78" s="1513"/>
      <c r="B78" s="1513"/>
      <c r="C78" s="1852" t="s">
        <v>66</v>
      </c>
      <c r="D78" s="1853"/>
      <c r="E78" s="1853"/>
      <c r="F78" s="1853"/>
      <c r="G78" s="1853"/>
      <c r="H78" s="1513"/>
      <c r="I78" s="1513"/>
      <c r="J78" s="1513"/>
      <c r="K78" s="1513"/>
    </row>
    <row r="79" spans="1:11" ht="14.1" customHeight="1">
      <c r="A79" s="1513"/>
      <c r="B79" s="1513"/>
      <c r="C79" s="32" t="s">
        <v>2251</v>
      </c>
      <c r="D79" s="1852" t="s">
        <v>2252</v>
      </c>
      <c r="E79" s="1853"/>
      <c r="F79" s="1853"/>
      <c r="G79" s="1853"/>
      <c r="H79" s="1513"/>
      <c r="I79" s="1513"/>
      <c r="J79" s="1513"/>
      <c r="K79" s="1513"/>
    </row>
    <row r="80" spans="1:11" ht="14.1" customHeight="1">
      <c r="A80" s="1513"/>
      <c r="B80" s="1513"/>
      <c r="C80" s="33" t="s">
        <v>19</v>
      </c>
      <c r="D80" s="1850" t="s">
        <v>2255</v>
      </c>
      <c r="E80" s="1851"/>
      <c r="F80" s="1851"/>
      <c r="G80" s="1851"/>
      <c r="H80" s="1513"/>
      <c r="I80" s="1513"/>
      <c r="J80" s="1513"/>
      <c r="K80" s="1513"/>
    </row>
    <row r="81" spans="1:11" ht="14.1" customHeight="1">
      <c r="A81" s="1513"/>
      <c r="B81" s="1513"/>
      <c r="C81" s="34" t="s">
        <v>20</v>
      </c>
      <c r="D81" s="1846" t="s">
        <v>2256</v>
      </c>
      <c r="E81" s="1847"/>
      <c r="F81" s="1847"/>
      <c r="G81" s="1847"/>
      <c r="H81" s="1513"/>
      <c r="I81" s="1513"/>
      <c r="J81" s="1513"/>
      <c r="K81" s="1513"/>
    </row>
    <row r="82" spans="1:11" ht="14.1" customHeight="1">
      <c r="A82" s="1513"/>
      <c r="B82" s="1513"/>
      <c r="C82" s="34" t="s">
        <v>21</v>
      </c>
      <c r="D82" s="1846" t="s">
        <v>2257</v>
      </c>
      <c r="E82" s="1847"/>
      <c r="F82" s="1847"/>
      <c r="G82" s="1847"/>
      <c r="H82" s="1513"/>
      <c r="I82" s="1513"/>
      <c r="J82" s="1513"/>
      <c r="K82" s="1513"/>
    </row>
    <row r="83" spans="1:11" ht="15" customHeight="1">
      <c r="A83" s="1513"/>
      <c r="B83" s="1513"/>
      <c r="C83" s="1514"/>
      <c r="D83" s="36">
        <v>2023</v>
      </c>
      <c r="E83" s="36">
        <v>2024</v>
      </c>
      <c r="F83" s="36">
        <v>2025</v>
      </c>
      <c r="G83" s="36">
        <v>2026</v>
      </c>
      <c r="H83" s="1513"/>
      <c r="I83" s="1513"/>
      <c r="J83" s="1513"/>
      <c r="K83" s="1513"/>
    </row>
    <row r="84" spans="1:11" ht="15" customHeight="1">
      <c r="A84" s="1513"/>
      <c r="B84" s="1513"/>
      <c r="C84" s="1515"/>
      <c r="D84" s="38" t="s">
        <v>22</v>
      </c>
      <c r="E84" s="38" t="s">
        <v>23</v>
      </c>
      <c r="F84" s="38" t="s">
        <v>23</v>
      </c>
      <c r="G84" s="38" t="s">
        <v>23</v>
      </c>
      <c r="H84" s="1513"/>
      <c r="I84" s="1513"/>
      <c r="J84" s="1513"/>
      <c r="K84" s="1513"/>
    </row>
    <row r="85" spans="1:11" ht="14.1" customHeight="1">
      <c r="A85" s="1513"/>
      <c r="B85" s="1513"/>
      <c r="C85" s="27" t="s">
        <v>33</v>
      </c>
      <c r="D85" s="31" t="s">
        <v>34</v>
      </c>
      <c r="E85" s="31" t="s">
        <v>34</v>
      </c>
      <c r="F85" s="31" t="s">
        <v>42</v>
      </c>
      <c r="G85" s="31" t="s">
        <v>42</v>
      </c>
      <c r="H85" s="1513"/>
      <c r="I85" s="1513"/>
      <c r="J85" s="1513"/>
      <c r="K85" s="1513"/>
    </row>
    <row r="86" spans="1:11" ht="14.1" customHeight="1">
      <c r="A86" s="1513"/>
      <c r="B86" s="1513"/>
      <c r="C86" s="27" t="s">
        <v>35</v>
      </c>
      <c r="D86" s="31" t="s">
        <v>2258</v>
      </c>
      <c r="E86" s="31" t="s">
        <v>281</v>
      </c>
      <c r="F86" s="31" t="s">
        <v>42</v>
      </c>
      <c r="G86" s="31" t="s">
        <v>42</v>
      </c>
      <c r="H86" s="1513"/>
      <c r="I86" s="1513"/>
      <c r="J86" s="1513"/>
      <c r="K86" s="1513"/>
    </row>
    <row r="87" spans="1:11" ht="14.1" customHeight="1">
      <c r="A87" s="1513"/>
      <c r="B87" s="1513"/>
      <c r="C87" s="27" t="s">
        <v>40</v>
      </c>
      <c r="D87" s="31" t="s">
        <v>2258</v>
      </c>
      <c r="E87" s="31" t="s">
        <v>281</v>
      </c>
      <c r="F87" s="31" t="s">
        <v>42</v>
      </c>
      <c r="G87" s="31" t="s">
        <v>42</v>
      </c>
      <c r="H87" s="1513"/>
      <c r="I87" s="1513"/>
      <c r="J87" s="1513"/>
      <c r="K87" s="1513"/>
    </row>
    <row r="88" spans="1:11" ht="14.1" customHeight="1">
      <c r="A88" s="1513"/>
      <c r="B88" s="1513"/>
      <c r="C88" s="27" t="s">
        <v>41</v>
      </c>
      <c r="D88" s="31" t="s">
        <v>18</v>
      </c>
      <c r="E88" s="31" t="s">
        <v>42</v>
      </c>
      <c r="F88" s="31" t="s">
        <v>122</v>
      </c>
      <c r="G88" s="31" t="s">
        <v>18</v>
      </c>
      <c r="H88" s="1513"/>
      <c r="I88" s="1513"/>
      <c r="J88" s="1513"/>
      <c r="K88" s="1513"/>
    </row>
    <row r="89" spans="1:11" ht="14.1" customHeight="1">
      <c r="A89" s="1513"/>
      <c r="B89" s="1513"/>
      <c r="C89" s="27" t="s">
        <v>43</v>
      </c>
      <c r="D89" s="31" t="s">
        <v>18</v>
      </c>
      <c r="E89" s="31" t="s">
        <v>2259</v>
      </c>
      <c r="F89" s="31" t="s">
        <v>122</v>
      </c>
      <c r="G89" s="31" t="s">
        <v>18</v>
      </c>
      <c r="H89" s="1513"/>
      <c r="I89" s="1513"/>
      <c r="J89" s="1513"/>
      <c r="K89" s="1513"/>
    </row>
    <row r="90" spans="1:11" ht="14.1" customHeight="1">
      <c r="A90" s="1513"/>
      <c r="B90" s="1513"/>
      <c r="C90" s="27" t="s">
        <v>47</v>
      </c>
      <c r="D90" s="31" t="s">
        <v>18</v>
      </c>
      <c r="E90" s="31" t="s">
        <v>2259</v>
      </c>
      <c r="F90" s="31" t="s">
        <v>122</v>
      </c>
      <c r="G90" s="31" t="s">
        <v>18</v>
      </c>
      <c r="H90" s="1513"/>
      <c r="I90" s="1513"/>
      <c r="J90" s="1513"/>
      <c r="K90" s="1513"/>
    </row>
    <row r="91" spans="1:11" ht="14.1" customHeight="1">
      <c r="A91" s="1513"/>
      <c r="B91" s="1513"/>
      <c r="C91" s="1848" t="s">
        <v>24</v>
      </c>
      <c r="D91" s="1849"/>
      <c r="E91" s="1849"/>
      <c r="F91" s="1849"/>
      <c r="G91" s="1849"/>
      <c r="H91" s="1513"/>
      <c r="I91" s="1513"/>
      <c r="J91" s="1513"/>
      <c r="K91" s="1513"/>
    </row>
    <row r="92" spans="1:11" ht="14.1" customHeight="1">
      <c r="A92" s="1513"/>
      <c r="B92" s="1513"/>
      <c r="C92" s="1514"/>
      <c r="D92" s="36">
        <v>2023</v>
      </c>
      <c r="E92" s="36">
        <v>2024</v>
      </c>
      <c r="F92" s="36">
        <v>2025</v>
      </c>
      <c r="G92" s="36">
        <v>2026</v>
      </c>
      <c r="H92" s="1513"/>
      <c r="I92" s="1513"/>
      <c r="J92" s="1513"/>
      <c r="K92" s="1513"/>
    </row>
    <row r="93" spans="1:11" ht="14.1" customHeight="1">
      <c r="A93" s="1513"/>
      <c r="B93" s="1513"/>
      <c r="C93" s="1515"/>
      <c r="D93" s="38" t="s">
        <v>22</v>
      </c>
      <c r="E93" s="38" t="s">
        <v>23</v>
      </c>
      <c r="F93" s="38" t="s">
        <v>23</v>
      </c>
      <c r="G93" s="38" t="s">
        <v>23</v>
      </c>
      <c r="H93" s="1513"/>
      <c r="I93" s="1513"/>
      <c r="J93" s="1513"/>
      <c r="K93" s="1513"/>
    </row>
    <row r="94" spans="1:11" ht="14.1" customHeight="1">
      <c r="A94" s="1513"/>
      <c r="B94" s="1513"/>
      <c r="C94" s="39" t="s">
        <v>48</v>
      </c>
      <c r="D94" s="40">
        <v>0</v>
      </c>
      <c r="E94" s="40">
        <v>0</v>
      </c>
      <c r="F94" s="40">
        <v>0</v>
      </c>
      <c r="G94" s="40">
        <v>0</v>
      </c>
      <c r="H94" s="1513"/>
      <c r="I94" s="1513"/>
      <c r="J94" s="1513"/>
      <c r="K94" s="1513"/>
    </row>
    <row r="95" spans="1:11" ht="14.1" customHeight="1">
      <c r="A95" s="1513"/>
      <c r="B95" s="1513"/>
      <c r="C95" s="39" t="s">
        <v>49</v>
      </c>
      <c r="D95" s="40">
        <v>0</v>
      </c>
      <c r="E95" s="40">
        <v>0</v>
      </c>
      <c r="F95" s="40">
        <v>0</v>
      </c>
      <c r="G95" s="40">
        <v>0</v>
      </c>
      <c r="H95" s="1513"/>
      <c r="I95" s="1513"/>
      <c r="J95" s="1513"/>
      <c r="K95" s="1513"/>
    </row>
    <row r="96" spans="1:11" ht="14.1" customHeight="1">
      <c r="A96" s="1513"/>
      <c r="B96" s="1513"/>
      <c r="C96" s="39" t="s">
        <v>50</v>
      </c>
      <c r="D96" s="40">
        <v>0</v>
      </c>
      <c r="E96" s="40">
        <v>0</v>
      </c>
      <c r="F96" s="40">
        <v>0</v>
      </c>
      <c r="G96" s="40">
        <v>0</v>
      </c>
      <c r="H96" s="1513"/>
      <c r="I96" s="1513"/>
      <c r="J96" s="1513"/>
      <c r="K96" s="1513"/>
    </row>
    <row r="97" spans="1:11" ht="14.1" customHeight="1">
      <c r="A97" s="1513"/>
      <c r="B97" s="1513"/>
      <c r="C97" s="39" t="s">
        <v>51</v>
      </c>
      <c r="D97" s="40">
        <v>0</v>
      </c>
      <c r="E97" s="40">
        <v>0</v>
      </c>
      <c r="F97" s="40">
        <v>0</v>
      </c>
      <c r="G97" s="40">
        <v>0</v>
      </c>
      <c r="H97" s="1513"/>
      <c r="I97" s="1513"/>
      <c r="J97" s="1513"/>
      <c r="K97" s="1513"/>
    </row>
    <row r="98" spans="1:11" ht="14.1" customHeight="1">
      <c r="A98" s="1513"/>
      <c r="B98" s="1513"/>
      <c r="C98" s="39" t="s">
        <v>49</v>
      </c>
      <c r="D98" s="40">
        <v>0</v>
      </c>
      <c r="E98" s="40">
        <v>0</v>
      </c>
      <c r="F98" s="40">
        <v>0</v>
      </c>
      <c r="G98" s="40">
        <v>0</v>
      </c>
      <c r="H98" s="1513"/>
      <c r="I98" s="1513"/>
      <c r="J98" s="1513"/>
      <c r="K98" s="1513"/>
    </row>
    <row r="99" spans="1:11" ht="14.1" customHeight="1">
      <c r="A99" s="1513"/>
      <c r="B99" s="1513"/>
      <c r="C99" s="39" t="s">
        <v>50</v>
      </c>
      <c r="D99" s="40">
        <v>0</v>
      </c>
      <c r="E99" s="40">
        <v>0</v>
      </c>
      <c r="F99" s="40">
        <v>0</v>
      </c>
      <c r="G99" s="40">
        <v>0</v>
      </c>
      <c r="H99" s="1513"/>
      <c r="I99" s="1513"/>
      <c r="J99" s="1513"/>
      <c r="K99" s="1513"/>
    </row>
    <row r="100" spans="1:11" ht="14.1" customHeight="1">
      <c r="A100" s="1513"/>
      <c r="B100" s="1513"/>
      <c r="C100" s="39" t="s">
        <v>52</v>
      </c>
      <c r="D100" s="40">
        <v>0</v>
      </c>
      <c r="E100" s="40">
        <v>0</v>
      </c>
      <c r="F100" s="40">
        <v>0</v>
      </c>
      <c r="G100" s="40">
        <v>0</v>
      </c>
      <c r="H100" s="1513"/>
      <c r="I100" s="1513"/>
      <c r="J100" s="1513"/>
      <c r="K100" s="1513"/>
    </row>
    <row r="101" spans="1:11" ht="14.1" customHeight="1">
      <c r="A101" s="1513"/>
      <c r="B101" s="1513"/>
      <c r="C101" s="39" t="s">
        <v>49</v>
      </c>
      <c r="D101" s="40">
        <v>0</v>
      </c>
      <c r="E101" s="40">
        <v>0</v>
      </c>
      <c r="F101" s="40">
        <v>0</v>
      </c>
      <c r="G101" s="40">
        <v>0</v>
      </c>
      <c r="H101" s="1513"/>
      <c r="I101" s="1513"/>
      <c r="J101" s="1513"/>
      <c r="K101" s="1513"/>
    </row>
    <row r="102" spans="1:11" ht="14.1" customHeight="1">
      <c r="A102" s="1513"/>
      <c r="B102" s="1513"/>
      <c r="C102" s="39" t="s">
        <v>50</v>
      </c>
      <c r="D102" s="40">
        <v>0</v>
      </c>
      <c r="E102" s="40">
        <v>0</v>
      </c>
      <c r="F102" s="40">
        <v>0</v>
      </c>
      <c r="G102" s="40">
        <v>0</v>
      </c>
      <c r="H102" s="1513"/>
      <c r="I102" s="1513"/>
      <c r="J102" s="1513"/>
      <c r="K102" s="1513"/>
    </row>
    <row r="103" spans="1:11" ht="14.1" customHeight="1">
      <c r="A103" s="1513"/>
      <c r="B103" s="1513"/>
      <c r="C103" s="39" t="s">
        <v>53</v>
      </c>
      <c r="D103" s="40">
        <v>0</v>
      </c>
      <c r="E103" s="40">
        <v>0</v>
      </c>
      <c r="F103" s="40">
        <v>0</v>
      </c>
      <c r="G103" s="40">
        <v>0</v>
      </c>
      <c r="H103" s="1513"/>
      <c r="I103" s="1513"/>
      <c r="J103" s="1513"/>
      <c r="K103" s="1513"/>
    </row>
    <row r="104" spans="1:11" ht="14.1" customHeight="1">
      <c r="A104" s="1513"/>
      <c r="B104" s="1513"/>
      <c r="C104" s="39" t="s">
        <v>49</v>
      </c>
      <c r="D104" s="40">
        <v>0</v>
      </c>
      <c r="E104" s="40">
        <v>0</v>
      </c>
      <c r="F104" s="40">
        <v>0</v>
      </c>
      <c r="G104" s="40">
        <v>0</v>
      </c>
      <c r="H104" s="1513"/>
      <c r="I104" s="1513"/>
      <c r="J104" s="1513"/>
      <c r="K104" s="1513"/>
    </row>
    <row r="105" spans="1:11" ht="14.1" customHeight="1">
      <c r="A105" s="1513"/>
      <c r="B105" s="1513"/>
      <c r="C105" s="39" t="s">
        <v>50</v>
      </c>
      <c r="D105" s="40">
        <v>0</v>
      </c>
      <c r="E105" s="40">
        <v>0</v>
      </c>
      <c r="F105" s="40">
        <v>0</v>
      </c>
      <c r="G105" s="40">
        <v>0</v>
      </c>
      <c r="H105" s="1513"/>
      <c r="I105" s="1513"/>
      <c r="J105" s="1513"/>
      <c r="K105" s="1513"/>
    </row>
    <row r="106" spans="1:11" ht="14.1" customHeight="1">
      <c r="A106" s="1513"/>
      <c r="B106" s="1513"/>
      <c r="C106" s="39" t="s">
        <v>54</v>
      </c>
      <c r="D106" s="40">
        <v>0</v>
      </c>
      <c r="E106" s="40">
        <v>0</v>
      </c>
      <c r="F106" s="40">
        <v>0</v>
      </c>
      <c r="G106" s="40">
        <v>0</v>
      </c>
      <c r="H106" s="1513"/>
      <c r="I106" s="1513"/>
      <c r="J106" s="1513"/>
      <c r="K106" s="1513"/>
    </row>
    <row r="107" spans="1:11" ht="14.1" customHeight="1">
      <c r="A107" s="1513"/>
      <c r="B107" s="1513"/>
      <c r="C107" s="39" t="s">
        <v>49</v>
      </c>
      <c r="D107" s="40">
        <v>0</v>
      </c>
      <c r="E107" s="40">
        <v>0</v>
      </c>
      <c r="F107" s="40">
        <v>0</v>
      </c>
      <c r="G107" s="40">
        <v>0</v>
      </c>
      <c r="H107" s="1513"/>
      <c r="I107" s="1513"/>
      <c r="J107" s="1513"/>
      <c r="K107" s="1513"/>
    </row>
    <row r="108" spans="1:11" ht="14.1" customHeight="1">
      <c r="A108" s="1513"/>
      <c r="B108" s="1513"/>
      <c r="C108" s="39" t="s">
        <v>50</v>
      </c>
      <c r="D108" s="40">
        <v>0</v>
      </c>
      <c r="E108" s="40">
        <v>0</v>
      </c>
      <c r="F108" s="40">
        <v>0</v>
      </c>
      <c r="G108" s="40">
        <v>0</v>
      </c>
      <c r="H108" s="1513"/>
      <c r="I108" s="1513"/>
      <c r="J108" s="1513"/>
      <c r="K108" s="1513"/>
    </row>
    <row r="109" spans="1:11" ht="14.1" customHeight="1">
      <c r="A109" s="1513"/>
      <c r="B109" s="1513"/>
      <c r="C109" s="39" t="s">
        <v>55</v>
      </c>
      <c r="D109" s="40">
        <v>0</v>
      </c>
      <c r="E109" s="40">
        <v>0</v>
      </c>
      <c r="F109" s="40">
        <v>0</v>
      </c>
      <c r="G109" s="40">
        <v>0</v>
      </c>
      <c r="H109" s="1513"/>
      <c r="I109" s="1513"/>
      <c r="J109" s="1513"/>
      <c r="K109" s="1513"/>
    </row>
    <row r="110" spans="1:11" ht="14.1" customHeight="1">
      <c r="A110" s="1513"/>
      <c r="B110" s="1513"/>
      <c r="C110" s="39" t="s">
        <v>49</v>
      </c>
      <c r="D110" s="40">
        <v>0</v>
      </c>
      <c r="E110" s="40">
        <v>0</v>
      </c>
      <c r="F110" s="40">
        <v>0</v>
      </c>
      <c r="G110" s="40">
        <v>0</v>
      </c>
      <c r="H110" s="1513"/>
      <c r="I110" s="1513"/>
      <c r="J110" s="1513"/>
      <c r="K110" s="1513"/>
    </row>
    <row r="111" spans="1:11" ht="14.1" customHeight="1">
      <c r="A111" s="1513"/>
      <c r="B111" s="1513"/>
      <c r="C111" s="39" t="s">
        <v>50</v>
      </c>
      <c r="D111" s="40">
        <v>0</v>
      </c>
      <c r="E111" s="40">
        <v>0</v>
      </c>
      <c r="F111" s="40">
        <v>0</v>
      </c>
      <c r="G111" s="40">
        <v>0</v>
      </c>
      <c r="H111" s="1513"/>
      <c r="I111" s="1513"/>
      <c r="J111" s="1513"/>
      <c r="K111" s="1513"/>
    </row>
    <row r="112" spans="1:11" ht="14.1" customHeight="1">
      <c r="A112" s="1513"/>
      <c r="B112" s="1513"/>
      <c r="C112" s="39" t="s">
        <v>56</v>
      </c>
      <c r="D112" s="40">
        <v>0</v>
      </c>
      <c r="E112" s="40">
        <v>0</v>
      </c>
      <c r="F112" s="40">
        <v>0</v>
      </c>
      <c r="G112" s="40">
        <v>0</v>
      </c>
      <c r="H112" s="1513"/>
      <c r="I112" s="1513"/>
      <c r="J112" s="1513"/>
      <c r="K112" s="1513"/>
    </row>
    <row r="113" spans="1:11" ht="14.1" customHeight="1">
      <c r="A113" s="1513"/>
      <c r="B113" s="1513"/>
      <c r="C113" s="39" t="s">
        <v>49</v>
      </c>
      <c r="D113" s="40">
        <v>0</v>
      </c>
      <c r="E113" s="40">
        <v>0</v>
      </c>
      <c r="F113" s="40">
        <v>0</v>
      </c>
      <c r="G113" s="40">
        <v>0</v>
      </c>
      <c r="H113" s="1513"/>
      <c r="I113" s="1513"/>
      <c r="J113" s="1513"/>
      <c r="K113" s="1513"/>
    </row>
    <row r="114" spans="1:11" ht="14.1" customHeight="1">
      <c r="A114" s="1513"/>
      <c r="B114" s="1513"/>
      <c r="C114" s="39" t="s">
        <v>50</v>
      </c>
      <c r="D114" s="40">
        <v>0</v>
      </c>
      <c r="E114" s="40">
        <v>0</v>
      </c>
      <c r="F114" s="40">
        <v>0</v>
      </c>
      <c r="G114" s="40">
        <v>0</v>
      </c>
      <c r="H114" s="1513"/>
      <c r="I114" s="1513"/>
      <c r="J114" s="1513"/>
      <c r="K114" s="1513"/>
    </row>
    <row r="115" spans="1:11" ht="14.1" customHeight="1">
      <c r="A115" s="1513"/>
      <c r="B115" s="1513"/>
      <c r="C115" s="39" t="s">
        <v>57</v>
      </c>
      <c r="D115" s="40">
        <v>0</v>
      </c>
      <c r="E115" s="40">
        <v>0</v>
      </c>
      <c r="F115" s="40">
        <v>0</v>
      </c>
      <c r="G115" s="40">
        <v>0</v>
      </c>
      <c r="H115" s="1513"/>
      <c r="I115" s="1513"/>
      <c r="J115" s="1513"/>
      <c r="K115" s="1513"/>
    </row>
    <row r="116" spans="1:11" ht="14.1" customHeight="1">
      <c r="A116" s="1513"/>
      <c r="B116" s="1513"/>
      <c r="C116" s="39" t="s">
        <v>49</v>
      </c>
      <c r="D116" s="40">
        <v>0</v>
      </c>
      <c r="E116" s="40">
        <v>0</v>
      </c>
      <c r="F116" s="40">
        <v>0</v>
      </c>
      <c r="G116" s="40">
        <v>0</v>
      </c>
      <c r="H116" s="1513"/>
      <c r="I116" s="1513"/>
      <c r="J116" s="1513"/>
      <c r="K116" s="1513"/>
    </row>
    <row r="117" spans="1:11" ht="14.1" customHeight="1">
      <c r="A117" s="1513"/>
      <c r="B117" s="1513"/>
      <c r="C117" s="39" t="s">
        <v>58</v>
      </c>
      <c r="D117" s="40">
        <v>0</v>
      </c>
      <c r="E117" s="40">
        <v>0</v>
      </c>
      <c r="F117" s="40">
        <v>0</v>
      </c>
      <c r="G117" s="40">
        <v>0</v>
      </c>
      <c r="H117" s="1513"/>
      <c r="I117" s="1513"/>
      <c r="J117" s="1513"/>
      <c r="K117" s="1513"/>
    </row>
    <row r="118" spans="1:11" ht="14.1" customHeight="1">
      <c r="A118" s="1513"/>
      <c r="B118" s="1513"/>
      <c r="C118" s="39" t="s">
        <v>59</v>
      </c>
      <c r="D118" s="40">
        <v>0</v>
      </c>
      <c r="E118" s="40">
        <v>0</v>
      </c>
      <c r="F118" s="40">
        <v>0</v>
      </c>
      <c r="G118" s="40">
        <v>0</v>
      </c>
      <c r="H118" s="1513"/>
      <c r="I118" s="1513"/>
      <c r="J118" s="1513"/>
      <c r="K118" s="1513"/>
    </row>
    <row r="119" spans="1:11" ht="14.1" customHeight="1">
      <c r="A119" s="1513"/>
      <c r="B119" s="1513"/>
      <c r="C119" s="39" t="s">
        <v>60</v>
      </c>
      <c r="D119" s="40">
        <v>0</v>
      </c>
      <c r="E119" s="40">
        <v>0</v>
      </c>
      <c r="F119" s="40">
        <v>0</v>
      </c>
      <c r="G119" s="40">
        <v>0</v>
      </c>
      <c r="H119" s="1513"/>
      <c r="I119" s="1513"/>
      <c r="J119" s="1513"/>
      <c r="K119" s="1513"/>
    </row>
    <row r="120" spans="1:11" ht="14.1" customHeight="1">
      <c r="A120" s="1513"/>
      <c r="B120" s="1513"/>
      <c r="C120" s="39" t="s">
        <v>61</v>
      </c>
      <c r="D120" s="40">
        <v>0</v>
      </c>
      <c r="E120" s="40">
        <v>0</v>
      </c>
      <c r="F120" s="40">
        <v>0</v>
      </c>
      <c r="G120" s="40">
        <v>0</v>
      </c>
      <c r="H120" s="1513"/>
      <c r="I120" s="1513"/>
      <c r="J120" s="1513"/>
      <c r="K120" s="1513"/>
    </row>
    <row r="121" spans="1:11" ht="14.1" customHeight="1">
      <c r="A121" s="1513"/>
      <c r="B121" s="1513"/>
      <c r="C121" s="39" t="s">
        <v>62</v>
      </c>
      <c r="D121" s="40">
        <v>0</v>
      </c>
      <c r="E121" s="40">
        <v>2000000</v>
      </c>
      <c r="F121" s="40">
        <v>0</v>
      </c>
      <c r="G121" s="40">
        <v>0</v>
      </c>
      <c r="H121" s="1513"/>
      <c r="I121" s="1513"/>
      <c r="J121" s="1513"/>
      <c r="K121" s="1513"/>
    </row>
    <row r="122" spans="1:11" ht="14.1" customHeight="1">
      <c r="A122" s="1513"/>
      <c r="B122" s="1513"/>
      <c r="C122" s="39" t="s">
        <v>49</v>
      </c>
      <c r="D122" s="40">
        <v>0</v>
      </c>
      <c r="E122" s="40">
        <v>2000000</v>
      </c>
      <c r="F122" s="40">
        <v>0</v>
      </c>
      <c r="G122" s="40">
        <v>0</v>
      </c>
      <c r="H122" s="1513"/>
      <c r="I122" s="1513"/>
      <c r="J122" s="1513"/>
      <c r="K122" s="1513"/>
    </row>
    <row r="123" spans="1:11" ht="14.1" customHeight="1">
      <c r="A123" s="1513"/>
      <c r="B123" s="1513"/>
      <c r="C123" s="39" t="s">
        <v>58</v>
      </c>
      <c r="D123" s="40">
        <v>0</v>
      </c>
      <c r="E123" s="40">
        <v>0</v>
      </c>
      <c r="F123" s="40">
        <v>0</v>
      </c>
      <c r="G123" s="40">
        <v>0</v>
      </c>
      <c r="H123" s="1513"/>
      <c r="I123" s="1513"/>
      <c r="J123" s="1513"/>
      <c r="K123" s="1513"/>
    </row>
    <row r="124" spans="1:11" ht="14.1" customHeight="1">
      <c r="A124" s="1513"/>
      <c r="B124" s="1513"/>
      <c r="C124" s="39" t="s">
        <v>59</v>
      </c>
      <c r="D124" s="40">
        <v>0</v>
      </c>
      <c r="E124" s="40">
        <v>0</v>
      </c>
      <c r="F124" s="40">
        <v>0</v>
      </c>
      <c r="G124" s="40">
        <v>0</v>
      </c>
      <c r="H124" s="1513"/>
      <c r="I124" s="1513"/>
      <c r="J124" s="1513"/>
      <c r="K124" s="1513"/>
    </row>
    <row r="125" spans="1:11" ht="14.1" customHeight="1">
      <c r="A125" s="1513"/>
      <c r="B125" s="1513"/>
      <c r="C125" s="39" t="s">
        <v>60</v>
      </c>
      <c r="D125" s="40">
        <v>0</v>
      </c>
      <c r="E125" s="40">
        <v>0</v>
      </c>
      <c r="F125" s="40">
        <v>0</v>
      </c>
      <c r="G125" s="40">
        <v>0</v>
      </c>
      <c r="H125" s="1513"/>
      <c r="I125" s="1513"/>
      <c r="J125" s="1513"/>
      <c r="K125" s="1513"/>
    </row>
    <row r="126" spans="1:11" ht="14.1" customHeight="1">
      <c r="A126" s="1513"/>
      <c r="B126" s="1513"/>
      <c r="C126" s="39" t="s">
        <v>61</v>
      </c>
      <c r="D126" s="40">
        <v>0</v>
      </c>
      <c r="E126" s="40">
        <v>0</v>
      </c>
      <c r="F126" s="40">
        <v>0</v>
      </c>
      <c r="G126" s="40">
        <v>0</v>
      </c>
      <c r="H126" s="1513"/>
      <c r="I126" s="1513"/>
      <c r="J126" s="1513"/>
      <c r="K126" s="1513"/>
    </row>
    <row r="127" spans="1:11" ht="14.1" customHeight="1">
      <c r="A127" s="1513"/>
      <c r="B127" s="1513"/>
      <c r="C127" s="39" t="s">
        <v>63</v>
      </c>
      <c r="D127" s="40">
        <v>0</v>
      </c>
      <c r="E127" s="40">
        <v>0</v>
      </c>
      <c r="F127" s="40">
        <v>0</v>
      </c>
      <c r="G127" s="40">
        <v>0</v>
      </c>
      <c r="H127" s="1513"/>
      <c r="I127" s="1513"/>
      <c r="J127" s="1513"/>
      <c r="K127" s="1513"/>
    </row>
    <row r="128" spans="1:11" ht="14.1" customHeight="1">
      <c r="A128" s="1513"/>
      <c r="B128" s="1513"/>
      <c r="C128" s="39" t="s">
        <v>49</v>
      </c>
      <c r="D128" s="40">
        <v>0</v>
      </c>
      <c r="E128" s="40">
        <v>0</v>
      </c>
      <c r="F128" s="40">
        <v>0</v>
      </c>
      <c r="G128" s="40">
        <v>0</v>
      </c>
      <c r="H128" s="1513"/>
      <c r="I128" s="1513"/>
      <c r="J128" s="1513"/>
      <c r="K128" s="1513"/>
    </row>
    <row r="129" spans="1:11" ht="14.1" customHeight="1">
      <c r="A129" s="1513"/>
      <c r="B129" s="1513"/>
      <c r="C129" s="39" t="s">
        <v>58</v>
      </c>
      <c r="D129" s="40">
        <v>0</v>
      </c>
      <c r="E129" s="40">
        <v>0</v>
      </c>
      <c r="F129" s="40">
        <v>0</v>
      </c>
      <c r="G129" s="40">
        <v>0</v>
      </c>
      <c r="H129" s="1513"/>
      <c r="I129" s="1513"/>
      <c r="J129" s="1513"/>
      <c r="K129" s="1513"/>
    </row>
    <row r="130" spans="1:11" ht="14.1" customHeight="1">
      <c r="A130" s="1513"/>
      <c r="B130" s="1513"/>
      <c r="C130" s="39" t="s">
        <v>59</v>
      </c>
      <c r="D130" s="40">
        <v>0</v>
      </c>
      <c r="E130" s="40">
        <v>0</v>
      </c>
      <c r="F130" s="40">
        <v>0</v>
      </c>
      <c r="G130" s="40">
        <v>0</v>
      </c>
      <c r="H130" s="1513"/>
      <c r="I130" s="1513"/>
      <c r="J130" s="1513"/>
      <c r="K130" s="1513"/>
    </row>
    <row r="131" spans="1:11" ht="14.1" customHeight="1">
      <c r="A131" s="1513"/>
      <c r="B131" s="1513"/>
      <c r="C131" s="39" t="s">
        <v>60</v>
      </c>
      <c r="D131" s="40">
        <v>0</v>
      </c>
      <c r="E131" s="40">
        <v>0</v>
      </c>
      <c r="F131" s="40">
        <v>0</v>
      </c>
      <c r="G131" s="40">
        <v>0</v>
      </c>
      <c r="H131" s="1513"/>
      <c r="I131" s="1513"/>
      <c r="J131" s="1513"/>
      <c r="K131" s="1513"/>
    </row>
    <row r="132" spans="1:11" ht="14.1" customHeight="1">
      <c r="A132" s="1513"/>
      <c r="B132" s="1513"/>
      <c r="C132" s="39" t="s">
        <v>61</v>
      </c>
      <c r="D132" s="40">
        <v>0</v>
      </c>
      <c r="E132" s="40">
        <v>0</v>
      </c>
      <c r="F132" s="40">
        <v>0</v>
      </c>
      <c r="G132" s="40">
        <v>0</v>
      </c>
      <c r="H132" s="1513"/>
      <c r="I132" s="1513"/>
      <c r="J132" s="1513"/>
      <c r="K132" s="1513"/>
    </row>
    <row r="133" spans="1:11" ht="14.1" customHeight="1">
      <c r="A133" s="1513"/>
      <c r="B133" s="1513"/>
      <c r="C133" s="39" t="s">
        <v>64</v>
      </c>
      <c r="D133" s="40">
        <v>0</v>
      </c>
      <c r="E133" s="40">
        <v>0</v>
      </c>
      <c r="F133" s="40">
        <v>0</v>
      </c>
      <c r="G133" s="40">
        <v>0</v>
      </c>
      <c r="H133" s="1513"/>
      <c r="I133" s="1513"/>
      <c r="J133" s="1513"/>
      <c r="K133" s="1513"/>
    </row>
    <row r="134" spans="1:11" ht="14.1" customHeight="1">
      <c r="A134" s="1513"/>
      <c r="B134" s="1513"/>
      <c r="C134" s="39" t="s">
        <v>65</v>
      </c>
      <c r="D134" s="40">
        <v>0</v>
      </c>
      <c r="E134" s="40">
        <v>0</v>
      </c>
      <c r="F134" s="40">
        <v>0</v>
      </c>
      <c r="G134" s="40">
        <v>0</v>
      </c>
      <c r="H134" s="1513"/>
      <c r="I134" s="1513"/>
      <c r="J134" s="1513"/>
      <c r="K134" s="1513"/>
    </row>
    <row r="135" spans="1:11" ht="14.1" customHeight="1">
      <c r="A135" s="1513"/>
      <c r="B135" s="1513"/>
      <c r="C135" s="41" t="s">
        <v>25</v>
      </c>
      <c r="D135" s="40">
        <v>0</v>
      </c>
      <c r="E135" s="40">
        <v>2000000</v>
      </c>
      <c r="F135" s="40">
        <v>0</v>
      </c>
      <c r="G135" s="40">
        <v>0</v>
      </c>
      <c r="H135" s="1513"/>
      <c r="I135" s="1513"/>
      <c r="J135" s="1513"/>
      <c r="K135" s="1513"/>
    </row>
    <row r="136" spans="1:11" ht="14.1" customHeight="1">
      <c r="A136" s="1513"/>
      <c r="B136" s="1513"/>
      <c r="C136" s="33" t="s">
        <v>19</v>
      </c>
      <c r="D136" s="1850" t="s">
        <v>2260</v>
      </c>
      <c r="E136" s="1851"/>
      <c r="F136" s="1851"/>
      <c r="G136" s="1851"/>
      <c r="H136" s="1513"/>
      <c r="I136" s="1513"/>
      <c r="J136" s="1513"/>
      <c r="K136" s="1513"/>
    </row>
    <row r="137" spans="1:11" ht="14.1" customHeight="1">
      <c r="A137" s="1513"/>
      <c r="B137" s="1513"/>
      <c r="C137" s="34" t="s">
        <v>20</v>
      </c>
      <c r="D137" s="1846" t="s">
        <v>2261</v>
      </c>
      <c r="E137" s="1847"/>
      <c r="F137" s="1847"/>
      <c r="G137" s="1847"/>
      <c r="H137" s="1513"/>
      <c r="I137" s="1513"/>
      <c r="J137" s="1513"/>
      <c r="K137" s="1513"/>
    </row>
    <row r="138" spans="1:11" ht="14.1" customHeight="1">
      <c r="A138" s="1513"/>
      <c r="B138" s="1513"/>
      <c r="C138" s="34" t="s">
        <v>21</v>
      </c>
      <c r="D138" s="1846" t="s">
        <v>2262</v>
      </c>
      <c r="E138" s="1847"/>
      <c r="F138" s="1847"/>
      <c r="G138" s="1847"/>
      <c r="H138" s="1513"/>
      <c r="I138" s="1513"/>
      <c r="J138" s="1513"/>
      <c r="K138" s="1513"/>
    </row>
    <row r="139" spans="1:11" ht="15" customHeight="1">
      <c r="A139" s="1513"/>
      <c r="B139" s="1513"/>
      <c r="C139" s="1514"/>
      <c r="D139" s="36">
        <v>2023</v>
      </c>
      <c r="E139" s="36">
        <v>2024</v>
      </c>
      <c r="F139" s="36">
        <v>2025</v>
      </c>
      <c r="G139" s="36">
        <v>2026</v>
      </c>
      <c r="H139" s="1513"/>
      <c r="I139" s="1513"/>
      <c r="J139" s="1513"/>
      <c r="K139" s="1513"/>
    </row>
    <row r="140" spans="1:11" ht="15" customHeight="1">
      <c r="A140" s="1513"/>
      <c r="B140" s="1513"/>
      <c r="C140" s="1515"/>
      <c r="D140" s="38" t="s">
        <v>22</v>
      </c>
      <c r="E140" s="38" t="s">
        <v>23</v>
      </c>
      <c r="F140" s="38" t="s">
        <v>23</v>
      </c>
      <c r="G140" s="38" t="s">
        <v>23</v>
      </c>
      <c r="H140" s="1513"/>
      <c r="I140" s="1513"/>
      <c r="J140" s="1513"/>
      <c r="K140" s="1513"/>
    </row>
    <row r="141" spans="1:11" ht="14.1" customHeight="1">
      <c r="A141" s="1513"/>
      <c r="B141" s="1513"/>
      <c r="C141" s="27" t="s">
        <v>33</v>
      </c>
      <c r="D141" s="31" t="s">
        <v>18</v>
      </c>
      <c r="E141" s="31" t="s">
        <v>34</v>
      </c>
      <c r="F141" s="31" t="s">
        <v>42</v>
      </c>
      <c r="G141" s="31" t="s">
        <v>42</v>
      </c>
      <c r="H141" s="1513"/>
      <c r="I141" s="1513"/>
      <c r="J141" s="1513"/>
      <c r="K141" s="1513"/>
    </row>
    <row r="142" spans="1:11" ht="14.1" customHeight="1">
      <c r="A142" s="1513"/>
      <c r="B142" s="1513"/>
      <c r="C142" s="27" t="s">
        <v>35</v>
      </c>
      <c r="D142" s="31" t="s">
        <v>42</v>
      </c>
      <c r="E142" s="31" t="s">
        <v>574</v>
      </c>
      <c r="F142" s="31" t="s">
        <v>42</v>
      </c>
      <c r="G142" s="31" t="s">
        <v>42</v>
      </c>
      <c r="H142" s="1513"/>
      <c r="I142" s="1513"/>
      <c r="J142" s="1513"/>
      <c r="K142" s="1513"/>
    </row>
    <row r="143" spans="1:11" ht="14.1" customHeight="1">
      <c r="A143" s="1513"/>
      <c r="B143" s="1513"/>
      <c r="C143" s="27" t="s">
        <v>40</v>
      </c>
      <c r="D143" s="31" t="s">
        <v>42</v>
      </c>
      <c r="E143" s="31" t="s">
        <v>574</v>
      </c>
      <c r="F143" s="31" t="s">
        <v>42</v>
      </c>
      <c r="G143" s="31" t="s">
        <v>42</v>
      </c>
      <c r="H143" s="1513"/>
      <c r="I143" s="1513"/>
      <c r="J143" s="1513"/>
      <c r="K143" s="1513"/>
    </row>
    <row r="144" spans="1:11" ht="14.1" customHeight="1">
      <c r="A144" s="1513"/>
      <c r="B144" s="1513"/>
      <c r="C144" s="27" t="s">
        <v>41</v>
      </c>
      <c r="D144" s="31" t="s">
        <v>18</v>
      </c>
      <c r="E144" s="31" t="s">
        <v>18</v>
      </c>
      <c r="F144" s="31" t="s">
        <v>122</v>
      </c>
      <c r="G144" s="31" t="s">
        <v>18</v>
      </c>
      <c r="H144" s="1513"/>
      <c r="I144" s="1513"/>
      <c r="J144" s="1513"/>
      <c r="K144" s="1513"/>
    </row>
    <row r="145" spans="1:11" ht="14.1" customHeight="1">
      <c r="A145" s="1513"/>
      <c r="B145" s="1513"/>
      <c r="C145" s="27" t="s">
        <v>43</v>
      </c>
      <c r="D145" s="31" t="s">
        <v>18</v>
      </c>
      <c r="E145" s="31" t="s">
        <v>18</v>
      </c>
      <c r="F145" s="31" t="s">
        <v>122</v>
      </c>
      <c r="G145" s="31" t="s">
        <v>18</v>
      </c>
      <c r="H145" s="1513"/>
      <c r="I145" s="1513"/>
      <c r="J145" s="1513"/>
      <c r="K145" s="1513"/>
    </row>
    <row r="146" spans="1:11" ht="14.1" customHeight="1">
      <c r="A146" s="1513"/>
      <c r="B146" s="1513"/>
      <c r="C146" s="27" t="s">
        <v>47</v>
      </c>
      <c r="D146" s="31" t="s">
        <v>18</v>
      </c>
      <c r="E146" s="31" t="s">
        <v>18</v>
      </c>
      <c r="F146" s="31" t="s">
        <v>122</v>
      </c>
      <c r="G146" s="31" t="s">
        <v>18</v>
      </c>
      <c r="H146" s="1513"/>
      <c r="I146" s="1513"/>
      <c r="J146" s="1513"/>
      <c r="K146" s="1513"/>
    </row>
    <row r="147" spans="1:11" ht="14.1" customHeight="1">
      <c r="A147" s="1513"/>
      <c r="B147" s="1513"/>
      <c r="C147" s="1848" t="s">
        <v>24</v>
      </c>
      <c r="D147" s="1849"/>
      <c r="E147" s="1849"/>
      <c r="F147" s="1849"/>
      <c r="G147" s="1849"/>
      <c r="H147" s="1513"/>
      <c r="I147" s="1513"/>
      <c r="J147" s="1513"/>
      <c r="K147" s="1513"/>
    </row>
    <row r="148" spans="1:11" ht="14.1" customHeight="1">
      <c r="A148" s="1513"/>
      <c r="B148" s="1513"/>
      <c r="C148" s="1514"/>
      <c r="D148" s="36">
        <v>2023</v>
      </c>
      <c r="E148" s="36">
        <v>2024</v>
      </c>
      <c r="F148" s="36">
        <v>2025</v>
      </c>
      <c r="G148" s="36">
        <v>2026</v>
      </c>
      <c r="H148" s="1513"/>
      <c r="I148" s="1513"/>
      <c r="J148" s="1513"/>
      <c r="K148" s="1513"/>
    </row>
    <row r="149" spans="1:11" ht="14.1" customHeight="1">
      <c r="A149" s="1513"/>
      <c r="B149" s="1513"/>
      <c r="C149" s="1515"/>
      <c r="D149" s="38" t="s">
        <v>22</v>
      </c>
      <c r="E149" s="38" t="s">
        <v>23</v>
      </c>
      <c r="F149" s="38" t="s">
        <v>23</v>
      </c>
      <c r="G149" s="38" t="s">
        <v>23</v>
      </c>
      <c r="H149" s="1513"/>
      <c r="I149" s="1513"/>
      <c r="J149" s="1513"/>
      <c r="K149" s="1513"/>
    </row>
    <row r="150" spans="1:11" ht="14.1" customHeight="1">
      <c r="A150" s="1513"/>
      <c r="B150" s="1513"/>
      <c r="C150" s="39" t="s">
        <v>48</v>
      </c>
      <c r="D150" s="40">
        <v>0</v>
      </c>
      <c r="E150" s="40">
        <v>0</v>
      </c>
      <c r="F150" s="40">
        <v>0</v>
      </c>
      <c r="G150" s="40">
        <v>0</v>
      </c>
      <c r="H150" s="1513"/>
      <c r="I150" s="1513"/>
      <c r="J150" s="1513"/>
      <c r="K150" s="1513"/>
    </row>
    <row r="151" spans="1:11" ht="14.1" customHeight="1">
      <c r="A151" s="1513"/>
      <c r="B151" s="1513"/>
      <c r="C151" s="39" t="s">
        <v>49</v>
      </c>
      <c r="D151" s="40">
        <v>0</v>
      </c>
      <c r="E151" s="40">
        <v>0</v>
      </c>
      <c r="F151" s="40">
        <v>0</v>
      </c>
      <c r="G151" s="40">
        <v>0</v>
      </c>
      <c r="H151" s="1513"/>
      <c r="I151" s="1513"/>
      <c r="J151" s="1513"/>
      <c r="K151" s="1513"/>
    </row>
    <row r="152" spans="1:11" ht="14.1" customHeight="1">
      <c r="A152" s="1513"/>
      <c r="B152" s="1513"/>
      <c r="C152" s="39" t="s">
        <v>50</v>
      </c>
      <c r="D152" s="40">
        <v>0</v>
      </c>
      <c r="E152" s="40">
        <v>0</v>
      </c>
      <c r="F152" s="40">
        <v>0</v>
      </c>
      <c r="G152" s="40">
        <v>0</v>
      </c>
      <c r="H152" s="1513"/>
      <c r="I152" s="1513"/>
      <c r="J152" s="1513"/>
      <c r="K152" s="1513"/>
    </row>
    <row r="153" spans="1:11" ht="14.1" customHeight="1">
      <c r="A153" s="1513"/>
      <c r="B153" s="1513"/>
      <c r="C153" s="39" t="s">
        <v>51</v>
      </c>
      <c r="D153" s="40">
        <v>0</v>
      </c>
      <c r="E153" s="40">
        <v>0</v>
      </c>
      <c r="F153" s="40">
        <v>0</v>
      </c>
      <c r="G153" s="40">
        <v>0</v>
      </c>
      <c r="H153" s="1513"/>
      <c r="I153" s="1513"/>
      <c r="J153" s="1513"/>
      <c r="K153" s="1513"/>
    </row>
    <row r="154" spans="1:11" ht="14.1" customHeight="1">
      <c r="A154" s="1513"/>
      <c r="B154" s="1513"/>
      <c r="C154" s="39" t="s">
        <v>49</v>
      </c>
      <c r="D154" s="40">
        <v>0</v>
      </c>
      <c r="E154" s="40">
        <v>0</v>
      </c>
      <c r="F154" s="40">
        <v>0</v>
      </c>
      <c r="G154" s="40">
        <v>0</v>
      </c>
      <c r="H154" s="1513"/>
      <c r="I154" s="1513"/>
      <c r="J154" s="1513"/>
      <c r="K154" s="1513"/>
    </row>
    <row r="155" spans="1:11" ht="14.1" customHeight="1">
      <c r="A155" s="1513"/>
      <c r="B155" s="1513"/>
      <c r="C155" s="39" t="s">
        <v>50</v>
      </c>
      <c r="D155" s="40">
        <v>0</v>
      </c>
      <c r="E155" s="40">
        <v>0</v>
      </c>
      <c r="F155" s="40">
        <v>0</v>
      </c>
      <c r="G155" s="40">
        <v>0</v>
      </c>
      <c r="H155" s="1513"/>
      <c r="I155" s="1513"/>
      <c r="J155" s="1513"/>
      <c r="K155" s="1513"/>
    </row>
    <row r="156" spans="1:11" ht="14.1" customHeight="1">
      <c r="A156" s="1513"/>
      <c r="B156" s="1513"/>
      <c r="C156" s="39" t="s">
        <v>52</v>
      </c>
      <c r="D156" s="40">
        <v>0</v>
      </c>
      <c r="E156" s="40">
        <v>0</v>
      </c>
      <c r="F156" s="40">
        <v>0</v>
      </c>
      <c r="G156" s="40">
        <v>0</v>
      </c>
      <c r="H156" s="1513"/>
      <c r="I156" s="1513"/>
      <c r="J156" s="1513"/>
      <c r="K156" s="1513"/>
    </row>
    <row r="157" spans="1:11" ht="14.1" customHeight="1">
      <c r="A157" s="1513"/>
      <c r="B157" s="1513"/>
      <c r="C157" s="39" t="s">
        <v>49</v>
      </c>
      <c r="D157" s="40">
        <v>0</v>
      </c>
      <c r="E157" s="40">
        <v>0</v>
      </c>
      <c r="F157" s="40">
        <v>0</v>
      </c>
      <c r="G157" s="40">
        <v>0</v>
      </c>
      <c r="H157" s="1513"/>
      <c r="I157" s="1513"/>
      <c r="J157" s="1513"/>
      <c r="K157" s="1513"/>
    </row>
    <row r="158" spans="1:11" ht="14.1" customHeight="1">
      <c r="A158" s="1513"/>
      <c r="B158" s="1513"/>
      <c r="C158" s="39" t="s">
        <v>50</v>
      </c>
      <c r="D158" s="40">
        <v>0</v>
      </c>
      <c r="E158" s="40">
        <v>0</v>
      </c>
      <c r="F158" s="40">
        <v>0</v>
      </c>
      <c r="G158" s="40">
        <v>0</v>
      </c>
      <c r="H158" s="1513"/>
      <c r="I158" s="1513"/>
      <c r="J158" s="1513"/>
      <c r="K158" s="1513"/>
    </row>
    <row r="159" spans="1:11" ht="14.1" customHeight="1">
      <c r="A159" s="1513"/>
      <c r="B159" s="1513"/>
      <c r="C159" s="39" t="s">
        <v>53</v>
      </c>
      <c r="D159" s="40">
        <v>0</v>
      </c>
      <c r="E159" s="40">
        <v>0</v>
      </c>
      <c r="F159" s="40">
        <v>0</v>
      </c>
      <c r="G159" s="40">
        <v>0</v>
      </c>
      <c r="H159" s="1513"/>
      <c r="I159" s="1513"/>
      <c r="J159" s="1513"/>
      <c r="K159" s="1513"/>
    </row>
    <row r="160" spans="1:11" ht="14.1" customHeight="1">
      <c r="A160" s="1513"/>
      <c r="B160" s="1513"/>
      <c r="C160" s="39" t="s">
        <v>49</v>
      </c>
      <c r="D160" s="40">
        <v>0</v>
      </c>
      <c r="E160" s="40">
        <v>0</v>
      </c>
      <c r="F160" s="40">
        <v>0</v>
      </c>
      <c r="G160" s="40">
        <v>0</v>
      </c>
      <c r="H160" s="1513"/>
      <c r="I160" s="1513"/>
      <c r="J160" s="1513"/>
      <c r="K160" s="1513"/>
    </row>
    <row r="161" spans="1:11" ht="14.1" customHeight="1">
      <c r="A161" s="1513"/>
      <c r="B161" s="1513"/>
      <c r="C161" s="39" t="s">
        <v>50</v>
      </c>
      <c r="D161" s="40">
        <v>0</v>
      </c>
      <c r="E161" s="40">
        <v>0</v>
      </c>
      <c r="F161" s="40">
        <v>0</v>
      </c>
      <c r="G161" s="40">
        <v>0</v>
      </c>
      <c r="H161" s="1513"/>
      <c r="I161" s="1513"/>
      <c r="J161" s="1513"/>
      <c r="K161" s="1513"/>
    </row>
    <row r="162" spans="1:11" ht="14.1" customHeight="1">
      <c r="A162" s="1513"/>
      <c r="B162" s="1513"/>
      <c r="C162" s="39" t="s">
        <v>54</v>
      </c>
      <c r="D162" s="40">
        <v>0</v>
      </c>
      <c r="E162" s="40">
        <v>0</v>
      </c>
      <c r="F162" s="40">
        <v>0</v>
      </c>
      <c r="G162" s="40">
        <v>0</v>
      </c>
      <c r="H162" s="1513"/>
      <c r="I162" s="1513"/>
      <c r="J162" s="1513"/>
      <c r="K162" s="1513"/>
    </row>
    <row r="163" spans="1:11" ht="14.1" customHeight="1">
      <c r="A163" s="1513"/>
      <c r="B163" s="1513"/>
      <c r="C163" s="39" t="s">
        <v>49</v>
      </c>
      <c r="D163" s="40">
        <v>0</v>
      </c>
      <c r="E163" s="40">
        <v>0</v>
      </c>
      <c r="F163" s="40">
        <v>0</v>
      </c>
      <c r="G163" s="40">
        <v>0</v>
      </c>
      <c r="H163" s="1513"/>
      <c r="I163" s="1513"/>
      <c r="J163" s="1513"/>
      <c r="K163" s="1513"/>
    </row>
    <row r="164" spans="1:11" ht="14.1" customHeight="1">
      <c r="A164" s="1513"/>
      <c r="B164" s="1513"/>
      <c r="C164" s="39" t="s">
        <v>50</v>
      </c>
      <c r="D164" s="40">
        <v>0</v>
      </c>
      <c r="E164" s="40">
        <v>0</v>
      </c>
      <c r="F164" s="40">
        <v>0</v>
      </c>
      <c r="G164" s="40">
        <v>0</v>
      </c>
      <c r="H164" s="1513"/>
      <c r="I164" s="1513"/>
      <c r="J164" s="1513"/>
      <c r="K164" s="1513"/>
    </row>
    <row r="165" spans="1:11" ht="14.1" customHeight="1">
      <c r="A165" s="1513"/>
      <c r="B165" s="1513"/>
      <c r="C165" s="39" t="s">
        <v>55</v>
      </c>
      <c r="D165" s="40">
        <v>0</v>
      </c>
      <c r="E165" s="40">
        <v>0</v>
      </c>
      <c r="F165" s="40">
        <v>0</v>
      </c>
      <c r="G165" s="40">
        <v>0</v>
      </c>
      <c r="H165" s="1513"/>
      <c r="I165" s="1513"/>
      <c r="J165" s="1513"/>
      <c r="K165" s="1513"/>
    </row>
    <row r="166" spans="1:11" ht="14.1" customHeight="1">
      <c r="A166" s="1513"/>
      <c r="B166" s="1513"/>
      <c r="C166" s="39" t="s">
        <v>49</v>
      </c>
      <c r="D166" s="40">
        <v>0</v>
      </c>
      <c r="E166" s="40">
        <v>0</v>
      </c>
      <c r="F166" s="40">
        <v>0</v>
      </c>
      <c r="G166" s="40">
        <v>0</v>
      </c>
      <c r="H166" s="1513"/>
      <c r="I166" s="1513"/>
      <c r="J166" s="1513"/>
      <c r="K166" s="1513"/>
    </row>
    <row r="167" spans="1:11" ht="14.1" customHeight="1">
      <c r="A167" s="1513"/>
      <c r="B167" s="1513"/>
      <c r="C167" s="39" t="s">
        <v>50</v>
      </c>
      <c r="D167" s="40">
        <v>0</v>
      </c>
      <c r="E167" s="40">
        <v>0</v>
      </c>
      <c r="F167" s="40">
        <v>0</v>
      </c>
      <c r="G167" s="40">
        <v>0</v>
      </c>
      <c r="H167" s="1513"/>
      <c r="I167" s="1513"/>
      <c r="J167" s="1513"/>
      <c r="K167" s="1513"/>
    </row>
    <row r="168" spans="1:11" ht="14.1" customHeight="1">
      <c r="A168" s="1513"/>
      <c r="B168" s="1513"/>
      <c r="C168" s="39" t="s">
        <v>56</v>
      </c>
      <c r="D168" s="40">
        <v>0</v>
      </c>
      <c r="E168" s="40">
        <v>0</v>
      </c>
      <c r="F168" s="40">
        <v>0</v>
      </c>
      <c r="G168" s="40">
        <v>0</v>
      </c>
      <c r="H168" s="1513"/>
      <c r="I168" s="1513"/>
      <c r="J168" s="1513"/>
      <c r="K168" s="1513"/>
    </row>
    <row r="169" spans="1:11" ht="14.1" customHeight="1">
      <c r="A169" s="1513"/>
      <c r="B169" s="1513"/>
      <c r="C169" s="39" t="s">
        <v>49</v>
      </c>
      <c r="D169" s="40">
        <v>0</v>
      </c>
      <c r="E169" s="40">
        <v>0</v>
      </c>
      <c r="F169" s="40">
        <v>0</v>
      </c>
      <c r="G169" s="40">
        <v>0</v>
      </c>
      <c r="H169" s="1513"/>
      <c r="I169" s="1513"/>
      <c r="J169" s="1513"/>
      <c r="K169" s="1513"/>
    </row>
    <row r="170" spans="1:11" ht="14.1" customHeight="1">
      <c r="A170" s="1513"/>
      <c r="B170" s="1513"/>
      <c r="C170" s="39" t="s">
        <v>50</v>
      </c>
      <c r="D170" s="40">
        <v>0</v>
      </c>
      <c r="E170" s="40">
        <v>0</v>
      </c>
      <c r="F170" s="40">
        <v>0</v>
      </c>
      <c r="G170" s="40">
        <v>0</v>
      </c>
      <c r="H170" s="1513"/>
      <c r="I170" s="1513"/>
      <c r="J170" s="1513"/>
      <c r="K170" s="1513"/>
    </row>
    <row r="171" spans="1:11" ht="14.1" customHeight="1">
      <c r="A171" s="1513"/>
      <c r="B171" s="1513"/>
      <c r="C171" s="39" t="s">
        <v>57</v>
      </c>
      <c r="D171" s="40">
        <v>0</v>
      </c>
      <c r="E171" s="40">
        <v>0</v>
      </c>
      <c r="F171" s="40">
        <v>0</v>
      </c>
      <c r="G171" s="40">
        <v>0</v>
      </c>
      <c r="H171" s="1513"/>
      <c r="I171" s="1513"/>
      <c r="J171" s="1513"/>
      <c r="K171" s="1513"/>
    </row>
    <row r="172" spans="1:11" ht="14.1" customHeight="1">
      <c r="A172" s="1513"/>
      <c r="B172" s="1513"/>
      <c r="C172" s="39" t="s">
        <v>49</v>
      </c>
      <c r="D172" s="40">
        <v>0</v>
      </c>
      <c r="E172" s="40">
        <v>0</v>
      </c>
      <c r="F172" s="40">
        <v>0</v>
      </c>
      <c r="G172" s="40">
        <v>0</v>
      </c>
      <c r="H172" s="1513"/>
      <c r="I172" s="1513"/>
      <c r="J172" s="1513"/>
      <c r="K172" s="1513"/>
    </row>
    <row r="173" spans="1:11" ht="14.1" customHeight="1">
      <c r="A173" s="1513"/>
      <c r="B173" s="1513"/>
      <c r="C173" s="39" t="s">
        <v>58</v>
      </c>
      <c r="D173" s="40">
        <v>0</v>
      </c>
      <c r="E173" s="40">
        <v>0</v>
      </c>
      <c r="F173" s="40">
        <v>0</v>
      </c>
      <c r="G173" s="40">
        <v>0</v>
      </c>
      <c r="H173" s="1513"/>
      <c r="I173" s="1513"/>
      <c r="J173" s="1513"/>
      <c r="K173" s="1513"/>
    </row>
    <row r="174" spans="1:11" ht="14.1" customHeight="1">
      <c r="A174" s="1513"/>
      <c r="B174" s="1513"/>
      <c r="C174" s="39" t="s">
        <v>59</v>
      </c>
      <c r="D174" s="40">
        <v>0</v>
      </c>
      <c r="E174" s="40">
        <v>0</v>
      </c>
      <c r="F174" s="40">
        <v>0</v>
      </c>
      <c r="G174" s="40">
        <v>0</v>
      </c>
      <c r="H174" s="1513"/>
      <c r="I174" s="1513"/>
      <c r="J174" s="1513"/>
      <c r="K174" s="1513"/>
    </row>
    <row r="175" spans="1:11" ht="14.1" customHeight="1">
      <c r="A175" s="1513"/>
      <c r="B175" s="1513"/>
      <c r="C175" s="39" t="s">
        <v>60</v>
      </c>
      <c r="D175" s="40">
        <v>0</v>
      </c>
      <c r="E175" s="40">
        <v>0</v>
      </c>
      <c r="F175" s="40">
        <v>0</v>
      </c>
      <c r="G175" s="40">
        <v>0</v>
      </c>
      <c r="H175" s="1513"/>
      <c r="I175" s="1513"/>
      <c r="J175" s="1513"/>
      <c r="K175" s="1513"/>
    </row>
    <row r="176" spans="1:11" ht="14.1" customHeight="1">
      <c r="A176" s="1513"/>
      <c r="B176" s="1513"/>
      <c r="C176" s="39" t="s">
        <v>61</v>
      </c>
      <c r="D176" s="40">
        <v>0</v>
      </c>
      <c r="E176" s="40">
        <v>0</v>
      </c>
      <c r="F176" s="40">
        <v>0</v>
      </c>
      <c r="G176" s="40">
        <v>0</v>
      </c>
      <c r="H176" s="1513"/>
      <c r="I176" s="1513"/>
      <c r="J176" s="1513"/>
      <c r="K176" s="1513"/>
    </row>
    <row r="177" spans="1:11" ht="14.1" customHeight="1">
      <c r="A177" s="1513"/>
      <c r="B177" s="1513"/>
      <c r="C177" s="39" t="s">
        <v>62</v>
      </c>
      <c r="D177" s="40">
        <v>0</v>
      </c>
      <c r="E177" s="40">
        <v>300000</v>
      </c>
      <c r="F177" s="40">
        <v>0</v>
      </c>
      <c r="G177" s="40">
        <v>0</v>
      </c>
      <c r="H177" s="1513"/>
      <c r="I177" s="1513"/>
      <c r="J177" s="1513"/>
      <c r="K177" s="1513"/>
    </row>
    <row r="178" spans="1:11" ht="14.1" customHeight="1">
      <c r="A178" s="1513"/>
      <c r="B178" s="1513"/>
      <c r="C178" s="39" t="s">
        <v>49</v>
      </c>
      <c r="D178" s="40">
        <v>0</v>
      </c>
      <c r="E178" s="40">
        <v>300000</v>
      </c>
      <c r="F178" s="40">
        <v>0</v>
      </c>
      <c r="G178" s="40">
        <v>0</v>
      </c>
      <c r="H178" s="1513"/>
      <c r="I178" s="1513"/>
      <c r="J178" s="1513"/>
      <c r="K178" s="1513"/>
    </row>
    <row r="179" spans="1:11" ht="14.1" customHeight="1">
      <c r="A179" s="1513"/>
      <c r="B179" s="1513"/>
      <c r="C179" s="39" t="s">
        <v>58</v>
      </c>
      <c r="D179" s="40">
        <v>0</v>
      </c>
      <c r="E179" s="40">
        <v>0</v>
      </c>
      <c r="F179" s="40">
        <v>0</v>
      </c>
      <c r="G179" s="40">
        <v>0</v>
      </c>
      <c r="H179" s="1513"/>
      <c r="I179" s="1513"/>
      <c r="J179" s="1513"/>
      <c r="K179" s="1513"/>
    </row>
    <row r="180" spans="1:11" ht="14.1" customHeight="1">
      <c r="A180" s="1513"/>
      <c r="B180" s="1513"/>
      <c r="C180" s="39" t="s">
        <v>59</v>
      </c>
      <c r="D180" s="40">
        <v>0</v>
      </c>
      <c r="E180" s="40">
        <v>0</v>
      </c>
      <c r="F180" s="40">
        <v>0</v>
      </c>
      <c r="G180" s="40">
        <v>0</v>
      </c>
      <c r="H180" s="1513"/>
      <c r="I180" s="1513"/>
      <c r="J180" s="1513"/>
      <c r="K180" s="1513"/>
    </row>
    <row r="181" spans="1:11" ht="14.1" customHeight="1">
      <c r="A181" s="1513"/>
      <c r="B181" s="1513"/>
      <c r="C181" s="39" t="s">
        <v>60</v>
      </c>
      <c r="D181" s="40">
        <v>0</v>
      </c>
      <c r="E181" s="40">
        <v>0</v>
      </c>
      <c r="F181" s="40">
        <v>0</v>
      </c>
      <c r="G181" s="40">
        <v>0</v>
      </c>
      <c r="H181" s="1513"/>
      <c r="I181" s="1513"/>
      <c r="J181" s="1513"/>
      <c r="K181" s="1513"/>
    </row>
    <row r="182" spans="1:11" ht="14.1" customHeight="1">
      <c r="A182" s="1513"/>
      <c r="B182" s="1513"/>
      <c r="C182" s="39" t="s">
        <v>61</v>
      </c>
      <c r="D182" s="40">
        <v>0</v>
      </c>
      <c r="E182" s="40">
        <v>0</v>
      </c>
      <c r="F182" s="40">
        <v>0</v>
      </c>
      <c r="G182" s="40">
        <v>0</v>
      </c>
      <c r="H182" s="1513"/>
      <c r="I182" s="1513"/>
      <c r="J182" s="1513"/>
      <c r="K182" s="1513"/>
    </row>
    <row r="183" spans="1:11" ht="14.1" customHeight="1">
      <c r="A183" s="1513"/>
      <c r="B183" s="1513"/>
      <c r="C183" s="39" t="s">
        <v>63</v>
      </c>
      <c r="D183" s="40">
        <v>0</v>
      </c>
      <c r="E183" s="40">
        <v>0</v>
      </c>
      <c r="F183" s="40">
        <v>0</v>
      </c>
      <c r="G183" s="40">
        <v>0</v>
      </c>
      <c r="H183" s="1513"/>
      <c r="I183" s="1513"/>
      <c r="J183" s="1513"/>
      <c r="K183" s="1513"/>
    </row>
    <row r="184" spans="1:11" ht="14.1" customHeight="1">
      <c r="A184" s="1513"/>
      <c r="B184" s="1513"/>
      <c r="C184" s="39" t="s">
        <v>49</v>
      </c>
      <c r="D184" s="40">
        <v>0</v>
      </c>
      <c r="E184" s="40">
        <v>0</v>
      </c>
      <c r="F184" s="40">
        <v>0</v>
      </c>
      <c r="G184" s="40">
        <v>0</v>
      </c>
      <c r="H184" s="1513"/>
      <c r="I184" s="1513"/>
      <c r="J184" s="1513"/>
      <c r="K184" s="1513"/>
    </row>
    <row r="185" spans="1:11" ht="14.1" customHeight="1">
      <c r="A185" s="1513"/>
      <c r="B185" s="1513"/>
      <c r="C185" s="39" t="s">
        <v>58</v>
      </c>
      <c r="D185" s="40">
        <v>0</v>
      </c>
      <c r="E185" s="40">
        <v>0</v>
      </c>
      <c r="F185" s="40">
        <v>0</v>
      </c>
      <c r="G185" s="40">
        <v>0</v>
      </c>
      <c r="H185" s="1513"/>
      <c r="I185" s="1513"/>
      <c r="J185" s="1513"/>
      <c r="K185" s="1513"/>
    </row>
    <row r="186" spans="1:11" ht="14.1" customHeight="1">
      <c r="A186" s="1513"/>
      <c r="B186" s="1513"/>
      <c r="C186" s="39" t="s">
        <v>59</v>
      </c>
      <c r="D186" s="40">
        <v>0</v>
      </c>
      <c r="E186" s="40">
        <v>0</v>
      </c>
      <c r="F186" s="40">
        <v>0</v>
      </c>
      <c r="G186" s="40">
        <v>0</v>
      </c>
      <c r="H186" s="1513"/>
      <c r="I186" s="1513"/>
      <c r="J186" s="1513"/>
      <c r="K186" s="1513"/>
    </row>
    <row r="187" spans="1:11" ht="14.1" customHeight="1">
      <c r="A187" s="1513"/>
      <c r="B187" s="1513"/>
      <c r="C187" s="39" t="s">
        <v>60</v>
      </c>
      <c r="D187" s="40">
        <v>0</v>
      </c>
      <c r="E187" s="40">
        <v>0</v>
      </c>
      <c r="F187" s="40">
        <v>0</v>
      </c>
      <c r="G187" s="40">
        <v>0</v>
      </c>
      <c r="H187" s="1513"/>
      <c r="I187" s="1513"/>
      <c r="J187" s="1513"/>
      <c r="K187" s="1513"/>
    </row>
    <row r="188" spans="1:11" ht="14.1" customHeight="1">
      <c r="A188" s="1513"/>
      <c r="B188" s="1513"/>
      <c r="C188" s="39" t="s">
        <v>61</v>
      </c>
      <c r="D188" s="40">
        <v>0</v>
      </c>
      <c r="E188" s="40">
        <v>0</v>
      </c>
      <c r="F188" s="40">
        <v>0</v>
      </c>
      <c r="G188" s="40">
        <v>0</v>
      </c>
      <c r="H188" s="1513"/>
      <c r="I188" s="1513"/>
      <c r="J188" s="1513"/>
      <c r="K188" s="1513"/>
    </row>
    <row r="189" spans="1:11" ht="14.1" customHeight="1">
      <c r="A189" s="1513"/>
      <c r="B189" s="1513"/>
      <c r="C189" s="39" t="s">
        <v>64</v>
      </c>
      <c r="D189" s="40">
        <v>0</v>
      </c>
      <c r="E189" s="40">
        <v>0</v>
      </c>
      <c r="F189" s="40">
        <v>0</v>
      </c>
      <c r="G189" s="40">
        <v>0</v>
      </c>
      <c r="H189" s="1513"/>
      <c r="I189" s="1513"/>
      <c r="J189" s="1513"/>
      <c r="K189" s="1513"/>
    </row>
    <row r="190" spans="1:11" ht="14.1" customHeight="1">
      <c r="A190" s="1513"/>
      <c r="B190" s="1513"/>
      <c r="C190" s="39" t="s">
        <v>65</v>
      </c>
      <c r="D190" s="40">
        <v>0</v>
      </c>
      <c r="E190" s="40">
        <v>0</v>
      </c>
      <c r="F190" s="40">
        <v>0</v>
      </c>
      <c r="G190" s="40">
        <v>0</v>
      </c>
      <c r="H190" s="1513"/>
      <c r="I190" s="1513"/>
      <c r="J190" s="1513"/>
      <c r="K190" s="1513"/>
    </row>
    <row r="191" spans="1:11" ht="14.1" customHeight="1">
      <c r="A191" s="1513"/>
      <c r="B191" s="1513"/>
      <c r="C191" s="41" t="s">
        <v>25</v>
      </c>
      <c r="D191" s="40">
        <v>0</v>
      </c>
      <c r="E191" s="40">
        <v>300000</v>
      </c>
      <c r="F191" s="40">
        <v>0</v>
      </c>
      <c r="G191" s="40">
        <v>0</v>
      </c>
      <c r="H191" s="1513"/>
      <c r="I191" s="1513"/>
      <c r="J191" s="1513"/>
      <c r="K191" s="1513"/>
    </row>
    <row r="192" spans="1:11" ht="14.1" customHeight="1">
      <c r="A192" s="1513"/>
      <c r="B192" s="1513"/>
      <c r="C192" s="33" t="s">
        <v>19</v>
      </c>
      <c r="D192" s="1850" t="s">
        <v>2263</v>
      </c>
      <c r="E192" s="1851"/>
      <c r="F192" s="1851"/>
      <c r="G192" s="1851"/>
      <c r="H192" s="1513"/>
      <c r="I192" s="1513"/>
      <c r="J192" s="1513"/>
      <c r="K192" s="1513"/>
    </row>
    <row r="193" spans="1:11" ht="14.1" customHeight="1">
      <c r="A193" s="1513"/>
      <c r="B193" s="1513"/>
      <c r="C193" s="34" t="s">
        <v>20</v>
      </c>
      <c r="D193" s="1846" t="s">
        <v>2264</v>
      </c>
      <c r="E193" s="1847"/>
      <c r="F193" s="1847"/>
      <c r="G193" s="1847"/>
      <c r="H193" s="1513"/>
      <c r="I193" s="1513"/>
      <c r="J193" s="1513"/>
      <c r="K193" s="1513"/>
    </row>
    <row r="194" spans="1:11" ht="14.1" customHeight="1">
      <c r="A194" s="1513"/>
      <c r="B194" s="1513"/>
      <c r="C194" s="34" t="s">
        <v>21</v>
      </c>
      <c r="D194" s="1846" t="s">
        <v>2265</v>
      </c>
      <c r="E194" s="1847"/>
      <c r="F194" s="1847"/>
      <c r="G194" s="1847"/>
      <c r="H194" s="1513"/>
      <c r="I194" s="1513"/>
      <c r="J194" s="1513"/>
      <c r="K194" s="1513"/>
    </row>
    <row r="195" spans="1:11" ht="15" customHeight="1">
      <c r="A195" s="1513"/>
      <c r="B195" s="1513"/>
      <c r="C195" s="1514"/>
      <c r="D195" s="36">
        <v>2023</v>
      </c>
      <c r="E195" s="36">
        <v>2024</v>
      </c>
      <c r="F195" s="36">
        <v>2025</v>
      </c>
      <c r="G195" s="36">
        <v>2026</v>
      </c>
      <c r="H195" s="1513"/>
      <c r="I195" s="1513"/>
      <c r="J195" s="1513"/>
      <c r="K195" s="1513"/>
    </row>
    <row r="196" spans="1:11" ht="15" customHeight="1">
      <c r="A196" s="1513"/>
      <c r="B196" s="1513"/>
      <c r="C196" s="1515"/>
      <c r="D196" s="38" t="s">
        <v>22</v>
      </c>
      <c r="E196" s="38" t="s">
        <v>23</v>
      </c>
      <c r="F196" s="38" t="s">
        <v>23</v>
      </c>
      <c r="G196" s="38" t="s">
        <v>23</v>
      </c>
      <c r="H196" s="1513"/>
      <c r="I196" s="1513"/>
      <c r="J196" s="1513"/>
      <c r="K196" s="1513"/>
    </row>
    <row r="197" spans="1:11" ht="14.1" customHeight="1">
      <c r="A197" s="1513"/>
      <c r="B197" s="1513"/>
      <c r="C197" s="27" t="s">
        <v>33</v>
      </c>
      <c r="D197" s="31" t="s">
        <v>34</v>
      </c>
      <c r="E197" s="31" t="s">
        <v>34</v>
      </c>
      <c r="F197" s="31" t="s">
        <v>34</v>
      </c>
      <c r="G197" s="31" t="s">
        <v>34</v>
      </c>
      <c r="H197" s="1513"/>
      <c r="I197" s="1513"/>
      <c r="J197" s="1513"/>
      <c r="K197" s="1513"/>
    </row>
    <row r="198" spans="1:11" ht="14.1" customHeight="1">
      <c r="A198" s="1513"/>
      <c r="B198" s="1513"/>
      <c r="C198" s="27" t="s">
        <v>35</v>
      </c>
      <c r="D198" s="31" t="s">
        <v>2266</v>
      </c>
      <c r="E198" s="31" t="s">
        <v>2267</v>
      </c>
      <c r="F198" s="31" t="s">
        <v>2268</v>
      </c>
      <c r="G198" s="31" t="s">
        <v>2268</v>
      </c>
      <c r="H198" s="1513"/>
      <c r="I198" s="1513"/>
      <c r="J198" s="1513"/>
      <c r="K198" s="1513"/>
    </row>
    <row r="199" spans="1:11" ht="14.1" customHeight="1">
      <c r="A199" s="1513"/>
      <c r="B199" s="1513"/>
      <c r="C199" s="27" t="s">
        <v>40</v>
      </c>
      <c r="D199" s="31" t="s">
        <v>2266</v>
      </c>
      <c r="E199" s="31" t="s">
        <v>2267</v>
      </c>
      <c r="F199" s="31" t="s">
        <v>2268</v>
      </c>
      <c r="G199" s="31" t="s">
        <v>2268</v>
      </c>
      <c r="H199" s="1513"/>
      <c r="I199" s="1513"/>
      <c r="J199" s="1513"/>
      <c r="K199" s="1513"/>
    </row>
    <row r="200" spans="1:11" ht="14.1" customHeight="1">
      <c r="A200" s="1513"/>
      <c r="B200" s="1513"/>
      <c r="C200" s="27" t="s">
        <v>41</v>
      </c>
      <c r="D200" s="31" t="s">
        <v>18</v>
      </c>
      <c r="E200" s="31" t="s">
        <v>42</v>
      </c>
      <c r="F200" s="31" t="s">
        <v>42</v>
      </c>
      <c r="G200" s="31" t="s">
        <v>42</v>
      </c>
      <c r="H200" s="1513"/>
      <c r="I200" s="1513"/>
      <c r="J200" s="1513"/>
      <c r="K200" s="1513"/>
    </row>
    <row r="201" spans="1:11" ht="14.1" customHeight="1">
      <c r="A201" s="1513"/>
      <c r="B201" s="1513"/>
      <c r="C201" s="27" t="s">
        <v>43</v>
      </c>
      <c r="D201" s="31" t="s">
        <v>18</v>
      </c>
      <c r="E201" s="31" t="s">
        <v>2269</v>
      </c>
      <c r="F201" s="31" t="s">
        <v>2270</v>
      </c>
      <c r="G201" s="31" t="s">
        <v>42</v>
      </c>
      <c r="H201" s="1513"/>
      <c r="I201" s="1513"/>
      <c r="J201" s="1513"/>
      <c r="K201" s="1513"/>
    </row>
    <row r="202" spans="1:11" ht="14.1" customHeight="1">
      <c r="A202" s="1513"/>
      <c r="B202" s="1513"/>
      <c r="C202" s="27" t="s">
        <v>47</v>
      </c>
      <c r="D202" s="31" t="s">
        <v>18</v>
      </c>
      <c r="E202" s="31" t="s">
        <v>2269</v>
      </c>
      <c r="F202" s="31" t="s">
        <v>2270</v>
      </c>
      <c r="G202" s="31" t="s">
        <v>42</v>
      </c>
      <c r="H202" s="1513"/>
      <c r="I202" s="1513"/>
      <c r="J202" s="1513"/>
      <c r="K202" s="1513"/>
    </row>
    <row r="203" spans="1:11" ht="14.1" customHeight="1">
      <c r="A203" s="1513"/>
      <c r="B203" s="1513"/>
      <c r="C203" s="1848" t="s">
        <v>24</v>
      </c>
      <c r="D203" s="1849"/>
      <c r="E203" s="1849"/>
      <c r="F203" s="1849"/>
      <c r="G203" s="1849"/>
      <c r="H203" s="1513"/>
      <c r="I203" s="1513"/>
      <c r="J203" s="1513"/>
      <c r="K203" s="1513"/>
    </row>
    <row r="204" spans="1:11" ht="14.1" customHeight="1">
      <c r="A204" s="1513"/>
      <c r="B204" s="1513"/>
      <c r="C204" s="1514"/>
      <c r="D204" s="36">
        <v>2023</v>
      </c>
      <c r="E204" s="36">
        <v>2024</v>
      </c>
      <c r="F204" s="36">
        <v>2025</v>
      </c>
      <c r="G204" s="36">
        <v>2026</v>
      </c>
      <c r="H204" s="1513"/>
      <c r="I204" s="1513"/>
      <c r="J204" s="1513"/>
      <c r="K204" s="1513"/>
    </row>
    <row r="205" spans="1:11" ht="14.1" customHeight="1">
      <c r="A205" s="1513"/>
      <c r="B205" s="1513"/>
      <c r="C205" s="1515"/>
      <c r="D205" s="38" t="s">
        <v>22</v>
      </c>
      <c r="E205" s="38" t="s">
        <v>23</v>
      </c>
      <c r="F205" s="38" t="s">
        <v>23</v>
      </c>
      <c r="G205" s="38" t="s">
        <v>23</v>
      </c>
      <c r="H205" s="1513"/>
      <c r="I205" s="1513"/>
      <c r="J205" s="1513"/>
      <c r="K205" s="1513"/>
    </row>
    <row r="206" spans="1:11" ht="14.1" customHeight="1">
      <c r="A206" s="1513"/>
      <c r="B206" s="1513"/>
      <c r="C206" s="39" t="s">
        <v>48</v>
      </c>
      <c r="D206" s="40">
        <v>0</v>
      </c>
      <c r="E206" s="40">
        <v>0</v>
      </c>
      <c r="F206" s="40">
        <v>0</v>
      </c>
      <c r="G206" s="40">
        <v>0</v>
      </c>
      <c r="H206" s="1513"/>
      <c r="I206" s="1513"/>
      <c r="J206" s="1513"/>
      <c r="K206" s="1513"/>
    </row>
    <row r="207" spans="1:11" ht="14.1" customHeight="1">
      <c r="A207" s="1513"/>
      <c r="B207" s="1513"/>
      <c r="C207" s="39" t="s">
        <v>49</v>
      </c>
      <c r="D207" s="40">
        <v>0</v>
      </c>
      <c r="E207" s="40">
        <v>0</v>
      </c>
      <c r="F207" s="40">
        <v>0</v>
      </c>
      <c r="G207" s="40">
        <v>0</v>
      </c>
      <c r="H207" s="1513"/>
      <c r="I207" s="1513"/>
      <c r="J207" s="1513"/>
      <c r="K207" s="1513"/>
    </row>
    <row r="208" spans="1:11" ht="14.1" customHeight="1">
      <c r="A208" s="1513"/>
      <c r="B208" s="1513"/>
      <c r="C208" s="39" t="s">
        <v>50</v>
      </c>
      <c r="D208" s="40">
        <v>0</v>
      </c>
      <c r="E208" s="40">
        <v>0</v>
      </c>
      <c r="F208" s="40">
        <v>0</v>
      </c>
      <c r="G208" s="40">
        <v>0</v>
      </c>
      <c r="H208" s="1513"/>
      <c r="I208" s="1513"/>
      <c r="J208" s="1513"/>
      <c r="K208" s="1513"/>
    </row>
    <row r="209" spans="1:11" ht="14.1" customHeight="1">
      <c r="A209" s="1513"/>
      <c r="B209" s="1513"/>
      <c r="C209" s="39" t="s">
        <v>51</v>
      </c>
      <c r="D209" s="40">
        <v>0</v>
      </c>
      <c r="E209" s="40">
        <v>0</v>
      </c>
      <c r="F209" s="40">
        <v>0</v>
      </c>
      <c r="G209" s="40">
        <v>0</v>
      </c>
      <c r="H209" s="1513"/>
      <c r="I209" s="1513"/>
      <c r="J209" s="1513"/>
      <c r="K209" s="1513"/>
    </row>
    <row r="210" spans="1:11" ht="14.1" customHeight="1">
      <c r="A210" s="1513"/>
      <c r="B210" s="1513"/>
      <c r="C210" s="39" t="s">
        <v>49</v>
      </c>
      <c r="D210" s="40">
        <v>0</v>
      </c>
      <c r="E210" s="40">
        <v>0</v>
      </c>
      <c r="F210" s="40">
        <v>0</v>
      </c>
      <c r="G210" s="40">
        <v>0</v>
      </c>
      <c r="H210" s="1513"/>
      <c r="I210" s="1513"/>
      <c r="J210" s="1513"/>
      <c r="K210" s="1513"/>
    </row>
    <row r="211" spans="1:11" ht="14.1" customHeight="1">
      <c r="A211" s="1513"/>
      <c r="B211" s="1513"/>
      <c r="C211" s="39" t="s">
        <v>50</v>
      </c>
      <c r="D211" s="40">
        <v>0</v>
      </c>
      <c r="E211" s="40">
        <v>0</v>
      </c>
      <c r="F211" s="40">
        <v>0</v>
      </c>
      <c r="G211" s="40">
        <v>0</v>
      </c>
      <c r="H211" s="1513"/>
      <c r="I211" s="1513"/>
      <c r="J211" s="1513"/>
      <c r="K211" s="1513"/>
    </row>
    <row r="212" spans="1:11" ht="14.1" customHeight="1">
      <c r="A212" s="1513"/>
      <c r="B212" s="1513"/>
      <c r="C212" s="39" t="s">
        <v>52</v>
      </c>
      <c r="D212" s="40">
        <v>0</v>
      </c>
      <c r="E212" s="40">
        <v>0</v>
      </c>
      <c r="F212" s="40">
        <v>0</v>
      </c>
      <c r="G212" s="40">
        <v>0</v>
      </c>
      <c r="H212" s="1513"/>
      <c r="I212" s="1513"/>
      <c r="J212" s="1513"/>
      <c r="K212" s="1513"/>
    </row>
    <row r="213" spans="1:11" ht="14.1" customHeight="1">
      <c r="A213" s="1513"/>
      <c r="B213" s="1513"/>
      <c r="C213" s="39" t="s">
        <v>49</v>
      </c>
      <c r="D213" s="40">
        <v>0</v>
      </c>
      <c r="E213" s="40">
        <v>0</v>
      </c>
      <c r="F213" s="40">
        <v>0</v>
      </c>
      <c r="G213" s="40">
        <v>0</v>
      </c>
      <c r="H213" s="1513"/>
      <c r="I213" s="1513"/>
      <c r="J213" s="1513"/>
      <c r="K213" s="1513"/>
    </row>
    <row r="214" spans="1:11" ht="14.1" customHeight="1">
      <c r="A214" s="1513"/>
      <c r="B214" s="1513"/>
      <c r="C214" s="39" t="s">
        <v>50</v>
      </c>
      <c r="D214" s="40">
        <v>0</v>
      </c>
      <c r="E214" s="40">
        <v>0</v>
      </c>
      <c r="F214" s="40">
        <v>0</v>
      </c>
      <c r="G214" s="40">
        <v>0</v>
      </c>
      <c r="H214" s="1513"/>
      <c r="I214" s="1513"/>
      <c r="J214" s="1513"/>
      <c r="K214" s="1513"/>
    </row>
    <row r="215" spans="1:11" ht="14.1" customHeight="1">
      <c r="A215" s="1513"/>
      <c r="B215" s="1513"/>
      <c r="C215" s="39" t="s">
        <v>53</v>
      </c>
      <c r="D215" s="40">
        <v>0</v>
      </c>
      <c r="E215" s="40">
        <v>0</v>
      </c>
      <c r="F215" s="40">
        <v>0</v>
      </c>
      <c r="G215" s="40">
        <v>0</v>
      </c>
      <c r="H215" s="1513"/>
      <c r="I215" s="1513"/>
      <c r="J215" s="1513"/>
      <c r="K215" s="1513"/>
    </row>
    <row r="216" spans="1:11" ht="14.1" customHeight="1">
      <c r="A216" s="1513"/>
      <c r="B216" s="1513"/>
      <c r="C216" s="39" t="s">
        <v>49</v>
      </c>
      <c r="D216" s="40">
        <v>0</v>
      </c>
      <c r="E216" s="40">
        <v>0</v>
      </c>
      <c r="F216" s="40">
        <v>0</v>
      </c>
      <c r="G216" s="40">
        <v>0</v>
      </c>
      <c r="H216" s="1513"/>
      <c r="I216" s="1513"/>
      <c r="J216" s="1513"/>
      <c r="K216" s="1513"/>
    </row>
    <row r="217" spans="1:11" ht="14.1" customHeight="1">
      <c r="A217" s="1513"/>
      <c r="B217" s="1513"/>
      <c r="C217" s="39" t="s">
        <v>50</v>
      </c>
      <c r="D217" s="40">
        <v>0</v>
      </c>
      <c r="E217" s="40">
        <v>0</v>
      </c>
      <c r="F217" s="40">
        <v>0</v>
      </c>
      <c r="G217" s="40">
        <v>0</v>
      </c>
      <c r="H217" s="1513"/>
      <c r="I217" s="1513"/>
      <c r="J217" s="1513"/>
      <c r="K217" s="1513"/>
    </row>
    <row r="218" spans="1:11" ht="14.1" customHeight="1">
      <c r="A218" s="1513"/>
      <c r="B218" s="1513"/>
      <c r="C218" s="39" t="s">
        <v>54</v>
      </c>
      <c r="D218" s="40">
        <v>0</v>
      </c>
      <c r="E218" s="40">
        <v>0</v>
      </c>
      <c r="F218" s="40">
        <v>0</v>
      </c>
      <c r="G218" s="40">
        <v>0</v>
      </c>
      <c r="H218" s="1513"/>
      <c r="I218" s="1513"/>
      <c r="J218" s="1513"/>
      <c r="K218" s="1513"/>
    </row>
    <row r="219" spans="1:11" ht="14.1" customHeight="1">
      <c r="A219" s="1513"/>
      <c r="B219" s="1513"/>
      <c r="C219" s="39" t="s">
        <v>49</v>
      </c>
      <c r="D219" s="40">
        <v>0</v>
      </c>
      <c r="E219" s="40">
        <v>0</v>
      </c>
      <c r="F219" s="40">
        <v>0</v>
      </c>
      <c r="G219" s="40">
        <v>0</v>
      </c>
      <c r="H219" s="1513"/>
      <c r="I219" s="1513"/>
      <c r="J219" s="1513"/>
      <c r="K219" s="1513"/>
    </row>
    <row r="220" spans="1:11" ht="14.1" customHeight="1">
      <c r="A220" s="1513"/>
      <c r="B220" s="1513"/>
      <c r="C220" s="39" t="s">
        <v>50</v>
      </c>
      <c r="D220" s="40">
        <v>0</v>
      </c>
      <c r="E220" s="40">
        <v>0</v>
      </c>
      <c r="F220" s="40">
        <v>0</v>
      </c>
      <c r="G220" s="40">
        <v>0</v>
      </c>
      <c r="H220" s="1513"/>
      <c r="I220" s="1513"/>
      <c r="J220" s="1513"/>
      <c r="K220" s="1513"/>
    </row>
    <row r="221" spans="1:11" ht="14.1" customHeight="1">
      <c r="A221" s="1513"/>
      <c r="B221" s="1513"/>
      <c r="C221" s="39" t="s">
        <v>55</v>
      </c>
      <c r="D221" s="40">
        <v>0</v>
      </c>
      <c r="E221" s="40">
        <v>0</v>
      </c>
      <c r="F221" s="40">
        <v>0</v>
      </c>
      <c r="G221" s="40">
        <v>0</v>
      </c>
      <c r="H221" s="1513"/>
      <c r="I221" s="1513"/>
      <c r="J221" s="1513"/>
      <c r="K221" s="1513"/>
    </row>
    <row r="222" spans="1:11" ht="14.1" customHeight="1">
      <c r="A222" s="1513"/>
      <c r="B222" s="1513"/>
      <c r="C222" s="39" t="s">
        <v>49</v>
      </c>
      <c r="D222" s="40">
        <v>0</v>
      </c>
      <c r="E222" s="40">
        <v>0</v>
      </c>
      <c r="F222" s="40">
        <v>0</v>
      </c>
      <c r="G222" s="40">
        <v>0</v>
      </c>
      <c r="H222" s="1513"/>
      <c r="I222" s="1513"/>
      <c r="J222" s="1513"/>
      <c r="K222" s="1513"/>
    </row>
    <row r="223" spans="1:11" ht="14.1" customHeight="1">
      <c r="A223" s="1513"/>
      <c r="B223" s="1513"/>
      <c r="C223" s="39" t="s">
        <v>50</v>
      </c>
      <c r="D223" s="40">
        <v>0</v>
      </c>
      <c r="E223" s="40">
        <v>0</v>
      </c>
      <c r="F223" s="40">
        <v>0</v>
      </c>
      <c r="G223" s="40">
        <v>0</v>
      </c>
      <c r="H223" s="1513"/>
      <c r="I223" s="1513"/>
      <c r="J223" s="1513"/>
      <c r="K223" s="1513"/>
    </row>
    <row r="224" spans="1:11" ht="14.1" customHeight="1">
      <c r="A224" s="1513"/>
      <c r="B224" s="1513"/>
      <c r="C224" s="39" t="s">
        <v>56</v>
      </c>
      <c r="D224" s="40">
        <v>0</v>
      </c>
      <c r="E224" s="40">
        <v>0</v>
      </c>
      <c r="F224" s="40">
        <v>0</v>
      </c>
      <c r="G224" s="40">
        <v>0</v>
      </c>
      <c r="H224" s="1513"/>
      <c r="I224" s="1513"/>
      <c r="J224" s="1513"/>
      <c r="K224" s="1513"/>
    </row>
    <row r="225" spans="1:11" ht="14.1" customHeight="1">
      <c r="A225" s="1513"/>
      <c r="B225" s="1513"/>
      <c r="C225" s="39" t="s">
        <v>49</v>
      </c>
      <c r="D225" s="40">
        <v>0</v>
      </c>
      <c r="E225" s="40">
        <v>0</v>
      </c>
      <c r="F225" s="40">
        <v>0</v>
      </c>
      <c r="G225" s="40">
        <v>0</v>
      </c>
      <c r="H225" s="1513"/>
      <c r="I225" s="1513"/>
      <c r="J225" s="1513"/>
      <c r="K225" s="1513"/>
    </row>
    <row r="226" spans="1:11" ht="14.1" customHeight="1">
      <c r="A226" s="1513"/>
      <c r="B226" s="1513"/>
      <c r="C226" s="39" t="s">
        <v>50</v>
      </c>
      <c r="D226" s="40">
        <v>0</v>
      </c>
      <c r="E226" s="40">
        <v>0</v>
      </c>
      <c r="F226" s="40">
        <v>0</v>
      </c>
      <c r="G226" s="40">
        <v>0</v>
      </c>
      <c r="H226" s="1513"/>
      <c r="I226" s="1513"/>
      <c r="J226" s="1513"/>
      <c r="K226" s="1513"/>
    </row>
    <row r="227" spans="1:11" ht="14.1" customHeight="1">
      <c r="A227" s="1513"/>
      <c r="B227" s="1513"/>
      <c r="C227" s="39" t="s">
        <v>57</v>
      </c>
      <c r="D227" s="40">
        <v>0</v>
      </c>
      <c r="E227" s="40">
        <v>0</v>
      </c>
      <c r="F227" s="40">
        <v>0</v>
      </c>
      <c r="G227" s="40">
        <v>0</v>
      </c>
      <c r="H227" s="1513"/>
      <c r="I227" s="1513"/>
      <c r="J227" s="1513"/>
      <c r="K227" s="1513"/>
    </row>
    <row r="228" spans="1:11" ht="14.1" customHeight="1">
      <c r="A228" s="1513"/>
      <c r="B228" s="1513"/>
      <c r="C228" s="39" t="s">
        <v>49</v>
      </c>
      <c r="D228" s="40">
        <v>0</v>
      </c>
      <c r="E228" s="40">
        <v>0</v>
      </c>
      <c r="F228" s="40">
        <v>0</v>
      </c>
      <c r="G228" s="40">
        <v>0</v>
      </c>
      <c r="H228" s="1513"/>
      <c r="I228" s="1513"/>
      <c r="J228" s="1513"/>
      <c r="K228" s="1513"/>
    </row>
    <row r="229" spans="1:11" ht="14.1" customHeight="1">
      <c r="A229" s="1513"/>
      <c r="B229" s="1513"/>
      <c r="C229" s="39" t="s">
        <v>58</v>
      </c>
      <c r="D229" s="40">
        <v>0</v>
      </c>
      <c r="E229" s="40">
        <v>0</v>
      </c>
      <c r="F229" s="40">
        <v>0</v>
      </c>
      <c r="G229" s="40">
        <v>0</v>
      </c>
      <c r="H229" s="1513"/>
      <c r="I229" s="1513"/>
      <c r="J229" s="1513"/>
      <c r="K229" s="1513"/>
    </row>
    <row r="230" spans="1:11" ht="14.1" customHeight="1">
      <c r="A230" s="1513"/>
      <c r="B230" s="1513"/>
      <c r="C230" s="39" t="s">
        <v>59</v>
      </c>
      <c r="D230" s="40">
        <v>0</v>
      </c>
      <c r="E230" s="40">
        <v>0</v>
      </c>
      <c r="F230" s="40">
        <v>0</v>
      </c>
      <c r="G230" s="40">
        <v>0</v>
      </c>
      <c r="H230" s="1513"/>
      <c r="I230" s="1513"/>
      <c r="J230" s="1513"/>
      <c r="K230" s="1513"/>
    </row>
    <row r="231" spans="1:11" ht="14.1" customHeight="1">
      <c r="A231" s="1513"/>
      <c r="B231" s="1513"/>
      <c r="C231" s="39" t="s">
        <v>60</v>
      </c>
      <c r="D231" s="40">
        <v>0</v>
      </c>
      <c r="E231" s="40">
        <v>0</v>
      </c>
      <c r="F231" s="40">
        <v>0</v>
      </c>
      <c r="G231" s="40">
        <v>0</v>
      </c>
      <c r="H231" s="1513"/>
      <c r="I231" s="1513"/>
      <c r="J231" s="1513"/>
      <c r="K231" s="1513"/>
    </row>
    <row r="232" spans="1:11" ht="14.1" customHeight="1">
      <c r="A232" s="1513"/>
      <c r="B232" s="1513"/>
      <c r="C232" s="39" t="s">
        <v>61</v>
      </c>
      <c r="D232" s="40">
        <v>0</v>
      </c>
      <c r="E232" s="40">
        <v>0</v>
      </c>
      <c r="F232" s="40">
        <v>0</v>
      </c>
      <c r="G232" s="40">
        <v>0</v>
      </c>
      <c r="H232" s="1513"/>
      <c r="I232" s="1513"/>
      <c r="J232" s="1513"/>
      <c r="K232" s="1513"/>
    </row>
    <row r="233" spans="1:11" ht="14.1" customHeight="1">
      <c r="A233" s="1513"/>
      <c r="B233" s="1513"/>
      <c r="C233" s="39" t="s">
        <v>62</v>
      </c>
      <c r="D233" s="40">
        <v>0</v>
      </c>
      <c r="E233" s="40">
        <v>24000000</v>
      </c>
      <c r="F233" s="40">
        <v>20500000</v>
      </c>
      <c r="G233" s="40">
        <v>20500000</v>
      </c>
      <c r="H233" s="1513"/>
      <c r="I233" s="1513"/>
      <c r="J233" s="1513"/>
      <c r="K233" s="1513"/>
    </row>
    <row r="234" spans="1:11" ht="14.1" customHeight="1">
      <c r="A234" s="1513"/>
      <c r="B234" s="1513"/>
      <c r="C234" s="39" t="s">
        <v>49</v>
      </c>
      <c r="D234" s="40">
        <v>0</v>
      </c>
      <c r="E234" s="40">
        <v>24000000</v>
      </c>
      <c r="F234" s="40">
        <v>20500000</v>
      </c>
      <c r="G234" s="40">
        <v>20500000</v>
      </c>
      <c r="H234" s="1513"/>
      <c r="I234" s="1513"/>
      <c r="J234" s="1513"/>
      <c r="K234" s="1513"/>
    </row>
    <row r="235" spans="1:11" ht="14.1" customHeight="1">
      <c r="A235" s="1513"/>
      <c r="B235" s="1513"/>
      <c r="C235" s="39" t="s">
        <v>58</v>
      </c>
      <c r="D235" s="40">
        <v>0</v>
      </c>
      <c r="E235" s="40">
        <v>0</v>
      </c>
      <c r="F235" s="40">
        <v>0</v>
      </c>
      <c r="G235" s="40">
        <v>0</v>
      </c>
      <c r="H235" s="1513"/>
      <c r="I235" s="1513"/>
      <c r="J235" s="1513"/>
      <c r="K235" s="1513"/>
    </row>
    <row r="236" spans="1:11" ht="14.1" customHeight="1">
      <c r="A236" s="1513"/>
      <c r="B236" s="1513"/>
      <c r="C236" s="39" t="s">
        <v>59</v>
      </c>
      <c r="D236" s="40">
        <v>0</v>
      </c>
      <c r="E236" s="40">
        <v>0</v>
      </c>
      <c r="F236" s="40">
        <v>0</v>
      </c>
      <c r="G236" s="40">
        <v>0</v>
      </c>
      <c r="H236" s="1513"/>
      <c r="I236" s="1513"/>
      <c r="J236" s="1513"/>
      <c r="K236" s="1513"/>
    </row>
    <row r="237" spans="1:11" ht="14.1" customHeight="1">
      <c r="A237" s="1513"/>
      <c r="B237" s="1513"/>
      <c r="C237" s="39" t="s">
        <v>60</v>
      </c>
      <c r="D237" s="40">
        <v>0</v>
      </c>
      <c r="E237" s="40">
        <v>0</v>
      </c>
      <c r="F237" s="40">
        <v>0</v>
      </c>
      <c r="G237" s="40">
        <v>0</v>
      </c>
      <c r="H237" s="1513"/>
      <c r="I237" s="1513"/>
      <c r="J237" s="1513"/>
      <c r="K237" s="1513"/>
    </row>
    <row r="238" spans="1:11" ht="14.1" customHeight="1">
      <c r="A238" s="1513"/>
      <c r="B238" s="1513"/>
      <c r="C238" s="39" t="s">
        <v>61</v>
      </c>
      <c r="D238" s="40">
        <v>0</v>
      </c>
      <c r="E238" s="40">
        <v>0</v>
      </c>
      <c r="F238" s="40">
        <v>0</v>
      </c>
      <c r="G238" s="40">
        <v>0</v>
      </c>
      <c r="H238" s="1513"/>
      <c r="I238" s="1513"/>
      <c r="J238" s="1513"/>
      <c r="K238" s="1513"/>
    </row>
    <row r="239" spans="1:11" ht="14.1" customHeight="1">
      <c r="A239" s="1513"/>
      <c r="B239" s="1513"/>
      <c r="C239" s="39" t="s">
        <v>63</v>
      </c>
      <c r="D239" s="40">
        <v>0</v>
      </c>
      <c r="E239" s="40">
        <v>0</v>
      </c>
      <c r="F239" s="40">
        <v>0</v>
      </c>
      <c r="G239" s="40">
        <v>0</v>
      </c>
      <c r="H239" s="1513"/>
      <c r="I239" s="1513"/>
      <c r="J239" s="1513"/>
      <c r="K239" s="1513"/>
    </row>
    <row r="240" spans="1:11" ht="14.1" customHeight="1">
      <c r="A240" s="1513"/>
      <c r="B240" s="1513"/>
      <c r="C240" s="39" t="s">
        <v>49</v>
      </c>
      <c r="D240" s="40">
        <v>0</v>
      </c>
      <c r="E240" s="40">
        <v>0</v>
      </c>
      <c r="F240" s="40">
        <v>0</v>
      </c>
      <c r="G240" s="40">
        <v>0</v>
      </c>
      <c r="H240" s="1513"/>
      <c r="I240" s="1513"/>
      <c r="J240" s="1513"/>
      <c r="K240" s="1513"/>
    </row>
    <row r="241" spans="1:11" ht="14.1" customHeight="1">
      <c r="A241" s="1513"/>
      <c r="B241" s="1513"/>
      <c r="C241" s="39" t="s">
        <v>58</v>
      </c>
      <c r="D241" s="40">
        <v>0</v>
      </c>
      <c r="E241" s="40">
        <v>0</v>
      </c>
      <c r="F241" s="40">
        <v>0</v>
      </c>
      <c r="G241" s="40">
        <v>0</v>
      </c>
      <c r="H241" s="1513"/>
      <c r="I241" s="1513"/>
      <c r="J241" s="1513"/>
      <c r="K241" s="1513"/>
    </row>
    <row r="242" spans="1:11" ht="14.1" customHeight="1">
      <c r="A242" s="1513"/>
      <c r="B242" s="1513"/>
      <c r="C242" s="39" t="s">
        <v>59</v>
      </c>
      <c r="D242" s="40">
        <v>0</v>
      </c>
      <c r="E242" s="40">
        <v>0</v>
      </c>
      <c r="F242" s="40">
        <v>0</v>
      </c>
      <c r="G242" s="40">
        <v>0</v>
      </c>
      <c r="H242" s="1513"/>
      <c r="I242" s="1513"/>
      <c r="J242" s="1513"/>
      <c r="K242" s="1513"/>
    </row>
    <row r="243" spans="1:11" ht="14.1" customHeight="1">
      <c r="A243" s="1513"/>
      <c r="B243" s="1513"/>
      <c r="C243" s="39" t="s">
        <v>60</v>
      </c>
      <c r="D243" s="40">
        <v>0</v>
      </c>
      <c r="E243" s="40">
        <v>0</v>
      </c>
      <c r="F243" s="40">
        <v>0</v>
      </c>
      <c r="G243" s="40">
        <v>0</v>
      </c>
      <c r="H243" s="1513"/>
      <c r="I243" s="1513"/>
      <c r="J243" s="1513"/>
      <c r="K243" s="1513"/>
    </row>
    <row r="244" spans="1:11" ht="14.1" customHeight="1">
      <c r="A244" s="1513"/>
      <c r="B244" s="1513"/>
      <c r="C244" s="39" t="s">
        <v>61</v>
      </c>
      <c r="D244" s="40">
        <v>0</v>
      </c>
      <c r="E244" s="40">
        <v>0</v>
      </c>
      <c r="F244" s="40">
        <v>0</v>
      </c>
      <c r="G244" s="40">
        <v>0</v>
      </c>
      <c r="H244" s="1513"/>
      <c r="I244" s="1513"/>
      <c r="J244" s="1513"/>
      <c r="K244" s="1513"/>
    </row>
    <row r="245" spans="1:11" ht="14.1" customHeight="1">
      <c r="A245" s="1513"/>
      <c r="B245" s="1513"/>
      <c r="C245" s="39" t="s">
        <v>64</v>
      </c>
      <c r="D245" s="40">
        <v>0</v>
      </c>
      <c r="E245" s="40">
        <v>0</v>
      </c>
      <c r="F245" s="40">
        <v>0</v>
      </c>
      <c r="G245" s="40">
        <v>0</v>
      </c>
      <c r="H245" s="1513"/>
      <c r="I245" s="1513"/>
      <c r="J245" s="1513"/>
      <c r="K245" s="1513"/>
    </row>
    <row r="246" spans="1:11" ht="14.1" customHeight="1">
      <c r="A246" s="1513"/>
      <c r="B246" s="1513"/>
      <c r="C246" s="39" t="s">
        <v>65</v>
      </c>
      <c r="D246" s="40">
        <v>0</v>
      </c>
      <c r="E246" s="40">
        <v>0</v>
      </c>
      <c r="F246" s="40">
        <v>0</v>
      </c>
      <c r="G246" s="40">
        <v>0</v>
      </c>
      <c r="H246" s="1513"/>
      <c r="I246" s="1513"/>
      <c r="J246" s="1513"/>
      <c r="K246" s="1513"/>
    </row>
    <row r="247" spans="1:11" ht="14.1" customHeight="1">
      <c r="A247" s="1513"/>
      <c r="B247" s="1513"/>
      <c r="C247" s="41" t="s">
        <v>25</v>
      </c>
      <c r="D247" s="40">
        <v>0</v>
      </c>
      <c r="E247" s="40">
        <v>24000000</v>
      </c>
      <c r="F247" s="40">
        <v>20500000</v>
      </c>
      <c r="G247" s="40">
        <v>20500000</v>
      </c>
      <c r="H247" s="1513"/>
      <c r="I247" s="1513"/>
      <c r="J247" s="1513"/>
      <c r="K247" s="1513"/>
    </row>
    <row r="248" spans="1:11" ht="14.1" customHeight="1">
      <c r="A248" s="1513"/>
      <c r="B248" s="1513"/>
      <c r="C248" s="32" t="s">
        <v>2271</v>
      </c>
      <c r="D248" s="1852" t="s">
        <v>2272</v>
      </c>
      <c r="E248" s="1853"/>
      <c r="F248" s="1853"/>
      <c r="G248" s="1853"/>
      <c r="H248" s="1513"/>
      <c r="I248" s="1513"/>
      <c r="J248" s="1513"/>
      <c r="K248" s="1513"/>
    </row>
    <row r="249" spans="1:11" ht="14.1" customHeight="1">
      <c r="A249" s="1513"/>
      <c r="B249" s="1513"/>
      <c r="C249" s="33" t="s">
        <v>19</v>
      </c>
      <c r="D249" s="1850" t="s">
        <v>2273</v>
      </c>
      <c r="E249" s="1851"/>
      <c r="F249" s="1851"/>
      <c r="G249" s="1851"/>
      <c r="H249" s="1513"/>
      <c r="I249" s="1513"/>
      <c r="J249" s="1513"/>
      <c r="K249" s="1513"/>
    </row>
    <row r="250" spans="1:11" ht="14.1" customHeight="1">
      <c r="A250" s="1513"/>
      <c r="B250" s="1513"/>
      <c r="C250" s="34" t="s">
        <v>20</v>
      </c>
      <c r="D250" s="1846" t="s">
        <v>2274</v>
      </c>
      <c r="E250" s="1847"/>
      <c r="F250" s="1847"/>
      <c r="G250" s="1847"/>
      <c r="H250" s="1513"/>
      <c r="I250" s="1513"/>
      <c r="J250" s="1513"/>
      <c r="K250" s="1513"/>
    </row>
    <row r="251" spans="1:11" ht="14.1" customHeight="1">
      <c r="A251" s="1513"/>
      <c r="B251" s="1513"/>
      <c r="C251" s="34" t="s">
        <v>21</v>
      </c>
      <c r="D251" s="1846" t="s">
        <v>2275</v>
      </c>
      <c r="E251" s="1847"/>
      <c r="F251" s="1847"/>
      <c r="G251" s="1847"/>
      <c r="H251" s="1513"/>
      <c r="I251" s="1513"/>
      <c r="J251" s="1513"/>
      <c r="K251" s="1513"/>
    </row>
    <row r="252" spans="1:11" ht="15" customHeight="1">
      <c r="A252" s="1513"/>
      <c r="B252" s="1513"/>
      <c r="C252" s="1514"/>
      <c r="D252" s="36">
        <v>2023</v>
      </c>
      <c r="E252" s="36">
        <v>2024</v>
      </c>
      <c r="F252" s="36">
        <v>2025</v>
      </c>
      <c r="G252" s="36">
        <v>2026</v>
      </c>
      <c r="H252" s="1513"/>
      <c r="I252" s="1513"/>
      <c r="J252" s="1513"/>
      <c r="K252" s="1513"/>
    </row>
    <row r="253" spans="1:11" ht="15" customHeight="1">
      <c r="A253" s="1513"/>
      <c r="B253" s="1513"/>
      <c r="C253" s="1515"/>
      <c r="D253" s="38" t="s">
        <v>22</v>
      </c>
      <c r="E253" s="38" t="s">
        <v>23</v>
      </c>
      <c r="F253" s="38" t="s">
        <v>23</v>
      </c>
      <c r="G253" s="38" t="s">
        <v>23</v>
      </c>
      <c r="H253" s="1513"/>
      <c r="I253" s="1513"/>
      <c r="J253" s="1513"/>
      <c r="K253" s="1513"/>
    </row>
    <row r="254" spans="1:11" ht="14.1" customHeight="1">
      <c r="A254" s="1513"/>
      <c r="B254" s="1513"/>
      <c r="C254" s="27" t="s">
        <v>33</v>
      </c>
      <c r="D254" s="31" t="s">
        <v>34</v>
      </c>
      <c r="E254" s="31" t="s">
        <v>2276</v>
      </c>
      <c r="F254" s="31" t="s">
        <v>2276</v>
      </c>
      <c r="G254" s="31" t="s">
        <v>1576</v>
      </c>
      <c r="H254" s="1513"/>
      <c r="I254" s="1513"/>
      <c r="J254" s="1513"/>
      <c r="K254" s="1513"/>
    </row>
    <row r="255" spans="1:11" ht="14.1" customHeight="1">
      <c r="A255" s="1513"/>
      <c r="B255" s="1513"/>
      <c r="C255" s="27" t="s">
        <v>35</v>
      </c>
      <c r="D255" s="31" t="s">
        <v>42</v>
      </c>
      <c r="E255" s="31" t="s">
        <v>2277</v>
      </c>
      <c r="F255" s="31" t="s">
        <v>1654</v>
      </c>
      <c r="G255" s="31" t="s">
        <v>1654</v>
      </c>
      <c r="H255" s="1513"/>
      <c r="I255" s="1513"/>
      <c r="J255" s="1513"/>
      <c r="K255" s="1513"/>
    </row>
    <row r="256" spans="1:11" ht="14.1" customHeight="1">
      <c r="A256" s="1513"/>
      <c r="B256" s="1513"/>
      <c r="C256" s="27" t="s">
        <v>40</v>
      </c>
      <c r="D256" s="31" t="s">
        <v>42</v>
      </c>
      <c r="E256" s="31" t="s">
        <v>2278</v>
      </c>
      <c r="F256" s="31" t="s">
        <v>2279</v>
      </c>
      <c r="G256" s="31" t="s">
        <v>528</v>
      </c>
      <c r="H256" s="1513"/>
      <c r="I256" s="1513"/>
      <c r="J256" s="1513"/>
      <c r="K256" s="1513"/>
    </row>
    <row r="257" spans="1:11" ht="14.1" customHeight="1">
      <c r="A257" s="1513"/>
      <c r="B257" s="1513"/>
      <c r="C257" s="27" t="s">
        <v>41</v>
      </c>
      <c r="D257" s="31" t="s">
        <v>18</v>
      </c>
      <c r="E257" s="31" t="s">
        <v>1795</v>
      </c>
      <c r="F257" s="31" t="s">
        <v>42</v>
      </c>
      <c r="G257" s="31" t="s">
        <v>2280</v>
      </c>
      <c r="H257" s="1513"/>
      <c r="I257" s="1513"/>
      <c r="J257" s="1513"/>
      <c r="K257" s="1513"/>
    </row>
    <row r="258" spans="1:11" ht="14.1" customHeight="1">
      <c r="A258" s="1513"/>
      <c r="B258" s="1513"/>
      <c r="C258" s="27" t="s">
        <v>43</v>
      </c>
      <c r="D258" s="31" t="s">
        <v>18</v>
      </c>
      <c r="E258" s="31" t="s">
        <v>18</v>
      </c>
      <c r="F258" s="31" t="s">
        <v>2281</v>
      </c>
      <c r="G258" s="31" t="s">
        <v>42</v>
      </c>
      <c r="H258" s="1513"/>
      <c r="I258" s="1513"/>
      <c r="J258" s="1513"/>
      <c r="K258" s="1513"/>
    </row>
    <row r="259" spans="1:11" ht="14.1" customHeight="1">
      <c r="A259" s="1513"/>
      <c r="B259" s="1513"/>
      <c r="C259" s="27" t="s">
        <v>47</v>
      </c>
      <c r="D259" s="31" t="s">
        <v>18</v>
      </c>
      <c r="E259" s="31" t="s">
        <v>18</v>
      </c>
      <c r="F259" s="31" t="s">
        <v>2281</v>
      </c>
      <c r="G259" s="31" t="s">
        <v>2282</v>
      </c>
      <c r="H259" s="1513"/>
      <c r="I259" s="1513"/>
      <c r="J259" s="1513"/>
      <c r="K259" s="1513"/>
    </row>
    <row r="260" spans="1:11" ht="14.1" customHeight="1">
      <c r="A260" s="1513"/>
      <c r="B260" s="1513"/>
      <c r="C260" s="1848" t="s">
        <v>24</v>
      </c>
      <c r="D260" s="1849"/>
      <c r="E260" s="1849"/>
      <c r="F260" s="1849"/>
      <c r="G260" s="1849"/>
      <c r="H260" s="1513"/>
      <c r="I260" s="1513"/>
      <c r="J260" s="1513"/>
      <c r="K260" s="1513"/>
    </row>
    <row r="261" spans="1:11" ht="14.1" customHeight="1">
      <c r="A261" s="1513"/>
      <c r="B261" s="1513"/>
      <c r="C261" s="1514"/>
      <c r="D261" s="36">
        <v>2023</v>
      </c>
      <c r="E261" s="36">
        <v>2024</v>
      </c>
      <c r="F261" s="36">
        <v>2025</v>
      </c>
      <c r="G261" s="36">
        <v>2026</v>
      </c>
      <c r="H261" s="1513"/>
      <c r="I261" s="1513"/>
      <c r="J261" s="1513"/>
      <c r="K261" s="1513"/>
    </row>
    <row r="262" spans="1:11" ht="14.1" customHeight="1">
      <c r="A262" s="1513"/>
      <c r="B262" s="1513"/>
      <c r="C262" s="1515"/>
      <c r="D262" s="38" t="s">
        <v>22</v>
      </c>
      <c r="E262" s="38" t="s">
        <v>23</v>
      </c>
      <c r="F262" s="38" t="s">
        <v>23</v>
      </c>
      <c r="G262" s="38" t="s">
        <v>23</v>
      </c>
      <c r="H262" s="1513"/>
      <c r="I262" s="1513"/>
      <c r="J262" s="1513"/>
      <c r="K262" s="1513"/>
    </row>
    <row r="263" spans="1:11" ht="14.1" customHeight="1">
      <c r="A263" s="1513"/>
      <c r="B263" s="1513"/>
      <c r="C263" s="39" t="s">
        <v>48</v>
      </c>
      <c r="D263" s="40">
        <v>0</v>
      </c>
      <c r="E263" s="40">
        <v>0</v>
      </c>
      <c r="F263" s="40">
        <v>0</v>
      </c>
      <c r="G263" s="40">
        <v>0</v>
      </c>
      <c r="H263" s="1513"/>
      <c r="I263" s="1513"/>
      <c r="J263" s="1513"/>
      <c r="K263" s="1513"/>
    </row>
    <row r="264" spans="1:11" ht="14.1" customHeight="1">
      <c r="A264" s="1513"/>
      <c r="B264" s="1513"/>
      <c r="C264" s="39" t="s">
        <v>49</v>
      </c>
      <c r="D264" s="40">
        <v>0</v>
      </c>
      <c r="E264" s="40">
        <v>0</v>
      </c>
      <c r="F264" s="40">
        <v>0</v>
      </c>
      <c r="G264" s="40">
        <v>0</v>
      </c>
      <c r="H264" s="1513"/>
      <c r="I264" s="1513"/>
      <c r="J264" s="1513"/>
      <c r="K264" s="1513"/>
    </row>
    <row r="265" spans="1:11" ht="14.1" customHeight="1">
      <c r="A265" s="1513"/>
      <c r="B265" s="1513"/>
      <c r="C265" s="39" t="s">
        <v>50</v>
      </c>
      <c r="D265" s="40">
        <v>0</v>
      </c>
      <c r="E265" s="40">
        <v>0</v>
      </c>
      <c r="F265" s="40">
        <v>0</v>
      </c>
      <c r="G265" s="40">
        <v>0</v>
      </c>
      <c r="H265" s="1513"/>
      <c r="I265" s="1513"/>
      <c r="J265" s="1513"/>
      <c r="K265" s="1513"/>
    </row>
    <row r="266" spans="1:11" ht="14.1" customHeight="1">
      <c r="A266" s="1513"/>
      <c r="B266" s="1513"/>
      <c r="C266" s="39" t="s">
        <v>51</v>
      </c>
      <c r="D266" s="40">
        <v>0</v>
      </c>
      <c r="E266" s="40">
        <v>0</v>
      </c>
      <c r="F266" s="40">
        <v>0</v>
      </c>
      <c r="G266" s="40">
        <v>0</v>
      </c>
      <c r="H266" s="1513"/>
      <c r="I266" s="1513"/>
      <c r="J266" s="1513"/>
      <c r="K266" s="1513"/>
    </row>
    <row r="267" spans="1:11" ht="14.1" customHeight="1">
      <c r="A267" s="1513"/>
      <c r="B267" s="1513"/>
      <c r="C267" s="39" t="s">
        <v>49</v>
      </c>
      <c r="D267" s="40">
        <v>0</v>
      </c>
      <c r="E267" s="40">
        <v>0</v>
      </c>
      <c r="F267" s="40">
        <v>0</v>
      </c>
      <c r="G267" s="40">
        <v>0</v>
      </c>
      <c r="H267" s="1513"/>
      <c r="I267" s="1513"/>
      <c r="J267" s="1513"/>
      <c r="K267" s="1513"/>
    </row>
    <row r="268" spans="1:11" ht="14.1" customHeight="1">
      <c r="A268" s="1513"/>
      <c r="B268" s="1513"/>
      <c r="C268" s="39" t="s">
        <v>50</v>
      </c>
      <c r="D268" s="40">
        <v>0</v>
      </c>
      <c r="E268" s="40">
        <v>0</v>
      </c>
      <c r="F268" s="40">
        <v>0</v>
      </c>
      <c r="G268" s="40">
        <v>0</v>
      </c>
      <c r="H268" s="1513"/>
      <c r="I268" s="1513"/>
      <c r="J268" s="1513"/>
      <c r="K268" s="1513"/>
    </row>
    <row r="269" spans="1:11" ht="14.1" customHeight="1">
      <c r="A269" s="1513"/>
      <c r="B269" s="1513"/>
      <c r="C269" s="39" t="s">
        <v>52</v>
      </c>
      <c r="D269" s="40">
        <v>0</v>
      </c>
      <c r="E269" s="40">
        <v>0</v>
      </c>
      <c r="F269" s="40">
        <v>0</v>
      </c>
      <c r="G269" s="40">
        <v>0</v>
      </c>
      <c r="H269" s="1513"/>
      <c r="I269" s="1513"/>
      <c r="J269" s="1513"/>
      <c r="K269" s="1513"/>
    </row>
    <row r="270" spans="1:11" ht="14.1" customHeight="1">
      <c r="A270" s="1513"/>
      <c r="B270" s="1513"/>
      <c r="C270" s="39" t="s">
        <v>49</v>
      </c>
      <c r="D270" s="40">
        <v>0</v>
      </c>
      <c r="E270" s="40">
        <v>0</v>
      </c>
      <c r="F270" s="40">
        <v>0</v>
      </c>
      <c r="G270" s="40">
        <v>0</v>
      </c>
      <c r="H270" s="1513"/>
      <c r="I270" s="1513"/>
      <c r="J270" s="1513"/>
      <c r="K270" s="1513"/>
    </row>
    <row r="271" spans="1:11" ht="14.1" customHeight="1">
      <c r="A271" s="1513"/>
      <c r="B271" s="1513"/>
      <c r="C271" s="39" t="s">
        <v>50</v>
      </c>
      <c r="D271" s="40">
        <v>0</v>
      </c>
      <c r="E271" s="40">
        <v>0</v>
      </c>
      <c r="F271" s="40">
        <v>0</v>
      </c>
      <c r="G271" s="40">
        <v>0</v>
      </c>
      <c r="H271" s="1513"/>
      <c r="I271" s="1513"/>
      <c r="J271" s="1513"/>
      <c r="K271" s="1513"/>
    </row>
    <row r="272" spans="1:11" ht="14.1" customHeight="1">
      <c r="A272" s="1513"/>
      <c r="B272" s="1513"/>
      <c r="C272" s="39" t="s">
        <v>53</v>
      </c>
      <c r="D272" s="40">
        <v>0</v>
      </c>
      <c r="E272" s="40">
        <v>0</v>
      </c>
      <c r="F272" s="40">
        <v>0</v>
      </c>
      <c r="G272" s="40">
        <v>0</v>
      </c>
      <c r="H272" s="1513"/>
      <c r="I272" s="1513"/>
      <c r="J272" s="1513"/>
      <c r="K272" s="1513"/>
    </row>
    <row r="273" spans="1:11" ht="14.1" customHeight="1">
      <c r="A273" s="1513"/>
      <c r="B273" s="1513"/>
      <c r="C273" s="39" t="s">
        <v>49</v>
      </c>
      <c r="D273" s="40">
        <v>0</v>
      </c>
      <c r="E273" s="40">
        <v>0</v>
      </c>
      <c r="F273" s="40">
        <v>0</v>
      </c>
      <c r="G273" s="40">
        <v>0</v>
      </c>
      <c r="H273" s="1513"/>
      <c r="I273" s="1513"/>
      <c r="J273" s="1513"/>
      <c r="K273" s="1513"/>
    </row>
    <row r="274" spans="1:11" ht="14.1" customHeight="1">
      <c r="A274" s="1513"/>
      <c r="B274" s="1513"/>
      <c r="C274" s="39" t="s">
        <v>50</v>
      </c>
      <c r="D274" s="40">
        <v>0</v>
      </c>
      <c r="E274" s="40">
        <v>0</v>
      </c>
      <c r="F274" s="40">
        <v>0</v>
      </c>
      <c r="G274" s="40">
        <v>0</v>
      </c>
      <c r="H274" s="1513"/>
      <c r="I274" s="1513"/>
      <c r="J274" s="1513"/>
      <c r="K274" s="1513"/>
    </row>
    <row r="275" spans="1:11" ht="14.1" customHeight="1">
      <c r="A275" s="1513"/>
      <c r="B275" s="1513"/>
      <c r="C275" s="39" t="s">
        <v>54</v>
      </c>
      <c r="D275" s="40">
        <v>0</v>
      </c>
      <c r="E275" s="40">
        <v>0</v>
      </c>
      <c r="F275" s="40">
        <v>0</v>
      </c>
      <c r="G275" s="40">
        <v>0</v>
      </c>
      <c r="H275" s="1513"/>
      <c r="I275" s="1513"/>
      <c r="J275" s="1513"/>
      <c r="K275" s="1513"/>
    </row>
    <row r="276" spans="1:11" ht="14.1" customHeight="1">
      <c r="A276" s="1513"/>
      <c r="B276" s="1513"/>
      <c r="C276" s="39" t="s">
        <v>49</v>
      </c>
      <c r="D276" s="40">
        <v>0</v>
      </c>
      <c r="E276" s="40">
        <v>0</v>
      </c>
      <c r="F276" s="40">
        <v>0</v>
      </c>
      <c r="G276" s="40">
        <v>0</v>
      </c>
      <c r="H276" s="1513"/>
      <c r="I276" s="1513"/>
      <c r="J276" s="1513"/>
      <c r="K276" s="1513"/>
    </row>
    <row r="277" spans="1:11" ht="14.1" customHeight="1">
      <c r="A277" s="1513"/>
      <c r="B277" s="1513"/>
      <c r="C277" s="39" t="s">
        <v>50</v>
      </c>
      <c r="D277" s="40">
        <v>0</v>
      </c>
      <c r="E277" s="40">
        <v>0</v>
      </c>
      <c r="F277" s="40">
        <v>0</v>
      </c>
      <c r="G277" s="40">
        <v>0</v>
      </c>
      <c r="H277" s="1513"/>
      <c r="I277" s="1513"/>
      <c r="J277" s="1513"/>
      <c r="K277" s="1513"/>
    </row>
    <row r="278" spans="1:11" ht="14.1" customHeight="1">
      <c r="A278" s="1513"/>
      <c r="B278" s="1513"/>
      <c r="C278" s="39" t="s">
        <v>55</v>
      </c>
      <c r="D278" s="40">
        <v>0</v>
      </c>
      <c r="E278" s="40">
        <v>0</v>
      </c>
      <c r="F278" s="40">
        <v>0</v>
      </c>
      <c r="G278" s="40">
        <v>0</v>
      </c>
      <c r="H278" s="1513"/>
      <c r="I278" s="1513"/>
      <c r="J278" s="1513"/>
      <c r="K278" s="1513"/>
    </row>
    <row r="279" spans="1:11" ht="14.1" customHeight="1">
      <c r="A279" s="1513"/>
      <c r="B279" s="1513"/>
      <c r="C279" s="39" t="s">
        <v>49</v>
      </c>
      <c r="D279" s="40">
        <v>0</v>
      </c>
      <c r="E279" s="40">
        <v>0</v>
      </c>
      <c r="F279" s="40">
        <v>0</v>
      </c>
      <c r="G279" s="40">
        <v>0</v>
      </c>
      <c r="H279" s="1513"/>
      <c r="I279" s="1513"/>
      <c r="J279" s="1513"/>
      <c r="K279" s="1513"/>
    </row>
    <row r="280" spans="1:11" ht="14.1" customHeight="1">
      <c r="A280" s="1513"/>
      <c r="B280" s="1513"/>
      <c r="C280" s="39" t="s">
        <v>50</v>
      </c>
      <c r="D280" s="40">
        <v>0</v>
      </c>
      <c r="E280" s="40">
        <v>0</v>
      </c>
      <c r="F280" s="40">
        <v>0</v>
      </c>
      <c r="G280" s="40">
        <v>0</v>
      </c>
      <c r="H280" s="1513"/>
      <c r="I280" s="1513"/>
      <c r="J280" s="1513"/>
      <c r="K280" s="1513"/>
    </row>
    <row r="281" spans="1:11" ht="14.1" customHeight="1">
      <c r="A281" s="1513"/>
      <c r="B281" s="1513"/>
      <c r="C281" s="39" t="s">
        <v>56</v>
      </c>
      <c r="D281" s="40">
        <v>0</v>
      </c>
      <c r="E281" s="40">
        <v>0</v>
      </c>
      <c r="F281" s="40">
        <v>0</v>
      </c>
      <c r="G281" s="40">
        <v>0</v>
      </c>
      <c r="H281" s="1513"/>
      <c r="I281" s="1513"/>
      <c r="J281" s="1513"/>
      <c r="K281" s="1513"/>
    </row>
    <row r="282" spans="1:11" ht="14.1" customHeight="1">
      <c r="A282" s="1513"/>
      <c r="B282" s="1513"/>
      <c r="C282" s="39" t="s">
        <v>49</v>
      </c>
      <c r="D282" s="40">
        <v>0</v>
      </c>
      <c r="E282" s="40">
        <v>0</v>
      </c>
      <c r="F282" s="40">
        <v>0</v>
      </c>
      <c r="G282" s="40">
        <v>0</v>
      </c>
      <c r="H282" s="1513"/>
      <c r="I282" s="1513"/>
      <c r="J282" s="1513"/>
      <c r="K282" s="1513"/>
    </row>
    <row r="283" spans="1:11" ht="14.1" customHeight="1">
      <c r="A283" s="1513"/>
      <c r="B283" s="1513"/>
      <c r="C283" s="39" t="s">
        <v>50</v>
      </c>
      <c r="D283" s="40">
        <v>0</v>
      </c>
      <c r="E283" s="40">
        <v>0</v>
      </c>
      <c r="F283" s="40">
        <v>0</v>
      </c>
      <c r="G283" s="40">
        <v>0</v>
      </c>
      <c r="H283" s="1513"/>
      <c r="I283" s="1513"/>
      <c r="J283" s="1513"/>
      <c r="K283" s="1513"/>
    </row>
    <row r="284" spans="1:11" ht="14.1" customHeight="1">
      <c r="A284" s="1513"/>
      <c r="B284" s="1513"/>
      <c r="C284" s="39" t="s">
        <v>57</v>
      </c>
      <c r="D284" s="40">
        <v>0</v>
      </c>
      <c r="E284" s="40">
        <v>0</v>
      </c>
      <c r="F284" s="40">
        <v>0</v>
      </c>
      <c r="G284" s="40">
        <v>0</v>
      </c>
      <c r="H284" s="1513"/>
      <c r="I284" s="1513"/>
      <c r="J284" s="1513"/>
      <c r="K284" s="1513"/>
    </row>
    <row r="285" spans="1:11" ht="14.1" customHeight="1">
      <c r="A285" s="1513"/>
      <c r="B285" s="1513"/>
      <c r="C285" s="39" t="s">
        <v>49</v>
      </c>
      <c r="D285" s="40">
        <v>0</v>
      </c>
      <c r="E285" s="40">
        <v>0</v>
      </c>
      <c r="F285" s="40">
        <v>0</v>
      </c>
      <c r="G285" s="40">
        <v>0</v>
      </c>
      <c r="H285" s="1513"/>
      <c r="I285" s="1513"/>
      <c r="J285" s="1513"/>
      <c r="K285" s="1513"/>
    </row>
    <row r="286" spans="1:11" ht="14.1" customHeight="1">
      <c r="A286" s="1513"/>
      <c r="B286" s="1513"/>
      <c r="C286" s="39" t="s">
        <v>58</v>
      </c>
      <c r="D286" s="40">
        <v>0</v>
      </c>
      <c r="E286" s="40">
        <v>0</v>
      </c>
      <c r="F286" s="40">
        <v>0</v>
      </c>
      <c r="G286" s="40">
        <v>0</v>
      </c>
      <c r="H286" s="1513"/>
      <c r="I286" s="1513"/>
      <c r="J286" s="1513"/>
      <c r="K286" s="1513"/>
    </row>
    <row r="287" spans="1:11" ht="14.1" customHeight="1">
      <c r="A287" s="1513"/>
      <c r="B287" s="1513"/>
      <c r="C287" s="39" t="s">
        <v>59</v>
      </c>
      <c r="D287" s="40">
        <v>0</v>
      </c>
      <c r="E287" s="40">
        <v>0</v>
      </c>
      <c r="F287" s="40">
        <v>0</v>
      </c>
      <c r="G287" s="40">
        <v>0</v>
      </c>
      <c r="H287" s="1513"/>
      <c r="I287" s="1513"/>
      <c r="J287" s="1513"/>
      <c r="K287" s="1513"/>
    </row>
    <row r="288" spans="1:11" ht="14.1" customHeight="1">
      <c r="A288" s="1513"/>
      <c r="B288" s="1513"/>
      <c r="C288" s="39" t="s">
        <v>60</v>
      </c>
      <c r="D288" s="40">
        <v>0</v>
      </c>
      <c r="E288" s="40">
        <v>0</v>
      </c>
      <c r="F288" s="40">
        <v>0</v>
      </c>
      <c r="G288" s="40">
        <v>0</v>
      </c>
      <c r="H288" s="1513"/>
      <c r="I288" s="1513"/>
      <c r="J288" s="1513"/>
      <c r="K288" s="1513"/>
    </row>
    <row r="289" spans="1:11" ht="14.1" customHeight="1">
      <c r="A289" s="1513"/>
      <c r="B289" s="1513"/>
      <c r="C289" s="39" t="s">
        <v>61</v>
      </c>
      <c r="D289" s="40">
        <v>0</v>
      </c>
      <c r="E289" s="40">
        <v>0</v>
      </c>
      <c r="F289" s="40">
        <v>0</v>
      </c>
      <c r="G289" s="40">
        <v>0</v>
      </c>
      <c r="H289" s="1513"/>
      <c r="I289" s="1513"/>
      <c r="J289" s="1513"/>
      <c r="K289" s="1513"/>
    </row>
    <row r="290" spans="1:11" ht="14.1" customHeight="1">
      <c r="A290" s="1513"/>
      <c r="B290" s="1513"/>
      <c r="C290" s="39" t="s">
        <v>62</v>
      </c>
      <c r="D290" s="40">
        <v>0</v>
      </c>
      <c r="E290" s="40">
        <v>14766600</v>
      </c>
      <c r="F290" s="40">
        <v>10000000</v>
      </c>
      <c r="G290" s="40">
        <v>10000000</v>
      </c>
      <c r="H290" s="1513"/>
      <c r="I290" s="1513"/>
      <c r="J290" s="1513"/>
      <c r="K290" s="1513"/>
    </row>
    <row r="291" spans="1:11" ht="14.1" customHeight="1">
      <c r="A291" s="1513"/>
      <c r="B291" s="1513"/>
      <c r="C291" s="39" t="s">
        <v>49</v>
      </c>
      <c r="D291" s="40">
        <v>0</v>
      </c>
      <c r="E291" s="40">
        <v>14766600</v>
      </c>
      <c r="F291" s="40">
        <v>10000000</v>
      </c>
      <c r="G291" s="40">
        <v>10000000</v>
      </c>
      <c r="H291" s="1513"/>
      <c r="I291" s="1513"/>
      <c r="J291" s="1513"/>
      <c r="K291" s="1513"/>
    </row>
    <row r="292" spans="1:11" ht="14.1" customHeight="1">
      <c r="A292" s="1513"/>
      <c r="B292" s="1513"/>
      <c r="C292" s="39" t="s">
        <v>58</v>
      </c>
      <c r="D292" s="40">
        <v>0</v>
      </c>
      <c r="E292" s="40">
        <v>0</v>
      </c>
      <c r="F292" s="40">
        <v>0</v>
      </c>
      <c r="G292" s="40">
        <v>0</v>
      </c>
      <c r="H292" s="1513"/>
      <c r="I292" s="1513"/>
      <c r="J292" s="1513"/>
      <c r="K292" s="1513"/>
    </row>
    <row r="293" spans="1:11" ht="14.1" customHeight="1">
      <c r="A293" s="1513"/>
      <c r="B293" s="1513"/>
      <c r="C293" s="39" t="s">
        <v>59</v>
      </c>
      <c r="D293" s="40">
        <v>0</v>
      </c>
      <c r="E293" s="40">
        <v>0</v>
      </c>
      <c r="F293" s="40">
        <v>0</v>
      </c>
      <c r="G293" s="40">
        <v>0</v>
      </c>
      <c r="H293" s="1513"/>
      <c r="I293" s="1513"/>
      <c r="J293" s="1513"/>
      <c r="K293" s="1513"/>
    </row>
    <row r="294" spans="1:11" ht="14.1" customHeight="1">
      <c r="A294" s="1513"/>
      <c r="B294" s="1513"/>
      <c r="C294" s="39" t="s">
        <v>60</v>
      </c>
      <c r="D294" s="40">
        <v>0</v>
      </c>
      <c r="E294" s="40">
        <v>0</v>
      </c>
      <c r="F294" s="40">
        <v>0</v>
      </c>
      <c r="G294" s="40">
        <v>0</v>
      </c>
      <c r="H294" s="1513"/>
      <c r="I294" s="1513"/>
      <c r="J294" s="1513"/>
      <c r="K294" s="1513"/>
    </row>
    <row r="295" spans="1:11" ht="14.1" customHeight="1">
      <c r="A295" s="1513"/>
      <c r="B295" s="1513"/>
      <c r="C295" s="39" t="s">
        <v>61</v>
      </c>
      <c r="D295" s="40">
        <v>0</v>
      </c>
      <c r="E295" s="40">
        <v>0</v>
      </c>
      <c r="F295" s="40">
        <v>0</v>
      </c>
      <c r="G295" s="40">
        <v>0</v>
      </c>
      <c r="H295" s="1513"/>
      <c r="I295" s="1513"/>
      <c r="J295" s="1513"/>
      <c r="K295" s="1513"/>
    </row>
    <row r="296" spans="1:11" ht="14.1" customHeight="1">
      <c r="A296" s="1513"/>
      <c r="B296" s="1513"/>
      <c r="C296" s="39" t="s">
        <v>63</v>
      </c>
      <c r="D296" s="40">
        <v>0</v>
      </c>
      <c r="E296" s="40">
        <v>0</v>
      </c>
      <c r="F296" s="40">
        <v>0</v>
      </c>
      <c r="G296" s="40">
        <v>0</v>
      </c>
      <c r="H296" s="1513"/>
      <c r="I296" s="1513"/>
      <c r="J296" s="1513"/>
      <c r="K296" s="1513"/>
    </row>
    <row r="297" spans="1:11" ht="14.1" customHeight="1">
      <c r="A297" s="1513"/>
      <c r="B297" s="1513"/>
      <c r="C297" s="39" t="s">
        <v>49</v>
      </c>
      <c r="D297" s="40">
        <v>0</v>
      </c>
      <c r="E297" s="40">
        <v>0</v>
      </c>
      <c r="F297" s="40">
        <v>0</v>
      </c>
      <c r="G297" s="40">
        <v>0</v>
      </c>
      <c r="H297" s="1513"/>
      <c r="I297" s="1513"/>
      <c r="J297" s="1513"/>
      <c r="K297" s="1513"/>
    </row>
    <row r="298" spans="1:11" ht="14.1" customHeight="1">
      <c r="A298" s="1513"/>
      <c r="B298" s="1513"/>
      <c r="C298" s="39" t="s">
        <v>58</v>
      </c>
      <c r="D298" s="40">
        <v>0</v>
      </c>
      <c r="E298" s="40">
        <v>0</v>
      </c>
      <c r="F298" s="40">
        <v>0</v>
      </c>
      <c r="G298" s="40">
        <v>0</v>
      </c>
      <c r="H298" s="1513"/>
      <c r="I298" s="1513"/>
      <c r="J298" s="1513"/>
      <c r="K298" s="1513"/>
    </row>
    <row r="299" spans="1:11" ht="14.1" customHeight="1">
      <c r="A299" s="1513"/>
      <c r="B299" s="1513"/>
      <c r="C299" s="39" t="s">
        <v>59</v>
      </c>
      <c r="D299" s="40">
        <v>0</v>
      </c>
      <c r="E299" s="40">
        <v>0</v>
      </c>
      <c r="F299" s="40">
        <v>0</v>
      </c>
      <c r="G299" s="40">
        <v>0</v>
      </c>
      <c r="H299" s="1513"/>
      <c r="I299" s="1513"/>
      <c r="J299" s="1513"/>
      <c r="K299" s="1513"/>
    </row>
    <row r="300" spans="1:11" ht="14.1" customHeight="1">
      <c r="A300" s="1513"/>
      <c r="B300" s="1513"/>
      <c r="C300" s="39" t="s">
        <v>60</v>
      </c>
      <c r="D300" s="40">
        <v>0</v>
      </c>
      <c r="E300" s="40">
        <v>0</v>
      </c>
      <c r="F300" s="40">
        <v>0</v>
      </c>
      <c r="G300" s="40">
        <v>0</v>
      </c>
      <c r="H300" s="1513"/>
      <c r="I300" s="1513"/>
      <c r="J300" s="1513"/>
      <c r="K300" s="1513"/>
    </row>
    <row r="301" spans="1:11" ht="14.1" customHeight="1">
      <c r="A301" s="1513"/>
      <c r="B301" s="1513"/>
      <c r="C301" s="39" t="s">
        <v>61</v>
      </c>
      <c r="D301" s="40">
        <v>0</v>
      </c>
      <c r="E301" s="40">
        <v>0</v>
      </c>
      <c r="F301" s="40">
        <v>0</v>
      </c>
      <c r="G301" s="40">
        <v>0</v>
      </c>
      <c r="H301" s="1513"/>
      <c r="I301" s="1513"/>
      <c r="J301" s="1513"/>
      <c r="K301" s="1513"/>
    </row>
    <row r="302" spans="1:11" ht="14.1" customHeight="1">
      <c r="A302" s="1513"/>
      <c r="B302" s="1513"/>
      <c r="C302" s="39" t="s">
        <v>64</v>
      </c>
      <c r="D302" s="40">
        <v>0</v>
      </c>
      <c r="E302" s="40">
        <v>0</v>
      </c>
      <c r="F302" s="40">
        <v>0</v>
      </c>
      <c r="G302" s="40">
        <v>0</v>
      </c>
      <c r="H302" s="1513"/>
      <c r="I302" s="1513"/>
      <c r="J302" s="1513"/>
      <c r="K302" s="1513"/>
    </row>
    <row r="303" spans="1:11" ht="14.1" customHeight="1">
      <c r="A303" s="1513"/>
      <c r="B303" s="1513"/>
      <c r="C303" s="39" t="s">
        <v>65</v>
      </c>
      <c r="D303" s="40">
        <v>0</v>
      </c>
      <c r="E303" s="40">
        <v>0</v>
      </c>
      <c r="F303" s="40">
        <v>0</v>
      </c>
      <c r="G303" s="40">
        <v>0</v>
      </c>
      <c r="H303" s="1513"/>
      <c r="I303" s="1513"/>
      <c r="J303" s="1513"/>
      <c r="K303" s="1513"/>
    </row>
    <row r="304" spans="1:11" ht="14.1" customHeight="1">
      <c r="A304" s="1513"/>
      <c r="B304" s="1513"/>
      <c r="C304" s="41" t="s">
        <v>25</v>
      </c>
      <c r="D304" s="40">
        <v>0</v>
      </c>
      <c r="E304" s="40">
        <v>14766600</v>
      </c>
      <c r="F304" s="40">
        <v>10000000</v>
      </c>
      <c r="G304" s="40">
        <v>10000000</v>
      </c>
      <c r="H304" s="1513"/>
      <c r="I304" s="1513"/>
      <c r="J304" s="1513"/>
      <c r="K304" s="1513"/>
    </row>
    <row r="305" spans="1:11" ht="14.1" customHeight="1">
      <c r="A305" s="1513"/>
      <c r="B305" s="1513"/>
      <c r="C305" s="33" t="s">
        <v>19</v>
      </c>
      <c r="D305" s="1850" t="s">
        <v>2283</v>
      </c>
      <c r="E305" s="1851"/>
      <c r="F305" s="1851"/>
      <c r="G305" s="1851"/>
      <c r="H305" s="1513"/>
      <c r="I305" s="1513"/>
      <c r="J305" s="1513"/>
      <c r="K305" s="1513"/>
    </row>
    <row r="306" spans="1:11" ht="14.1" customHeight="1">
      <c r="A306" s="1513"/>
      <c r="B306" s="1513"/>
      <c r="C306" s="34" t="s">
        <v>20</v>
      </c>
      <c r="D306" s="1846" t="s">
        <v>2284</v>
      </c>
      <c r="E306" s="1847"/>
      <c r="F306" s="1847"/>
      <c r="G306" s="1847"/>
      <c r="H306" s="1513"/>
      <c r="I306" s="1513"/>
      <c r="J306" s="1513"/>
      <c r="K306" s="1513"/>
    </row>
    <row r="307" spans="1:11" ht="14.1" customHeight="1">
      <c r="A307" s="1513"/>
      <c r="B307" s="1513"/>
      <c r="C307" s="34" t="s">
        <v>21</v>
      </c>
      <c r="D307" s="1846" t="s">
        <v>2285</v>
      </c>
      <c r="E307" s="1847"/>
      <c r="F307" s="1847"/>
      <c r="G307" s="1847"/>
      <c r="H307" s="1513"/>
      <c r="I307" s="1513"/>
      <c r="J307" s="1513"/>
      <c r="K307" s="1513"/>
    </row>
    <row r="308" spans="1:11" ht="15" customHeight="1">
      <c r="A308" s="1513"/>
      <c r="B308" s="1513"/>
      <c r="C308" s="1514"/>
      <c r="D308" s="36">
        <v>2023</v>
      </c>
      <c r="E308" s="36">
        <v>2024</v>
      </c>
      <c r="F308" s="36">
        <v>2025</v>
      </c>
      <c r="G308" s="36">
        <v>2026</v>
      </c>
      <c r="H308" s="1513"/>
      <c r="I308" s="1513"/>
      <c r="J308" s="1513"/>
      <c r="K308" s="1513"/>
    </row>
    <row r="309" spans="1:11" ht="15" customHeight="1">
      <c r="A309" s="1513"/>
      <c r="B309" s="1513"/>
      <c r="C309" s="1515"/>
      <c r="D309" s="38" t="s">
        <v>22</v>
      </c>
      <c r="E309" s="38" t="s">
        <v>23</v>
      </c>
      <c r="F309" s="38" t="s">
        <v>23</v>
      </c>
      <c r="G309" s="38" t="s">
        <v>23</v>
      </c>
      <c r="H309" s="1513"/>
      <c r="I309" s="1513"/>
      <c r="J309" s="1513"/>
      <c r="K309" s="1513"/>
    </row>
    <row r="310" spans="1:11" ht="14.1" customHeight="1">
      <c r="A310" s="1513"/>
      <c r="B310" s="1513"/>
      <c r="C310" s="27" t="s">
        <v>33</v>
      </c>
      <c r="D310" s="31" t="s">
        <v>301</v>
      </c>
      <c r="E310" s="31" t="s">
        <v>73</v>
      </c>
      <c r="F310" s="31" t="s">
        <v>73</v>
      </c>
      <c r="G310" s="31" t="s">
        <v>73</v>
      </c>
      <c r="H310" s="1513"/>
      <c r="I310" s="1513"/>
      <c r="J310" s="1513"/>
      <c r="K310" s="1513"/>
    </row>
    <row r="311" spans="1:11" ht="14.1" customHeight="1">
      <c r="A311" s="1513"/>
      <c r="B311" s="1513"/>
      <c r="C311" s="27" t="s">
        <v>35</v>
      </c>
      <c r="D311" s="31" t="s">
        <v>42</v>
      </c>
      <c r="E311" s="31" t="s">
        <v>2286</v>
      </c>
      <c r="F311" s="31" t="s">
        <v>281</v>
      </c>
      <c r="G311" s="31" t="s">
        <v>281</v>
      </c>
      <c r="H311" s="1513"/>
      <c r="I311" s="1513"/>
      <c r="J311" s="1513"/>
      <c r="K311" s="1513"/>
    </row>
    <row r="312" spans="1:11" ht="14.1" customHeight="1">
      <c r="A312" s="1513"/>
      <c r="B312" s="1513"/>
      <c r="C312" s="27" t="s">
        <v>40</v>
      </c>
      <c r="D312" s="31" t="s">
        <v>42</v>
      </c>
      <c r="E312" s="31" t="s">
        <v>2287</v>
      </c>
      <c r="F312" s="31" t="s">
        <v>282</v>
      </c>
      <c r="G312" s="31" t="s">
        <v>282</v>
      </c>
      <c r="H312" s="1513"/>
      <c r="I312" s="1513"/>
      <c r="J312" s="1513"/>
      <c r="K312" s="1513"/>
    </row>
    <row r="313" spans="1:11" ht="14.1" customHeight="1">
      <c r="A313" s="1513"/>
      <c r="B313" s="1513"/>
      <c r="C313" s="27" t="s">
        <v>41</v>
      </c>
      <c r="D313" s="31" t="s">
        <v>18</v>
      </c>
      <c r="E313" s="31" t="s">
        <v>1531</v>
      </c>
      <c r="F313" s="31" t="s">
        <v>42</v>
      </c>
      <c r="G313" s="31" t="s">
        <v>42</v>
      </c>
      <c r="H313" s="1513"/>
      <c r="I313" s="1513"/>
      <c r="J313" s="1513"/>
      <c r="K313" s="1513"/>
    </row>
    <row r="314" spans="1:11" ht="14.1" customHeight="1">
      <c r="A314" s="1513"/>
      <c r="B314" s="1513"/>
      <c r="C314" s="27" t="s">
        <v>43</v>
      </c>
      <c r="D314" s="31" t="s">
        <v>18</v>
      </c>
      <c r="E314" s="31" t="s">
        <v>18</v>
      </c>
      <c r="F314" s="31" t="s">
        <v>2288</v>
      </c>
      <c r="G314" s="31" t="s">
        <v>42</v>
      </c>
      <c r="H314" s="1513"/>
      <c r="I314" s="1513"/>
      <c r="J314" s="1513"/>
      <c r="K314" s="1513"/>
    </row>
    <row r="315" spans="1:11" ht="14.1" customHeight="1">
      <c r="A315" s="1513"/>
      <c r="B315" s="1513"/>
      <c r="C315" s="27" t="s">
        <v>47</v>
      </c>
      <c r="D315" s="31" t="s">
        <v>18</v>
      </c>
      <c r="E315" s="31" t="s">
        <v>18</v>
      </c>
      <c r="F315" s="31" t="s">
        <v>2288</v>
      </c>
      <c r="G315" s="31" t="s">
        <v>42</v>
      </c>
      <c r="H315" s="1513"/>
      <c r="I315" s="1513"/>
      <c r="J315" s="1513"/>
      <c r="K315" s="1513"/>
    </row>
    <row r="316" spans="1:11" ht="14.1" customHeight="1">
      <c r="A316" s="1513"/>
      <c r="B316" s="1513"/>
      <c r="C316" s="1848" t="s">
        <v>24</v>
      </c>
      <c r="D316" s="1849"/>
      <c r="E316" s="1849"/>
      <c r="F316" s="1849"/>
      <c r="G316" s="1849"/>
      <c r="H316" s="1513"/>
      <c r="I316" s="1513"/>
      <c r="J316" s="1513"/>
      <c r="K316" s="1513"/>
    </row>
    <row r="317" spans="1:11" ht="14.1" customHeight="1">
      <c r="A317" s="1513"/>
      <c r="B317" s="1513"/>
      <c r="C317" s="1514"/>
      <c r="D317" s="36">
        <v>2023</v>
      </c>
      <c r="E317" s="36">
        <v>2024</v>
      </c>
      <c r="F317" s="36">
        <v>2025</v>
      </c>
      <c r="G317" s="36">
        <v>2026</v>
      </c>
      <c r="H317" s="1513"/>
      <c r="I317" s="1513"/>
      <c r="J317" s="1513"/>
      <c r="K317" s="1513"/>
    </row>
    <row r="318" spans="1:11" ht="14.1" customHeight="1">
      <c r="A318" s="1513"/>
      <c r="B318" s="1513"/>
      <c r="C318" s="1515"/>
      <c r="D318" s="38" t="s">
        <v>22</v>
      </c>
      <c r="E318" s="38" t="s">
        <v>23</v>
      </c>
      <c r="F318" s="38" t="s">
        <v>23</v>
      </c>
      <c r="G318" s="38" t="s">
        <v>23</v>
      </c>
      <c r="H318" s="1513"/>
      <c r="I318" s="1513"/>
      <c r="J318" s="1513"/>
      <c r="K318" s="1513"/>
    </row>
    <row r="319" spans="1:11" ht="14.1" customHeight="1">
      <c r="A319" s="1513"/>
      <c r="B319" s="1513"/>
      <c r="C319" s="39" t="s">
        <v>48</v>
      </c>
      <c r="D319" s="40">
        <v>0</v>
      </c>
      <c r="E319" s="40">
        <v>0</v>
      </c>
      <c r="F319" s="40">
        <v>0</v>
      </c>
      <c r="G319" s="40">
        <v>0</v>
      </c>
      <c r="H319" s="1513"/>
      <c r="I319" s="1513"/>
      <c r="J319" s="1513"/>
      <c r="K319" s="1513"/>
    </row>
    <row r="320" spans="1:11" ht="14.1" customHeight="1">
      <c r="A320" s="1513"/>
      <c r="B320" s="1513"/>
      <c r="C320" s="39" t="s">
        <v>49</v>
      </c>
      <c r="D320" s="40">
        <v>0</v>
      </c>
      <c r="E320" s="40">
        <v>0</v>
      </c>
      <c r="F320" s="40">
        <v>0</v>
      </c>
      <c r="G320" s="40">
        <v>0</v>
      </c>
      <c r="H320" s="1513"/>
      <c r="I320" s="1513"/>
      <c r="J320" s="1513"/>
      <c r="K320" s="1513"/>
    </row>
    <row r="321" spans="1:11" ht="14.1" customHeight="1">
      <c r="A321" s="1513"/>
      <c r="B321" s="1513"/>
      <c r="C321" s="39" t="s">
        <v>50</v>
      </c>
      <c r="D321" s="40">
        <v>0</v>
      </c>
      <c r="E321" s="40">
        <v>0</v>
      </c>
      <c r="F321" s="40">
        <v>0</v>
      </c>
      <c r="G321" s="40">
        <v>0</v>
      </c>
      <c r="H321" s="1513"/>
      <c r="I321" s="1513"/>
      <c r="J321" s="1513"/>
      <c r="K321" s="1513"/>
    </row>
    <row r="322" spans="1:11" ht="14.1" customHeight="1">
      <c r="A322" s="1513"/>
      <c r="B322" s="1513"/>
      <c r="C322" s="39" t="s">
        <v>51</v>
      </c>
      <c r="D322" s="40">
        <v>0</v>
      </c>
      <c r="E322" s="40">
        <v>0</v>
      </c>
      <c r="F322" s="40">
        <v>0</v>
      </c>
      <c r="G322" s="40">
        <v>0</v>
      </c>
      <c r="H322" s="1513"/>
      <c r="I322" s="1513"/>
      <c r="J322" s="1513"/>
      <c r="K322" s="1513"/>
    </row>
    <row r="323" spans="1:11" ht="14.1" customHeight="1">
      <c r="A323" s="1513"/>
      <c r="B323" s="1513"/>
      <c r="C323" s="39" t="s">
        <v>49</v>
      </c>
      <c r="D323" s="40">
        <v>0</v>
      </c>
      <c r="E323" s="40">
        <v>0</v>
      </c>
      <c r="F323" s="40">
        <v>0</v>
      </c>
      <c r="G323" s="40">
        <v>0</v>
      </c>
      <c r="H323" s="1513"/>
      <c r="I323" s="1513"/>
      <c r="J323" s="1513"/>
      <c r="K323" s="1513"/>
    </row>
    <row r="324" spans="1:11" ht="14.1" customHeight="1">
      <c r="A324" s="1513"/>
      <c r="B324" s="1513"/>
      <c r="C324" s="39" t="s">
        <v>50</v>
      </c>
      <c r="D324" s="40">
        <v>0</v>
      </c>
      <c r="E324" s="40">
        <v>0</v>
      </c>
      <c r="F324" s="40">
        <v>0</v>
      </c>
      <c r="G324" s="40">
        <v>0</v>
      </c>
      <c r="H324" s="1513"/>
      <c r="I324" s="1513"/>
      <c r="J324" s="1513"/>
      <c r="K324" s="1513"/>
    </row>
    <row r="325" spans="1:11" ht="14.1" customHeight="1">
      <c r="A325" s="1513"/>
      <c r="B325" s="1513"/>
      <c r="C325" s="39" t="s">
        <v>52</v>
      </c>
      <c r="D325" s="40">
        <v>0</v>
      </c>
      <c r="E325" s="40">
        <v>0</v>
      </c>
      <c r="F325" s="40">
        <v>0</v>
      </c>
      <c r="G325" s="40">
        <v>0</v>
      </c>
      <c r="H325" s="1513"/>
      <c r="I325" s="1513"/>
      <c r="J325" s="1513"/>
      <c r="K325" s="1513"/>
    </row>
    <row r="326" spans="1:11" ht="14.1" customHeight="1">
      <c r="A326" s="1513"/>
      <c r="B326" s="1513"/>
      <c r="C326" s="39" t="s">
        <v>49</v>
      </c>
      <c r="D326" s="40">
        <v>0</v>
      </c>
      <c r="E326" s="40">
        <v>0</v>
      </c>
      <c r="F326" s="40">
        <v>0</v>
      </c>
      <c r="G326" s="40">
        <v>0</v>
      </c>
      <c r="H326" s="1513"/>
      <c r="I326" s="1513"/>
      <c r="J326" s="1513"/>
      <c r="K326" s="1513"/>
    </row>
    <row r="327" spans="1:11" ht="14.1" customHeight="1">
      <c r="A327" s="1513"/>
      <c r="B327" s="1513"/>
      <c r="C327" s="39" t="s">
        <v>50</v>
      </c>
      <c r="D327" s="40">
        <v>0</v>
      </c>
      <c r="E327" s="40">
        <v>0</v>
      </c>
      <c r="F327" s="40">
        <v>0</v>
      </c>
      <c r="G327" s="40">
        <v>0</v>
      </c>
      <c r="H327" s="1513"/>
      <c r="I327" s="1513"/>
      <c r="J327" s="1513"/>
      <c r="K327" s="1513"/>
    </row>
    <row r="328" spans="1:11" ht="14.1" customHeight="1">
      <c r="A328" s="1513"/>
      <c r="B328" s="1513"/>
      <c r="C328" s="39" t="s">
        <v>53</v>
      </c>
      <c r="D328" s="40">
        <v>0</v>
      </c>
      <c r="E328" s="40">
        <v>0</v>
      </c>
      <c r="F328" s="40">
        <v>0</v>
      </c>
      <c r="G328" s="40">
        <v>0</v>
      </c>
      <c r="H328" s="1513"/>
      <c r="I328" s="1513"/>
      <c r="J328" s="1513"/>
      <c r="K328" s="1513"/>
    </row>
    <row r="329" spans="1:11" ht="14.1" customHeight="1">
      <c r="A329" s="1513"/>
      <c r="B329" s="1513"/>
      <c r="C329" s="39" t="s">
        <v>49</v>
      </c>
      <c r="D329" s="40">
        <v>0</v>
      </c>
      <c r="E329" s="40">
        <v>0</v>
      </c>
      <c r="F329" s="40">
        <v>0</v>
      </c>
      <c r="G329" s="40">
        <v>0</v>
      </c>
      <c r="H329" s="1513"/>
      <c r="I329" s="1513"/>
      <c r="J329" s="1513"/>
      <c r="K329" s="1513"/>
    </row>
    <row r="330" spans="1:11" ht="14.1" customHeight="1">
      <c r="A330" s="1513"/>
      <c r="B330" s="1513"/>
      <c r="C330" s="39" t="s">
        <v>50</v>
      </c>
      <c r="D330" s="40">
        <v>0</v>
      </c>
      <c r="E330" s="40">
        <v>0</v>
      </c>
      <c r="F330" s="40">
        <v>0</v>
      </c>
      <c r="G330" s="40">
        <v>0</v>
      </c>
      <c r="H330" s="1513"/>
      <c r="I330" s="1513"/>
      <c r="J330" s="1513"/>
      <c r="K330" s="1513"/>
    </row>
    <row r="331" spans="1:11" ht="14.1" customHeight="1">
      <c r="A331" s="1513"/>
      <c r="B331" s="1513"/>
      <c r="C331" s="39" t="s">
        <v>54</v>
      </c>
      <c r="D331" s="40">
        <v>0</v>
      </c>
      <c r="E331" s="40">
        <v>0</v>
      </c>
      <c r="F331" s="40">
        <v>0</v>
      </c>
      <c r="G331" s="40">
        <v>0</v>
      </c>
      <c r="H331" s="1513"/>
      <c r="I331" s="1513"/>
      <c r="J331" s="1513"/>
      <c r="K331" s="1513"/>
    </row>
    <row r="332" spans="1:11" ht="14.1" customHeight="1">
      <c r="A332" s="1513"/>
      <c r="B332" s="1513"/>
      <c r="C332" s="39" t="s">
        <v>49</v>
      </c>
      <c r="D332" s="40">
        <v>0</v>
      </c>
      <c r="E332" s="40">
        <v>0</v>
      </c>
      <c r="F332" s="40">
        <v>0</v>
      </c>
      <c r="G332" s="40">
        <v>0</v>
      </c>
      <c r="H332" s="1513"/>
      <c r="I332" s="1513"/>
      <c r="J332" s="1513"/>
      <c r="K332" s="1513"/>
    </row>
    <row r="333" spans="1:11" ht="14.1" customHeight="1">
      <c r="A333" s="1513"/>
      <c r="B333" s="1513"/>
      <c r="C333" s="39" t="s">
        <v>50</v>
      </c>
      <c r="D333" s="40">
        <v>0</v>
      </c>
      <c r="E333" s="40">
        <v>0</v>
      </c>
      <c r="F333" s="40">
        <v>0</v>
      </c>
      <c r="G333" s="40">
        <v>0</v>
      </c>
      <c r="H333" s="1513"/>
      <c r="I333" s="1513"/>
      <c r="J333" s="1513"/>
      <c r="K333" s="1513"/>
    </row>
    <row r="334" spans="1:11" ht="14.1" customHeight="1">
      <c r="A334" s="1513"/>
      <c r="B334" s="1513"/>
      <c r="C334" s="39" t="s">
        <v>55</v>
      </c>
      <c r="D334" s="40">
        <v>0</v>
      </c>
      <c r="E334" s="40">
        <v>0</v>
      </c>
      <c r="F334" s="40">
        <v>0</v>
      </c>
      <c r="G334" s="40">
        <v>0</v>
      </c>
      <c r="H334" s="1513"/>
      <c r="I334" s="1513"/>
      <c r="J334" s="1513"/>
      <c r="K334" s="1513"/>
    </row>
    <row r="335" spans="1:11" ht="14.1" customHeight="1">
      <c r="A335" s="1513"/>
      <c r="B335" s="1513"/>
      <c r="C335" s="39" t="s">
        <v>49</v>
      </c>
      <c r="D335" s="40">
        <v>0</v>
      </c>
      <c r="E335" s="40">
        <v>0</v>
      </c>
      <c r="F335" s="40">
        <v>0</v>
      </c>
      <c r="G335" s="40">
        <v>0</v>
      </c>
      <c r="H335" s="1513"/>
      <c r="I335" s="1513"/>
      <c r="J335" s="1513"/>
      <c r="K335" s="1513"/>
    </row>
    <row r="336" spans="1:11" ht="14.1" customHeight="1">
      <c r="A336" s="1513"/>
      <c r="B336" s="1513"/>
      <c r="C336" s="39" t="s">
        <v>50</v>
      </c>
      <c r="D336" s="40">
        <v>0</v>
      </c>
      <c r="E336" s="40">
        <v>0</v>
      </c>
      <c r="F336" s="40">
        <v>0</v>
      </c>
      <c r="G336" s="40">
        <v>0</v>
      </c>
      <c r="H336" s="1513"/>
      <c r="I336" s="1513"/>
      <c r="J336" s="1513"/>
      <c r="K336" s="1513"/>
    </row>
    <row r="337" spans="1:11" ht="14.1" customHeight="1">
      <c r="A337" s="1513"/>
      <c r="B337" s="1513"/>
      <c r="C337" s="39" t="s">
        <v>56</v>
      </c>
      <c r="D337" s="40">
        <v>0</v>
      </c>
      <c r="E337" s="40">
        <v>0</v>
      </c>
      <c r="F337" s="40">
        <v>0</v>
      </c>
      <c r="G337" s="40">
        <v>0</v>
      </c>
      <c r="H337" s="1513"/>
      <c r="I337" s="1513"/>
      <c r="J337" s="1513"/>
      <c r="K337" s="1513"/>
    </row>
    <row r="338" spans="1:11" ht="14.1" customHeight="1">
      <c r="A338" s="1513"/>
      <c r="B338" s="1513"/>
      <c r="C338" s="39" t="s">
        <v>49</v>
      </c>
      <c r="D338" s="40">
        <v>0</v>
      </c>
      <c r="E338" s="40">
        <v>0</v>
      </c>
      <c r="F338" s="40">
        <v>0</v>
      </c>
      <c r="G338" s="40">
        <v>0</v>
      </c>
      <c r="H338" s="1513"/>
      <c r="I338" s="1513"/>
      <c r="J338" s="1513"/>
      <c r="K338" s="1513"/>
    </row>
    <row r="339" spans="1:11" ht="14.1" customHeight="1">
      <c r="A339" s="1513"/>
      <c r="B339" s="1513"/>
      <c r="C339" s="39" t="s">
        <v>50</v>
      </c>
      <c r="D339" s="40">
        <v>0</v>
      </c>
      <c r="E339" s="40">
        <v>0</v>
      </c>
      <c r="F339" s="40">
        <v>0</v>
      </c>
      <c r="G339" s="40">
        <v>0</v>
      </c>
      <c r="H339" s="1513"/>
      <c r="I339" s="1513"/>
      <c r="J339" s="1513"/>
      <c r="K339" s="1513"/>
    </row>
    <row r="340" spans="1:11" ht="14.1" customHeight="1">
      <c r="A340" s="1513"/>
      <c r="B340" s="1513"/>
      <c r="C340" s="39" t="s">
        <v>57</v>
      </c>
      <c r="D340" s="40">
        <v>0</v>
      </c>
      <c r="E340" s="40">
        <v>0</v>
      </c>
      <c r="F340" s="40">
        <v>0</v>
      </c>
      <c r="G340" s="40">
        <v>0</v>
      </c>
      <c r="H340" s="1513"/>
      <c r="I340" s="1513"/>
      <c r="J340" s="1513"/>
      <c r="K340" s="1513"/>
    </row>
    <row r="341" spans="1:11" ht="14.1" customHeight="1">
      <c r="A341" s="1513"/>
      <c r="B341" s="1513"/>
      <c r="C341" s="39" t="s">
        <v>49</v>
      </c>
      <c r="D341" s="40">
        <v>0</v>
      </c>
      <c r="E341" s="40">
        <v>0</v>
      </c>
      <c r="F341" s="40">
        <v>0</v>
      </c>
      <c r="G341" s="40">
        <v>0</v>
      </c>
      <c r="H341" s="1513"/>
      <c r="I341" s="1513"/>
      <c r="J341" s="1513"/>
      <c r="K341" s="1513"/>
    </row>
    <row r="342" spans="1:11" ht="14.1" customHeight="1">
      <c r="A342" s="1513"/>
      <c r="B342" s="1513"/>
      <c r="C342" s="39" t="s">
        <v>58</v>
      </c>
      <c r="D342" s="40">
        <v>0</v>
      </c>
      <c r="E342" s="40">
        <v>0</v>
      </c>
      <c r="F342" s="40">
        <v>0</v>
      </c>
      <c r="G342" s="40">
        <v>0</v>
      </c>
      <c r="H342" s="1513"/>
      <c r="I342" s="1513"/>
      <c r="J342" s="1513"/>
      <c r="K342" s="1513"/>
    </row>
    <row r="343" spans="1:11" ht="14.1" customHeight="1">
      <c r="A343" s="1513"/>
      <c r="B343" s="1513"/>
      <c r="C343" s="39" t="s">
        <v>59</v>
      </c>
      <c r="D343" s="40">
        <v>0</v>
      </c>
      <c r="E343" s="40">
        <v>0</v>
      </c>
      <c r="F343" s="40">
        <v>0</v>
      </c>
      <c r="G343" s="40">
        <v>0</v>
      </c>
      <c r="H343" s="1513"/>
      <c r="I343" s="1513"/>
      <c r="J343" s="1513"/>
      <c r="K343" s="1513"/>
    </row>
    <row r="344" spans="1:11" ht="14.1" customHeight="1">
      <c r="A344" s="1513"/>
      <c r="B344" s="1513"/>
      <c r="C344" s="39" t="s">
        <v>60</v>
      </c>
      <c r="D344" s="40">
        <v>0</v>
      </c>
      <c r="E344" s="40">
        <v>0</v>
      </c>
      <c r="F344" s="40">
        <v>0</v>
      </c>
      <c r="G344" s="40">
        <v>0</v>
      </c>
      <c r="H344" s="1513"/>
      <c r="I344" s="1513"/>
      <c r="J344" s="1513"/>
      <c r="K344" s="1513"/>
    </row>
    <row r="345" spans="1:11" ht="14.1" customHeight="1">
      <c r="A345" s="1513"/>
      <c r="B345" s="1513"/>
      <c r="C345" s="39" t="s">
        <v>61</v>
      </c>
      <c r="D345" s="40">
        <v>0</v>
      </c>
      <c r="E345" s="40">
        <v>0</v>
      </c>
      <c r="F345" s="40">
        <v>0</v>
      </c>
      <c r="G345" s="40">
        <v>0</v>
      </c>
      <c r="H345" s="1513"/>
      <c r="I345" s="1513"/>
      <c r="J345" s="1513"/>
      <c r="K345" s="1513"/>
    </row>
    <row r="346" spans="1:11" ht="14.1" customHeight="1">
      <c r="A346" s="1513"/>
      <c r="B346" s="1513"/>
      <c r="C346" s="39" t="s">
        <v>62</v>
      </c>
      <c r="D346" s="40">
        <v>0</v>
      </c>
      <c r="E346" s="40">
        <v>4407080</v>
      </c>
      <c r="F346" s="40">
        <v>2000000</v>
      </c>
      <c r="G346" s="40">
        <v>2000000</v>
      </c>
      <c r="H346" s="1513"/>
      <c r="I346" s="1513"/>
      <c r="J346" s="1513"/>
      <c r="K346" s="1513"/>
    </row>
    <row r="347" spans="1:11" ht="14.1" customHeight="1">
      <c r="A347" s="1513"/>
      <c r="B347" s="1513"/>
      <c r="C347" s="39" t="s">
        <v>49</v>
      </c>
      <c r="D347" s="40">
        <v>0</v>
      </c>
      <c r="E347" s="40">
        <v>4407080</v>
      </c>
      <c r="F347" s="40">
        <v>2000000</v>
      </c>
      <c r="G347" s="40">
        <v>2000000</v>
      </c>
      <c r="H347" s="1513"/>
      <c r="I347" s="1513"/>
      <c r="J347" s="1513"/>
      <c r="K347" s="1513"/>
    </row>
    <row r="348" spans="1:11" ht="14.1" customHeight="1">
      <c r="A348" s="1513"/>
      <c r="B348" s="1513"/>
      <c r="C348" s="39" t="s">
        <v>58</v>
      </c>
      <c r="D348" s="40">
        <v>0</v>
      </c>
      <c r="E348" s="40">
        <v>0</v>
      </c>
      <c r="F348" s="40">
        <v>0</v>
      </c>
      <c r="G348" s="40">
        <v>0</v>
      </c>
      <c r="H348" s="1513"/>
      <c r="I348" s="1513"/>
      <c r="J348" s="1513"/>
      <c r="K348" s="1513"/>
    </row>
    <row r="349" spans="1:11" ht="14.1" customHeight="1">
      <c r="A349" s="1513"/>
      <c r="B349" s="1513"/>
      <c r="C349" s="39" t="s">
        <v>59</v>
      </c>
      <c r="D349" s="40">
        <v>0</v>
      </c>
      <c r="E349" s="40">
        <v>0</v>
      </c>
      <c r="F349" s="40">
        <v>0</v>
      </c>
      <c r="G349" s="40">
        <v>0</v>
      </c>
      <c r="H349" s="1513"/>
      <c r="I349" s="1513"/>
      <c r="J349" s="1513"/>
      <c r="K349" s="1513"/>
    </row>
    <row r="350" spans="1:11" ht="14.1" customHeight="1">
      <c r="A350" s="1513"/>
      <c r="B350" s="1513"/>
      <c r="C350" s="39" t="s">
        <v>60</v>
      </c>
      <c r="D350" s="40">
        <v>0</v>
      </c>
      <c r="E350" s="40">
        <v>0</v>
      </c>
      <c r="F350" s="40">
        <v>0</v>
      </c>
      <c r="G350" s="40">
        <v>0</v>
      </c>
      <c r="H350" s="1513"/>
      <c r="I350" s="1513"/>
      <c r="J350" s="1513"/>
      <c r="K350" s="1513"/>
    </row>
    <row r="351" spans="1:11" ht="14.1" customHeight="1">
      <c r="A351" s="1513"/>
      <c r="B351" s="1513"/>
      <c r="C351" s="39" t="s">
        <v>61</v>
      </c>
      <c r="D351" s="40">
        <v>0</v>
      </c>
      <c r="E351" s="40">
        <v>0</v>
      </c>
      <c r="F351" s="40">
        <v>0</v>
      </c>
      <c r="G351" s="40">
        <v>0</v>
      </c>
      <c r="H351" s="1513"/>
      <c r="I351" s="1513"/>
      <c r="J351" s="1513"/>
      <c r="K351" s="1513"/>
    </row>
    <row r="352" spans="1:11" ht="14.1" customHeight="1">
      <c r="A352" s="1513"/>
      <c r="B352" s="1513"/>
      <c r="C352" s="39" t="s">
        <v>63</v>
      </c>
      <c r="D352" s="40">
        <v>0</v>
      </c>
      <c r="E352" s="40">
        <v>0</v>
      </c>
      <c r="F352" s="40">
        <v>0</v>
      </c>
      <c r="G352" s="40">
        <v>0</v>
      </c>
      <c r="H352" s="1513"/>
      <c r="I352" s="1513"/>
      <c r="J352" s="1513"/>
      <c r="K352" s="1513"/>
    </row>
    <row r="353" spans="1:11" ht="14.1" customHeight="1">
      <c r="A353" s="1513"/>
      <c r="B353" s="1513"/>
      <c r="C353" s="39" t="s">
        <v>49</v>
      </c>
      <c r="D353" s="40">
        <v>0</v>
      </c>
      <c r="E353" s="40">
        <v>0</v>
      </c>
      <c r="F353" s="40">
        <v>0</v>
      </c>
      <c r="G353" s="40">
        <v>0</v>
      </c>
      <c r="H353" s="1513"/>
      <c r="I353" s="1513"/>
      <c r="J353" s="1513"/>
      <c r="K353" s="1513"/>
    </row>
    <row r="354" spans="1:11" ht="14.1" customHeight="1">
      <c r="A354" s="1513"/>
      <c r="B354" s="1513"/>
      <c r="C354" s="39" t="s">
        <v>58</v>
      </c>
      <c r="D354" s="40">
        <v>0</v>
      </c>
      <c r="E354" s="40">
        <v>0</v>
      </c>
      <c r="F354" s="40">
        <v>0</v>
      </c>
      <c r="G354" s="40">
        <v>0</v>
      </c>
      <c r="H354" s="1513"/>
      <c r="I354" s="1513"/>
      <c r="J354" s="1513"/>
      <c r="K354" s="1513"/>
    </row>
    <row r="355" spans="1:11" ht="14.1" customHeight="1">
      <c r="A355" s="1513"/>
      <c r="B355" s="1513"/>
      <c r="C355" s="39" t="s">
        <v>59</v>
      </c>
      <c r="D355" s="40">
        <v>0</v>
      </c>
      <c r="E355" s="40">
        <v>0</v>
      </c>
      <c r="F355" s="40">
        <v>0</v>
      </c>
      <c r="G355" s="40">
        <v>0</v>
      </c>
      <c r="H355" s="1513"/>
      <c r="I355" s="1513"/>
      <c r="J355" s="1513"/>
      <c r="K355" s="1513"/>
    </row>
    <row r="356" spans="1:11" ht="14.1" customHeight="1">
      <c r="A356" s="1513"/>
      <c r="B356" s="1513"/>
      <c r="C356" s="39" t="s">
        <v>60</v>
      </c>
      <c r="D356" s="40">
        <v>0</v>
      </c>
      <c r="E356" s="40">
        <v>0</v>
      </c>
      <c r="F356" s="40">
        <v>0</v>
      </c>
      <c r="G356" s="40">
        <v>0</v>
      </c>
      <c r="H356" s="1513"/>
      <c r="I356" s="1513"/>
      <c r="J356" s="1513"/>
      <c r="K356" s="1513"/>
    </row>
    <row r="357" spans="1:11" ht="14.1" customHeight="1">
      <c r="A357" s="1513"/>
      <c r="B357" s="1513"/>
      <c r="C357" s="39" t="s">
        <v>61</v>
      </c>
      <c r="D357" s="40">
        <v>0</v>
      </c>
      <c r="E357" s="40">
        <v>0</v>
      </c>
      <c r="F357" s="40">
        <v>0</v>
      </c>
      <c r="G357" s="40">
        <v>0</v>
      </c>
      <c r="H357" s="1513"/>
      <c r="I357" s="1513"/>
      <c r="J357" s="1513"/>
      <c r="K357" s="1513"/>
    </row>
    <row r="358" spans="1:11" ht="14.1" customHeight="1">
      <c r="A358" s="1513"/>
      <c r="B358" s="1513"/>
      <c r="C358" s="39" t="s">
        <v>64</v>
      </c>
      <c r="D358" s="40">
        <v>0</v>
      </c>
      <c r="E358" s="40">
        <v>0</v>
      </c>
      <c r="F358" s="40">
        <v>0</v>
      </c>
      <c r="G358" s="40">
        <v>0</v>
      </c>
      <c r="H358" s="1513"/>
      <c r="I358" s="1513"/>
      <c r="J358" s="1513"/>
      <c r="K358" s="1513"/>
    </row>
    <row r="359" spans="1:11" ht="14.1" customHeight="1">
      <c r="A359" s="1513"/>
      <c r="B359" s="1513"/>
      <c r="C359" s="39" t="s">
        <v>65</v>
      </c>
      <c r="D359" s="40">
        <v>0</v>
      </c>
      <c r="E359" s="40">
        <v>0</v>
      </c>
      <c r="F359" s="40">
        <v>0</v>
      </c>
      <c r="G359" s="40">
        <v>0</v>
      </c>
      <c r="H359" s="1513"/>
      <c r="I359" s="1513"/>
      <c r="J359" s="1513"/>
      <c r="K359" s="1513"/>
    </row>
    <row r="360" spans="1:11" ht="14.1" customHeight="1">
      <c r="A360" s="1513"/>
      <c r="B360" s="1513"/>
      <c r="C360" s="41" t="s">
        <v>25</v>
      </c>
      <c r="D360" s="40">
        <v>0</v>
      </c>
      <c r="E360" s="40">
        <v>4407080</v>
      </c>
      <c r="F360" s="40">
        <v>2000000</v>
      </c>
      <c r="G360" s="40">
        <v>2000000</v>
      </c>
      <c r="H360" s="1513"/>
      <c r="I360" s="1513"/>
      <c r="J360" s="1513"/>
      <c r="K360" s="1513"/>
    </row>
    <row r="361" spans="1:11" ht="27" customHeight="1">
      <c r="A361" s="1513"/>
      <c r="B361" s="1513"/>
      <c r="C361" s="26" t="s">
        <v>14</v>
      </c>
      <c r="D361" s="1854" t="s">
        <v>26</v>
      </c>
      <c r="E361" s="1855"/>
      <c r="F361" s="1855"/>
      <c r="G361" s="1855"/>
      <c r="H361" s="1513"/>
      <c r="I361" s="1513"/>
      <c r="J361" s="1513"/>
      <c r="K361" s="1513"/>
    </row>
    <row r="362" spans="1:11" ht="26.1" customHeight="1">
      <c r="A362" s="1513"/>
      <c r="B362" s="1513"/>
      <c r="C362" s="26" t="s">
        <v>16</v>
      </c>
      <c r="D362" s="1854" t="s">
        <v>18</v>
      </c>
      <c r="E362" s="1855"/>
      <c r="F362" s="1855"/>
      <c r="G362" s="1855"/>
      <c r="H362" s="1513"/>
      <c r="I362" s="1513"/>
      <c r="J362" s="1513"/>
      <c r="K362" s="1513"/>
    </row>
    <row r="363" spans="1:11" ht="14.1" customHeight="1">
      <c r="A363" s="1513"/>
      <c r="B363" s="1513"/>
      <c r="C363" s="1852" t="s">
        <v>66</v>
      </c>
      <c r="D363" s="1853"/>
      <c r="E363" s="1853"/>
      <c r="F363" s="1853"/>
      <c r="G363" s="1853"/>
      <c r="H363" s="1513"/>
      <c r="I363" s="1513"/>
      <c r="J363" s="1513"/>
      <c r="K363" s="1513"/>
    </row>
    <row r="364" spans="1:11" ht="14.1" customHeight="1">
      <c r="A364" s="1513"/>
      <c r="B364" s="1513"/>
      <c r="C364" s="32" t="s">
        <v>2251</v>
      </c>
      <c r="D364" s="1852" t="s">
        <v>2252</v>
      </c>
      <c r="E364" s="1853"/>
      <c r="F364" s="1853"/>
      <c r="G364" s="1853"/>
      <c r="H364" s="1513"/>
      <c r="I364" s="1513"/>
      <c r="J364" s="1513"/>
      <c r="K364" s="1513"/>
    </row>
    <row r="365" spans="1:11" ht="14.1" customHeight="1">
      <c r="A365" s="1513"/>
      <c r="B365" s="1513"/>
      <c r="C365" s="33" t="s">
        <v>19</v>
      </c>
      <c r="D365" s="1850" t="s">
        <v>2289</v>
      </c>
      <c r="E365" s="1851"/>
      <c r="F365" s="1851"/>
      <c r="G365" s="1851"/>
      <c r="H365" s="1513"/>
      <c r="I365" s="1513"/>
      <c r="J365" s="1513"/>
      <c r="K365" s="1513"/>
    </row>
    <row r="366" spans="1:11" ht="14.1" customHeight="1">
      <c r="A366" s="1513"/>
      <c r="B366" s="1513"/>
      <c r="C366" s="34" t="s">
        <v>20</v>
      </c>
      <c r="D366" s="1846" t="s">
        <v>2290</v>
      </c>
      <c r="E366" s="1847"/>
      <c r="F366" s="1847"/>
      <c r="G366" s="1847"/>
      <c r="H366" s="1513"/>
      <c r="I366" s="1513"/>
      <c r="J366" s="1513"/>
      <c r="K366" s="1513"/>
    </row>
    <row r="367" spans="1:11" ht="14.1" customHeight="1">
      <c r="A367" s="1513"/>
      <c r="B367" s="1513"/>
      <c r="C367" s="34" t="s">
        <v>21</v>
      </c>
      <c r="D367" s="1846" t="s">
        <v>161</v>
      </c>
      <c r="E367" s="1847"/>
      <c r="F367" s="1847"/>
      <c r="G367" s="1847"/>
      <c r="H367" s="1513"/>
      <c r="I367" s="1513"/>
      <c r="J367" s="1513"/>
      <c r="K367" s="1513"/>
    </row>
    <row r="368" spans="1:11" ht="15" customHeight="1">
      <c r="A368" s="1513"/>
      <c r="B368" s="1513"/>
      <c r="C368" s="1514"/>
      <c r="D368" s="36">
        <v>2023</v>
      </c>
      <c r="E368" s="36">
        <v>2024</v>
      </c>
      <c r="F368" s="36">
        <v>2025</v>
      </c>
      <c r="G368" s="36">
        <v>2026</v>
      </c>
      <c r="H368" s="1513"/>
      <c r="I368" s="1513"/>
      <c r="J368" s="1513"/>
      <c r="K368" s="1513"/>
    </row>
    <row r="369" spans="1:11" ht="15" customHeight="1">
      <c r="A369" s="1513"/>
      <c r="B369" s="1513"/>
      <c r="C369" s="1515"/>
      <c r="D369" s="38" t="s">
        <v>22</v>
      </c>
      <c r="E369" s="38" t="s">
        <v>23</v>
      </c>
      <c r="F369" s="38" t="s">
        <v>23</v>
      </c>
      <c r="G369" s="38" t="s">
        <v>23</v>
      </c>
      <c r="H369" s="1513"/>
      <c r="I369" s="1513"/>
      <c r="J369" s="1513"/>
      <c r="K369" s="1513"/>
    </row>
    <row r="370" spans="1:11" ht="14.1" customHeight="1">
      <c r="A370" s="1513"/>
      <c r="B370" s="1513"/>
      <c r="C370" s="27" t="s">
        <v>33</v>
      </c>
      <c r="D370" s="31" t="s">
        <v>18</v>
      </c>
      <c r="E370" s="31" t="s">
        <v>34</v>
      </c>
      <c r="F370" s="31" t="s">
        <v>34</v>
      </c>
      <c r="G370" s="31" t="s">
        <v>34</v>
      </c>
      <c r="H370" s="1513"/>
      <c r="I370" s="1513"/>
      <c r="J370" s="1513"/>
      <c r="K370" s="1513"/>
    </row>
    <row r="371" spans="1:11" ht="14.1" customHeight="1">
      <c r="A371" s="1513"/>
      <c r="B371" s="1513"/>
      <c r="C371" s="27" t="s">
        <v>35</v>
      </c>
      <c r="D371" s="31" t="s">
        <v>42</v>
      </c>
      <c r="E371" s="31" t="s">
        <v>2291</v>
      </c>
      <c r="F371" s="31" t="s">
        <v>2057</v>
      </c>
      <c r="G371" s="31" t="s">
        <v>2057</v>
      </c>
      <c r="H371" s="1513"/>
      <c r="I371" s="1513"/>
      <c r="J371" s="1513"/>
      <c r="K371" s="1513"/>
    </row>
    <row r="372" spans="1:11" ht="14.1" customHeight="1">
      <c r="A372" s="1513"/>
      <c r="B372" s="1513"/>
      <c r="C372" s="27" t="s">
        <v>40</v>
      </c>
      <c r="D372" s="31" t="s">
        <v>42</v>
      </c>
      <c r="E372" s="31" t="s">
        <v>2291</v>
      </c>
      <c r="F372" s="31" t="s">
        <v>2057</v>
      </c>
      <c r="G372" s="31" t="s">
        <v>2057</v>
      </c>
      <c r="H372" s="1513"/>
      <c r="I372" s="1513"/>
      <c r="J372" s="1513"/>
      <c r="K372" s="1513"/>
    </row>
    <row r="373" spans="1:11" ht="14.1" customHeight="1">
      <c r="A373" s="1513"/>
      <c r="B373" s="1513"/>
      <c r="C373" s="27" t="s">
        <v>41</v>
      </c>
      <c r="D373" s="31" t="s">
        <v>18</v>
      </c>
      <c r="E373" s="31" t="s">
        <v>18</v>
      </c>
      <c r="F373" s="31" t="s">
        <v>42</v>
      </c>
      <c r="G373" s="31" t="s">
        <v>42</v>
      </c>
      <c r="H373" s="1513"/>
      <c r="I373" s="1513"/>
      <c r="J373" s="1513"/>
      <c r="K373" s="1513"/>
    </row>
    <row r="374" spans="1:11" ht="14.1" customHeight="1">
      <c r="A374" s="1513"/>
      <c r="B374" s="1513"/>
      <c r="C374" s="27" t="s">
        <v>43</v>
      </c>
      <c r="D374" s="31" t="s">
        <v>18</v>
      </c>
      <c r="E374" s="31" t="s">
        <v>18</v>
      </c>
      <c r="F374" s="31" t="s">
        <v>2292</v>
      </c>
      <c r="G374" s="31" t="s">
        <v>42</v>
      </c>
      <c r="H374" s="1513"/>
      <c r="I374" s="1513"/>
      <c r="J374" s="1513"/>
      <c r="K374" s="1513"/>
    </row>
    <row r="375" spans="1:11" ht="14.1" customHeight="1">
      <c r="A375" s="1513"/>
      <c r="B375" s="1513"/>
      <c r="C375" s="27" t="s">
        <v>47</v>
      </c>
      <c r="D375" s="31" t="s">
        <v>18</v>
      </c>
      <c r="E375" s="31" t="s">
        <v>18</v>
      </c>
      <c r="F375" s="31" t="s">
        <v>2292</v>
      </c>
      <c r="G375" s="31" t="s">
        <v>42</v>
      </c>
      <c r="H375" s="1513"/>
      <c r="I375" s="1513"/>
      <c r="J375" s="1513"/>
      <c r="K375" s="1513"/>
    </row>
    <row r="376" spans="1:11" ht="14.1" customHeight="1">
      <c r="A376" s="1513"/>
      <c r="B376" s="1513"/>
      <c r="C376" s="1848" t="s">
        <v>24</v>
      </c>
      <c r="D376" s="1849"/>
      <c r="E376" s="1849"/>
      <c r="F376" s="1849"/>
      <c r="G376" s="1849"/>
      <c r="H376" s="1513"/>
      <c r="I376" s="1513"/>
      <c r="J376" s="1513"/>
      <c r="K376" s="1513"/>
    </row>
    <row r="377" spans="1:11" ht="14.1" customHeight="1">
      <c r="A377" s="1513"/>
      <c r="B377" s="1513"/>
      <c r="C377" s="1514"/>
      <c r="D377" s="36">
        <v>2023</v>
      </c>
      <c r="E377" s="36">
        <v>2024</v>
      </c>
      <c r="F377" s="36">
        <v>2025</v>
      </c>
      <c r="G377" s="36">
        <v>2026</v>
      </c>
      <c r="H377" s="1513"/>
      <c r="I377" s="1513"/>
      <c r="J377" s="1513"/>
      <c r="K377" s="1513"/>
    </row>
    <row r="378" spans="1:11" ht="14.1" customHeight="1">
      <c r="A378" s="1513"/>
      <c r="B378" s="1513"/>
      <c r="C378" s="1515"/>
      <c r="D378" s="38" t="s">
        <v>22</v>
      </c>
      <c r="E378" s="38" t="s">
        <v>23</v>
      </c>
      <c r="F378" s="38" t="s">
        <v>23</v>
      </c>
      <c r="G378" s="38" t="s">
        <v>23</v>
      </c>
      <c r="H378" s="1513"/>
      <c r="I378" s="1513"/>
      <c r="J378" s="1513"/>
      <c r="K378" s="1513"/>
    </row>
    <row r="379" spans="1:11" ht="14.1" customHeight="1">
      <c r="A379" s="1513"/>
      <c r="B379" s="1513"/>
      <c r="C379" s="39" t="s">
        <v>48</v>
      </c>
      <c r="D379" s="40">
        <v>0</v>
      </c>
      <c r="E379" s="40">
        <v>0</v>
      </c>
      <c r="F379" s="40">
        <v>0</v>
      </c>
      <c r="G379" s="40">
        <v>0</v>
      </c>
      <c r="H379" s="1513"/>
      <c r="I379" s="1513"/>
      <c r="J379" s="1513"/>
      <c r="K379" s="1513"/>
    </row>
    <row r="380" spans="1:11" ht="14.1" customHeight="1">
      <c r="A380" s="1513"/>
      <c r="B380" s="1513"/>
      <c r="C380" s="39" t="s">
        <v>49</v>
      </c>
      <c r="D380" s="40">
        <v>0</v>
      </c>
      <c r="E380" s="40">
        <v>0</v>
      </c>
      <c r="F380" s="40">
        <v>0</v>
      </c>
      <c r="G380" s="40">
        <v>0</v>
      </c>
      <c r="H380" s="1513"/>
      <c r="I380" s="1513"/>
      <c r="J380" s="1513"/>
      <c r="K380" s="1513"/>
    </row>
    <row r="381" spans="1:11" ht="14.1" customHeight="1">
      <c r="A381" s="1513"/>
      <c r="B381" s="1513"/>
      <c r="C381" s="39" t="s">
        <v>50</v>
      </c>
      <c r="D381" s="40">
        <v>0</v>
      </c>
      <c r="E381" s="40">
        <v>0</v>
      </c>
      <c r="F381" s="40">
        <v>0</v>
      </c>
      <c r="G381" s="40">
        <v>0</v>
      </c>
      <c r="H381" s="1513"/>
      <c r="I381" s="1513"/>
      <c r="J381" s="1513"/>
      <c r="K381" s="1513"/>
    </row>
    <row r="382" spans="1:11" ht="14.1" customHeight="1">
      <c r="A382" s="1513"/>
      <c r="B382" s="1513"/>
      <c r="C382" s="39" t="s">
        <v>51</v>
      </c>
      <c r="D382" s="40">
        <v>0</v>
      </c>
      <c r="E382" s="40">
        <v>0</v>
      </c>
      <c r="F382" s="40">
        <v>0</v>
      </c>
      <c r="G382" s="40">
        <v>0</v>
      </c>
      <c r="H382" s="1513"/>
      <c r="I382" s="1513"/>
      <c r="J382" s="1513"/>
      <c r="K382" s="1513"/>
    </row>
    <row r="383" spans="1:11" ht="14.1" customHeight="1">
      <c r="A383" s="1513"/>
      <c r="B383" s="1513"/>
      <c r="C383" s="39" t="s">
        <v>49</v>
      </c>
      <c r="D383" s="40">
        <v>0</v>
      </c>
      <c r="E383" s="40">
        <v>0</v>
      </c>
      <c r="F383" s="40">
        <v>0</v>
      </c>
      <c r="G383" s="40">
        <v>0</v>
      </c>
      <c r="H383" s="1513"/>
      <c r="I383" s="1513"/>
      <c r="J383" s="1513"/>
      <c r="K383" s="1513"/>
    </row>
    <row r="384" spans="1:11" ht="14.1" customHeight="1">
      <c r="A384" s="1513"/>
      <c r="B384" s="1513"/>
      <c r="C384" s="39" t="s">
        <v>50</v>
      </c>
      <c r="D384" s="40">
        <v>0</v>
      </c>
      <c r="E384" s="40">
        <v>0</v>
      </c>
      <c r="F384" s="40">
        <v>0</v>
      </c>
      <c r="G384" s="40">
        <v>0</v>
      </c>
      <c r="H384" s="1513"/>
      <c r="I384" s="1513"/>
      <c r="J384" s="1513"/>
      <c r="K384" s="1513"/>
    </row>
    <row r="385" spans="1:11" ht="14.1" customHeight="1">
      <c r="A385" s="1513"/>
      <c r="B385" s="1513"/>
      <c r="C385" s="39" t="s">
        <v>52</v>
      </c>
      <c r="D385" s="40">
        <v>0</v>
      </c>
      <c r="E385" s="40">
        <v>0</v>
      </c>
      <c r="F385" s="40">
        <v>0</v>
      </c>
      <c r="G385" s="40">
        <v>0</v>
      </c>
      <c r="H385" s="1513"/>
      <c r="I385" s="1513"/>
      <c r="J385" s="1513"/>
      <c r="K385" s="1513"/>
    </row>
    <row r="386" spans="1:11" ht="14.1" customHeight="1">
      <c r="A386" s="1513"/>
      <c r="B386" s="1513"/>
      <c r="C386" s="39" t="s">
        <v>49</v>
      </c>
      <c r="D386" s="40">
        <v>0</v>
      </c>
      <c r="E386" s="40">
        <v>0</v>
      </c>
      <c r="F386" s="40">
        <v>0</v>
      </c>
      <c r="G386" s="40">
        <v>0</v>
      </c>
      <c r="H386" s="1513"/>
      <c r="I386" s="1513"/>
      <c r="J386" s="1513"/>
      <c r="K386" s="1513"/>
    </row>
    <row r="387" spans="1:11" ht="14.1" customHeight="1">
      <c r="A387" s="1513"/>
      <c r="B387" s="1513"/>
      <c r="C387" s="39" t="s">
        <v>50</v>
      </c>
      <c r="D387" s="40">
        <v>0</v>
      </c>
      <c r="E387" s="40">
        <v>0</v>
      </c>
      <c r="F387" s="40">
        <v>0</v>
      </c>
      <c r="G387" s="40">
        <v>0</v>
      </c>
      <c r="H387" s="1513"/>
      <c r="I387" s="1513"/>
      <c r="J387" s="1513"/>
      <c r="K387" s="1513"/>
    </row>
    <row r="388" spans="1:11" ht="14.1" customHeight="1">
      <c r="A388" s="1513"/>
      <c r="B388" s="1513"/>
      <c r="C388" s="39" t="s">
        <v>53</v>
      </c>
      <c r="D388" s="40">
        <v>0</v>
      </c>
      <c r="E388" s="40">
        <v>0</v>
      </c>
      <c r="F388" s="40">
        <v>0</v>
      </c>
      <c r="G388" s="40">
        <v>0</v>
      </c>
      <c r="H388" s="1513"/>
      <c r="I388" s="1513"/>
      <c r="J388" s="1513"/>
      <c r="K388" s="1513"/>
    </row>
    <row r="389" spans="1:11" ht="14.1" customHeight="1">
      <c r="A389" s="1513"/>
      <c r="B389" s="1513"/>
      <c r="C389" s="39" t="s">
        <v>49</v>
      </c>
      <c r="D389" s="40">
        <v>0</v>
      </c>
      <c r="E389" s="40">
        <v>0</v>
      </c>
      <c r="F389" s="40">
        <v>0</v>
      </c>
      <c r="G389" s="40">
        <v>0</v>
      </c>
      <c r="H389" s="1513"/>
      <c r="I389" s="1513"/>
      <c r="J389" s="1513"/>
      <c r="K389" s="1513"/>
    </row>
    <row r="390" spans="1:11" ht="14.1" customHeight="1">
      <c r="A390" s="1513"/>
      <c r="B390" s="1513"/>
      <c r="C390" s="39" t="s">
        <v>50</v>
      </c>
      <c r="D390" s="40">
        <v>0</v>
      </c>
      <c r="E390" s="40">
        <v>0</v>
      </c>
      <c r="F390" s="40">
        <v>0</v>
      </c>
      <c r="G390" s="40">
        <v>0</v>
      </c>
      <c r="H390" s="1513"/>
      <c r="I390" s="1513"/>
      <c r="J390" s="1513"/>
      <c r="K390" s="1513"/>
    </row>
    <row r="391" spans="1:11" ht="14.1" customHeight="1">
      <c r="A391" s="1513"/>
      <c r="B391" s="1513"/>
      <c r="C391" s="39" t="s">
        <v>54</v>
      </c>
      <c r="D391" s="40">
        <v>0</v>
      </c>
      <c r="E391" s="40">
        <v>0</v>
      </c>
      <c r="F391" s="40">
        <v>0</v>
      </c>
      <c r="G391" s="40">
        <v>0</v>
      </c>
      <c r="H391" s="1513"/>
      <c r="I391" s="1513"/>
      <c r="J391" s="1513"/>
      <c r="K391" s="1513"/>
    </row>
    <row r="392" spans="1:11" ht="14.1" customHeight="1">
      <c r="A392" s="1513"/>
      <c r="B392" s="1513"/>
      <c r="C392" s="39" t="s">
        <v>49</v>
      </c>
      <c r="D392" s="40">
        <v>0</v>
      </c>
      <c r="E392" s="40">
        <v>0</v>
      </c>
      <c r="F392" s="40">
        <v>0</v>
      </c>
      <c r="G392" s="40">
        <v>0</v>
      </c>
      <c r="H392" s="1513"/>
      <c r="I392" s="1513"/>
      <c r="J392" s="1513"/>
      <c r="K392" s="1513"/>
    </row>
    <row r="393" spans="1:11" ht="14.1" customHeight="1">
      <c r="A393" s="1513"/>
      <c r="B393" s="1513"/>
      <c r="C393" s="39" t="s">
        <v>50</v>
      </c>
      <c r="D393" s="40">
        <v>0</v>
      </c>
      <c r="E393" s="40">
        <v>0</v>
      </c>
      <c r="F393" s="40">
        <v>0</v>
      </c>
      <c r="G393" s="40">
        <v>0</v>
      </c>
      <c r="H393" s="1513"/>
      <c r="I393" s="1513"/>
      <c r="J393" s="1513"/>
      <c r="K393" s="1513"/>
    </row>
    <row r="394" spans="1:11" ht="14.1" customHeight="1">
      <c r="A394" s="1513"/>
      <c r="B394" s="1513"/>
      <c r="C394" s="39" t="s">
        <v>55</v>
      </c>
      <c r="D394" s="40">
        <v>0</v>
      </c>
      <c r="E394" s="40">
        <v>0</v>
      </c>
      <c r="F394" s="40">
        <v>0</v>
      </c>
      <c r="G394" s="40">
        <v>0</v>
      </c>
      <c r="H394" s="1513"/>
      <c r="I394" s="1513"/>
      <c r="J394" s="1513"/>
      <c r="K394" s="1513"/>
    </row>
    <row r="395" spans="1:11" ht="14.1" customHeight="1">
      <c r="A395" s="1513"/>
      <c r="B395" s="1513"/>
      <c r="C395" s="39" t="s">
        <v>49</v>
      </c>
      <c r="D395" s="40">
        <v>0</v>
      </c>
      <c r="E395" s="40">
        <v>0</v>
      </c>
      <c r="F395" s="40">
        <v>0</v>
      </c>
      <c r="G395" s="40">
        <v>0</v>
      </c>
      <c r="H395" s="1513"/>
      <c r="I395" s="1513"/>
      <c r="J395" s="1513"/>
      <c r="K395" s="1513"/>
    </row>
    <row r="396" spans="1:11" ht="14.1" customHeight="1">
      <c r="A396" s="1513"/>
      <c r="B396" s="1513"/>
      <c r="C396" s="39" t="s">
        <v>50</v>
      </c>
      <c r="D396" s="40">
        <v>0</v>
      </c>
      <c r="E396" s="40">
        <v>0</v>
      </c>
      <c r="F396" s="40">
        <v>0</v>
      </c>
      <c r="G396" s="40">
        <v>0</v>
      </c>
      <c r="H396" s="1513"/>
      <c r="I396" s="1513"/>
      <c r="J396" s="1513"/>
      <c r="K396" s="1513"/>
    </row>
    <row r="397" spans="1:11" ht="14.1" customHeight="1">
      <c r="A397" s="1513"/>
      <c r="B397" s="1513"/>
      <c r="C397" s="39" t="s">
        <v>56</v>
      </c>
      <c r="D397" s="40">
        <v>0</v>
      </c>
      <c r="E397" s="40">
        <v>0</v>
      </c>
      <c r="F397" s="40">
        <v>0</v>
      </c>
      <c r="G397" s="40">
        <v>0</v>
      </c>
      <c r="H397" s="1513"/>
      <c r="I397" s="1513"/>
      <c r="J397" s="1513"/>
      <c r="K397" s="1513"/>
    </row>
    <row r="398" spans="1:11" ht="14.1" customHeight="1">
      <c r="A398" s="1513"/>
      <c r="B398" s="1513"/>
      <c r="C398" s="39" t="s">
        <v>49</v>
      </c>
      <c r="D398" s="40">
        <v>0</v>
      </c>
      <c r="E398" s="40">
        <v>0</v>
      </c>
      <c r="F398" s="40">
        <v>0</v>
      </c>
      <c r="G398" s="40">
        <v>0</v>
      </c>
      <c r="H398" s="1513"/>
      <c r="I398" s="1513"/>
      <c r="J398" s="1513"/>
      <c r="K398" s="1513"/>
    </row>
    <row r="399" spans="1:11" ht="14.1" customHeight="1">
      <c r="A399" s="1513"/>
      <c r="B399" s="1513"/>
      <c r="C399" s="39" t="s">
        <v>50</v>
      </c>
      <c r="D399" s="40">
        <v>0</v>
      </c>
      <c r="E399" s="40">
        <v>0</v>
      </c>
      <c r="F399" s="40">
        <v>0</v>
      </c>
      <c r="G399" s="40">
        <v>0</v>
      </c>
      <c r="H399" s="1513"/>
      <c r="I399" s="1513"/>
      <c r="J399" s="1513"/>
      <c r="K399" s="1513"/>
    </row>
    <row r="400" spans="1:11" ht="14.1" customHeight="1">
      <c r="A400" s="1513"/>
      <c r="B400" s="1513"/>
      <c r="C400" s="39" t="s">
        <v>57</v>
      </c>
      <c r="D400" s="40">
        <v>0</v>
      </c>
      <c r="E400" s="40">
        <v>0</v>
      </c>
      <c r="F400" s="40">
        <v>0</v>
      </c>
      <c r="G400" s="40">
        <v>0</v>
      </c>
      <c r="H400" s="1513"/>
      <c r="I400" s="1513"/>
      <c r="J400" s="1513"/>
      <c r="K400" s="1513"/>
    </row>
    <row r="401" spans="1:11" ht="14.1" customHeight="1">
      <c r="A401" s="1513"/>
      <c r="B401" s="1513"/>
      <c r="C401" s="39" t="s">
        <v>49</v>
      </c>
      <c r="D401" s="40">
        <v>0</v>
      </c>
      <c r="E401" s="40">
        <v>0</v>
      </c>
      <c r="F401" s="40">
        <v>0</v>
      </c>
      <c r="G401" s="40">
        <v>0</v>
      </c>
      <c r="H401" s="1513"/>
      <c r="I401" s="1513"/>
      <c r="J401" s="1513"/>
      <c r="K401" s="1513"/>
    </row>
    <row r="402" spans="1:11" ht="14.1" customHeight="1">
      <c r="A402" s="1513"/>
      <c r="B402" s="1513"/>
      <c r="C402" s="39" t="s">
        <v>58</v>
      </c>
      <c r="D402" s="40">
        <v>0</v>
      </c>
      <c r="E402" s="40">
        <v>0</v>
      </c>
      <c r="F402" s="40">
        <v>0</v>
      </c>
      <c r="G402" s="40">
        <v>0</v>
      </c>
      <c r="H402" s="1513"/>
      <c r="I402" s="1513"/>
      <c r="J402" s="1513"/>
      <c r="K402" s="1513"/>
    </row>
    <row r="403" spans="1:11" ht="14.1" customHeight="1">
      <c r="A403" s="1513"/>
      <c r="B403" s="1513"/>
      <c r="C403" s="39" t="s">
        <v>59</v>
      </c>
      <c r="D403" s="40">
        <v>0</v>
      </c>
      <c r="E403" s="40">
        <v>0</v>
      </c>
      <c r="F403" s="40">
        <v>0</v>
      </c>
      <c r="G403" s="40">
        <v>0</v>
      </c>
      <c r="H403" s="1513"/>
      <c r="I403" s="1513"/>
      <c r="J403" s="1513"/>
      <c r="K403" s="1513"/>
    </row>
    <row r="404" spans="1:11" ht="14.1" customHeight="1">
      <c r="A404" s="1513"/>
      <c r="B404" s="1513"/>
      <c r="C404" s="39" t="s">
        <v>60</v>
      </c>
      <c r="D404" s="40">
        <v>0</v>
      </c>
      <c r="E404" s="40">
        <v>0</v>
      </c>
      <c r="F404" s="40">
        <v>0</v>
      </c>
      <c r="G404" s="40">
        <v>0</v>
      </c>
      <c r="H404" s="1513"/>
      <c r="I404" s="1513"/>
      <c r="J404" s="1513"/>
      <c r="K404" s="1513"/>
    </row>
    <row r="405" spans="1:11" ht="14.1" customHeight="1">
      <c r="A405" s="1513"/>
      <c r="B405" s="1513"/>
      <c r="C405" s="39" t="s">
        <v>61</v>
      </c>
      <c r="D405" s="40">
        <v>0</v>
      </c>
      <c r="E405" s="40">
        <v>0</v>
      </c>
      <c r="F405" s="40">
        <v>0</v>
      </c>
      <c r="G405" s="40">
        <v>0</v>
      </c>
      <c r="H405" s="1513"/>
      <c r="I405" s="1513"/>
      <c r="J405" s="1513"/>
      <c r="K405" s="1513"/>
    </row>
    <row r="406" spans="1:11" ht="14.1" customHeight="1">
      <c r="A406" s="1513"/>
      <c r="B406" s="1513"/>
      <c r="C406" s="39" t="s">
        <v>62</v>
      </c>
      <c r="D406" s="40">
        <v>0</v>
      </c>
      <c r="E406" s="40">
        <v>25000000</v>
      </c>
      <c r="F406" s="40">
        <v>17500000</v>
      </c>
      <c r="G406" s="40">
        <v>17500000</v>
      </c>
      <c r="H406" s="1513"/>
      <c r="I406" s="1513"/>
      <c r="J406" s="1513"/>
      <c r="K406" s="1513"/>
    </row>
    <row r="407" spans="1:11" ht="14.1" customHeight="1">
      <c r="A407" s="1513"/>
      <c r="B407" s="1513"/>
      <c r="C407" s="39" t="s">
        <v>49</v>
      </c>
      <c r="D407" s="40">
        <v>0</v>
      </c>
      <c r="E407" s="40">
        <v>25000000</v>
      </c>
      <c r="F407" s="40">
        <v>17500000</v>
      </c>
      <c r="G407" s="40">
        <v>17500000</v>
      </c>
      <c r="H407" s="1513"/>
      <c r="I407" s="1513"/>
      <c r="J407" s="1513"/>
      <c r="K407" s="1513"/>
    </row>
    <row r="408" spans="1:11" ht="14.1" customHeight="1">
      <c r="A408" s="1513"/>
      <c r="B408" s="1513"/>
      <c r="C408" s="39" t="s">
        <v>58</v>
      </c>
      <c r="D408" s="40">
        <v>0</v>
      </c>
      <c r="E408" s="40">
        <v>0</v>
      </c>
      <c r="F408" s="40">
        <v>0</v>
      </c>
      <c r="G408" s="40">
        <v>0</v>
      </c>
      <c r="H408" s="1513"/>
      <c r="I408" s="1513"/>
      <c r="J408" s="1513"/>
      <c r="K408" s="1513"/>
    </row>
    <row r="409" spans="1:11" ht="14.1" customHeight="1">
      <c r="A409" s="1513"/>
      <c r="B409" s="1513"/>
      <c r="C409" s="39" t="s">
        <v>59</v>
      </c>
      <c r="D409" s="40">
        <v>0</v>
      </c>
      <c r="E409" s="40">
        <v>0</v>
      </c>
      <c r="F409" s="40">
        <v>0</v>
      </c>
      <c r="G409" s="40">
        <v>0</v>
      </c>
      <c r="H409" s="1513"/>
      <c r="I409" s="1513"/>
      <c r="J409" s="1513"/>
      <c r="K409" s="1513"/>
    </row>
    <row r="410" spans="1:11" ht="14.1" customHeight="1">
      <c r="A410" s="1513"/>
      <c r="B410" s="1513"/>
      <c r="C410" s="39" t="s">
        <v>60</v>
      </c>
      <c r="D410" s="40">
        <v>0</v>
      </c>
      <c r="E410" s="40">
        <v>0</v>
      </c>
      <c r="F410" s="40">
        <v>0</v>
      </c>
      <c r="G410" s="40">
        <v>0</v>
      </c>
      <c r="H410" s="1513"/>
      <c r="I410" s="1513"/>
      <c r="J410" s="1513"/>
      <c r="K410" s="1513"/>
    </row>
    <row r="411" spans="1:11" ht="14.1" customHeight="1">
      <c r="A411" s="1513"/>
      <c r="B411" s="1513"/>
      <c r="C411" s="39" t="s">
        <v>61</v>
      </c>
      <c r="D411" s="40">
        <v>0</v>
      </c>
      <c r="E411" s="40">
        <v>0</v>
      </c>
      <c r="F411" s="40">
        <v>0</v>
      </c>
      <c r="G411" s="40">
        <v>0</v>
      </c>
      <c r="H411" s="1513"/>
      <c r="I411" s="1513"/>
      <c r="J411" s="1513"/>
      <c r="K411" s="1513"/>
    </row>
    <row r="412" spans="1:11" ht="14.1" customHeight="1">
      <c r="A412" s="1513"/>
      <c r="B412" s="1513"/>
      <c r="C412" s="39" t="s">
        <v>63</v>
      </c>
      <c r="D412" s="40">
        <v>0</v>
      </c>
      <c r="E412" s="40">
        <v>0</v>
      </c>
      <c r="F412" s="40">
        <v>0</v>
      </c>
      <c r="G412" s="40">
        <v>0</v>
      </c>
      <c r="H412" s="1513"/>
      <c r="I412" s="1513"/>
      <c r="J412" s="1513"/>
      <c r="K412" s="1513"/>
    </row>
    <row r="413" spans="1:11" ht="14.1" customHeight="1">
      <c r="A413" s="1513"/>
      <c r="B413" s="1513"/>
      <c r="C413" s="39" t="s">
        <v>49</v>
      </c>
      <c r="D413" s="40">
        <v>0</v>
      </c>
      <c r="E413" s="40">
        <v>0</v>
      </c>
      <c r="F413" s="40">
        <v>0</v>
      </c>
      <c r="G413" s="40">
        <v>0</v>
      </c>
      <c r="H413" s="1513"/>
      <c r="I413" s="1513"/>
      <c r="J413" s="1513"/>
      <c r="K413" s="1513"/>
    </row>
    <row r="414" spans="1:11" ht="14.1" customHeight="1">
      <c r="A414" s="1513"/>
      <c r="B414" s="1513"/>
      <c r="C414" s="39" t="s">
        <v>58</v>
      </c>
      <c r="D414" s="40">
        <v>0</v>
      </c>
      <c r="E414" s="40">
        <v>0</v>
      </c>
      <c r="F414" s="40">
        <v>0</v>
      </c>
      <c r="G414" s="40">
        <v>0</v>
      </c>
      <c r="H414" s="1513"/>
      <c r="I414" s="1513"/>
      <c r="J414" s="1513"/>
      <c r="K414" s="1513"/>
    </row>
    <row r="415" spans="1:11" ht="14.1" customHeight="1">
      <c r="A415" s="1513"/>
      <c r="B415" s="1513"/>
      <c r="C415" s="39" t="s">
        <v>59</v>
      </c>
      <c r="D415" s="40">
        <v>0</v>
      </c>
      <c r="E415" s="40">
        <v>0</v>
      </c>
      <c r="F415" s="40">
        <v>0</v>
      </c>
      <c r="G415" s="40">
        <v>0</v>
      </c>
      <c r="H415" s="1513"/>
      <c r="I415" s="1513"/>
      <c r="J415" s="1513"/>
      <c r="K415" s="1513"/>
    </row>
    <row r="416" spans="1:11" ht="14.1" customHeight="1">
      <c r="A416" s="1513"/>
      <c r="B416" s="1513"/>
      <c r="C416" s="39" t="s">
        <v>60</v>
      </c>
      <c r="D416" s="40">
        <v>0</v>
      </c>
      <c r="E416" s="40">
        <v>0</v>
      </c>
      <c r="F416" s="40">
        <v>0</v>
      </c>
      <c r="G416" s="40">
        <v>0</v>
      </c>
      <c r="H416" s="1513"/>
      <c r="I416" s="1513"/>
      <c r="J416" s="1513"/>
      <c r="K416" s="1513"/>
    </row>
    <row r="417" spans="1:11" ht="14.1" customHeight="1">
      <c r="A417" s="1513"/>
      <c r="B417" s="1513"/>
      <c r="C417" s="39" t="s">
        <v>61</v>
      </c>
      <c r="D417" s="40">
        <v>0</v>
      </c>
      <c r="E417" s="40">
        <v>0</v>
      </c>
      <c r="F417" s="40">
        <v>0</v>
      </c>
      <c r="G417" s="40">
        <v>0</v>
      </c>
      <c r="H417" s="1513"/>
      <c r="I417" s="1513"/>
      <c r="J417" s="1513"/>
      <c r="K417" s="1513"/>
    </row>
    <row r="418" spans="1:11" ht="14.1" customHeight="1">
      <c r="A418" s="1513"/>
      <c r="B418" s="1513"/>
      <c r="C418" s="39" t="s">
        <v>64</v>
      </c>
      <c r="D418" s="40">
        <v>0</v>
      </c>
      <c r="E418" s="40">
        <v>0</v>
      </c>
      <c r="F418" s="40">
        <v>0</v>
      </c>
      <c r="G418" s="40">
        <v>0</v>
      </c>
      <c r="H418" s="1513"/>
      <c r="I418" s="1513"/>
      <c r="J418" s="1513"/>
      <c r="K418" s="1513"/>
    </row>
    <row r="419" spans="1:11" ht="14.1" customHeight="1">
      <c r="A419" s="1513"/>
      <c r="B419" s="1513"/>
      <c r="C419" s="39" t="s">
        <v>65</v>
      </c>
      <c r="D419" s="40">
        <v>0</v>
      </c>
      <c r="E419" s="40">
        <v>0</v>
      </c>
      <c r="F419" s="40">
        <v>0</v>
      </c>
      <c r="G419" s="40">
        <v>0</v>
      </c>
      <c r="H419" s="1513"/>
      <c r="I419" s="1513"/>
      <c r="J419" s="1513"/>
      <c r="K419" s="1513"/>
    </row>
    <row r="420" spans="1:11" ht="14.1" customHeight="1">
      <c r="A420" s="1513"/>
      <c r="B420" s="1513"/>
      <c r="C420" s="41" t="s">
        <v>25</v>
      </c>
      <c r="D420" s="40">
        <v>0</v>
      </c>
      <c r="E420" s="40">
        <v>25000000</v>
      </c>
      <c r="F420" s="40">
        <v>17500000</v>
      </c>
      <c r="G420" s="40">
        <v>17500000</v>
      </c>
      <c r="H420" s="1513"/>
      <c r="I420" s="1513"/>
      <c r="J420" s="1513"/>
      <c r="K420" s="1513"/>
    </row>
    <row r="421" spans="1:11" ht="14.1" customHeight="1">
      <c r="A421" s="1513"/>
      <c r="B421" s="1513"/>
      <c r="C421" s="33" t="s">
        <v>19</v>
      </c>
      <c r="D421" s="1850" t="s">
        <v>2293</v>
      </c>
      <c r="E421" s="1851"/>
      <c r="F421" s="1851"/>
      <c r="G421" s="1851"/>
      <c r="H421" s="1513"/>
      <c r="I421" s="1513"/>
      <c r="J421" s="1513"/>
      <c r="K421" s="1513"/>
    </row>
    <row r="422" spans="1:11" ht="14.1" customHeight="1">
      <c r="A422" s="1513"/>
      <c r="B422" s="1513"/>
      <c r="C422" s="34" t="s">
        <v>20</v>
      </c>
      <c r="D422" s="1846" t="s">
        <v>2293</v>
      </c>
      <c r="E422" s="1847"/>
      <c r="F422" s="1847"/>
      <c r="G422" s="1847"/>
      <c r="H422" s="1513"/>
      <c r="I422" s="1513"/>
      <c r="J422" s="1513"/>
      <c r="K422" s="1513"/>
    </row>
    <row r="423" spans="1:11" ht="14.1" customHeight="1">
      <c r="A423" s="1513"/>
      <c r="B423" s="1513"/>
      <c r="C423" s="34" t="s">
        <v>21</v>
      </c>
      <c r="D423" s="1846" t="s">
        <v>161</v>
      </c>
      <c r="E423" s="1847"/>
      <c r="F423" s="1847"/>
      <c r="G423" s="1847"/>
      <c r="H423" s="1513"/>
      <c r="I423" s="1513"/>
      <c r="J423" s="1513"/>
      <c r="K423" s="1513"/>
    </row>
    <row r="424" spans="1:11" ht="15" customHeight="1">
      <c r="A424" s="1513"/>
      <c r="B424" s="1513"/>
      <c r="C424" s="1514"/>
      <c r="D424" s="36">
        <v>2023</v>
      </c>
      <c r="E424" s="36">
        <v>2024</v>
      </c>
      <c r="F424" s="36">
        <v>2025</v>
      </c>
      <c r="G424" s="36">
        <v>2026</v>
      </c>
      <c r="H424" s="1513"/>
      <c r="I424" s="1513"/>
      <c r="J424" s="1513"/>
      <c r="K424" s="1513"/>
    </row>
    <row r="425" spans="1:11" ht="15" customHeight="1">
      <c r="A425" s="1513"/>
      <c r="B425" s="1513"/>
      <c r="C425" s="1515"/>
      <c r="D425" s="38" t="s">
        <v>22</v>
      </c>
      <c r="E425" s="38" t="s">
        <v>23</v>
      </c>
      <c r="F425" s="38" t="s">
        <v>23</v>
      </c>
      <c r="G425" s="38" t="s">
        <v>23</v>
      </c>
      <c r="H425" s="1513"/>
      <c r="I425" s="1513"/>
      <c r="J425" s="1513"/>
      <c r="K425" s="1513"/>
    </row>
    <row r="426" spans="1:11" ht="14.1" customHeight="1">
      <c r="A426" s="1513"/>
      <c r="B426" s="1513"/>
      <c r="C426" s="27" t="s">
        <v>33</v>
      </c>
      <c r="D426" s="31" t="s">
        <v>18</v>
      </c>
      <c r="E426" s="31" t="s">
        <v>34</v>
      </c>
      <c r="F426" s="31" t="s">
        <v>42</v>
      </c>
      <c r="G426" s="31" t="s">
        <v>42</v>
      </c>
      <c r="H426" s="1513"/>
      <c r="I426" s="1513"/>
      <c r="J426" s="1513"/>
      <c r="K426" s="1513"/>
    </row>
    <row r="427" spans="1:11" ht="14.1" customHeight="1">
      <c r="A427" s="1513"/>
      <c r="B427" s="1513"/>
      <c r="C427" s="27" t="s">
        <v>35</v>
      </c>
      <c r="D427" s="31" t="s">
        <v>18</v>
      </c>
      <c r="E427" s="31" t="s">
        <v>2253</v>
      </c>
      <c r="F427" s="31" t="s">
        <v>42</v>
      </c>
      <c r="G427" s="31" t="s">
        <v>42</v>
      </c>
      <c r="H427" s="1513"/>
      <c r="I427" s="1513"/>
      <c r="J427" s="1513"/>
      <c r="K427" s="1513"/>
    </row>
    <row r="428" spans="1:11" ht="14.1" customHeight="1">
      <c r="A428" s="1513"/>
      <c r="B428" s="1513"/>
      <c r="C428" s="27" t="s">
        <v>40</v>
      </c>
      <c r="D428" s="31" t="s">
        <v>42</v>
      </c>
      <c r="E428" s="31" t="s">
        <v>2253</v>
      </c>
      <c r="F428" s="31" t="s">
        <v>42</v>
      </c>
      <c r="G428" s="31" t="s">
        <v>42</v>
      </c>
      <c r="H428" s="1513"/>
      <c r="I428" s="1513"/>
      <c r="J428" s="1513"/>
      <c r="K428" s="1513"/>
    </row>
    <row r="429" spans="1:11" ht="14.1" customHeight="1">
      <c r="A429" s="1513"/>
      <c r="B429" s="1513"/>
      <c r="C429" s="27" t="s">
        <v>41</v>
      </c>
      <c r="D429" s="31" t="s">
        <v>18</v>
      </c>
      <c r="E429" s="31" t="s">
        <v>18</v>
      </c>
      <c r="F429" s="31" t="s">
        <v>122</v>
      </c>
      <c r="G429" s="31" t="s">
        <v>18</v>
      </c>
      <c r="H429" s="1513"/>
      <c r="I429" s="1513"/>
      <c r="J429" s="1513"/>
      <c r="K429" s="1513"/>
    </row>
    <row r="430" spans="1:11" ht="14.1" customHeight="1">
      <c r="A430" s="1513"/>
      <c r="B430" s="1513"/>
      <c r="C430" s="27" t="s">
        <v>43</v>
      </c>
      <c r="D430" s="31" t="s">
        <v>18</v>
      </c>
      <c r="E430" s="31" t="s">
        <v>18</v>
      </c>
      <c r="F430" s="31" t="s">
        <v>122</v>
      </c>
      <c r="G430" s="31" t="s">
        <v>18</v>
      </c>
      <c r="H430" s="1513"/>
      <c r="I430" s="1513"/>
      <c r="J430" s="1513"/>
      <c r="K430" s="1513"/>
    </row>
    <row r="431" spans="1:11" ht="14.1" customHeight="1">
      <c r="A431" s="1513"/>
      <c r="B431" s="1513"/>
      <c r="C431" s="27" t="s">
        <v>47</v>
      </c>
      <c r="D431" s="31" t="s">
        <v>18</v>
      </c>
      <c r="E431" s="31" t="s">
        <v>18</v>
      </c>
      <c r="F431" s="31" t="s">
        <v>122</v>
      </c>
      <c r="G431" s="31" t="s">
        <v>18</v>
      </c>
      <c r="H431" s="1513"/>
      <c r="I431" s="1513"/>
      <c r="J431" s="1513"/>
      <c r="K431" s="1513"/>
    </row>
    <row r="432" spans="1:11" ht="14.1" customHeight="1">
      <c r="A432" s="1513"/>
      <c r="B432" s="1513"/>
      <c r="C432" s="1848" t="s">
        <v>24</v>
      </c>
      <c r="D432" s="1849"/>
      <c r="E432" s="1849"/>
      <c r="F432" s="1849"/>
      <c r="G432" s="1849"/>
      <c r="H432" s="1513"/>
      <c r="I432" s="1513"/>
      <c r="J432" s="1513"/>
      <c r="K432" s="1513"/>
    </row>
    <row r="433" spans="1:11" ht="14.1" customHeight="1">
      <c r="A433" s="1513"/>
      <c r="B433" s="1513"/>
      <c r="C433" s="1514"/>
      <c r="D433" s="36">
        <v>2023</v>
      </c>
      <c r="E433" s="36">
        <v>2024</v>
      </c>
      <c r="F433" s="36">
        <v>2025</v>
      </c>
      <c r="G433" s="36">
        <v>2026</v>
      </c>
      <c r="H433" s="1513"/>
      <c r="I433" s="1513"/>
      <c r="J433" s="1513"/>
      <c r="K433" s="1513"/>
    </row>
    <row r="434" spans="1:11" ht="14.1" customHeight="1">
      <c r="A434" s="1513"/>
      <c r="B434" s="1513"/>
      <c r="C434" s="1515"/>
      <c r="D434" s="38" t="s">
        <v>22</v>
      </c>
      <c r="E434" s="38" t="s">
        <v>23</v>
      </c>
      <c r="F434" s="38" t="s">
        <v>23</v>
      </c>
      <c r="G434" s="38" t="s">
        <v>23</v>
      </c>
      <c r="H434" s="1513"/>
      <c r="I434" s="1513"/>
      <c r="J434" s="1513"/>
      <c r="K434" s="1513"/>
    </row>
    <row r="435" spans="1:11" ht="14.1" customHeight="1">
      <c r="A435" s="1513"/>
      <c r="B435" s="1513"/>
      <c r="C435" s="39" t="s">
        <v>48</v>
      </c>
      <c r="D435" s="1462" t="s">
        <v>18</v>
      </c>
      <c r="E435" s="40">
        <v>0</v>
      </c>
      <c r="F435" s="40">
        <v>0</v>
      </c>
      <c r="G435" s="40">
        <v>0</v>
      </c>
      <c r="H435" s="1513"/>
      <c r="I435" s="1513"/>
      <c r="J435" s="1513"/>
      <c r="K435" s="1513"/>
    </row>
    <row r="436" spans="1:11" ht="14.1" customHeight="1">
      <c r="A436" s="1513"/>
      <c r="B436" s="1513"/>
      <c r="C436" s="39" t="s">
        <v>49</v>
      </c>
      <c r="D436" s="1462" t="s">
        <v>18</v>
      </c>
      <c r="E436" s="40">
        <v>0</v>
      </c>
      <c r="F436" s="40">
        <v>0</v>
      </c>
      <c r="G436" s="40">
        <v>0</v>
      </c>
      <c r="H436" s="1513"/>
      <c r="I436" s="1513"/>
      <c r="J436" s="1513"/>
      <c r="K436" s="1513"/>
    </row>
    <row r="437" spans="1:11" ht="14.1" customHeight="1">
      <c r="A437" s="1513"/>
      <c r="B437" s="1513"/>
      <c r="C437" s="39" t="s">
        <v>50</v>
      </c>
      <c r="D437" s="1462" t="s">
        <v>18</v>
      </c>
      <c r="E437" s="40">
        <v>0</v>
      </c>
      <c r="F437" s="40">
        <v>0</v>
      </c>
      <c r="G437" s="40">
        <v>0</v>
      </c>
      <c r="H437" s="1513"/>
      <c r="I437" s="1513"/>
      <c r="J437" s="1513"/>
      <c r="K437" s="1513"/>
    </row>
    <row r="438" spans="1:11" ht="14.1" customHeight="1">
      <c r="A438" s="1513"/>
      <c r="B438" s="1513"/>
      <c r="C438" s="39" t="s">
        <v>51</v>
      </c>
      <c r="D438" s="1462" t="s">
        <v>18</v>
      </c>
      <c r="E438" s="40">
        <v>0</v>
      </c>
      <c r="F438" s="40">
        <v>0</v>
      </c>
      <c r="G438" s="40">
        <v>0</v>
      </c>
      <c r="H438" s="1513"/>
      <c r="I438" s="1513"/>
      <c r="J438" s="1513"/>
      <c r="K438" s="1513"/>
    </row>
    <row r="439" spans="1:11" ht="14.1" customHeight="1">
      <c r="A439" s="1513"/>
      <c r="B439" s="1513"/>
      <c r="C439" s="39" t="s">
        <v>49</v>
      </c>
      <c r="D439" s="1462" t="s">
        <v>18</v>
      </c>
      <c r="E439" s="40">
        <v>0</v>
      </c>
      <c r="F439" s="40">
        <v>0</v>
      </c>
      <c r="G439" s="40">
        <v>0</v>
      </c>
      <c r="H439" s="1513"/>
      <c r="I439" s="1513"/>
      <c r="J439" s="1513"/>
      <c r="K439" s="1513"/>
    </row>
    <row r="440" spans="1:11" ht="14.1" customHeight="1">
      <c r="A440" s="1513"/>
      <c r="B440" s="1513"/>
      <c r="C440" s="39" t="s">
        <v>50</v>
      </c>
      <c r="D440" s="1462" t="s">
        <v>18</v>
      </c>
      <c r="E440" s="40">
        <v>0</v>
      </c>
      <c r="F440" s="40">
        <v>0</v>
      </c>
      <c r="G440" s="40">
        <v>0</v>
      </c>
      <c r="H440" s="1513"/>
      <c r="I440" s="1513"/>
      <c r="J440" s="1513"/>
      <c r="K440" s="1513"/>
    </row>
    <row r="441" spans="1:11" ht="14.1" customHeight="1">
      <c r="A441" s="1513"/>
      <c r="B441" s="1513"/>
      <c r="C441" s="39" t="s">
        <v>52</v>
      </c>
      <c r="D441" s="1462" t="s">
        <v>18</v>
      </c>
      <c r="E441" s="40">
        <v>0</v>
      </c>
      <c r="F441" s="40">
        <v>0</v>
      </c>
      <c r="G441" s="40">
        <v>0</v>
      </c>
      <c r="H441" s="1513"/>
      <c r="I441" s="1513"/>
      <c r="J441" s="1513"/>
      <c r="K441" s="1513"/>
    </row>
    <row r="442" spans="1:11" ht="14.1" customHeight="1">
      <c r="A442" s="1513"/>
      <c r="B442" s="1513"/>
      <c r="C442" s="39" t="s">
        <v>49</v>
      </c>
      <c r="D442" s="1462" t="s">
        <v>18</v>
      </c>
      <c r="E442" s="40">
        <v>0</v>
      </c>
      <c r="F442" s="40">
        <v>0</v>
      </c>
      <c r="G442" s="40">
        <v>0</v>
      </c>
      <c r="H442" s="1513"/>
      <c r="I442" s="1513"/>
      <c r="J442" s="1513"/>
      <c r="K442" s="1513"/>
    </row>
    <row r="443" spans="1:11" ht="14.1" customHeight="1">
      <c r="A443" s="1513"/>
      <c r="B443" s="1513"/>
      <c r="C443" s="39" t="s">
        <v>50</v>
      </c>
      <c r="D443" s="1462" t="s">
        <v>18</v>
      </c>
      <c r="E443" s="40">
        <v>0</v>
      </c>
      <c r="F443" s="40">
        <v>0</v>
      </c>
      <c r="G443" s="40">
        <v>0</v>
      </c>
      <c r="H443" s="1513"/>
      <c r="I443" s="1513"/>
      <c r="J443" s="1513"/>
      <c r="K443" s="1513"/>
    </row>
    <row r="444" spans="1:11" ht="14.1" customHeight="1">
      <c r="A444" s="1513"/>
      <c r="B444" s="1513"/>
      <c r="C444" s="39" t="s">
        <v>53</v>
      </c>
      <c r="D444" s="1462" t="s">
        <v>18</v>
      </c>
      <c r="E444" s="40">
        <v>0</v>
      </c>
      <c r="F444" s="40">
        <v>0</v>
      </c>
      <c r="G444" s="40">
        <v>0</v>
      </c>
      <c r="H444" s="1513"/>
      <c r="I444" s="1513"/>
      <c r="J444" s="1513"/>
      <c r="K444" s="1513"/>
    </row>
    <row r="445" spans="1:11" ht="14.1" customHeight="1">
      <c r="A445" s="1513"/>
      <c r="B445" s="1513"/>
      <c r="C445" s="39" t="s">
        <v>49</v>
      </c>
      <c r="D445" s="1462" t="s">
        <v>18</v>
      </c>
      <c r="E445" s="40">
        <v>0</v>
      </c>
      <c r="F445" s="40">
        <v>0</v>
      </c>
      <c r="G445" s="40">
        <v>0</v>
      </c>
      <c r="H445" s="1513"/>
      <c r="I445" s="1513"/>
      <c r="J445" s="1513"/>
      <c r="K445" s="1513"/>
    </row>
    <row r="446" spans="1:11" ht="14.1" customHeight="1">
      <c r="A446" s="1513"/>
      <c r="B446" s="1513"/>
      <c r="C446" s="39" t="s">
        <v>50</v>
      </c>
      <c r="D446" s="1462" t="s">
        <v>18</v>
      </c>
      <c r="E446" s="40">
        <v>0</v>
      </c>
      <c r="F446" s="40">
        <v>0</v>
      </c>
      <c r="G446" s="40">
        <v>0</v>
      </c>
      <c r="H446" s="1513"/>
      <c r="I446" s="1513"/>
      <c r="J446" s="1513"/>
      <c r="K446" s="1513"/>
    </row>
    <row r="447" spans="1:11" ht="14.1" customHeight="1">
      <c r="A447" s="1513"/>
      <c r="B447" s="1513"/>
      <c r="C447" s="39" t="s">
        <v>54</v>
      </c>
      <c r="D447" s="1462" t="s">
        <v>18</v>
      </c>
      <c r="E447" s="40">
        <v>0</v>
      </c>
      <c r="F447" s="40">
        <v>0</v>
      </c>
      <c r="G447" s="40">
        <v>0</v>
      </c>
      <c r="H447" s="1513"/>
      <c r="I447" s="1513"/>
      <c r="J447" s="1513"/>
      <c r="K447" s="1513"/>
    </row>
    <row r="448" spans="1:11" ht="14.1" customHeight="1">
      <c r="A448" s="1513"/>
      <c r="B448" s="1513"/>
      <c r="C448" s="39" t="s">
        <v>49</v>
      </c>
      <c r="D448" s="1462" t="s">
        <v>18</v>
      </c>
      <c r="E448" s="40">
        <v>0</v>
      </c>
      <c r="F448" s="40">
        <v>0</v>
      </c>
      <c r="G448" s="40">
        <v>0</v>
      </c>
      <c r="H448" s="1513"/>
      <c r="I448" s="1513"/>
      <c r="J448" s="1513"/>
      <c r="K448" s="1513"/>
    </row>
    <row r="449" spans="1:11" ht="14.1" customHeight="1">
      <c r="A449" s="1513"/>
      <c r="B449" s="1513"/>
      <c r="C449" s="39" t="s">
        <v>50</v>
      </c>
      <c r="D449" s="1462" t="s">
        <v>18</v>
      </c>
      <c r="E449" s="40">
        <v>0</v>
      </c>
      <c r="F449" s="40">
        <v>0</v>
      </c>
      <c r="G449" s="40">
        <v>0</v>
      </c>
      <c r="H449" s="1513"/>
      <c r="I449" s="1513"/>
      <c r="J449" s="1513"/>
      <c r="K449" s="1513"/>
    </row>
    <row r="450" spans="1:11" ht="14.1" customHeight="1">
      <c r="A450" s="1513"/>
      <c r="B450" s="1513"/>
      <c r="C450" s="39" t="s">
        <v>55</v>
      </c>
      <c r="D450" s="1462" t="s">
        <v>18</v>
      </c>
      <c r="E450" s="40">
        <v>0</v>
      </c>
      <c r="F450" s="40">
        <v>0</v>
      </c>
      <c r="G450" s="40">
        <v>0</v>
      </c>
      <c r="H450" s="1513"/>
      <c r="I450" s="1513"/>
      <c r="J450" s="1513"/>
      <c r="K450" s="1513"/>
    </row>
    <row r="451" spans="1:11" ht="14.1" customHeight="1">
      <c r="A451" s="1513"/>
      <c r="B451" s="1513"/>
      <c r="C451" s="39" t="s">
        <v>49</v>
      </c>
      <c r="D451" s="1462" t="s">
        <v>18</v>
      </c>
      <c r="E451" s="40">
        <v>0</v>
      </c>
      <c r="F451" s="40">
        <v>0</v>
      </c>
      <c r="G451" s="40">
        <v>0</v>
      </c>
      <c r="H451" s="1513"/>
      <c r="I451" s="1513"/>
      <c r="J451" s="1513"/>
      <c r="K451" s="1513"/>
    </row>
    <row r="452" spans="1:11" ht="14.1" customHeight="1">
      <c r="A452" s="1513"/>
      <c r="B452" s="1513"/>
      <c r="C452" s="39" t="s">
        <v>50</v>
      </c>
      <c r="D452" s="1462" t="s">
        <v>18</v>
      </c>
      <c r="E452" s="40">
        <v>0</v>
      </c>
      <c r="F452" s="40">
        <v>0</v>
      </c>
      <c r="G452" s="40">
        <v>0</v>
      </c>
      <c r="H452" s="1513"/>
      <c r="I452" s="1513"/>
      <c r="J452" s="1513"/>
      <c r="K452" s="1513"/>
    </row>
    <row r="453" spans="1:11" ht="14.1" customHeight="1">
      <c r="A453" s="1513"/>
      <c r="B453" s="1513"/>
      <c r="C453" s="39" t="s">
        <v>56</v>
      </c>
      <c r="D453" s="1462" t="s">
        <v>18</v>
      </c>
      <c r="E453" s="40">
        <v>0</v>
      </c>
      <c r="F453" s="40">
        <v>0</v>
      </c>
      <c r="G453" s="40">
        <v>0</v>
      </c>
      <c r="H453" s="1513"/>
      <c r="I453" s="1513"/>
      <c r="J453" s="1513"/>
      <c r="K453" s="1513"/>
    </row>
    <row r="454" spans="1:11" ht="14.1" customHeight="1">
      <c r="A454" s="1513"/>
      <c r="B454" s="1513"/>
      <c r="C454" s="39" t="s">
        <v>49</v>
      </c>
      <c r="D454" s="1462" t="s">
        <v>18</v>
      </c>
      <c r="E454" s="40">
        <v>0</v>
      </c>
      <c r="F454" s="40">
        <v>0</v>
      </c>
      <c r="G454" s="40">
        <v>0</v>
      </c>
      <c r="H454" s="1513"/>
      <c r="I454" s="1513"/>
      <c r="J454" s="1513"/>
      <c r="K454" s="1513"/>
    </row>
    <row r="455" spans="1:11" ht="14.1" customHeight="1">
      <c r="A455" s="1513"/>
      <c r="B455" s="1513"/>
      <c r="C455" s="39" t="s">
        <v>50</v>
      </c>
      <c r="D455" s="1462" t="s">
        <v>18</v>
      </c>
      <c r="E455" s="40">
        <v>0</v>
      </c>
      <c r="F455" s="40">
        <v>0</v>
      </c>
      <c r="G455" s="40">
        <v>0</v>
      </c>
      <c r="H455" s="1513"/>
      <c r="I455" s="1513"/>
      <c r="J455" s="1513"/>
      <c r="K455" s="1513"/>
    </row>
    <row r="456" spans="1:11" ht="14.1" customHeight="1">
      <c r="A456" s="1513"/>
      <c r="B456" s="1513"/>
      <c r="C456" s="39" t="s">
        <v>57</v>
      </c>
      <c r="D456" s="1462" t="s">
        <v>18</v>
      </c>
      <c r="E456" s="40">
        <v>0</v>
      </c>
      <c r="F456" s="40">
        <v>0</v>
      </c>
      <c r="G456" s="40">
        <v>0</v>
      </c>
      <c r="H456" s="1513"/>
      <c r="I456" s="1513"/>
      <c r="J456" s="1513"/>
      <c r="K456" s="1513"/>
    </row>
    <row r="457" spans="1:11" ht="14.1" customHeight="1">
      <c r="A457" s="1513"/>
      <c r="B457" s="1513"/>
      <c r="C457" s="39" t="s">
        <v>49</v>
      </c>
      <c r="D457" s="1462" t="s">
        <v>18</v>
      </c>
      <c r="E457" s="40">
        <v>0</v>
      </c>
      <c r="F457" s="40">
        <v>0</v>
      </c>
      <c r="G457" s="40">
        <v>0</v>
      </c>
      <c r="H457" s="1513"/>
      <c r="I457" s="1513"/>
      <c r="J457" s="1513"/>
      <c r="K457" s="1513"/>
    </row>
    <row r="458" spans="1:11" ht="14.1" customHeight="1">
      <c r="A458" s="1513"/>
      <c r="B458" s="1513"/>
      <c r="C458" s="39" t="s">
        <v>58</v>
      </c>
      <c r="D458" s="1462" t="s">
        <v>18</v>
      </c>
      <c r="E458" s="40">
        <v>0</v>
      </c>
      <c r="F458" s="40">
        <v>0</v>
      </c>
      <c r="G458" s="40">
        <v>0</v>
      </c>
      <c r="H458" s="1513"/>
      <c r="I458" s="1513"/>
      <c r="J458" s="1513"/>
      <c r="K458" s="1513"/>
    </row>
    <row r="459" spans="1:11" ht="14.1" customHeight="1">
      <c r="A459" s="1513"/>
      <c r="B459" s="1513"/>
      <c r="C459" s="39" t="s">
        <v>59</v>
      </c>
      <c r="D459" s="1462" t="s">
        <v>18</v>
      </c>
      <c r="E459" s="40">
        <v>0</v>
      </c>
      <c r="F459" s="40">
        <v>0</v>
      </c>
      <c r="G459" s="40">
        <v>0</v>
      </c>
      <c r="H459" s="1513"/>
      <c r="I459" s="1513"/>
      <c r="J459" s="1513"/>
      <c r="K459" s="1513"/>
    </row>
    <row r="460" spans="1:11" ht="14.1" customHeight="1">
      <c r="A460" s="1513"/>
      <c r="B460" s="1513"/>
      <c r="C460" s="39" t="s">
        <v>60</v>
      </c>
      <c r="D460" s="1462" t="s">
        <v>18</v>
      </c>
      <c r="E460" s="40">
        <v>0</v>
      </c>
      <c r="F460" s="40">
        <v>0</v>
      </c>
      <c r="G460" s="40">
        <v>0</v>
      </c>
      <c r="H460" s="1513"/>
      <c r="I460" s="1513"/>
      <c r="J460" s="1513"/>
      <c r="K460" s="1513"/>
    </row>
    <row r="461" spans="1:11" ht="14.1" customHeight="1">
      <c r="A461" s="1513"/>
      <c r="B461" s="1513"/>
      <c r="C461" s="39" t="s">
        <v>61</v>
      </c>
      <c r="D461" s="1462" t="s">
        <v>18</v>
      </c>
      <c r="E461" s="40">
        <v>0</v>
      </c>
      <c r="F461" s="40">
        <v>0</v>
      </c>
      <c r="G461" s="40">
        <v>0</v>
      </c>
      <c r="H461" s="1513"/>
      <c r="I461" s="1513"/>
      <c r="J461" s="1513"/>
      <c r="K461" s="1513"/>
    </row>
    <row r="462" spans="1:11" ht="14.1" customHeight="1">
      <c r="A462" s="1513"/>
      <c r="B462" s="1513"/>
      <c r="C462" s="39" t="s">
        <v>62</v>
      </c>
      <c r="D462" s="1462" t="s">
        <v>18</v>
      </c>
      <c r="E462" s="40">
        <v>0</v>
      </c>
      <c r="F462" s="40">
        <v>0</v>
      </c>
      <c r="G462" s="40">
        <v>0</v>
      </c>
      <c r="H462" s="1513"/>
      <c r="I462" s="1513"/>
      <c r="J462" s="1513"/>
      <c r="K462" s="1513"/>
    </row>
    <row r="463" spans="1:11" ht="14.1" customHeight="1">
      <c r="A463" s="1513"/>
      <c r="B463" s="1513"/>
      <c r="C463" s="39" t="s">
        <v>49</v>
      </c>
      <c r="D463" s="1462" t="s">
        <v>18</v>
      </c>
      <c r="E463" s="40">
        <v>0</v>
      </c>
      <c r="F463" s="40">
        <v>0</v>
      </c>
      <c r="G463" s="40">
        <v>0</v>
      </c>
      <c r="H463" s="1513"/>
      <c r="I463" s="1513"/>
      <c r="J463" s="1513"/>
      <c r="K463" s="1513"/>
    </row>
    <row r="464" spans="1:11" ht="14.1" customHeight="1">
      <c r="A464" s="1513"/>
      <c r="B464" s="1513"/>
      <c r="C464" s="39" t="s">
        <v>58</v>
      </c>
      <c r="D464" s="1462" t="s">
        <v>18</v>
      </c>
      <c r="E464" s="40">
        <v>0</v>
      </c>
      <c r="F464" s="40">
        <v>0</v>
      </c>
      <c r="G464" s="40">
        <v>0</v>
      </c>
      <c r="H464" s="1513"/>
      <c r="I464" s="1513"/>
      <c r="J464" s="1513"/>
      <c r="K464" s="1513"/>
    </row>
    <row r="465" spans="1:11" ht="14.1" customHeight="1">
      <c r="A465" s="1513"/>
      <c r="B465" s="1513"/>
      <c r="C465" s="39" t="s">
        <v>59</v>
      </c>
      <c r="D465" s="1462" t="s">
        <v>18</v>
      </c>
      <c r="E465" s="40">
        <v>0</v>
      </c>
      <c r="F465" s="40">
        <v>0</v>
      </c>
      <c r="G465" s="40">
        <v>0</v>
      </c>
      <c r="H465" s="1513"/>
      <c r="I465" s="1513"/>
      <c r="J465" s="1513"/>
      <c r="K465" s="1513"/>
    </row>
    <row r="466" spans="1:11" ht="14.1" customHeight="1">
      <c r="A466" s="1513"/>
      <c r="B466" s="1513"/>
      <c r="C466" s="39" t="s">
        <v>60</v>
      </c>
      <c r="D466" s="1462" t="s">
        <v>18</v>
      </c>
      <c r="E466" s="40">
        <v>0</v>
      </c>
      <c r="F466" s="40">
        <v>0</v>
      </c>
      <c r="G466" s="40">
        <v>0</v>
      </c>
      <c r="H466" s="1513"/>
      <c r="I466" s="1513"/>
      <c r="J466" s="1513"/>
      <c r="K466" s="1513"/>
    </row>
    <row r="467" spans="1:11" ht="14.1" customHeight="1">
      <c r="A467" s="1513"/>
      <c r="B467" s="1513"/>
      <c r="C467" s="39" t="s">
        <v>61</v>
      </c>
      <c r="D467" s="1462" t="s">
        <v>18</v>
      </c>
      <c r="E467" s="40">
        <v>0</v>
      </c>
      <c r="F467" s="40">
        <v>0</v>
      </c>
      <c r="G467" s="40">
        <v>0</v>
      </c>
      <c r="H467" s="1513"/>
      <c r="I467" s="1513"/>
      <c r="J467" s="1513"/>
      <c r="K467" s="1513"/>
    </row>
    <row r="468" spans="1:11" ht="14.1" customHeight="1">
      <c r="A468" s="1513"/>
      <c r="B468" s="1513"/>
      <c r="C468" s="39" t="s">
        <v>63</v>
      </c>
      <c r="D468" s="1462" t="s">
        <v>18</v>
      </c>
      <c r="E468" s="40">
        <v>13426320</v>
      </c>
      <c r="F468" s="40">
        <v>0</v>
      </c>
      <c r="G468" s="40">
        <v>0</v>
      </c>
      <c r="H468" s="1513"/>
      <c r="I468" s="1513"/>
      <c r="J468" s="1513"/>
      <c r="K468" s="1513"/>
    </row>
    <row r="469" spans="1:11" ht="14.1" customHeight="1">
      <c r="A469" s="1513"/>
      <c r="B469" s="1513"/>
      <c r="C469" s="39" t="s">
        <v>49</v>
      </c>
      <c r="D469" s="1462" t="s">
        <v>18</v>
      </c>
      <c r="E469" s="40">
        <v>13426320</v>
      </c>
      <c r="F469" s="40">
        <v>0</v>
      </c>
      <c r="G469" s="40">
        <v>0</v>
      </c>
      <c r="H469" s="1513"/>
      <c r="I469" s="1513"/>
      <c r="J469" s="1513"/>
      <c r="K469" s="1513"/>
    </row>
    <row r="470" spans="1:11" ht="14.1" customHeight="1">
      <c r="A470" s="1513"/>
      <c r="B470" s="1513"/>
      <c r="C470" s="39" t="s">
        <v>58</v>
      </c>
      <c r="D470" s="1462" t="s">
        <v>18</v>
      </c>
      <c r="E470" s="40">
        <v>0</v>
      </c>
      <c r="F470" s="40">
        <v>0</v>
      </c>
      <c r="G470" s="40">
        <v>0</v>
      </c>
      <c r="H470" s="1513"/>
      <c r="I470" s="1513"/>
      <c r="J470" s="1513"/>
      <c r="K470" s="1513"/>
    </row>
    <row r="471" spans="1:11" ht="14.1" customHeight="1">
      <c r="A471" s="1513"/>
      <c r="B471" s="1513"/>
      <c r="C471" s="39" t="s">
        <v>59</v>
      </c>
      <c r="D471" s="1462" t="s">
        <v>18</v>
      </c>
      <c r="E471" s="40">
        <v>0</v>
      </c>
      <c r="F471" s="40">
        <v>0</v>
      </c>
      <c r="G471" s="40">
        <v>0</v>
      </c>
      <c r="H471" s="1513"/>
      <c r="I471" s="1513"/>
      <c r="J471" s="1513"/>
      <c r="K471" s="1513"/>
    </row>
    <row r="472" spans="1:11" ht="14.1" customHeight="1">
      <c r="A472" s="1513"/>
      <c r="B472" s="1513"/>
      <c r="C472" s="39" t="s">
        <v>60</v>
      </c>
      <c r="D472" s="1462" t="s">
        <v>18</v>
      </c>
      <c r="E472" s="40">
        <v>0</v>
      </c>
      <c r="F472" s="40">
        <v>0</v>
      </c>
      <c r="G472" s="40">
        <v>0</v>
      </c>
      <c r="H472" s="1513"/>
      <c r="I472" s="1513"/>
      <c r="J472" s="1513"/>
      <c r="K472" s="1513"/>
    </row>
    <row r="473" spans="1:11" ht="14.1" customHeight="1">
      <c r="A473" s="1513"/>
      <c r="B473" s="1513"/>
      <c r="C473" s="39" t="s">
        <v>61</v>
      </c>
      <c r="D473" s="1462" t="s">
        <v>18</v>
      </c>
      <c r="E473" s="40">
        <v>0</v>
      </c>
      <c r="F473" s="40">
        <v>0</v>
      </c>
      <c r="G473" s="40">
        <v>0</v>
      </c>
      <c r="H473" s="1513"/>
      <c r="I473" s="1513"/>
      <c r="J473" s="1513"/>
      <c r="K473" s="1513"/>
    </row>
    <row r="474" spans="1:11" ht="14.1" customHeight="1">
      <c r="A474" s="1513"/>
      <c r="B474" s="1513"/>
      <c r="C474" s="39" t="s">
        <v>64</v>
      </c>
      <c r="D474" s="1462" t="s">
        <v>18</v>
      </c>
      <c r="E474" s="40">
        <v>0</v>
      </c>
      <c r="F474" s="40">
        <v>0</v>
      </c>
      <c r="G474" s="40">
        <v>0</v>
      </c>
      <c r="H474" s="1513"/>
      <c r="I474" s="1513"/>
      <c r="J474" s="1513"/>
      <c r="K474" s="1513"/>
    </row>
    <row r="475" spans="1:11" ht="14.1" customHeight="1">
      <c r="A475" s="1513"/>
      <c r="B475" s="1513"/>
      <c r="C475" s="39" t="s">
        <v>65</v>
      </c>
      <c r="D475" s="1462" t="s">
        <v>18</v>
      </c>
      <c r="E475" s="40">
        <v>0</v>
      </c>
      <c r="F475" s="40">
        <v>0</v>
      </c>
      <c r="G475" s="40">
        <v>0</v>
      </c>
      <c r="H475" s="1513"/>
      <c r="I475" s="1513"/>
      <c r="J475" s="1513"/>
      <c r="K475" s="1513"/>
    </row>
    <row r="476" spans="1:11" ht="14.1" customHeight="1">
      <c r="A476" s="1513"/>
      <c r="B476" s="1513"/>
      <c r="C476" s="41" t="s">
        <v>25</v>
      </c>
      <c r="D476" s="40">
        <v>0</v>
      </c>
      <c r="E476" s="40">
        <v>13426320</v>
      </c>
      <c r="F476" s="40">
        <v>0</v>
      </c>
      <c r="G476" s="40">
        <v>0</v>
      </c>
      <c r="H476" s="1513"/>
      <c r="I476" s="1513"/>
      <c r="J476" s="1513"/>
      <c r="K476" s="1513"/>
    </row>
    <row r="477" spans="1:11" ht="14.1" customHeight="1">
      <c r="A477" s="1513"/>
      <c r="B477" s="1513"/>
      <c r="C477" s="33" t="s">
        <v>19</v>
      </c>
      <c r="D477" s="1850" t="s">
        <v>2294</v>
      </c>
      <c r="E477" s="1851"/>
      <c r="F477" s="1851"/>
      <c r="G477" s="1851"/>
      <c r="H477" s="1513"/>
      <c r="I477" s="1513"/>
      <c r="J477" s="1513"/>
      <c r="K477" s="1513"/>
    </row>
    <row r="478" spans="1:11" ht="14.1" customHeight="1">
      <c r="A478" s="1513"/>
      <c r="B478" s="1513"/>
      <c r="C478" s="34" t="s">
        <v>20</v>
      </c>
      <c r="D478" s="1846" t="s">
        <v>2294</v>
      </c>
      <c r="E478" s="1847"/>
      <c r="F478" s="1847"/>
      <c r="G478" s="1847"/>
      <c r="H478" s="1513"/>
      <c r="I478" s="1513"/>
      <c r="J478" s="1513"/>
      <c r="K478" s="1513"/>
    </row>
    <row r="479" spans="1:11" ht="14.1" customHeight="1">
      <c r="A479" s="1513"/>
      <c r="B479" s="1513"/>
      <c r="C479" s="34" t="s">
        <v>21</v>
      </c>
      <c r="D479" s="1846" t="s">
        <v>161</v>
      </c>
      <c r="E479" s="1847"/>
      <c r="F479" s="1847"/>
      <c r="G479" s="1847"/>
      <c r="H479" s="1513"/>
      <c r="I479" s="1513"/>
      <c r="J479" s="1513"/>
      <c r="K479" s="1513"/>
    </row>
    <row r="480" spans="1:11" ht="15" customHeight="1">
      <c r="A480" s="1513"/>
      <c r="B480" s="1513"/>
      <c r="C480" s="1514"/>
      <c r="D480" s="36">
        <v>2023</v>
      </c>
      <c r="E480" s="36">
        <v>2024</v>
      </c>
      <c r="F480" s="36">
        <v>2025</v>
      </c>
      <c r="G480" s="36">
        <v>2026</v>
      </c>
      <c r="H480" s="1513"/>
      <c r="I480" s="1513"/>
      <c r="J480" s="1513"/>
      <c r="K480" s="1513"/>
    </row>
    <row r="481" spans="1:11" ht="15" customHeight="1">
      <c r="A481" s="1513"/>
      <c r="B481" s="1513"/>
      <c r="C481" s="1515"/>
      <c r="D481" s="38" t="s">
        <v>22</v>
      </c>
      <c r="E481" s="38" t="s">
        <v>23</v>
      </c>
      <c r="F481" s="38" t="s">
        <v>23</v>
      </c>
      <c r="G481" s="38" t="s">
        <v>23</v>
      </c>
      <c r="H481" s="1513"/>
      <c r="I481" s="1513"/>
      <c r="J481" s="1513"/>
      <c r="K481" s="1513"/>
    </row>
    <row r="482" spans="1:11" ht="14.1" customHeight="1">
      <c r="A482" s="1513"/>
      <c r="B482" s="1513"/>
      <c r="C482" s="27" t="s">
        <v>33</v>
      </c>
      <c r="D482" s="31" t="s">
        <v>18</v>
      </c>
      <c r="E482" s="31" t="s">
        <v>34</v>
      </c>
      <c r="F482" s="31" t="s">
        <v>42</v>
      </c>
      <c r="G482" s="31" t="s">
        <v>42</v>
      </c>
      <c r="H482" s="1513"/>
      <c r="I482" s="1513"/>
      <c r="J482" s="1513"/>
      <c r="K482" s="1513"/>
    </row>
    <row r="483" spans="1:11" ht="14.1" customHeight="1">
      <c r="A483" s="1513"/>
      <c r="B483" s="1513"/>
      <c r="C483" s="27" t="s">
        <v>35</v>
      </c>
      <c r="D483" s="31" t="s">
        <v>18</v>
      </c>
      <c r="E483" s="31" t="s">
        <v>2295</v>
      </c>
      <c r="F483" s="31" t="s">
        <v>42</v>
      </c>
      <c r="G483" s="31" t="s">
        <v>42</v>
      </c>
      <c r="H483" s="1513"/>
      <c r="I483" s="1513"/>
      <c r="J483" s="1513"/>
      <c r="K483" s="1513"/>
    </row>
    <row r="484" spans="1:11" ht="14.1" customHeight="1">
      <c r="A484" s="1513"/>
      <c r="B484" s="1513"/>
      <c r="C484" s="27" t="s">
        <v>40</v>
      </c>
      <c r="D484" s="31" t="s">
        <v>42</v>
      </c>
      <c r="E484" s="31" t="s">
        <v>2295</v>
      </c>
      <c r="F484" s="31" t="s">
        <v>42</v>
      </c>
      <c r="G484" s="31" t="s">
        <v>42</v>
      </c>
      <c r="H484" s="1513"/>
      <c r="I484" s="1513"/>
      <c r="J484" s="1513"/>
      <c r="K484" s="1513"/>
    </row>
    <row r="485" spans="1:11" ht="14.1" customHeight="1">
      <c r="A485" s="1513"/>
      <c r="B485" s="1513"/>
      <c r="C485" s="27" t="s">
        <v>41</v>
      </c>
      <c r="D485" s="31" t="s">
        <v>18</v>
      </c>
      <c r="E485" s="31" t="s">
        <v>18</v>
      </c>
      <c r="F485" s="31" t="s">
        <v>122</v>
      </c>
      <c r="G485" s="31" t="s">
        <v>18</v>
      </c>
      <c r="H485" s="1513"/>
      <c r="I485" s="1513"/>
      <c r="J485" s="1513"/>
      <c r="K485" s="1513"/>
    </row>
    <row r="486" spans="1:11" ht="14.1" customHeight="1">
      <c r="A486" s="1513"/>
      <c r="B486" s="1513"/>
      <c r="C486" s="27" t="s">
        <v>43</v>
      </c>
      <c r="D486" s="31" t="s">
        <v>18</v>
      </c>
      <c r="E486" s="31" t="s">
        <v>18</v>
      </c>
      <c r="F486" s="31" t="s">
        <v>122</v>
      </c>
      <c r="G486" s="31" t="s">
        <v>18</v>
      </c>
      <c r="H486" s="1513"/>
      <c r="I486" s="1513"/>
      <c r="J486" s="1513"/>
      <c r="K486" s="1513"/>
    </row>
    <row r="487" spans="1:11" ht="14.1" customHeight="1">
      <c r="A487" s="1513"/>
      <c r="B487" s="1513"/>
      <c r="C487" s="27" t="s">
        <v>47</v>
      </c>
      <c r="D487" s="31" t="s">
        <v>18</v>
      </c>
      <c r="E487" s="31" t="s">
        <v>18</v>
      </c>
      <c r="F487" s="31" t="s">
        <v>122</v>
      </c>
      <c r="G487" s="31" t="s">
        <v>18</v>
      </c>
      <c r="H487" s="1513"/>
      <c r="I487" s="1513"/>
      <c r="J487" s="1513"/>
      <c r="K487" s="1513"/>
    </row>
    <row r="488" spans="1:11" ht="14.1" customHeight="1">
      <c r="A488" s="1513"/>
      <c r="B488" s="1513"/>
      <c r="C488" s="1848" t="s">
        <v>24</v>
      </c>
      <c r="D488" s="1849"/>
      <c r="E488" s="1849"/>
      <c r="F488" s="1849"/>
      <c r="G488" s="1849"/>
      <c r="H488" s="1513"/>
      <c r="I488" s="1513"/>
      <c r="J488" s="1513"/>
      <c r="K488" s="1513"/>
    </row>
    <row r="489" spans="1:11" ht="14.1" customHeight="1">
      <c r="A489" s="1513"/>
      <c r="B489" s="1513"/>
      <c r="C489" s="1514"/>
      <c r="D489" s="36">
        <v>2023</v>
      </c>
      <c r="E489" s="36">
        <v>2024</v>
      </c>
      <c r="F489" s="36">
        <v>2025</v>
      </c>
      <c r="G489" s="36">
        <v>2026</v>
      </c>
      <c r="H489" s="1513"/>
      <c r="I489" s="1513"/>
      <c r="J489" s="1513"/>
      <c r="K489" s="1513"/>
    </row>
    <row r="490" spans="1:11" ht="14.1" customHeight="1">
      <c r="A490" s="1513"/>
      <c r="B490" s="1513"/>
      <c r="C490" s="1515"/>
      <c r="D490" s="38" t="s">
        <v>22</v>
      </c>
      <c r="E490" s="38" t="s">
        <v>23</v>
      </c>
      <c r="F490" s="38" t="s">
        <v>23</v>
      </c>
      <c r="G490" s="38" t="s">
        <v>23</v>
      </c>
      <c r="H490" s="1513"/>
      <c r="I490" s="1513"/>
      <c r="J490" s="1513"/>
      <c r="K490" s="1513"/>
    </row>
    <row r="491" spans="1:11" ht="14.1" customHeight="1">
      <c r="A491" s="1513"/>
      <c r="B491" s="1513"/>
      <c r="C491" s="39" t="s">
        <v>48</v>
      </c>
      <c r="D491" s="1462" t="s">
        <v>18</v>
      </c>
      <c r="E491" s="40">
        <v>0</v>
      </c>
      <c r="F491" s="40">
        <v>0</v>
      </c>
      <c r="G491" s="40">
        <v>0</v>
      </c>
      <c r="H491" s="1513"/>
      <c r="I491" s="1513"/>
      <c r="J491" s="1513"/>
      <c r="K491" s="1513"/>
    </row>
    <row r="492" spans="1:11" ht="14.1" customHeight="1">
      <c r="A492" s="1513"/>
      <c r="B492" s="1513"/>
      <c r="C492" s="39" t="s">
        <v>49</v>
      </c>
      <c r="D492" s="1462" t="s">
        <v>18</v>
      </c>
      <c r="E492" s="40">
        <v>0</v>
      </c>
      <c r="F492" s="40">
        <v>0</v>
      </c>
      <c r="G492" s="40">
        <v>0</v>
      </c>
      <c r="H492" s="1513"/>
      <c r="I492" s="1513"/>
      <c r="J492" s="1513"/>
      <c r="K492" s="1513"/>
    </row>
    <row r="493" spans="1:11" ht="14.1" customHeight="1">
      <c r="A493" s="1513"/>
      <c r="B493" s="1513"/>
      <c r="C493" s="39" t="s">
        <v>50</v>
      </c>
      <c r="D493" s="1462" t="s">
        <v>18</v>
      </c>
      <c r="E493" s="40">
        <v>0</v>
      </c>
      <c r="F493" s="40">
        <v>0</v>
      </c>
      <c r="G493" s="40">
        <v>0</v>
      </c>
      <c r="H493" s="1513"/>
      <c r="I493" s="1513"/>
      <c r="J493" s="1513"/>
      <c r="K493" s="1513"/>
    </row>
    <row r="494" spans="1:11" ht="14.1" customHeight="1">
      <c r="A494" s="1513"/>
      <c r="B494" s="1513"/>
      <c r="C494" s="39" t="s">
        <v>51</v>
      </c>
      <c r="D494" s="1462" t="s">
        <v>18</v>
      </c>
      <c r="E494" s="40">
        <v>0</v>
      </c>
      <c r="F494" s="40">
        <v>0</v>
      </c>
      <c r="G494" s="40">
        <v>0</v>
      </c>
      <c r="H494" s="1513"/>
      <c r="I494" s="1513"/>
      <c r="J494" s="1513"/>
      <c r="K494" s="1513"/>
    </row>
    <row r="495" spans="1:11" ht="14.1" customHeight="1">
      <c r="A495" s="1513"/>
      <c r="B495" s="1513"/>
      <c r="C495" s="39" t="s">
        <v>49</v>
      </c>
      <c r="D495" s="1462" t="s">
        <v>18</v>
      </c>
      <c r="E495" s="40">
        <v>0</v>
      </c>
      <c r="F495" s="40">
        <v>0</v>
      </c>
      <c r="G495" s="40">
        <v>0</v>
      </c>
      <c r="H495" s="1513"/>
      <c r="I495" s="1513"/>
      <c r="J495" s="1513"/>
      <c r="K495" s="1513"/>
    </row>
    <row r="496" spans="1:11" ht="14.1" customHeight="1">
      <c r="A496" s="1513"/>
      <c r="B496" s="1513"/>
      <c r="C496" s="39" t="s">
        <v>50</v>
      </c>
      <c r="D496" s="1462" t="s">
        <v>18</v>
      </c>
      <c r="E496" s="40">
        <v>0</v>
      </c>
      <c r="F496" s="40">
        <v>0</v>
      </c>
      <c r="G496" s="40">
        <v>0</v>
      </c>
      <c r="H496" s="1513"/>
      <c r="I496" s="1513"/>
      <c r="J496" s="1513"/>
      <c r="K496" s="1513"/>
    </row>
    <row r="497" spans="1:11" ht="14.1" customHeight="1">
      <c r="A497" s="1513"/>
      <c r="B497" s="1513"/>
      <c r="C497" s="39" t="s">
        <v>52</v>
      </c>
      <c r="D497" s="1462" t="s">
        <v>18</v>
      </c>
      <c r="E497" s="40">
        <v>0</v>
      </c>
      <c r="F497" s="40">
        <v>0</v>
      </c>
      <c r="G497" s="40">
        <v>0</v>
      </c>
      <c r="H497" s="1513"/>
      <c r="I497" s="1513"/>
      <c r="J497" s="1513"/>
      <c r="K497" s="1513"/>
    </row>
    <row r="498" spans="1:11" ht="14.1" customHeight="1">
      <c r="A498" s="1513"/>
      <c r="B498" s="1513"/>
      <c r="C498" s="39" t="s">
        <v>49</v>
      </c>
      <c r="D498" s="1462" t="s">
        <v>18</v>
      </c>
      <c r="E498" s="40">
        <v>0</v>
      </c>
      <c r="F498" s="40">
        <v>0</v>
      </c>
      <c r="G498" s="40">
        <v>0</v>
      </c>
      <c r="H498" s="1513"/>
      <c r="I498" s="1513"/>
      <c r="J498" s="1513"/>
      <c r="K498" s="1513"/>
    </row>
    <row r="499" spans="1:11" ht="14.1" customHeight="1">
      <c r="A499" s="1513"/>
      <c r="B499" s="1513"/>
      <c r="C499" s="39" t="s">
        <v>50</v>
      </c>
      <c r="D499" s="1462" t="s">
        <v>18</v>
      </c>
      <c r="E499" s="40">
        <v>0</v>
      </c>
      <c r="F499" s="40">
        <v>0</v>
      </c>
      <c r="G499" s="40">
        <v>0</v>
      </c>
      <c r="H499" s="1513"/>
      <c r="I499" s="1513"/>
      <c r="J499" s="1513"/>
      <c r="K499" s="1513"/>
    </row>
    <row r="500" spans="1:11" ht="14.1" customHeight="1">
      <c r="A500" s="1513"/>
      <c r="B500" s="1513"/>
      <c r="C500" s="39" t="s">
        <v>53</v>
      </c>
      <c r="D500" s="1462" t="s">
        <v>18</v>
      </c>
      <c r="E500" s="40">
        <v>0</v>
      </c>
      <c r="F500" s="40">
        <v>0</v>
      </c>
      <c r="G500" s="40">
        <v>0</v>
      </c>
      <c r="H500" s="1513"/>
      <c r="I500" s="1513"/>
      <c r="J500" s="1513"/>
      <c r="K500" s="1513"/>
    </row>
    <row r="501" spans="1:11" ht="14.1" customHeight="1">
      <c r="A501" s="1513"/>
      <c r="B501" s="1513"/>
      <c r="C501" s="39" t="s">
        <v>49</v>
      </c>
      <c r="D501" s="1462" t="s">
        <v>18</v>
      </c>
      <c r="E501" s="40">
        <v>0</v>
      </c>
      <c r="F501" s="40">
        <v>0</v>
      </c>
      <c r="G501" s="40">
        <v>0</v>
      </c>
      <c r="H501" s="1513"/>
      <c r="I501" s="1513"/>
      <c r="J501" s="1513"/>
      <c r="K501" s="1513"/>
    </row>
    <row r="502" spans="1:11" ht="14.1" customHeight="1">
      <c r="A502" s="1513"/>
      <c r="B502" s="1513"/>
      <c r="C502" s="39" t="s">
        <v>50</v>
      </c>
      <c r="D502" s="1462" t="s">
        <v>18</v>
      </c>
      <c r="E502" s="40">
        <v>0</v>
      </c>
      <c r="F502" s="40">
        <v>0</v>
      </c>
      <c r="G502" s="40">
        <v>0</v>
      </c>
      <c r="H502" s="1513"/>
      <c r="I502" s="1513"/>
      <c r="J502" s="1513"/>
      <c r="K502" s="1513"/>
    </row>
    <row r="503" spans="1:11" ht="14.1" customHeight="1">
      <c r="A503" s="1513"/>
      <c r="B503" s="1513"/>
      <c r="C503" s="39" t="s">
        <v>54</v>
      </c>
      <c r="D503" s="1462" t="s">
        <v>18</v>
      </c>
      <c r="E503" s="40">
        <v>0</v>
      </c>
      <c r="F503" s="40">
        <v>0</v>
      </c>
      <c r="G503" s="40">
        <v>0</v>
      </c>
      <c r="H503" s="1513"/>
      <c r="I503" s="1513"/>
      <c r="J503" s="1513"/>
      <c r="K503" s="1513"/>
    </row>
    <row r="504" spans="1:11" ht="14.1" customHeight="1">
      <c r="A504" s="1513"/>
      <c r="B504" s="1513"/>
      <c r="C504" s="39" t="s">
        <v>49</v>
      </c>
      <c r="D504" s="1462" t="s">
        <v>18</v>
      </c>
      <c r="E504" s="40">
        <v>0</v>
      </c>
      <c r="F504" s="40">
        <v>0</v>
      </c>
      <c r="G504" s="40">
        <v>0</v>
      </c>
      <c r="H504" s="1513"/>
      <c r="I504" s="1513"/>
      <c r="J504" s="1513"/>
      <c r="K504" s="1513"/>
    </row>
    <row r="505" spans="1:11" ht="14.1" customHeight="1">
      <c r="A505" s="1513"/>
      <c r="B505" s="1513"/>
      <c r="C505" s="39" t="s">
        <v>50</v>
      </c>
      <c r="D505" s="1462" t="s">
        <v>18</v>
      </c>
      <c r="E505" s="40">
        <v>0</v>
      </c>
      <c r="F505" s="40">
        <v>0</v>
      </c>
      <c r="G505" s="40">
        <v>0</v>
      </c>
      <c r="H505" s="1513"/>
      <c r="I505" s="1513"/>
      <c r="J505" s="1513"/>
      <c r="K505" s="1513"/>
    </row>
    <row r="506" spans="1:11" ht="14.1" customHeight="1">
      <c r="A506" s="1513"/>
      <c r="B506" s="1513"/>
      <c r="C506" s="39" t="s">
        <v>55</v>
      </c>
      <c r="D506" s="1462" t="s">
        <v>18</v>
      </c>
      <c r="E506" s="40">
        <v>0</v>
      </c>
      <c r="F506" s="40">
        <v>0</v>
      </c>
      <c r="G506" s="40">
        <v>0</v>
      </c>
      <c r="H506" s="1513"/>
      <c r="I506" s="1513"/>
      <c r="J506" s="1513"/>
      <c r="K506" s="1513"/>
    </row>
    <row r="507" spans="1:11" ht="14.1" customHeight="1">
      <c r="A507" s="1513"/>
      <c r="B507" s="1513"/>
      <c r="C507" s="39" t="s">
        <v>49</v>
      </c>
      <c r="D507" s="1462" t="s">
        <v>18</v>
      </c>
      <c r="E507" s="40">
        <v>0</v>
      </c>
      <c r="F507" s="40">
        <v>0</v>
      </c>
      <c r="G507" s="40">
        <v>0</v>
      </c>
      <c r="H507" s="1513"/>
      <c r="I507" s="1513"/>
      <c r="J507" s="1513"/>
      <c r="K507" s="1513"/>
    </row>
    <row r="508" spans="1:11" ht="14.1" customHeight="1">
      <c r="A508" s="1513"/>
      <c r="B508" s="1513"/>
      <c r="C508" s="39" t="s">
        <v>50</v>
      </c>
      <c r="D508" s="1462" t="s">
        <v>18</v>
      </c>
      <c r="E508" s="40">
        <v>0</v>
      </c>
      <c r="F508" s="40">
        <v>0</v>
      </c>
      <c r="G508" s="40">
        <v>0</v>
      </c>
      <c r="H508" s="1513"/>
      <c r="I508" s="1513"/>
      <c r="J508" s="1513"/>
      <c r="K508" s="1513"/>
    </row>
    <row r="509" spans="1:11" ht="14.1" customHeight="1">
      <c r="A509" s="1513"/>
      <c r="B509" s="1513"/>
      <c r="C509" s="39" t="s">
        <v>56</v>
      </c>
      <c r="D509" s="1462" t="s">
        <v>18</v>
      </c>
      <c r="E509" s="40">
        <v>0</v>
      </c>
      <c r="F509" s="40">
        <v>0</v>
      </c>
      <c r="G509" s="40">
        <v>0</v>
      </c>
      <c r="H509" s="1513"/>
      <c r="I509" s="1513"/>
      <c r="J509" s="1513"/>
      <c r="K509" s="1513"/>
    </row>
    <row r="510" spans="1:11" ht="14.1" customHeight="1">
      <c r="A510" s="1513"/>
      <c r="B510" s="1513"/>
      <c r="C510" s="39" t="s">
        <v>49</v>
      </c>
      <c r="D510" s="1462" t="s">
        <v>18</v>
      </c>
      <c r="E510" s="40">
        <v>0</v>
      </c>
      <c r="F510" s="40">
        <v>0</v>
      </c>
      <c r="G510" s="40">
        <v>0</v>
      </c>
      <c r="H510" s="1513"/>
      <c r="I510" s="1513"/>
      <c r="J510" s="1513"/>
      <c r="K510" s="1513"/>
    </row>
    <row r="511" spans="1:11" ht="14.1" customHeight="1">
      <c r="A511" s="1513"/>
      <c r="B511" s="1513"/>
      <c r="C511" s="39" t="s">
        <v>50</v>
      </c>
      <c r="D511" s="1462" t="s">
        <v>18</v>
      </c>
      <c r="E511" s="40">
        <v>0</v>
      </c>
      <c r="F511" s="40">
        <v>0</v>
      </c>
      <c r="G511" s="40">
        <v>0</v>
      </c>
      <c r="H511" s="1513"/>
      <c r="I511" s="1513"/>
      <c r="J511" s="1513"/>
      <c r="K511" s="1513"/>
    </row>
    <row r="512" spans="1:11" ht="14.1" customHeight="1">
      <c r="A512" s="1513"/>
      <c r="B512" s="1513"/>
      <c r="C512" s="39" t="s">
        <v>57</v>
      </c>
      <c r="D512" s="1462" t="s">
        <v>18</v>
      </c>
      <c r="E512" s="40">
        <v>0</v>
      </c>
      <c r="F512" s="40">
        <v>0</v>
      </c>
      <c r="G512" s="40">
        <v>0</v>
      </c>
      <c r="H512" s="1513"/>
      <c r="I512" s="1513"/>
      <c r="J512" s="1513"/>
      <c r="K512" s="1513"/>
    </row>
    <row r="513" spans="1:11" ht="14.1" customHeight="1">
      <c r="A513" s="1513"/>
      <c r="B513" s="1513"/>
      <c r="C513" s="39" t="s">
        <v>49</v>
      </c>
      <c r="D513" s="1462" t="s">
        <v>18</v>
      </c>
      <c r="E513" s="40">
        <v>0</v>
      </c>
      <c r="F513" s="40">
        <v>0</v>
      </c>
      <c r="G513" s="40">
        <v>0</v>
      </c>
      <c r="H513" s="1513"/>
      <c r="I513" s="1513"/>
      <c r="J513" s="1513"/>
      <c r="K513" s="1513"/>
    </row>
    <row r="514" spans="1:11" ht="14.1" customHeight="1">
      <c r="A514" s="1513"/>
      <c r="B514" s="1513"/>
      <c r="C514" s="39" t="s">
        <v>58</v>
      </c>
      <c r="D514" s="1462" t="s">
        <v>18</v>
      </c>
      <c r="E514" s="40">
        <v>0</v>
      </c>
      <c r="F514" s="40">
        <v>0</v>
      </c>
      <c r="G514" s="40">
        <v>0</v>
      </c>
      <c r="H514" s="1513"/>
      <c r="I514" s="1513"/>
      <c r="J514" s="1513"/>
      <c r="K514" s="1513"/>
    </row>
    <row r="515" spans="1:11" ht="14.1" customHeight="1">
      <c r="A515" s="1513"/>
      <c r="B515" s="1513"/>
      <c r="C515" s="39" t="s">
        <v>59</v>
      </c>
      <c r="D515" s="1462" t="s">
        <v>18</v>
      </c>
      <c r="E515" s="40">
        <v>0</v>
      </c>
      <c r="F515" s="40">
        <v>0</v>
      </c>
      <c r="G515" s="40">
        <v>0</v>
      </c>
      <c r="H515" s="1513"/>
      <c r="I515" s="1513"/>
      <c r="J515" s="1513"/>
      <c r="K515" s="1513"/>
    </row>
    <row r="516" spans="1:11" ht="14.1" customHeight="1">
      <c r="A516" s="1513"/>
      <c r="B516" s="1513"/>
      <c r="C516" s="39" t="s">
        <v>60</v>
      </c>
      <c r="D516" s="1462" t="s">
        <v>18</v>
      </c>
      <c r="E516" s="40">
        <v>0</v>
      </c>
      <c r="F516" s="40">
        <v>0</v>
      </c>
      <c r="G516" s="40">
        <v>0</v>
      </c>
      <c r="H516" s="1513"/>
      <c r="I516" s="1513"/>
      <c r="J516" s="1513"/>
      <c r="K516" s="1513"/>
    </row>
    <row r="517" spans="1:11" ht="14.1" customHeight="1">
      <c r="A517" s="1513"/>
      <c r="B517" s="1513"/>
      <c r="C517" s="39" t="s">
        <v>61</v>
      </c>
      <c r="D517" s="1462" t="s">
        <v>18</v>
      </c>
      <c r="E517" s="40">
        <v>0</v>
      </c>
      <c r="F517" s="40">
        <v>0</v>
      </c>
      <c r="G517" s="40">
        <v>0</v>
      </c>
      <c r="H517" s="1513"/>
      <c r="I517" s="1513"/>
      <c r="J517" s="1513"/>
      <c r="K517" s="1513"/>
    </row>
    <row r="518" spans="1:11" ht="14.1" customHeight="1">
      <c r="A518" s="1513"/>
      <c r="B518" s="1513"/>
      <c r="C518" s="39" t="s">
        <v>62</v>
      </c>
      <c r="D518" s="1462" t="s">
        <v>18</v>
      </c>
      <c r="E518" s="40">
        <v>46100000</v>
      </c>
      <c r="F518" s="40">
        <v>0</v>
      </c>
      <c r="G518" s="40">
        <v>0</v>
      </c>
      <c r="H518" s="1513"/>
      <c r="I518" s="1513"/>
      <c r="J518" s="1513"/>
      <c r="K518" s="1513"/>
    </row>
    <row r="519" spans="1:11" ht="14.1" customHeight="1">
      <c r="A519" s="1513"/>
      <c r="B519" s="1513"/>
      <c r="C519" s="39" t="s">
        <v>49</v>
      </c>
      <c r="D519" s="1462" t="s">
        <v>18</v>
      </c>
      <c r="E519" s="40">
        <v>46100000</v>
      </c>
      <c r="F519" s="40">
        <v>0</v>
      </c>
      <c r="G519" s="40">
        <v>0</v>
      </c>
      <c r="H519" s="1513"/>
      <c r="I519" s="1513"/>
      <c r="J519" s="1513"/>
      <c r="K519" s="1513"/>
    </row>
    <row r="520" spans="1:11" ht="14.1" customHeight="1">
      <c r="A520" s="1513"/>
      <c r="B520" s="1513"/>
      <c r="C520" s="39" t="s">
        <v>58</v>
      </c>
      <c r="D520" s="1462" t="s">
        <v>18</v>
      </c>
      <c r="E520" s="40">
        <v>0</v>
      </c>
      <c r="F520" s="40">
        <v>0</v>
      </c>
      <c r="G520" s="40">
        <v>0</v>
      </c>
      <c r="H520" s="1513"/>
      <c r="I520" s="1513"/>
      <c r="J520" s="1513"/>
      <c r="K520" s="1513"/>
    </row>
    <row r="521" spans="1:11" ht="14.1" customHeight="1">
      <c r="A521" s="1513"/>
      <c r="B521" s="1513"/>
      <c r="C521" s="39" t="s">
        <v>59</v>
      </c>
      <c r="D521" s="1462" t="s">
        <v>18</v>
      </c>
      <c r="E521" s="40">
        <v>0</v>
      </c>
      <c r="F521" s="40">
        <v>0</v>
      </c>
      <c r="G521" s="40">
        <v>0</v>
      </c>
      <c r="H521" s="1513"/>
      <c r="I521" s="1513"/>
      <c r="J521" s="1513"/>
      <c r="K521" s="1513"/>
    </row>
    <row r="522" spans="1:11" ht="14.1" customHeight="1">
      <c r="A522" s="1513"/>
      <c r="B522" s="1513"/>
      <c r="C522" s="39" t="s">
        <v>60</v>
      </c>
      <c r="D522" s="1462" t="s">
        <v>18</v>
      </c>
      <c r="E522" s="40">
        <v>0</v>
      </c>
      <c r="F522" s="40">
        <v>0</v>
      </c>
      <c r="G522" s="40">
        <v>0</v>
      </c>
      <c r="H522" s="1513"/>
      <c r="I522" s="1513"/>
      <c r="J522" s="1513"/>
      <c r="K522" s="1513"/>
    </row>
    <row r="523" spans="1:11" ht="14.1" customHeight="1">
      <c r="A523" s="1513"/>
      <c r="B523" s="1513"/>
      <c r="C523" s="39" t="s">
        <v>61</v>
      </c>
      <c r="D523" s="1462" t="s">
        <v>18</v>
      </c>
      <c r="E523" s="40">
        <v>0</v>
      </c>
      <c r="F523" s="40">
        <v>0</v>
      </c>
      <c r="G523" s="40">
        <v>0</v>
      </c>
      <c r="H523" s="1513"/>
      <c r="I523" s="1513"/>
      <c r="J523" s="1513"/>
      <c r="K523" s="1513"/>
    </row>
    <row r="524" spans="1:11" ht="14.1" customHeight="1">
      <c r="A524" s="1513"/>
      <c r="B524" s="1513"/>
      <c r="C524" s="39" t="s">
        <v>63</v>
      </c>
      <c r="D524" s="1462" t="s">
        <v>18</v>
      </c>
      <c r="E524" s="40">
        <v>0</v>
      </c>
      <c r="F524" s="40">
        <v>0</v>
      </c>
      <c r="G524" s="40">
        <v>0</v>
      </c>
      <c r="H524" s="1513"/>
      <c r="I524" s="1513"/>
      <c r="J524" s="1513"/>
      <c r="K524" s="1513"/>
    </row>
    <row r="525" spans="1:11" ht="14.1" customHeight="1">
      <c r="A525" s="1513"/>
      <c r="B525" s="1513"/>
      <c r="C525" s="39" t="s">
        <v>49</v>
      </c>
      <c r="D525" s="1462" t="s">
        <v>18</v>
      </c>
      <c r="E525" s="40">
        <v>0</v>
      </c>
      <c r="F525" s="40">
        <v>0</v>
      </c>
      <c r="G525" s="40">
        <v>0</v>
      </c>
      <c r="H525" s="1513"/>
      <c r="I525" s="1513"/>
      <c r="J525" s="1513"/>
      <c r="K525" s="1513"/>
    </row>
    <row r="526" spans="1:11" ht="14.1" customHeight="1">
      <c r="A526" s="1513"/>
      <c r="B526" s="1513"/>
      <c r="C526" s="39" t="s">
        <v>58</v>
      </c>
      <c r="D526" s="1462" t="s">
        <v>18</v>
      </c>
      <c r="E526" s="40">
        <v>0</v>
      </c>
      <c r="F526" s="40">
        <v>0</v>
      </c>
      <c r="G526" s="40">
        <v>0</v>
      </c>
      <c r="H526" s="1513"/>
      <c r="I526" s="1513"/>
      <c r="J526" s="1513"/>
      <c r="K526" s="1513"/>
    </row>
    <row r="527" spans="1:11" ht="14.1" customHeight="1">
      <c r="A527" s="1513"/>
      <c r="B527" s="1513"/>
      <c r="C527" s="39" t="s">
        <v>59</v>
      </c>
      <c r="D527" s="1462" t="s">
        <v>18</v>
      </c>
      <c r="E527" s="40">
        <v>0</v>
      </c>
      <c r="F527" s="40">
        <v>0</v>
      </c>
      <c r="G527" s="40">
        <v>0</v>
      </c>
      <c r="H527" s="1513"/>
      <c r="I527" s="1513"/>
      <c r="J527" s="1513"/>
      <c r="K527" s="1513"/>
    </row>
    <row r="528" spans="1:11" ht="14.1" customHeight="1">
      <c r="A528" s="1513"/>
      <c r="B528" s="1513"/>
      <c r="C528" s="39" t="s">
        <v>60</v>
      </c>
      <c r="D528" s="1462" t="s">
        <v>18</v>
      </c>
      <c r="E528" s="40">
        <v>0</v>
      </c>
      <c r="F528" s="40">
        <v>0</v>
      </c>
      <c r="G528" s="40">
        <v>0</v>
      </c>
      <c r="H528" s="1513"/>
      <c r="I528" s="1513"/>
      <c r="J528" s="1513"/>
      <c r="K528" s="1513"/>
    </row>
    <row r="529" spans="1:11" ht="14.1" customHeight="1">
      <c r="A529" s="1513"/>
      <c r="B529" s="1513"/>
      <c r="C529" s="39" t="s">
        <v>61</v>
      </c>
      <c r="D529" s="1462" t="s">
        <v>18</v>
      </c>
      <c r="E529" s="40">
        <v>0</v>
      </c>
      <c r="F529" s="40">
        <v>0</v>
      </c>
      <c r="G529" s="40">
        <v>0</v>
      </c>
      <c r="H529" s="1513"/>
      <c r="I529" s="1513"/>
      <c r="J529" s="1513"/>
      <c r="K529" s="1513"/>
    </row>
    <row r="530" spans="1:11" ht="14.1" customHeight="1">
      <c r="A530" s="1513"/>
      <c r="B530" s="1513"/>
      <c r="C530" s="39" t="s">
        <v>64</v>
      </c>
      <c r="D530" s="1462" t="s">
        <v>18</v>
      </c>
      <c r="E530" s="40">
        <v>0</v>
      </c>
      <c r="F530" s="40">
        <v>0</v>
      </c>
      <c r="G530" s="40">
        <v>0</v>
      </c>
      <c r="H530" s="1513"/>
      <c r="I530" s="1513"/>
      <c r="J530" s="1513"/>
      <c r="K530" s="1513"/>
    </row>
    <row r="531" spans="1:11" ht="14.1" customHeight="1">
      <c r="A531" s="1513"/>
      <c r="B531" s="1513"/>
      <c r="C531" s="39" t="s">
        <v>65</v>
      </c>
      <c r="D531" s="1462" t="s">
        <v>18</v>
      </c>
      <c r="E531" s="40">
        <v>0</v>
      </c>
      <c r="F531" s="40">
        <v>0</v>
      </c>
      <c r="G531" s="40">
        <v>0</v>
      </c>
      <c r="H531" s="1513"/>
      <c r="I531" s="1513"/>
      <c r="J531" s="1513"/>
      <c r="K531" s="1513"/>
    </row>
    <row r="532" spans="1:11" ht="14.1" customHeight="1">
      <c r="A532" s="1513"/>
      <c r="B532" s="1513"/>
      <c r="C532" s="41" t="s">
        <v>25</v>
      </c>
      <c r="D532" s="40">
        <v>0</v>
      </c>
      <c r="E532" s="40">
        <v>46100000</v>
      </c>
      <c r="F532" s="40">
        <v>0</v>
      </c>
      <c r="G532" s="40">
        <v>0</v>
      </c>
      <c r="H532" s="1513"/>
      <c r="I532" s="1513"/>
      <c r="J532" s="1513"/>
      <c r="K532" s="1513"/>
    </row>
    <row r="533" spans="1:11" ht="15" customHeight="1">
      <c r="A533" s="1513"/>
      <c r="B533" s="1513"/>
      <c r="C533" s="42" t="s">
        <v>18</v>
      </c>
      <c r="D533" s="43" t="s">
        <v>18</v>
      </c>
      <c r="E533" s="43" t="s">
        <v>18</v>
      </c>
      <c r="F533" s="43" t="s">
        <v>18</v>
      </c>
      <c r="G533" s="43" t="s">
        <v>18</v>
      </c>
      <c r="H533" s="1513"/>
      <c r="I533" s="1513"/>
      <c r="J533" s="1513"/>
      <c r="K533" s="1513"/>
    </row>
    <row r="534" spans="1:11" ht="15" customHeight="1">
      <c r="A534" s="1513"/>
      <c r="B534" s="1513"/>
      <c r="C534" s="26" t="s">
        <v>201</v>
      </c>
      <c r="D534" s="44">
        <v>0</v>
      </c>
      <c r="E534" s="44">
        <v>375700000</v>
      </c>
      <c r="F534" s="44">
        <v>301911000</v>
      </c>
      <c r="G534" s="44">
        <v>311911000</v>
      </c>
      <c r="H534" s="1513"/>
      <c r="I534" s="1513"/>
      <c r="J534" s="1513"/>
      <c r="K534" s="1513"/>
    </row>
    <row r="535" spans="1:11" ht="15" customHeight="1">
      <c r="A535" s="1513"/>
      <c r="B535" s="1513"/>
      <c r="C535" s="27" t="s">
        <v>48</v>
      </c>
      <c r="D535" s="45">
        <v>0</v>
      </c>
      <c r="E535" s="45">
        <v>169400000</v>
      </c>
      <c r="F535" s="45">
        <v>168191000</v>
      </c>
      <c r="G535" s="45">
        <v>168191000</v>
      </c>
      <c r="H535" s="1513"/>
      <c r="I535" s="1513"/>
      <c r="J535" s="1513"/>
      <c r="K535" s="1513"/>
    </row>
    <row r="536" spans="1:11" ht="15" customHeight="1">
      <c r="A536" s="1513"/>
      <c r="B536" s="1513"/>
      <c r="C536" s="27" t="s">
        <v>49</v>
      </c>
      <c r="D536" s="45">
        <v>0</v>
      </c>
      <c r="E536" s="45">
        <v>169400000</v>
      </c>
      <c r="F536" s="45">
        <v>168191000</v>
      </c>
      <c r="G536" s="45">
        <v>168191000</v>
      </c>
      <c r="H536" s="1513"/>
      <c r="I536" s="1513"/>
      <c r="J536" s="1513"/>
      <c r="K536" s="1513"/>
    </row>
    <row r="537" spans="1:11" ht="15" customHeight="1">
      <c r="A537" s="1513"/>
      <c r="B537" s="1513"/>
      <c r="C537" s="27" t="s">
        <v>50</v>
      </c>
      <c r="D537" s="45">
        <v>0</v>
      </c>
      <c r="E537" s="45">
        <v>0</v>
      </c>
      <c r="F537" s="45">
        <v>0</v>
      </c>
      <c r="G537" s="45">
        <v>0</v>
      </c>
      <c r="H537" s="1513"/>
      <c r="I537" s="1513"/>
      <c r="J537" s="1513"/>
      <c r="K537" s="1513"/>
    </row>
    <row r="538" spans="1:11" ht="15" customHeight="1">
      <c r="A538" s="1513"/>
      <c r="B538" s="1513"/>
      <c r="C538" s="27" t="s">
        <v>51</v>
      </c>
      <c r="D538" s="45">
        <v>0</v>
      </c>
      <c r="E538" s="45">
        <v>26300000</v>
      </c>
      <c r="F538" s="45">
        <v>33720000</v>
      </c>
      <c r="G538" s="45">
        <v>33720000</v>
      </c>
      <c r="H538" s="1513"/>
      <c r="I538" s="1513"/>
      <c r="J538" s="1513"/>
      <c r="K538" s="1513"/>
    </row>
    <row r="539" spans="1:11" ht="15" customHeight="1">
      <c r="A539" s="1513"/>
      <c r="B539" s="1513"/>
      <c r="C539" s="27" t="s">
        <v>49</v>
      </c>
      <c r="D539" s="45">
        <v>0</v>
      </c>
      <c r="E539" s="45">
        <v>26300000</v>
      </c>
      <c r="F539" s="45">
        <v>33720000</v>
      </c>
      <c r="G539" s="45">
        <v>33720000</v>
      </c>
      <c r="H539" s="1513"/>
      <c r="I539" s="1513"/>
      <c r="J539" s="1513"/>
      <c r="K539" s="1513"/>
    </row>
    <row r="540" spans="1:11" ht="15" customHeight="1">
      <c r="A540" s="1513"/>
      <c r="B540" s="1513"/>
      <c r="C540" s="27" t="s">
        <v>50</v>
      </c>
      <c r="D540" s="45">
        <v>0</v>
      </c>
      <c r="E540" s="45">
        <v>0</v>
      </c>
      <c r="F540" s="45">
        <v>0</v>
      </c>
      <c r="G540" s="45">
        <v>0</v>
      </c>
      <c r="H540" s="1513"/>
      <c r="I540" s="1513"/>
      <c r="J540" s="1513"/>
      <c r="K540" s="1513"/>
    </row>
    <row r="541" spans="1:11" ht="15" customHeight="1">
      <c r="A541" s="1513"/>
      <c r="B541" s="1513"/>
      <c r="C541" s="27" t="s">
        <v>52</v>
      </c>
      <c r="D541" s="45">
        <v>0</v>
      </c>
      <c r="E541" s="45">
        <v>49620000</v>
      </c>
      <c r="F541" s="45">
        <v>49700000</v>
      </c>
      <c r="G541" s="45">
        <v>59700000</v>
      </c>
      <c r="H541" s="1513"/>
      <c r="I541" s="1513"/>
      <c r="J541" s="1513"/>
      <c r="K541" s="1513"/>
    </row>
    <row r="542" spans="1:11" ht="15" customHeight="1">
      <c r="A542" s="1513"/>
      <c r="B542" s="1513"/>
      <c r="C542" s="27" t="s">
        <v>49</v>
      </c>
      <c r="D542" s="45">
        <v>0</v>
      </c>
      <c r="E542" s="45">
        <v>44620000</v>
      </c>
      <c r="F542" s="45">
        <v>44700000</v>
      </c>
      <c r="G542" s="45">
        <v>54700000</v>
      </c>
      <c r="H542" s="1513"/>
      <c r="I542" s="1513"/>
      <c r="J542" s="1513"/>
      <c r="K542" s="1513"/>
    </row>
    <row r="543" spans="1:11" ht="15" customHeight="1">
      <c r="A543" s="1513"/>
      <c r="B543" s="1513"/>
      <c r="C543" s="27" t="s">
        <v>50</v>
      </c>
      <c r="D543" s="45">
        <v>0</v>
      </c>
      <c r="E543" s="45">
        <v>5000000</v>
      </c>
      <c r="F543" s="45">
        <v>5000000</v>
      </c>
      <c r="G543" s="45">
        <v>5000000</v>
      </c>
      <c r="H543" s="1513"/>
      <c r="I543" s="1513"/>
      <c r="J543" s="1513"/>
      <c r="K543" s="1513"/>
    </row>
    <row r="544" spans="1:11" ht="15" customHeight="1">
      <c r="A544" s="1513"/>
      <c r="B544" s="1513"/>
      <c r="C544" s="27" t="s">
        <v>53</v>
      </c>
      <c r="D544" s="45">
        <v>0</v>
      </c>
      <c r="E544" s="45">
        <v>0</v>
      </c>
      <c r="F544" s="45">
        <v>0</v>
      </c>
      <c r="G544" s="45">
        <v>0</v>
      </c>
      <c r="H544" s="1513"/>
      <c r="I544" s="1513"/>
      <c r="J544" s="1513"/>
      <c r="K544" s="1513"/>
    </row>
    <row r="545" spans="1:11" ht="15" customHeight="1">
      <c r="A545" s="1513"/>
      <c r="B545" s="1513"/>
      <c r="C545" s="27" t="s">
        <v>49</v>
      </c>
      <c r="D545" s="45">
        <v>0</v>
      </c>
      <c r="E545" s="45">
        <v>0</v>
      </c>
      <c r="F545" s="45">
        <v>0</v>
      </c>
      <c r="G545" s="45">
        <v>0</v>
      </c>
      <c r="H545" s="1513"/>
      <c r="I545" s="1513"/>
      <c r="J545" s="1513"/>
      <c r="K545" s="1513"/>
    </row>
    <row r="546" spans="1:11" ht="15" customHeight="1">
      <c r="A546" s="1513"/>
      <c r="B546" s="1513"/>
      <c r="C546" s="27" t="s">
        <v>50</v>
      </c>
      <c r="D546" s="45">
        <v>0</v>
      </c>
      <c r="E546" s="45">
        <v>0</v>
      </c>
      <c r="F546" s="45">
        <v>0</v>
      </c>
      <c r="G546" s="45">
        <v>0</v>
      </c>
      <c r="H546" s="1513"/>
      <c r="I546" s="1513"/>
      <c r="J546" s="1513"/>
      <c r="K546" s="1513"/>
    </row>
    <row r="547" spans="1:11" ht="20.100000000000001" customHeight="1">
      <c r="A547" s="1513"/>
      <c r="B547" s="1513"/>
      <c r="C547" s="27" t="s">
        <v>202</v>
      </c>
      <c r="D547" s="46">
        <v>0</v>
      </c>
      <c r="E547" s="46">
        <v>0</v>
      </c>
      <c r="F547" s="46">
        <v>0</v>
      </c>
      <c r="G547" s="46">
        <v>0</v>
      </c>
      <c r="H547" s="1513"/>
      <c r="I547" s="1513"/>
      <c r="J547" s="1513"/>
      <c r="K547" s="1513"/>
    </row>
    <row r="548" spans="1:11" ht="15" customHeight="1">
      <c r="A548" s="1513"/>
      <c r="B548" s="1513"/>
      <c r="C548" s="27" t="s">
        <v>49</v>
      </c>
      <c r="D548" s="45">
        <v>0</v>
      </c>
      <c r="E548" s="45">
        <v>0</v>
      </c>
      <c r="F548" s="45">
        <v>0</v>
      </c>
      <c r="G548" s="45">
        <v>0</v>
      </c>
      <c r="H548" s="1513"/>
      <c r="I548" s="1513"/>
      <c r="J548" s="1513"/>
      <c r="K548" s="1513"/>
    </row>
    <row r="549" spans="1:11" ht="15" customHeight="1">
      <c r="A549" s="1513"/>
      <c r="B549" s="1513"/>
      <c r="C549" s="27" t="s">
        <v>50</v>
      </c>
      <c r="D549" s="45">
        <v>0</v>
      </c>
      <c r="E549" s="45">
        <v>0</v>
      </c>
      <c r="F549" s="45">
        <v>0</v>
      </c>
      <c r="G549" s="45">
        <v>0</v>
      </c>
      <c r="H549" s="1513"/>
      <c r="I549" s="1513"/>
      <c r="J549" s="1513"/>
      <c r="K549" s="1513"/>
    </row>
    <row r="550" spans="1:11" ht="15" customHeight="1">
      <c r="A550" s="1513"/>
      <c r="B550" s="1513"/>
      <c r="C550" s="27" t="s">
        <v>55</v>
      </c>
      <c r="D550" s="45">
        <v>0</v>
      </c>
      <c r="E550" s="45">
        <v>0</v>
      </c>
      <c r="F550" s="45">
        <v>0</v>
      </c>
      <c r="G550" s="45">
        <v>0</v>
      </c>
      <c r="H550" s="1513"/>
      <c r="I550" s="1513"/>
      <c r="J550" s="1513"/>
      <c r="K550" s="1513"/>
    </row>
    <row r="551" spans="1:11" ht="15" customHeight="1">
      <c r="A551" s="1513"/>
      <c r="B551" s="1513"/>
      <c r="C551" s="27" t="s">
        <v>49</v>
      </c>
      <c r="D551" s="45">
        <v>0</v>
      </c>
      <c r="E551" s="45">
        <v>0</v>
      </c>
      <c r="F551" s="45">
        <v>0</v>
      </c>
      <c r="G551" s="45">
        <v>0</v>
      </c>
      <c r="H551" s="1513"/>
      <c r="I551" s="1513"/>
      <c r="J551" s="1513"/>
      <c r="K551" s="1513"/>
    </row>
    <row r="552" spans="1:11" ht="15" customHeight="1">
      <c r="A552" s="1513"/>
      <c r="B552" s="1513"/>
      <c r="C552" s="27" t="s">
        <v>50</v>
      </c>
      <c r="D552" s="45">
        <v>0</v>
      </c>
      <c r="E552" s="45">
        <v>0</v>
      </c>
      <c r="F552" s="45">
        <v>0</v>
      </c>
      <c r="G552" s="45">
        <v>0</v>
      </c>
      <c r="H552" s="1513"/>
      <c r="I552" s="1513"/>
      <c r="J552" s="1513"/>
      <c r="K552" s="1513"/>
    </row>
    <row r="553" spans="1:11" ht="15" customHeight="1">
      <c r="A553" s="1513"/>
      <c r="B553" s="1513"/>
      <c r="C553" s="27" t="s">
        <v>56</v>
      </c>
      <c r="D553" s="45">
        <v>0</v>
      </c>
      <c r="E553" s="45">
        <v>380000</v>
      </c>
      <c r="F553" s="45">
        <v>300000</v>
      </c>
      <c r="G553" s="45">
        <v>300000</v>
      </c>
      <c r="H553" s="1513"/>
      <c r="I553" s="1513"/>
      <c r="J553" s="1513"/>
      <c r="K553" s="1513"/>
    </row>
    <row r="554" spans="1:11" ht="15" customHeight="1">
      <c r="A554" s="1513"/>
      <c r="B554" s="1513"/>
      <c r="C554" s="27" t="s">
        <v>49</v>
      </c>
      <c r="D554" s="45">
        <v>0</v>
      </c>
      <c r="E554" s="45">
        <v>380000</v>
      </c>
      <c r="F554" s="45">
        <v>300000</v>
      </c>
      <c r="G554" s="45">
        <v>300000</v>
      </c>
      <c r="H554" s="1513"/>
      <c r="I554" s="1513"/>
      <c r="J554" s="1513"/>
      <c r="K554" s="1513"/>
    </row>
    <row r="555" spans="1:11" ht="15" customHeight="1">
      <c r="A555" s="1513"/>
      <c r="B555" s="1513"/>
      <c r="C555" s="27" t="s">
        <v>50</v>
      </c>
      <c r="D555" s="45">
        <v>0</v>
      </c>
      <c r="E555" s="45">
        <v>0</v>
      </c>
      <c r="F555" s="45">
        <v>0</v>
      </c>
      <c r="G555" s="45">
        <v>0</v>
      </c>
      <c r="H555" s="1513"/>
      <c r="I555" s="1513"/>
      <c r="J555" s="1513"/>
      <c r="K555" s="1513"/>
    </row>
    <row r="556" spans="1:11" ht="15" customHeight="1">
      <c r="A556" s="1513"/>
      <c r="B556" s="1513"/>
      <c r="C556" s="27" t="s">
        <v>57</v>
      </c>
      <c r="D556" s="45">
        <v>0</v>
      </c>
      <c r="E556" s="45">
        <v>0</v>
      </c>
      <c r="F556" s="45">
        <v>0</v>
      </c>
      <c r="G556" s="45">
        <v>0</v>
      </c>
      <c r="H556" s="1513"/>
      <c r="I556" s="1513"/>
      <c r="J556" s="1513"/>
      <c r="K556" s="1513"/>
    </row>
    <row r="557" spans="1:11" ht="15" customHeight="1">
      <c r="A557" s="1513"/>
      <c r="B557" s="1513"/>
      <c r="C557" s="27" t="s">
        <v>49</v>
      </c>
      <c r="D557" s="45">
        <v>0</v>
      </c>
      <c r="E557" s="45">
        <v>0</v>
      </c>
      <c r="F557" s="45">
        <v>0</v>
      </c>
      <c r="G557" s="45">
        <v>0</v>
      </c>
      <c r="H557" s="1513"/>
      <c r="I557" s="1513"/>
      <c r="J557" s="1513"/>
      <c r="K557" s="1513"/>
    </row>
    <row r="558" spans="1:11" ht="15" customHeight="1">
      <c r="A558" s="1513"/>
      <c r="B558" s="1513"/>
      <c r="C558" s="27" t="s">
        <v>58</v>
      </c>
      <c r="D558" s="45">
        <v>0</v>
      </c>
      <c r="E558" s="45">
        <v>0</v>
      </c>
      <c r="F558" s="45">
        <v>0</v>
      </c>
      <c r="G558" s="45">
        <v>0</v>
      </c>
      <c r="H558" s="1513"/>
      <c r="I558" s="1513"/>
      <c r="J558" s="1513"/>
      <c r="K558" s="1513"/>
    </row>
    <row r="559" spans="1:11" ht="15" customHeight="1">
      <c r="A559" s="1513"/>
      <c r="B559" s="1513"/>
      <c r="C559" s="27" t="s">
        <v>59</v>
      </c>
      <c r="D559" s="45">
        <v>0</v>
      </c>
      <c r="E559" s="45">
        <v>0</v>
      </c>
      <c r="F559" s="45">
        <v>0</v>
      </c>
      <c r="G559" s="45">
        <v>0</v>
      </c>
      <c r="H559" s="1513"/>
      <c r="I559" s="1513"/>
      <c r="J559" s="1513"/>
      <c r="K559" s="1513"/>
    </row>
    <row r="560" spans="1:11" ht="15" customHeight="1">
      <c r="A560" s="1513"/>
      <c r="B560" s="1513"/>
      <c r="C560" s="27" t="s">
        <v>60</v>
      </c>
      <c r="D560" s="45">
        <v>0</v>
      </c>
      <c r="E560" s="45">
        <v>0</v>
      </c>
      <c r="F560" s="45">
        <v>0</v>
      </c>
      <c r="G560" s="45">
        <v>0</v>
      </c>
      <c r="H560" s="1513"/>
      <c r="I560" s="1513"/>
      <c r="J560" s="1513"/>
      <c r="K560" s="1513"/>
    </row>
    <row r="561" spans="1:11" ht="15" customHeight="1">
      <c r="A561" s="1513"/>
      <c r="B561" s="1513"/>
      <c r="C561" s="27" t="s">
        <v>61</v>
      </c>
      <c r="D561" s="45">
        <v>0</v>
      </c>
      <c r="E561" s="45">
        <v>0</v>
      </c>
      <c r="F561" s="45">
        <v>0</v>
      </c>
      <c r="G561" s="45">
        <v>0</v>
      </c>
      <c r="H561" s="1513"/>
      <c r="I561" s="1513"/>
      <c r="J561" s="1513"/>
      <c r="K561" s="1513"/>
    </row>
    <row r="562" spans="1:11" ht="15" customHeight="1">
      <c r="A562" s="1513"/>
      <c r="B562" s="1513"/>
      <c r="C562" s="27" t="s">
        <v>62</v>
      </c>
      <c r="D562" s="45">
        <v>0</v>
      </c>
      <c r="E562" s="45">
        <v>116573680</v>
      </c>
      <c r="F562" s="45">
        <v>50000000</v>
      </c>
      <c r="G562" s="45">
        <v>50000000</v>
      </c>
      <c r="H562" s="1513"/>
      <c r="I562" s="1513"/>
      <c r="J562" s="1513"/>
      <c r="K562" s="1513"/>
    </row>
    <row r="563" spans="1:11" ht="15" customHeight="1">
      <c r="A563" s="1513"/>
      <c r="B563" s="1513"/>
      <c r="C563" s="27" t="s">
        <v>49</v>
      </c>
      <c r="D563" s="45">
        <v>0</v>
      </c>
      <c r="E563" s="45">
        <v>116573680</v>
      </c>
      <c r="F563" s="45">
        <v>50000000</v>
      </c>
      <c r="G563" s="45">
        <v>50000000</v>
      </c>
      <c r="H563" s="1513"/>
      <c r="I563" s="1513"/>
      <c r="J563" s="1513"/>
      <c r="K563" s="1513"/>
    </row>
    <row r="564" spans="1:11" ht="15" customHeight="1">
      <c r="A564" s="1513"/>
      <c r="B564" s="1513"/>
      <c r="C564" s="27" t="s">
        <v>58</v>
      </c>
      <c r="D564" s="45">
        <v>0</v>
      </c>
      <c r="E564" s="45">
        <v>0</v>
      </c>
      <c r="F564" s="45">
        <v>0</v>
      </c>
      <c r="G564" s="45">
        <v>0</v>
      </c>
      <c r="H564" s="1513"/>
      <c r="I564" s="1513"/>
      <c r="J564" s="1513"/>
      <c r="K564" s="1513"/>
    </row>
    <row r="565" spans="1:11" ht="15" customHeight="1">
      <c r="A565" s="1513"/>
      <c r="B565" s="1513"/>
      <c r="C565" s="27" t="s">
        <v>59</v>
      </c>
      <c r="D565" s="45">
        <v>0</v>
      </c>
      <c r="E565" s="45">
        <v>0</v>
      </c>
      <c r="F565" s="45">
        <v>0</v>
      </c>
      <c r="G565" s="45">
        <v>0</v>
      </c>
      <c r="H565" s="1513"/>
      <c r="I565" s="1513"/>
      <c r="J565" s="1513"/>
      <c r="K565" s="1513"/>
    </row>
    <row r="566" spans="1:11" ht="15" customHeight="1">
      <c r="A566" s="1513"/>
      <c r="B566" s="1513"/>
      <c r="C566" s="27" t="s">
        <v>60</v>
      </c>
      <c r="D566" s="45">
        <v>0</v>
      </c>
      <c r="E566" s="45">
        <v>0</v>
      </c>
      <c r="F566" s="45">
        <v>0</v>
      </c>
      <c r="G566" s="45">
        <v>0</v>
      </c>
      <c r="H566" s="1513"/>
      <c r="I566" s="1513"/>
      <c r="J566" s="1513"/>
      <c r="K566" s="1513"/>
    </row>
    <row r="567" spans="1:11" ht="15" customHeight="1">
      <c r="A567" s="1513"/>
      <c r="B567" s="1513"/>
      <c r="C567" s="27" t="s">
        <v>61</v>
      </c>
      <c r="D567" s="45">
        <v>0</v>
      </c>
      <c r="E567" s="45">
        <v>0</v>
      </c>
      <c r="F567" s="45">
        <v>0</v>
      </c>
      <c r="G567" s="45">
        <v>0</v>
      </c>
      <c r="H567" s="1513"/>
      <c r="I567" s="1513"/>
      <c r="J567" s="1513"/>
      <c r="K567" s="1513"/>
    </row>
    <row r="568" spans="1:11" ht="15" customHeight="1">
      <c r="A568" s="1513"/>
      <c r="B568" s="1513"/>
      <c r="C568" s="27" t="s">
        <v>63</v>
      </c>
      <c r="D568" s="45">
        <v>0</v>
      </c>
      <c r="E568" s="45">
        <v>13426320</v>
      </c>
      <c r="F568" s="45">
        <v>0</v>
      </c>
      <c r="G568" s="45">
        <v>0</v>
      </c>
      <c r="H568" s="1513"/>
      <c r="I568" s="1513"/>
      <c r="J568" s="1513"/>
      <c r="K568" s="1513"/>
    </row>
    <row r="569" spans="1:11" ht="15" customHeight="1">
      <c r="A569" s="1513"/>
      <c r="B569" s="1513"/>
      <c r="C569" s="27" t="s">
        <v>49</v>
      </c>
      <c r="D569" s="45">
        <v>0</v>
      </c>
      <c r="E569" s="45">
        <v>13426320</v>
      </c>
      <c r="F569" s="45">
        <v>0</v>
      </c>
      <c r="G569" s="45">
        <v>0</v>
      </c>
      <c r="H569" s="1513"/>
      <c r="I569" s="1513"/>
      <c r="J569" s="1513"/>
      <c r="K569" s="1513"/>
    </row>
    <row r="570" spans="1:11" ht="15" customHeight="1">
      <c r="A570" s="1513"/>
      <c r="B570" s="1513"/>
      <c r="C570" s="27" t="s">
        <v>58</v>
      </c>
      <c r="D570" s="45">
        <v>0</v>
      </c>
      <c r="E570" s="45">
        <v>0</v>
      </c>
      <c r="F570" s="45">
        <v>0</v>
      </c>
      <c r="G570" s="45">
        <v>0</v>
      </c>
      <c r="H570" s="1513"/>
      <c r="I570" s="1513"/>
      <c r="J570" s="1513"/>
      <c r="K570" s="1513"/>
    </row>
    <row r="571" spans="1:11" ht="15" customHeight="1">
      <c r="A571" s="1513"/>
      <c r="B571" s="1513"/>
      <c r="C571" s="27" t="s">
        <v>59</v>
      </c>
      <c r="D571" s="45">
        <v>0</v>
      </c>
      <c r="E571" s="45">
        <v>0</v>
      </c>
      <c r="F571" s="45">
        <v>0</v>
      </c>
      <c r="G571" s="45">
        <v>0</v>
      </c>
      <c r="H571" s="1513"/>
      <c r="I571" s="1513"/>
      <c r="J571" s="1513"/>
      <c r="K571" s="1513"/>
    </row>
    <row r="572" spans="1:11" ht="15" customHeight="1">
      <c r="A572" s="1513"/>
      <c r="B572" s="1513"/>
      <c r="C572" s="27" t="s">
        <v>60</v>
      </c>
      <c r="D572" s="45">
        <v>0</v>
      </c>
      <c r="E572" s="45">
        <v>0</v>
      </c>
      <c r="F572" s="45">
        <v>0</v>
      </c>
      <c r="G572" s="45">
        <v>0</v>
      </c>
      <c r="H572" s="1513"/>
      <c r="I572" s="1513"/>
      <c r="J572" s="1513"/>
      <c r="K572" s="1513"/>
    </row>
    <row r="573" spans="1:11" ht="15" customHeight="1">
      <c r="A573" s="1513"/>
      <c r="B573" s="1513"/>
      <c r="C573" s="27" t="s">
        <v>61</v>
      </c>
      <c r="D573" s="45">
        <v>0</v>
      </c>
      <c r="E573" s="45">
        <v>0</v>
      </c>
      <c r="F573" s="45">
        <v>0</v>
      </c>
      <c r="G573" s="45">
        <v>0</v>
      </c>
      <c r="H573" s="1513"/>
      <c r="I573" s="1513"/>
      <c r="J573" s="1513"/>
      <c r="K573" s="1513"/>
    </row>
    <row r="574" spans="1:11" ht="15" customHeight="1">
      <c r="A574" s="1513"/>
      <c r="B574" s="1513"/>
      <c r="C574" s="27" t="s">
        <v>64</v>
      </c>
      <c r="D574" s="45">
        <v>0</v>
      </c>
      <c r="E574" s="45">
        <v>0</v>
      </c>
      <c r="F574" s="45">
        <v>0</v>
      </c>
      <c r="G574" s="45">
        <v>0</v>
      </c>
      <c r="H574" s="1513"/>
      <c r="I574" s="1513"/>
      <c r="J574" s="1513"/>
      <c r="K574" s="1513"/>
    </row>
    <row r="575" spans="1:11" ht="15" customHeight="1">
      <c r="A575" s="1513"/>
      <c r="B575" s="1513"/>
      <c r="C575" s="27" t="s">
        <v>65</v>
      </c>
      <c r="D575" s="45">
        <v>0</v>
      </c>
      <c r="E575" s="45">
        <v>0</v>
      </c>
      <c r="F575" s="45">
        <v>0</v>
      </c>
      <c r="G575" s="45">
        <v>0</v>
      </c>
      <c r="H575" s="1513"/>
      <c r="I575" s="1513"/>
      <c r="J575" s="1513"/>
      <c r="K575" s="1513"/>
    </row>
    <row r="576" spans="1:11" ht="20.100000000000001" customHeight="1">
      <c r="A576" s="1513"/>
      <c r="B576" s="1513"/>
      <c r="C576" s="47" t="s">
        <v>18</v>
      </c>
      <c r="D576" s="1513"/>
      <c r="E576" s="1513"/>
      <c r="F576" s="1513"/>
      <c r="G576" s="1513"/>
      <c r="H576" s="1513"/>
      <c r="I576" s="1513"/>
      <c r="J576" s="1513"/>
      <c r="K576" s="1513"/>
    </row>
  </sheetData>
  <mergeCells count="56">
    <mergeCell ref="D479:G479"/>
    <mergeCell ref="C488:G488"/>
    <mergeCell ref="D421:G421"/>
    <mergeCell ref="D422:G422"/>
    <mergeCell ref="D423:G423"/>
    <mergeCell ref="C432:G432"/>
    <mergeCell ref="D477:G477"/>
    <mergeCell ref="D478:G478"/>
    <mergeCell ref="C376:G376"/>
    <mergeCell ref="D305:G305"/>
    <mergeCell ref="D306:G306"/>
    <mergeCell ref="D307:G307"/>
    <mergeCell ref="C316:G316"/>
    <mergeCell ref="D361:G361"/>
    <mergeCell ref="D362:G362"/>
    <mergeCell ref="C363:G363"/>
    <mergeCell ref="D364:G364"/>
    <mergeCell ref="D365:G365"/>
    <mergeCell ref="D366:G366"/>
    <mergeCell ref="D367:G367"/>
    <mergeCell ref="C260:G260"/>
    <mergeCell ref="D137:G137"/>
    <mergeCell ref="D138:G138"/>
    <mergeCell ref="C147:G147"/>
    <mergeCell ref="D192:G192"/>
    <mergeCell ref="D193:G193"/>
    <mergeCell ref="D194:G194"/>
    <mergeCell ref="C203:G203"/>
    <mergeCell ref="D248:G248"/>
    <mergeCell ref="D249:G249"/>
    <mergeCell ref="D250:G250"/>
    <mergeCell ref="D251:G251"/>
    <mergeCell ref="D136:G136"/>
    <mergeCell ref="D21:G21"/>
    <mergeCell ref="D22:G22"/>
    <mergeCell ref="D23:G23"/>
    <mergeCell ref="D24:G24"/>
    <mergeCell ref="C33:G33"/>
    <mergeCell ref="C78:G78"/>
    <mergeCell ref="D79:G79"/>
    <mergeCell ref="D80:G80"/>
    <mergeCell ref="D81:G81"/>
    <mergeCell ref="D82:G82"/>
    <mergeCell ref="C91:G91"/>
    <mergeCell ref="C20:G20"/>
    <mergeCell ref="C1:G1"/>
    <mergeCell ref="C2:G2"/>
    <mergeCell ref="D3:G3"/>
    <mergeCell ref="D4:G4"/>
    <mergeCell ref="D5:G5"/>
    <mergeCell ref="D6:G6"/>
    <mergeCell ref="D7:G7"/>
    <mergeCell ref="C8:G8"/>
    <mergeCell ref="C9:G9"/>
    <mergeCell ref="D10:G10"/>
    <mergeCell ref="D14:G14"/>
  </mergeCells>
  <pageMargins left="0" right="0" top="0" bottom="0" header="0" footer="0"/>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536"/>
  <sheetViews>
    <sheetView view="pageBreakPreview" topLeftCell="A494" zoomScale="60" zoomScaleNormal="100" workbookViewId="0">
      <selection activeCell="I541" sqref="I541"/>
    </sheetView>
  </sheetViews>
  <sheetFormatPr defaultColWidth="9.125" defaultRowHeight="14.25"/>
  <cols>
    <col min="1" max="1" width="13.25" style="24"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23"/>
      <c r="B1" s="23"/>
      <c r="C1" s="1856" t="s">
        <v>0</v>
      </c>
      <c r="D1" s="1857"/>
      <c r="E1" s="1857"/>
      <c r="F1" s="1857"/>
      <c r="G1" s="1857"/>
      <c r="H1" s="23"/>
      <c r="I1" s="23"/>
      <c r="J1" s="23"/>
      <c r="K1" s="23"/>
    </row>
    <row r="2" spans="1:11" ht="24.95" customHeight="1">
      <c r="A2" s="23"/>
      <c r="B2" s="23"/>
      <c r="C2" s="1858" t="s">
        <v>1</v>
      </c>
      <c r="D2" s="1859"/>
      <c r="E2" s="1859"/>
      <c r="F2" s="1859"/>
      <c r="G2" s="1859"/>
      <c r="H2" s="23"/>
      <c r="I2" s="23"/>
      <c r="J2" s="23"/>
      <c r="K2" s="23"/>
    </row>
    <row r="3" spans="1:11" ht="14.1" customHeight="1">
      <c r="A3" s="23"/>
      <c r="B3" s="23"/>
      <c r="C3" s="25" t="s">
        <v>2</v>
      </c>
      <c r="D3" s="1860" t="s">
        <v>203</v>
      </c>
      <c r="E3" s="1861"/>
      <c r="F3" s="1861"/>
      <c r="G3" s="1861"/>
      <c r="H3" s="23"/>
      <c r="I3" s="23"/>
      <c r="J3" s="23"/>
      <c r="K3" s="23"/>
    </row>
    <row r="4" spans="1:11" ht="14.1" customHeight="1">
      <c r="A4" s="23"/>
      <c r="B4" s="23"/>
      <c r="C4" s="25" t="s">
        <v>4</v>
      </c>
      <c r="D4" s="1860" t="s">
        <v>204</v>
      </c>
      <c r="E4" s="1861"/>
      <c r="F4" s="1861"/>
      <c r="G4" s="1861"/>
      <c r="H4" s="23"/>
      <c r="I4" s="23"/>
      <c r="J4" s="23"/>
      <c r="K4" s="23"/>
    </row>
    <row r="5" spans="1:11" ht="14.1" customHeight="1">
      <c r="A5" s="23"/>
      <c r="B5" s="23"/>
      <c r="C5" s="25" t="s">
        <v>6</v>
      </c>
      <c r="D5" s="1860" t="s">
        <v>205</v>
      </c>
      <c r="E5" s="1861"/>
      <c r="F5" s="1861"/>
      <c r="G5" s="1861"/>
      <c r="H5" s="23"/>
      <c r="I5" s="23"/>
      <c r="J5" s="23"/>
      <c r="K5" s="23"/>
    </row>
    <row r="6" spans="1:11" ht="14.1" customHeight="1">
      <c r="A6" s="23"/>
      <c r="B6" s="23"/>
      <c r="C6" s="25" t="s">
        <v>8</v>
      </c>
      <c r="D6" s="1860" t="s">
        <v>206</v>
      </c>
      <c r="E6" s="1861"/>
      <c r="F6" s="1861"/>
      <c r="G6" s="1861"/>
      <c r="H6" s="23"/>
      <c r="I6" s="23"/>
      <c r="J6" s="23"/>
      <c r="K6" s="23"/>
    </row>
    <row r="7" spans="1:11" ht="14.1" customHeight="1">
      <c r="A7" s="23"/>
      <c r="B7" s="23"/>
      <c r="C7" s="25" t="s">
        <v>10</v>
      </c>
      <c r="D7" s="1862" t="s">
        <v>11</v>
      </c>
      <c r="E7" s="1863"/>
      <c r="F7" s="1863"/>
      <c r="G7" s="1863"/>
      <c r="H7" s="23"/>
      <c r="I7" s="23"/>
      <c r="J7" s="23"/>
      <c r="K7" s="23"/>
    </row>
    <row r="8" spans="1:11" ht="14.1" customHeight="1">
      <c r="A8" s="23"/>
      <c r="B8" s="23"/>
      <c r="C8" s="1864" t="s">
        <v>12</v>
      </c>
      <c r="D8" s="1865"/>
      <c r="E8" s="1865"/>
      <c r="F8" s="1865"/>
      <c r="G8" s="1865"/>
      <c r="H8" s="23"/>
      <c r="I8" s="23"/>
      <c r="J8" s="23"/>
      <c r="K8" s="23"/>
    </row>
    <row r="9" spans="1:11" ht="93.95" customHeight="1">
      <c r="A9" s="23"/>
      <c r="B9" s="23"/>
      <c r="C9" s="1866" t="s">
        <v>207</v>
      </c>
      <c r="D9" s="1867"/>
      <c r="E9" s="1867"/>
      <c r="F9" s="1867"/>
      <c r="G9" s="1867"/>
      <c r="H9" s="23"/>
      <c r="I9" s="23"/>
      <c r="J9" s="23"/>
      <c r="K9" s="23"/>
    </row>
    <row r="10" spans="1:11" ht="66" customHeight="1">
      <c r="A10" s="23"/>
      <c r="B10" s="23"/>
      <c r="C10" s="26" t="s">
        <v>14</v>
      </c>
      <c r="D10" s="1854" t="s">
        <v>208</v>
      </c>
      <c r="E10" s="1855"/>
      <c r="F10" s="1855"/>
      <c r="G10" s="1855"/>
      <c r="H10" s="23"/>
      <c r="I10" s="23"/>
      <c r="J10" s="23"/>
      <c r="K10" s="23"/>
    </row>
    <row r="11" spans="1:11" ht="27.95" customHeight="1">
      <c r="A11" s="23"/>
      <c r="B11" s="23"/>
      <c r="C11" s="27" t="s">
        <v>209</v>
      </c>
      <c r="D11" s="28">
        <v>2023</v>
      </c>
      <c r="E11" s="28">
        <v>2024</v>
      </c>
      <c r="F11" s="28">
        <v>2025</v>
      </c>
      <c r="G11" s="28">
        <v>2026</v>
      </c>
      <c r="H11" s="23"/>
      <c r="I11" s="23"/>
      <c r="J11" s="23"/>
      <c r="K11" s="23"/>
    </row>
    <row r="12" spans="1:11" ht="14.1" customHeight="1">
      <c r="A12" s="23"/>
      <c r="B12" s="23"/>
      <c r="C12" s="29"/>
      <c r="D12" s="30" t="s">
        <v>22</v>
      </c>
      <c r="E12" s="30" t="s">
        <v>23</v>
      </c>
      <c r="F12" s="30" t="s">
        <v>23</v>
      </c>
      <c r="G12" s="30" t="s">
        <v>23</v>
      </c>
      <c r="H12" s="23"/>
      <c r="I12" s="23"/>
      <c r="J12" s="23"/>
      <c r="K12" s="23"/>
    </row>
    <row r="13" spans="1:11" ht="83.1" customHeight="1">
      <c r="A13" s="23"/>
      <c r="B13" s="23"/>
      <c r="C13" s="27" t="s">
        <v>210</v>
      </c>
      <c r="D13" s="31" t="s">
        <v>211</v>
      </c>
      <c r="E13" s="31" t="s">
        <v>211</v>
      </c>
      <c r="F13" s="31" t="s">
        <v>211</v>
      </c>
      <c r="G13" s="31" t="s">
        <v>211</v>
      </c>
      <c r="H13" s="23"/>
      <c r="I13" s="23"/>
      <c r="J13" s="23"/>
      <c r="K13" s="23"/>
    </row>
    <row r="14" spans="1:11" ht="72.95" customHeight="1">
      <c r="A14" s="23"/>
      <c r="B14" s="23"/>
      <c r="C14" s="27" t="s">
        <v>212</v>
      </c>
      <c r="D14" s="31" t="s">
        <v>211</v>
      </c>
      <c r="E14" s="31" t="s">
        <v>211</v>
      </c>
      <c r="F14" s="31" t="s">
        <v>211</v>
      </c>
      <c r="G14" s="31" t="s">
        <v>211</v>
      </c>
      <c r="H14" s="23"/>
      <c r="I14" s="23"/>
      <c r="J14" s="23"/>
      <c r="K14" s="23"/>
    </row>
    <row r="15" spans="1:11" ht="41.1" customHeight="1">
      <c r="A15" s="23"/>
      <c r="B15" s="23"/>
      <c r="C15" s="27" t="s">
        <v>213</v>
      </c>
      <c r="D15" s="31" t="s">
        <v>214</v>
      </c>
      <c r="E15" s="31" t="s">
        <v>215</v>
      </c>
      <c r="F15" s="31" t="s">
        <v>215</v>
      </c>
      <c r="G15" s="31" t="s">
        <v>215</v>
      </c>
      <c r="H15" s="23"/>
      <c r="I15" s="23"/>
      <c r="J15" s="23"/>
      <c r="K15" s="23"/>
    </row>
    <row r="16" spans="1:11" ht="30.95" customHeight="1">
      <c r="A16" s="23"/>
      <c r="B16" s="23"/>
      <c r="C16" s="27" t="s">
        <v>216</v>
      </c>
      <c r="D16" s="31" t="s">
        <v>217</v>
      </c>
      <c r="E16" s="31" t="s">
        <v>218</v>
      </c>
      <c r="F16" s="31" t="s">
        <v>218</v>
      </c>
      <c r="G16" s="31" t="s">
        <v>218</v>
      </c>
      <c r="H16" s="23"/>
      <c r="I16" s="23"/>
      <c r="J16" s="23"/>
      <c r="K16" s="23"/>
    </row>
    <row r="17" spans="1:11" ht="30.95" customHeight="1">
      <c r="A17" s="23"/>
      <c r="B17" s="23"/>
      <c r="C17" s="27" t="s">
        <v>219</v>
      </c>
      <c r="D17" s="31" t="s">
        <v>220</v>
      </c>
      <c r="E17" s="31" t="s">
        <v>221</v>
      </c>
      <c r="F17" s="31" t="s">
        <v>221</v>
      </c>
      <c r="G17" s="31" t="s">
        <v>221</v>
      </c>
      <c r="H17" s="23"/>
      <c r="I17" s="23"/>
      <c r="J17" s="23"/>
      <c r="K17" s="23"/>
    </row>
    <row r="18" spans="1:11" ht="62.25" customHeight="1">
      <c r="A18" s="23"/>
      <c r="B18" s="23"/>
      <c r="C18" s="26" t="s">
        <v>16</v>
      </c>
      <c r="D18" s="1854" t="s">
        <v>222</v>
      </c>
      <c r="E18" s="1855"/>
      <c r="F18" s="1855"/>
      <c r="G18" s="1855"/>
      <c r="H18" s="23"/>
      <c r="I18" s="23"/>
      <c r="J18" s="23"/>
      <c r="K18" s="23"/>
    </row>
    <row r="19" spans="1:11" ht="27.95" customHeight="1">
      <c r="A19" s="23"/>
      <c r="B19" s="23"/>
      <c r="C19" s="27" t="s">
        <v>223</v>
      </c>
      <c r="D19" s="28">
        <v>2023</v>
      </c>
      <c r="E19" s="28">
        <v>2024</v>
      </c>
      <c r="F19" s="28">
        <v>2025</v>
      </c>
      <c r="G19" s="28">
        <v>2026</v>
      </c>
      <c r="H19" s="23"/>
      <c r="I19" s="23"/>
      <c r="J19" s="23"/>
      <c r="K19" s="23"/>
    </row>
    <row r="20" spans="1:11" ht="14.1" customHeight="1">
      <c r="A20" s="23"/>
      <c r="B20" s="23"/>
      <c r="C20" s="29"/>
      <c r="D20" s="30" t="s">
        <v>22</v>
      </c>
      <c r="E20" s="30" t="s">
        <v>23</v>
      </c>
      <c r="F20" s="30" t="s">
        <v>23</v>
      </c>
      <c r="G20" s="30" t="s">
        <v>23</v>
      </c>
      <c r="H20" s="23"/>
      <c r="I20" s="23"/>
      <c r="J20" s="23"/>
      <c r="K20" s="23"/>
    </row>
    <row r="21" spans="1:11" ht="20.100000000000001" customHeight="1">
      <c r="A21" s="23"/>
      <c r="B21" s="23"/>
      <c r="C21" s="27" t="s">
        <v>224</v>
      </c>
      <c r="D21" s="31" t="s">
        <v>211</v>
      </c>
      <c r="E21" s="31" t="s">
        <v>225</v>
      </c>
      <c r="F21" s="31" t="s">
        <v>225</v>
      </c>
      <c r="G21" s="31" t="s">
        <v>225</v>
      </c>
      <c r="H21" s="23"/>
      <c r="I21" s="23"/>
      <c r="J21" s="23"/>
      <c r="K21" s="23"/>
    </row>
    <row r="22" spans="1:11" ht="83.1" customHeight="1">
      <c r="A22" s="23"/>
      <c r="B22" s="23"/>
      <c r="C22" s="27" t="s">
        <v>226</v>
      </c>
      <c r="D22" s="31" t="s">
        <v>211</v>
      </c>
      <c r="E22" s="31" t="s">
        <v>225</v>
      </c>
      <c r="F22" s="31" t="s">
        <v>225</v>
      </c>
      <c r="G22" s="31" t="s">
        <v>225</v>
      </c>
      <c r="H22" s="23"/>
      <c r="I22" s="23"/>
      <c r="J22" s="23"/>
      <c r="K22" s="23"/>
    </row>
    <row r="23" spans="1:11" ht="93.95" customHeight="1">
      <c r="A23" s="23"/>
      <c r="B23" s="23"/>
      <c r="C23" s="27" t="s">
        <v>227</v>
      </c>
      <c r="D23" s="31" t="s">
        <v>211</v>
      </c>
      <c r="E23" s="31" t="s">
        <v>225</v>
      </c>
      <c r="F23" s="31" t="s">
        <v>225</v>
      </c>
      <c r="G23" s="31" t="s">
        <v>225</v>
      </c>
      <c r="H23" s="23"/>
      <c r="I23" s="23"/>
      <c r="J23" s="23"/>
      <c r="K23" s="23"/>
    </row>
    <row r="24" spans="1:11" ht="30.95" customHeight="1">
      <c r="A24" s="23"/>
      <c r="B24" s="23"/>
      <c r="C24" s="27" t="s">
        <v>228</v>
      </c>
      <c r="D24" s="31" t="s">
        <v>211</v>
      </c>
      <c r="E24" s="31" t="s">
        <v>225</v>
      </c>
      <c r="F24" s="31" t="s">
        <v>225</v>
      </c>
      <c r="G24" s="31" t="s">
        <v>225</v>
      </c>
      <c r="H24" s="23"/>
      <c r="I24" s="23"/>
      <c r="J24" s="23"/>
      <c r="K24" s="23"/>
    </row>
    <row r="25" spans="1:11" ht="20.100000000000001" customHeight="1">
      <c r="A25" s="23"/>
      <c r="B25" s="23"/>
      <c r="C25" s="27" t="s">
        <v>229</v>
      </c>
      <c r="D25" s="31" t="s">
        <v>211</v>
      </c>
      <c r="E25" s="31" t="s">
        <v>225</v>
      </c>
      <c r="F25" s="31" t="s">
        <v>225</v>
      </c>
      <c r="G25" s="31" t="s">
        <v>225</v>
      </c>
      <c r="H25" s="23"/>
      <c r="I25" s="23"/>
      <c r="J25" s="23"/>
      <c r="K25" s="23"/>
    </row>
    <row r="26" spans="1:11" ht="14.1" customHeight="1">
      <c r="A26" s="23"/>
      <c r="B26" s="23"/>
      <c r="C26" s="1852" t="s">
        <v>27</v>
      </c>
      <c r="D26" s="1853"/>
      <c r="E26" s="1853"/>
      <c r="F26" s="1853"/>
      <c r="G26" s="1853"/>
      <c r="H26" s="23"/>
      <c r="I26" s="23"/>
      <c r="J26" s="23"/>
      <c r="K26" s="23"/>
    </row>
    <row r="27" spans="1:11" ht="14.1" customHeight="1">
      <c r="A27" s="23"/>
      <c r="B27" s="23"/>
      <c r="C27" s="32" t="s">
        <v>230</v>
      </c>
      <c r="D27" s="1852" t="s">
        <v>231</v>
      </c>
      <c r="E27" s="1853"/>
      <c r="F27" s="1853"/>
      <c r="G27" s="1853"/>
      <c r="H27" s="23"/>
      <c r="I27" s="23"/>
      <c r="J27" s="23"/>
      <c r="K27" s="23"/>
    </row>
    <row r="28" spans="1:11" ht="27" customHeight="1">
      <c r="A28" s="23"/>
      <c r="B28" s="23"/>
      <c r="C28" s="33" t="s">
        <v>19</v>
      </c>
      <c r="D28" s="1850" t="s">
        <v>232</v>
      </c>
      <c r="E28" s="1851"/>
      <c r="F28" s="1851"/>
      <c r="G28" s="1851"/>
      <c r="H28" s="23"/>
      <c r="I28" s="23"/>
      <c r="J28" s="23"/>
      <c r="K28" s="23"/>
    </row>
    <row r="29" spans="1:11" ht="27" customHeight="1">
      <c r="A29" s="23"/>
      <c r="B29" s="23"/>
      <c r="C29" s="34" t="s">
        <v>20</v>
      </c>
      <c r="D29" s="1846" t="s">
        <v>233</v>
      </c>
      <c r="E29" s="1847"/>
      <c r="F29" s="1847"/>
      <c r="G29" s="1847"/>
      <c r="H29" s="23"/>
      <c r="I29" s="23"/>
      <c r="J29" s="23"/>
      <c r="K29" s="23"/>
    </row>
    <row r="30" spans="1:11" ht="27" customHeight="1">
      <c r="A30" s="23"/>
      <c r="B30" s="23"/>
      <c r="C30" s="34" t="s">
        <v>21</v>
      </c>
      <c r="D30" s="1846" t="s">
        <v>234</v>
      </c>
      <c r="E30" s="1847"/>
      <c r="F30" s="1847"/>
      <c r="G30" s="1847"/>
      <c r="H30" s="23"/>
      <c r="I30" s="23"/>
      <c r="J30" s="23"/>
      <c r="K30" s="23"/>
    </row>
    <row r="31" spans="1:11" ht="15" customHeight="1">
      <c r="A31" s="23"/>
      <c r="B31" s="23"/>
      <c r="C31" s="35"/>
      <c r="D31" s="36">
        <v>2023</v>
      </c>
      <c r="E31" s="36">
        <v>2024</v>
      </c>
      <c r="F31" s="36">
        <v>2025</v>
      </c>
      <c r="G31" s="36">
        <v>2026</v>
      </c>
      <c r="H31" s="23"/>
      <c r="I31" s="23"/>
      <c r="J31" s="23"/>
      <c r="K31" s="23"/>
    </row>
    <row r="32" spans="1:11" ht="15" customHeight="1">
      <c r="A32" s="23"/>
      <c r="B32" s="23"/>
      <c r="C32" s="37"/>
      <c r="D32" s="38" t="s">
        <v>22</v>
      </c>
      <c r="E32" s="38" t="s">
        <v>23</v>
      </c>
      <c r="F32" s="38" t="s">
        <v>23</v>
      </c>
      <c r="G32" s="38" t="s">
        <v>23</v>
      </c>
      <c r="H32" s="23"/>
      <c r="I32" s="23"/>
      <c r="J32" s="23"/>
      <c r="K32" s="23"/>
    </row>
    <row r="33" spans="1:11" ht="14.1" customHeight="1">
      <c r="A33" s="23"/>
      <c r="B33" s="23"/>
      <c r="C33" s="27" t="s">
        <v>33</v>
      </c>
      <c r="D33" s="31" t="s">
        <v>235</v>
      </c>
      <c r="E33" s="31" t="s">
        <v>73</v>
      </c>
      <c r="F33" s="31" t="s">
        <v>73</v>
      </c>
      <c r="G33" s="31" t="s">
        <v>73</v>
      </c>
      <c r="H33" s="23"/>
      <c r="I33" s="23"/>
      <c r="J33" s="23"/>
      <c r="K33" s="23"/>
    </row>
    <row r="34" spans="1:11" ht="14.1" customHeight="1">
      <c r="A34" s="23"/>
      <c r="B34" s="23"/>
      <c r="C34" s="27" t="s">
        <v>35</v>
      </c>
      <c r="D34" s="31" t="s">
        <v>236</v>
      </c>
      <c r="E34" s="31" t="s">
        <v>237</v>
      </c>
      <c r="F34" s="31" t="s">
        <v>238</v>
      </c>
      <c r="G34" s="31" t="s">
        <v>239</v>
      </c>
      <c r="H34" s="23"/>
      <c r="I34" s="23"/>
      <c r="J34" s="23"/>
      <c r="K34" s="23"/>
    </row>
    <row r="35" spans="1:11" ht="14.1" customHeight="1">
      <c r="A35" s="23"/>
      <c r="B35" s="23"/>
      <c r="C35" s="27" t="s">
        <v>40</v>
      </c>
      <c r="D35" s="31" t="s">
        <v>240</v>
      </c>
      <c r="E35" s="31" t="s">
        <v>241</v>
      </c>
      <c r="F35" s="31" t="s">
        <v>242</v>
      </c>
      <c r="G35" s="31" t="s">
        <v>243</v>
      </c>
      <c r="H35" s="23"/>
      <c r="I35" s="23"/>
      <c r="J35" s="23"/>
      <c r="K35" s="23"/>
    </row>
    <row r="36" spans="1:11" ht="14.1" customHeight="1">
      <c r="A36" s="23"/>
      <c r="B36" s="23"/>
      <c r="C36" s="27" t="s">
        <v>41</v>
      </c>
      <c r="D36" s="31" t="s">
        <v>18</v>
      </c>
      <c r="E36" s="31" t="s">
        <v>244</v>
      </c>
      <c r="F36" s="31" t="s">
        <v>42</v>
      </c>
      <c r="G36" s="31" t="s">
        <v>42</v>
      </c>
      <c r="H36" s="23"/>
      <c r="I36" s="23"/>
      <c r="J36" s="23"/>
      <c r="K36" s="23"/>
    </row>
    <row r="37" spans="1:11" ht="14.1" customHeight="1">
      <c r="A37" s="23"/>
      <c r="B37" s="23"/>
      <c r="C37" s="27" t="s">
        <v>43</v>
      </c>
      <c r="D37" s="31" t="s">
        <v>18</v>
      </c>
      <c r="E37" s="31" t="s">
        <v>245</v>
      </c>
      <c r="F37" s="31" t="s">
        <v>246</v>
      </c>
      <c r="G37" s="31" t="s">
        <v>247</v>
      </c>
      <c r="H37" s="23"/>
      <c r="I37" s="23"/>
      <c r="J37" s="23"/>
      <c r="K37" s="23"/>
    </row>
    <row r="38" spans="1:11" ht="14.1" customHeight="1">
      <c r="A38" s="23"/>
      <c r="B38" s="23"/>
      <c r="C38" s="27" t="s">
        <v>47</v>
      </c>
      <c r="D38" s="31" t="s">
        <v>18</v>
      </c>
      <c r="E38" s="31" t="s">
        <v>248</v>
      </c>
      <c r="F38" s="31" t="s">
        <v>246</v>
      </c>
      <c r="G38" s="31" t="s">
        <v>247</v>
      </c>
      <c r="H38" s="23"/>
      <c r="I38" s="23"/>
      <c r="J38" s="23"/>
      <c r="K38" s="23"/>
    </row>
    <row r="39" spans="1:11" ht="14.1" customHeight="1">
      <c r="A39" s="23"/>
      <c r="B39" s="23"/>
      <c r="C39" s="1848" t="s">
        <v>24</v>
      </c>
      <c r="D39" s="1849"/>
      <c r="E39" s="1849"/>
      <c r="F39" s="1849"/>
      <c r="G39" s="1849"/>
      <c r="H39" s="23"/>
      <c r="I39" s="23"/>
      <c r="J39" s="23"/>
      <c r="K39" s="23"/>
    </row>
    <row r="40" spans="1:11" ht="14.1" customHeight="1">
      <c r="A40" s="23"/>
      <c r="B40" s="23"/>
      <c r="C40" s="35"/>
      <c r="D40" s="36">
        <v>2023</v>
      </c>
      <c r="E40" s="36">
        <v>2024</v>
      </c>
      <c r="F40" s="36">
        <v>2025</v>
      </c>
      <c r="G40" s="36">
        <v>2026</v>
      </c>
      <c r="H40" s="23"/>
      <c r="I40" s="23"/>
      <c r="J40" s="23"/>
      <c r="K40" s="23"/>
    </row>
    <row r="41" spans="1:11" ht="14.1" customHeight="1">
      <c r="A41" s="23"/>
      <c r="B41" s="23"/>
      <c r="C41" s="37"/>
      <c r="D41" s="38" t="s">
        <v>22</v>
      </c>
      <c r="E41" s="38" t="s">
        <v>23</v>
      </c>
      <c r="F41" s="38" t="s">
        <v>23</v>
      </c>
      <c r="G41" s="38" t="s">
        <v>23</v>
      </c>
      <c r="H41" s="23"/>
      <c r="I41" s="23"/>
      <c r="J41" s="23"/>
      <c r="K41" s="23"/>
    </row>
    <row r="42" spans="1:11" ht="14.1" customHeight="1">
      <c r="A42" s="23"/>
      <c r="B42" s="23"/>
      <c r="C42" s="39" t="s">
        <v>48</v>
      </c>
      <c r="D42" s="40">
        <v>0</v>
      </c>
      <c r="E42" s="40">
        <v>40500000</v>
      </c>
      <c r="F42" s="40">
        <v>41992000</v>
      </c>
      <c r="G42" s="40">
        <v>41992000</v>
      </c>
      <c r="H42" s="23"/>
      <c r="I42" s="23"/>
      <c r="J42" s="23"/>
      <c r="K42" s="23"/>
    </row>
    <row r="43" spans="1:11" ht="14.1" customHeight="1">
      <c r="A43" s="23"/>
      <c r="B43" s="23"/>
      <c r="C43" s="39" t="s">
        <v>49</v>
      </c>
      <c r="D43" s="40">
        <v>0</v>
      </c>
      <c r="E43" s="40">
        <v>40500000</v>
      </c>
      <c r="F43" s="40">
        <v>41992000</v>
      </c>
      <c r="G43" s="40">
        <v>41992000</v>
      </c>
      <c r="H43" s="23"/>
      <c r="I43" s="23"/>
      <c r="J43" s="23"/>
      <c r="K43" s="23"/>
    </row>
    <row r="44" spans="1:11" ht="14.1" customHeight="1">
      <c r="A44" s="23"/>
      <c r="B44" s="23"/>
      <c r="C44" s="39" t="s">
        <v>50</v>
      </c>
      <c r="D44" s="40">
        <v>0</v>
      </c>
      <c r="E44" s="40">
        <v>0</v>
      </c>
      <c r="F44" s="40">
        <v>0</v>
      </c>
      <c r="G44" s="40">
        <v>0</v>
      </c>
      <c r="H44" s="23"/>
      <c r="I44" s="23"/>
      <c r="J44" s="23"/>
      <c r="K44" s="23"/>
    </row>
    <row r="45" spans="1:11" ht="14.1" customHeight="1">
      <c r="A45" s="23"/>
      <c r="B45" s="23"/>
      <c r="C45" s="39" t="s">
        <v>51</v>
      </c>
      <c r="D45" s="40">
        <v>0</v>
      </c>
      <c r="E45" s="40">
        <v>6500000</v>
      </c>
      <c r="F45" s="40">
        <v>6500000</v>
      </c>
      <c r="G45" s="40">
        <v>6500000</v>
      </c>
      <c r="H45" s="23"/>
      <c r="I45" s="23"/>
      <c r="J45" s="23"/>
      <c r="K45" s="23"/>
    </row>
    <row r="46" spans="1:11" ht="14.1" customHeight="1">
      <c r="A46" s="23"/>
      <c r="B46" s="23"/>
      <c r="C46" s="39" t="s">
        <v>49</v>
      </c>
      <c r="D46" s="40">
        <v>0</v>
      </c>
      <c r="E46" s="40">
        <v>6500000</v>
      </c>
      <c r="F46" s="40">
        <v>6500000</v>
      </c>
      <c r="G46" s="40">
        <v>6500000</v>
      </c>
      <c r="H46" s="23"/>
      <c r="I46" s="23"/>
      <c r="J46" s="23"/>
      <c r="K46" s="23"/>
    </row>
    <row r="47" spans="1:11" ht="14.1" customHeight="1">
      <c r="A47" s="23"/>
      <c r="B47" s="23"/>
      <c r="C47" s="39" t="s">
        <v>50</v>
      </c>
      <c r="D47" s="40">
        <v>0</v>
      </c>
      <c r="E47" s="40">
        <v>0</v>
      </c>
      <c r="F47" s="40">
        <v>0</v>
      </c>
      <c r="G47" s="40">
        <v>0</v>
      </c>
      <c r="H47" s="23"/>
      <c r="I47" s="23"/>
      <c r="J47" s="23"/>
      <c r="K47" s="23"/>
    </row>
    <row r="48" spans="1:11" ht="14.1" customHeight="1">
      <c r="A48" s="23"/>
      <c r="B48" s="23"/>
      <c r="C48" s="39" t="s">
        <v>52</v>
      </c>
      <c r="D48" s="40">
        <v>0</v>
      </c>
      <c r="E48" s="40">
        <v>10000000</v>
      </c>
      <c r="F48" s="40">
        <v>10000000</v>
      </c>
      <c r="G48" s="40">
        <v>10000000</v>
      </c>
      <c r="H48" s="23"/>
      <c r="I48" s="23"/>
      <c r="J48" s="23"/>
      <c r="K48" s="23"/>
    </row>
    <row r="49" spans="1:11" ht="14.1" customHeight="1">
      <c r="A49" s="23"/>
      <c r="B49" s="23"/>
      <c r="C49" s="39" t="s">
        <v>49</v>
      </c>
      <c r="D49" s="40">
        <v>0</v>
      </c>
      <c r="E49" s="40">
        <v>10000000</v>
      </c>
      <c r="F49" s="40">
        <v>10000000</v>
      </c>
      <c r="G49" s="40">
        <v>10000000</v>
      </c>
      <c r="H49" s="23"/>
      <c r="I49" s="23"/>
      <c r="J49" s="23"/>
      <c r="K49" s="23"/>
    </row>
    <row r="50" spans="1:11" ht="14.1" customHeight="1">
      <c r="A50" s="23"/>
      <c r="B50" s="23"/>
      <c r="C50" s="39" t="s">
        <v>50</v>
      </c>
      <c r="D50" s="40">
        <v>0</v>
      </c>
      <c r="E50" s="40">
        <v>0</v>
      </c>
      <c r="F50" s="40">
        <v>0</v>
      </c>
      <c r="G50" s="40">
        <v>0</v>
      </c>
      <c r="H50" s="23"/>
      <c r="I50" s="23"/>
      <c r="J50" s="23"/>
      <c r="K50" s="23"/>
    </row>
    <row r="51" spans="1:11" ht="14.1" customHeight="1">
      <c r="A51" s="23"/>
      <c r="B51" s="23"/>
      <c r="C51" s="39" t="s">
        <v>53</v>
      </c>
      <c r="D51" s="40">
        <v>0</v>
      </c>
      <c r="E51" s="40">
        <v>0</v>
      </c>
      <c r="F51" s="40">
        <v>0</v>
      </c>
      <c r="G51" s="40">
        <v>0</v>
      </c>
      <c r="H51" s="23"/>
      <c r="I51" s="23"/>
      <c r="J51" s="23"/>
      <c r="K51" s="23"/>
    </row>
    <row r="52" spans="1:11" ht="14.1" customHeight="1">
      <c r="A52" s="23"/>
      <c r="B52" s="23"/>
      <c r="C52" s="39" t="s">
        <v>49</v>
      </c>
      <c r="D52" s="40">
        <v>0</v>
      </c>
      <c r="E52" s="40">
        <v>0</v>
      </c>
      <c r="F52" s="40">
        <v>0</v>
      </c>
      <c r="G52" s="40">
        <v>0</v>
      </c>
      <c r="H52" s="23"/>
      <c r="I52" s="23"/>
      <c r="J52" s="23"/>
      <c r="K52" s="23"/>
    </row>
    <row r="53" spans="1:11" ht="14.1" customHeight="1">
      <c r="A53" s="23"/>
      <c r="B53" s="23"/>
      <c r="C53" s="39" t="s">
        <v>50</v>
      </c>
      <c r="D53" s="40">
        <v>0</v>
      </c>
      <c r="E53" s="40">
        <v>0</v>
      </c>
      <c r="F53" s="40">
        <v>0</v>
      </c>
      <c r="G53" s="40">
        <v>0</v>
      </c>
      <c r="H53" s="23"/>
      <c r="I53" s="23"/>
      <c r="J53" s="23"/>
      <c r="K53" s="23"/>
    </row>
    <row r="54" spans="1:11" ht="14.1" customHeight="1">
      <c r="A54" s="23"/>
      <c r="B54" s="23"/>
      <c r="C54" s="39" t="s">
        <v>54</v>
      </c>
      <c r="D54" s="40">
        <v>0</v>
      </c>
      <c r="E54" s="40">
        <v>0</v>
      </c>
      <c r="F54" s="40">
        <v>0</v>
      </c>
      <c r="G54" s="40">
        <v>0</v>
      </c>
      <c r="H54" s="23"/>
      <c r="I54" s="23"/>
      <c r="J54" s="23"/>
      <c r="K54" s="23"/>
    </row>
    <row r="55" spans="1:11" ht="14.1" customHeight="1">
      <c r="A55" s="23"/>
      <c r="B55" s="23"/>
      <c r="C55" s="39" t="s">
        <v>49</v>
      </c>
      <c r="D55" s="40">
        <v>0</v>
      </c>
      <c r="E55" s="40">
        <v>0</v>
      </c>
      <c r="F55" s="40">
        <v>0</v>
      </c>
      <c r="G55" s="40">
        <v>0</v>
      </c>
      <c r="H55" s="23"/>
      <c r="I55" s="23"/>
      <c r="J55" s="23"/>
      <c r="K55" s="23"/>
    </row>
    <row r="56" spans="1:11" ht="14.1" customHeight="1">
      <c r="A56" s="23"/>
      <c r="B56" s="23"/>
      <c r="C56" s="39" t="s">
        <v>50</v>
      </c>
      <c r="D56" s="40">
        <v>0</v>
      </c>
      <c r="E56" s="40">
        <v>0</v>
      </c>
      <c r="F56" s="40">
        <v>0</v>
      </c>
      <c r="G56" s="40">
        <v>0</v>
      </c>
      <c r="H56" s="23"/>
      <c r="I56" s="23"/>
      <c r="J56" s="23"/>
      <c r="K56" s="23"/>
    </row>
    <row r="57" spans="1:11" ht="14.1" customHeight="1">
      <c r="A57" s="23"/>
      <c r="B57" s="23"/>
      <c r="C57" s="39" t="s">
        <v>55</v>
      </c>
      <c r="D57" s="40">
        <v>0</v>
      </c>
      <c r="E57" s="40">
        <v>0</v>
      </c>
      <c r="F57" s="40">
        <v>0</v>
      </c>
      <c r="G57" s="40">
        <v>0</v>
      </c>
      <c r="H57" s="23"/>
      <c r="I57" s="23"/>
      <c r="J57" s="23"/>
      <c r="K57" s="23"/>
    </row>
    <row r="58" spans="1:11" ht="14.1" customHeight="1">
      <c r="A58" s="23"/>
      <c r="B58" s="23"/>
      <c r="C58" s="39" t="s">
        <v>49</v>
      </c>
      <c r="D58" s="40">
        <v>0</v>
      </c>
      <c r="E58" s="40">
        <v>0</v>
      </c>
      <c r="F58" s="40">
        <v>0</v>
      </c>
      <c r="G58" s="40">
        <v>0</v>
      </c>
      <c r="H58" s="23"/>
      <c r="I58" s="23"/>
      <c r="J58" s="23"/>
      <c r="K58" s="23"/>
    </row>
    <row r="59" spans="1:11" ht="14.1" customHeight="1">
      <c r="A59" s="23"/>
      <c r="B59" s="23"/>
      <c r="C59" s="39" t="s">
        <v>50</v>
      </c>
      <c r="D59" s="40">
        <v>0</v>
      </c>
      <c r="E59" s="40">
        <v>0</v>
      </c>
      <c r="F59" s="40">
        <v>0</v>
      </c>
      <c r="G59" s="40">
        <v>0</v>
      </c>
      <c r="H59" s="23"/>
      <c r="I59" s="23"/>
      <c r="J59" s="23"/>
      <c r="K59" s="23"/>
    </row>
    <row r="60" spans="1:11" ht="14.1" customHeight="1">
      <c r="A60" s="23"/>
      <c r="B60" s="23"/>
      <c r="C60" s="39" t="s">
        <v>56</v>
      </c>
      <c r="D60" s="40">
        <v>0</v>
      </c>
      <c r="E60" s="40">
        <v>50880000</v>
      </c>
      <c r="F60" s="40">
        <v>50880000</v>
      </c>
      <c r="G60" s="40">
        <v>60880000</v>
      </c>
      <c r="H60" s="23"/>
      <c r="I60" s="23"/>
      <c r="J60" s="23"/>
      <c r="K60" s="23"/>
    </row>
    <row r="61" spans="1:11" ht="14.1" customHeight="1">
      <c r="A61" s="23"/>
      <c r="B61" s="23"/>
      <c r="C61" s="39" t="s">
        <v>49</v>
      </c>
      <c r="D61" s="40">
        <v>0</v>
      </c>
      <c r="E61" s="40">
        <v>50880000</v>
      </c>
      <c r="F61" s="40">
        <v>50880000</v>
      </c>
      <c r="G61" s="40">
        <v>60880000</v>
      </c>
      <c r="H61" s="23"/>
      <c r="I61" s="23"/>
      <c r="J61" s="23"/>
      <c r="K61" s="23"/>
    </row>
    <row r="62" spans="1:11" ht="14.1" customHeight="1">
      <c r="A62" s="23"/>
      <c r="B62" s="23"/>
      <c r="C62" s="39" t="s">
        <v>50</v>
      </c>
      <c r="D62" s="40">
        <v>0</v>
      </c>
      <c r="E62" s="40">
        <v>0</v>
      </c>
      <c r="F62" s="40">
        <v>0</v>
      </c>
      <c r="G62" s="40">
        <v>0</v>
      </c>
      <c r="H62" s="23"/>
      <c r="I62" s="23"/>
      <c r="J62" s="23"/>
      <c r="K62" s="23"/>
    </row>
    <row r="63" spans="1:11" ht="14.1" customHeight="1">
      <c r="A63" s="23"/>
      <c r="B63" s="23"/>
      <c r="C63" s="39" t="s">
        <v>57</v>
      </c>
      <c r="D63" s="40">
        <v>0</v>
      </c>
      <c r="E63" s="40">
        <v>0</v>
      </c>
      <c r="F63" s="40">
        <v>0</v>
      </c>
      <c r="G63" s="40">
        <v>0</v>
      </c>
      <c r="H63" s="23"/>
      <c r="I63" s="23"/>
      <c r="J63" s="23"/>
      <c r="K63" s="23"/>
    </row>
    <row r="64" spans="1:11" ht="14.1" customHeight="1">
      <c r="A64" s="23"/>
      <c r="B64" s="23"/>
      <c r="C64" s="39" t="s">
        <v>49</v>
      </c>
      <c r="D64" s="40">
        <v>0</v>
      </c>
      <c r="E64" s="40">
        <v>0</v>
      </c>
      <c r="F64" s="40">
        <v>0</v>
      </c>
      <c r="G64" s="40">
        <v>0</v>
      </c>
      <c r="H64" s="23"/>
      <c r="I64" s="23"/>
      <c r="J64" s="23"/>
      <c r="K64" s="23"/>
    </row>
    <row r="65" spans="1:11" ht="14.1" customHeight="1">
      <c r="A65" s="23"/>
      <c r="B65" s="23"/>
      <c r="C65" s="39" t="s">
        <v>58</v>
      </c>
      <c r="D65" s="40">
        <v>0</v>
      </c>
      <c r="E65" s="40">
        <v>0</v>
      </c>
      <c r="F65" s="40">
        <v>0</v>
      </c>
      <c r="G65" s="40">
        <v>0</v>
      </c>
      <c r="H65" s="23"/>
      <c r="I65" s="23"/>
      <c r="J65" s="23"/>
      <c r="K65" s="23"/>
    </row>
    <row r="66" spans="1:11" ht="14.1" customHeight="1">
      <c r="A66" s="23"/>
      <c r="B66" s="23"/>
      <c r="C66" s="39" t="s">
        <v>59</v>
      </c>
      <c r="D66" s="40">
        <v>0</v>
      </c>
      <c r="E66" s="40">
        <v>0</v>
      </c>
      <c r="F66" s="40">
        <v>0</v>
      </c>
      <c r="G66" s="40">
        <v>0</v>
      </c>
      <c r="H66" s="23"/>
      <c r="I66" s="23"/>
      <c r="J66" s="23"/>
      <c r="K66" s="23"/>
    </row>
    <row r="67" spans="1:11" ht="14.1" customHeight="1">
      <c r="A67" s="23"/>
      <c r="B67" s="23"/>
      <c r="C67" s="39" t="s">
        <v>60</v>
      </c>
      <c r="D67" s="40">
        <v>0</v>
      </c>
      <c r="E67" s="40">
        <v>0</v>
      </c>
      <c r="F67" s="40">
        <v>0</v>
      </c>
      <c r="G67" s="40">
        <v>0</v>
      </c>
      <c r="H67" s="23"/>
      <c r="I67" s="23"/>
      <c r="J67" s="23"/>
      <c r="K67" s="23"/>
    </row>
    <row r="68" spans="1:11" ht="14.1" customHeight="1">
      <c r="A68" s="23"/>
      <c r="B68" s="23"/>
      <c r="C68" s="39" t="s">
        <v>61</v>
      </c>
      <c r="D68" s="40">
        <v>0</v>
      </c>
      <c r="E68" s="40">
        <v>0</v>
      </c>
      <c r="F68" s="40">
        <v>0</v>
      </c>
      <c r="G68" s="40">
        <v>0</v>
      </c>
      <c r="H68" s="23"/>
      <c r="I68" s="23"/>
      <c r="J68" s="23"/>
      <c r="K68" s="23"/>
    </row>
    <row r="69" spans="1:11" ht="14.1" customHeight="1">
      <c r="A69" s="23"/>
      <c r="B69" s="23"/>
      <c r="C69" s="39" t="s">
        <v>62</v>
      </c>
      <c r="D69" s="40">
        <v>0</v>
      </c>
      <c r="E69" s="40">
        <v>0</v>
      </c>
      <c r="F69" s="40">
        <v>0</v>
      </c>
      <c r="G69" s="40">
        <v>0</v>
      </c>
      <c r="H69" s="23"/>
      <c r="I69" s="23"/>
      <c r="J69" s="23"/>
      <c r="K69" s="23"/>
    </row>
    <row r="70" spans="1:11" ht="14.1" customHeight="1">
      <c r="A70" s="23"/>
      <c r="B70" s="23"/>
      <c r="C70" s="39" t="s">
        <v>49</v>
      </c>
      <c r="D70" s="40">
        <v>0</v>
      </c>
      <c r="E70" s="40">
        <v>0</v>
      </c>
      <c r="F70" s="40">
        <v>0</v>
      </c>
      <c r="G70" s="40">
        <v>0</v>
      </c>
      <c r="H70" s="23"/>
      <c r="I70" s="23"/>
      <c r="J70" s="23"/>
      <c r="K70" s="23"/>
    </row>
    <row r="71" spans="1:11" ht="14.1" customHeight="1">
      <c r="A71" s="23"/>
      <c r="B71" s="23"/>
      <c r="C71" s="39" t="s">
        <v>58</v>
      </c>
      <c r="D71" s="40">
        <v>0</v>
      </c>
      <c r="E71" s="40">
        <v>0</v>
      </c>
      <c r="F71" s="40">
        <v>0</v>
      </c>
      <c r="G71" s="40">
        <v>0</v>
      </c>
      <c r="H71" s="23"/>
      <c r="I71" s="23"/>
      <c r="J71" s="23"/>
      <c r="K71" s="23"/>
    </row>
    <row r="72" spans="1:11" ht="14.1" customHeight="1">
      <c r="A72" s="23"/>
      <c r="B72" s="23"/>
      <c r="C72" s="39" t="s">
        <v>59</v>
      </c>
      <c r="D72" s="40">
        <v>0</v>
      </c>
      <c r="E72" s="40">
        <v>0</v>
      </c>
      <c r="F72" s="40">
        <v>0</v>
      </c>
      <c r="G72" s="40">
        <v>0</v>
      </c>
      <c r="H72" s="23"/>
      <c r="I72" s="23"/>
      <c r="J72" s="23"/>
      <c r="K72" s="23"/>
    </row>
    <row r="73" spans="1:11" ht="14.1" customHeight="1">
      <c r="A73" s="23"/>
      <c r="B73" s="23"/>
      <c r="C73" s="39" t="s">
        <v>60</v>
      </c>
      <c r="D73" s="40">
        <v>0</v>
      </c>
      <c r="E73" s="40">
        <v>0</v>
      </c>
      <c r="F73" s="40">
        <v>0</v>
      </c>
      <c r="G73" s="40">
        <v>0</v>
      </c>
      <c r="H73" s="23"/>
      <c r="I73" s="23"/>
      <c r="J73" s="23"/>
      <c r="K73" s="23"/>
    </row>
    <row r="74" spans="1:11" ht="14.1" customHeight="1">
      <c r="A74" s="23"/>
      <c r="B74" s="23"/>
      <c r="C74" s="39" t="s">
        <v>61</v>
      </c>
      <c r="D74" s="40">
        <v>0</v>
      </c>
      <c r="E74" s="40">
        <v>0</v>
      </c>
      <c r="F74" s="40">
        <v>0</v>
      </c>
      <c r="G74" s="40">
        <v>0</v>
      </c>
      <c r="H74" s="23"/>
      <c r="I74" s="23"/>
      <c r="J74" s="23"/>
      <c r="K74" s="23"/>
    </row>
    <row r="75" spans="1:11" ht="14.1" customHeight="1">
      <c r="A75" s="23"/>
      <c r="B75" s="23"/>
      <c r="C75" s="39" t="s">
        <v>63</v>
      </c>
      <c r="D75" s="40">
        <v>0</v>
      </c>
      <c r="E75" s="40">
        <v>0</v>
      </c>
      <c r="F75" s="40">
        <v>0</v>
      </c>
      <c r="G75" s="40">
        <v>0</v>
      </c>
      <c r="H75" s="23"/>
      <c r="I75" s="23"/>
      <c r="J75" s="23"/>
      <c r="K75" s="23"/>
    </row>
    <row r="76" spans="1:11" ht="14.1" customHeight="1">
      <c r="A76" s="23"/>
      <c r="B76" s="23"/>
      <c r="C76" s="39" t="s">
        <v>49</v>
      </c>
      <c r="D76" s="40">
        <v>0</v>
      </c>
      <c r="E76" s="40">
        <v>0</v>
      </c>
      <c r="F76" s="40">
        <v>0</v>
      </c>
      <c r="G76" s="40">
        <v>0</v>
      </c>
      <c r="H76" s="23"/>
      <c r="I76" s="23"/>
      <c r="J76" s="23"/>
      <c r="K76" s="23"/>
    </row>
    <row r="77" spans="1:11" ht="14.1" customHeight="1">
      <c r="A77" s="23"/>
      <c r="B77" s="23"/>
      <c r="C77" s="39" t="s">
        <v>58</v>
      </c>
      <c r="D77" s="40">
        <v>0</v>
      </c>
      <c r="E77" s="40">
        <v>0</v>
      </c>
      <c r="F77" s="40">
        <v>0</v>
      </c>
      <c r="G77" s="40">
        <v>0</v>
      </c>
      <c r="H77" s="23"/>
      <c r="I77" s="23"/>
      <c r="J77" s="23"/>
      <c r="K77" s="23"/>
    </row>
    <row r="78" spans="1:11" ht="14.1" customHeight="1">
      <c r="A78" s="23"/>
      <c r="B78" s="23"/>
      <c r="C78" s="39" t="s">
        <v>59</v>
      </c>
      <c r="D78" s="40">
        <v>0</v>
      </c>
      <c r="E78" s="40">
        <v>0</v>
      </c>
      <c r="F78" s="40">
        <v>0</v>
      </c>
      <c r="G78" s="40">
        <v>0</v>
      </c>
      <c r="H78" s="23"/>
      <c r="I78" s="23"/>
      <c r="J78" s="23"/>
      <c r="K78" s="23"/>
    </row>
    <row r="79" spans="1:11" ht="14.1" customHeight="1">
      <c r="A79" s="23"/>
      <c r="B79" s="23"/>
      <c r="C79" s="39" t="s">
        <v>60</v>
      </c>
      <c r="D79" s="40">
        <v>0</v>
      </c>
      <c r="E79" s="40">
        <v>0</v>
      </c>
      <c r="F79" s="40">
        <v>0</v>
      </c>
      <c r="G79" s="40">
        <v>0</v>
      </c>
      <c r="H79" s="23"/>
      <c r="I79" s="23"/>
      <c r="J79" s="23"/>
      <c r="K79" s="23"/>
    </row>
    <row r="80" spans="1:11" ht="14.1" customHeight="1">
      <c r="A80" s="23"/>
      <c r="B80" s="23"/>
      <c r="C80" s="39" t="s">
        <v>61</v>
      </c>
      <c r="D80" s="40">
        <v>0</v>
      </c>
      <c r="E80" s="40">
        <v>0</v>
      </c>
      <c r="F80" s="40">
        <v>0</v>
      </c>
      <c r="G80" s="40">
        <v>0</v>
      </c>
      <c r="H80" s="23"/>
      <c r="I80" s="23"/>
      <c r="J80" s="23"/>
      <c r="K80" s="23"/>
    </row>
    <row r="81" spans="1:11" ht="14.1" customHeight="1">
      <c r="A81" s="23"/>
      <c r="B81" s="23"/>
      <c r="C81" s="39" t="s">
        <v>64</v>
      </c>
      <c r="D81" s="40">
        <v>0</v>
      </c>
      <c r="E81" s="40">
        <v>0</v>
      </c>
      <c r="F81" s="40">
        <v>0</v>
      </c>
      <c r="G81" s="40">
        <v>0</v>
      </c>
      <c r="H81" s="23"/>
      <c r="I81" s="23"/>
      <c r="J81" s="23"/>
      <c r="K81" s="23"/>
    </row>
    <row r="82" spans="1:11" ht="14.1" customHeight="1">
      <c r="A82" s="23"/>
      <c r="B82" s="23"/>
      <c r="C82" s="39" t="s">
        <v>65</v>
      </c>
      <c r="D82" s="40">
        <v>0</v>
      </c>
      <c r="E82" s="40">
        <v>0</v>
      </c>
      <c r="F82" s="40">
        <v>0</v>
      </c>
      <c r="G82" s="40">
        <v>0</v>
      </c>
      <c r="H82" s="23"/>
      <c r="I82" s="23"/>
      <c r="J82" s="23"/>
      <c r="K82" s="23"/>
    </row>
    <row r="83" spans="1:11" ht="14.1" customHeight="1">
      <c r="A83" s="23"/>
      <c r="B83" s="23"/>
      <c r="C83" s="41" t="s">
        <v>25</v>
      </c>
      <c r="D83" s="40">
        <v>0</v>
      </c>
      <c r="E83" s="40">
        <v>107880000</v>
      </c>
      <c r="F83" s="40">
        <v>109372000</v>
      </c>
      <c r="G83" s="40">
        <v>119372000</v>
      </c>
      <c r="H83" s="23"/>
      <c r="I83" s="23"/>
      <c r="J83" s="23"/>
      <c r="K83" s="23"/>
    </row>
    <row r="84" spans="1:11" ht="30.95" customHeight="1">
      <c r="A84" s="23"/>
      <c r="B84" s="23"/>
      <c r="C84" s="33" t="s">
        <v>19</v>
      </c>
      <c r="D84" s="1850" t="s">
        <v>249</v>
      </c>
      <c r="E84" s="1851"/>
      <c r="F84" s="1851"/>
      <c r="G84" s="1851"/>
      <c r="H84" s="23"/>
      <c r="I84" s="23"/>
      <c r="J84" s="23"/>
      <c r="K84" s="23"/>
    </row>
    <row r="85" spans="1:11" ht="30.95" customHeight="1">
      <c r="A85" s="23"/>
      <c r="B85" s="23"/>
      <c r="C85" s="34" t="s">
        <v>20</v>
      </c>
      <c r="D85" s="1846" t="s">
        <v>250</v>
      </c>
      <c r="E85" s="1847"/>
      <c r="F85" s="1847"/>
      <c r="G85" s="1847"/>
      <c r="H85" s="23"/>
      <c r="I85" s="23"/>
      <c r="J85" s="23"/>
      <c r="K85" s="23"/>
    </row>
    <row r="86" spans="1:11" ht="30.95" customHeight="1">
      <c r="A86" s="23"/>
      <c r="B86" s="23"/>
      <c r="C86" s="34" t="s">
        <v>21</v>
      </c>
      <c r="D86" s="1846" t="s">
        <v>251</v>
      </c>
      <c r="E86" s="1847"/>
      <c r="F86" s="1847"/>
      <c r="G86" s="1847"/>
      <c r="H86" s="23"/>
      <c r="I86" s="23"/>
      <c r="J86" s="23"/>
      <c r="K86" s="23"/>
    </row>
    <row r="87" spans="1:11" ht="15" customHeight="1">
      <c r="A87" s="23"/>
      <c r="B87" s="23"/>
      <c r="C87" s="35"/>
      <c r="D87" s="36">
        <v>2023</v>
      </c>
      <c r="E87" s="36">
        <v>2024</v>
      </c>
      <c r="F87" s="36">
        <v>2025</v>
      </c>
      <c r="G87" s="36">
        <v>2026</v>
      </c>
      <c r="H87" s="23"/>
      <c r="I87" s="23"/>
      <c r="J87" s="23"/>
      <c r="K87" s="23"/>
    </row>
    <row r="88" spans="1:11" ht="15" customHeight="1">
      <c r="A88" s="23"/>
      <c r="B88" s="23"/>
      <c r="C88" s="37"/>
      <c r="D88" s="38" t="s">
        <v>22</v>
      </c>
      <c r="E88" s="38" t="s">
        <v>23</v>
      </c>
      <c r="F88" s="38" t="s">
        <v>23</v>
      </c>
      <c r="G88" s="38" t="s">
        <v>23</v>
      </c>
      <c r="H88" s="23"/>
      <c r="I88" s="23"/>
      <c r="J88" s="23"/>
      <c r="K88" s="23"/>
    </row>
    <row r="89" spans="1:11" ht="14.1" customHeight="1">
      <c r="A89" s="23"/>
      <c r="B89" s="23"/>
      <c r="C89" s="27" t="s">
        <v>33</v>
      </c>
      <c r="D89" s="31" t="s">
        <v>252</v>
      </c>
      <c r="E89" s="31" t="s">
        <v>253</v>
      </c>
      <c r="F89" s="31" t="s">
        <v>253</v>
      </c>
      <c r="G89" s="31" t="s">
        <v>254</v>
      </c>
      <c r="H89" s="23"/>
      <c r="I89" s="23"/>
      <c r="J89" s="23"/>
      <c r="K89" s="23"/>
    </row>
    <row r="90" spans="1:11" ht="14.1" customHeight="1">
      <c r="A90" s="23"/>
      <c r="B90" s="23"/>
      <c r="C90" s="27" t="s">
        <v>35</v>
      </c>
      <c r="D90" s="31" t="s">
        <v>255</v>
      </c>
      <c r="E90" s="31" t="s">
        <v>256</v>
      </c>
      <c r="F90" s="31" t="s">
        <v>256</v>
      </c>
      <c r="G90" s="31" t="s">
        <v>257</v>
      </c>
      <c r="H90" s="23"/>
      <c r="I90" s="23"/>
      <c r="J90" s="23"/>
      <c r="K90" s="23"/>
    </row>
    <row r="91" spans="1:11" ht="14.1" customHeight="1">
      <c r="A91" s="23"/>
      <c r="B91" s="23"/>
      <c r="C91" s="27" t="s">
        <v>40</v>
      </c>
      <c r="D91" s="31" t="s">
        <v>258</v>
      </c>
      <c r="E91" s="31" t="s">
        <v>259</v>
      </c>
      <c r="F91" s="31" t="s">
        <v>259</v>
      </c>
      <c r="G91" s="31" t="s">
        <v>260</v>
      </c>
      <c r="H91" s="23"/>
      <c r="I91" s="23"/>
      <c r="J91" s="23"/>
      <c r="K91" s="23"/>
    </row>
    <row r="92" spans="1:11" ht="14.1" customHeight="1">
      <c r="A92" s="23"/>
      <c r="B92" s="23"/>
      <c r="C92" s="27" t="s">
        <v>41</v>
      </c>
      <c r="D92" s="31" t="s">
        <v>18</v>
      </c>
      <c r="E92" s="31" t="s">
        <v>261</v>
      </c>
      <c r="F92" s="31" t="s">
        <v>42</v>
      </c>
      <c r="G92" s="31" t="s">
        <v>262</v>
      </c>
      <c r="H92" s="23"/>
      <c r="I92" s="23"/>
      <c r="J92" s="23"/>
      <c r="K92" s="23"/>
    </row>
    <row r="93" spans="1:11" ht="14.1" customHeight="1">
      <c r="A93" s="23"/>
      <c r="B93" s="23"/>
      <c r="C93" s="27" t="s">
        <v>43</v>
      </c>
      <c r="D93" s="31" t="s">
        <v>18</v>
      </c>
      <c r="E93" s="31" t="s">
        <v>263</v>
      </c>
      <c r="F93" s="31" t="s">
        <v>42</v>
      </c>
      <c r="G93" s="31" t="s">
        <v>264</v>
      </c>
      <c r="H93" s="23"/>
      <c r="I93" s="23"/>
      <c r="J93" s="23"/>
      <c r="K93" s="23"/>
    </row>
    <row r="94" spans="1:11" ht="14.1" customHeight="1">
      <c r="A94" s="23"/>
      <c r="B94" s="23"/>
      <c r="C94" s="27" t="s">
        <v>47</v>
      </c>
      <c r="D94" s="31" t="s">
        <v>18</v>
      </c>
      <c r="E94" s="31" t="s">
        <v>265</v>
      </c>
      <c r="F94" s="31" t="s">
        <v>42</v>
      </c>
      <c r="G94" s="31" t="s">
        <v>266</v>
      </c>
      <c r="H94" s="23"/>
      <c r="I94" s="23"/>
      <c r="J94" s="23"/>
      <c r="K94" s="23"/>
    </row>
    <row r="95" spans="1:11" ht="14.1" customHeight="1">
      <c r="A95" s="23"/>
      <c r="B95" s="23"/>
      <c r="C95" s="1848" t="s">
        <v>24</v>
      </c>
      <c r="D95" s="1849"/>
      <c r="E95" s="1849"/>
      <c r="F95" s="1849"/>
      <c r="G95" s="1849"/>
      <c r="H95" s="23"/>
      <c r="I95" s="23"/>
      <c r="J95" s="23"/>
      <c r="K95" s="23"/>
    </row>
    <row r="96" spans="1:11" ht="14.1" customHeight="1">
      <c r="A96" s="23"/>
      <c r="B96" s="23"/>
      <c r="C96" s="35"/>
      <c r="D96" s="36">
        <v>2023</v>
      </c>
      <c r="E96" s="36">
        <v>2024</v>
      </c>
      <c r="F96" s="36">
        <v>2025</v>
      </c>
      <c r="G96" s="36">
        <v>2026</v>
      </c>
      <c r="H96" s="23"/>
      <c r="I96" s="23"/>
      <c r="J96" s="23"/>
      <c r="K96" s="23"/>
    </row>
    <row r="97" spans="1:11" ht="14.1" customHeight="1">
      <c r="A97" s="23"/>
      <c r="B97" s="23"/>
      <c r="C97" s="37"/>
      <c r="D97" s="38" t="s">
        <v>22</v>
      </c>
      <c r="E97" s="38" t="s">
        <v>23</v>
      </c>
      <c r="F97" s="38" t="s">
        <v>23</v>
      </c>
      <c r="G97" s="38" t="s">
        <v>23</v>
      </c>
      <c r="H97" s="23"/>
      <c r="I97" s="23"/>
      <c r="J97" s="23"/>
      <c r="K97" s="23"/>
    </row>
    <row r="98" spans="1:11" ht="14.1" customHeight="1">
      <c r="A98" s="23"/>
      <c r="B98" s="23"/>
      <c r="C98" s="39" t="s">
        <v>48</v>
      </c>
      <c r="D98" s="40">
        <v>0</v>
      </c>
      <c r="E98" s="40">
        <v>0</v>
      </c>
      <c r="F98" s="40">
        <v>0</v>
      </c>
      <c r="G98" s="40">
        <v>0</v>
      </c>
      <c r="H98" s="23"/>
      <c r="I98" s="23"/>
      <c r="J98" s="23"/>
      <c r="K98" s="23"/>
    </row>
    <row r="99" spans="1:11" ht="14.1" customHeight="1">
      <c r="A99" s="23"/>
      <c r="B99" s="23"/>
      <c r="C99" s="39" t="s">
        <v>49</v>
      </c>
      <c r="D99" s="40">
        <v>0</v>
      </c>
      <c r="E99" s="40">
        <v>0</v>
      </c>
      <c r="F99" s="40">
        <v>0</v>
      </c>
      <c r="G99" s="40">
        <v>0</v>
      </c>
      <c r="H99" s="23"/>
      <c r="I99" s="23"/>
      <c r="J99" s="23"/>
      <c r="K99" s="23"/>
    </row>
    <row r="100" spans="1:11" ht="14.1" customHeight="1">
      <c r="A100" s="23"/>
      <c r="B100" s="23"/>
      <c r="C100" s="39" t="s">
        <v>50</v>
      </c>
      <c r="D100" s="40">
        <v>0</v>
      </c>
      <c r="E100" s="40">
        <v>0</v>
      </c>
      <c r="F100" s="40">
        <v>0</v>
      </c>
      <c r="G100" s="40">
        <v>0</v>
      </c>
      <c r="H100" s="23"/>
      <c r="I100" s="23"/>
      <c r="J100" s="23"/>
      <c r="K100" s="23"/>
    </row>
    <row r="101" spans="1:11" ht="14.1" customHeight="1">
      <c r="A101" s="23"/>
      <c r="B101" s="23"/>
      <c r="C101" s="39" t="s">
        <v>51</v>
      </c>
      <c r="D101" s="40">
        <v>0</v>
      </c>
      <c r="E101" s="40">
        <v>0</v>
      </c>
      <c r="F101" s="40">
        <v>0</v>
      </c>
      <c r="G101" s="40">
        <v>0</v>
      </c>
      <c r="H101" s="23"/>
      <c r="I101" s="23"/>
      <c r="J101" s="23"/>
      <c r="K101" s="23"/>
    </row>
    <row r="102" spans="1:11" ht="14.1" customHeight="1">
      <c r="A102" s="23"/>
      <c r="B102" s="23"/>
      <c r="C102" s="39" t="s">
        <v>49</v>
      </c>
      <c r="D102" s="40">
        <v>0</v>
      </c>
      <c r="E102" s="40">
        <v>0</v>
      </c>
      <c r="F102" s="40">
        <v>0</v>
      </c>
      <c r="G102" s="40">
        <v>0</v>
      </c>
      <c r="H102" s="23"/>
      <c r="I102" s="23"/>
      <c r="J102" s="23"/>
      <c r="K102" s="23"/>
    </row>
    <row r="103" spans="1:11" ht="14.1" customHeight="1">
      <c r="A103" s="23"/>
      <c r="B103" s="23"/>
      <c r="C103" s="39" t="s">
        <v>50</v>
      </c>
      <c r="D103" s="40">
        <v>0</v>
      </c>
      <c r="E103" s="40">
        <v>0</v>
      </c>
      <c r="F103" s="40">
        <v>0</v>
      </c>
      <c r="G103" s="40">
        <v>0</v>
      </c>
      <c r="H103" s="23"/>
      <c r="I103" s="23"/>
      <c r="J103" s="23"/>
      <c r="K103" s="23"/>
    </row>
    <row r="104" spans="1:11" ht="14.1" customHeight="1">
      <c r="A104" s="23"/>
      <c r="B104" s="23"/>
      <c r="C104" s="39" t="s">
        <v>52</v>
      </c>
      <c r="D104" s="40">
        <v>0</v>
      </c>
      <c r="E104" s="40">
        <v>46900000</v>
      </c>
      <c r="F104" s="40">
        <v>46900000</v>
      </c>
      <c r="G104" s="40">
        <v>56900000</v>
      </c>
      <c r="H104" s="23"/>
      <c r="I104" s="23"/>
      <c r="J104" s="23"/>
      <c r="K104" s="23"/>
    </row>
    <row r="105" spans="1:11" ht="14.1" customHeight="1">
      <c r="A105" s="23"/>
      <c r="B105" s="23"/>
      <c r="C105" s="39" t="s">
        <v>49</v>
      </c>
      <c r="D105" s="40">
        <v>0</v>
      </c>
      <c r="E105" s="40">
        <v>46900000</v>
      </c>
      <c r="F105" s="40">
        <v>46900000</v>
      </c>
      <c r="G105" s="40">
        <v>56900000</v>
      </c>
      <c r="H105" s="23"/>
      <c r="I105" s="23"/>
      <c r="J105" s="23"/>
      <c r="K105" s="23"/>
    </row>
    <row r="106" spans="1:11" ht="14.1" customHeight="1">
      <c r="A106" s="23"/>
      <c r="B106" s="23"/>
      <c r="C106" s="39" t="s">
        <v>50</v>
      </c>
      <c r="D106" s="40">
        <v>0</v>
      </c>
      <c r="E106" s="40">
        <v>0</v>
      </c>
      <c r="F106" s="40">
        <v>0</v>
      </c>
      <c r="G106" s="40">
        <v>0</v>
      </c>
      <c r="H106" s="23"/>
      <c r="I106" s="23"/>
      <c r="J106" s="23"/>
      <c r="K106" s="23"/>
    </row>
    <row r="107" spans="1:11" ht="14.1" customHeight="1">
      <c r="A107" s="23"/>
      <c r="B107" s="23"/>
      <c r="C107" s="39" t="s">
        <v>53</v>
      </c>
      <c r="D107" s="40">
        <v>0</v>
      </c>
      <c r="E107" s="40">
        <v>0</v>
      </c>
      <c r="F107" s="40">
        <v>0</v>
      </c>
      <c r="G107" s="40">
        <v>0</v>
      </c>
      <c r="H107" s="23"/>
      <c r="I107" s="23"/>
      <c r="J107" s="23"/>
      <c r="K107" s="23"/>
    </row>
    <row r="108" spans="1:11" ht="14.1" customHeight="1">
      <c r="A108" s="23"/>
      <c r="B108" s="23"/>
      <c r="C108" s="39" t="s">
        <v>49</v>
      </c>
      <c r="D108" s="40">
        <v>0</v>
      </c>
      <c r="E108" s="40">
        <v>0</v>
      </c>
      <c r="F108" s="40">
        <v>0</v>
      </c>
      <c r="G108" s="40">
        <v>0</v>
      </c>
      <c r="H108" s="23"/>
      <c r="I108" s="23"/>
      <c r="J108" s="23"/>
      <c r="K108" s="23"/>
    </row>
    <row r="109" spans="1:11" ht="14.1" customHeight="1">
      <c r="A109" s="23"/>
      <c r="B109" s="23"/>
      <c r="C109" s="39" t="s">
        <v>50</v>
      </c>
      <c r="D109" s="40">
        <v>0</v>
      </c>
      <c r="E109" s="40">
        <v>0</v>
      </c>
      <c r="F109" s="40">
        <v>0</v>
      </c>
      <c r="G109" s="40">
        <v>0</v>
      </c>
      <c r="H109" s="23"/>
      <c r="I109" s="23"/>
      <c r="J109" s="23"/>
      <c r="K109" s="23"/>
    </row>
    <row r="110" spans="1:11" ht="14.1" customHeight="1">
      <c r="A110" s="23"/>
      <c r="B110" s="23"/>
      <c r="C110" s="39" t="s">
        <v>54</v>
      </c>
      <c r="D110" s="40">
        <v>0</v>
      </c>
      <c r="E110" s="40">
        <v>0</v>
      </c>
      <c r="F110" s="40">
        <v>0</v>
      </c>
      <c r="G110" s="40">
        <v>0</v>
      </c>
      <c r="H110" s="23"/>
      <c r="I110" s="23"/>
      <c r="J110" s="23"/>
      <c r="K110" s="23"/>
    </row>
    <row r="111" spans="1:11" ht="14.1" customHeight="1">
      <c r="A111" s="23"/>
      <c r="B111" s="23"/>
      <c r="C111" s="39" t="s">
        <v>49</v>
      </c>
      <c r="D111" s="40">
        <v>0</v>
      </c>
      <c r="E111" s="40">
        <v>0</v>
      </c>
      <c r="F111" s="40">
        <v>0</v>
      </c>
      <c r="G111" s="40">
        <v>0</v>
      </c>
      <c r="H111" s="23"/>
      <c r="I111" s="23"/>
      <c r="J111" s="23"/>
      <c r="K111" s="23"/>
    </row>
    <row r="112" spans="1:11" ht="14.1" customHeight="1">
      <c r="A112" s="23"/>
      <c r="B112" s="23"/>
      <c r="C112" s="39" t="s">
        <v>50</v>
      </c>
      <c r="D112" s="40">
        <v>0</v>
      </c>
      <c r="E112" s="40">
        <v>0</v>
      </c>
      <c r="F112" s="40">
        <v>0</v>
      </c>
      <c r="G112" s="40">
        <v>0</v>
      </c>
      <c r="H112" s="23"/>
      <c r="I112" s="23"/>
      <c r="J112" s="23"/>
      <c r="K112" s="23"/>
    </row>
    <row r="113" spans="1:11" ht="14.1" customHeight="1">
      <c r="A113" s="23"/>
      <c r="B113" s="23"/>
      <c r="C113" s="39" t="s">
        <v>55</v>
      </c>
      <c r="D113" s="40">
        <v>0</v>
      </c>
      <c r="E113" s="40">
        <v>600000</v>
      </c>
      <c r="F113" s="40">
        <v>600000</v>
      </c>
      <c r="G113" s="40">
        <v>600000</v>
      </c>
      <c r="H113" s="23"/>
      <c r="I113" s="23"/>
      <c r="J113" s="23"/>
      <c r="K113" s="23"/>
    </row>
    <row r="114" spans="1:11" ht="14.1" customHeight="1">
      <c r="A114" s="23"/>
      <c r="B114" s="23"/>
      <c r="C114" s="39" t="s">
        <v>49</v>
      </c>
      <c r="D114" s="40">
        <v>0</v>
      </c>
      <c r="E114" s="40">
        <v>600000</v>
      </c>
      <c r="F114" s="40">
        <v>600000</v>
      </c>
      <c r="G114" s="40">
        <v>600000</v>
      </c>
      <c r="H114" s="23"/>
      <c r="I114" s="23"/>
      <c r="J114" s="23"/>
      <c r="K114" s="23"/>
    </row>
    <row r="115" spans="1:11" ht="14.1" customHeight="1">
      <c r="A115" s="23"/>
      <c r="B115" s="23"/>
      <c r="C115" s="39" t="s">
        <v>50</v>
      </c>
      <c r="D115" s="40">
        <v>0</v>
      </c>
      <c r="E115" s="40">
        <v>0</v>
      </c>
      <c r="F115" s="40">
        <v>0</v>
      </c>
      <c r="G115" s="40">
        <v>0</v>
      </c>
      <c r="H115" s="23"/>
      <c r="I115" s="23"/>
      <c r="J115" s="23"/>
      <c r="K115" s="23"/>
    </row>
    <row r="116" spans="1:11" ht="14.1" customHeight="1">
      <c r="A116" s="23"/>
      <c r="B116" s="23"/>
      <c r="C116" s="39" t="s">
        <v>56</v>
      </c>
      <c r="D116" s="40">
        <v>0</v>
      </c>
      <c r="E116" s="40">
        <v>0</v>
      </c>
      <c r="F116" s="40">
        <v>0</v>
      </c>
      <c r="G116" s="40">
        <v>0</v>
      </c>
      <c r="H116" s="23"/>
      <c r="I116" s="23"/>
      <c r="J116" s="23"/>
      <c r="K116" s="23"/>
    </row>
    <row r="117" spans="1:11" ht="14.1" customHeight="1">
      <c r="A117" s="23"/>
      <c r="B117" s="23"/>
      <c r="C117" s="39" t="s">
        <v>49</v>
      </c>
      <c r="D117" s="40">
        <v>0</v>
      </c>
      <c r="E117" s="40">
        <v>0</v>
      </c>
      <c r="F117" s="40">
        <v>0</v>
      </c>
      <c r="G117" s="40">
        <v>0</v>
      </c>
      <c r="H117" s="23"/>
      <c r="I117" s="23"/>
      <c r="J117" s="23"/>
      <c r="K117" s="23"/>
    </row>
    <row r="118" spans="1:11" ht="14.1" customHeight="1">
      <c r="A118" s="23"/>
      <c r="B118" s="23"/>
      <c r="C118" s="39" t="s">
        <v>50</v>
      </c>
      <c r="D118" s="40">
        <v>0</v>
      </c>
      <c r="E118" s="40">
        <v>0</v>
      </c>
      <c r="F118" s="40">
        <v>0</v>
      </c>
      <c r="G118" s="40">
        <v>0</v>
      </c>
      <c r="H118" s="23"/>
      <c r="I118" s="23"/>
      <c r="J118" s="23"/>
      <c r="K118" s="23"/>
    </row>
    <row r="119" spans="1:11" ht="14.1" customHeight="1">
      <c r="A119" s="23"/>
      <c r="B119" s="23"/>
      <c r="C119" s="39" t="s">
        <v>57</v>
      </c>
      <c r="D119" s="40">
        <v>0</v>
      </c>
      <c r="E119" s="40">
        <v>0</v>
      </c>
      <c r="F119" s="40">
        <v>0</v>
      </c>
      <c r="G119" s="40">
        <v>0</v>
      </c>
      <c r="H119" s="23"/>
      <c r="I119" s="23"/>
      <c r="J119" s="23"/>
      <c r="K119" s="23"/>
    </row>
    <row r="120" spans="1:11" ht="14.1" customHeight="1">
      <c r="A120" s="23"/>
      <c r="B120" s="23"/>
      <c r="C120" s="39" t="s">
        <v>49</v>
      </c>
      <c r="D120" s="40">
        <v>0</v>
      </c>
      <c r="E120" s="40">
        <v>0</v>
      </c>
      <c r="F120" s="40">
        <v>0</v>
      </c>
      <c r="G120" s="40">
        <v>0</v>
      </c>
      <c r="H120" s="23"/>
      <c r="I120" s="23"/>
      <c r="J120" s="23"/>
      <c r="K120" s="23"/>
    </row>
    <row r="121" spans="1:11" ht="14.1" customHeight="1">
      <c r="A121" s="23"/>
      <c r="B121" s="23"/>
      <c r="C121" s="39" t="s">
        <v>58</v>
      </c>
      <c r="D121" s="40">
        <v>0</v>
      </c>
      <c r="E121" s="40">
        <v>0</v>
      </c>
      <c r="F121" s="40">
        <v>0</v>
      </c>
      <c r="G121" s="40">
        <v>0</v>
      </c>
      <c r="H121" s="23"/>
      <c r="I121" s="23"/>
      <c r="J121" s="23"/>
      <c r="K121" s="23"/>
    </row>
    <row r="122" spans="1:11" ht="14.1" customHeight="1">
      <c r="A122" s="23"/>
      <c r="B122" s="23"/>
      <c r="C122" s="39" t="s">
        <v>59</v>
      </c>
      <c r="D122" s="40">
        <v>0</v>
      </c>
      <c r="E122" s="40">
        <v>0</v>
      </c>
      <c r="F122" s="40">
        <v>0</v>
      </c>
      <c r="G122" s="40">
        <v>0</v>
      </c>
      <c r="H122" s="23"/>
      <c r="I122" s="23"/>
      <c r="J122" s="23"/>
      <c r="K122" s="23"/>
    </row>
    <row r="123" spans="1:11" ht="14.1" customHeight="1">
      <c r="A123" s="23"/>
      <c r="B123" s="23"/>
      <c r="C123" s="39" t="s">
        <v>60</v>
      </c>
      <c r="D123" s="40">
        <v>0</v>
      </c>
      <c r="E123" s="40">
        <v>0</v>
      </c>
      <c r="F123" s="40">
        <v>0</v>
      </c>
      <c r="G123" s="40">
        <v>0</v>
      </c>
      <c r="H123" s="23"/>
      <c r="I123" s="23"/>
      <c r="J123" s="23"/>
      <c r="K123" s="23"/>
    </row>
    <row r="124" spans="1:11" ht="14.1" customHeight="1">
      <c r="A124" s="23"/>
      <c r="B124" s="23"/>
      <c r="C124" s="39" t="s">
        <v>61</v>
      </c>
      <c r="D124" s="40">
        <v>0</v>
      </c>
      <c r="E124" s="40">
        <v>0</v>
      </c>
      <c r="F124" s="40">
        <v>0</v>
      </c>
      <c r="G124" s="40">
        <v>0</v>
      </c>
      <c r="H124" s="23"/>
      <c r="I124" s="23"/>
      <c r="J124" s="23"/>
      <c r="K124" s="23"/>
    </row>
    <row r="125" spans="1:11" ht="14.1" customHeight="1">
      <c r="A125" s="23"/>
      <c r="B125" s="23"/>
      <c r="C125" s="39" t="s">
        <v>62</v>
      </c>
      <c r="D125" s="40">
        <v>0</v>
      </c>
      <c r="E125" s="40">
        <v>0</v>
      </c>
      <c r="F125" s="40">
        <v>0</v>
      </c>
      <c r="G125" s="40">
        <v>0</v>
      </c>
      <c r="H125" s="23"/>
      <c r="I125" s="23"/>
      <c r="J125" s="23"/>
      <c r="K125" s="23"/>
    </row>
    <row r="126" spans="1:11" ht="14.1" customHeight="1">
      <c r="A126" s="23"/>
      <c r="B126" s="23"/>
      <c r="C126" s="39" t="s">
        <v>49</v>
      </c>
      <c r="D126" s="40">
        <v>0</v>
      </c>
      <c r="E126" s="40">
        <v>0</v>
      </c>
      <c r="F126" s="40">
        <v>0</v>
      </c>
      <c r="G126" s="40">
        <v>0</v>
      </c>
      <c r="H126" s="23"/>
      <c r="I126" s="23"/>
      <c r="J126" s="23"/>
      <c r="K126" s="23"/>
    </row>
    <row r="127" spans="1:11" ht="14.1" customHeight="1">
      <c r="A127" s="23"/>
      <c r="B127" s="23"/>
      <c r="C127" s="39" t="s">
        <v>58</v>
      </c>
      <c r="D127" s="40">
        <v>0</v>
      </c>
      <c r="E127" s="40">
        <v>0</v>
      </c>
      <c r="F127" s="40">
        <v>0</v>
      </c>
      <c r="G127" s="40">
        <v>0</v>
      </c>
      <c r="H127" s="23"/>
      <c r="I127" s="23"/>
      <c r="J127" s="23"/>
      <c r="K127" s="23"/>
    </row>
    <row r="128" spans="1:11" ht="14.1" customHeight="1">
      <c r="A128" s="23"/>
      <c r="B128" s="23"/>
      <c r="C128" s="39" t="s">
        <v>59</v>
      </c>
      <c r="D128" s="40">
        <v>0</v>
      </c>
      <c r="E128" s="40">
        <v>0</v>
      </c>
      <c r="F128" s="40">
        <v>0</v>
      </c>
      <c r="G128" s="40">
        <v>0</v>
      </c>
      <c r="H128" s="23"/>
      <c r="I128" s="23"/>
      <c r="J128" s="23"/>
      <c r="K128" s="23"/>
    </row>
    <row r="129" spans="1:11" ht="14.1" customHeight="1">
      <c r="A129" s="23"/>
      <c r="B129" s="23"/>
      <c r="C129" s="39" t="s">
        <v>60</v>
      </c>
      <c r="D129" s="40">
        <v>0</v>
      </c>
      <c r="E129" s="40">
        <v>0</v>
      </c>
      <c r="F129" s="40">
        <v>0</v>
      </c>
      <c r="G129" s="40">
        <v>0</v>
      </c>
      <c r="H129" s="23"/>
      <c r="I129" s="23"/>
      <c r="J129" s="23"/>
      <c r="K129" s="23"/>
    </row>
    <row r="130" spans="1:11" ht="14.1" customHeight="1">
      <c r="A130" s="23"/>
      <c r="B130" s="23"/>
      <c r="C130" s="39" t="s">
        <v>61</v>
      </c>
      <c r="D130" s="40">
        <v>0</v>
      </c>
      <c r="E130" s="40">
        <v>0</v>
      </c>
      <c r="F130" s="40">
        <v>0</v>
      </c>
      <c r="G130" s="40">
        <v>0</v>
      </c>
      <c r="H130" s="23"/>
      <c r="I130" s="23"/>
      <c r="J130" s="23"/>
      <c r="K130" s="23"/>
    </row>
    <row r="131" spans="1:11" ht="14.1" customHeight="1">
      <c r="A131" s="23"/>
      <c r="B131" s="23"/>
      <c r="C131" s="39" t="s">
        <v>63</v>
      </c>
      <c r="D131" s="40">
        <v>0</v>
      </c>
      <c r="E131" s="40">
        <v>0</v>
      </c>
      <c r="F131" s="40">
        <v>0</v>
      </c>
      <c r="G131" s="40">
        <v>0</v>
      </c>
      <c r="H131" s="23"/>
      <c r="I131" s="23"/>
      <c r="J131" s="23"/>
      <c r="K131" s="23"/>
    </row>
    <row r="132" spans="1:11" ht="14.1" customHeight="1">
      <c r="A132" s="23"/>
      <c r="B132" s="23"/>
      <c r="C132" s="39" t="s">
        <v>49</v>
      </c>
      <c r="D132" s="40">
        <v>0</v>
      </c>
      <c r="E132" s="40">
        <v>0</v>
      </c>
      <c r="F132" s="40">
        <v>0</v>
      </c>
      <c r="G132" s="40">
        <v>0</v>
      </c>
      <c r="H132" s="23"/>
      <c r="I132" s="23"/>
      <c r="J132" s="23"/>
      <c r="K132" s="23"/>
    </row>
    <row r="133" spans="1:11" ht="14.1" customHeight="1">
      <c r="A133" s="23"/>
      <c r="B133" s="23"/>
      <c r="C133" s="39" t="s">
        <v>58</v>
      </c>
      <c r="D133" s="40">
        <v>0</v>
      </c>
      <c r="E133" s="40">
        <v>0</v>
      </c>
      <c r="F133" s="40">
        <v>0</v>
      </c>
      <c r="G133" s="40">
        <v>0</v>
      </c>
      <c r="H133" s="23"/>
      <c r="I133" s="23"/>
      <c r="J133" s="23"/>
      <c r="K133" s="23"/>
    </row>
    <row r="134" spans="1:11" ht="14.1" customHeight="1">
      <c r="A134" s="23"/>
      <c r="B134" s="23"/>
      <c r="C134" s="39" t="s">
        <v>59</v>
      </c>
      <c r="D134" s="40">
        <v>0</v>
      </c>
      <c r="E134" s="40">
        <v>0</v>
      </c>
      <c r="F134" s="40">
        <v>0</v>
      </c>
      <c r="G134" s="40">
        <v>0</v>
      </c>
      <c r="H134" s="23"/>
      <c r="I134" s="23"/>
      <c r="J134" s="23"/>
      <c r="K134" s="23"/>
    </row>
    <row r="135" spans="1:11" ht="14.1" customHeight="1">
      <c r="A135" s="23"/>
      <c r="B135" s="23"/>
      <c r="C135" s="39" t="s">
        <v>60</v>
      </c>
      <c r="D135" s="40">
        <v>0</v>
      </c>
      <c r="E135" s="40">
        <v>0</v>
      </c>
      <c r="F135" s="40">
        <v>0</v>
      </c>
      <c r="G135" s="40">
        <v>0</v>
      </c>
      <c r="H135" s="23"/>
      <c r="I135" s="23"/>
      <c r="J135" s="23"/>
      <c r="K135" s="23"/>
    </row>
    <row r="136" spans="1:11" ht="14.1" customHeight="1">
      <c r="A136" s="23"/>
      <c r="B136" s="23"/>
      <c r="C136" s="39" t="s">
        <v>61</v>
      </c>
      <c r="D136" s="40">
        <v>0</v>
      </c>
      <c r="E136" s="40">
        <v>0</v>
      </c>
      <c r="F136" s="40">
        <v>0</v>
      </c>
      <c r="G136" s="40">
        <v>0</v>
      </c>
      <c r="H136" s="23"/>
      <c r="I136" s="23"/>
      <c r="J136" s="23"/>
      <c r="K136" s="23"/>
    </row>
    <row r="137" spans="1:11" ht="14.1" customHeight="1">
      <c r="A137" s="23"/>
      <c r="B137" s="23"/>
      <c r="C137" s="39" t="s">
        <v>64</v>
      </c>
      <c r="D137" s="40">
        <v>0</v>
      </c>
      <c r="E137" s="40">
        <v>0</v>
      </c>
      <c r="F137" s="40">
        <v>0</v>
      </c>
      <c r="G137" s="40">
        <v>0</v>
      </c>
      <c r="H137" s="23"/>
      <c r="I137" s="23"/>
      <c r="J137" s="23"/>
      <c r="K137" s="23"/>
    </row>
    <row r="138" spans="1:11" ht="14.1" customHeight="1">
      <c r="A138" s="23"/>
      <c r="B138" s="23"/>
      <c r="C138" s="39" t="s">
        <v>65</v>
      </c>
      <c r="D138" s="40">
        <v>0</v>
      </c>
      <c r="E138" s="40">
        <v>0</v>
      </c>
      <c r="F138" s="40">
        <v>0</v>
      </c>
      <c r="G138" s="40">
        <v>0</v>
      </c>
      <c r="H138" s="23"/>
      <c r="I138" s="23"/>
      <c r="J138" s="23"/>
      <c r="K138" s="23"/>
    </row>
    <row r="139" spans="1:11" ht="14.1" customHeight="1">
      <c r="A139" s="23"/>
      <c r="B139" s="23"/>
      <c r="C139" s="41" t="s">
        <v>25</v>
      </c>
      <c r="D139" s="40">
        <v>0</v>
      </c>
      <c r="E139" s="40">
        <v>47500000</v>
      </c>
      <c r="F139" s="40">
        <v>47500000</v>
      </c>
      <c r="G139" s="40">
        <v>57500000</v>
      </c>
      <c r="H139" s="23"/>
      <c r="I139" s="23"/>
      <c r="J139" s="23"/>
      <c r="K139" s="23"/>
    </row>
    <row r="140" spans="1:11" ht="14.1" customHeight="1">
      <c r="A140" s="23"/>
      <c r="B140" s="23"/>
      <c r="C140" s="33" t="s">
        <v>19</v>
      </c>
      <c r="D140" s="1850" t="s">
        <v>267</v>
      </c>
      <c r="E140" s="1851"/>
      <c r="F140" s="1851"/>
      <c r="G140" s="1851"/>
      <c r="H140" s="23"/>
      <c r="I140" s="23"/>
      <c r="J140" s="23"/>
      <c r="K140" s="23"/>
    </row>
    <row r="141" spans="1:11" ht="14.1" customHeight="1">
      <c r="A141" s="23"/>
      <c r="B141" s="23"/>
      <c r="C141" s="34" t="s">
        <v>20</v>
      </c>
      <c r="D141" s="1846" t="s">
        <v>268</v>
      </c>
      <c r="E141" s="1847"/>
      <c r="F141" s="1847"/>
      <c r="G141" s="1847"/>
      <c r="H141" s="23"/>
      <c r="I141" s="23"/>
      <c r="J141" s="23"/>
      <c r="K141" s="23"/>
    </row>
    <row r="142" spans="1:11" ht="14.1" customHeight="1">
      <c r="A142" s="23"/>
      <c r="B142" s="23"/>
      <c r="C142" s="34" t="s">
        <v>21</v>
      </c>
      <c r="D142" s="1846" t="s">
        <v>269</v>
      </c>
      <c r="E142" s="1847"/>
      <c r="F142" s="1847"/>
      <c r="G142" s="1847"/>
      <c r="H142" s="23"/>
      <c r="I142" s="23"/>
      <c r="J142" s="23"/>
      <c r="K142" s="23"/>
    </row>
    <row r="143" spans="1:11" ht="15" customHeight="1">
      <c r="A143" s="23"/>
      <c r="B143" s="23"/>
      <c r="C143" s="35"/>
      <c r="D143" s="36">
        <v>2023</v>
      </c>
      <c r="E143" s="36">
        <v>2024</v>
      </c>
      <c r="F143" s="36">
        <v>2025</v>
      </c>
      <c r="G143" s="36">
        <v>2026</v>
      </c>
      <c r="H143" s="23"/>
      <c r="I143" s="23"/>
      <c r="J143" s="23"/>
      <c r="K143" s="23"/>
    </row>
    <row r="144" spans="1:11" ht="15" customHeight="1">
      <c r="A144" s="23"/>
      <c r="B144" s="23"/>
      <c r="C144" s="37"/>
      <c r="D144" s="38" t="s">
        <v>22</v>
      </c>
      <c r="E144" s="38" t="s">
        <v>23</v>
      </c>
      <c r="F144" s="38" t="s">
        <v>23</v>
      </c>
      <c r="G144" s="38" t="s">
        <v>23</v>
      </c>
      <c r="H144" s="23"/>
      <c r="I144" s="23"/>
      <c r="J144" s="23"/>
      <c r="K144" s="23"/>
    </row>
    <row r="145" spans="1:11" ht="14.1" customHeight="1">
      <c r="A145" s="23"/>
      <c r="B145" s="23"/>
      <c r="C145" s="27" t="s">
        <v>33</v>
      </c>
      <c r="D145" s="31" t="s">
        <v>270</v>
      </c>
      <c r="E145" s="31" t="s">
        <v>270</v>
      </c>
      <c r="F145" s="31" t="s">
        <v>270</v>
      </c>
      <c r="G145" s="31" t="s">
        <v>270</v>
      </c>
      <c r="H145" s="23"/>
      <c r="I145" s="23"/>
      <c r="J145" s="23"/>
      <c r="K145" s="23"/>
    </row>
    <row r="146" spans="1:11" ht="14.1" customHeight="1">
      <c r="A146" s="23"/>
      <c r="B146" s="23"/>
      <c r="C146" s="27" t="s">
        <v>35</v>
      </c>
      <c r="D146" s="31" t="s">
        <v>271</v>
      </c>
      <c r="E146" s="31" t="s">
        <v>272</v>
      </c>
      <c r="F146" s="31" t="s">
        <v>272</v>
      </c>
      <c r="G146" s="31" t="s">
        <v>272</v>
      </c>
      <c r="H146" s="23"/>
      <c r="I146" s="23"/>
      <c r="J146" s="23"/>
      <c r="K146" s="23"/>
    </row>
    <row r="147" spans="1:11" ht="14.1" customHeight="1">
      <c r="A147" s="23"/>
      <c r="B147" s="23"/>
      <c r="C147" s="27" t="s">
        <v>40</v>
      </c>
      <c r="D147" s="31" t="s">
        <v>273</v>
      </c>
      <c r="E147" s="31" t="s">
        <v>274</v>
      </c>
      <c r="F147" s="31" t="s">
        <v>274</v>
      </c>
      <c r="G147" s="31" t="s">
        <v>274</v>
      </c>
      <c r="H147" s="23"/>
      <c r="I147" s="23"/>
      <c r="J147" s="23"/>
      <c r="K147" s="23"/>
    </row>
    <row r="148" spans="1:11" ht="14.1" customHeight="1">
      <c r="A148" s="23"/>
      <c r="B148" s="23"/>
      <c r="C148" s="27" t="s">
        <v>41</v>
      </c>
      <c r="D148" s="31" t="s">
        <v>18</v>
      </c>
      <c r="E148" s="31" t="s">
        <v>42</v>
      </c>
      <c r="F148" s="31" t="s">
        <v>42</v>
      </c>
      <c r="G148" s="31" t="s">
        <v>42</v>
      </c>
      <c r="H148" s="23"/>
      <c r="I148" s="23"/>
      <c r="J148" s="23"/>
      <c r="K148" s="23"/>
    </row>
    <row r="149" spans="1:11" ht="14.1" customHeight="1">
      <c r="A149" s="23"/>
      <c r="B149" s="23"/>
      <c r="C149" s="27" t="s">
        <v>43</v>
      </c>
      <c r="D149" s="31" t="s">
        <v>18</v>
      </c>
      <c r="E149" s="31" t="s">
        <v>275</v>
      </c>
      <c r="F149" s="31" t="s">
        <v>42</v>
      </c>
      <c r="G149" s="31" t="s">
        <v>42</v>
      </c>
      <c r="H149" s="23"/>
      <c r="I149" s="23"/>
      <c r="J149" s="23"/>
      <c r="K149" s="23"/>
    </row>
    <row r="150" spans="1:11" ht="14.1" customHeight="1">
      <c r="A150" s="23"/>
      <c r="B150" s="23"/>
      <c r="C150" s="27" t="s">
        <v>47</v>
      </c>
      <c r="D150" s="31" t="s">
        <v>18</v>
      </c>
      <c r="E150" s="31" t="s">
        <v>275</v>
      </c>
      <c r="F150" s="31" t="s">
        <v>42</v>
      </c>
      <c r="G150" s="31" t="s">
        <v>42</v>
      </c>
      <c r="H150" s="23"/>
      <c r="I150" s="23"/>
      <c r="J150" s="23"/>
      <c r="K150" s="23"/>
    </row>
    <row r="151" spans="1:11" ht="14.1" customHeight="1">
      <c r="A151" s="23"/>
      <c r="B151" s="23"/>
      <c r="C151" s="1848" t="s">
        <v>24</v>
      </c>
      <c r="D151" s="1849"/>
      <c r="E151" s="1849"/>
      <c r="F151" s="1849"/>
      <c r="G151" s="1849"/>
      <c r="H151" s="23"/>
      <c r="I151" s="23"/>
      <c r="J151" s="23"/>
      <c r="K151" s="23"/>
    </row>
    <row r="152" spans="1:11" ht="14.1" customHeight="1">
      <c r="A152" s="23"/>
      <c r="B152" s="23"/>
      <c r="C152" s="35"/>
      <c r="D152" s="36">
        <v>2023</v>
      </c>
      <c r="E152" s="36">
        <v>2024</v>
      </c>
      <c r="F152" s="36">
        <v>2025</v>
      </c>
      <c r="G152" s="36">
        <v>2026</v>
      </c>
      <c r="H152" s="23"/>
      <c r="I152" s="23"/>
      <c r="J152" s="23"/>
      <c r="K152" s="23"/>
    </row>
    <row r="153" spans="1:11" ht="14.1" customHeight="1">
      <c r="A153" s="23"/>
      <c r="B153" s="23"/>
      <c r="C153" s="37"/>
      <c r="D153" s="38" t="s">
        <v>22</v>
      </c>
      <c r="E153" s="38" t="s">
        <v>23</v>
      </c>
      <c r="F153" s="38" t="s">
        <v>23</v>
      </c>
      <c r="G153" s="38" t="s">
        <v>23</v>
      </c>
      <c r="H153" s="23"/>
      <c r="I153" s="23"/>
      <c r="J153" s="23"/>
      <c r="K153" s="23"/>
    </row>
    <row r="154" spans="1:11" ht="14.1" customHeight="1">
      <c r="A154" s="23"/>
      <c r="B154" s="23"/>
      <c r="C154" s="39" t="s">
        <v>48</v>
      </c>
      <c r="D154" s="40">
        <v>0</v>
      </c>
      <c r="E154" s="40">
        <v>0</v>
      </c>
      <c r="F154" s="40">
        <v>0</v>
      </c>
      <c r="G154" s="40">
        <v>0</v>
      </c>
      <c r="H154" s="23"/>
      <c r="I154" s="23"/>
      <c r="J154" s="23"/>
      <c r="K154" s="23"/>
    </row>
    <row r="155" spans="1:11" ht="14.1" customHeight="1">
      <c r="A155" s="23"/>
      <c r="B155" s="23"/>
      <c r="C155" s="39" t="s">
        <v>49</v>
      </c>
      <c r="D155" s="40">
        <v>0</v>
      </c>
      <c r="E155" s="40">
        <v>0</v>
      </c>
      <c r="F155" s="40">
        <v>0</v>
      </c>
      <c r="G155" s="40">
        <v>0</v>
      </c>
      <c r="H155" s="23"/>
      <c r="I155" s="23"/>
      <c r="J155" s="23"/>
      <c r="K155" s="23"/>
    </row>
    <row r="156" spans="1:11" ht="14.1" customHeight="1">
      <c r="A156" s="23"/>
      <c r="B156" s="23"/>
      <c r="C156" s="39" t="s">
        <v>50</v>
      </c>
      <c r="D156" s="40">
        <v>0</v>
      </c>
      <c r="E156" s="40">
        <v>0</v>
      </c>
      <c r="F156" s="40">
        <v>0</v>
      </c>
      <c r="G156" s="40">
        <v>0</v>
      </c>
      <c r="H156" s="23"/>
      <c r="I156" s="23"/>
      <c r="J156" s="23"/>
      <c r="K156" s="23"/>
    </row>
    <row r="157" spans="1:11" ht="14.1" customHeight="1">
      <c r="A157" s="23"/>
      <c r="B157" s="23"/>
      <c r="C157" s="39" t="s">
        <v>51</v>
      </c>
      <c r="D157" s="40">
        <v>0</v>
      </c>
      <c r="E157" s="40">
        <v>0</v>
      </c>
      <c r="F157" s="40">
        <v>0</v>
      </c>
      <c r="G157" s="40">
        <v>0</v>
      </c>
      <c r="H157" s="23"/>
      <c r="I157" s="23"/>
      <c r="J157" s="23"/>
      <c r="K157" s="23"/>
    </row>
    <row r="158" spans="1:11" ht="14.1" customHeight="1">
      <c r="A158" s="23"/>
      <c r="B158" s="23"/>
      <c r="C158" s="39" t="s">
        <v>49</v>
      </c>
      <c r="D158" s="40">
        <v>0</v>
      </c>
      <c r="E158" s="40">
        <v>0</v>
      </c>
      <c r="F158" s="40">
        <v>0</v>
      </c>
      <c r="G158" s="40">
        <v>0</v>
      </c>
      <c r="H158" s="23"/>
      <c r="I158" s="23"/>
      <c r="J158" s="23"/>
      <c r="K158" s="23"/>
    </row>
    <row r="159" spans="1:11" ht="14.1" customHeight="1">
      <c r="A159" s="23"/>
      <c r="B159" s="23"/>
      <c r="C159" s="39" t="s">
        <v>50</v>
      </c>
      <c r="D159" s="40">
        <v>0</v>
      </c>
      <c r="E159" s="40">
        <v>0</v>
      </c>
      <c r="F159" s="40">
        <v>0</v>
      </c>
      <c r="G159" s="40">
        <v>0</v>
      </c>
      <c r="H159" s="23"/>
      <c r="I159" s="23"/>
      <c r="J159" s="23"/>
      <c r="K159" s="23"/>
    </row>
    <row r="160" spans="1:11" ht="14.1" customHeight="1">
      <c r="A160" s="23"/>
      <c r="B160" s="23"/>
      <c r="C160" s="39" t="s">
        <v>52</v>
      </c>
      <c r="D160" s="40">
        <v>0</v>
      </c>
      <c r="E160" s="40">
        <v>60000000</v>
      </c>
      <c r="F160" s="40">
        <v>60000000</v>
      </c>
      <c r="G160" s="40">
        <v>60000000</v>
      </c>
      <c r="H160" s="23"/>
      <c r="I160" s="23"/>
      <c r="J160" s="23"/>
      <c r="K160" s="23"/>
    </row>
    <row r="161" spans="1:11" ht="14.1" customHeight="1">
      <c r="A161" s="23"/>
      <c r="B161" s="23"/>
      <c r="C161" s="39" t="s">
        <v>49</v>
      </c>
      <c r="D161" s="40">
        <v>0</v>
      </c>
      <c r="E161" s="40">
        <v>60000000</v>
      </c>
      <c r="F161" s="40">
        <v>60000000</v>
      </c>
      <c r="G161" s="40">
        <v>60000000</v>
      </c>
      <c r="H161" s="23"/>
      <c r="I161" s="23"/>
      <c r="J161" s="23"/>
      <c r="K161" s="23"/>
    </row>
    <row r="162" spans="1:11" ht="14.1" customHeight="1">
      <c r="A162" s="23"/>
      <c r="B162" s="23"/>
      <c r="C162" s="39" t="s">
        <v>50</v>
      </c>
      <c r="D162" s="40">
        <v>0</v>
      </c>
      <c r="E162" s="40">
        <v>0</v>
      </c>
      <c r="F162" s="40">
        <v>0</v>
      </c>
      <c r="G162" s="40">
        <v>0</v>
      </c>
      <c r="H162" s="23"/>
      <c r="I162" s="23"/>
      <c r="J162" s="23"/>
      <c r="K162" s="23"/>
    </row>
    <row r="163" spans="1:11" ht="14.1" customHeight="1">
      <c r="A163" s="23"/>
      <c r="B163" s="23"/>
      <c r="C163" s="39" t="s">
        <v>53</v>
      </c>
      <c r="D163" s="40">
        <v>0</v>
      </c>
      <c r="E163" s="40">
        <v>0</v>
      </c>
      <c r="F163" s="40">
        <v>0</v>
      </c>
      <c r="G163" s="40">
        <v>0</v>
      </c>
      <c r="H163" s="23"/>
      <c r="I163" s="23"/>
      <c r="J163" s="23"/>
      <c r="K163" s="23"/>
    </row>
    <row r="164" spans="1:11" ht="14.1" customHeight="1">
      <c r="A164" s="23"/>
      <c r="B164" s="23"/>
      <c r="C164" s="39" t="s">
        <v>49</v>
      </c>
      <c r="D164" s="40">
        <v>0</v>
      </c>
      <c r="E164" s="40">
        <v>0</v>
      </c>
      <c r="F164" s="40">
        <v>0</v>
      </c>
      <c r="G164" s="40">
        <v>0</v>
      </c>
      <c r="H164" s="23"/>
      <c r="I164" s="23"/>
      <c r="J164" s="23"/>
      <c r="K164" s="23"/>
    </row>
    <row r="165" spans="1:11" ht="14.1" customHeight="1">
      <c r="A165" s="23"/>
      <c r="B165" s="23"/>
      <c r="C165" s="39" t="s">
        <v>50</v>
      </c>
      <c r="D165" s="40">
        <v>0</v>
      </c>
      <c r="E165" s="40">
        <v>0</v>
      </c>
      <c r="F165" s="40">
        <v>0</v>
      </c>
      <c r="G165" s="40">
        <v>0</v>
      </c>
      <c r="H165" s="23"/>
      <c r="I165" s="23"/>
      <c r="J165" s="23"/>
      <c r="K165" s="23"/>
    </row>
    <row r="166" spans="1:11" ht="14.1" customHeight="1">
      <c r="A166" s="23"/>
      <c r="B166" s="23"/>
      <c r="C166" s="39" t="s">
        <v>54</v>
      </c>
      <c r="D166" s="40">
        <v>0</v>
      </c>
      <c r="E166" s="40">
        <v>0</v>
      </c>
      <c r="F166" s="40">
        <v>0</v>
      </c>
      <c r="G166" s="40">
        <v>0</v>
      </c>
      <c r="H166" s="23"/>
      <c r="I166" s="23"/>
      <c r="J166" s="23"/>
      <c r="K166" s="23"/>
    </row>
    <row r="167" spans="1:11" ht="14.1" customHeight="1">
      <c r="A167" s="23"/>
      <c r="B167" s="23"/>
      <c r="C167" s="39" t="s">
        <v>49</v>
      </c>
      <c r="D167" s="40">
        <v>0</v>
      </c>
      <c r="E167" s="40">
        <v>0</v>
      </c>
      <c r="F167" s="40">
        <v>0</v>
      </c>
      <c r="G167" s="40">
        <v>0</v>
      </c>
      <c r="H167" s="23"/>
      <c r="I167" s="23"/>
      <c r="J167" s="23"/>
      <c r="K167" s="23"/>
    </row>
    <row r="168" spans="1:11" ht="14.1" customHeight="1">
      <c r="A168" s="23"/>
      <c r="B168" s="23"/>
      <c r="C168" s="39" t="s">
        <v>50</v>
      </c>
      <c r="D168" s="40">
        <v>0</v>
      </c>
      <c r="E168" s="40">
        <v>0</v>
      </c>
      <c r="F168" s="40">
        <v>0</v>
      </c>
      <c r="G168" s="40">
        <v>0</v>
      </c>
      <c r="H168" s="23"/>
      <c r="I168" s="23"/>
      <c r="J168" s="23"/>
      <c r="K168" s="23"/>
    </row>
    <row r="169" spans="1:11" ht="14.1" customHeight="1">
      <c r="A169" s="23"/>
      <c r="B169" s="23"/>
      <c r="C169" s="39" t="s">
        <v>55</v>
      </c>
      <c r="D169" s="40">
        <v>0</v>
      </c>
      <c r="E169" s="40">
        <v>0</v>
      </c>
      <c r="F169" s="40">
        <v>0</v>
      </c>
      <c r="G169" s="40">
        <v>0</v>
      </c>
      <c r="H169" s="23"/>
      <c r="I169" s="23"/>
      <c r="J169" s="23"/>
      <c r="K169" s="23"/>
    </row>
    <row r="170" spans="1:11" ht="14.1" customHeight="1">
      <c r="A170" s="23"/>
      <c r="B170" s="23"/>
      <c r="C170" s="39" t="s">
        <v>49</v>
      </c>
      <c r="D170" s="40">
        <v>0</v>
      </c>
      <c r="E170" s="40">
        <v>0</v>
      </c>
      <c r="F170" s="40">
        <v>0</v>
      </c>
      <c r="G170" s="40">
        <v>0</v>
      </c>
      <c r="H170" s="23"/>
      <c r="I170" s="23"/>
      <c r="J170" s="23"/>
      <c r="K170" s="23"/>
    </row>
    <row r="171" spans="1:11" ht="14.1" customHeight="1">
      <c r="A171" s="23"/>
      <c r="B171" s="23"/>
      <c r="C171" s="39" t="s">
        <v>50</v>
      </c>
      <c r="D171" s="40">
        <v>0</v>
      </c>
      <c r="E171" s="40">
        <v>0</v>
      </c>
      <c r="F171" s="40">
        <v>0</v>
      </c>
      <c r="G171" s="40">
        <v>0</v>
      </c>
      <c r="H171" s="23"/>
      <c r="I171" s="23"/>
      <c r="J171" s="23"/>
      <c r="K171" s="23"/>
    </row>
    <row r="172" spans="1:11" ht="14.1" customHeight="1">
      <c r="A172" s="23"/>
      <c r="B172" s="23"/>
      <c r="C172" s="39" t="s">
        <v>56</v>
      </c>
      <c r="D172" s="40">
        <v>0</v>
      </c>
      <c r="E172" s="40">
        <v>0</v>
      </c>
      <c r="F172" s="40">
        <v>0</v>
      </c>
      <c r="G172" s="40">
        <v>0</v>
      </c>
      <c r="H172" s="23"/>
      <c r="I172" s="23"/>
      <c r="J172" s="23"/>
      <c r="K172" s="23"/>
    </row>
    <row r="173" spans="1:11" ht="14.1" customHeight="1">
      <c r="A173" s="23"/>
      <c r="B173" s="23"/>
      <c r="C173" s="39" t="s">
        <v>49</v>
      </c>
      <c r="D173" s="40">
        <v>0</v>
      </c>
      <c r="E173" s="40">
        <v>0</v>
      </c>
      <c r="F173" s="40">
        <v>0</v>
      </c>
      <c r="G173" s="40">
        <v>0</v>
      </c>
      <c r="H173" s="23"/>
      <c r="I173" s="23"/>
      <c r="J173" s="23"/>
      <c r="K173" s="23"/>
    </row>
    <row r="174" spans="1:11" ht="14.1" customHeight="1">
      <c r="A174" s="23"/>
      <c r="B174" s="23"/>
      <c r="C174" s="39" t="s">
        <v>50</v>
      </c>
      <c r="D174" s="40">
        <v>0</v>
      </c>
      <c r="E174" s="40">
        <v>0</v>
      </c>
      <c r="F174" s="40">
        <v>0</v>
      </c>
      <c r="G174" s="40">
        <v>0</v>
      </c>
      <c r="H174" s="23"/>
      <c r="I174" s="23"/>
      <c r="J174" s="23"/>
      <c r="K174" s="23"/>
    </row>
    <row r="175" spans="1:11" ht="14.1" customHeight="1">
      <c r="A175" s="23"/>
      <c r="B175" s="23"/>
      <c r="C175" s="39" t="s">
        <v>57</v>
      </c>
      <c r="D175" s="40">
        <v>0</v>
      </c>
      <c r="E175" s="40">
        <v>0</v>
      </c>
      <c r="F175" s="40">
        <v>0</v>
      </c>
      <c r="G175" s="40">
        <v>0</v>
      </c>
      <c r="H175" s="23"/>
      <c r="I175" s="23"/>
      <c r="J175" s="23"/>
      <c r="K175" s="23"/>
    </row>
    <row r="176" spans="1:11" ht="14.1" customHeight="1">
      <c r="A176" s="23"/>
      <c r="B176" s="23"/>
      <c r="C176" s="39" t="s">
        <v>49</v>
      </c>
      <c r="D176" s="40">
        <v>0</v>
      </c>
      <c r="E176" s="40">
        <v>0</v>
      </c>
      <c r="F176" s="40">
        <v>0</v>
      </c>
      <c r="G176" s="40">
        <v>0</v>
      </c>
      <c r="H176" s="23"/>
      <c r="I176" s="23"/>
      <c r="J176" s="23"/>
      <c r="K176" s="23"/>
    </row>
    <row r="177" spans="1:11" ht="14.1" customHeight="1">
      <c r="A177" s="23"/>
      <c r="B177" s="23"/>
      <c r="C177" s="39" t="s">
        <v>58</v>
      </c>
      <c r="D177" s="40">
        <v>0</v>
      </c>
      <c r="E177" s="40">
        <v>0</v>
      </c>
      <c r="F177" s="40">
        <v>0</v>
      </c>
      <c r="G177" s="40">
        <v>0</v>
      </c>
      <c r="H177" s="23"/>
      <c r="I177" s="23"/>
      <c r="J177" s="23"/>
      <c r="K177" s="23"/>
    </row>
    <row r="178" spans="1:11" ht="14.1" customHeight="1">
      <c r="A178" s="23"/>
      <c r="B178" s="23"/>
      <c r="C178" s="39" t="s">
        <v>59</v>
      </c>
      <c r="D178" s="40">
        <v>0</v>
      </c>
      <c r="E178" s="40">
        <v>0</v>
      </c>
      <c r="F178" s="40">
        <v>0</v>
      </c>
      <c r="G178" s="40">
        <v>0</v>
      </c>
      <c r="H178" s="23"/>
      <c r="I178" s="23"/>
      <c r="J178" s="23"/>
      <c r="K178" s="23"/>
    </row>
    <row r="179" spans="1:11" ht="14.1" customHeight="1">
      <c r="A179" s="23"/>
      <c r="B179" s="23"/>
      <c r="C179" s="39" t="s">
        <v>60</v>
      </c>
      <c r="D179" s="40">
        <v>0</v>
      </c>
      <c r="E179" s="40">
        <v>0</v>
      </c>
      <c r="F179" s="40">
        <v>0</v>
      </c>
      <c r="G179" s="40">
        <v>0</v>
      </c>
      <c r="H179" s="23"/>
      <c r="I179" s="23"/>
      <c r="J179" s="23"/>
      <c r="K179" s="23"/>
    </row>
    <row r="180" spans="1:11" ht="14.1" customHeight="1">
      <c r="A180" s="23"/>
      <c r="B180" s="23"/>
      <c r="C180" s="39" t="s">
        <v>61</v>
      </c>
      <c r="D180" s="40">
        <v>0</v>
      </c>
      <c r="E180" s="40">
        <v>0</v>
      </c>
      <c r="F180" s="40">
        <v>0</v>
      </c>
      <c r="G180" s="40">
        <v>0</v>
      </c>
      <c r="H180" s="23"/>
      <c r="I180" s="23"/>
      <c r="J180" s="23"/>
      <c r="K180" s="23"/>
    </row>
    <row r="181" spans="1:11" ht="14.1" customHeight="1">
      <c r="A181" s="23"/>
      <c r="B181" s="23"/>
      <c r="C181" s="39" t="s">
        <v>62</v>
      </c>
      <c r="D181" s="40">
        <v>0</v>
      </c>
      <c r="E181" s="40">
        <v>0</v>
      </c>
      <c r="F181" s="40">
        <v>0</v>
      </c>
      <c r="G181" s="40">
        <v>0</v>
      </c>
      <c r="H181" s="23"/>
      <c r="I181" s="23"/>
      <c r="J181" s="23"/>
      <c r="K181" s="23"/>
    </row>
    <row r="182" spans="1:11" ht="14.1" customHeight="1">
      <c r="A182" s="23"/>
      <c r="B182" s="23"/>
      <c r="C182" s="39" t="s">
        <v>49</v>
      </c>
      <c r="D182" s="40">
        <v>0</v>
      </c>
      <c r="E182" s="40">
        <v>0</v>
      </c>
      <c r="F182" s="40">
        <v>0</v>
      </c>
      <c r="G182" s="40">
        <v>0</v>
      </c>
      <c r="H182" s="23"/>
      <c r="I182" s="23"/>
      <c r="J182" s="23"/>
      <c r="K182" s="23"/>
    </row>
    <row r="183" spans="1:11" ht="14.1" customHeight="1">
      <c r="A183" s="23"/>
      <c r="B183" s="23"/>
      <c r="C183" s="39" t="s">
        <v>58</v>
      </c>
      <c r="D183" s="40">
        <v>0</v>
      </c>
      <c r="E183" s="40">
        <v>0</v>
      </c>
      <c r="F183" s="40">
        <v>0</v>
      </c>
      <c r="G183" s="40">
        <v>0</v>
      </c>
      <c r="H183" s="23"/>
      <c r="I183" s="23"/>
      <c r="J183" s="23"/>
      <c r="K183" s="23"/>
    </row>
    <row r="184" spans="1:11" ht="14.1" customHeight="1">
      <c r="A184" s="23"/>
      <c r="B184" s="23"/>
      <c r="C184" s="39" t="s">
        <v>59</v>
      </c>
      <c r="D184" s="40">
        <v>0</v>
      </c>
      <c r="E184" s="40">
        <v>0</v>
      </c>
      <c r="F184" s="40">
        <v>0</v>
      </c>
      <c r="G184" s="40">
        <v>0</v>
      </c>
      <c r="H184" s="23"/>
      <c r="I184" s="23"/>
      <c r="J184" s="23"/>
      <c r="K184" s="23"/>
    </row>
    <row r="185" spans="1:11" ht="14.1" customHeight="1">
      <c r="A185" s="23"/>
      <c r="B185" s="23"/>
      <c r="C185" s="39" t="s">
        <v>60</v>
      </c>
      <c r="D185" s="40">
        <v>0</v>
      </c>
      <c r="E185" s="40">
        <v>0</v>
      </c>
      <c r="F185" s="40">
        <v>0</v>
      </c>
      <c r="G185" s="40">
        <v>0</v>
      </c>
      <c r="H185" s="23"/>
      <c r="I185" s="23"/>
      <c r="J185" s="23"/>
      <c r="K185" s="23"/>
    </row>
    <row r="186" spans="1:11" ht="14.1" customHeight="1">
      <c r="A186" s="23"/>
      <c r="B186" s="23"/>
      <c r="C186" s="39" t="s">
        <v>61</v>
      </c>
      <c r="D186" s="40">
        <v>0</v>
      </c>
      <c r="E186" s="40">
        <v>0</v>
      </c>
      <c r="F186" s="40">
        <v>0</v>
      </c>
      <c r="G186" s="40">
        <v>0</v>
      </c>
      <c r="H186" s="23"/>
      <c r="I186" s="23"/>
      <c r="J186" s="23"/>
      <c r="K186" s="23"/>
    </row>
    <row r="187" spans="1:11" ht="14.1" customHeight="1">
      <c r="A187" s="23"/>
      <c r="B187" s="23"/>
      <c r="C187" s="39" t="s">
        <v>63</v>
      </c>
      <c r="D187" s="40">
        <v>0</v>
      </c>
      <c r="E187" s="40">
        <v>0</v>
      </c>
      <c r="F187" s="40">
        <v>0</v>
      </c>
      <c r="G187" s="40">
        <v>0</v>
      </c>
      <c r="H187" s="23"/>
      <c r="I187" s="23"/>
      <c r="J187" s="23"/>
      <c r="K187" s="23"/>
    </row>
    <row r="188" spans="1:11" ht="14.1" customHeight="1">
      <c r="A188" s="23"/>
      <c r="B188" s="23"/>
      <c r="C188" s="39" t="s">
        <v>49</v>
      </c>
      <c r="D188" s="40">
        <v>0</v>
      </c>
      <c r="E188" s="40">
        <v>0</v>
      </c>
      <c r="F188" s="40">
        <v>0</v>
      </c>
      <c r="G188" s="40">
        <v>0</v>
      </c>
      <c r="H188" s="23"/>
      <c r="I188" s="23"/>
      <c r="J188" s="23"/>
      <c r="K188" s="23"/>
    </row>
    <row r="189" spans="1:11" ht="14.1" customHeight="1">
      <c r="A189" s="23"/>
      <c r="B189" s="23"/>
      <c r="C189" s="39" t="s">
        <v>58</v>
      </c>
      <c r="D189" s="40">
        <v>0</v>
      </c>
      <c r="E189" s="40">
        <v>0</v>
      </c>
      <c r="F189" s="40">
        <v>0</v>
      </c>
      <c r="G189" s="40">
        <v>0</v>
      </c>
      <c r="H189" s="23"/>
      <c r="I189" s="23"/>
      <c r="J189" s="23"/>
      <c r="K189" s="23"/>
    </row>
    <row r="190" spans="1:11" ht="14.1" customHeight="1">
      <c r="A190" s="23"/>
      <c r="B190" s="23"/>
      <c r="C190" s="39" t="s">
        <v>59</v>
      </c>
      <c r="D190" s="40">
        <v>0</v>
      </c>
      <c r="E190" s="40">
        <v>0</v>
      </c>
      <c r="F190" s="40">
        <v>0</v>
      </c>
      <c r="G190" s="40">
        <v>0</v>
      </c>
      <c r="H190" s="23"/>
      <c r="I190" s="23"/>
      <c r="J190" s="23"/>
      <c r="K190" s="23"/>
    </row>
    <row r="191" spans="1:11" ht="14.1" customHeight="1">
      <c r="A191" s="23"/>
      <c r="B191" s="23"/>
      <c r="C191" s="39" t="s">
        <v>60</v>
      </c>
      <c r="D191" s="40">
        <v>0</v>
      </c>
      <c r="E191" s="40">
        <v>0</v>
      </c>
      <c r="F191" s="40">
        <v>0</v>
      </c>
      <c r="G191" s="40">
        <v>0</v>
      </c>
      <c r="H191" s="23"/>
      <c r="I191" s="23"/>
      <c r="J191" s="23"/>
      <c r="K191" s="23"/>
    </row>
    <row r="192" spans="1:11" ht="14.1" customHeight="1">
      <c r="A192" s="23"/>
      <c r="B192" s="23"/>
      <c r="C192" s="39" t="s">
        <v>61</v>
      </c>
      <c r="D192" s="40">
        <v>0</v>
      </c>
      <c r="E192" s="40">
        <v>0</v>
      </c>
      <c r="F192" s="40">
        <v>0</v>
      </c>
      <c r="G192" s="40">
        <v>0</v>
      </c>
      <c r="H192" s="23"/>
      <c r="I192" s="23"/>
      <c r="J192" s="23"/>
      <c r="K192" s="23"/>
    </row>
    <row r="193" spans="1:11" ht="14.1" customHeight="1">
      <c r="A193" s="23"/>
      <c r="B193" s="23"/>
      <c r="C193" s="39" t="s">
        <v>64</v>
      </c>
      <c r="D193" s="40">
        <v>0</v>
      </c>
      <c r="E193" s="40">
        <v>0</v>
      </c>
      <c r="F193" s="40">
        <v>0</v>
      </c>
      <c r="G193" s="40">
        <v>0</v>
      </c>
      <c r="H193" s="23"/>
      <c r="I193" s="23"/>
      <c r="J193" s="23"/>
      <c r="K193" s="23"/>
    </row>
    <row r="194" spans="1:11" ht="14.1" customHeight="1">
      <c r="A194" s="23"/>
      <c r="B194" s="23"/>
      <c r="C194" s="39" t="s">
        <v>65</v>
      </c>
      <c r="D194" s="40">
        <v>0</v>
      </c>
      <c r="E194" s="40">
        <v>0</v>
      </c>
      <c r="F194" s="40">
        <v>0</v>
      </c>
      <c r="G194" s="40">
        <v>0</v>
      </c>
      <c r="H194" s="23"/>
      <c r="I194" s="23"/>
      <c r="J194" s="23"/>
      <c r="K194" s="23"/>
    </row>
    <row r="195" spans="1:11" ht="14.1" customHeight="1">
      <c r="A195" s="23"/>
      <c r="B195" s="23"/>
      <c r="C195" s="41" t="s">
        <v>25</v>
      </c>
      <c r="D195" s="40">
        <v>0</v>
      </c>
      <c r="E195" s="40">
        <v>60000000</v>
      </c>
      <c r="F195" s="40">
        <v>60000000</v>
      </c>
      <c r="G195" s="40">
        <v>60000000</v>
      </c>
      <c r="H195" s="23"/>
      <c r="I195" s="23"/>
      <c r="J195" s="23"/>
      <c r="K195" s="23"/>
    </row>
    <row r="196" spans="1:11" ht="14.1" customHeight="1">
      <c r="A196" s="23"/>
      <c r="B196" s="23"/>
      <c r="C196" s="1852" t="s">
        <v>66</v>
      </c>
      <c r="D196" s="1853"/>
      <c r="E196" s="1853"/>
      <c r="F196" s="1853"/>
      <c r="G196" s="1853"/>
      <c r="H196" s="23"/>
      <c r="I196" s="23"/>
      <c r="J196" s="23"/>
      <c r="K196" s="23"/>
    </row>
    <row r="197" spans="1:11" ht="14.1" customHeight="1">
      <c r="A197" s="23"/>
      <c r="B197" s="23"/>
      <c r="C197" s="32" t="s">
        <v>276</v>
      </c>
      <c r="D197" s="1852" t="s">
        <v>277</v>
      </c>
      <c r="E197" s="1853"/>
      <c r="F197" s="1853"/>
      <c r="G197" s="1853"/>
      <c r="H197" s="23"/>
      <c r="I197" s="23"/>
      <c r="J197" s="23"/>
      <c r="K197" s="23"/>
    </row>
    <row r="198" spans="1:11" ht="14.1" customHeight="1">
      <c r="A198" s="23"/>
      <c r="B198" s="23"/>
      <c r="C198" s="33" t="s">
        <v>19</v>
      </c>
      <c r="D198" s="1850" t="s">
        <v>278</v>
      </c>
      <c r="E198" s="1851"/>
      <c r="F198" s="1851"/>
      <c r="G198" s="1851"/>
      <c r="H198" s="23"/>
      <c r="I198" s="23"/>
      <c r="J198" s="23"/>
      <c r="K198" s="23"/>
    </row>
    <row r="199" spans="1:11" ht="14.1" customHeight="1">
      <c r="A199" s="23"/>
      <c r="B199" s="23"/>
      <c r="C199" s="34" t="s">
        <v>20</v>
      </c>
      <c r="D199" s="1846" t="s">
        <v>277</v>
      </c>
      <c r="E199" s="1847"/>
      <c r="F199" s="1847"/>
      <c r="G199" s="1847"/>
      <c r="H199" s="23"/>
      <c r="I199" s="23"/>
      <c r="J199" s="23"/>
      <c r="K199" s="23"/>
    </row>
    <row r="200" spans="1:11" ht="14.1" customHeight="1">
      <c r="A200" s="23"/>
      <c r="B200" s="23"/>
      <c r="C200" s="34" t="s">
        <v>21</v>
      </c>
      <c r="D200" s="1846" t="s">
        <v>279</v>
      </c>
      <c r="E200" s="1847"/>
      <c r="F200" s="1847"/>
      <c r="G200" s="1847"/>
      <c r="H200" s="23"/>
      <c r="I200" s="23"/>
      <c r="J200" s="23"/>
      <c r="K200" s="23"/>
    </row>
    <row r="201" spans="1:11" ht="15" customHeight="1">
      <c r="A201" s="23"/>
      <c r="B201" s="23"/>
      <c r="C201" s="35"/>
      <c r="D201" s="36">
        <v>2023</v>
      </c>
      <c r="E201" s="36">
        <v>2024</v>
      </c>
      <c r="F201" s="36">
        <v>2025</v>
      </c>
      <c r="G201" s="36">
        <v>2026</v>
      </c>
      <c r="H201" s="23"/>
      <c r="I201" s="23"/>
      <c r="J201" s="23"/>
      <c r="K201" s="23"/>
    </row>
    <row r="202" spans="1:11" ht="15" customHeight="1">
      <c r="A202" s="23"/>
      <c r="B202" s="23"/>
      <c r="C202" s="37"/>
      <c r="D202" s="38" t="s">
        <v>22</v>
      </c>
      <c r="E202" s="38" t="s">
        <v>23</v>
      </c>
      <c r="F202" s="38" t="s">
        <v>23</v>
      </c>
      <c r="G202" s="38" t="s">
        <v>23</v>
      </c>
      <c r="H202" s="23"/>
      <c r="I202" s="23"/>
      <c r="J202" s="23"/>
      <c r="K202" s="23"/>
    </row>
    <row r="203" spans="1:11" ht="14.1" customHeight="1">
      <c r="A203" s="23"/>
      <c r="B203" s="23"/>
      <c r="C203" s="27" t="s">
        <v>33</v>
      </c>
      <c r="D203" s="31" t="s">
        <v>137</v>
      </c>
      <c r="E203" s="31" t="s">
        <v>137</v>
      </c>
      <c r="F203" s="31" t="s">
        <v>137</v>
      </c>
      <c r="G203" s="31" t="s">
        <v>137</v>
      </c>
      <c r="H203" s="23"/>
      <c r="I203" s="23"/>
      <c r="J203" s="23"/>
      <c r="K203" s="23"/>
    </row>
    <row r="204" spans="1:11" ht="14.1" customHeight="1">
      <c r="A204" s="23"/>
      <c r="B204" s="23"/>
      <c r="C204" s="27" t="s">
        <v>35</v>
      </c>
      <c r="D204" s="31" t="s">
        <v>280</v>
      </c>
      <c r="E204" s="31" t="s">
        <v>281</v>
      </c>
      <c r="F204" s="31" t="s">
        <v>280</v>
      </c>
      <c r="G204" s="31" t="s">
        <v>280</v>
      </c>
      <c r="H204" s="23"/>
      <c r="I204" s="23"/>
      <c r="J204" s="23"/>
      <c r="K204" s="23"/>
    </row>
    <row r="205" spans="1:11" ht="14.1" customHeight="1">
      <c r="A205" s="23"/>
      <c r="B205" s="23"/>
      <c r="C205" s="27" t="s">
        <v>40</v>
      </c>
      <c r="D205" s="31" t="s">
        <v>282</v>
      </c>
      <c r="E205" s="31" t="s">
        <v>283</v>
      </c>
      <c r="F205" s="31" t="s">
        <v>282</v>
      </c>
      <c r="G205" s="31" t="s">
        <v>282</v>
      </c>
      <c r="H205" s="23"/>
      <c r="I205" s="23"/>
      <c r="J205" s="23"/>
      <c r="K205" s="23"/>
    </row>
    <row r="206" spans="1:11" ht="14.1" customHeight="1">
      <c r="A206" s="23"/>
      <c r="B206" s="23"/>
      <c r="C206" s="27" t="s">
        <v>41</v>
      </c>
      <c r="D206" s="31" t="s">
        <v>18</v>
      </c>
      <c r="E206" s="31" t="s">
        <v>42</v>
      </c>
      <c r="F206" s="31" t="s">
        <v>42</v>
      </c>
      <c r="G206" s="31" t="s">
        <v>42</v>
      </c>
      <c r="H206" s="23"/>
      <c r="I206" s="23"/>
      <c r="J206" s="23"/>
      <c r="K206" s="23"/>
    </row>
    <row r="207" spans="1:11" ht="14.1" customHeight="1">
      <c r="A207" s="23"/>
      <c r="B207" s="23"/>
      <c r="C207" s="27" t="s">
        <v>43</v>
      </c>
      <c r="D207" s="31" t="s">
        <v>18</v>
      </c>
      <c r="E207" s="31" t="s">
        <v>34</v>
      </c>
      <c r="F207" s="31" t="s">
        <v>284</v>
      </c>
      <c r="G207" s="31" t="s">
        <v>42</v>
      </c>
      <c r="H207" s="23"/>
      <c r="I207" s="23"/>
      <c r="J207" s="23"/>
      <c r="K207" s="23"/>
    </row>
    <row r="208" spans="1:11" ht="14.1" customHeight="1">
      <c r="A208" s="23"/>
      <c r="B208" s="23"/>
      <c r="C208" s="27" t="s">
        <v>47</v>
      </c>
      <c r="D208" s="31" t="s">
        <v>18</v>
      </c>
      <c r="E208" s="31" t="s">
        <v>34</v>
      </c>
      <c r="F208" s="31" t="s">
        <v>284</v>
      </c>
      <c r="G208" s="31" t="s">
        <v>42</v>
      </c>
      <c r="H208" s="23"/>
      <c r="I208" s="23"/>
      <c r="J208" s="23"/>
      <c r="K208" s="23"/>
    </row>
    <row r="209" spans="1:11" ht="14.1" customHeight="1">
      <c r="A209" s="23"/>
      <c r="B209" s="23"/>
      <c r="C209" s="1848" t="s">
        <v>24</v>
      </c>
      <c r="D209" s="1849"/>
      <c r="E209" s="1849"/>
      <c r="F209" s="1849"/>
      <c r="G209" s="1849"/>
      <c r="H209" s="23"/>
      <c r="I209" s="23"/>
      <c r="J209" s="23"/>
      <c r="K209" s="23"/>
    </row>
    <row r="210" spans="1:11" ht="14.1" customHeight="1">
      <c r="A210" s="23"/>
      <c r="B210" s="23"/>
      <c r="C210" s="35"/>
      <c r="D210" s="36">
        <v>2023</v>
      </c>
      <c r="E210" s="36">
        <v>2024</v>
      </c>
      <c r="F210" s="36">
        <v>2025</v>
      </c>
      <c r="G210" s="36">
        <v>2026</v>
      </c>
      <c r="H210" s="23"/>
      <c r="I210" s="23"/>
      <c r="J210" s="23"/>
      <c r="K210" s="23"/>
    </row>
    <row r="211" spans="1:11" ht="14.1" customHeight="1">
      <c r="A211" s="23"/>
      <c r="B211" s="23"/>
      <c r="C211" s="37"/>
      <c r="D211" s="38" t="s">
        <v>22</v>
      </c>
      <c r="E211" s="38" t="s">
        <v>23</v>
      </c>
      <c r="F211" s="38" t="s">
        <v>23</v>
      </c>
      <c r="G211" s="38" t="s">
        <v>23</v>
      </c>
      <c r="H211" s="23"/>
      <c r="I211" s="23"/>
      <c r="J211" s="23"/>
      <c r="K211" s="23"/>
    </row>
    <row r="212" spans="1:11" ht="14.1" customHeight="1">
      <c r="A212" s="23"/>
      <c r="B212" s="23"/>
      <c r="C212" s="39" t="s">
        <v>48</v>
      </c>
      <c r="D212" s="40">
        <v>0</v>
      </c>
      <c r="E212" s="40">
        <v>0</v>
      </c>
      <c r="F212" s="40">
        <v>0</v>
      </c>
      <c r="G212" s="40">
        <v>0</v>
      </c>
      <c r="H212" s="23"/>
      <c r="I212" s="23"/>
      <c r="J212" s="23"/>
      <c r="K212" s="23"/>
    </row>
    <row r="213" spans="1:11" ht="14.1" customHeight="1">
      <c r="A213" s="23"/>
      <c r="B213" s="23"/>
      <c r="C213" s="39" t="s">
        <v>49</v>
      </c>
      <c r="D213" s="40">
        <v>0</v>
      </c>
      <c r="E213" s="40">
        <v>0</v>
      </c>
      <c r="F213" s="40">
        <v>0</v>
      </c>
      <c r="G213" s="40">
        <v>0</v>
      </c>
      <c r="H213" s="23"/>
      <c r="I213" s="23"/>
      <c r="J213" s="23"/>
      <c r="K213" s="23"/>
    </row>
    <row r="214" spans="1:11" ht="14.1" customHeight="1">
      <c r="A214" s="23"/>
      <c r="B214" s="23"/>
      <c r="C214" s="39" t="s">
        <v>50</v>
      </c>
      <c r="D214" s="40">
        <v>0</v>
      </c>
      <c r="E214" s="40">
        <v>0</v>
      </c>
      <c r="F214" s="40">
        <v>0</v>
      </c>
      <c r="G214" s="40">
        <v>0</v>
      </c>
      <c r="H214" s="23"/>
      <c r="I214" s="23"/>
      <c r="J214" s="23"/>
      <c r="K214" s="23"/>
    </row>
    <row r="215" spans="1:11" ht="14.1" customHeight="1">
      <c r="A215" s="23"/>
      <c r="B215" s="23"/>
      <c r="C215" s="39" t="s">
        <v>51</v>
      </c>
      <c r="D215" s="40">
        <v>0</v>
      </c>
      <c r="E215" s="40">
        <v>0</v>
      </c>
      <c r="F215" s="40">
        <v>0</v>
      </c>
      <c r="G215" s="40">
        <v>0</v>
      </c>
      <c r="H215" s="23"/>
      <c r="I215" s="23"/>
      <c r="J215" s="23"/>
      <c r="K215" s="23"/>
    </row>
    <row r="216" spans="1:11" ht="14.1" customHeight="1">
      <c r="A216" s="23"/>
      <c r="B216" s="23"/>
      <c r="C216" s="39" t="s">
        <v>49</v>
      </c>
      <c r="D216" s="40">
        <v>0</v>
      </c>
      <c r="E216" s="40">
        <v>0</v>
      </c>
      <c r="F216" s="40">
        <v>0</v>
      </c>
      <c r="G216" s="40">
        <v>0</v>
      </c>
      <c r="H216" s="23"/>
      <c r="I216" s="23"/>
      <c r="J216" s="23"/>
      <c r="K216" s="23"/>
    </row>
    <row r="217" spans="1:11" ht="14.1" customHeight="1">
      <c r="A217" s="23"/>
      <c r="B217" s="23"/>
      <c r="C217" s="39" t="s">
        <v>50</v>
      </c>
      <c r="D217" s="40">
        <v>0</v>
      </c>
      <c r="E217" s="40">
        <v>0</v>
      </c>
      <c r="F217" s="40">
        <v>0</v>
      </c>
      <c r="G217" s="40">
        <v>0</v>
      </c>
      <c r="H217" s="23"/>
      <c r="I217" s="23"/>
      <c r="J217" s="23"/>
      <c r="K217" s="23"/>
    </row>
    <row r="218" spans="1:11" ht="14.1" customHeight="1">
      <c r="A218" s="23"/>
      <c r="B218" s="23"/>
      <c r="C218" s="39" t="s">
        <v>52</v>
      </c>
      <c r="D218" s="40">
        <v>0</v>
      </c>
      <c r="E218" s="40">
        <v>0</v>
      </c>
      <c r="F218" s="40">
        <v>0</v>
      </c>
      <c r="G218" s="40">
        <v>0</v>
      </c>
      <c r="H218" s="23"/>
      <c r="I218" s="23"/>
      <c r="J218" s="23"/>
      <c r="K218" s="23"/>
    </row>
    <row r="219" spans="1:11" ht="14.1" customHeight="1">
      <c r="A219" s="23"/>
      <c r="B219" s="23"/>
      <c r="C219" s="39" t="s">
        <v>49</v>
      </c>
      <c r="D219" s="40">
        <v>0</v>
      </c>
      <c r="E219" s="40">
        <v>0</v>
      </c>
      <c r="F219" s="40">
        <v>0</v>
      </c>
      <c r="G219" s="40">
        <v>0</v>
      </c>
      <c r="H219" s="23"/>
      <c r="I219" s="23"/>
      <c r="J219" s="23"/>
      <c r="K219" s="23"/>
    </row>
    <row r="220" spans="1:11" ht="14.1" customHeight="1">
      <c r="A220" s="23"/>
      <c r="B220" s="23"/>
      <c r="C220" s="39" t="s">
        <v>50</v>
      </c>
      <c r="D220" s="40">
        <v>0</v>
      </c>
      <c r="E220" s="40">
        <v>0</v>
      </c>
      <c r="F220" s="40">
        <v>0</v>
      </c>
      <c r="G220" s="40">
        <v>0</v>
      </c>
      <c r="H220" s="23"/>
      <c r="I220" s="23"/>
      <c r="J220" s="23"/>
      <c r="K220" s="23"/>
    </row>
    <row r="221" spans="1:11" ht="14.1" customHeight="1">
      <c r="A221" s="23"/>
      <c r="B221" s="23"/>
      <c r="C221" s="39" t="s">
        <v>53</v>
      </c>
      <c r="D221" s="40">
        <v>0</v>
      </c>
      <c r="E221" s="40">
        <v>0</v>
      </c>
      <c r="F221" s="40">
        <v>0</v>
      </c>
      <c r="G221" s="40">
        <v>0</v>
      </c>
      <c r="H221" s="23"/>
      <c r="I221" s="23"/>
      <c r="J221" s="23"/>
      <c r="K221" s="23"/>
    </row>
    <row r="222" spans="1:11" ht="14.1" customHeight="1">
      <c r="A222" s="23"/>
      <c r="B222" s="23"/>
      <c r="C222" s="39" t="s">
        <v>49</v>
      </c>
      <c r="D222" s="40">
        <v>0</v>
      </c>
      <c r="E222" s="40">
        <v>0</v>
      </c>
      <c r="F222" s="40">
        <v>0</v>
      </c>
      <c r="G222" s="40">
        <v>0</v>
      </c>
      <c r="H222" s="23"/>
      <c r="I222" s="23"/>
      <c r="J222" s="23"/>
      <c r="K222" s="23"/>
    </row>
    <row r="223" spans="1:11" ht="14.1" customHeight="1">
      <c r="A223" s="23"/>
      <c r="B223" s="23"/>
      <c r="C223" s="39" t="s">
        <v>50</v>
      </c>
      <c r="D223" s="40">
        <v>0</v>
      </c>
      <c r="E223" s="40">
        <v>0</v>
      </c>
      <c r="F223" s="40">
        <v>0</v>
      </c>
      <c r="G223" s="40">
        <v>0</v>
      </c>
      <c r="H223" s="23"/>
      <c r="I223" s="23"/>
      <c r="J223" s="23"/>
      <c r="K223" s="23"/>
    </row>
    <row r="224" spans="1:11" ht="14.1" customHeight="1">
      <c r="A224" s="23"/>
      <c r="B224" s="23"/>
      <c r="C224" s="39" t="s">
        <v>54</v>
      </c>
      <c r="D224" s="40">
        <v>0</v>
      </c>
      <c r="E224" s="40">
        <v>0</v>
      </c>
      <c r="F224" s="40">
        <v>0</v>
      </c>
      <c r="G224" s="40">
        <v>0</v>
      </c>
      <c r="H224" s="23"/>
      <c r="I224" s="23"/>
      <c r="J224" s="23"/>
      <c r="K224" s="23"/>
    </row>
    <row r="225" spans="1:11" ht="14.1" customHeight="1">
      <c r="A225" s="23"/>
      <c r="B225" s="23"/>
      <c r="C225" s="39" t="s">
        <v>49</v>
      </c>
      <c r="D225" s="40">
        <v>0</v>
      </c>
      <c r="E225" s="40">
        <v>0</v>
      </c>
      <c r="F225" s="40">
        <v>0</v>
      </c>
      <c r="G225" s="40">
        <v>0</v>
      </c>
      <c r="H225" s="23"/>
      <c r="I225" s="23"/>
      <c r="J225" s="23"/>
      <c r="K225" s="23"/>
    </row>
    <row r="226" spans="1:11" ht="14.1" customHeight="1">
      <c r="A226" s="23"/>
      <c r="B226" s="23"/>
      <c r="C226" s="39" t="s">
        <v>50</v>
      </c>
      <c r="D226" s="40">
        <v>0</v>
      </c>
      <c r="E226" s="40">
        <v>0</v>
      </c>
      <c r="F226" s="40">
        <v>0</v>
      </c>
      <c r="G226" s="40">
        <v>0</v>
      </c>
      <c r="H226" s="23"/>
      <c r="I226" s="23"/>
      <c r="J226" s="23"/>
      <c r="K226" s="23"/>
    </row>
    <row r="227" spans="1:11" ht="14.1" customHeight="1">
      <c r="A227" s="23"/>
      <c r="B227" s="23"/>
      <c r="C227" s="39" t="s">
        <v>55</v>
      </c>
      <c r="D227" s="40">
        <v>0</v>
      </c>
      <c r="E227" s="40">
        <v>0</v>
      </c>
      <c r="F227" s="40">
        <v>0</v>
      </c>
      <c r="G227" s="40">
        <v>0</v>
      </c>
      <c r="H227" s="23"/>
      <c r="I227" s="23"/>
      <c r="J227" s="23"/>
      <c r="K227" s="23"/>
    </row>
    <row r="228" spans="1:11" ht="14.1" customHeight="1">
      <c r="A228" s="23"/>
      <c r="B228" s="23"/>
      <c r="C228" s="39" t="s">
        <v>49</v>
      </c>
      <c r="D228" s="40">
        <v>0</v>
      </c>
      <c r="E228" s="40">
        <v>0</v>
      </c>
      <c r="F228" s="40">
        <v>0</v>
      </c>
      <c r="G228" s="40">
        <v>0</v>
      </c>
      <c r="H228" s="23"/>
      <c r="I228" s="23"/>
      <c r="J228" s="23"/>
      <c r="K228" s="23"/>
    </row>
    <row r="229" spans="1:11" ht="14.1" customHeight="1">
      <c r="A229" s="23"/>
      <c r="B229" s="23"/>
      <c r="C229" s="39" t="s">
        <v>50</v>
      </c>
      <c r="D229" s="40">
        <v>0</v>
      </c>
      <c r="E229" s="40">
        <v>0</v>
      </c>
      <c r="F229" s="40">
        <v>0</v>
      </c>
      <c r="G229" s="40">
        <v>0</v>
      </c>
      <c r="H229" s="23"/>
      <c r="I229" s="23"/>
      <c r="J229" s="23"/>
      <c r="K229" s="23"/>
    </row>
    <row r="230" spans="1:11" ht="14.1" customHeight="1">
      <c r="A230" s="23"/>
      <c r="B230" s="23"/>
      <c r="C230" s="39" t="s">
        <v>56</v>
      </c>
      <c r="D230" s="40">
        <v>0</v>
      </c>
      <c r="E230" s="40">
        <v>0</v>
      </c>
      <c r="F230" s="40">
        <v>0</v>
      </c>
      <c r="G230" s="40">
        <v>0</v>
      </c>
      <c r="H230" s="23"/>
      <c r="I230" s="23"/>
      <c r="J230" s="23"/>
      <c r="K230" s="23"/>
    </row>
    <row r="231" spans="1:11" ht="14.1" customHeight="1">
      <c r="A231" s="23"/>
      <c r="B231" s="23"/>
      <c r="C231" s="39" t="s">
        <v>49</v>
      </c>
      <c r="D231" s="40">
        <v>0</v>
      </c>
      <c r="E231" s="40">
        <v>0</v>
      </c>
      <c r="F231" s="40">
        <v>0</v>
      </c>
      <c r="G231" s="40">
        <v>0</v>
      </c>
      <c r="H231" s="23"/>
      <c r="I231" s="23"/>
      <c r="J231" s="23"/>
      <c r="K231" s="23"/>
    </row>
    <row r="232" spans="1:11" ht="14.1" customHeight="1">
      <c r="A232" s="23"/>
      <c r="B232" s="23"/>
      <c r="C232" s="39" t="s">
        <v>50</v>
      </c>
      <c r="D232" s="40">
        <v>0</v>
      </c>
      <c r="E232" s="40">
        <v>0</v>
      </c>
      <c r="F232" s="40">
        <v>0</v>
      </c>
      <c r="G232" s="40">
        <v>0</v>
      </c>
      <c r="H232" s="23"/>
      <c r="I232" s="23"/>
      <c r="J232" s="23"/>
      <c r="K232" s="23"/>
    </row>
    <row r="233" spans="1:11" ht="14.1" customHeight="1">
      <c r="A233" s="23"/>
      <c r="B233" s="23"/>
      <c r="C233" s="39" t="s">
        <v>57</v>
      </c>
      <c r="D233" s="40">
        <v>0</v>
      </c>
      <c r="E233" s="40">
        <v>0</v>
      </c>
      <c r="F233" s="40">
        <v>0</v>
      </c>
      <c r="G233" s="40">
        <v>0</v>
      </c>
      <c r="H233" s="23"/>
      <c r="I233" s="23"/>
      <c r="J233" s="23"/>
      <c r="K233" s="23"/>
    </row>
    <row r="234" spans="1:11" ht="14.1" customHeight="1">
      <c r="A234" s="23"/>
      <c r="B234" s="23"/>
      <c r="C234" s="39" t="s">
        <v>49</v>
      </c>
      <c r="D234" s="40">
        <v>0</v>
      </c>
      <c r="E234" s="40">
        <v>0</v>
      </c>
      <c r="F234" s="40">
        <v>0</v>
      </c>
      <c r="G234" s="40">
        <v>0</v>
      </c>
      <c r="H234" s="23"/>
      <c r="I234" s="23"/>
      <c r="J234" s="23"/>
      <c r="K234" s="23"/>
    </row>
    <row r="235" spans="1:11" ht="14.1" customHeight="1">
      <c r="A235" s="23"/>
      <c r="B235" s="23"/>
      <c r="C235" s="39" t="s">
        <v>58</v>
      </c>
      <c r="D235" s="40">
        <v>0</v>
      </c>
      <c r="E235" s="40">
        <v>0</v>
      </c>
      <c r="F235" s="40">
        <v>0</v>
      </c>
      <c r="G235" s="40">
        <v>0</v>
      </c>
      <c r="H235" s="23"/>
      <c r="I235" s="23"/>
      <c r="J235" s="23"/>
      <c r="K235" s="23"/>
    </row>
    <row r="236" spans="1:11" ht="14.1" customHeight="1">
      <c r="A236" s="23"/>
      <c r="B236" s="23"/>
      <c r="C236" s="39" t="s">
        <v>59</v>
      </c>
      <c r="D236" s="40">
        <v>0</v>
      </c>
      <c r="E236" s="40">
        <v>0</v>
      </c>
      <c r="F236" s="40">
        <v>0</v>
      </c>
      <c r="G236" s="40">
        <v>0</v>
      </c>
      <c r="H236" s="23"/>
      <c r="I236" s="23"/>
      <c r="J236" s="23"/>
      <c r="K236" s="23"/>
    </row>
    <row r="237" spans="1:11" ht="14.1" customHeight="1">
      <c r="A237" s="23"/>
      <c r="B237" s="23"/>
      <c r="C237" s="39" t="s">
        <v>60</v>
      </c>
      <c r="D237" s="40">
        <v>0</v>
      </c>
      <c r="E237" s="40">
        <v>0</v>
      </c>
      <c r="F237" s="40">
        <v>0</v>
      </c>
      <c r="G237" s="40">
        <v>0</v>
      </c>
      <c r="H237" s="23"/>
      <c r="I237" s="23"/>
      <c r="J237" s="23"/>
      <c r="K237" s="23"/>
    </row>
    <row r="238" spans="1:11" ht="14.1" customHeight="1">
      <c r="A238" s="23"/>
      <c r="B238" s="23"/>
      <c r="C238" s="39" t="s">
        <v>61</v>
      </c>
      <c r="D238" s="40">
        <v>0</v>
      </c>
      <c r="E238" s="40">
        <v>0</v>
      </c>
      <c r="F238" s="40">
        <v>0</v>
      </c>
      <c r="G238" s="40">
        <v>0</v>
      </c>
      <c r="H238" s="23"/>
      <c r="I238" s="23"/>
      <c r="J238" s="23"/>
      <c r="K238" s="23"/>
    </row>
    <row r="239" spans="1:11" ht="14.1" customHeight="1">
      <c r="A239" s="23"/>
      <c r="B239" s="23"/>
      <c r="C239" s="39" t="s">
        <v>62</v>
      </c>
      <c r="D239" s="40">
        <v>0</v>
      </c>
      <c r="E239" s="40">
        <v>2000000</v>
      </c>
      <c r="F239" s="40">
        <v>1000000</v>
      </c>
      <c r="G239" s="40">
        <v>1000000</v>
      </c>
      <c r="H239" s="23"/>
      <c r="I239" s="23"/>
      <c r="J239" s="23"/>
      <c r="K239" s="23"/>
    </row>
    <row r="240" spans="1:11" ht="14.1" customHeight="1">
      <c r="A240" s="23"/>
      <c r="B240" s="23"/>
      <c r="C240" s="39" t="s">
        <v>49</v>
      </c>
      <c r="D240" s="40">
        <v>0</v>
      </c>
      <c r="E240" s="40">
        <v>2000000</v>
      </c>
      <c r="F240" s="40">
        <v>1000000</v>
      </c>
      <c r="G240" s="40">
        <v>1000000</v>
      </c>
      <c r="H240" s="23"/>
      <c r="I240" s="23"/>
      <c r="J240" s="23"/>
      <c r="K240" s="23"/>
    </row>
    <row r="241" spans="1:11" ht="14.1" customHeight="1">
      <c r="A241" s="23"/>
      <c r="B241" s="23"/>
      <c r="C241" s="39" t="s">
        <v>58</v>
      </c>
      <c r="D241" s="40">
        <v>0</v>
      </c>
      <c r="E241" s="40">
        <v>0</v>
      </c>
      <c r="F241" s="40">
        <v>0</v>
      </c>
      <c r="G241" s="40">
        <v>0</v>
      </c>
      <c r="H241" s="23"/>
      <c r="I241" s="23"/>
      <c r="J241" s="23"/>
      <c r="K241" s="23"/>
    </row>
    <row r="242" spans="1:11" ht="14.1" customHeight="1">
      <c r="A242" s="23"/>
      <c r="B242" s="23"/>
      <c r="C242" s="39" t="s">
        <v>59</v>
      </c>
      <c r="D242" s="40">
        <v>0</v>
      </c>
      <c r="E242" s="40">
        <v>0</v>
      </c>
      <c r="F242" s="40">
        <v>0</v>
      </c>
      <c r="G242" s="40">
        <v>0</v>
      </c>
      <c r="H242" s="23"/>
      <c r="I242" s="23"/>
      <c r="J242" s="23"/>
      <c r="K242" s="23"/>
    </row>
    <row r="243" spans="1:11" ht="14.1" customHeight="1">
      <c r="A243" s="23"/>
      <c r="B243" s="23"/>
      <c r="C243" s="39" t="s">
        <v>60</v>
      </c>
      <c r="D243" s="40">
        <v>0</v>
      </c>
      <c r="E243" s="40">
        <v>0</v>
      </c>
      <c r="F243" s="40">
        <v>0</v>
      </c>
      <c r="G243" s="40">
        <v>0</v>
      </c>
      <c r="H243" s="23"/>
      <c r="I243" s="23"/>
      <c r="J243" s="23"/>
      <c r="K243" s="23"/>
    </row>
    <row r="244" spans="1:11" ht="14.1" customHeight="1">
      <c r="A244" s="23"/>
      <c r="B244" s="23"/>
      <c r="C244" s="39" t="s">
        <v>61</v>
      </c>
      <c r="D244" s="40">
        <v>0</v>
      </c>
      <c r="E244" s="40">
        <v>0</v>
      </c>
      <c r="F244" s="40">
        <v>0</v>
      </c>
      <c r="G244" s="40">
        <v>0</v>
      </c>
      <c r="H244" s="23"/>
      <c r="I244" s="23"/>
      <c r="J244" s="23"/>
      <c r="K244" s="23"/>
    </row>
    <row r="245" spans="1:11" ht="14.1" customHeight="1">
      <c r="A245" s="23"/>
      <c r="B245" s="23"/>
      <c r="C245" s="39" t="s">
        <v>63</v>
      </c>
      <c r="D245" s="40">
        <v>0</v>
      </c>
      <c r="E245" s="40">
        <v>0</v>
      </c>
      <c r="F245" s="40">
        <v>0</v>
      </c>
      <c r="G245" s="40">
        <v>0</v>
      </c>
      <c r="H245" s="23"/>
      <c r="I245" s="23"/>
      <c r="J245" s="23"/>
      <c r="K245" s="23"/>
    </row>
    <row r="246" spans="1:11" ht="14.1" customHeight="1">
      <c r="A246" s="23"/>
      <c r="B246" s="23"/>
      <c r="C246" s="39" t="s">
        <v>49</v>
      </c>
      <c r="D246" s="40">
        <v>0</v>
      </c>
      <c r="E246" s="40">
        <v>0</v>
      </c>
      <c r="F246" s="40">
        <v>0</v>
      </c>
      <c r="G246" s="40">
        <v>0</v>
      </c>
      <c r="H246" s="23"/>
      <c r="I246" s="23"/>
      <c r="J246" s="23"/>
      <c r="K246" s="23"/>
    </row>
    <row r="247" spans="1:11" ht="14.1" customHeight="1">
      <c r="A247" s="23"/>
      <c r="B247" s="23"/>
      <c r="C247" s="39" t="s">
        <v>58</v>
      </c>
      <c r="D247" s="40">
        <v>0</v>
      </c>
      <c r="E247" s="40">
        <v>0</v>
      </c>
      <c r="F247" s="40">
        <v>0</v>
      </c>
      <c r="G247" s="40">
        <v>0</v>
      </c>
      <c r="H247" s="23"/>
      <c r="I247" s="23"/>
      <c r="J247" s="23"/>
      <c r="K247" s="23"/>
    </row>
    <row r="248" spans="1:11" ht="14.1" customHeight="1">
      <c r="A248" s="23"/>
      <c r="B248" s="23"/>
      <c r="C248" s="39" t="s">
        <v>59</v>
      </c>
      <c r="D248" s="40">
        <v>0</v>
      </c>
      <c r="E248" s="40">
        <v>0</v>
      </c>
      <c r="F248" s="40">
        <v>0</v>
      </c>
      <c r="G248" s="40">
        <v>0</v>
      </c>
      <c r="H248" s="23"/>
      <c r="I248" s="23"/>
      <c r="J248" s="23"/>
      <c r="K248" s="23"/>
    </row>
    <row r="249" spans="1:11" ht="14.1" customHeight="1">
      <c r="A249" s="23"/>
      <c r="B249" s="23"/>
      <c r="C249" s="39" t="s">
        <v>60</v>
      </c>
      <c r="D249" s="40">
        <v>0</v>
      </c>
      <c r="E249" s="40">
        <v>0</v>
      </c>
      <c r="F249" s="40">
        <v>0</v>
      </c>
      <c r="G249" s="40">
        <v>0</v>
      </c>
      <c r="H249" s="23"/>
      <c r="I249" s="23"/>
      <c r="J249" s="23"/>
      <c r="K249" s="23"/>
    </row>
    <row r="250" spans="1:11" ht="14.1" customHeight="1">
      <c r="A250" s="23"/>
      <c r="B250" s="23"/>
      <c r="C250" s="39" t="s">
        <v>61</v>
      </c>
      <c r="D250" s="40">
        <v>0</v>
      </c>
      <c r="E250" s="40">
        <v>0</v>
      </c>
      <c r="F250" s="40">
        <v>0</v>
      </c>
      <c r="G250" s="40">
        <v>0</v>
      </c>
      <c r="H250" s="23"/>
      <c r="I250" s="23"/>
      <c r="J250" s="23"/>
      <c r="K250" s="23"/>
    </row>
    <row r="251" spans="1:11" ht="14.1" customHeight="1">
      <c r="A251" s="23"/>
      <c r="B251" s="23"/>
      <c r="C251" s="39" t="s">
        <v>64</v>
      </c>
      <c r="D251" s="40">
        <v>0</v>
      </c>
      <c r="E251" s="40">
        <v>0</v>
      </c>
      <c r="F251" s="40">
        <v>0</v>
      </c>
      <c r="G251" s="40">
        <v>0</v>
      </c>
      <c r="H251" s="23"/>
      <c r="I251" s="23"/>
      <c r="J251" s="23"/>
      <c r="K251" s="23"/>
    </row>
    <row r="252" spans="1:11" ht="14.1" customHeight="1">
      <c r="A252" s="23"/>
      <c r="B252" s="23"/>
      <c r="C252" s="39" t="s">
        <v>65</v>
      </c>
      <c r="D252" s="40">
        <v>0</v>
      </c>
      <c r="E252" s="40">
        <v>0</v>
      </c>
      <c r="F252" s="40">
        <v>0</v>
      </c>
      <c r="G252" s="40">
        <v>0</v>
      </c>
      <c r="H252" s="23"/>
      <c r="I252" s="23"/>
      <c r="J252" s="23"/>
      <c r="K252" s="23"/>
    </row>
    <row r="253" spans="1:11" ht="14.1" customHeight="1">
      <c r="A253" s="23"/>
      <c r="B253" s="23"/>
      <c r="C253" s="41" t="s">
        <v>25</v>
      </c>
      <c r="D253" s="40">
        <v>0</v>
      </c>
      <c r="E253" s="40">
        <v>2000000</v>
      </c>
      <c r="F253" s="40">
        <v>1000000</v>
      </c>
      <c r="G253" s="40">
        <v>1000000</v>
      </c>
      <c r="H253" s="23"/>
      <c r="I253" s="23"/>
      <c r="J253" s="23"/>
      <c r="K253" s="23"/>
    </row>
    <row r="254" spans="1:11" ht="14.1" customHeight="1">
      <c r="A254" s="23"/>
      <c r="B254" s="23"/>
      <c r="C254" s="33" t="s">
        <v>19</v>
      </c>
      <c r="D254" s="1850" t="s">
        <v>285</v>
      </c>
      <c r="E254" s="1851"/>
      <c r="F254" s="1851"/>
      <c r="G254" s="1851"/>
      <c r="H254" s="23"/>
      <c r="I254" s="23"/>
      <c r="J254" s="23"/>
      <c r="K254" s="23"/>
    </row>
    <row r="255" spans="1:11" ht="14.1" customHeight="1">
      <c r="A255" s="23"/>
      <c r="B255" s="23"/>
      <c r="C255" s="34" t="s">
        <v>20</v>
      </c>
      <c r="D255" s="1846" t="s">
        <v>286</v>
      </c>
      <c r="E255" s="1847"/>
      <c r="F255" s="1847"/>
      <c r="G255" s="1847"/>
      <c r="H255" s="23"/>
      <c r="I255" s="23"/>
      <c r="J255" s="23"/>
      <c r="K255" s="23"/>
    </row>
    <row r="256" spans="1:11" ht="14.1" customHeight="1">
      <c r="A256" s="23"/>
      <c r="B256" s="23"/>
      <c r="C256" s="34" t="s">
        <v>21</v>
      </c>
      <c r="D256" s="1846" t="s">
        <v>287</v>
      </c>
      <c r="E256" s="1847"/>
      <c r="F256" s="1847"/>
      <c r="G256" s="1847"/>
      <c r="H256" s="23"/>
      <c r="I256" s="23"/>
      <c r="J256" s="23"/>
      <c r="K256" s="23"/>
    </row>
    <row r="257" spans="1:11" ht="15" customHeight="1">
      <c r="A257" s="23"/>
      <c r="B257" s="23"/>
      <c r="C257" s="35"/>
      <c r="D257" s="36">
        <v>2023</v>
      </c>
      <c r="E257" s="36">
        <v>2024</v>
      </c>
      <c r="F257" s="36">
        <v>2025</v>
      </c>
      <c r="G257" s="36">
        <v>2026</v>
      </c>
      <c r="H257" s="23"/>
      <c r="I257" s="23"/>
      <c r="J257" s="23"/>
      <c r="K257" s="23"/>
    </row>
    <row r="258" spans="1:11" ht="15" customHeight="1">
      <c r="A258" s="23"/>
      <c r="B258" s="23"/>
      <c r="C258" s="37"/>
      <c r="D258" s="38" t="s">
        <v>22</v>
      </c>
      <c r="E258" s="38" t="s">
        <v>23</v>
      </c>
      <c r="F258" s="38" t="s">
        <v>23</v>
      </c>
      <c r="G258" s="38" t="s">
        <v>23</v>
      </c>
      <c r="H258" s="23"/>
      <c r="I258" s="23"/>
      <c r="J258" s="23"/>
      <c r="K258" s="23"/>
    </row>
    <row r="259" spans="1:11" ht="14.1" customHeight="1">
      <c r="A259" s="23"/>
      <c r="B259" s="23"/>
      <c r="C259" s="27" t="s">
        <v>33</v>
      </c>
      <c r="D259" s="31" t="s">
        <v>73</v>
      </c>
      <c r="E259" s="31" t="s">
        <v>73</v>
      </c>
      <c r="F259" s="31" t="s">
        <v>42</v>
      </c>
      <c r="G259" s="31" t="s">
        <v>42</v>
      </c>
      <c r="H259" s="23"/>
      <c r="I259" s="23"/>
      <c r="J259" s="23"/>
      <c r="K259" s="23"/>
    </row>
    <row r="260" spans="1:11" ht="14.1" customHeight="1">
      <c r="A260" s="23"/>
      <c r="B260" s="23"/>
      <c r="C260" s="27" t="s">
        <v>35</v>
      </c>
      <c r="D260" s="31" t="s">
        <v>288</v>
      </c>
      <c r="E260" s="31" t="s">
        <v>289</v>
      </c>
      <c r="F260" s="31" t="s">
        <v>42</v>
      </c>
      <c r="G260" s="31" t="s">
        <v>42</v>
      </c>
      <c r="H260" s="23"/>
      <c r="I260" s="23"/>
      <c r="J260" s="23"/>
      <c r="K260" s="23"/>
    </row>
    <row r="261" spans="1:11" ht="14.1" customHeight="1">
      <c r="A261" s="23"/>
      <c r="B261" s="23"/>
      <c r="C261" s="27" t="s">
        <v>40</v>
      </c>
      <c r="D261" s="31" t="s">
        <v>290</v>
      </c>
      <c r="E261" s="31" t="s">
        <v>291</v>
      </c>
      <c r="F261" s="31" t="s">
        <v>42</v>
      </c>
      <c r="G261" s="31" t="s">
        <v>42</v>
      </c>
      <c r="H261" s="23"/>
      <c r="I261" s="23"/>
      <c r="J261" s="23"/>
      <c r="K261" s="23"/>
    </row>
    <row r="262" spans="1:11" ht="14.1" customHeight="1">
      <c r="A262" s="23"/>
      <c r="B262" s="23"/>
      <c r="C262" s="27" t="s">
        <v>41</v>
      </c>
      <c r="D262" s="31" t="s">
        <v>18</v>
      </c>
      <c r="E262" s="31" t="s">
        <v>42</v>
      </c>
      <c r="F262" s="31" t="s">
        <v>122</v>
      </c>
      <c r="G262" s="31" t="s">
        <v>18</v>
      </c>
      <c r="H262" s="23"/>
      <c r="I262" s="23"/>
      <c r="J262" s="23"/>
      <c r="K262" s="23"/>
    </row>
    <row r="263" spans="1:11" ht="14.1" customHeight="1">
      <c r="A263" s="23"/>
      <c r="B263" s="23"/>
      <c r="C263" s="27" t="s">
        <v>43</v>
      </c>
      <c r="D263" s="31" t="s">
        <v>18</v>
      </c>
      <c r="E263" s="31" t="s">
        <v>292</v>
      </c>
      <c r="F263" s="31" t="s">
        <v>122</v>
      </c>
      <c r="G263" s="31" t="s">
        <v>18</v>
      </c>
      <c r="H263" s="23"/>
      <c r="I263" s="23"/>
      <c r="J263" s="23"/>
      <c r="K263" s="23"/>
    </row>
    <row r="264" spans="1:11" ht="14.1" customHeight="1">
      <c r="A264" s="23"/>
      <c r="B264" s="23"/>
      <c r="C264" s="27" t="s">
        <v>47</v>
      </c>
      <c r="D264" s="31" t="s">
        <v>18</v>
      </c>
      <c r="E264" s="31" t="s">
        <v>292</v>
      </c>
      <c r="F264" s="31" t="s">
        <v>122</v>
      </c>
      <c r="G264" s="31" t="s">
        <v>18</v>
      </c>
      <c r="H264" s="23"/>
      <c r="I264" s="23"/>
      <c r="J264" s="23"/>
      <c r="K264" s="23"/>
    </row>
    <row r="265" spans="1:11" ht="14.1" customHeight="1">
      <c r="A265" s="23"/>
      <c r="B265" s="23"/>
      <c r="C265" s="1848" t="s">
        <v>24</v>
      </c>
      <c r="D265" s="1849"/>
      <c r="E265" s="1849"/>
      <c r="F265" s="1849"/>
      <c r="G265" s="1849"/>
      <c r="H265" s="23"/>
      <c r="I265" s="23"/>
      <c r="J265" s="23"/>
      <c r="K265" s="23"/>
    </row>
    <row r="266" spans="1:11" ht="14.1" customHeight="1">
      <c r="A266" s="23"/>
      <c r="B266" s="23"/>
      <c r="C266" s="35"/>
      <c r="D266" s="36">
        <v>2023</v>
      </c>
      <c r="E266" s="36">
        <v>2024</v>
      </c>
      <c r="F266" s="36">
        <v>2025</v>
      </c>
      <c r="G266" s="36">
        <v>2026</v>
      </c>
      <c r="H266" s="23"/>
      <c r="I266" s="23"/>
      <c r="J266" s="23"/>
      <c r="K266" s="23"/>
    </row>
    <row r="267" spans="1:11" ht="14.1" customHeight="1">
      <c r="A267" s="23"/>
      <c r="B267" s="23"/>
      <c r="C267" s="37"/>
      <c r="D267" s="38" t="s">
        <v>22</v>
      </c>
      <c r="E267" s="38" t="s">
        <v>23</v>
      </c>
      <c r="F267" s="38" t="s">
        <v>23</v>
      </c>
      <c r="G267" s="38" t="s">
        <v>23</v>
      </c>
      <c r="H267" s="23"/>
      <c r="I267" s="23"/>
      <c r="J267" s="23"/>
      <c r="K267" s="23"/>
    </row>
    <row r="268" spans="1:11" ht="14.1" customHeight="1">
      <c r="A268" s="23"/>
      <c r="B268" s="23"/>
      <c r="C268" s="39" t="s">
        <v>48</v>
      </c>
      <c r="D268" s="40">
        <v>0</v>
      </c>
      <c r="E268" s="40">
        <v>0</v>
      </c>
      <c r="F268" s="40">
        <v>0</v>
      </c>
      <c r="G268" s="40">
        <v>0</v>
      </c>
      <c r="H268" s="23"/>
      <c r="I268" s="23"/>
      <c r="J268" s="23"/>
      <c r="K268" s="23"/>
    </row>
    <row r="269" spans="1:11" ht="14.1" customHeight="1">
      <c r="A269" s="23"/>
      <c r="B269" s="23"/>
      <c r="C269" s="39" t="s">
        <v>49</v>
      </c>
      <c r="D269" s="40">
        <v>0</v>
      </c>
      <c r="E269" s="40">
        <v>0</v>
      </c>
      <c r="F269" s="40">
        <v>0</v>
      </c>
      <c r="G269" s="40">
        <v>0</v>
      </c>
      <c r="H269" s="23"/>
      <c r="I269" s="23"/>
      <c r="J269" s="23"/>
      <c r="K269" s="23"/>
    </row>
    <row r="270" spans="1:11" ht="14.1" customHeight="1">
      <c r="A270" s="23"/>
      <c r="B270" s="23"/>
      <c r="C270" s="39" t="s">
        <v>50</v>
      </c>
      <c r="D270" s="40">
        <v>0</v>
      </c>
      <c r="E270" s="40">
        <v>0</v>
      </c>
      <c r="F270" s="40">
        <v>0</v>
      </c>
      <c r="G270" s="40">
        <v>0</v>
      </c>
      <c r="H270" s="23"/>
      <c r="I270" s="23"/>
      <c r="J270" s="23"/>
      <c r="K270" s="23"/>
    </row>
    <row r="271" spans="1:11" ht="14.1" customHeight="1">
      <c r="A271" s="23"/>
      <c r="B271" s="23"/>
      <c r="C271" s="39" t="s">
        <v>51</v>
      </c>
      <c r="D271" s="40">
        <v>0</v>
      </c>
      <c r="E271" s="40">
        <v>0</v>
      </c>
      <c r="F271" s="40">
        <v>0</v>
      </c>
      <c r="G271" s="40">
        <v>0</v>
      </c>
      <c r="H271" s="23"/>
      <c r="I271" s="23"/>
      <c r="J271" s="23"/>
      <c r="K271" s="23"/>
    </row>
    <row r="272" spans="1:11" ht="14.1" customHeight="1">
      <c r="A272" s="23"/>
      <c r="B272" s="23"/>
      <c r="C272" s="39" t="s">
        <v>49</v>
      </c>
      <c r="D272" s="40">
        <v>0</v>
      </c>
      <c r="E272" s="40">
        <v>0</v>
      </c>
      <c r="F272" s="40">
        <v>0</v>
      </c>
      <c r="G272" s="40">
        <v>0</v>
      </c>
      <c r="H272" s="23"/>
      <c r="I272" s="23"/>
      <c r="J272" s="23"/>
      <c r="K272" s="23"/>
    </row>
    <row r="273" spans="1:11" ht="14.1" customHeight="1">
      <c r="A273" s="23"/>
      <c r="B273" s="23"/>
      <c r="C273" s="39" t="s">
        <v>50</v>
      </c>
      <c r="D273" s="40">
        <v>0</v>
      </c>
      <c r="E273" s="40">
        <v>0</v>
      </c>
      <c r="F273" s="40">
        <v>0</v>
      </c>
      <c r="G273" s="40">
        <v>0</v>
      </c>
      <c r="H273" s="23"/>
      <c r="I273" s="23"/>
      <c r="J273" s="23"/>
      <c r="K273" s="23"/>
    </row>
    <row r="274" spans="1:11" ht="14.1" customHeight="1">
      <c r="A274" s="23"/>
      <c r="B274" s="23"/>
      <c r="C274" s="39" t="s">
        <v>52</v>
      </c>
      <c r="D274" s="40">
        <v>0</v>
      </c>
      <c r="E274" s="40">
        <v>0</v>
      </c>
      <c r="F274" s="40">
        <v>0</v>
      </c>
      <c r="G274" s="40">
        <v>0</v>
      </c>
      <c r="H274" s="23"/>
      <c r="I274" s="23"/>
      <c r="J274" s="23"/>
      <c r="K274" s="23"/>
    </row>
    <row r="275" spans="1:11" ht="14.1" customHeight="1">
      <c r="A275" s="23"/>
      <c r="B275" s="23"/>
      <c r="C275" s="39" t="s">
        <v>49</v>
      </c>
      <c r="D275" s="40">
        <v>0</v>
      </c>
      <c r="E275" s="40">
        <v>0</v>
      </c>
      <c r="F275" s="40">
        <v>0</v>
      </c>
      <c r="G275" s="40">
        <v>0</v>
      </c>
      <c r="H275" s="23"/>
      <c r="I275" s="23"/>
      <c r="J275" s="23"/>
      <c r="K275" s="23"/>
    </row>
    <row r="276" spans="1:11" ht="14.1" customHeight="1">
      <c r="A276" s="23"/>
      <c r="B276" s="23"/>
      <c r="C276" s="39" t="s">
        <v>50</v>
      </c>
      <c r="D276" s="40">
        <v>0</v>
      </c>
      <c r="E276" s="40">
        <v>0</v>
      </c>
      <c r="F276" s="40">
        <v>0</v>
      </c>
      <c r="G276" s="40">
        <v>0</v>
      </c>
      <c r="H276" s="23"/>
      <c r="I276" s="23"/>
      <c r="J276" s="23"/>
      <c r="K276" s="23"/>
    </row>
    <row r="277" spans="1:11" ht="14.1" customHeight="1">
      <c r="A277" s="23"/>
      <c r="B277" s="23"/>
      <c r="C277" s="39" t="s">
        <v>53</v>
      </c>
      <c r="D277" s="40">
        <v>0</v>
      </c>
      <c r="E277" s="40">
        <v>0</v>
      </c>
      <c r="F277" s="40">
        <v>0</v>
      </c>
      <c r="G277" s="40">
        <v>0</v>
      </c>
      <c r="H277" s="23"/>
      <c r="I277" s="23"/>
      <c r="J277" s="23"/>
      <c r="K277" s="23"/>
    </row>
    <row r="278" spans="1:11" ht="14.1" customHeight="1">
      <c r="A278" s="23"/>
      <c r="B278" s="23"/>
      <c r="C278" s="39" t="s">
        <v>49</v>
      </c>
      <c r="D278" s="40">
        <v>0</v>
      </c>
      <c r="E278" s="40">
        <v>0</v>
      </c>
      <c r="F278" s="40">
        <v>0</v>
      </c>
      <c r="G278" s="40">
        <v>0</v>
      </c>
      <c r="H278" s="23"/>
      <c r="I278" s="23"/>
      <c r="J278" s="23"/>
      <c r="K278" s="23"/>
    </row>
    <row r="279" spans="1:11" ht="14.1" customHeight="1">
      <c r="A279" s="23"/>
      <c r="B279" s="23"/>
      <c r="C279" s="39" t="s">
        <v>50</v>
      </c>
      <c r="D279" s="40">
        <v>0</v>
      </c>
      <c r="E279" s="40">
        <v>0</v>
      </c>
      <c r="F279" s="40">
        <v>0</v>
      </c>
      <c r="G279" s="40">
        <v>0</v>
      </c>
      <c r="H279" s="23"/>
      <c r="I279" s="23"/>
      <c r="J279" s="23"/>
      <c r="K279" s="23"/>
    </row>
    <row r="280" spans="1:11" ht="14.1" customHeight="1">
      <c r="A280" s="23"/>
      <c r="B280" s="23"/>
      <c r="C280" s="39" t="s">
        <v>54</v>
      </c>
      <c r="D280" s="40">
        <v>0</v>
      </c>
      <c r="E280" s="40">
        <v>0</v>
      </c>
      <c r="F280" s="40">
        <v>0</v>
      </c>
      <c r="G280" s="40">
        <v>0</v>
      </c>
      <c r="H280" s="23"/>
      <c r="I280" s="23"/>
      <c r="J280" s="23"/>
      <c r="K280" s="23"/>
    </row>
    <row r="281" spans="1:11" ht="14.1" customHeight="1">
      <c r="A281" s="23"/>
      <c r="B281" s="23"/>
      <c r="C281" s="39" t="s">
        <v>49</v>
      </c>
      <c r="D281" s="40">
        <v>0</v>
      </c>
      <c r="E281" s="40">
        <v>0</v>
      </c>
      <c r="F281" s="40">
        <v>0</v>
      </c>
      <c r="G281" s="40">
        <v>0</v>
      </c>
      <c r="H281" s="23"/>
      <c r="I281" s="23"/>
      <c r="J281" s="23"/>
      <c r="K281" s="23"/>
    </row>
    <row r="282" spans="1:11" ht="14.1" customHeight="1">
      <c r="A282" s="23"/>
      <c r="B282" s="23"/>
      <c r="C282" s="39" t="s">
        <v>50</v>
      </c>
      <c r="D282" s="40">
        <v>0</v>
      </c>
      <c r="E282" s="40">
        <v>0</v>
      </c>
      <c r="F282" s="40">
        <v>0</v>
      </c>
      <c r="G282" s="40">
        <v>0</v>
      </c>
      <c r="H282" s="23"/>
      <c r="I282" s="23"/>
      <c r="J282" s="23"/>
      <c r="K282" s="23"/>
    </row>
    <row r="283" spans="1:11" ht="14.1" customHeight="1">
      <c r="A283" s="23"/>
      <c r="B283" s="23"/>
      <c r="C283" s="39" t="s">
        <v>55</v>
      </c>
      <c r="D283" s="40">
        <v>0</v>
      </c>
      <c r="E283" s="40">
        <v>0</v>
      </c>
      <c r="F283" s="40">
        <v>0</v>
      </c>
      <c r="G283" s="40">
        <v>0</v>
      </c>
      <c r="H283" s="23"/>
      <c r="I283" s="23"/>
      <c r="J283" s="23"/>
      <c r="K283" s="23"/>
    </row>
    <row r="284" spans="1:11" ht="14.1" customHeight="1">
      <c r="A284" s="23"/>
      <c r="B284" s="23"/>
      <c r="C284" s="39" t="s">
        <v>49</v>
      </c>
      <c r="D284" s="40">
        <v>0</v>
      </c>
      <c r="E284" s="40">
        <v>0</v>
      </c>
      <c r="F284" s="40">
        <v>0</v>
      </c>
      <c r="G284" s="40">
        <v>0</v>
      </c>
      <c r="H284" s="23"/>
      <c r="I284" s="23"/>
      <c r="J284" s="23"/>
      <c r="K284" s="23"/>
    </row>
    <row r="285" spans="1:11" ht="14.1" customHeight="1">
      <c r="A285" s="23"/>
      <c r="B285" s="23"/>
      <c r="C285" s="39" t="s">
        <v>50</v>
      </c>
      <c r="D285" s="40">
        <v>0</v>
      </c>
      <c r="E285" s="40">
        <v>0</v>
      </c>
      <c r="F285" s="40">
        <v>0</v>
      </c>
      <c r="G285" s="40">
        <v>0</v>
      </c>
      <c r="H285" s="23"/>
      <c r="I285" s="23"/>
      <c r="J285" s="23"/>
      <c r="K285" s="23"/>
    </row>
    <row r="286" spans="1:11" ht="14.1" customHeight="1">
      <c r="A286" s="23"/>
      <c r="B286" s="23"/>
      <c r="C286" s="39" t="s">
        <v>56</v>
      </c>
      <c r="D286" s="40">
        <v>0</v>
      </c>
      <c r="E286" s="40">
        <v>0</v>
      </c>
      <c r="F286" s="40">
        <v>0</v>
      </c>
      <c r="G286" s="40">
        <v>0</v>
      </c>
      <c r="H286" s="23"/>
      <c r="I286" s="23"/>
      <c r="J286" s="23"/>
      <c r="K286" s="23"/>
    </row>
    <row r="287" spans="1:11" ht="14.1" customHeight="1">
      <c r="A287" s="23"/>
      <c r="B287" s="23"/>
      <c r="C287" s="39" t="s">
        <v>49</v>
      </c>
      <c r="D287" s="40">
        <v>0</v>
      </c>
      <c r="E287" s="40">
        <v>0</v>
      </c>
      <c r="F287" s="40">
        <v>0</v>
      </c>
      <c r="G287" s="40">
        <v>0</v>
      </c>
      <c r="H287" s="23"/>
      <c r="I287" s="23"/>
      <c r="J287" s="23"/>
      <c r="K287" s="23"/>
    </row>
    <row r="288" spans="1:11" ht="14.1" customHeight="1">
      <c r="A288" s="23"/>
      <c r="B288" s="23"/>
      <c r="C288" s="39" t="s">
        <v>50</v>
      </c>
      <c r="D288" s="40">
        <v>0</v>
      </c>
      <c r="E288" s="40">
        <v>0</v>
      </c>
      <c r="F288" s="40">
        <v>0</v>
      </c>
      <c r="G288" s="40">
        <v>0</v>
      </c>
      <c r="H288" s="23"/>
      <c r="I288" s="23"/>
      <c r="J288" s="23"/>
      <c r="K288" s="23"/>
    </row>
    <row r="289" spans="1:11" ht="14.1" customHeight="1">
      <c r="A289" s="23"/>
      <c r="B289" s="23"/>
      <c r="C289" s="39" t="s">
        <v>57</v>
      </c>
      <c r="D289" s="40">
        <v>0</v>
      </c>
      <c r="E289" s="40">
        <v>0</v>
      </c>
      <c r="F289" s="40">
        <v>0</v>
      </c>
      <c r="G289" s="40">
        <v>0</v>
      </c>
      <c r="H289" s="23"/>
      <c r="I289" s="23"/>
      <c r="J289" s="23"/>
      <c r="K289" s="23"/>
    </row>
    <row r="290" spans="1:11" ht="14.1" customHeight="1">
      <c r="A290" s="23"/>
      <c r="B290" s="23"/>
      <c r="C290" s="39" t="s">
        <v>49</v>
      </c>
      <c r="D290" s="40">
        <v>0</v>
      </c>
      <c r="E290" s="40">
        <v>0</v>
      </c>
      <c r="F290" s="40">
        <v>0</v>
      </c>
      <c r="G290" s="40">
        <v>0</v>
      </c>
      <c r="H290" s="23"/>
      <c r="I290" s="23"/>
      <c r="J290" s="23"/>
      <c r="K290" s="23"/>
    </row>
    <row r="291" spans="1:11" ht="14.1" customHeight="1">
      <c r="A291" s="23"/>
      <c r="B291" s="23"/>
      <c r="C291" s="39" t="s">
        <v>58</v>
      </c>
      <c r="D291" s="40">
        <v>0</v>
      </c>
      <c r="E291" s="40">
        <v>0</v>
      </c>
      <c r="F291" s="40">
        <v>0</v>
      </c>
      <c r="G291" s="40">
        <v>0</v>
      </c>
      <c r="H291" s="23"/>
      <c r="I291" s="23"/>
      <c r="J291" s="23"/>
      <c r="K291" s="23"/>
    </row>
    <row r="292" spans="1:11" ht="14.1" customHeight="1">
      <c r="A292" s="23"/>
      <c r="B292" s="23"/>
      <c r="C292" s="39" t="s">
        <v>59</v>
      </c>
      <c r="D292" s="40">
        <v>0</v>
      </c>
      <c r="E292" s="40">
        <v>0</v>
      </c>
      <c r="F292" s="40">
        <v>0</v>
      </c>
      <c r="G292" s="40">
        <v>0</v>
      </c>
      <c r="H292" s="23"/>
      <c r="I292" s="23"/>
      <c r="J292" s="23"/>
      <c r="K292" s="23"/>
    </row>
    <row r="293" spans="1:11" ht="14.1" customHeight="1">
      <c r="A293" s="23"/>
      <c r="B293" s="23"/>
      <c r="C293" s="39" t="s">
        <v>60</v>
      </c>
      <c r="D293" s="40">
        <v>0</v>
      </c>
      <c r="E293" s="40">
        <v>0</v>
      </c>
      <c r="F293" s="40">
        <v>0</v>
      </c>
      <c r="G293" s="40">
        <v>0</v>
      </c>
      <c r="H293" s="23"/>
      <c r="I293" s="23"/>
      <c r="J293" s="23"/>
      <c r="K293" s="23"/>
    </row>
    <row r="294" spans="1:11" ht="14.1" customHeight="1">
      <c r="A294" s="23"/>
      <c r="B294" s="23"/>
      <c r="C294" s="39" t="s">
        <v>61</v>
      </c>
      <c r="D294" s="40">
        <v>0</v>
      </c>
      <c r="E294" s="40">
        <v>0</v>
      </c>
      <c r="F294" s="40">
        <v>0</v>
      </c>
      <c r="G294" s="40">
        <v>0</v>
      </c>
      <c r="H294" s="23"/>
      <c r="I294" s="23"/>
      <c r="J294" s="23"/>
      <c r="K294" s="23"/>
    </row>
    <row r="295" spans="1:11" ht="14.1" customHeight="1">
      <c r="A295" s="23"/>
      <c r="B295" s="23"/>
      <c r="C295" s="39" t="s">
        <v>62</v>
      </c>
      <c r="D295" s="40">
        <v>0</v>
      </c>
      <c r="E295" s="40">
        <v>8000000</v>
      </c>
      <c r="F295" s="40">
        <v>0</v>
      </c>
      <c r="G295" s="40">
        <v>0</v>
      </c>
      <c r="H295" s="23"/>
      <c r="I295" s="23"/>
      <c r="J295" s="23"/>
      <c r="K295" s="23"/>
    </row>
    <row r="296" spans="1:11" ht="14.1" customHeight="1">
      <c r="A296" s="23"/>
      <c r="B296" s="23"/>
      <c r="C296" s="39" t="s">
        <v>49</v>
      </c>
      <c r="D296" s="40">
        <v>0</v>
      </c>
      <c r="E296" s="40">
        <v>8000000</v>
      </c>
      <c r="F296" s="40">
        <v>0</v>
      </c>
      <c r="G296" s="40">
        <v>0</v>
      </c>
      <c r="H296" s="23"/>
      <c r="I296" s="23"/>
      <c r="J296" s="23"/>
      <c r="K296" s="23"/>
    </row>
    <row r="297" spans="1:11" ht="14.1" customHeight="1">
      <c r="A297" s="23"/>
      <c r="B297" s="23"/>
      <c r="C297" s="39" t="s">
        <v>58</v>
      </c>
      <c r="D297" s="40">
        <v>0</v>
      </c>
      <c r="E297" s="40">
        <v>0</v>
      </c>
      <c r="F297" s="40">
        <v>0</v>
      </c>
      <c r="G297" s="40">
        <v>0</v>
      </c>
      <c r="H297" s="23"/>
      <c r="I297" s="23"/>
      <c r="J297" s="23"/>
      <c r="K297" s="23"/>
    </row>
    <row r="298" spans="1:11" ht="14.1" customHeight="1">
      <c r="A298" s="23"/>
      <c r="B298" s="23"/>
      <c r="C298" s="39" t="s">
        <v>59</v>
      </c>
      <c r="D298" s="40">
        <v>0</v>
      </c>
      <c r="E298" s="40">
        <v>0</v>
      </c>
      <c r="F298" s="40">
        <v>0</v>
      </c>
      <c r="G298" s="40">
        <v>0</v>
      </c>
      <c r="H298" s="23"/>
      <c r="I298" s="23"/>
      <c r="J298" s="23"/>
      <c r="K298" s="23"/>
    </row>
    <row r="299" spans="1:11" ht="14.1" customHeight="1">
      <c r="A299" s="23"/>
      <c r="B299" s="23"/>
      <c r="C299" s="39" t="s">
        <v>60</v>
      </c>
      <c r="D299" s="40">
        <v>0</v>
      </c>
      <c r="E299" s="40">
        <v>0</v>
      </c>
      <c r="F299" s="40">
        <v>0</v>
      </c>
      <c r="G299" s="40">
        <v>0</v>
      </c>
      <c r="H299" s="23"/>
      <c r="I299" s="23"/>
      <c r="J299" s="23"/>
      <c r="K299" s="23"/>
    </row>
    <row r="300" spans="1:11" ht="14.1" customHeight="1">
      <c r="A300" s="23"/>
      <c r="B300" s="23"/>
      <c r="C300" s="39" t="s">
        <v>61</v>
      </c>
      <c r="D300" s="40">
        <v>0</v>
      </c>
      <c r="E300" s="40">
        <v>0</v>
      </c>
      <c r="F300" s="40">
        <v>0</v>
      </c>
      <c r="G300" s="40">
        <v>0</v>
      </c>
      <c r="H300" s="23"/>
      <c r="I300" s="23"/>
      <c r="J300" s="23"/>
      <c r="K300" s="23"/>
    </row>
    <row r="301" spans="1:11" ht="14.1" customHeight="1">
      <c r="A301" s="23"/>
      <c r="B301" s="23"/>
      <c r="C301" s="39" t="s">
        <v>63</v>
      </c>
      <c r="D301" s="40">
        <v>0</v>
      </c>
      <c r="E301" s="40">
        <v>0</v>
      </c>
      <c r="F301" s="40">
        <v>0</v>
      </c>
      <c r="G301" s="40">
        <v>0</v>
      </c>
      <c r="H301" s="23"/>
      <c r="I301" s="23"/>
      <c r="J301" s="23"/>
      <c r="K301" s="23"/>
    </row>
    <row r="302" spans="1:11" ht="14.1" customHeight="1">
      <c r="A302" s="23"/>
      <c r="B302" s="23"/>
      <c r="C302" s="39" t="s">
        <v>49</v>
      </c>
      <c r="D302" s="40">
        <v>0</v>
      </c>
      <c r="E302" s="40">
        <v>0</v>
      </c>
      <c r="F302" s="40">
        <v>0</v>
      </c>
      <c r="G302" s="40">
        <v>0</v>
      </c>
      <c r="H302" s="23"/>
      <c r="I302" s="23"/>
      <c r="J302" s="23"/>
      <c r="K302" s="23"/>
    </row>
    <row r="303" spans="1:11" ht="14.1" customHeight="1">
      <c r="A303" s="23"/>
      <c r="B303" s="23"/>
      <c r="C303" s="39" t="s">
        <v>58</v>
      </c>
      <c r="D303" s="40">
        <v>0</v>
      </c>
      <c r="E303" s="40">
        <v>0</v>
      </c>
      <c r="F303" s="40">
        <v>0</v>
      </c>
      <c r="G303" s="40">
        <v>0</v>
      </c>
      <c r="H303" s="23"/>
      <c r="I303" s="23"/>
      <c r="J303" s="23"/>
      <c r="K303" s="23"/>
    </row>
    <row r="304" spans="1:11" ht="14.1" customHeight="1">
      <c r="A304" s="23"/>
      <c r="B304" s="23"/>
      <c r="C304" s="39" t="s">
        <v>59</v>
      </c>
      <c r="D304" s="40">
        <v>0</v>
      </c>
      <c r="E304" s="40">
        <v>0</v>
      </c>
      <c r="F304" s="40">
        <v>0</v>
      </c>
      <c r="G304" s="40">
        <v>0</v>
      </c>
      <c r="H304" s="23"/>
      <c r="I304" s="23"/>
      <c r="J304" s="23"/>
      <c r="K304" s="23"/>
    </row>
    <row r="305" spans="1:11" ht="14.1" customHeight="1">
      <c r="A305" s="23"/>
      <c r="B305" s="23"/>
      <c r="C305" s="39" t="s">
        <v>60</v>
      </c>
      <c r="D305" s="40">
        <v>0</v>
      </c>
      <c r="E305" s="40">
        <v>0</v>
      </c>
      <c r="F305" s="40">
        <v>0</v>
      </c>
      <c r="G305" s="40">
        <v>0</v>
      </c>
      <c r="H305" s="23"/>
      <c r="I305" s="23"/>
      <c r="J305" s="23"/>
      <c r="K305" s="23"/>
    </row>
    <row r="306" spans="1:11" ht="14.1" customHeight="1">
      <c r="A306" s="23"/>
      <c r="B306" s="23"/>
      <c r="C306" s="39" t="s">
        <v>61</v>
      </c>
      <c r="D306" s="40">
        <v>0</v>
      </c>
      <c r="E306" s="40">
        <v>0</v>
      </c>
      <c r="F306" s="40">
        <v>0</v>
      </c>
      <c r="G306" s="40">
        <v>0</v>
      </c>
      <c r="H306" s="23"/>
      <c r="I306" s="23"/>
      <c r="J306" s="23"/>
      <c r="K306" s="23"/>
    </row>
    <row r="307" spans="1:11" ht="14.1" customHeight="1">
      <c r="A307" s="23"/>
      <c r="B307" s="23"/>
      <c r="C307" s="39" t="s">
        <v>64</v>
      </c>
      <c r="D307" s="40">
        <v>0</v>
      </c>
      <c r="E307" s="40">
        <v>0</v>
      </c>
      <c r="F307" s="40">
        <v>0</v>
      </c>
      <c r="G307" s="40">
        <v>0</v>
      </c>
      <c r="H307" s="23"/>
      <c r="I307" s="23"/>
      <c r="J307" s="23"/>
      <c r="K307" s="23"/>
    </row>
    <row r="308" spans="1:11" ht="14.1" customHeight="1">
      <c r="A308" s="23"/>
      <c r="B308" s="23"/>
      <c r="C308" s="39" t="s">
        <v>65</v>
      </c>
      <c r="D308" s="40">
        <v>0</v>
      </c>
      <c r="E308" s="40">
        <v>0</v>
      </c>
      <c r="F308" s="40">
        <v>0</v>
      </c>
      <c r="G308" s="40">
        <v>0</v>
      </c>
      <c r="H308" s="23"/>
      <c r="I308" s="23"/>
      <c r="J308" s="23"/>
      <c r="K308" s="23"/>
    </row>
    <row r="309" spans="1:11" ht="14.1" customHeight="1">
      <c r="A309" s="23"/>
      <c r="B309" s="23"/>
      <c r="C309" s="41" t="s">
        <v>25</v>
      </c>
      <c r="D309" s="40">
        <v>0</v>
      </c>
      <c r="E309" s="40">
        <v>8000000</v>
      </c>
      <c r="F309" s="40">
        <v>0</v>
      </c>
      <c r="G309" s="40">
        <v>0</v>
      </c>
      <c r="H309" s="23"/>
      <c r="I309" s="23"/>
      <c r="J309" s="23"/>
      <c r="K309" s="23"/>
    </row>
    <row r="310" spans="1:11" ht="204.95" customHeight="1">
      <c r="A310" s="23"/>
      <c r="B310" s="23"/>
      <c r="C310" s="26" t="s">
        <v>16</v>
      </c>
      <c r="D310" s="1854" t="s">
        <v>293</v>
      </c>
      <c r="E310" s="1855"/>
      <c r="F310" s="1855"/>
      <c r="G310" s="1855"/>
      <c r="H310" s="23"/>
      <c r="I310" s="23"/>
      <c r="J310" s="23"/>
      <c r="K310" s="23"/>
    </row>
    <row r="311" spans="1:11" ht="27.95" customHeight="1">
      <c r="A311" s="23"/>
      <c r="B311" s="23"/>
      <c r="C311" s="27" t="s">
        <v>223</v>
      </c>
      <c r="D311" s="28">
        <v>2023</v>
      </c>
      <c r="E311" s="28">
        <v>2024</v>
      </c>
      <c r="F311" s="28">
        <v>2025</v>
      </c>
      <c r="G311" s="28">
        <v>2026</v>
      </c>
      <c r="H311" s="23"/>
      <c r="I311" s="23"/>
      <c r="J311" s="23"/>
      <c r="K311" s="23"/>
    </row>
    <row r="312" spans="1:11" ht="14.1" customHeight="1">
      <c r="A312" s="23"/>
      <c r="B312" s="23"/>
      <c r="C312" s="29"/>
      <c r="D312" s="30" t="s">
        <v>22</v>
      </c>
      <c r="E312" s="30" t="s">
        <v>23</v>
      </c>
      <c r="F312" s="30" t="s">
        <v>23</v>
      </c>
      <c r="G312" s="30" t="s">
        <v>23</v>
      </c>
      <c r="H312" s="23"/>
      <c r="I312" s="23"/>
      <c r="J312" s="23"/>
      <c r="K312" s="23"/>
    </row>
    <row r="313" spans="1:11" ht="30.95" customHeight="1">
      <c r="A313" s="23"/>
      <c r="B313" s="23"/>
      <c r="C313" s="27" t="s">
        <v>294</v>
      </c>
      <c r="D313" s="31" t="s">
        <v>295</v>
      </c>
      <c r="E313" s="31" t="s">
        <v>126</v>
      </c>
      <c r="F313" s="31" t="s">
        <v>126</v>
      </c>
      <c r="G313" s="31" t="s">
        <v>126</v>
      </c>
      <c r="H313" s="23"/>
      <c r="I313" s="23"/>
      <c r="J313" s="23"/>
      <c r="K313" s="23"/>
    </row>
    <row r="314" spans="1:11" ht="30.95" customHeight="1">
      <c r="A314" s="23"/>
      <c r="B314" s="23"/>
      <c r="C314" s="27" t="s">
        <v>296</v>
      </c>
      <c r="D314" s="31" t="s">
        <v>211</v>
      </c>
      <c r="E314" s="31" t="s">
        <v>225</v>
      </c>
      <c r="F314" s="31" t="s">
        <v>225</v>
      </c>
      <c r="G314" s="31" t="s">
        <v>225</v>
      </c>
      <c r="H314" s="23"/>
      <c r="I314" s="23"/>
      <c r="J314" s="23"/>
      <c r="K314" s="23"/>
    </row>
    <row r="315" spans="1:11" ht="41.1" customHeight="1">
      <c r="A315" s="23"/>
      <c r="B315" s="23"/>
      <c r="C315" s="27" t="s">
        <v>297</v>
      </c>
      <c r="D315" s="31" t="s">
        <v>298</v>
      </c>
      <c r="E315" s="31" t="s">
        <v>299</v>
      </c>
      <c r="F315" s="31" t="s">
        <v>299</v>
      </c>
      <c r="G315" s="31" t="s">
        <v>299</v>
      </c>
      <c r="H315" s="23"/>
      <c r="I315" s="23"/>
      <c r="J315" s="23"/>
      <c r="K315" s="23"/>
    </row>
    <row r="316" spans="1:11" ht="14.1" customHeight="1">
      <c r="A316" s="23"/>
      <c r="B316" s="23"/>
      <c r="C316" s="27" t="s">
        <v>300</v>
      </c>
      <c r="D316" s="31" t="s">
        <v>301</v>
      </c>
      <c r="E316" s="31" t="s">
        <v>301</v>
      </c>
      <c r="F316" s="31" t="s">
        <v>137</v>
      </c>
      <c r="G316" s="31" t="s">
        <v>137</v>
      </c>
      <c r="H316" s="23"/>
      <c r="I316" s="23"/>
      <c r="J316" s="23"/>
      <c r="K316" s="23"/>
    </row>
    <row r="317" spans="1:11" ht="20.100000000000001" customHeight="1">
      <c r="A317" s="23"/>
      <c r="B317" s="23"/>
      <c r="C317" s="27" t="s">
        <v>302</v>
      </c>
      <c r="D317" s="31" t="s">
        <v>295</v>
      </c>
      <c r="E317" s="31" t="s">
        <v>126</v>
      </c>
      <c r="F317" s="31" t="s">
        <v>126</v>
      </c>
      <c r="G317" s="31" t="s">
        <v>126</v>
      </c>
      <c r="H317" s="23"/>
      <c r="I317" s="23"/>
      <c r="J317" s="23"/>
      <c r="K317" s="23"/>
    </row>
    <row r="318" spans="1:11" ht="20.100000000000001" customHeight="1">
      <c r="A318" s="23"/>
      <c r="B318" s="23"/>
      <c r="C318" s="27" t="s">
        <v>303</v>
      </c>
      <c r="D318" s="31" t="s">
        <v>304</v>
      </c>
      <c r="E318" s="31" t="s">
        <v>304</v>
      </c>
      <c r="F318" s="31" t="s">
        <v>305</v>
      </c>
      <c r="G318" s="31" t="s">
        <v>305</v>
      </c>
      <c r="H318" s="23"/>
      <c r="I318" s="23"/>
      <c r="J318" s="23"/>
      <c r="K318" s="23"/>
    </row>
    <row r="319" spans="1:11" ht="14.1" customHeight="1">
      <c r="A319" s="23"/>
      <c r="B319" s="23"/>
      <c r="C319" s="1852" t="s">
        <v>27</v>
      </c>
      <c r="D319" s="1853"/>
      <c r="E319" s="1853"/>
      <c r="F319" s="1853"/>
      <c r="G319" s="1853"/>
      <c r="H319" s="23"/>
      <c r="I319" s="23"/>
      <c r="J319" s="23"/>
      <c r="K319" s="23"/>
    </row>
    <row r="320" spans="1:11" ht="14.1" customHeight="1">
      <c r="A320" s="23"/>
      <c r="B320" s="23"/>
      <c r="C320" s="32" t="s">
        <v>230</v>
      </c>
      <c r="D320" s="1852" t="s">
        <v>231</v>
      </c>
      <c r="E320" s="1853"/>
      <c r="F320" s="1853"/>
      <c r="G320" s="1853"/>
      <c r="H320" s="23"/>
      <c r="I320" s="23"/>
      <c r="J320" s="23"/>
      <c r="K320" s="23"/>
    </row>
    <row r="321" spans="1:11" ht="27" customHeight="1">
      <c r="A321" s="23"/>
      <c r="B321" s="23"/>
      <c r="C321" s="33" t="s">
        <v>19</v>
      </c>
      <c r="D321" s="1850" t="s">
        <v>232</v>
      </c>
      <c r="E321" s="1851"/>
      <c r="F321" s="1851"/>
      <c r="G321" s="1851"/>
      <c r="H321" s="23"/>
      <c r="I321" s="23"/>
      <c r="J321" s="23"/>
      <c r="K321" s="23"/>
    </row>
    <row r="322" spans="1:11" ht="27" customHeight="1">
      <c r="A322" s="23"/>
      <c r="B322" s="23"/>
      <c r="C322" s="34" t="s">
        <v>20</v>
      </c>
      <c r="D322" s="1846" t="s">
        <v>233</v>
      </c>
      <c r="E322" s="1847"/>
      <c r="F322" s="1847"/>
      <c r="G322" s="1847"/>
      <c r="H322" s="23"/>
      <c r="I322" s="23"/>
      <c r="J322" s="23"/>
      <c r="K322" s="23"/>
    </row>
    <row r="323" spans="1:11" ht="27" customHeight="1">
      <c r="A323" s="23"/>
      <c r="B323" s="23"/>
      <c r="C323" s="34" t="s">
        <v>21</v>
      </c>
      <c r="D323" s="1846" t="s">
        <v>234</v>
      </c>
      <c r="E323" s="1847"/>
      <c r="F323" s="1847"/>
      <c r="G323" s="1847"/>
      <c r="H323" s="23"/>
      <c r="I323" s="23"/>
      <c r="J323" s="23"/>
      <c r="K323" s="23"/>
    </row>
    <row r="324" spans="1:11" ht="15" customHeight="1">
      <c r="A324" s="23"/>
      <c r="B324" s="23"/>
      <c r="C324" s="35"/>
      <c r="D324" s="36">
        <v>2023</v>
      </c>
      <c r="E324" s="36">
        <v>2024</v>
      </c>
      <c r="F324" s="36">
        <v>2025</v>
      </c>
      <c r="G324" s="36">
        <v>2026</v>
      </c>
      <c r="H324" s="23"/>
      <c r="I324" s="23"/>
      <c r="J324" s="23"/>
      <c r="K324" s="23"/>
    </row>
    <row r="325" spans="1:11" ht="15" customHeight="1">
      <c r="A325" s="23"/>
      <c r="B325" s="23"/>
      <c r="C325" s="37"/>
      <c r="D325" s="38" t="s">
        <v>22</v>
      </c>
      <c r="E325" s="38" t="s">
        <v>23</v>
      </c>
      <c r="F325" s="38" t="s">
        <v>23</v>
      </c>
      <c r="G325" s="38" t="s">
        <v>23</v>
      </c>
      <c r="H325" s="23"/>
      <c r="I325" s="23"/>
      <c r="J325" s="23"/>
      <c r="K325" s="23"/>
    </row>
    <row r="326" spans="1:11" ht="14.1" customHeight="1">
      <c r="A326" s="23"/>
      <c r="B326" s="23"/>
      <c r="C326" s="27" t="s">
        <v>33</v>
      </c>
      <c r="D326" s="31" t="s">
        <v>235</v>
      </c>
      <c r="E326" s="31" t="s">
        <v>73</v>
      </c>
      <c r="F326" s="31" t="s">
        <v>73</v>
      </c>
      <c r="G326" s="31" t="s">
        <v>73</v>
      </c>
      <c r="H326" s="23"/>
      <c r="I326" s="23"/>
      <c r="J326" s="23"/>
      <c r="K326" s="23"/>
    </row>
    <row r="327" spans="1:11" ht="14.1" customHeight="1">
      <c r="A327" s="23"/>
      <c r="B327" s="23"/>
      <c r="C327" s="27" t="s">
        <v>35</v>
      </c>
      <c r="D327" s="31" t="s">
        <v>236</v>
      </c>
      <c r="E327" s="31" t="s">
        <v>237</v>
      </c>
      <c r="F327" s="31" t="s">
        <v>238</v>
      </c>
      <c r="G327" s="31" t="s">
        <v>239</v>
      </c>
      <c r="H327" s="23"/>
      <c r="I327" s="23"/>
      <c r="J327" s="23"/>
      <c r="K327" s="23"/>
    </row>
    <row r="328" spans="1:11" ht="14.1" customHeight="1">
      <c r="A328" s="23"/>
      <c r="B328" s="23"/>
      <c r="C328" s="27" t="s">
        <v>40</v>
      </c>
      <c r="D328" s="31" t="s">
        <v>240</v>
      </c>
      <c r="E328" s="31" t="s">
        <v>241</v>
      </c>
      <c r="F328" s="31" t="s">
        <v>242</v>
      </c>
      <c r="G328" s="31" t="s">
        <v>243</v>
      </c>
      <c r="H328" s="23"/>
      <c r="I328" s="23"/>
      <c r="J328" s="23"/>
      <c r="K328" s="23"/>
    </row>
    <row r="329" spans="1:11" ht="14.1" customHeight="1">
      <c r="A329" s="23"/>
      <c r="B329" s="23"/>
      <c r="C329" s="27" t="s">
        <v>41</v>
      </c>
      <c r="D329" s="31" t="s">
        <v>18</v>
      </c>
      <c r="E329" s="31" t="s">
        <v>244</v>
      </c>
      <c r="F329" s="31" t="s">
        <v>42</v>
      </c>
      <c r="G329" s="31" t="s">
        <v>42</v>
      </c>
      <c r="H329" s="23"/>
      <c r="I329" s="23"/>
      <c r="J329" s="23"/>
      <c r="K329" s="23"/>
    </row>
    <row r="330" spans="1:11" ht="14.1" customHeight="1">
      <c r="A330" s="23"/>
      <c r="B330" s="23"/>
      <c r="C330" s="27" t="s">
        <v>43</v>
      </c>
      <c r="D330" s="31" t="s">
        <v>18</v>
      </c>
      <c r="E330" s="31" t="s">
        <v>245</v>
      </c>
      <c r="F330" s="31" t="s">
        <v>246</v>
      </c>
      <c r="G330" s="31" t="s">
        <v>247</v>
      </c>
      <c r="H330" s="23"/>
      <c r="I330" s="23"/>
      <c r="J330" s="23"/>
      <c r="K330" s="23"/>
    </row>
    <row r="331" spans="1:11" ht="14.1" customHeight="1">
      <c r="A331" s="23"/>
      <c r="B331" s="23"/>
      <c r="C331" s="27" t="s">
        <v>47</v>
      </c>
      <c r="D331" s="31" t="s">
        <v>18</v>
      </c>
      <c r="E331" s="31" t="s">
        <v>248</v>
      </c>
      <c r="F331" s="31" t="s">
        <v>246</v>
      </c>
      <c r="G331" s="31" t="s">
        <v>247</v>
      </c>
      <c r="H331" s="23"/>
      <c r="I331" s="23"/>
      <c r="J331" s="23"/>
      <c r="K331" s="23"/>
    </row>
    <row r="332" spans="1:11" ht="14.1" customHeight="1">
      <c r="A332" s="23"/>
      <c r="B332" s="23"/>
      <c r="C332" s="1848" t="s">
        <v>24</v>
      </c>
      <c r="D332" s="1849"/>
      <c r="E332" s="1849"/>
      <c r="F332" s="1849"/>
      <c r="G332" s="1849"/>
      <c r="H332" s="23"/>
      <c r="I332" s="23"/>
      <c r="J332" s="23"/>
      <c r="K332" s="23"/>
    </row>
    <row r="333" spans="1:11" ht="14.1" customHeight="1">
      <c r="A333" s="23"/>
      <c r="B333" s="23"/>
      <c r="C333" s="35"/>
      <c r="D333" s="36">
        <v>2023</v>
      </c>
      <c r="E333" s="36">
        <v>2024</v>
      </c>
      <c r="F333" s="36">
        <v>2025</v>
      </c>
      <c r="G333" s="36">
        <v>2026</v>
      </c>
      <c r="H333" s="23"/>
      <c r="I333" s="23"/>
      <c r="J333" s="23"/>
      <c r="K333" s="23"/>
    </row>
    <row r="334" spans="1:11" ht="14.1" customHeight="1">
      <c r="A334" s="23"/>
      <c r="B334" s="23"/>
      <c r="C334" s="37"/>
      <c r="D334" s="38" t="s">
        <v>22</v>
      </c>
      <c r="E334" s="38" t="s">
        <v>23</v>
      </c>
      <c r="F334" s="38" t="s">
        <v>23</v>
      </c>
      <c r="G334" s="38" t="s">
        <v>23</v>
      </c>
      <c r="H334" s="23"/>
      <c r="I334" s="23"/>
      <c r="J334" s="23"/>
      <c r="K334" s="23"/>
    </row>
    <row r="335" spans="1:11" ht="14.1" customHeight="1">
      <c r="A335" s="23"/>
      <c r="B335" s="23"/>
      <c r="C335" s="39" t="s">
        <v>48</v>
      </c>
      <c r="D335" s="40">
        <v>0</v>
      </c>
      <c r="E335" s="40">
        <v>40500000</v>
      </c>
      <c r="F335" s="40">
        <v>41992000</v>
      </c>
      <c r="G335" s="40">
        <v>41992000</v>
      </c>
      <c r="H335" s="23"/>
      <c r="I335" s="23"/>
      <c r="J335" s="23"/>
      <c r="K335" s="23"/>
    </row>
    <row r="336" spans="1:11" ht="14.1" customHeight="1">
      <c r="A336" s="23"/>
      <c r="B336" s="23"/>
      <c r="C336" s="39" t="s">
        <v>49</v>
      </c>
      <c r="D336" s="40">
        <v>0</v>
      </c>
      <c r="E336" s="40">
        <v>40500000</v>
      </c>
      <c r="F336" s="40">
        <v>41992000</v>
      </c>
      <c r="G336" s="40">
        <v>41992000</v>
      </c>
      <c r="H336" s="23"/>
      <c r="I336" s="23"/>
      <c r="J336" s="23"/>
      <c r="K336" s="23"/>
    </row>
    <row r="337" spans="1:11" ht="14.1" customHeight="1">
      <c r="A337" s="23"/>
      <c r="B337" s="23"/>
      <c r="C337" s="39" t="s">
        <v>50</v>
      </c>
      <c r="D337" s="40">
        <v>0</v>
      </c>
      <c r="E337" s="40">
        <v>0</v>
      </c>
      <c r="F337" s="40">
        <v>0</v>
      </c>
      <c r="G337" s="40">
        <v>0</v>
      </c>
      <c r="H337" s="23"/>
      <c r="I337" s="23"/>
      <c r="J337" s="23"/>
      <c r="K337" s="23"/>
    </row>
    <row r="338" spans="1:11" ht="14.1" customHeight="1">
      <c r="A338" s="23"/>
      <c r="B338" s="23"/>
      <c r="C338" s="39" t="s">
        <v>51</v>
      </c>
      <c r="D338" s="40">
        <v>0</v>
      </c>
      <c r="E338" s="40">
        <v>6500000</v>
      </c>
      <c r="F338" s="40">
        <v>6500000</v>
      </c>
      <c r="G338" s="40">
        <v>6500000</v>
      </c>
      <c r="H338" s="23"/>
      <c r="I338" s="23"/>
      <c r="J338" s="23"/>
      <c r="K338" s="23"/>
    </row>
    <row r="339" spans="1:11" ht="14.1" customHeight="1">
      <c r="A339" s="23"/>
      <c r="B339" s="23"/>
      <c r="C339" s="39" t="s">
        <v>49</v>
      </c>
      <c r="D339" s="40">
        <v>0</v>
      </c>
      <c r="E339" s="40">
        <v>6500000</v>
      </c>
      <c r="F339" s="40">
        <v>6500000</v>
      </c>
      <c r="G339" s="40">
        <v>6500000</v>
      </c>
      <c r="H339" s="23"/>
      <c r="I339" s="23"/>
      <c r="J339" s="23"/>
      <c r="K339" s="23"/>
    </row>
    <row r="340" spans="1:11" ht="14.1" customHeight="1">
      <c r="A340" s="23"/>
      <c r="B340" s="23"/>
      <c r="C340" s="39" t="s">
        <v>50</v>
      </c>
      <c r="D340" s="40">
        <v>0</v>
      </c>
      <c r="E340" s="40">
        <v>0</v>
      </c>
      <c r="F340" s="40">
        <v>0</v>
      </c>
      <c r="G340" s="40">
        <v>0</v>
      </c>
      <c r="H340" s="23"/>
      <c r="I340" s="23"/>
      <c r="J340" s="23"/>
      <c r="K340" s="23"/>
    </row>
    <row r="341" spans="1:11" ht="14.1" customHeight="1">
      <c r="A341" s="23"/>
      <c r="B341" s="23"/>
      <c r="C341" s="39" t="s">
        <v>52</v>
      </c>
      <c r="D341" s="40">
        <v>0</v>
      </c>
      <c r="E341" s="40">
        <v>10000000</v>
      </c>
      <c r="F341" s="40">
        <v>10000000</v>
      </c>
      <c r="G341" s="40">
        <v>10000000</v>
      </c>
      <c r="H341" s="23"/>
      <c r="I341" s="23"/>
      <c r="J341" s="23"/>
      <c r="K341" s="23"/>
    </row>
    <row r="342" spans="1:11" ht="14.1" customHeight="1">
      <c r="A342" s="23"/>
      <c r="B342" s="23"/>
      <c r="C342" s="39" t="s">
        <v>49</v>
      </c>
      <c r="D342" s="40">
        <v>0</v>
      </c>
      <c r="E342" s="40">
        <v>10000000</v>
      </c>
      <c r="F342" s="40">
        <v>10000000</v>
      </c>
      <c r="G342" s="40">
        <v>10000000</v>
      </c>
      <c r="H342" s="23"/>
      <c r="I342" s="23"/>
      <c r="J342" s="23"/>
      <c r="K342" s="23"/>
    </row>
    <row r="343" spans="1:11" ht="14.1" customHeight="1">
      <c r="A343" s="23"/>
      <c r="B343" s="23"/>
      <c r="C343" s="39" t="s">
        <v>50</v>
      </c>
      <c r="D343" s="40">
        <v>0</v>
      </c>
      <c r="E343" s="40">
        <v>0</v>
      </c>
      <c r="F343" s="40">
        <v>0</v>
      </c>
      <c r="G343" s="40">
        <v>0</v>
      </c>
      <c r="H343" s="23"/>
      <c r="I343" s="23"/>
      <c r="J343" s="23"/>
      <c r="K343" s="23"/>
    </row>
    <row r="344" spans="1:11" ht="14.1" customHeight="1">
      <c r="A344" s="23"/>
      <c r="B344" s="23"/>
      <c r="C344" s="39" t="s">
        <v>53</v>
      </c>
      <c r="D344" s="40">
        <v>0</v>
      </c>
      <c r="E344" s="40">
        <v>0</v>
      </c>
      <c r="F344" s="40">
        <v>0</v>
      </c>
      <c r="G344" s="40">
        <v>0</v>
      </c>
      <c r="H344" s="23"/>
      <c r="I344" s="23"/>
      <c r="J344" s="23"/>
      <c r="K344" s="23"/>
    </row>
    <row r="345" spans="1:11" ht="14.1" customHeight="1">
      <c r="A345" s="23"/>
      <c r="B345" s="23"/>
      <c r="C345" s="39" t="s">
        <v>49</v>
      </c>
      <c r="D345" s="40">
        <v>0</v>
      </c>
      <c r="E345" s="40">
        <v>0</v>
      </c>
      <c r="F345" s="40">
        <v>0</v>
      </c>
      <c r="G345" s="40">
        <v>0</v>
      </c>
      <c r="H345" s="23"/>
      <c r="I345" s="23"/>
      <c r="J345" s="23"/>
      <c r="K345" s="23"/>
    </row>
    <row r="346" spans="1:11" ht="14.1" customHeight="1">
      <c r="A346" s="23"/>
      <c r="B346" s="23"/>
      <c r="C346" s="39" t="s">
        <v>50</v>
      </c>
      <c r="D346" s="40">
        <v>0</v>
      </c>
      <c r="E346" s="40">
        <v>0</v>
      </c>
      <c r="F346" s="40">
        <v>0</v>
      </c>
      <c r="G346" s="40">
        <v>0</v>
      </c>
      <c r="H346" s="23"/>
      <c r="I346" s="23"/>
      <c r="J346" s="23"/>
      <c r="K346" s="23"/>
    </row>
    <row r="347" spans="1:11" ht="14.1" customHeight="1">
      <c r="A347" s="23"/>
      <c r="B347" s="23"/>
      <c r="C347" s="39" t="s">
        <v>54</v>
      </c>
      <c r="D347" s="40">
        <v>0</v>
      </c>
      <c r="E347" s="40">
        <v>0</v>
      </c>
      <c r="F347" s="40">
        <v>0</v>
      </c>
      <c r="G347" s="40">
        <v>0</v>
      </c>
      <c r="H347" s="23"/>
      <c r="I347" s="23"/>
      <c r="J347" s="23"/>
      <c r="K347" s="23"/>
    </row>
    <row r="348" spans="1:11" ht="14.1" customHeight="1">
      <c r="A348" s="23"/>
      <c r="B348" s="23"/>
      <c r="C348" s="39" t="s">
        <v>49</v>
      </c>
      <c r="D348" s="40">
        <v>0</v>
      </c>
      <c r="E348" s="40">
        <v>0</v>
      </c>
      <c r="F348" s="40">
        <v>0</v>
      </c>
      <c r="G348" s="40">
        <v>0</v>
      </c>
      <c r="H348" s="23"/>
      <c r="I348" s="23"/>
      <c r="J348" s="23"/>
      <c r="K348" s="23"/>
    </row>
    <row r="349" spans="1:11" ht="14.1" customHeight="1">
      <c r="A349" s="23"/>
      <c r="B349" s="23"/>
      <c r="C349" s="39" t="s">
        <v>50</v>
      </c>
      <c r="D349" s="40">
        <v>0</v>
      </c>
      <c r="E349" s="40">
        <v>0</v>
      </c>
      <c r="F349" s="40">
        <v>0</v>
      </c>
      <c r="G349" s="40">
        <v>0</v>
      </c>
      <c r="H349" s="23"/>
      <c r="I349" s="23"/>
      <c r="J349" s="23"/>
      <c r="K349" s="23"/>
    </row>
    <row r="350" spans="1:11" ht="14.1" customHeight="1">
      <c r="A350" s="23"/>
      <c r="B350" s="23"/>
      <c r="C350" s="39" t="s">
        <v>55</v>
      </c>
      <c r="D350" s="40">
        <v>0</v>
      </c>
      <c r="E350" s="40">
        <v>0</v>
      </c>
      <c r="F350" s="40">
        <v>0</v>
      </c>
      <c r="G350" s="40">
        <v>0</v>
      </c>
      <c r="H350" s="23"/>
      <c r="I350" s="23"/>
      <c r="J350" s="23"/>
      <c r="K350" s="23"/>
    </row>
    <row r="351" spans="1:11" ht="14.1" customHeight="1">
      <c r="A351" s="23"/>
      <c r="B351" s="23"/>
      <c r="C351" s="39" t="s">
        <v>49</v>
      </c>
      <c r="D351" s="40">
        <v>0</v>
      </c>
      <c r="E351" s="40">
        <v>0</v>
      </c>
      <c r="F351" s="40">
        <v>0</v>
      </c>
      <c r="G351" s="40">
        <v>0</v>
      </c>
      <c r="H351" s="23"/>
      <c r="I351" s="23"/>
      <c r="J351" s="23"/>
      <c r="K351" s="23"/>
    </row>
    <row r="352" spans="1:11" ht="14.1" customHeight="1">
      <c r="A352" s="23"/>
      <c r="B352" s="23"/>
      <c r="C352" s="39" t="s">
        <v>50</v>
      </c>
      <c r="D352" s="40">
        <v>0</v>
      </c>
      <c r="E352" s="40">
        <v>0</v>
      </c>
      <c r="F352" s="40">
        <v>0</v>
      </c>
      <c r="G352" s="40">
        <v>0</v>
      </c>
      <c r="H352" s="23"/>
      <c r="I352" s="23"/>
      <c r="J352" s="23"/>
      <c r="K352" s="23"/>
    </row>
    <row r="353" spans="1:11" ht="14.1" customHeight="1">
      <c r="A353" s="23"/>
      <c r="B353" s="23"/>
      <c r="C353" s="39" t="s">
        <v>56</v>
      </c>
      <c r="D353" s="40">
        <v>0</v>
      </c>
      <c r="E353" s="40">
        <v>50880000</v>
      </c>
      <c r="F353" s="40">
        <v>50880000</v>
      </c>
      <c r="G353" s="40">
        <v>60880000</v>
      </c>
      <c r="H353" s="23"/>
      <c r="I353" s="23"/>
      <c r="J353" s="23"/>
      <c r="K353" s="23"/>
    </row>
    <row r="354" spans="1:11" ht="14.1" customHeight="1">
      <c r="A354" s="23"/>
      <c r="B354" s="23"/>
      <c r="C354" s="39" t="s">
        <v>49</v>
      </c>
      <c r="D354" s="40">
        <v>0</v>
      </c>
      <c r="E354" s="40">
        <v>50880000</v>
      </c>
      <c r="F354" s="40">
        <v>50880000</v>
      </c>
      <c r="G354" s="40">
        <v>60880000</v>
      </c>
      <c r="H354" s="23"/>
      <c r="I354" s="23"/>
      <c r="J354" s="23"/>
      <c r="K354" s="23"/>
    </row>
    <row r="355" spans="1:11" ht="14.1" customHeight="1">
      <c r="A355" s="23"/>
      <c r="B355" s="23"/>
      <c r="C355" s="39" t="s">
        <v>50</v>
      </c>
      <c r="D355" s="40">
        <v>0</v>
      </c>
      <c r="E355" s="40">
        <v>0</v>
      </c>
      <c r="F355" s="40">
        <v>0</v>
      </c>
      <c r="G355" s="40">
        <v>0</v>
      </c>
      <c r="H355" s="23"/>
      <c r="I355" s="23"/>
      <c r="J355" s="23"/>
      <c r="K355" s="23"/>
    </row>
    <row r="356" spans="1:11" ht="14.1" customHeight="1">
      <c r="A356" s="23"/>
      <c r="B356" s="23"/>
      <c r="C356" s="39" t="s">
        <v>57</v>
      </c>
      <c r="D356" s="40">
        <v>0</v>
      </c>
      <c r="E356" s="40">
        <v>0</v>
      </c>
      <c r="F356" s="40">
        <v>0</v>
      </c>
      <c r="G356" s="40">
        <v>0</v>
      </c>
      <c r="H356" s="23"/>
      <c r="I356" s="23"/>
      <c r="J356" s="23"/>
      <c r="K356" s="23"/>
    </row>
    <row r="357" spans="1:11" ht="14.1" customHeight="1">
      <c r="A357" s="23"/>
      <c r="B357" s="23"/>
      <c r="C357" s="39" t="s">
        <v>49</v>
      </c>
      <c r="D357" s="40">
        <v>0</v>
      </c>
      <c r="E357" s="40">
        <v>0</v>
      </c>
      <c r="F357" s="40">
        <v>0</v>
      </c>
      <c r="G357" s="40">
        <v>0</v>
      </c>
      <c r="H357" s="23"/>
      <c r="I357" s="23"/>
      <c r="J357" s="23"/>
      <c r="K357" s="23"/>
    </row>
    <row r="358" spans="1:11" ht="14.1" customHeight="1">
      <c r="A358" s="23"/>
      <c r="B358" s="23"/>
      <c r="C358" s="39" t="s">
        <v>58</v>
      </c>
      <c r="D358" s="40">
        <v>0</v>
      </c>
      <c r="E358" s="40">
        <v>0</v>
      </c>
      <c r="F358" s="40">
        <v>0</v>
      </c>
      <c r="G358" s="40">
        <v>0</v>
      </c>
      <c r="H358" s="23"/>
      <c r="I358" s="23"/>
      <c r="J358" s="23"/>
      <c r="K358" s="23"/>
    </row>
    <row r="359" spans="1:11" ht="14.1" customHeight="1">
      <c r="A359" s="23"/>
      <c r="B359" s="23"/>
      <c r="C359" s="39" t="s">
        <v>59</v>
      </c>
      <c r="D359" s="40">
        <v>0</v>
      </c>
      <c r="E359" s="40">
        <v>0</v>
      </c>
      <c r="F359" s="40">
        <v>0</v>
      </c>
      <c r="G359" s="40">
        <v>0</v>
      </c>
      <c r="H359" s="23"/>
      <c r="I359" s="23"/>
      <c r="J359" s="23"/>
      <c r="K359" s="23"/>
    </row>
    <row r="360" spans="1:11" ht="14.1" customHeight="1">
      <c r="A360" s="23"/>
      <c r="B360" s="23"/>
      <c r="C360" s="39" t="s">
        <v>60</v>
      </c>
      <c r="D360" s="40">
        <v>0</v>
      </c>
      <c r="E360" s="40">
        <v>0</v>
      </c>
      <c r="F360" s="40">
        <v>0</v>
      </c>
      <c r="G360" s="40">
        <v>0</v>
      </c>
      <c r="H360" s="23"/>
      <c r="I360" s="23"/>
      <c r="J360" s="23"/>
      <c r="K360" s="23"/>
    </row>
    <row r="361" spans="1:11" ht="14.1" customHeight="1">
      <c r="A361" s="23"/>
      <c r="B361" s="23"/>
      <c r="C361" s="39" t="s">
        <v>61</v>
      </c>
      <c r="D361" s="40">
        <v>0</v>
      </c>
      <c r="E361" s="40">
        <v>0</v>
      </c>
      <c r="F361" s="40">
        <v>0</v>
      </c>
      <c r="G361" s="40">
        <v>0</v>
      </c>
      <c r="H361" s="23"/>
      <c r="I361" s="23"/>
      <c r="J361" s="23"/>
      <c r="K361" s="23"/>
    </row>
    <row r="362" spans="1:11" ht="14.1" customHeight="1">
      <c r="A362" s="23"/>
      <c r="B362" s="23"/>
      <c r="C362" s="39" t="s">
        <v>62</v>
      </c>
      <c r="D362" s="40">
        <v>0</v>
      </c>
      <c r="E362" s="40">
        <v>0</v>
      </c>
      <c r="F362" s="40">
        <v>0</v>
      </c>
      <c r="G362" s="40">
        <v>0</v>
      </c>
      <c r="H362" s="23"/>
      <c r="I362" s="23"/>
      <c r="J362" s="23"/>
      <c r="K362" s="23"/>
    </row>
    <row r="363" spans="1:11" ht="14.1" customHeight="1">
      <c r="A363" s="23"/>
      <c r="B363" s="23"/>
      <c r="C363" s="39" t="s">
        <v>49</v>
      </c>
      <c r="D363" s="40">
        <v>0</v>
      </c>
      <c r="E363" s="40">
        <v>0</v>
      </c>
      <c r="F363" s="40">
        <v>0</v>
      </c>
      <c r="G363" s="40">
        <v>0</v>
      </c>
      <c r="H363" s="23"/>
      <c r="I363" s="23"/>
      <c r="J363" s="23"/>
      <c r="K363" s="23"/>
    </row>
    <row r="364" spans="1:11" ht="14.1" customHeight="1">
      <c r="A364" s="23"/>
      <c r="B364" s="23"/>
      <c r="C364" s="39" t="s">
        <v>58</v>
      </c>
      <c r="D364" s="40">
        <v>0</v>
      </c>
      <c r="E364" s="40">
        <v>0</v>
      </c>
      <c r="F364" s="40">
        <v>0</v>
      </c>
      <c r="G364" s="40">
        <v>0</v>
      </c>
      <c r="H364" s="23"/>
      <c r="I364" s="23"/>
      <c r="J364" s="23"/>
      <c r="K364" s="23"/>
    </row>
    <row r="365" spans="1:11" ht="14.1" customHeight="1">
      <c r="A365" s="23"/>
      <c r="B365" s="23"/>
      <c r="C365" s="39" t="s">
        <v>59</v>
      </c>
      <c r="D365" s="40">
        <v>0</v>
      </c>
      <c r="E365" s="40">
        <v>0</v>
      </c>
      <c r="F365" s="40">
        <v>0</v>
      </c>
      <c r="G365" s="40">
        <v>0</v>
      </c>
      <c r="H365" s="23"/>
      <c r="I365" s="23"/>
      <c r="J365" s="23"/>
      <c r="K365" s="23"/>
    </row>
    <row r="366" spans="1:11" ht="14.1" customHeight="1">
      <c r="A366" s="23"/>
      <c r="B366" s="23"/>
      <c r="C366" s="39" t="s">
        <v>60</v>
      </c>
      <c r="D366" s="40">
        <v>0</v>
      </c>
      <c r="E366" s="40">
        <v>0</v>
      </c>
      <c r="F366" s="40">
        <v>0</v>
      </c>
      <c r="G366" s="40">
        <v>0</v>
      </c>
      <c r="H366" s="23"/>
      <c r="I366" s="23"/>
      <c r="J366" s="23"/>
      <c r="K366" s="23"/>
    </row>
    <row r="367" spans="1:11" ht="14.1" customHeight="1">
      <c r="A367" s="23"/>
      <c r="B367" s="23"/>
      <c r="C367" s="39" t="s">
        <v>61</v>
      </c>
      <c r="D367" s="40">
        <v>0</v>
      </c>
      <c r="E367" s="40">
        <v>0</v>
      </c>
      <c r="F367" s="40">
        <v>0</v>
      </c>
      <c r="G367" s="40">
        <v>0</v>
      </c>
      <c r="H367" s="23"/>
      <c r="I367" s="23"/>
      <c r="J367" s="23"/>
      <c r="K367" s="23"/>
    </row>
    <row r="368" spans="1:11" ht="14.1" customHeight="1">
      <c r="A368" s="23"/>
      <c r="B368" s="23"/>
      <c r="C368" s="39" t="s">
        <v>63</v>
      </c>
      <c r="D368" s="40">
        <v>0</v>
      </c>
      <c r="E368" s="40">
        <v>0</v>
      </c>
      <c r="F368" s="40">
        <v>0</v>
      </c>
      <c r="G368" s="40">
        <v>0</v>
      </c>
      <c r="H368" s="23"/>
      <c r="I368" s="23"/>
      <c r="J368" s="23"/>
      <c r="K368" s="23"/>
    </row>
    <row r="369" spans="1:11" ht="14.1" customHeight="1">
      <c r="A369" s="23"/>
      <c r="B369" s="23"/>
      <c r="C369" s="39" t="s">
        <v>49</v>
      </c>
      <c r="D369" s="40">
        <v>0</v>
      </c>
      <c r="E369" s="40">
        <v>0</v>
      </c>
      <c r="F369" s="40">
        <v>0</v>
      </c>
      <c r="G369" s="40">
        <v>0</v>
      </c>
      <c r="H369" s="23"/>
      <c r="I369" s="23"/>
      <c r="J369" s="23"/>
      <c r="K369" s="23"/>
    </row>
    <row r="370" spans="1:11" ht="14.1" customHeight="1">
      <c r="A370" s="23"/>
      <c r="B370" s="23"/>
      <c r="C370" s="39" t="s">
        <v>58</v>
      </c>
      <c r="D370" s="40">
        <v>0</v>
      </c>
      <c r="E370" s="40">
        <v>0</v>
      </c>
      <c r="F370" s="40">
        <v>0</v>
      </c>
      <c r="G370" s="40">
        <v>0</v>
      </c>
      <c r="H370" s="23"/>
      <c r="I370" s="23"/>
      <c r="J370" s="23"/>
      <c r="K370" s="23"/>
    </row>
    <row r="371" spans="1:11" ht="14.1" customHeight="1">
      <c r="A371" s="23"/>
      <c r="B371" s="23"/>
      <c r="C371" s="39" t="s">
        <v>59</v>
      </c>
      <c r="D371" s="40">
        <v>0</v>
      </c>
      <c r="E371" s="40">
        <v>0</v>
      </c>
      <c r="F371" s="40">
        <v>0</v>
      </c>
      <c r="G371" s="40">
        <v>0</v>
      </c>
      <c r="H371" s="23"/>
      <c r="I371" s="23"/>
      <c r="J371" s="23"/>
      <c r="K371" s="23"/>
    </row>
    <row r="372" spans="1:11" ht="14.1" customHeight="1">
      <c r="A372" s="23"/>
      <c r="B372" s="23"/>
      <c r="C372" s="39" t="s">
        <v>60</v>
      </c>
      <c r="D372" s="40">
        <v>0</v>
      </c>
      <c r="E372" s="40">
        <v>0</v>
      </c>
      <c r="F372" s="40">
        <v>0</v>
      </c>
      <c r="G372" s="40">
        <v>0</v>
      </c>
      <c r="H372" s="23"/>
      <c r="I372" s="23"/>
      <c r="J372" s="23"/>
      <c r="K372" s="23"/>
    </row>
    <row r="373" spans="1:11" ht="14.1" customHeight="1">
      <c r="A373" s="23"/>
      <c r="B373" s="23"/>
      <c r="C373" s="39" t="s">
        <v>61</v>
      </c>
      <c r="D373" s="40">
        <v>0</v>
      </c>
      <c r="E373" s="40">
        <v>0</v>
      </c>
      <c r="F373" s="40">
        <v>0</v>
      </c>
      <c r="G373" s="40">
        <v>0</v>
      </c>
      <c r="H373" s="23"/>
      <c r="I373" s="23"/>
      <c r="J373" s="23"/>
      <c r="K373" s="23"/>
    </row>
    <row r="374" spans="1:11" ht="14.1" customHeight="1">
      <c r="A374" s="23"/>
      <c r="B374" s="23"/>
      <c r="C374" s="39" t="s">
        <v>64</v>
      </c>
      <c r="D374" s="40">
        <v>0</v>
      </c>
      <c r="E374" s="40">
        <v>0</v>
      </c>
      <c r="F374" s="40">
        <v>0</v>
      </c>
      <c r="G374" s="40">
        <v>0</v>
      </c>
      <c r="H374" s="23"/>
      <c r="I374" s="23"/>
      <c r="J374" s="23"/>
      <c r="K374" s="23"/>
    </row>
    <row r="375" spans="1:11" ht="14.1" customHeight="1">
      <c r="A375" s="23"/>
      <c r="B375" s="23"/>
      <c r="C375" s="39" t="s">
        <v>65</v>
      </c>
      <c r="D375" s="40">
        <v>0</v>
      </c>
      <c r="E375" s="40">
        <v>0</v>
      </c>
      <c r="F375" s="40">
        <v>0</v>
      </c>
      <c r="G375" s="40">
        <v>0</v>
      </c>
      <c r="H375" s="23"/>
      <c r="I375" s="23"/>
      <c r="J375" s="23"/>
      <c r="K375" s="23"/>
    </row>
    <row r="376" spans="1:11" ht="14.1" customHeight="1">
      <c r="A376" s="23"/>
      <c r="B376" s="23"/>
      <c r="C376" s="41" t="s">
        <v>25</v>
      </c>
      <c r="D376" s="40">
        <v>0</v>
      </c>
      <c r="E376" s="40">
        <v>107880000</v>
      </c>
      <c r="F376" s="40">
        <v>109372000</v>
      </c>
      <c r="G376" s="40">
        <v>119372000</v>
      </c>
      <c r="H376" s="23"/>
      <c r="I376" s="23"/>
      <c r="J376" s="23"/>
      <c r="K376" s="23"/>
    </row>
    <row r="377" spans="1:11" ht="36.950000000000003" customHeight="1">
      <c r="A377" s="23"/>
      <c r="B377" s="23"/>
      <c r="C377" s="33" t="s">
        <v>19</v>
      </c>
      <c r="D377" s="1850" t="s">
        <v>306</v>
      </c>
      <c r="E377" s="1851"/>
      <c r="F377" s="1851"/>
      <c r="G377" s="1851"/>
      <c r="H377" s="23"/>
      <c r="I377" s="23"/>
      <c r="J377" s="23"/>
      <c r="K377" s="23"/>
    </row>
    <row r="378" spans="1:11" ht="36.950000000000003" customHeight="1">
      <c r="A378" s="23"/>
      <c r="B378" s="23"/>
      <c r="C378" s="34" t="s">
        <v>20</v>
      </c>
      <c r="D378" s="1846" t="s">
        <v>307</v>
      </c>
      <c r="E378" s="1847"/>
      <c r="F378" s="1847"/>
      <c r="G378" s="1847"/>
      <c r="H378" s="23"/>
      <c r="I378" s="23"/>
      <c r="J378" s="23"/>
      <c r="K378" s="23"/>
    </row>
    <row r="379" spans="1:11" ht="36.950000000000003" customHeight="1">
      <c r="A379" s="23"/>
      <c r="B379" s="23"/>
      <c r="C379" s="34" t="s">
        <v>21</v>
      </c>
      <c r="D379" s="1846" t="s">
        <v>308</v>
      </c>
      <c r="E379" s="1847"/>
      <c r="F379" s="1847"/>
      <c r="G379" s="1847"/>
      <c r="H379" s="23"/>
      <c r="I379" s="23"/>
      <c r="J379" s="23"/>
      <c r="K379" s="23"/>
    </row>
    <row r="380" spans="1:11" ht="15" customHeight="1">
      <c r="A380" s="23"/>
      <c r="B380" s="23"/>
      <c r="C380" s="35"/>
      <c r="D380" s="36">
        <v>2023</v>
      </c>
      <c r="E380" s="36">
        <v>2024</v>
      </c>
      <c r="F380" s="36">
        <v>2025</v>
      </c>
      <c r="G380" s="36">
        <v>2026</v>
      </c>
      <c r="H380" s="23"/>
      <c r="I380" s="23"/>
      <c r="J380" s="23"/>
      <c r="K380" s="23"/>
    </row>
    <row r="381" spans="1:11" ht="15" customHeight="1">
      <c r="A381" s="23"/>
      <c r="B381" s="23"/>
      <c r="C381" s="37"/>
      <c r="D381" s="38" t="s">
        <v>22</v>
      </c>
      <c r="E381" s="38" t="s">
        <v>23</v>
      </c>
      <c r="F381" s="38" t="s">
        <v>23</v>
      </c>
      <c r="G381" s="38" t="s">
        <v>23</v>
      </c>
      <c r="H381" s="23"/>
      <c r="I381" s="23"/>
      <c r="J381" s="23"/>
      <c r="K381" s="23"/>
    </row>
    <row r="382" spans="1:11" ht="14.1" customHeight="1">
      <c r="A382" s="23"/>
      <c r="B382" s="23"/>
      <c r="C382" s="27" t="s">
        <v>33</v>
      </c>
      <c r="D382" s="31" t="s">
        <v>298</v>
      </c>
      <c r="E382" s="31" t="s">
        <v>298</v>
      </c>
      <c r="F382" s="31" t="s">
        <v>298</v>
      </c>
      <c r="G382" s="31" t="s">
        <v>298</v>
      </c>
      <c r="H382" s="23"/>
      <c r="I382" s="23"/>
      <c r="J382" s="23"/>
      <c r="K382" s="23"/>
    </row>
    <row r="383" spans="1:11" ht="14.1" customHeight="1">
      <c r="A383" s="23"/>
      <c r="B383" s="23"/>
      <c r="C383" s="27" t="s">
        <v>35</v>
      </c>
      <c r="D383" s="31" t="s">
        <v>309</v>
      </c>
      <c r="E383" s="31" t="s">
        <v>309</v>
      </c>
      <c r="F383" s="31" t="s">
        <v>309</v>
      </c>
      <c r="G383" s="31" t="s">
        <v>309</v>
      </c>
      <c r="H383" s="23"/>
      <c r="I383" s="23"/>
      <c r="J383" s="23"/>
      <c r="K383" s="23"/>
    </row>
    <row r="384" spans="1:11" ht="14.1" customHeight="1">
      <c r="A384" s="23"/>
      <c r="B384" s="23"/>
      <c r="C384" s="27" t="s">
        <v>40</v>
      </c>
      <c r="D384" s="31" t="s">
        <v>291</v>
      </c>
      <c r="E384" s="31" t="s">
        <v>291</v>
      </c>
      <c r="F384" s="31" t="s">
        <v>291</v>
      </c>
      <c r="G384" s="31" t="s">
        <v>291</v>
      </c>
      <c r="H384" s="23"/>
      <c r="I384" s="23"/>
      <c r="J384" s="23"/>
      <c r="K384" s="23"/>
    </row>
    <row r="385" spans="1:11" ht="14.1" customHeight="1">
      <c r="A385" s="23"/>
      <c r="B385" s="23"/>
      <c r="C385" s="27" t="s">
        <v>41</v>
      </c>
      <c r="D385" s="31" t="s">
        <v>18</v>
      </c>
      <c r="E385" s="31" t="s">
        <v>42</v>
      </c>
      <c r="F385" s="31" t="s">
        <v>42</v>
      </c>
      <c r="G385" s="31" t="s">
        <v>42</v>
      </c>
      <c r="H385" s="23"/>
      <c r="I385" s="23"/>
      <c r="J385" s="23"/>
      <c r="K385" s="23"/>
    </row>
    <row r="386" spans="1:11" ht="14.1" customHeight="1">
      <c r="A386" s="23"/>
      <c r="B386" s="23"/>
      <c r="C386" s="27" t="s">
        <v>43</v>
      </c>
      <c r="D386" s="31" t="s">
        <v>18</v>
      </c>
      <c r="E386" s="31" t="s">
        <v>42</v>
      </c>
      <c r="F386" s="31" t="s">
        <v>42</v>
      </c>
      <c r="G386" s="31" t="s">
        <v>42</v>
      </c>
      <c r="H386" s="23"/>
      <c r="I386" s="23"/>
      <c r="J386" s="23"/>
      <c r="K386" s="23"/>
    </row>
    <row r="387" spans="1:11" ht="14.1" customHeight="1">
      <c r="A387" s="23"/>
      <c r="B387" s="23"/>
      <c r="C387" s="27" t="s">
        <v>47</v>
      </c>
      <c r="D387" s="31" t="s">
        <v>18</v>
      </c>
      <c r="E387" s="31" t="s">
        <v>42</v>
      </c>
      <c r="F387" s="31" t="s">
        <v>42</v>
      </c>
      <c r="G387" s="31" t="s">
        <v>42</v>
      </c>
      <c r="H387" s="23"/>
      <c r="I387" s="23"/>
      <c r="J387" s="23"/>
      <c r="K387" s="23"/>
    </row>
    <row r="388" spans="1:11" ht="14.1" customHeight="1">
      <c r="A388" s="23"/>
      <c r="B388" s="23"/>
      <c r="C388" s="1848" t="s">
        <v>24</v>
      </c>
      <c r="D388" s="1849"/>
      <c r="E388" s="1849"/>
      <c r="F388" s="1849"/>
      <c r="G388" s="1849"/>
      <c r="H388" s="23"/>
      <c r="I388" s="23"/>
      <c r="J388" s="23"/>
      <c r="K388" s="23"/>
    </row>
    <row r="389" spans="1:11" ht="14.1" customHeight="1">
      <c r="A389" s="23"/>
      <c r="B389" s="23"/>
      <c r="C389" s="35"/>
      <c r="D389" s="36">
        <v>2023</v>
      </c>
      <c r="E389" s="36">
        <v>2024</v>
      </c>
      <c r="F389" s="36">
        <v>2025</v>
      </c>
      <c r="G389" s="36">
        <v>2026</v>
      </c>
      <c r="H389" s="23"/>
      <c r="I389" s="23"/>
      <c r="J389" s="23"/>
      <c r="K389" s="23"/>
    </row>
    <row r="390" spans="1:11" ht="14.1" customHeight="1">
      <c r="A390" s="23"/>
      <c r="B390" s="23"/>
      <c r="C390" s="37"/>
      <c r="D390" s="38" t="s">
        <v>22</v>
      </c>
      <c r="E390" s="38" t="s">
        <v>23</v>
      </c>
      <c r="F390" s="38" t="s">
        <v>23</v>
      </c>
      <c r="G390" s="38" t="s">
        <v>23</v>
      </c>
      <c r="H390" s="23"/>
      <c r="I390" s="23"/>
      <c r="J390" s="23"/>
      <c r="K390" s="23"/>
    </row>
    <row r="391" spans="1:11" ht="14.1" customHeight="1">
      <c r="A391" s="23"/>
      <c r="B391" s="23"/>
      <c r="C391" s="39" t="s">
        <v>48</v>
      </c>
      <c r="D391" s="40">
        <v>0</v>
      </c>
      <c r="E391" s="40">
        <v>0</v>
      </c>
      <c r="F391" s="40">
        <v>0</v>
      </c>
      <c r="G391" s="40">
        <v>0</v>
      </c>
      <c r="H391" s="23"/>
      <c r="I391" s="23"/>
      <c r="J391" s="23"/>
      <c r="K391" s="23"/>
    </row>
    <row r="392" spans="1:11" ht="14.1" customHeight="1">
      <c r="A392" s="23"/>
      <c r="B392" s="23"/>
      <c r="C392" s="39" t="s">
        <v>49</v>
      </c>
      <c r="D392" s="40">
        <v>0</v>
      </c>
      <c r="E392" s="40">
        <v>0</v>
      </c>
      <c r="F392" s="40">
        <v>0</v>
      </c>
      <c r="G392" s="40">
        <v>0</v>
      </c>
      <c r="H392" s="23"/>
      <c r="I392" s="23"/>
      <c r="J392" s="23"/>
      <c r="K392" s="23"/>
    </row>
    <row r="393" spans="1:11" ht="14.1" customHeight="1">
      <c r="A393" s="23"/>
      <c r="B393" s="23"/>
      <c r="C393" s="39" t="s">
        <v>50</v>
      </c>
      <c r="D393" s="40">
        <v>0</v>
      </c>
      <c r="E393" s="40">
        <v>0</v>
      </c>
      <c r="F393" s="40">
        <v>0</v>
      </c>
      <c r="G393" s="40">
        <v>0</v>
      </c>
      <c r="H393" s="23"/>
      <c r="I393" s="23"/>
      <c r="J393" s="23"/>
      <c r="K393" s="23"/>
    </row>
    <row r="394" spans="1:11" ht="14.1" customHeight="1">
      <c r="A394" s="23"/>
      <c r="B394" s="23"/>
      <c r="C394" s="39" t="s">
        <v>51</v>
      </c>
      <c r="D394" s="40">
        <v>0</v>
      </c>
      <c r="E394" s="40">
        <v>0</v>
      </c>
      <c r="F394" s="40">
        <v>0</v>
      </c>
      <c r="G394" s="40">
        <v>0</v>
      </c>
      <c r="H394" s="23"/>
      <c r="I394" s="23"/>
      <c r="J394" s="23"/>
      <c r="K394" s="23"/>
    </row>
    <row r="395" spans="1:11" ht="14.1" customHeight="1">
      <c r="A395" s="23"/>
      <c r="B395" s="23"/>
      <c r="C395" s="39" t="s">
        <v>49</v>
      </c>
      <c r="D395" s="40">
        <v>0</v>
      </c>
      <c r="E395" s="40">
        <v>0</v>
      </c>
      <c r="F395" s="40">
        <v>0</v>
      </c>
      <c r="G395" s="40">
        <v>0</v>
      </c>
      <c r="H395" s="23"/>
      <c r="I395" s="23"/>
      <c r="J395" s="23"/>
      <c r="K395" s="23"/>
    </row>
    <row r="396" spans="1:11" ht="14.1" customHeight="1">
      <c r="A396" s="23"/>
      <c r="B396" s="23"/>
      <c r="C396" s="39" t="s">
        <v>50</v>
      </c>
      <c r="D396" s="40">
        <v>0</v>
      </c>
      <c r="E396" s="40">
        <v>0</v>
      </c>
      <c r="F396" s="40">
        <v>0</v>
      </c>
      <c r="G396" s="40">
        <v>0</v>
      </c>
      <c r="H396" s="23"/>
      <c r="I396" s="23"/>
      <c r="J396" s="23"/>
      <c r="K396" s="23"/>
    </row>
    <row r="397" spans="1:11" ht="14.1" customHeight="1">
      <c r="A397" s="23"/>
      <c r="B397" s="23"/>
      <c r="C397" s="39" t="s">
        <v>52</v>
      </c>
      <c r="D397" s="40">
        <v>0</v>
      </c>
      <c r="E397" s="40">
        <v>12000000</v>
      </c>
      <c r="F397" s="40">
        <v>12000000</v>
      </c>
      <c r="G397" s="40">
        <v>12000000</v>
      </c>
      <c r="H397" s="23"/>
      <c r="I397" s="23"/>
      <c r="J397" s="23"/>
      <c r="K397" s="23"/>
    </row>
    <row r="398" spans="1:11" ht="14.1" customHeight="1">
      <c r="A398" s="23"/>
      <c r="B398" s="23"/>
      <c r="C398" s="39" t="s">
        <v>49</v>
      </c>
      <c r="D398" s="40">
        <v>0</v>
      </c>
      <c r="E398" s="40">
        <v>12000000</v>
      </c>
      <c r="F398" s="40">
        <v>12000000</v>
      </c>
      <c r="G398" s="40">
        <v>12000000</v>
      </c>
      <c r="H398" s="23"/>
      <c r="I398" s="23"/>
      <c r="J398" s="23"/>
      <c r="K398" s="23"/>
    </row>
    <row r="399" spans="1:11" ht="14.1" customHeight="1">
      <c r="A399" s="23"/>
      <c r="B399" s="23"/>
      <c r="C399" s="39" t="s">
        <v>50</v>
      </c>
      <c r="D399" s="40">
        <v>0</v>
      </c>
      <c r="E399" s="40">
        <v>0</v>
      </c>
      <c r="F399" s="40">
        <v>0</v>
      </c>
      <c r="G399" s="40">
        <v>0</v>
      </c>
      <c r="H399" s="23"/>
      <c r="I399" s="23"/>
      <c r="J399" s="23"/>
      <c r="K399" s="23"/>
    </row>
    <row r="400" spans="1:11" ht="14.1" customHeight="1">
      <c r="A400" s="23"/>
      <c r="B400" s="23"/>
      <c r="C400" s="39" t="s">
        <v>53</v>
      </c>
      <c r="D400" s="40">
        <v>0</v>
      </c>
      <c r="E400" s="40">
        <v>0</v>
      </c>
      <c r="F400" s="40">
        <v>0</v>
      </c>
      <c r="G400" s="40">
        <v>0</v>
      </c>
      <c r="H400" s="23"/>
      <c r="I400" s="23"/>
      <c r="J400" s="23"/>
      <c r="K400" s="23"/>
    </row>
    <row r="401" spans="1:11" ht="14.1" customHeight="1">
      <c r="A401" s="23"/>
      <c r="B401" s="23"/>
      <c r="C401" s="39" t="s">
        <v>49</v>
      </c>
      <c r="D401" s="40">
        <v>0</v>
      </c>
      <c r="E401" s="40">
        <v>0</v>
      </c>
      <c r="F401" s="40">
        <v>0</v>
      </c>
      <c r="G401" s="40">
        <v>0</v>
      </c>
      <c r="H401" s="23"/>
      <c r="I401" s="23"/>
      <c r="J401" s="23"/>
      <c r="K401" s="23"/>
    </row>
    <row r="402" spans="1:11" ht="14.1" customHeight="1">
      <c r="A402" s="23"/>
      <c r="B402" s="23"/>
      <c r="C402" s="39" t="s">
        <v>50</v>
      </c>
      <c r="D402" s="40">
        <v>0</v>
      </c>
      <c r="E402" s="40">
        <v>0</v>
      </c>
      <c r="F402" s="40">
        <v>0</v>
      </c>
      <c r="G402" s="40">
        <v>0</v>
      </c>
      <c r="H402" s="23"/>
      <c r="I402" s="23"/>
      <c r="J402" s="23"/>
      <c r="K402" s="23"/>
    </row>
    <row r="403" spans="1:11" ht="14.1" customHeight="1">
      <c r="A403" s="23"/>
      <c r="B403" s="23"/>
      <c r="C403" s="39" t="s">
        <v>54</v>
      </c>
      <c r="D403" s="40">
        <v>0</v>
      </c>
      <c r="E403" s="40">
        <v>0</v>
      </c>
      <c r="F403" s="40">
        <v>0</v>
      </c>
      <c r="G403" s="40">
        <v>0</v>
      </c>
      <c r="H403" s="23"/>
      <c r="I403" s="23"/>
      <c r="J403" s="23"/>
      <c r="K403" s="23"/>
    </row>
    <row r="404" spans="1:11" ht="14.1" customHeight="1">
      <c r="A404" s="23"/>
      <c r="B404" s="23"/>
      <c r="C404" s="39" t="s">
        <v>49</v>
      </c>
      <c r="D404" s="40">
        <v>0</v>
      </c>
      <c r="E404" s="40">
        <v>0</v>
      </c>
      <c r="F404" s="40">
        <v>0</v>
      </c>
      <c r="G404" s="40">
        <v>0</v>
      </c>
      <c r="H404" s="23"/>
      <c r="I404" s="23"/>
      <c r="J404" s="23"/>
      <c r="K404" s="23"/>
    </row>
    <row r="405" spans="1:11" ht="14.1" customHeight="1">
      <c r="A405" s="23"/>
      <c r="B405" s="23"/>
      <c r="C405" s="39" t="s">
        <v>50</v>
      </c>
      <c r="D405" s="40">
        <v>0</v>
      </c>
      <c r="E405" s="40">
        <v>0</v>
      </c>
      <c r="F405" s="40">
        <v>0</v>
      </c>
      <c r="G405" s="40">
        <v>0</v>
      </c>
      <c r="H405" s="23"/>
      <c r="I405" s="23"/>
      <c r="J405" s="23"/>
      <c r="K405" s="23"/>
    </row>
    <row r="406" spans="1:11" ht="14.1" customHeight="1">
      <c r="A406" s="23"/>
      <c r="B406" s="23"/>
      <c r="C406" s="39" t="s">
        <v>55</v>
      </c>
      <c r="D406" s="40">
        <v>0</v>
      </c>
      <c r="E406" s="40">
        <v>0</v>
      </c>
      <c r="F406" s="40">
        <v>0</v>
      </c>
      <c r="G406" s="40">
        <v>0</v>
      </c>
      <c r="H406" s="23"/>
      <c r="I406" s="23"/>
      <c r="J406" s="23"/>
      <c r="K406" s="23"/>
    </row>
    <row r="407" spans="1:11" ht="14.1" customHeight="1">
      <c r="A407" s="23"/>
      <c r="B407" s="23"/>
      <c r="C407" s="39" t="s">
        <v>49</v>
      </c>
      <c r="D407" s="40">
        <v>0</v>
      </c>
      <c r="E407" s="40">
        <v>0</v>
      </c>
      <c r="F407" s="40">
        <v>0</v>
      </c>
      <c r="G407" s="40">
        <v>0</v>
      </c>
      <c r="H407" s="23"/>
      <c r="I407" s="23"/>
      <c r="J407" s="23"/>
      <c r="K407" s="23"/>
    </row>
    <row r="408" spans="1:11" ht="14.1" customHeight="1">
      <c r="A408" s="23"/>
      <c r="B408" s="23"/>
      <c r="C408" s="39" t="s">
        <v>50</v>
      </c>
      <c r="D408" s="40">
        <v>0</v>
      </c>
      <c r="E408" s="40">
        <v>0</v>
      </c>
      <c r="F408" s="40">
        <v>0</v>
      </c>
      <c r="G408" s="40">
        <v>0</v>
      </c>
      <c r="H408" s="23"/>
      <c r="I408" s="23"/>
      <c r="J408" s="23"/>
      <c r="K408" s="23"/>
    </row>
    <row r="409" spans="1:11" ht="14.1" customHeight="1">
      <c r="A409" s="23"/>
      <c r="B409" s="23"/>
      <c r="C409" s="39" t="s">
        <v>56</v>
      </c>
      <c r="D409" s="40">
        <v>0</v>
      </c>
      <c r="E409" s="40">
        <v>0</v>
      </c>
      <c r="F409" s="40">
        <v>0</v>
      </c>
      <c r="G409" s="40">
        <v>0</v>
      </c>
      <c r="H409" s="23"/>
      <c r="I409" s="23"/>
      <c r="J409" s="23"/>
      <c r="K409" s="23"/>
    </row>
    <row r="410" spans="1:11" ht="14.1" customHeight="1">
      <c r="A410" s="23"/>
      <c r="B410" s="23"/>
      <c r="C410" s="39" t="s">
        <v>49</v>
      </c>
      <c r="D410" s="40">
        <v>0</v>
      </c>
      <c r="E410" s="40">
        <v>0</v>
      </c>
      <c r="F410" s="40">
        <v>0</v>
      </c>
      <c r="G410" s="40">
        <v>0</v>
      </c>
      <c r="H410" s="23"/>
      <c r="I410" s="23"/>
      <c r="J410" s="23"/>
      <c r="K410" s="23"/>
    </row>
    <row r="411" spans="1:11" ht="14.1" customHeight="1">
      <c r="A411" s="23"/>
      <c r="B411" s="23"/>
      <c r="C411" s="39" t="s">
        <v>50</v>
      </c>
      <c r="D411" s="40">
        <v>0</v>
      </c>
      <c r="E411" s="40">
        <v>0</v>
      </c>
      <c r="F411" s="40">
        <v>0</v>
      </c>
      <c r="G411" s="40">
        <v>0</v>
      </c>
      <c r="H411" s="23"/>
      <c r="I411" s="23"/>
      <c r="J411" s="23"/>
      <c r="K411" s="23"/>
    </row>
    <row r="412" spans="1:11" ht="14.1" customHeight="1">
      <c r="A412" s="23"/>
      <c r="B412" s="23"/>
      <c r="C412" s="39" t="s">
        <v>57</v>
      </c>
      <c r="D412" s="40">
        <v>0</v>
      </c>
      <c r="E412" s="40">
        <v>0</v>
      </c>
      <c r="F412" s="40">
        <v>0</v>
      </c>
      <c r="G412" s="40">
        <v>0</v>
      </c>
      <c r="H412" s="23"/>
      <c r="I412" s="23"/>
      <c r="J412" s="23"/>
      <c r="K412" s="23"/>
    </row>
    <row r="413" spans="1:11" ht="14.1" customHeight="1">
      <c r="A413" s="23"/>
      <c r="B413" s="23"/>
      <c r="C413" s="39" t="s">
        <v>49</v>
      </c>
      <c r="D413" s="40">
        <v>0</v>
      </c>
      <c r="E413" s="40">
        <v>0</v>
      </c>
      <c r="F413" s="40">
        <v>0</v>
      </c>
      <c r="G413" s="40">
        <v>0</v>
      </c>
      <c r="H413" s="23"/>
      <c r="I413" s="23"/>
      <c r="J413" s="23"/>
      <c r="K413" s="23"/>
    </row>
    <row r="414" spans="1:11" ht="14.1" customHeight="1">
      <c r="A414" s="23"/>
      <c r="B414" s="23"/>
      <c r="C414" s="39" t="s">
        <v>58</v>
      </c>
      <c r="D414" s="40">
        <v>0</v>
      </c>
      <c r="E414" s="40">
        <v>0</v>
      </c>
      <c r="F414" s="40">
        <v>0</v>
      </c>
      <c r="G414" s="40">
        <v>0</v>
      </c>
      <c r="H414" s="23"/>
      <c r="I414" s="23"/>
      <c r="J414" s="23"/>
      <c r="K414" s="23"/>
    </row>
    <row r="415" spans="1:11" ht="14.1" customHeight="1">
      <c r="A415" s="23"/>
      <c r="B415" s="23"/>
      <c r="C415" s="39" t="s">
        <v>59</v>
      </c>
      <c r="D415" s="40">
        <v>0</v>
      </c>
      <c r="E415" s="40">
        <v>0</v>
      </c>
      <c r="F415" s="40">
        <v>0</v>
      </c>
      <c r="G415" s="40">
        <v>0</v>
      </c>
      <c r="H415" s="23"/>
      <c r="I415" s="23"/>
      <c r="J415" s="23"/>
      <c r="K415" s="23"/>
    </row>
    <row r="416" spans="1:11" ht="14.1" customHeight="1">
      <c r="A416" s="23"/>
      <c r="B416" s="23"/>
      <c r="C416" s="39" t="s">
        <v>60</v>
      </c>
      <c r="D416" s="40">
        <v>0</v>
      </c>
      <c r="E416" s="40">
        <v>0</v>
      </c>
      <c r="F416" s="40">
        <v>0</v>
      </c>
      <c r="G416" s="40">
        <v>0</v>
      </c>
      <c r="H416" s="23"/>
      <c r="I416" s="23"/>
      <c r="J416" s="23"/>
      <c r="K416" s="23"/>
    </row>
    <row r="417" spans="1:11" ht="14.1" customHeight="1">
      <c r="A417" s="23"/>
      <c r="B417" s="23"/>
      <c r="C417" s="39" t="s">
        <v>61</v>
      </c>
      <c r="D417" s="40">
        <v>0</v>
      </c>
      <c r="E417" s="40">
        <v>0</v>
      </c>
      <c r="F417" s="40">
        <v>0</v>
      </c>
      <c r="G417" s="40">
        <v>0</v>
      </c>
      <c r="H417" s="23"/>
      <c r="I417" s="23"/>
      <c r="J417" s="23"/>
      <c r="K417" s="23"/>
    </row>
    <row r="418" spans="1:11" ht="14.1" customHeight="1">
      <c r="A418" s="23"/>
      <c r="B418" s="23"/>
      <c r="C418" s="39" t="s">
        <v>62</v>
      </c>
      <c r="D418" s="40">
        <v>0</v>
      </c>
      <c r="E418" s="40">
        <v>0</v>
      </c>
      <c r="F418" s="40">
        <v>0</v>
      </c>
      <c r="G418" s="40">
        <v>0</v>
      </c>
      <c r="H418" s="23"/>
      <c r="I418" s="23"/>
      <c r="J418" s="23"/>
      <c r="K418" s="23"/>
    </row>
    <row r="419" spans="1:11" ht="14.1" customHeight="1">
      <c r="A419" s="23"/>
      <c r="B419" s="23"/>
      <c r="C419" s="39" t="s">
        <v>49</v>
      </c>
      <c r="D419" s="40">
        <v>0</v>
      </c>
      <c r="E419" s="40">
        <v>0</v>
      </c>
      <c r="F419" s="40">
        <v>0</v>
      </c>
      <c r="G419" s="40">
        <v>0</v>
      </c>
      <c r="H419" s="23"/>
      <c r="I419" s="23"/>
      <c r="J419" s="23"/>
      <c r="K419" s="23"/>
    </row>
    <row r="420" spans="1:11" ht="14.1" customHeight="1">
      <c r="A420" s="23"/>
      <c r="B420" s="23"/>
      <c r="C420" s="39" t="s">
        <v>58</v>
      </c>
      <c r="D420" s="40">
        <v>0</v>
      </c>
      <c r="E420" s="40">
        <v>0</v>
      </c>
      <c r="F420" s="40">
        <v>0</v>
      </c>
      <c r="G420" s="40">
        <v>0</v>
      </c>
      <c r="H420" s="23"/>
      <c r="I420" s="23"/>
      <c r="J420" s="23"/>
      <c r="K420" s="23"/>
    </row>
    <row r="421" spans="1:11" ht="14.1" customHeight="1">
      <c r="A421" s="23"/>
      <c r="B421" s="23"/>
      <c r="C421" s="39" t="s">
        <v>59</v>
      </c>
      <c r="D421" s="40">
        <v>0</v>
      </c>
      <c r="E421" s="40">
        <v>0</v>
      </c>
      <c r="F421" s="40">
        <v>0</v>
      </c>
      <c r="G421" s="40">
        <v>0</v>
      </c>
      <c r="H421" s="23"/>
      <c r="I421" s="23"/>
      <c r="J421" s="23"/>
      <c r="K421" s="23"/>
    </row>
    <row r="422" spans="1:11" ht="14.1" customHeight="1">
      <c r="A422" s="23"/>
      <c r="B422" s="23"/>
      <c r="C422" s="39" t="s">
        <v>60</v>
      </c>
      <c r="D422" s="40">
        <v>0</v>
      </c>
      <c r="E422" s="40">
        <v>0</v>
      </c>
      <c r="F422" s="40">
        <v>0</v>
      </c>
      <c r="G422" s="40">
        <v>0</v>
      </c>
      <c r="H422" s="23"/>
      <c r="I422" s="23"/>
      <c r="J422" s="23"/>
      <c r="K422" s="23"/>
    </row>
    <row r="423" spans="1:11" ht="14.1" customHeight="1">
      <c r="A423" s="23"/>
      <c r="B423" s="23"/>
      <c r="C423" s="39" t="s">
        <v>61</v>
      </c>
      <c r="D423" s="40">
        <v>0</v>
      </c>
      <c r="E423" s="40">
        <v>0</v>
      </c>
      <c r="F423" s="40">
        <v>0</v>
      </c>
      <c r="G423" s="40">
        <v>0</v>
      </c>
      <c r="H423" s="23"/>
      <c r="I423" s="23"/>
      <c r="J423" s="23"/>
      <c r="K423" s="23"/>
    </row>
    <row r="424" spans="1:11" ht="14.1" customHeight="1">
      <c r="A424" s="23"/>
      <c r="B424" s="23"/>
      <c r="C424" s="39" t="s">
        <v>63</v>
      </c>
      <c r="D424" s="40">
        <v>0</v>
      </c>
      <c r="E424" s="40">
        <v>0</v>
      </c>
      <c r="F424" s="40">
        <v>0</v>
      </c>
      <c r="G424" s="40">
        <v>0</v>
      </c>
      <c r="H424" s="23"/>
      <c r="I424" s="23"/>
      <c r="J424" s="23"/>
      <c r="K424" s="23"/>
    </row>
    <row r="425" spans="1:11" ht="14.1" customHeight="1">
      <c r="A425" s="23"/>
      <c r="B425" s="23"/>
      <c r="C425" s="39" t="s">
        <v>49</v>
      </c>
      <c r="D425" s="40">
        <v>0</v>
      </c>
      <c r="E425" s="40">
        <v>0</v>
      </c>
      <c r="F425" s="40">
        <v>0</v>
      </c>
      <c r="G425" s="40">
        <v>0</v>
      </c>
      <c r="H425" s="23"/>
      <c r="I425" s="23"/>
      <c r="J425" s="23"/>
      <c r="K425" s="23"/>
    </row>
    <row r="426" spans="1:11" ht="14.1" customHeight="1">
      <c r="A426" s="23"/>
      <c r="B426" s="23"/>
      <c r="C426" s="39" t="s">
        <v>58</v>
      </c>
      <c r="D426" s="40">
        <v>0</v>
      </c>
      <c r="E426" s="40">
        <v>0</v>
      </c>
      <c r="F426" s="40">
        <v>0</v>
      </c>
      <c r="G426" s="40">
        <v>0</v>
      </c>
      <c r="H426" s="23"/>
      <c r="I426" s="23"/>
      <c r="J426" s="23"/>
      <c r="K426" s="23"/>
    </row>
    <row r="427" spans="1:11" ht="14.1" customHeight="1">
      <c r="A427" s="23"/>
      <c r="B427" s="23"/>
      <c r="C427" s="39" t="s">
        <v>59</v>
      </c>
      <c r="D427" s="40">
        <v>0</v>
      </c>
      <c r="E427" s="40">
        <v>0</v>
      </c>
      <c r="F427" s="40">
        <v>0</v>
      </c>
      <c r="G427" s="40">
        <v>0</v>
      </c>
      <c r="H427" s="23"/>
      <c r="I427" s="23"/>
      <c r="J427" s="23"/>
      <c r="K427" s="23"/>
    </row>
    <row r="428" spans="1:11" ht="14.1" customHeight="1">
      <c r="A428" s="23"/>
      <c r="B428" s="23"/>
      <c r="C428" s="39" t="s">
        <v>60</v>
      </c>
      <c r="D428" s="40">
        <v>0</v>
      </c>
      <c r="E428" s="40">
        <v>0</v>
      </c>
      <c r="F428" s="40">
        <v>0</v>
      </c>
      <c r="G428" s="40">
        <v>0</v>
      </c>
      <c r="H428" s="23"/>
      <c r="I428" s="23"/>
      <c r="J428" s="23"/>
      <c r="K428" s="23"/>
    </row>
    <row r="429" spans="1:11" ht="14.1" customHeight="1">
      <c r="A429" s="23"/>
      <c r="B429" s="23"/>
      <c r="C429" s="39" t="s">
        <v>61</v>
      </c>
      <c r="D429" s="40">
        <v>0</v>
      </c>
      <c r="E429" s="40">
        <v>0</v>
      </c>
      <c r="F429" s="40">
        <v>0</v>
      </c>
      <c r="G429" s="40">
        <v>0</v>
      </c>
      <c r="H429" s="23"/>
      <c r="I429" s="23"/>
      <c r="J429" s="23"/>
      <c r="K429" s="23"/>
    </row>
    <row r="430" spans="1:11" ht="14.1" customHeight="1">
      <c r="A430" s="23"/>
      <c r="B430" s="23"/>
      <c r="C430" s="39" t="s">
        <v>64</v>
      </c>
      <c r="D430" s="40">
        <v>0</v>
      </c>
      <c r="E430" s="40">
        <v>0</v>
      </c>
      <c r="F430" s="40">
        <v>0</v>
      </c>
      <c r="G430" s="40">
        <v>0</v>
      </c>
      <c r="H430" s="23"/>
      <c r="I430" s="23"/>
      <c r="J430" s="23"/>
      <c r="K430" s="23"/>
    </row>
    <row r="431" spans="1:11" ht="14.1" customHeight="1">
      <c r="A431" s="23"/>
      <c r="B431" s="23"/>
      <c r="C431" s="39" t="s">
        <v>65</v>
      </c>
      <c r="D431" s="40">
        <v>0</v>
      </c>
      <c r="E431" s="40">
        <v>0</v>
      </c>
      <c r="F431" s="40">
        <v>0</v>
      </c>
      <c r="G431" s="40">
        <v>0</v>
      </c>
      <c r="H431" s="23"/>
      <c r="I431" s="23"/>
      <c r="J431" s="23"/>
      <c r="K431" s="23"/>
    </row>
    <row r="432" spans="1:11" ht="14.1" customHeight="1">
      <c r="A432" s="23"/>
      <c r="B432" s="23"/>
      <c r="C432" s="41" t="s">
        <v>25</v>
      </c>
      <c r="D432" s="40">
        <v>0</v>
      </c>
      <c r="E432" s="40">
        <v>12000000</v>
      </c>
      <c r="F432" s="40">
        <v>12000000</v>
      </c>
      <c r="G432" s="40">
        <v>12000000</v>
      </c>
      <c r="H432" s="23"/>
      <c r="I432" s="23"/>
      <c r="J432" s="23"/>
      <c r="K432" s="23"/>
    </row>
    <row r="433" spans="1:11" ht="27" customHeight="1">
      <c r="A433" s="23"/>
      <c r="B433" s="23"/>
      <c r="C433" s="26" t="s">
        <v>14</v>
      </c>
      <c r="D433" s="1854" t="s">
        <v>26</v>
      </c>
      <c r="E433" s="1855"/>
      <c r="F433" s="1855"/>
      <c r="G433" s="1855"/>
      <c r="H433" s="23"/>
      <c r="I433" s="23"/>
      <c r="J433" s="23"/>
      <c r="K433" s="23"/>
    </row>
    <row r="434" spans="1:11" ht="26.1" customHeight="1">
      <c r="A434" s="23"/>
      <c r="B434" s="23"/>
      <c r="C434" s="26" t="s">
        <v>16</v>
      </c>
      <c r="D434" s="1854" t="s">
        <v>18</v>
      </c>
      <c r="E434" s="1855"/>
      <c r="F434" s="1855"/>
      <c r="G434" s="1855"/>
      <c r="H434" s="23"/>
      <c r="I434" s="23"/>
      <c r="J434" s="23"/>
      <c r="K434" s="23"/>
    </row>
    <row r="435" spans="1:11" ht="14.1" customHeight="1">
      <c r="A435" s="23"/>
      <c r="B435" s="23"/>
      <c r="C435" s="1852" t="s">
        <v>27</v>
      </c>
      <c r="D435" s="1853"/>
      <c r="E435" s="1853"/>
      <c r="F435" s="1853"/>
      <c r="G435" s="1853"/>
      <c r="H435" s="23"/>
      <c r="I435" s="23"/>
      <c r="J435" s="23"/>
      <c r="K435" s="23"/>
    </row>
    <row r="436" spans="1:11" ht="14.1" customHeight="1">
      <c r="A436" s="23"/>
      <c r="B436" s="23"/>
      <c r="C436" s="32" t="s">
        <v>230</v>
      </c>
      <c r="D436" s="1852" t="s">
        <v>231</v>
      </c>
      <c r="E436" s="1853"/>
      <c r="F436" s="1853"/>
      <c r="G436" s="1853"/>
      <c r="H436" s="23"/>
      <c r="I436" s="23"/>
      <c r="J436" s="23"/>
      <c r="K436" s="23"/>
    </row>
    <row r="437" spans="1:11" ht="14.1" customHeight="1">
      <c r="A437" s="23"/>
      <c r="B437" s="23"/>
      <c r="C437" s="33" t="s">
        <v>19</v>
      </c>
      <c r="D437" s="1850" t="s">
        <v>310</v>
      </c>
      <c r="E437" s="1851"/>
      <c r="F437" s="1851"/>
      <c r="G437" s="1851"/>
      <c r="H437" s="23"/>
      <c r="I437" s="23"/>
      <c r="J437" s="23"/>
      <c r="K437" s="23"/>
    </row>
    <row r="438" spans="1:11" ht="14.1" customHeight="1">
      <c r="A438" s="23"/>
      <c r="B438" s="23"/>
      <c r="C438" s="34" t="s">
        <v>20</v>
      </c>
      <c r="D438" s="1846" t="s">
        <v>311</v>
      </c>
      <c r="E438" s="1847"/>
      <c r="F438" s="1847"/>
      <c r="G438" s="1847"/>
      <c r="H438" s="23"/>
      <c r="I438" s="23"/>
      <c r="J438" s="23"/>
      <c r="K438" s="23"/>
    </row>
    <row r="439" spans="1:11" ht="14.1" customHeight="1">
      <c r="A439" s="23"/>
      <c r="B439" s="23"/>
      <c r="C439" s="34" t="s">
        <v>21</v>
      </c>
      <c r="D439" s="1846" t="s">
        <v>312</v>
      </c>
      <c r="E439" s="1847"/>
      <c r="F439" s="1847"/>
      <c r="G439" s="1847"/>
      <c r="H439" s="23"/>
      <c r="I439" s="23"/>
      <c r="J439" s="23"/>
      <c r="K439" s="23"/>
    </row>
    <row r="440" spans="1:11" ht="15" customHeight="1">
      <c r="A440" s="23"/>
      <c r="B440" s="23"/>
      <c r="C440" s="35"/>
      <c r="D440" s="36">
        <v>2023</v>
      </c>
      <c r="E440" s="36">
        <v>2024</v>
      </c>
      <c r="F440" s="36">
        <v>2025</v>
      </c>
      <c r="G440" s="36">
        <v>2026</v>
      </c>
      <c r="H440" s="23"/>
      <c r="I440" s="23"/>
      <c r="J440" s="23"/>
      <c r="K440" s="23"/>
    </row>
    <row r="441" spans="1:11" ht="15" customHeight="1">
      <c r="A441" s="23"/>
      <c r="B441" s="23"/>
      <c r="C441" s="37"/>
      <c r="D441" s="38" t="s">
        <v>22</v>
      </c>
      <c r="E441" s="38" t="s">
        <v>23</v>
      </c>
      <c r="F441" s="38" t="s">
        <v>23</v>
      </c>
      <c r="G441" s="38" t="s">
        <v>23</v>
      </c>
      <c r="H441" s="23"/>
      <c r="I441" s="23"/>
      <c r="J441" s="23"/>
      <c r="K441" s="23"/>
    </row>
    <row r="442" spans="1:11" ht="14.1" customHeight="1">
      <c r="A442" s="23"/>
      <c r="B442" s="23"/>
      <c r="C442" s="27" t="s">
        <v>33</v>
      </c>
      <c r="D442" s="31" t="s">
        <v>18</v>
      </c>
      <c r="E442" s="31" t="s">
        <v>126</v>
      </c>
      <c r="F442" s="31" t="s">
        <v>126</v>
      </c>
      <c r="G442" s="31" t="s">
        <v>126</v>
      </c>
      <c r="H442" s="23"/>
      <c r="I442" s="23"/>
      <c r="J442" s="23"/>
      <c r="K442" s="23"/>
    </row>
    <row r="443" spans="1:11" ht="14.1" customHeight="1">
      <c r="A443" s="23"/>
      <c r="B443" s="23"/>
      <c r="C443" s="27" t="s">
        <v>35</v>
      </c>
      <c r="D443" s="31" t="s">
        <v>42</v>
      </c>
      <c r="E443" s="31" t="s">
        <v>313</v>
      </c>
      <c r="F443" s="31" t="s">
        <v>313</v>
      </c>
      <c r="G443" s="31" t="s">
        <v>313</v>
      </c>
      <c r="H443" s="23"/>
      <c r="I443" s="23"/>
      <c r="J443" s="23"/>
      <c r="K443" s="23"/>
    </row>
    <row r="444" spans="1:11" ht="14.1" customHeight="1">
      <c r="A444" s="23"/>
      <c r="B444" s="23"/>
      <c r="C444" s="27" t="s">
        <v>40</v>
      </c>
      <c r="D444" s="31" t="s">
        <v>42</v>
      </c>
      <c r="E444" s="31" t="s">
        <v>314</v>
      </c>
      <c r="F444" s="31" t="s">
        <v>314</v>
      </c>
      <c r="G444" s="31" t="s">
        <v>314</v>
      </c>
      <c r="H444" s="23"/>
      <c r="I444" s="23"/>
      <c r="J444" s="23"/>
      <c r="K444" s="23"/>
    </row>
    <row r="445" spans="1:11" ht="14.1" customHeight="1">
      <c r="A445" s="23"/>
      <c r="B445" s="23"/>
      <c r="C445" s="27" t="s">
        <v>41</v>
      </c>
      <c r="D445" s="31" t="s">
        <v>18</v>
      </c>
      <c r="E445" s="31" t="s">
        <v>18</v>
      </c>
      <c r="F445" s="31" t="s">
        <v>42</v>
      </c>
      <c r="G445" s="31" t="s">
        <v>42</v>
      </c>
      <c r="H445" s="23"/>
      <c r="I445" s="23"/>
      <c r="J445" s="23"/>
      <c r="K445" s="23"/>
    </row>
    <row r="446" spans="1:11" ht="14.1" customHeight="1">
      <c r="A446" s="23"/>
      <c r="B446" s="23"/>
      <c r="C446" s="27" t="s">
        <v>43</v>
      </c>
      <c r="D446" s="31" t="s">
        <v>18</v>
      </c>
      <c r="E446" s="31" t="s">
        <v>18</v>
      </c>
      <c r="F446" s="31" t="s">
        <v>42</v>
      </c>
      <c r="G446" s="31" t="s">
        <v>42</v>
      </c>
      <c r="H446" s="23"/>
      <c r="I446" s="23"/>
      <c r="J446" s="23"/>
      <c r="K446" s="23"/>
    </row>
    <row r="447" spans="1:11" ht="14.1" customHeight="1">
      <c r="A447" s="23"/>
      <c r="B447" s="23"/>
      <c r="C447" s="27" t="s">
        <v>47</v>
      </c>
      <c r="D447" s="31" t="s">
        <v>18</v>
      </c>
      <c r="E447" s="31" t="s">
        <v>18</v>
      </c>
      <c r="F447" s="31" t="s">
        <v>42</v>
      </c>
      <c r="G447" s="31" t="s">
        <v>42</v>
      </c>
      <c r="H447" s="23"/>
      <c r="I447" s="23"/>
      <c r="J447" s="23"/>
      <c r="K447" s="23"/>
    </row>
    <row r="448" spans="1:11" ht="14.1" customHeight="1">
      <c r="A448" s="23"/>
      <c r="B448" s="23"/>
      <c r="C448" s="1848" t="s">
        <v>24</v>
      </c>
      <c r="D448" s="1849"/>
      <c r="E448" s="1849"/>
      <c r="F448" s="1849"/>
      <c r="G448" s="1849"/>
      <c r="H448" s="23"/>
      <c r="I448" s="23"/>
      <c r="J448" s="23"/>
      <c r="K448" s="23"/>
    </row>
    <row r="449" spans="1:11" ht="14.1" customHeight="1">
      <c r="A449" s="23"/>
      <c r="B449" s="23"/>
      <c r="C449" s="35"/>
      <c r="D449" s="36">
        <v>2023</v>
      </c>
      <c r="E449" s="36">
        <v>2024</v>
      </c>
      <c r="F449" s="36">
        <v>2025</v>
      </c>
      <c r="G449" s="36">
        <v>2026</v>
      </c>
      <c r="H449" s="23"/>
      <c r="I449" s="23"/>
      <c r="J449" s="23"/>
      <c r="K449" s="23"/>
    </row>
    <row r="450" spans="1:11" ht="14.1" customHeight="1">
      <c r="A450" s="23"/>
      <c r="B450" s="23"/>
      <c r="C450" s="37"/>
      <c r="D450" s="38" t="s">
        <v>22</v>
      </c>
      <c r="E450" s="38" t="s">
        <v>23</v>
      </c>
      <c r="F450" s="38" t="s">
        <v>23</v>
      </c>
      <c r="G450" s="38" t="s">
        <v>23</v>
      </c>
      <c r="H450" s="23"/>
      <c r="I450" s="23"/>
      <c r="J450" s="23"/>
      <c r="K450" s="23"/>
    </row>
    <row r="451" spans="1:11" ht="14.1" customHeight="1">
      <c r="A451" s="23"/>
      <c r="B451" s="23"/>
      <c r="C451" s="39" t="s">
        <v>48</v>
      </c>
      <c r="D451" s="40">
        <v>0</v>
      </c>
      <c r="E451" s="40">
        <v>0</v>
      </c>
      <c r="F451" s="40">
        <v>0</v>
      </c>
      <c r="G451" s="40">
        <v>0</v>
      </c>
      <c r="H451" s="23"/>
      <c r="I451" s="23"/>
      <c r="J451" s="23"/>
      <c r="K451" s="23"/>
    </row>
    <row r="452" spans="1:11" ht="14.1" customHeight="1">
      <c r="A452" s="23"/>
      <c r="B452" s="23"/>
      <c r="C452" s="39" t="s">
        <v>49</v>
      </c>
      <c r="D452" s="40">
        <v>0</v>
      </c>
      <c r="E452" s="40">
        <v>0</v>
      </c>
      <c r="F452" s="40">
        <v>0</v>
      </c>
      <c r="G452" s="40">
        <v>0</v>
      </c>
      <c r="H452" s="23"/>
      <c r="I452" s="23"/>
      <c r="J452" s="23"/>
      <c r="K452" s="23"/>
    </row>
    <row r="453" spans="1:11" ht="14.1" customHeight="1">
      <c r="A453" s="23"/>
      <c r="B453" s="23"/>
      <c r="C453" s="39" t="s">
        <v>50</v>
      </c>
      <c r="D453" s="40">
        <v>0</v>
      </c>
      <c r="E453" s="40">
        <v>0</v>
      </c>
      <c r="F453" s="40">
        <v>0</v>
      </c>
      <c r="G453" s="40">
        <v>0</v>
      </c>
      <c r="H453" s="23"/>
      <c r="I453" s="23"/>
      <c r="J453" s="23"/>
      <c r="K453" s="23"/>
    </row>
    <row r="454" spans="1:11" ht="14.1" customHeight="1">
      <c r="A454" s="23"/>
      <c r="B454" s="23"/>
      <c r="C454" s="39" t="s">
        <v>51</v>
      </c>
      <c r="D454" s="40">
        <v>0</v>
      </c>
      <c r="E454" s="40">
        <v>0</v>
      </c>
      <c r="F454" s="40">
        <v>0</v>
      </c>
      <c r="G454" s="40">
        <v>0</v>
      </c>
      <c r="H454" s="23"/>
      <c r="I454" s="23"/>
      <c r="J454" s="23"/>
      <c r="K454" s="23"/>
    </row>
    <row r="455" spans="1:11" ht="14.1" customHeight="1">
      <c r="A455" s="23"/>
      <c r="B455" s="23"/>
      <c r="C455" s="39" t="s">
        <v>49</v>
      </c>
      <c r="D455" s="40">
        <v>0</v>
      </c>
      <c r="E455" s="40">
        <v>0</v>
      </c>
      <c r="F455" s="40">
        <v>0</v>
      </c>
      <c r="G455" s="40">
        <v>0</v>
      </c>
      <c r="H455" s="23"/>
      <c r="I455" s="23"/>
      <c r="J455" s="23"/>
      <c r="K455" s="23"/>
    </row>
    <row r="456" spans="1:11" ht="14.1" customHeight="1">
      <c r="A456" s="23"/>
      <c r="B456" s="23"/>
      <c r="C456" s="39" t="s">
        <v>50</v>
      </c>
      <c r="D456" s="40">
        <v>0</v>
      </c>
      <c r="E456" s="40">
        <v>0</v>
      </c>
      <c r="F456" s="40">
        <v>0</v>
      </c>
      <c r="G456" s="40">
        <v>0</v>
      </c>
      <c r="H456" s="23"/>
      <c r="I456" s="23"/>
      <c r="J456" s="23"/>
      <c r="K456" s="23"/>
    </row>
    <row r="457" spans="1:11" ht="14.1" customHeight="1">
      <c r="A457" s="23"/>
      <c r="B457" s="23"/>
      <c r="C457" s="39" t="s">
        <v>52</v>
      </c>
      <c r="D457" s="40">
        <v>0</v>
      </c>
      <c r="E457" s="40">
        <v>210000000</v>
      </c>
      <c r="F457" s="40">
        <v>210000000</v>
      </c>
      <c r="G457" s="40">
        <v>210000000</v>
      </c>
      <c r="H457" s="23"/>
      <c r="I457" s="23"/>
      <c r="J457" s="23"/>
      <c r="K457" s="23"/>
    </row>
    <row r="458" spans="1:11" ht="14.1" customHeight="1">
      <c r="A458" s="23"/>
      <c r="B458" s="23"/>
      <c r="C458" s="39" t="s">
        <v>49</v>
      </c>
      <c r="D458" s="40">
        <v>0</v>
      </c>
      <c r="E458" s="40">
        <v>210000000</v>
      </c>
      <c r="F458" s="40">
        <v>210000000</v>
      </c>
      <c r="G458" s="40">
        <v>210000000</v>
      </c>
      <c r="H458" s="23"/>
      <c r="I458" s="23"/>
      <c r="J458" s="23"/>
      <c r="K458" s="23"/>
    </row>
    <row r="459" spans="1:11" ht="14.1" customHeight="1">
      <c r="A459" s="23"/>
      <c r="B459" s="23"/>
      <c r="C459" s="39" t="s">
        <v>50</v>
      </c>
      <c r="D459" s="40">
        <v>0</v>
      </c>
      <c r="E459" s="40">
        <v>0</v>
      </c>
      <c r="F459" s="40">
        <v>0</v>
      </c>
      <c r="G459" s="40">
        <v>0</v>
      </c>
      <c r="H459" s="23"/>
      <c r="I459" s="23"/>
      <c r="J459" s="23"/>
      <c r="K459" s="23"/>
    </row>
    <row r="460" spans="1:11" ht="14.1" customHeight="1">
      <c r="A460" s="23"/>
      <c r="B460" s="23"/>
      <c r="C460" s="39" t="s">
        <v>53</v>
      </c>
      <c r="D460" s="40">
        <v>0</v>
      </c>
      <c r="E460" s="40">
        <v>0</v>
      </c>
      <c r="F460" s="40">
        <v>0</v>
      </c>
      <c r="G460" s="40">
        <v>0</v>
      </c>
      <c r="H460" s="23"/>
      <c r="I460" s="23"/>
      <c r="J460" s="23"/>
      <c r="K460" s="23"/>
    </row>
    <row r="461" spans="1:11" ht="14.1" customHeight="1">
      <c r="A461" s="23"/>
      <c r="B461" s="23"/>
      <c r="C461" s="39" t="s">
        <v>49</v>
      </c>
      <c r="D461" s="40">
        <v>0</v>
      </c>
      <c r="E461" s="40">
        <v>0</v>
      </c>
      <c r="F461" s="40">
        <v>0</v>
      </c>
      <c r="G461" s="40">
        <v>0</v>
      </c>
      <c r="H461" s="23"/>
      <c r="I461" s="23"/>
      <c r="J461" s="23"/>
      <c r="K461" s="23"/>
    </row>
    <row r="462" spans="1:11" ht="14.1" customHeight="1">
      <c r="A462" s="23"/>
      <c r="B462" s="23"/>
      <c r="C462" s="39" t="s">
        <v>50</v>
      </c>
      <c r="D462" s="40">
        <v>0</v>
      </c>
      <c r="E462" s="40">
        <v>0</v>
      </c>
      <c r="F462" s="40">
        <v>0</v>
      </c>
      <c r="G462" s="40">
        <v>0</v>
      </c>
      <c r="H462" s="23"/>
      <c r="I462" s="23"/>
      <c r="J462" s="23"/>
      <c r="K462" s="23"/>
    </row>
    <row r="463" spans="1:11" ht="14.1" customHeight="1">
      <c r="A463" s="23"/>
      <c r="B463" s="23"/>
      <c r="C463" s="39" t="s">
        <v>54</v>
      </c>
      <c r="D463" s="40">
        <v>0</v>
      </c>
      <c r="E463" s="40">
        <v>0</v>
      </c>
      <c r="F463" s="40">
        <v>0</v>
      </c>
      <c r="G463" s="40">
        <v>0</v>
      </c>
      <c r="H463" s="23"/>
      <c r="I463" s="23"/>
      <c r="J463" s="23"/>
      <c r="K463" s="23"/>
    </row>
    <row r="464" spans="1:11" ht="14.1" customHeight="1">
      <c r="A464" s="23"/>
      <c r="B464" s="23"/>
      <c r="C464" s="39" t="s">
        <v>49</v>
      </c>
      <c r="D464" s="40">
        <v>0</v>
      </c>
      <c r="E464" s="40">
        <v>0</v>
      </c>
      <c r="F464" s="40">
        <v>0</v>
      </c>
      <c r="G464" s="40">
        <v>0</v>
      </c>
      <c r="H464" s="23"/>
      <c r="I464" s="23"/>
      <c r="J464" s="23"/>
      <c r="K464" s="23"/>
    </row>
    <row r="465" spans="1:11" ht="14.1" customHeight="1">
      <c r="A465" s="23"/>
      <c r="B465" s="23"/>
      <c r="C465" s="39" t="s">
        <v>50</v>
      </c>
      <c r="D465" s="40">
        <v>0</v>
      </c>
      <c r="E465" s="40">
        <v>0</v>
      </c>
      <c r="F465" s="40">
        <v>0</v>
      </c>
      <c r="G465" s="40">
        <v>0</v>
      </c>
      <c r="H465" s="23"/>
      <c r="I465" s="23"/>
      <c r="J465" s="23"/>
      <c r="K465" s="23"/>
    </row>
    <row r="466" spans="1:11" ht="14.1" customHeight="1">
      <c r="A466" s="23"/>
      <c r="B466" s="23"/>
      <c r="C466" s="39" t="s">
        <v>55</v>
      </c>
      <c r="D466" s="40">
        <v>0</v>
      </c>
      <c r="E466" s="40">
        <v>0</v>
      </c>
      <c r="F466" s="40">
        <v>0</v>
      </c>
      <c r="G466" s="40">
        <v>0</v>
      </c>
      <c r="H466" s="23"/>
      <c r="I466" s="23"/>
      <c r="J466" s="23"/>
      <c r="K466" s="23"/>
    </row>
    <row r="467" spans="1:11" ht="14.1" customHeight="1">
      <c r="A467" s="23"/>
      <c r="B467" s="23"/>
      <c r="C467" s="39" t="s">
        <v>49</v>
      </c>
      <c r="D467" s="40">
        <v>0</v>
      </c>
      <c r="E467" s="40">
        <v>0</v>
      </c>
      <c r="F467" s="40">
        <v>0</v>
      </c>
      <c r="G467" s="40">
        <v>0</v>
      </c>
      <c r="H467" s="23"/>
      <c r="I467" s="23"/>
      <c r="J467" s="23"/>
      <c r="K467" s="23"/>
    </row>
    <row r="468" spans="1:11" ht="14.1" customHeight="1">
      <c r="A468" s="23"/>
      <c r="B468" s="23"/>
      <c r="C468" s="39" t="s">
        <v>50</v>
      </c>
      <c r="D468" s="40">
        <v>0</v>
      </c>
      <c r="E468" s="40">
        <v>0</v>
      </c>
      <c r="F468" s="40">
        <v>0</v>
      </c>
      <c r="G468" s="40">
        <v>0</v>
      </c>
      <c r="H468" s="23"/>
      <c r="I468" s="23"/>
      <c r="J468" s="23"/>
      <c r="K468" s="23"/>
    </row>
    <row r="469" spans="1:11" ht="14.1" customHeight="1">
      <c r="A469" s="23"/>
      <c r="B469" s="23"/>
      <c r="C469" s="39" t="s">
        <v>56</v>
      </c>
      <c r="D469" s="40">
        <v>0</v>
      </c>
      <c r="E469" s="40">
        <v>0</v>
      </c>
      <c r="F469" s="40">
        <v>0</v>
      </c>
      <c r="G469" s="40">
        <v>0</v>
      </c>
      <c r="H469" s="23"/>
      <c r="I469" s="23"/>
      <c r="J469" s="23"/>
      <c r="K469" s="23"/>
    </row>
    <row r="470" spans="1:11" ht="14.1" customHeight="1">
      <c r="A470" s="23"/>
      <c r="B470" s="23"/>
      <c r="C470" s="39" t="s">
        <v>49</v>
      </c>
      <c r="D470" s="40">
        <v>0</v>
      </c>
      <c r="E470" s="40">
        <v>0</v>
      </c>
      <c r="F470" s="40">
        <v>0</v>
      </c>
      <c r="G470" s="40">
        <v>0</v>
      </c>
      <c r="H470" s="23"/>
      <c r="I470" s="23"/>
      <c r="J470" s="23"/>
      <c r="K470" s="23"/>
    </row>
    <row r="471" spans="1:11" ht="14.1" customHeight="1">
      <c r="A471" s="23"/>
      <c r="B471" s="23"/>
      <c r="C471" s="39" t="s">
        <v>50</v>
      </c>
      <c r="D471" s="40">
        <v>0</v>
      </c>
      <c r="E471" s="40">
        <v>0</v>
      </c>
      <c r="F471" s="40">
        <v>0</v>
      </c>
      <c r="G471" s="40">
        <v>0</v>
      </c>
      <c r="H471" s="23"/>
      <c r="I471" s="23"/>
      <c r="J471" s="23"/>
      <c r="K471" s="23"/>
    </row>
    <row r="472" spans="1:11" ht="14.1" customHeight="1">
      <c r="A472" s="23"/>
      <c r="B472" s="23"/>
      <c r="C472" s="39" t="s">
        <v>57</v>
      </c>
      <c r="D472" s="40">
        <v>0</v>
      </c>
      <c r="E472" s="40">
        <v>0</v>
      </c>
      <c r="F472" s="40">
        <v>0</v>
      </c>
      <c r="G472" s="40">
        <v>0</v>
      </c>
      <c r="H472" s="23"/>
      <c r="I472" s="23"/>
      <c r="J472" s="23"/>
      <c r="K472" s="23"/>
    </row>
    <row r="473" spans="1:11" ht="14.1" customHeight="1">
      <c r="A473" s="23"/>
      <c r="B473" s="23"/>
      <c r="C473" s="39" t="s">
        <v>49</v>
      </c>
      <c r="D473" s="40">
        <v>0</v>
      </c>
      <c r="E473" s="40">
        <v>0</v>
      </c>
      <c r="F473" s="40">
        <v>0</v>
      </c>
      <c r="G473" s="40">
        <v>0</v>
      </c>
      <c r="H473" s="23"/>
      <c r="I473" s="23"/>
      <c r="J473" s="23"/>
      <c r="K473" s="23"/>
    </row>
    <row r="474" spans="1:11" ht="14.1" customHeight="1">
      <c r="A474" s="23"/>
      <c r="B474" s="23"/>
      <c r="C474" s="39" t="s">
        <v>58</v>
      </c>
      <c r="D474" s="40">
        <v>0</v>
      </c>
      <c r="E474" s="40">
        <v>0</v>
      </c>
      <c r="F474" s="40">
        <v>0</v>
      </c>
      <c r="G474" s="40">
        <v>0</v>
      </c>
      <c r="H474" s="23"/>
      <c r="I474" s="23"/>
      <c r="J474" s="23"/>
      <c r="K474" s="23"/>
    </row>
    <row r="475" spans="1:11" ht="14.1" customHeight="1">
      <c r="A475" s="23"/>
      <c r="B475" s="23"/>
      <c r="C475" s="39" t="s">
        <v>59</v>
      </c>
      <c r="D475" s="40">
        <v>0</v>
      </c>
      <c r="E475" s="40">
        <v>0</v>
      </c>
      <c r="F475" s="40">
        <v>0</v>
      </c>
      <c r="G475" s="40">
        <v>0</v>
      </c>
      <c r="H475" s="23"/>
      <c r="I475" s="23"/>
      <c r="J475" s="23"/>
      <c r="K475" s="23"/>
    </row>
    <row r="476" spans="1:11" ht="14.1" customHeight="1">
      <c r="A476" s="23"/>
      <c r="B476" s="23"/>
      <c r="C476" s="39" t="s">
        <v>60</v>
      </c>
      <c r="D476" s="40">
        <v>0</v>
      </c>
      <c r="E476" s="40">
        <v>0</v>
      </c>
      <c r="F476" s="40">
        <v>0</v>
      </c>
      <c r="G476" s="40">
        <v>0</v>
      </c>
      <c r="H476" s="23"/>
      <c r="I476" s="23"/>
      <c r="J476" s="23"/>
      <c r="K476" s="23"/>
    </row>
    <row r="477" spans="1:11" ht="14.1" customHeight="1">
      <c r="A477" s="23"/>
      <c r="B477" s="23"/>
      <c r="C477" s="39" t="s">
        <v>61</v>
      </c>
      <c r="D477" s="40">
        <v>0</v>
      </c>
      <c r="E477" s="40">
        <v>0</v>
      </c>
      <c r="F477" s="40">
        <v>0</v>
      </c>
      <c r="G477" s="40">
        <v>0</v>
      </c>
      <c r="H477" s="23"/>
      <c r="I477" s="23"/>
      <c r="J477" s="23"/>
      <c r="K477" s="23"/>
    </row>
    <row r="478" spans="1:11" ht="14.1" customHeight="1">
      <c r="A478" s="23"/>
      <c r="B478" s="23"/>
      <c r="C478" s="39" t="s">
        <v>62</v>
      </c>
      <c r="D478" s="40">
        <v>0</v>
      </c>
      <c r="E478" s="40">
        <v>0</v>
      </c>
      <c r="F478" s="40">
        <v>0</v>
      </c>
      <c r="G478" s="40">
        <v>0</v>
      </c>
      <c r="H478" s="23"/>
      <c r="I478" s="23"/>
      <c r="J478" s="23"/>
      <c r="K478" s="23"/>
    </row>
    <row r="479" spans="1:11" ht="14.1" customHeight="1">
      <c r="A479" s="23"/>
      <c r="B479" s="23"/>
      <c r="C479" s="39" t="s">
        <v>49</v>
      </c>
      <c r="D479" s="40">
        <v>0</v>
      </c>
      <c r="E479" s="40">
        <v>0</v>
      </c>
      <c r="F479" s="40">
        <v>0</v>
      </c>
      <c r="G479" s="40">
        <v>0</v>
      </c>
      <c r="H479" s="23"/>
      <c r="I479" s="23"/>
      <c r="J479" s="23"/>
      <c r="K479" s="23"/>
    </row>
    <row r="480" spans="1:11" ht="14.1" customHeight="1">
      <c r="A480" s="23"/>
      <c r="B480" s="23"/>
      <c r="C480" s="39" t="s">
        <v>58</v>
      </c>
      <c r="D480" s="40">
        <v>0</v>
      </c>
      <c r="E480" s="40">
        <v>0</v>
      </c>
      <c r="F480" s="40">
        <v>0</v>
      </c>
      <c r="G480" s="40">
        <v>0</v>
      </c>
      <c r="H480" s="23"/>
      <c r="I480" s="23"/>
      <c r="J480" s="23"/>
      <c r="K480" s="23"/>
    </row>
    <row r="481" spans="1:11" ht="14.1" customHeight="1">
      <c r="A481" s="23"/>
      <c r="B481" s="23"/>
      <c r="C481" s="39" t="s">
        <v>59</v>
      </c>
      <c r="D481" s="40">
        <v>0</v>
      </c>
      <c r="E481" s="40">
        <v>0</v>
      </c>
      <c r="F481" s="40">
        <v>0</v>
      </c>
      <c r="G481" s="40">
        <v>0</v>
      </c>
      <c r="H481" s="23"/>
      <c r="I481" s="23"/>
      <c r="J481" s="23"/>
      <c r="K481" s="23"/>
    </row>
    <row r="482" spans="1:11" ht="14.1" customHeight="1">
      <c r="A482" s="23"/>
      <c r="B482" s="23"/>
      <c r="C482" s="39" t="s">
        <v>60</v>
      </c>
      <c r="D482" s="40">
        <v>0</v>
      </c>
      <c r="E482" s="40">
        <v>0</v>
      </c>
      <c r="F482" s="40">
        <v>0</v>
      </c>
      <c r="G482" s="40">
        <v>0</v>
      </c>
      <c r="H482" s="23"/>
      <c r="I482" s="23"/>
      <c r="J482" s="23"/>
      <c r="K482" s="23"/>
    </row>
    <row r="483" spans="1:11" ht="14.1" customHeight="1">
      <c r="A483" s="23"/>
      <c r="B483" s="23"/>
      <c r="C483" s="39" t="s">
        <v>61</v>
      </c>
      <c r="D483" s="40">
        <v>0</v>
      </c>
      <c r="E483" s="40">
        <v>0</v>
      </c>
      <c r="F483" s="40">
        <v>0</v>
      </c>
      <c r="G483" s="40">
        <v>0</v>
      </c>
      <c r="H483" s="23"/>
      <c r="I483" s="23"/>
      <c r="J483" s="23"/>
      <c r="K483" s="23"/>
    </row>
    <row r="484" spans="1:11" ht="14.1" customHeight="1">
      <c r="A484" s="23"/>
      <c r="B484" s="23"/>
      <c r="C484" s="39" t="s">
        <v>63</v>
      </c>
      <c r="D484" s="40">
        <v>0</v>
      </c>
      <c r="E484" s="40">
        <v>0</v>
      </c>
      <c r="F484" s="40">
        <v>0</v>
      </c>
      <c r="G484" s="40">
        <v>0</v>
      </c>
      <c r="H484" s="23"/>
      <c r="I484" s="23"/>
      <c r="J484" s="23"/>
      <c r="K484" s="23"/>
    </row>
    <row r="485" spans="1:11" ht="14.1" customHeight="1">
      <c r="A485" s="23"/>
      <c r="B485" s="23"/>
      <c r="C485" s="39" t="s">
        <v>49</v>
      </c>
      <c r="D485" s="40">
        <v>0</v>
      </c>
      <c r="E485" s="40">
        <v>0</v>
      </c>
      <c r="F485" s="40">
        <v>0</v>
      </c>
      <c r="G485" s="40">
        <v>0</v>
      </c>
      <c r="H485" s="23"/>
      <c r="I485" s="23"/>
      <c r="J485" s="23"/>
      <c r="K485" s="23"/>
    </row>
    <row r="486" spans="1:11" ht="14.1" customHeight="1">
      <c r="A486" s="23"/>
      <c r="B486" s="23"/>
      <c r="C486" s="39" t="s">
        <v>58</v>
      </c>
      <c r="D486" s="40">
        <v>0</v>
      </c>
      <c r="E486" s="40">
        <v>0</v>
      </c>
      <c r="F486" s="40">
        <v>0</v>
      </c>
      <c r="G486" s="40">
        <v>0</v>
      </c>
      <c r="H486" s="23"/>
      <c r="I486" s="23"/>
      <c r="J486" s="23"/>
      <c r="K486" s="23"/>
    </row>
    <row r="487" spans="1:11" ht="14.1" customHeight="1">
      <c r="A487" s="23"/>
      <c r="B487" s="23"/>
      <c r="C487" s="39" t="s">
        <v>59</v>
      </c>
      <c r="D487" s="40">
        <v>0</v>
      </c>
      <c r="E487" s="40">
        <v>0</v>
      </c>
      <c r="F487" s="40">
        <v>0</v>
      </c>
      <c r="G487" s="40">
        <v>0</v>
      </c>
      <c r="H487" s="23"/>
      <c r="I487" s="23"/>
      <c r="J487" s="23"/>
      <c r="K487" s="23"/>
    </row>
    <row r="488" spans="1:11" ht="14.1" customHeight="1">
      <c r="A488" s="23"/>
      <c r="B488" s="23"/>
      <c r="C488" s="39" t="s">
        <v>60</v>
      </c>
      <c r="D488" s="40">
        <v>0</v>
      </c>
      <c r="E488" s="40">
        <v>0</v>
      </c>
      <c r="F488" s="40">
        <v>0</v>
      </c>
      <c r="G488" s="40">
        <v>0</v>
      </c>
      <c r="H488" s="23"/>
      <c r="I488" s="23"/>
      <c r="J488" s="23"/>
      <c r="K488" s="23"/>
    </row>
    <row r="489" spans="1:11" ht="14.1" customHeight="1">
      <c r="A489" s="23"/>
      <c r="B489" s="23"/>
      <c r="C489" s="39" t="s">
        <v>61</v>
      </c>
      <c r="D489" s="40">
        <v>0</v>
      </c>
      <c r="E489" s="40">
        <v>0</v>
      </c>
      <c r="F489" s="40">
        <v>0</v>
      </c>
      <c r="G489" s="40">
        <v>0</v>
      </c>
      <c r="H489" s="23"/>
      <c r="I489" s="23"/>
      <c r="J489" s="23"/>
      <c r="K489" s="23"/>
    </row>
    <row r="490" spans="1:11" ht="14.1" customHeight="1">
      <c r="A490" s="23"/>
      <c r="B490" s="23"/>
      <c r="C490" s="39" t="s">
        <v>64</v>
      </c>
      <c r="D490" s="40">
        <v>0</v>
      </c>
      <c r="E490" s="40">
        <v>0</v>
      </c>
      <c r="F490" s="40">
        <v>0</v>
      </c>
      <c r="G490" s="40">
        <v>0</v>
      </c>
      <c r="H490" s="23"/>
      <c r="I490" s="23"/>
      <c r="J490" s="23"/>
      <c r="K490" s="23"/>
    </row>
    <row r="491" spans="1:11" ht="14.1" customHeight="1">
      <c r="A491" s="23"/>
      <c r="B491" s="23"/>
      <c r="C491" s="39" t="s">
        <v>65</v>
      </c>
      <c r="D491" s="40">
        <v>0</v>
      </c>
      <c r="E491" s="40">
        <v>0</v>
      </c>
      <c r="F491" s="40">
        <v>0</v>
      </c>
      <c r="G491" s="40">
        <v>0</v>
      </c>
      <c r="H491" s="23"/>
      <c r="I491" s="23"/>
      <c r="J491" s="23"/>
      <c r="K491" s="23"/>
    </row>
    <row r="492" spans="1:11" ht="14.1" customHeight="1">
      <c r="A492" s="23"/>
      <c r="B492" s="23"/>
      <c r="C492" s="41" t="s">
        <v>25</v>
      </c>
      <c r="D492" s="40">
        <v>0</v>
      </c>
      <c r="E492" s="40">
        <v>210000000</v>
      </c>
      <c r="F492" s="40">
        <v>210000000</v>
      </c>
      <c r="G492" s="40">
        <v>210000000</v>
      </c>
      <c r="H492" s="23"/>
      <c r="I492" s="23"/>
      <c r="J492" s="23"/>
      <c r="K492" s="23"/>
    </row>
    <row r="493" spans="1:11" ht="15" customHeight="1">
      <c r="A493" s="23"/>
      <c r="B493" s="23"/>
      <c r="C493" s="42" t="s">
        <v>18</v>
      </c>
      <c r="D493" s="43" t="s">
        <v>18</v>
      </c>
      <c r="E493" s="43" t="s">
        <v>18</v>
      </c>
      <c r="F493" s="43" t="s">
        <v>18</v>
      </c>
      <c r="G493" s="43" t="s">
        <v>18</v>
      </c>
      <c r="H493" s="23"/>
      <c r="I493" s="23"/>
      <c r="J493" s="23"/>
      <c r="K493" s="23"/>
    </row>
    <row r="494" spans="1:11" ht="15" customHeight="1">
      <c r="A494" s="23"/>
      <c r="B494" s="23"/>
      <c r="C494" s="26" t="s">
        <v>201</v>
      </c>
      <c r="D494" s="44">
        <v>0</v>
      </c>
      <c r="E494" s="44">
        <v>447380000</v>
      </c>
      <c r="F494" s="44">
        <v>439872000</v>
      </c>
      <c r="G494" s="44">
        <v>459872000</v>
      </c>
      <c r="H494" s="23"/>
      <c r="I494" s="23"/>
      <c r="J494" s="23"/>
      <c r="K494" s="23"/>
    </row>
    <row r="495" spans="1:11" ht="15" customHeight="1">
      <c r="A495" s="23"/>
      <c r="B495" s="23"/>
      <c r="C495" s="27" t="s">
        <v>48</v>
      </c>
      <c r="D495" s="45">
        <v>0</v>
      </c>
      <c r="E495" s="45">
        <v>40500000</v>
      </c>
      <c r="F495" s="45">
        <v>41992000</v>
      </c>
      <c r="G495" s="45">
        <v>41992000</v>
      </c>
      <c r="H495" s="23"/>
      <c r="I495" s="23"/>
      <c r="J495" s="23"/>
      <c r="K495" s="23"/>
    </row>
    <row r="496" spans="1:11" ht="15" customHeight="1">
      <c r="A496" s="23"/>
      <c r="B496" s="23"/>
      <c r="C496" s="27" t="s">
        <v>49</v>
      </c>
      <c r="D496" s="45">
        <v>0</v>
      </c>
      <c r="E496" s="45">
        <v>40500000</v>
      </c>
      <c r="F496" s="45">
        <v>41992000</v>
      </c>
      <c r="G496" s="45">
        <v>41992000</v>
      </c>
      <c r="H496" s="23"/>
      <c r="I496" s="23"/>
      <c r="J496" s="23"/>
      <c r="K496" s="23"/>
    </row>
    <row r="497" spans="1:11" ht="15" customHeight="1">
      <c r="A497" s="23"/>
      <c r="B497" s="23"/>
      <c r="C497" s="27" t="s">
        <v>50</v>
      </c>
      <c r="D497" s="45">
        <v>0</v>
      </c>
      <c r="E497" s="45">
        <v>0</v>
      </c>
      <c r="F497" s="45">
        <v>0</v>
      </c>
      <c r="G497" s="45">
        <v>0</v>
      </c>
      <c r="H497" s="23"/>
      <c r="I497" s="23"/>
      <c r="J497" s="23"/>
      <c r="K497" s="23"/>
    </row>
    <row r="498" spans="1:11" ht="15" customHeight="1">
      <c r="A498" s="23"/>
      <c r="B498" s="23"/>
      <c r="C498" s="27" t="s">
        <v>51</v>
      </c>
      <c r="D498" s="45">
        <v>0</v>
      </c>
      <c r="E498" s="45">
        <v>6500000</v>
      </c>
      <c r="F498" s="45">
        <v>6500000</v>
      </c>
      <c r="G498" s="45">
        <v>6500000</v>
      </c>
      <c r="H498" s="23"/>
      <c r="I498" s="23"/>
      <c r="J498" s="23"/>
      <c r="K498" s="23"/>
    </row>
    <row r="499" spans="1:11" ht="15" customHeight="1">
      <c r="A499" s="23"/>
      <c r="B499" s="23"/>
      <c r="C499" s="27" t="s">
        <v>49</v>
      </c>
      <c r="D499" s="45">
        <v>0</v>
      </c>
      <c r="E499" s="45">
        <v>6500000</v>
      </c>
      <c r="F499" s="45">
        <v>6500000</v>
      </c>
      <c r="G499" s="45">
        <v>6500000</v>
      </c>
      <c r="H499" s="23"/>
      <c r="I499" s="23"/>
      <c r="J499" s="23"/>
      <c r="K499" s="23"/>
    </row>
    <row r="500" spans="1:11" ht="15" customHeight="1">
      <c r="A500" s="23"/>
      <c r="B500" s="23"/>
      <c r="C500" s="27" t="s">
        <v>50</v>
      </c>
      <c r="D500" s="45">
        <v>0</v>
      </c>
      <c r="E500" s="45">
        <v>0</v>
      </c>
      <c r="F500" s="45">
        <v>0</v>
      </c>
      <c r="G500" s="45">
        <v>0</v>
      </c>
      <c r="H500" s="23"/>
      <c r="I500" s="23"/>
      <c r="J500" s="23"/>
      <c r="K500" s="23"/>
    </row>
    <row r="501" spans="1:11" ht="15" customHeight="1">
      <c r="A501" s="23"/>
      <c r="B501" s="23"/>
      <c r="C501" s="27" t="s">
        <v>52</v>
      </c>
      <c r="D501" s="45">
        <v>0</v>
      </c>
      <c r="E501" s="45">
        <v>338900000</v>
      </c>
      <c r="F501" s="45">
        <v>338900000</v>
      </c>
      <c r="G501" s="45">
        <v>348900000</v>
      </c>
      <c r="H501" s="23"/>
      <c r="I501" s="23"/>
      <c r="J501" s="23"/>
      <c r="K501" s="23"/>
    </row>
    <row r="502" spans="1:11" ht="15" customHeight="1">
      <c r="A502" s="23"/>
      <c r="B502" s="23"/>
      <c r="C502" s="27" t="s">
        <v>49</v>
      </c>
      <c r="D502" s="45">
        <v>0</v>
      </c>
      <c r="E502" s="45">
        <v>338900000</v>
      </c>
      <c r="F502" s="45">
        <v>338900000</v>
      </c>
      <c r="G502" s="45">
        <v>348900000</v>
      </c>
      <c r="H502" s="23"/>
      <c r="I502" s="23"/>
      <c r="J502" s="23"/>
      <c r="K502" s="23"/>
    </row>
    <row r="503" spans="1:11" ht="15" customHeight="1">
      <c r="A503" s="23"/>
      <c r="B503" s="23"/>
      <c r="C503" s="27" t="s">
        <v>50</v>
      </c>
      <c r="D503" s="45">
        <v>0</v>
      </c>
      <c r="E503" s="45">
        <v>0</v>
      </c>
      <c r="F503" s="45">
        <v>0</v>
      </c>
      <c r="G503" s="45">
        <v>0</v>
      </c>
      <c r="H503" s="23"/>
      <c r="I503" s="23"/>
      <c r="J503" s="23"/>
      <c r="K503" s="23"/>
    </row>
    <row r="504" spans="1:11" ht="15" customHeight="1">
      <c r="A504" s="23"/>
      <c r="B504" s="23"/>
      <c r="C504" s="27" t="s">
        <v>53</v>
      </c>
      <c r="D504" s="45">
        <v>0</v>
      </c>
      <c r="E504" s="45">
        <v>0</v>
      </c>
      <c r="F504" s="45">
        <v>0</v>
      </c>
      <c r="G504" s="45">
        <v>0</v>
      </c>
      <c r="H504" s="23"/>
      <c r="I504" s="23"/>
      <c r="J504" s="23"/>
      <c r="K504" s="23"/>
    </row>
    <row r="505" spans="1:11" ht="15" customHeight="1">
      <c r="A505" s="23"/>
      <c r="B505" s="23"/>
      <c r="C505" s="27" t="s">
        <v>49</v>
      </c>
      <c r="D505" s="45">
        <v>0</v>
      </c>
      <c r="E505" s="45">
        <v>0</v>
      </c>
      <c r="F505" s="45">
        <v>0</v>
      </c>
      <c r="G505" s="45">
        <v>0</v>
      </c>
      <c r="H505" s="23"/>
      <c r="I505" s="23"/>
      <c r="J505" s="23"/>
      <c r="K505" s="23"/>
    </row>
    <row r="506" spans="1:11" ht="15" customHeight="1">
      <c r="A506" s="23"/>
      <c r="B506" s="23"/>
      <c r="C506" s="27" t="s">
        <v>50</v>
      </c>
      <c r="D506" s="45">
        <v>0</v>
      </c>
      <c r="E506" s="45">
        <v>0</v>
      </c>
      <c r="F506" s="45">
        <v>0</v>
      </c>
      <c r="G506" s="45">
        <v>0</v>
      </c>
      <c r="H506" s="23"/>
      <c r="I506" s="23"/>
      <c r="J506" s="23"/>
      <c r="K506" s="23"/>
    </row>
    <row r="507" spans="1:11" ht="20.100000000000001" customHeight="1">
      <c r="A507" s="23"/>
      <c r="B507" s="23"/>
      <c r="C507" s="27" t="s">
        <v>202</v>
      </c>
      <c r="D507" s="46">
        <v>0</v>
      </c>
      <c r="E507" s="46">
        <v>0</v>
      </c>
      <c r="F507" s="46">
        <v>0</v>
      </c>
      <c r="G507" s="46">
        <v>0</v>
      </c>
      <c r="H507" s="23"/>
      <c r="I507" s="23"/>
      <c r="J507" s="23"/>
      <c r="K507" s="23"/>
    </row>
    <row r="508" spans="1:11" ht="15" customHeight="1">
      <c r="A508" s="23"/>
      <c r="B508" s="23"/>
      <c r="C508" s="27" t="s">
        <v>49</v>
      </c>
      <c r="D508" s="45">
        <v>0</v>
      </c>
      <c r="E508" s="45">
        <v>0</v>
      </c>
      <c r="F508" s="45">
        <v>0</v>
      </c>
      <c r="G508" s="45">
        <v>0</v>
      </c>
      <c r="H508" s="23"/>
      <c r="I508" s="23"/>
      <c r="J508" s="23"/>
      <c r="K508" s="23"/>
    </row>
    <row r="509" spans="1:11" ht="15" customHeight="1">
      <c r="A509" s="23"/>
      <c r="B509" s="23"/>
      <c r="C509" s="27" t="s">
        <v>50</v>
      </c>
      <c r="D509" s="45">
        <v>0</v>
      </c>
      <c r="E509" s="45">
        <v>0</v>
      </c>
      <c r="F509" s="45">
        <v>0</v>
      </c>
      <c r="G509" s="45">
        <v>0</v>
      </c>
      <c r="H509" s="23"/>
      <c r="I509" s="23"/>
      <c r="J509" s="23"/>
      <c r="K509" s="23"/>
    </row>
    <row r="510" spans="1:11" ht="15" customHeight="1">
      <c r="A510" s="23"/>
      <c r="B510" s="23"/>
      <c r="C510" s="27" t="s">
        <v>55</v>
      </c>
      <c r="D510" s="45">
        <v>0</v>
      </c>
      <c r="E510" s="45">
        <v>600000</v>
      </c>
      <c r="F510" s="45">
        <v>600000</v>
      </c>
      <c r="G510" s="45">
        <v>600000</v>
      </c>
      <c r="H510" s="23"/>
      <c r="I510" s="23"/>
      <c r="J510" s="23"/>
      <c r="K510" s="23"/>
    </row>
    <row r="511" spans="1:11" ht="15" customHeight="1">
      <c r="A511" s="23"/>
      <c r="B511" s="23"/>
      <c r="C511" s="27" t="s">
        <v>49</v>
      </c>
      <c r="D511" s="45">
        <v>0</v>
      </c>
      <c r="E511" s="45">
        <v>600000</v>
      </c>
      <c r="F511" s="45">
        <v>600000</v>
      </c>
      <c r="G511" s="45">
        <v>600000</v>
      </c>
      <c r="H511" s="23"/>
      <c r="I511" s="23"/>
      <c r="J511" s="23"/>
      <c r="K511" s="23"/>
    </row>
    <row r="512" spans="1:11" ht="15" customHeight="1">
      <c r="A512" s="23"/>
      <c r="B512" s="23"/>
      <c r="C512" s="27" t="s">
        <v>50</v>
      </c>
      <c r="D512" s="45">
        <v>0</v>
      </c>
      <c r="E512" s="45">
        <v>0</v>
      </c>
      <c r="F512" s="45">
        <v>0</v>
      </c>
      <c r="G512" s="45">
        <v>0</v>
      </c>
      <c r="H512" s="23"/>
      <c r="I512" s="23"/>
      <c r="J512" s="23"/>
      <c r="K512" s="23"/>
    </row>
    <row r="513" spans="1:11" ht="15" customHeight="1">
      <c r="A513" s="23"/>
      <c r="B513" s="23"/>
      <c r="C513" s="27" t="s">
        <v>56</v>
      </c>
      <c r="D513" s="45">
        <v>0</v>
      </c>
      <c r="E513" s="45">
        <v>50880000</v>
      </c>
      <c r="F513" s="45">
        <v>50880000</v>
      </c>
      <c r="G513" s="45">
        <v>60880000</v>
      </c>
      <c r="H513" s="23"/>
      <c r="I513" s="23"/>
      <c r="J513" s="23"/>
      <c r="K513" s="23"/>
    </row>
    <row r="514" spans="1:11" ht="15" customHeight="1">
      <c r="A514" s="23"/>
      <c r="B514" s="23"/>
      <c r="C514" s="27" t="s">
        <v>49</v>
      </c>
      <c r="D514" s="45">
        <v>0</v>
      </c>
      <c r="E514" s="45">
        <v>50880000</v>
      </c>
      <c r="F514" s="45">
        <v>50880000</v>
      </c>
      <c r="G514" s="45">
        <v>60880000</v>
      </c>
      <c r="H514" s="23"/>
      <c r="I514" s="23"/>
      <c r="J514" s="23"/>
      <c r="K514" s="23"/>
    </row>
    <row r="515" spans="1:11" ht="15" customHeight="1">
      <c r="A515" s="23"/>
      <c r="B515" s="23"/>
      <c r="C515" s="27" t="s">
        <v>50</v>
      </c>
      <c r="D515" s="45">
        <v>0</v>
      </c>
      <c r="E515" s="45">
        <v>0</v>
      </c>
      <c r="F515" s="45">
        <v>0</v>
      </c>
      <c r="G515" s="45">
        <v>0</v>
      </c>
      <c r="H515" s="23"/>
      <c r="I515" s="23"/>
      <c r="J515" s="23"/>
      <c r="K515" s="23"/>
    </row>
    <row r="516" spans="1:11" ht="15" customHeight="1">
      <c r="A516" s="23"/>
      <c r="B516" s="23"/>
      <c r="C516" s="27" t="s">
        <v>57</v>
      </c>
      <c r="D516" s="45">
        <v>0</v>
      </c>
      <c r="E516" s="45">
        <v>0</v>
      </c>
      <c r="F516" s="45">
        <v>0</v>
      </c>
      <c r="G516" s="45">
        <v>0</v>
      </c>
      <c r="H516" s="23"/>
      <c r="I516" s="23"/>
      <c r="J516" s="23"/>
      <c r="K516" s="23"/>
    </row>
    <row r="517" spans="1:11" ht="15" customHeight="1">
      <c r="A517" s="23"/>
      <c r="B517" s="23"/>
      <c r="C517" s="27" t="s">
        <v>49</v>
      </c>
      <c r="D517" s="45">
        <v>0</v>
      </c>
      <c r="E517" s="45">
        <v>0</v>
      </c>
      <c r="F517" s="45">
        <v>0</v>
      </c>
      <c r="G517" s="45">
        <v>0</v>
      </c>
      <c r="H517" s="23"/>
      <c r="I517" s="23"/>
      <c r="J517" s="23"/>
      <c r="K517" s="23"/>
    </row>
    <row r="518" spans="1:11" ht="15" customHeight="1">
      <c r="A518" s="23"/>
      <c r="B518" s="23"/>
      <c r="C518" s="27" t="s">
        <v>58</v>
      </c>
      <c r="D518" s="45">
        <v>0</v>
      </c>
      <c r="E518" s="45">
        <v>0</v>
      </c>
      <c r="F518" s="45">
        <v>0</v>
      </c>
      <c r="G518" s="45">
        <v>0</v>
      </c>
      <c r="H518" s="23"/>
      <c r="I518" s="23"/>
      <c r="J518" s="23"/>
      <c r="K518" s="23"/>
    </row>
    <row r="519" spans="1:11" ht="15" customHeight="1">
      <c r="A519" s="23"/>
      <c r="B519" s="23"/>
      <c r="C519" s="27" t="s">
        <v>59</v>
      </c>
      <c r="D519" s="45">
        <v>0</v>
      </c>
      <c r="E519" s="45">
        <v>0</v>
      </c>
      <c r="F519" s="45">
        <v>0</v>
      </c>
      <c r="G519" s="45">
        <v>0</v>
      </c>
      <c r="H519" s="23"/>
      <c r="I519" s="23"/>
      <c r="J519" s="23"/>
      <c r="K519" s="23"/>
    </row>
    <row r="520" spans="1:11" ht="15" customHeight="1">
      <c r="A520" s="23"/>
      <c r="B520" s="23"/>
      <c r="C520" s="27" t="s">
        <v>60</v>
      </c>
      <c r="D520" s="45">
        <v>0</v>
      </c>
      <c r="E520" s="45">
        <v>0</v>
      </c>
      <c r="F520" s="45">
        <v>0</v>
      </c>
      <c r="G520" s="45">
        <v>0</v>
      </c>
      <c r="H520" s="23"/>
      <c r="I520" s="23"/>
      <c r="J520" s="23"/>
      <c r="K520" s="23"/>
    </row>
    <row r="521" spans="1:11" ht="15" customHeight="1">
      <c r="A521" s="23"/>
      <c r="B521" s="23"/>
      <c r="C521" s="27" t="s">
        <v>61</v>
      </c>
      <c r="D521" s="45">
        <v>0</v>
      </c>
      <c r="E521" s="45">
        <v>0</v>
      </c>
      <c r="F521" s="45">
        <v>0</v>
      </c>
      <c r="G521" s="45">
        <v>0</v>
      </c>
      <c r="H521" s="23"/>
      <c r="I521" s="23"/>
      <c r="J521" s="23"/>
      <c r="K521" s="23"/>
    </row>
    <row r="522" spans="1:11" ht="15" customHeight="1">
      <c r="A522" s="23"/>
      <c r="B522" s="23"/>
      <c r="C522" s="27" t="s">
        <v>62</v>
      </c>
      <c r="D522" s="45">
        <v>0</v>
      </c>
      <c r="E522" s="45">
        <v>10000000</v>
      </c>
      <c r="F522" s="45">
        <v>1000000</v>
      </c>
      <c r="G522" s="45">
        <v>1000000</v>
      </c>
      <c r="H522" s="23"/>
      <c r="I522" s="23"/>
      <c r="J522" s="23"/>
      <c r="K522" s="23"/>
    </row>
    <row r="523" spans="1:11" ht="15" customHeight="1">
      <c r="A523" s="23"/>
      <c r="B523" s="23"/>
      <c r="C523" s="27" t="s">
        <v>49</v>
      </c>
      <c r="D523" s="45">
        <v>0</v>
      </c>
      <c r="E523" s="45">
        <v>10000000</v>
      </c>
      <c r="F523" s="45">
        <v>1000000</v>
      </c>
      <c r="G523" s="45">
        <v>1000000</v>
      </c>
      <c r="H523" s="23"/>
      <c r="I523" s="23"/>
      <c r="J523" s="23"/>
      <c r="K523" s="23"/>
    </row>
    <row r="524" spans="1:11" ht="15" customHeight="1">
      <c r="A524" s="23"/>
      <c r="B524" s="23"/>
      <c r="C524" s="27" t="s">
        <v>58</v>
      </c>
      <c r="D524" s="45">
        <v>0</v>
      </c>
      <c r="E524" s="45">
        <v>0</v>
      </c>
      <c r="F524" s="45">
        <v>0</v>
      </c>
      <c r="G524" s="45">
        <v>0</v>
      </c>
      <c r="H524" s="23"/>
      <c r="I524" s="23"/>
      <c r="J524" s="23"/>
      <c r="K524" s="23"/>
    </row>
    <row r="525" spans="1:11" ht="15" customHeight="1">
      <c r="A525" s="23"/>
      <c r="B525" s="23"/>
      <c r="C525" s="27" t="s">
        <v>59</v>
      </c>
      <c r="D525" s="45">
        <v>0</v>
      </c>
      <c r="E525" s="45">
        <v>0</v>
      </c>
      <c r="F525" s="45">
        <v>0</v>
      </c>
      <c r="G525" s="45">
        <v>0</v>
      </c>
      <c r="H525" s="23"/>
      <c r="I525" s="23"/>
      <c r="J525" s="23"/>
      <c r="K525" s="23"/>
    </row>
    <row r="526" spans="1:11" ht="15" customHeight="1">
      <c r="A526" s="23"/>
      <c r="B526" s="23"/>
      <c r="C526" s="27" t="s">
        <v>60</v>
      </c>
      <c r="D526" s="45">
        <v>0</v>
      </c>
      <c r="E526" s="45">
        <v>0</v>
      </c>
      <c r="F526" s="45">
        <v>0</v>
      </c>
      <c r="G526" s="45">
        <v>0</v>
      </c>
      <c r="H526" s="23"/>
      <c r="I526" s="23"/>
      <c r="J526" s="23"/>
      <c r="K526" s="23"/>
    </row>
    <row r="527" spans="1:11" ht="15" customHeight="1">
      <c r="A527" s="23"/>
      <c r="B527" s="23"/>
      <c r="C527" s="27" t="s">
        <v>61</v>
      </c>
      <c r="D527" s="45">
        <v>0</v>
      </c>
      <c r="E527" s="45">
        <v>0</v>
      </c>
      <c r="F527" s="45">
        <v>0</v>
      </c>
      <c r="G527" s="45">
        <v>0</v>
      </c>
      <c r="H527" s="23"/>
      <c r="I527" s="23"/>
      <c r="J527" s="23"/>
      <c r="K527" s="23"/>
    </row>
    <row r="528" spans="1:11" ht="15" customHeight="1">
      <c r="A528" s="23"/>
      <c r="B528" s="23"/>
      <c r="C528" s="27" t="s">
        <v>63</v>
      </c>
      <c r="D528" s="45">
        <v>0</v>
      </c>
      <c r="E528" s="45">
        <v>0</v>
      </c>
      <c r="F528" s="45">
        <v>0</v>
      </c>
      <c r="G528" s="45">
        <v>0</v>
      </c>
      <c r="H528" s="23"/>
      <c r="I528" s="23"/>
      <c r="J528" s="23"/>
      <c r="K528" s="23"/>
    </row>
    <row r="529" spans="1:11" ht="15" customHeight="1">
      <c r="A529" s="23"/>
      <c r="B529" s="23"/>
      <c r="C529" s="27" t="s">
        <v>49</v>
      </c>
      <c r="D529" s="45">
        <v>0</v>
      </c>
      <c r="E529" s="45">
        <v>0</v>
      </c>
      <c r="F529" s="45">
        <v>0</v>
      </c>
      <c r="G529" s="45">
        <v>0</v>
      </c>
      <c r="H529" s="23"/>
      <c r="I529" s="23"/>
      <c r="J529" s="23"/>
      <c r="K529" s="23"/>
    </row>
    <row r="530" spans="1:11" ht="15" customHeight="1">
      <c r="A530" s="23"/>
      <c r="B530" s="23"/>
      <c r="C530" s="27" t="s">
        <v>58</v>
      </c>
      <c r="D530" s="45">
        <v>0</v>
      </c>
      <c r="E530" s="45">
        <v>0</v>
      </c>
      <c r="F530" s="45">
        <v>0</v>
      </c>
      <c r="G530" s="45">
        <v>0</v>
      </c>
      <c r="H530" s="23"/>
      <c r="I530" s="23"/>
      <c r="J530" s="23"/>
      <c r="K530" s="23"/>
    </row>
    <row r="531" spans="1:11" ht="15" customHeight="1">
      <c r="A531" s="23"/>
      <c r="B531" s="23"/>
      <c r="C531" s="27" t="s">
        <v>59</v>
      </c>
      <c r="D531" s="45">
        <v>0</v>
      </c>
      <c r="E531" s="45">
        <v>0</v>
      </c>
      <c r="F531" s="45">
        <v>0</v>
      </c>
      <c r="G531" s="45">
        <v>0</v>
      </c>
      <c r="H531" s="23"/>
      <c r="I531" s="23"/>
      <c r="J531" s="23"/>
      <c r="K531" s="23"/>
    </row>
    <row r="532" spans="1:11" ht="15" customHeight="1">
      <c r="A532" s="23"/>
      <c r="B532" s="23"/>
      <c r="C532" s="27" t="s">
        <v>60</v>
      </c>
      <c r="D532" s="45">
        <v>0</v>
      </c>
      <c r="E532" s="45">
        <v>0</v>
      </c>
      <c r="F532" s="45">
        <v>0</v>
      </c>
      <c r="G532" s="45">
        <v>0</v>
      </c>
      <c r="H532" s="23"/>
      <c r="I532" s="23"/>
      <c r="J532" s="23"/>
      <c r="K532" s="23"/>
    </row>
    <row r="533" spans="1:11" ht="15" customHeight="1">
      <c r="A533" s="23"/>
      <c r="B533" s="23"/>
      <c r="C533" s="27" t="s">
        <v>61</v>
      </c>
      <c r="D533" s="45">
        <v>0</v>
      </c>
      <c r="E533" s="45">
        <v>0</v>
      </c>
      <c r="F533" s="45">
        <v>0</v>
      </c>
      <c r="G533" s="45">
        <v>0</v>
      </c>
      <c r="H533" s="23"/>
      <c r="I533" s="23"/>
      <c r="J533" s="23"/>
      <c r="K533" s="23"/>
    </row>
    <row r="534" spans="1:11" ht="15" customHeight="1">
      <c r="A534" s="23"/>
      <c r="B534" s="23"/>
      <c r="C534" s="27" t="s">
        <v>64</v>
      </c>
      <c r="D534" s="45">
        <v>0</v>
      </c>
      <c r="E534" s="45">
        <v>0</v>
      </c>
      <c r="F534" s="45">
        <v>0</v>
      </c>
      <c r="G534" s="45">
        <v>0</v>
      </c>
      <c r="H534" s="23"/>
      <c r="I534" s="23"/>
      <c r="J534" s="23"/>
      <c r="K534" s="23"/>
    </row>
    <row r="535" spans="1:11" ht="15" customHeight="1">
      <c r="A535" s="23"/>
      <c r="B535" s="23"/>
      <c r="C535" s="27" t="s">
        <v>65</v>
      </c>
      <c r="D535" s="45">
        <v>0</v>
      </c>
      <c r="E535" s="45">
        <v>0</v>
      </c>
      <c r="F535" s="45">
        <v>0</v>
      </c>
      <c r="G535" s="45">
        <v>0</v>
      </c>
      <c r="H535" s="23"/>
      <c r="I535" s="23"/>
      <c r="J535" s="23"/>
      <c r="K535" s="23"/>
    </row>
    <row r="536" spans="1:11" ht="20.100000000000001" customHeight="1">
      <c r="A536" s="23"/>
      <c r="B536" s="23"/>
      <c r="C536" s="47" t="s">
        <v>18</v>
      </c>
      <c r="D536" s="23"/>
      <c r="E536" s="23"/>
      <c r="F536" s="23"/>
      <c r="G536" s="23"/>
      <c r="H536" s="23"/>
      <c r="I536" s="23"/>
      <c r="J536" s="23"/>
      <c r="K536" s="23"/>
    </row>
  </sheetData>
  <mergeCells count="54">
    <mergeCell ref="D6:G6"/>
    <mergeCell ref="C1:G1"/>
    <mergeCell ref="C2:G2"/>
    <mergeCell ref="D3:G3"/>
    <mergeCell ref="D4:G4"/>
    <mergeCell ref="D5:G5"/>
    <mergeCell ref="D84:G84"/>
    <mergeCell ref="D7:G7"/>
    <mergeCell ref="C8:G8"/>
    <mergeCell ref="C9:G9"/>
    <mergeCell ref="D10:G10"/>
    <mergeCell ref="D18:G18"/>
    <mergeCell ref="C26:G26"/>
    <mergeCell ref="D27:G27"/>
    <mergeCell ref="D28:G28"/>
    <mergeCell ref="D29:G29"/>
    <mergeCell ref="D30:G30"/>
    <mergeCell ref="C39:G39"/>
    <mergeCell ref="D200:G200"/>
    <mergeCell ref="D85:G85"/>
    <mergeCell ref="D86:G86"/>
    <mergeCell ref="C95:G95"/>
    <mergeCell ref="D140:G140"/>
    <mergeCell ref="D141:G141"/>
    <mergeCell ref="D142:G142"/>
    <mergeCell ref="C151:G151"/>
    <mergeCell ref="C196:G196"/>
    <mergeCell ref="D197:G197"/>
    <mergeCell ref="D198:G198"/>
    <mergeCell ref="D199:G199"/>
    <mergeCell ref="C332:G332"/>
    <mergeCell ref="C209:G209"/>
    <mergeCell ref="D254:G254"/>
    <mergeCell ref="D255:G255"/>
    <mergeCell ref="D256:G256"/>
    <mergeCell ref="C265:G265"/>
    <mergeCell ref="D310:G310"/>
    <mergeCell ref="C319:G319"/>
    <mergeCell ref="D320:G320"/>
    <mergeCell ref="D321:G321"/>
    <mergeCell ref="D322:G322"/>
    <mergeCell ref="D323:G323"/>
    <mergeCell ref="C448:G448"/>
    <mergeCell ref="D377:G377"/>
    <mergeCell ref="D378:G378"/>
    <mergeCell ref="D379:G379"/>
    <mergeCell ref="C388:G388"/>
    <mergeCell ref="D433:G433"/>
    <mergeCell ref="D434:G434"/>
    <mergeCell ref="C435:G435"/>
    <mergeCell ref="D436:G436"/>
    <mergeCell ref="D437:G437"/>
    <mergeCell ref="D438:G438"/>
    <mergeCell ref="D439:G439"/>
  </mergeCells>
  <pageMargins left="0" right="0" top="0" bottom="0" header="0" footer="0"/>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407"/>
  <sheetViews>
    <sheetView view="pageBreakPreview" topLeftCell="A362" zoomScale="60" zoomScaleNormal="100" workbookViewId="0">
      <selection activeCell="A408" sqref="A408:XFD415"/>
    </sheetView>
  </sheetViews>
  <sheetFormatPr defaultColWidth="9.125" defaultRowHeight="14.25"/>
  <cols>
    <col min="1" max="1" width="13.25" style="24"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23"/>
      <c r="B1" s="23"/>
      <c r="C1" s="1856" t="s">
        <v>0</v>
      </c>
      <c r="D1" s="1857"/>
      <c r="E1" s="1857"/>
      <c r="F1" s="1857"/>
      <c r="G1" s="1857"/>
      <c r="H1" s="23"/>
      <c r="I1" s="23"/>
      <c r="J1" s="23"/>
      <c r="K1" s="23"/>
    </row>
    <row r="2" spans="1:11" ht="24.95" customHeight="1">
      <c r="A2" s="23"/>
      <c r="B2" s="23"/>
      <c r="C2" s="1858" t="s">
        <v>1</v>
      </c>
      <c r="D2" s="1859"/>
      <c r="E2" s="1859"/>
      <c r="F2" s="1859"/>
      <c r="G2" s="1859"/>
      <c r="H2" s="23"/>
      <c r="I2" s="23"/>
      <c r="J2" s="23"/>
      <c r="K2" s="23"/>
    </row>
    <row r="3" spans="1:11" ht="14.1" customHeight="1">
      <c r="A3" s="23"/>
      <c r="B3" s="23"/>
      <c r="C3" s="25" t="s">
        <v>2</v>
      </c>
      <c r="D3" s="1860" t="s">
        <v>315</v>
      </c>
      <c r="E3" s="1861"/>
      <c r="F3" s="1861"/>
      <c r="G3" s="1861"/>
      <c r="H3" s="23"/>
      <c r="I3" s="23"/>
      <c r="J3" s="23"/>
      <c r="K3" s="23"/>
    </row>
    <row r="4" spans="1:11" ht="14.1" customHeight="1">
      <c r="A4" s="23"/>
      <c r="B4" s="23"/>
      <c r="C4" s="25" t="s">
        <v>4</v>
      </c>
      <c r="D4" s="1860" t="s">
        <v>72</v>
      </c>
      <c r="E4" s="1861"/>
      <c r="F4" s="1861"/>
      <c r="G4" s="1861"/>
      <c r="H4" s="23"/>
      <c r="I4" s="23"/>
      <c r="J4" s="23"/>
      <c r="K4" s="23"/>
    </row>
    <row r="5" spans="1:11" ht="14.1" customHeight="1">
      <c r="A5" s="23"/>
      <c r="B5" s="23"/>
      <c r="C5" s="25" t="s">
        <v>6</v>
      </c>
      <c r="D5" s="1860" t="s">
        <v>316</v>
      </c>
      <c r="E5" s="1861"/>
      <c r="F5" s="1861"/>
      <c r="G5" s="1861"/>
      <c r="H5" s="23"/>
      <c r="I5" s="23"/>
      <c r="J5" s="23"/>
      <c r="K5" s="23"/>
    </row>
    <row r="6" spans="1:11" ht="14.1" customHeight="1">
      <c r="A6" s="23"/>
      <c r="B6" s="23"/>
      <c r="C6" s="25" t="s">
        <v>8</v>
      </c>
      <c r="D6" s="1860" t="s">
        <v>317</v>
      </c>
      <c r="E6" s="1861"/>
      <c r="F6" s="1861"/>
      <c r="G6" s="1861"/>
      <c r="H6" s="23"/>
      <c r="I6" s="23"/>
      <c r="J6" s="23"/>
      <c r="K6" s="23"/>
    </row>
    <row r="7" spans="1:11" ht="14.1" customHeight="1">
      <c r="A7" s="23"/>
      <c r="B7" s="23"/>
      <c r="C7" s="25" t="s">
        <v>10</v>
      </c>
      <c r="D7" s="1862" t="s">
        <v>11</v>
      </c>
      <c r="E7" s="1863"/>
      <c r="F7" s="1863"/>
      <c r="G7" s="1863"/>
      <c r="H7" s="23"/>
      <c r="I7" s="23"/>
      <c r="J7" s="23"/>
      <c r="K7" s="23"/>
    </row>
    <row r="8" spans="1:11" ht="14.1" customHeight="1">
      <c r="A8" s="23"/>
      <c r="B8" s="23"/>
      <c r="C8" s="1864" t="s">
        <v>12</v>
      </c>
      <c r="D8" s="1865"/>
      <c r="E8" s="1865"/>
      <c r="F8" s="1865"/>
      <c r="G8" s="1865"/>
      <c r="H8" s="23"/>
      <c r="I8" s="23"/>
      <c r="J8" s="23"/>
      <c r="K8" s="23"/>
    </row>
    <row r="9" spans="1:11" ht="14.1" customHeight="1">
      <c r="A9" s="23"/>
      <c r="B9" s="23"/>
      <c r="C9" s="1866" t="s">
        <v>318</v>
      </c>
      <c r="D9" s="1867"/>
      <c r="E9" s="1867"/>
      <c r="F9" s="1867"/>
      <c r="G9" s="1867"/>
      <c r="H9" s="23"/>
      <c r="I9" s="23"/>
      <c r="J9" s="23"/>
      <c r="K9" s="23"/>
    </row>
    <row r="10" spans="1:11" ht="57.95" customHeight="1">
      <c r="A10" s="23"/>
      <c r="B10" s="23"/>
      <c r="C10" s="26" t="s">
        <v>14</v>
      </c>
      <c r="D10" s="1854" t="s">
        <v>319</v>
      </c>
      <c r="E10" s="1855"/>
      <c r="F10" s="1855"/>
      <c r="G10" s="1855"/>
      <c r="H10" s="23"/>
      <c r="I10" s="23"/>
      <c r="J10" s="23"/>
      <c r="K10" s="23"/>
    </row>
    <row r="11" spans="1:11" ht="27.95" customHeight="1">
      <c r="A11" s="23"/>
      <c r="B11" s="23"/>
      <c r="C11" s="27" t="s">
        <v>209</v>
      </c>
      <c r="D11" s="28">
        <v>2023</v>
      </c>
      <c r="E11" s="28">
        <v>2024</v>
      </c>
      <c r="F11" s="28">
        <v>2025</v>
      </c>
      <c r="G11" s="28">
        <v>2026</v>
      </c>
      <c r="H11" s="23"/>
      <c r="I11" s="23"/>
      <c r="J11" s="23"/>
      <c r="K11" s="23"/>
    </row>
    <row r="12" spans="1:11" ht="14.1" customHeight="1">
      <c r="A12" s="23"/>
      <c r="B12" s="23"/>
      <c r="C12" s="29"/>
      <c r="D12" s="30" t="s">
        <v>22</v>
      </c>
      <c r="E12" s="30" t="s">
        <v>23</v>
      </c>
      <c r="F12" s="30" t="s">
        <v>23</v>
      </c>
      <c r="G12" s="30" t="s">
        <v>23</v>
      </c>
      <c r="H12" s="23"/>
      <c r="I12" s="23"/>
      <c r="J12" s="23"/>
      <c r="K12" s="23"/>
    </row>
    <row r="13" spans="1:11" ht="20.100000000000001" customHeight="1">
      <c r="A13" s="23"/>
      <c r="B13" s="23"/>
      <c r="C13" s="27" t="s">
        <v>320</v>
      </c>
      <c r="D13" s="31" t="s">
        <v>18</v>
      </c>
      <c r="E13" s="31" t="s">
        <v>321</v>
      </c>
      <c r="F13" s="31" t="s">
        <v>322</v>
      </c>
      <c r="G13" s="31" t="s">
        <v>18</v>
      </c>
      <c r="H13" s="23"/>
      <c r="I13" s="23"/>
      <c r="J13" s="23"/>
      <c r="K13" s="23"/>
    </row>
    <row r="14" spans="1:11" ht="68.099999999999994" customHeight="1">
      <c r="A14" s="23"/>
      <c r="B14" s="23"/>
      <c r="C14" s="26" t="s">
        <v>16</v>
      </c>
      <c r="D14" s="1854" t="s">
        <v>323</v>
      </c>
      <c r="E14" s="1855"/>
      <c r="F14" s="1855"/>
      <c r="G14" s="1855"/>
      <c r="H14" s="23"/>
      <c r="I14" s="23"/>
      <c r="J14" s="23"/>
      <c r="K14" s="23"/>
    </row>
    <row r="15" spans="1:11" ht="27.95" customHeight="1">
      <c r="A15" s="23"/>
      <c r="B15" s="23"/>
      <c r="C15" s="27" t="s">
        <v>223</v>
      </c>
      <c r="D15" s="28">
        <v>2023</v>
      </c>
      <c r="E15" s="28">
        <v>2024</v>
      </c>
      <c r="F15" s="28">
        <v>2025</v>
      </c>
      <c r="G15" s="28">
        <v>2026</v>
      </c>
      <c r="H15" s="23"/>
      <c r="I15" s="23"/>
      <c r="J15" s="23"/>
      <c r="K15" s="23"/>
    </row>
    <row r="16" spans="1:11" ht="14.1" customHeight="1">
      <c r="A16" s="23"/>
      <c r="B16" s="23"/>
      <c r="C16" s="29"/>
      <c r="D16" s="30" t="s">
        <v>22</v>
      </c>
      <c r="E16" s="30" t="s">
        <v>23</v>
      </c>
      <c r="F16" s="30" t="s">
        <v>23</v>
      </c>
      <c r="G16" s="30" t="s">
        <v>23</v>
      </c>
      <c r="H16" s="23"/>
      <c r="I16" s="23"/>
      <c r="J16" s="23"/>
      <c r="K16" s="23"/>
    </row>
    <row r="17" spans="1:11" ht="41.1" customHeight="1">
      <c r="A17" s="23"/>
      <c r="B17" s="23"/>
      <c r="C17" s="27" t="s">
        <v>324</v>
      </c>
      <c r="D17" s="31" t="s">
        <v>18</v>
      </c>
      <c r="E17" s="31" t="s">
        <v>18</v>
      </c>
      <c r="F17" s="31" t="s">
        <v>18</v>
      </c>
      <c r="G17" s="31" t="s">
        <v>18</v>
      </c>
      <c r="H17" s="23"/>
      <c r="I17" s="23"/>
      <c r="J17" s="23"/>
      <c r="K17" s="23"/>
    </row>
    <row r="18" spans="1:11" ht="14.1" customHeight="1">
      <c r="A18" s="23"/>
      <c r="B18" s="23"/>
      <c r="C18" s="1852" t="s">
        <v>27</v>
      </c>
      <c r="D18" s="1853"/>
      <c r="E18" s="1853"/>
      <c r="F18" s="1853"/>
      <c r="G18" s="1853"/>
      <c r="H18" s="23"/>
      <c r="I18" s="23"/>
      <c r="J18" s="23"/>
      <c r="K18" s="23"/>
    </row>
    <row r="19" spans="1:11" ht="14.1" customHeight="1">
      <c r="A19" s="23"/>
      <c r="B19" s="23"/>
      <c r="C19" s="32" t="s">
        <v>325</v>
      </c>
      <c r="D19" s="1852" t="s">
        <v>326</v>
      </c>
      <c r="E19" s="1853"/>
      <c r="F19" s="1853"/>
      <c r="G19" s="1853"/>
      <c r="H19" s="23"/>
      <c r="I19" s="23"/>
      <c r="J19" s="23"/>
      <c r="K19" s="23"/>
    </row>
    <row r="20" spans="1:11" ht="14.1" customHeight="1">
      <c r="A20" s="23"/>
      <c r="B20" s="23"/>
      <c r="C20" s="33" t="s">
        <v>19</v>
      </c>
      <c r="D20" s="1850" t="s">
        <v>327</v>
      </c>
      <c r="E20" s="1851"/>
      <c r="F20" s="1851"/>
      <c r="G20" s="1851"/>
      <c r="H20" s="23"/>
      <c r="I20" s="23"/>
      <c r="J20" s="23"/>
      <c r="K20" s="23"/>
    </row>
    <row r="21" spans="1:11" ht="14.1" customHeight="1">
      <c r="A21" s="23"/>
      <c r="B21" s="23"/>
      <c r="C21" s="34" t="s">
        <v>20</v>
      </c>
      <c r="D21" s="1846" t="s">
        <v>328</v>
      </c>
      <c r="E21" s="1847"/>
      <c r="F21" s="1847"/>
      <c r="G21" s="1847"/>
      <c r="H21" s="23"/>
      <c r="I21" s="23"/>
      <c r="J21" s="23"/>
      <c r="K21" s="23"/>
    </row>
    <row r="22" spans="1:11" ht="14.1" customHeight="1">
      <c r="A22" s="23"/>
      <c r="B22" s="23"/>
      <c r="C22" s="34" t="s">
        <v>21</v>
      </c>
      <c r="D22" s="1846" t="s">
        <v>329</v>
      </c>
      <c r="E22" s="1847"/>
      <c r="F22" s="1847"/>
      <c r="G22" s="1847"/>
      <c r="H22" s="23"/>
      <c r="I22" s="23"/>
      <c r="J22" s="23"/>
      <c r="K22" s="23"/>
    </row>
    <row r="23" spans="1:11" ht="15" customHeight="1">
      <c r="A23" s="23"/>
      <c r="B23" s="23"/>
      <c r="C23" s="35"/>
      <c r="D23" s="36">
        <v>2023</v>
      </c>
      <c r="E23" s="36">
        <v>2024</v>
      </c>
      <c r="F23" s="36">
        <v>2025</v>
      </c>
      <c r="G23" s="36">
        <v>2026</v>
      </c>
      <c r="H23" s="23"/>
      <c r="I23" s="23"/>
      <c r="J23" s="23"/>
      <c r="K23" s="23"/>
    </row>
    <row r="24" spans="1:11" ht="15" customHeight="1">
      <c r="A24" s="23"/>
      <c r="B24" s="23"/>
      <c r="C24" s="37"/>
      <c r="D24" s="38" t="s">
        <v>22</v>
      </c>
      <c r="E24" s="38" t="s">
        <v>23</v>
      </c>
      <c r="F24" s="38" t="s">
        <v>23</v>
      </c>
      <c r="G24" s="38" t="s">
        <v>23</v>
      </c>
      <c r="H24" s="23"/>
      <c r="I24" s="23"/>
      <c r="J24" s="23"/>
      <c r="K24" s="23"/>
    </row>
    <row r="25" spans="1:11" ht="14.1" customHeight="1">
      <c r="A25" s="23"/>
      <c r="B25" s="23"/>
      <c r="C25" s="27" t="s">
        <v>33</v>
      </c>
      <c r="D25" s="31" t="s">
        <v>330</v>
      </c>
      <c r="E25" s="31" t="s">
        <v>331</v>
      </c>
      <c r="F25" s="31" t="s">
        <v>332</v>
      </c>
      <c r="G25" s="31" t="s">
        <v>333</v>
      </c>
      <c r="H25" s="23"/>
      <c r="I25" s="23"/>
      <c r="J25" s="23"/>
      <c r="K25" s="23"/>
    </row>
    <row r="26" spans="1:11" ht="14.1" customHeight="1">
      <c r="A26" s="23"/>
      <c r="B26" s="23"/>
      <c r="C26" s="27" t="s">
        <v>35</v>
      </c>
      <c r="D26" s="31" t="s">
        <v>334</v>
      </c>
      <c r="E26" s="31" t="s">
        <v>335</v>
      </c>
      <c r="F26" s="31" t="s">
        <v>336</v>
      </c>
      <c r="G26" s="31" t="s">
        <v>337</v>
      </c>
      <c r="H26" s="23"/>
      <c r="I26" s="23"/>
      <c r="J26" s="23"/>
      <c r="K26" s="23"/>
    </row>
    <row r="27" spans="1:11" ht="14.1" customHeight="1">
      <c r="A27" s="23"/>
      <c r="B27" s="23"/>
      <c r="C27" s="27" t="s">
        <v>40</v>
      </c>
      <c r="D27" s="31" t="s">
        <v>338</v>
      </c>
      <c r="E27" s="31" t="s">
        <v>339</v>
      </c>
      <c r="F27" s="31" t="s">
        <v>340</v>
      </c>
      <c r="G27" s="31" t="s">
        <v>341</v>
      </c>
      <c r="H27" s="23"/>
      <c r="I27" s="23"/>
      <c r="J27" s="23"/>
      <c r="K27" s="23"/>
    </row>
    <row r="28" spans="1:11" ht="14.1" customHeight="1">
      <c r="A28" s="23"/>
      <c r="B28" s="23"/>
      <c r="C28" s="27" t="s">
        <v>41</v>
      </c>
      <c r="D28" s="31" t="s">
        <v>18</v>
      </c>
      <c r="E28" s="31" t="s">
        <v>342</v>
      </c>
      <c r="F28" s="31" t="s">
        <v>343</v>
      </c>
      <c r="G28" s="31" t="s">
        <v>344</v>
      </c>
      <c r="H28" s="23"/>
      <c r="I28" s="23"/>
      <c r="J28" s="23"/>
      <c r="K28" s="23"/>
    </row>
    <row r="29" spans="1:11" ht="14.1" customHeight="1">
      <c r="A29" s="23"/>
      <c r="B29" s="23"/>
      <c r="C29" s="27" t="s">
        <v>43</v>
      </c>
      <c r="D29" s="31" t="s">
        <v>18</v>
      </c>
      <c r="E29" s="31" t="s">
        <v>345</v>
      </c>
      <c r="F29" s="31" t="s">
        <v>346</v>
      </c>
      <c r="G29" s="31" t="s">
        <v>347</v>
      </c>
      <c r="H29" s="23"/>
      <c r="I29" s="23"/>
      <c r="J29" s="23"/>
      <c r="K29" s="23"/>
    </row>
    <row r="30" spans="1:11" ht="14.1" customHeight="1">
      <c r="A30" s="23"/>
      <c r="B30" s="23"/>
      <c r="C30" s="27" t="s">
        <v>47</v>
      </c>
      <c r="D30" s="31" t="s">
        <v>18</v>
      </c>
      <c r="E30" s="31" t="s">
        <v>348</v>
      </c>
      <c r="F30" s="31" t="s">
        <v>349</v>
      </c>
      <c r="G30" s="31" t="s">
        <v>350</v>
      </c>
      <c r="H30" s="23"/>
      <c r="I30" s="23"/>
      <c r="J30" s="23"/>
      <c r="K30" s="23"/>
    </row>
    <row r="31" spans="1:11" ht="14.1" customHeight="1">
      <c r="A31" s="23"/>
      <c r="B31" s="23"/>
      <c r="C31" s="1848" t="s">
        <v>24</v>
      </c>
      <c r="D31" s="1849"/>
      <c r="E31" s="1849"/>
      <c r="F31" s="1849"/>
      <c r="G31" s="1849"/>
      <c r="H31" s="23"/>
      <c r="I31" s="23"/>
      <c r="J31" s="23"/>
      <c r="K31" s="23"/>
    </row>
    <row r="32" spans="1:11" ht="14.1" customHeight="1">
      <c r="A32" s="23"/>
      <c r="B32" s="23"/>
      <c r="C32" s="35"/>
      <c r="D32" s="36">
        <v>2023</v>
      </c>
      <c r="E32" s="36">
        <v>2024</v>
      </c>
      <c r="F32" s="36">
        <v>2025</v>
      </c>
      <c r="G32" s="36">
        <v>2026</v>
      </c>
      <c r="H32" s="23"/>
      <c r="I32" s="23"/>
      <c r="J32" s="23"/>
      <c r="K32" s="23"/>
    </row>
    <row r="33" spans="1:11" ht="14.1" customHeight="1">
      <c r="A33" s="23"/>
      <c r="B33" s="23"/>
      <c r="C33" s="37"/>
      <c r="D33" s="38" t="s">
        <v>22</v>
      </c>
      <c r="E33" s="38" t="s">
        <v>23</v>
      </c>
      <c r="F33" s="38" t="s">
        <v>23</v>
      </c>
      <c r="G33" s="38" t="s">
        <v>23</v>
      </c>
      <c r="H33" s="23"/>
      <c r="I33" s="23"/>
      <c r="J33" s="23"/>
      <c r="K33" s="23"/>
    </row>
    <row r="34" spans="1:11" ht="14.1" customHeight="1">
      <c r="A34" s="23"/>
      <c r="B34" s="23"/>
      <c r="C34" s="39" t="s">
        <v>48</v>
      </c>
      <c r="D34" s="40">
        <v>0</v>
      </c>
      <c r="E34" s="40">
        <v>531300000</v>
      </c>
      <c r="F34" s="40">
        <v>550283000</v>
      </c>
      <c r="G34" s="40">
        <v>550283000</v>
      </c>
      <c r="H34" s="23"/>
      <c r="I34" s="23"/>
      <c r="J34" s="23"/>
      <c r="K34" s="23"/>
    </row>
    <row r="35" spans="1:11" ht="14.1" customHeight="1">
      <c r="A35" s="23"/>
      <c r="B35" s="23"/>
      <c r="C35" s="39" t="s">
        <v>49</v>
      </c>
      <c r="D35" s="40">
        <v>0</v>
      </c>
      <c r="E35" s="40">
        <v>531300000</v>
      </c>
      <c r="F35" s="40">
        <v>550283000</v>
      </c>
      <c r="G35" s="40">
        <v>550283000</v>
      </c>
      <c r="H35" s="23"/>
      <c r="I35" s="23"/>
      <c r="J35" s="23"/>
      <c r="K35" s="23"/>
    </row>
    <row r="36" spans="1:11" ht="14.1" customHeight="1">
      <c r="A36" s="23"/>
      <c r="B36" s="23"/>
      <c r="C36" s="39" t="s">
        <v>50</v>
      </c>
      <c r="D36" s="40">
        <v>0</v>
      </c>
      <c r="E36" s="40">
        <v>0</v>
      </c>
      <c r="F36" s="40">
        <v>0</v>
      </c>
      <c r="G36" s="40">
        <v>0</v>
      </c>
      <c r="H36" s="23"/>
      <c r="I36" s="23"/>
      <c r="J36" s="23"/>
      <c r="K36" s="23"/>
    </row>
    <row r="37" spans="1:11" ht="14.1" customHeight="1">
      <c r="A37" s="23"/>
      <c r="B37" s="23"/>
      <c r="C37" s="39" t="s">
        <v>51</v>
      </c>
      <c r="D37" s="40">
        <v>0</v>
      </c>
      <c r="E37" s="40">
        <v>66800000</v>
      </c>
      <c r="F37" s="40">
        <v>66800000</v>
      </c>
      <c r="G37" s="40">
        <v>66800000</v>
      </c>
      <c r="H37" s="23"/>
      <c r="I37" s="23"/>
      <c r="J37" s="23"/>
      <c r="K37" s="23"/>
    </row>
    <row r="38" spans="1:11" ht="14.1" customHeight="1">
      <c r="A38" s="23"/>
      <c r="B38" s="23"/>
      <c r="C38" s="39" t="s">
        <v>49</v>
      </c>
      <c r="D38" s="40">
        <v>0</v>
      </c>
      <c r="E38" s="40">
        <v>66800000</v>
      </c>
      <c r="F38" s="40">
        <v>66800000</v>
      </c>
      <c r="G38" s="40">
        <v>66800000</v>
      </c>
      <c r="H38" s="23"/>
      <c r="I38" s="23"/>
      <c r="J38" s="23"/>
      <c r="K38" s="23"/>
    </row>
    <row r="39" spans="1:11" ht="14.1" customHeight="1">
      <c r="A39" s="23"/>
      <c r="B39" s="23"/>
      <c r="C39" s="39" t="s">
        <v>50</v>
      </c>
      <c r="D39" s="40">
        <v>0</v>
      </c>
      <c r="E39" s="40">
        <v>0</v>
      </c>
      <c r="F39" s="40">
        <v>0</v>
      </c>
      <c r="G39" s="40">
        <v>0</v>
      </c>
      <c r="H39" s="23"/>
      <c r="I39" s="23"/>
      <c r="J39" s="23"/>
      <c r="K39" s="23"/>
    </row>
    <row r="40" spans="1:11" ht="14.1" customHeight="1">
      <c r="A40" s="23"/>
      <c r="B40" s="23"/>
      <c r="C40" s="39" t="s">
        <v>52</v>
      </c>
      <c r="D40" s="40">
        <v>0</v>
      </c>
      <c r="E40" s="40">
        <v>70750000</v>
      </c>
      <c r="F40" s="40">
        <v>70750000</v>
      </c>
      <c r="G40" s="40">
        <v>72750000</v>
      </c>
      <c r="H40" s="23"/>
      <c r="I40" s="23"/>
      <c r="J40" s="23"/>
      <c r="K40" s="23"/>
    </row>
    <row r="41" spans="1:11" ht="14.1" customHeight="1">
      <c r="A41" s="23"/>
      <c r="B41" s="23"/>
      <c r="C41" s="39" t="s">
        <v>49</v>
      </c>
      <c r="D41" s="40">
        <v>0</v>
      </c>
      <c r="E41" s="40">
        <v>70750000</v>
      </c>
      <c r="F41" s="40">
        <v>70750000</v>
      </c>
      <c r="G41" s="40">
        <v>72750000</v>
      </c>
      <c r="H41" s="23"/>
      <c r="I41" s="23"/>
      <c r="J41" s="23"/>
      <c r="K41" s="23"/>
    </row>
    <row r="42" spans="1:11" ht="14.1" customHeight="1">
      <c r="A42" s="23"/>
      <c r="B42" s="23"/>
      <c r="C42" s="39" t="s">
        <v>50</v>
      </c>
      <c r="D42" s="40">
        <v>0</v>
      </c>
      <c r="E42" s="40">
        <v>0</v>
      </c>
      <c r="F42" s="40">
        <v>0</v>
      </c>
      <c r="G42" s="40">
        <v>0</v>
      </c>
      <c r="H42" s="23"/>
      <c r="I42" s="23"/>
      <c r="J42" s="23"/>
      <c r="K42" s="23"/>
    </row>
    <row r="43" spans="1:11" ht="14.1" customHeight="1">
      <c r="A43" s="23"/>
      <c r="B43" s="23"/>
      <c r="C43" s="39" t="s">
        <v>53</v>
      </c>
      <c r="D43" s="40">
        <v>0</v>
      </c>
      <c r="E43" s="40">
        <v>0</v>
      </c>
      <c r="F43" s="40">
        <v>0</v>
      </c>
      <c r="G43" s="40">
        <v>0</v>
      </c>
      <c r="H43" s="23"/>
      <c r="I43" s="23"/>
      <c r="J43" s="23"/>
      <c r="K43" s="23"/>
    </row>
    <row r="44" spans="1:11" ht="14.1" customHeight="1">
      <c r="A44" s="23"/>
      <c r="B44" s="23"/>
      <c r="C44" s="39" t="s">
        <v>49</v>
      </c>
      <c r="D44" s="40">
        <v>0</v>
      </c>
      <c r="E44" s="40">
        <v>0</v>
      </c>
      <c r="F44" s="40">
        <v>0</v>
      </c>
      <c r="G44" s="40">
        <v>0</v>
      </c>
      <c r="H44" s="23"/>
      <c r="I44" s="23"/>
      <c r="J44" s="23"/>
      <c r="K44" s="23"/>
    </row>
    <row r="45" spans="1:11" ht="14.1" customHeight="1">
      <c r="A45" s="23"/>
      <c r="B45" s="23"/>
      <c r="C45" s="39" t="s">
        <v>50</v>
      </c>
      <c r="D45" s="40">
        <v>0</v>
      </c>
      <c r="E45" s="40">
        <v>0</v>
      </c>
      <c r="F45" s="40">
        <v>0</v>
      </c>
      <c r="G45" s="40">
        <v>0</v>
      </c>
      <c r="H45" s="23"/>
      <c r="I45" s="23"/>
      <c r="J45" s="23"/>
      <c r="K45" s="23"/>
    </row>
    <row r="46" spans="1:11" ht="14.1" customHeight="1">
      <c r="A46" s="23"/>
      <c r="B46" s="23"/>
      <c r="C46" s="39" t="s">
        <v>54</v>
      </c>
      <c r="D46" s="40">
        <v>0</v>
      </c>
      <c r="E46" s="40">
        <v>0</v>
      </c>
      <c r="F46" s="40">
        <v>0</v>
      </c>
      <c r="G46" s="40">
        <v>0</v>
      </c>
      <c r="H46" s="23"/>
      <c r="I46" s="23"/>
      <c r="J46" s="23"/>
      <c r="K46" s="23"/>
    </row>
    <row r="47" spans="1:11" ht="14.1" customHeight="1">
      <c r="A47" s="23"/>
      <c r="B47" s="23"/>
      <c r="C47" s="39" t="s">
        <v>49</v>
      </c>
      <c r="D47" s="40">
        <v>0</v>
      </c>
      <c r="E47" s="40">
        <v>0</v>
      </c>
      <c r="F47" s="40">
        <v>0</v>
      </c>
      <c r="G47" s="40">
        <v>0</v>
      </c>
      <c r="H47" s="23"/>
      <c r="I47" s="23"/>
      <c r="J47" s="23"/>
      <c r="K47" s="23"/>
    </row>
    <row r="48" spans="1:11" ht="14.1" customHeight="1">
      <c r="A48" s="23"/>
      <c r="B48" s="23"/>
      <c r="C48" s="39" t="s">
        <v>50</v>
      </c>
      <c r="D48" s="40">
        <v>0</v>
      </c>
      <c r="E48" s="40">
        <v>0</v>
      </c>
      <c r="F48" s="40">
        <v>0</v>
      </c>
      <c r="G48" s="40">
        <v>0</v>
      </c>
      <c r="H48" s="23"/>
      <c r="I48" s="23"/>
      <c r="J48" s="23"/>
      <c r="K48" s="23"/>
    </row>
    <row r="49" spans="1:11" ht="14.1" customHeight="1">
      <c r="A49" s="23"/>
      <c r="B49" s="23"/>
      <c r="C49" s="39" t="s">
        <v>55</v>
      </c>
      <c r="D49" s="40">
        <v>0</v>
      </c>
      <c r="E49" s="40">
        <v>150000</v>
      </c>
      <c r="F49" s="40">
        <v>150000</v>
      </c>
      <c r="G49" s="40">
        <v>150000</v>
      </c>
      <c r="H49" s="23"/>
      <c r="I49" s="23"/>
      <c r="J49" s="23"/>
      <c r="K49" s="23"/>
    </row>
    <row r="50" spans="1:11" ht="14.1" customHeight="1">
      <c r="A50" s="23"/>
      <c r="B50" s="23"/>
      <c r="C50" s="39" t="s">
        <v>49</v>
      </c>
      <c r="D50" s="40">
        <v>0</v>
      </c>
      <c r="E50" s="40">
        <v>150000</v>
      </c>
      <c r="F50" s="40">
        <v>150000</v>
      </c>
      <c r="G50" s="40">
        <v>150000</v>
      </c>
      <c r="H50" s="23"/>
      <c r="I50" s="23"/>
      <c r="J50" s="23"/>
      <c r="K50" s="23"/>
    </row>
    <row r="51" spans="1:11" ht="14.1" customHeight="1">
      <c r="A51" s="23"/>
      <c r="B51" s="23"/>
      <c r="C51" s="39" t="s">
        <v>50</v>
      </c>
      <c r="D51" s="40">
        <v>0</v>
      </c>
      <c r="E51" s="40">
        <v>0</v>
      </c>
      <c r="F51" s="40">
        <v>0</v>
      </c>
      <c r="G51" s="40">
        <v>0</v>
      </c>
      <c r="H51" s="23"/>
      <c r="I51" s="23"/>
      <c r="J51" s="23"/>
      <c r="K51" s="23"/>
    </row>
    <row r="52" spans="1:11" ht="14.1" customHeight="1">
      <c r="A52" s="23"/>
      <c r="B52" s="23"/>
      <c r="C52" s="39" t="s">
        <v>56</v>
      </c>
      <c r="D52" s="40">
        <v>0</v>
      </c>
      <c r="E52" s="40">
        <v>0</v>
      </c>
      <c r="F52" s="40">
        <v>0</v>
      </c>
      <c r="G52" s="40">
        <v>0</v>
      </c>
      <c r="H52" s="23"/>
      <c r="I52" s="23"/>
      <c r="J52" s="23"/>
      <c r="K52" s="23"/>
    </row>
    <row r="53" spans="1:11" ht="14.1" customHeight="1">
      <c r="A53" s="23"/>
      <c r="B53" s="23"/>
      <c r="C53" s="39" t="s">
        <v>49</v>
      </c>
      <c r="D53" s="40">
        <v>0</v>
      </c>
      <c r="E53" s="40">
        <v>0</v>
      </c>
      <c r="F53" s="40">
        <v>0</v>
      </c>
      <c r="G53" s="40">
        <v>0</v>
      </c>
      <c r="H53" s="23"/>
      <c r="I53" s="23"/>
      <c r="J53" s="23"/>
      <c r="K53" s="23"/>
    </row>
    <row r="54" spans="1:11" ht="14.1" customHeight="1">
      <c r="A54" s="23"/>
      <c r="B54" s="23"/>
      <c r="C54" s="39" t="s">
        <v>50</v>
      </c>
      <c r="D54" s="40">
        <v>0</v>
      </c>
      <c r="E54" s="40">
        <v>0</v>
      </c>
      <c r="F54" s="40">
        <v>0</v>
      </c>
      <c r="G54" s="40">
        <v>0</v>
      </c>
      <c r="H54" s="23"/>
      <c r="I54" s="23"/>
      <c r="J54" s="23"/>
      <c r="K54" s="23"/>
    </row>
    <row r="55" spans="1:11" ht="14.1" customHeight="1">
      <c r="A55" s="23"/>
      <c r="B55" s="23"/>
      <c r="C55" s="39" t="s">
        <v>57</v>
      </c>
      <c r="D55" s="40">
        <v>0</v>
      </c>
      <c r="E55" s="40">
        <v>0</v>
      </c>
      <c r="F55" s="40">
        <v>0</v>
      </c>
      <c r="G55" s="40">
        <v>0</v>
      </c>
      <c r="H55" s="23"/>
      <c r="I55" s="23"/>
      <c r="J55" s="23"/>
      <c r="K55" s="23"/>
    </row>
    <row r="56" spans="1:11" ht="14.1" customHeight="1">
      <c r="A56" s="23"/>
      <c r="B56" s="23"/>
      <c r="C56" s="39" t="s">
        <v>49</v>
      </c>
      <c r="D56" s="40">
        <v>0</v>
      </c>
      <c r="E56" s="40">
        <v>0</v>
      </c>
      <c r="F56" s="40">
        <v>0</v>
      </c>
      <c r="G56" s="40">
        <v>0</v>
      </c>
      <c r="H56" s="23"/>
      <c r="I56" s="23"/>
      <c r="J56" s="23"/>
      <c r="K56" s="23"/>
    </row>
    <row r="57" spans="1:11" ht="14.1" customHeight="1">
      <c r="A57" s="23"/>
      <c r="B57" s="23"/>
      <c r="C57" s="39" t="s">
        <v>58</v>
      </c>
      <c r="D57" s="40">
        <v>0</v>
      </c>
      <c r="E57" s="40">
        <v>0</v>
      </c>
      <c r="F57" s="40">
        <v>0</v>
      </c>
      <c r="G57" s="40">
        <v>0</v>
      </c>
      <c r="H57" s="23"/>
      <c r="I57" s="23"/>
      <c r="J57" s="23"/>
      <c r="K57" s="23"/>
    </row>
    <row r="58" spans="1:11" ht="14.1" customHeight="1">
      <c r="A58" s="23"/>
      <c r="B58" s="23"/>
      <c r="C58" s="39" t="s">
        <v>59</v>
      </c>
      <c r="D58" s="40">
        <v>0</v>
      </c>
      <c r="E58" s="40">
        <v>0</v>
      </c>
      <c r="F58" s="40">
        <v>0</v>
      </c>
      <c r="G58" s="40">
        <v>0</v>
      </c>
      <c r="H58" s="23"/>
      <c r="I58" s="23"/>
      <c r="J58" s="23"/>
      <c r="K58" s="23"/>
    </row>
    <row r="59" spans="1:11" ht="14.1" customHeight="1">
      <c r="A59" s="23"/>
      <c r="B59" s="23"/>
      <c r="C59" s="39" t="s">
        <v>60</v>
      </c>
      <c r="D59" s="40">
        <v>0</v>
      </c>
      <c r="E59" s="40">
        <v>0</v>
      </c>
      <c r="F59" s="40">
        <v>0</v>
      </c>
      <c r="G59" s="40">
        <v>0</v>
      </c>
      <c r="H59" s="23"/>
      <c r="I59" s="23"/>
      <c r="J59" s="23"/>
      <c r="K59" s="23"/>
    </row>
    <row r="60" spans="1:11" ht="14.1" customHeight="1">
      <c r="A60" s="23"/>
      <c r="B60" s="23"/>
      <c r="C60" s="39" t="s">
        <v>61</v>
      </c>
      <c r="D60" s="40">
        <v>0</v>
      </c>
      <c r="E60" s="40">
        <v>0</v>
      </c>
      <c r="F60" s="40">
        <v>0</v>
      </c>
      <c r="G60" s="40">
        <v>0</v>
      </c>
      <c r="H60" s="23"/>
      <c r="I60" s="23"/>
      <c r="J60" s="23"/>
      <c r="K60" s="23"/>
    </row>
    <row r="61" spans="1:11" ht="14.1" customHeight="1">
      <c r="A61" s="23"/>
      <c r="B61" s="23"/>
      <c r="C61" s="39" t="s">
        <v>62</v>
      </c>
      <c r="D61" s="40">
        <v>0</v>
      </c>
      <c r="E61" s="40">
        <v>0</v>
      </c>
      <c r="F61" s="40">
        <v>0</v>
      </c>
      <c r="G61" s="40">
        <v>0</v>
      </c>
      <c r="H61" s="23"/>
      <c r="I61" s="23"/>
      <c r="J61" s="23"/>
      <c r="K61" s="23"/>
    </row>
    <row r="62" spans="1:11" ht="14.1" customHeight="1">
      <c r="A62" s="23"/>
      <c r="B62" s="23"/>
      <c r="C62" s="39" t="s">
        <v>49</v>
      </c>
      <c r="D62" s="40">
        <v>0</v>
      </c>
      <c r="E62" s="40">
        <v>0</v>
      </c>
      <c r="F62" s="40">
        <v>0</v>
      </c>
      <c r="G62" s="40">
        <v>0</v>
      </c>
      <c r="H62" s="23"/>
      <c r="I62" s="23"/>
      <c r="J62" s="23"/>
      <c r="K62" s="23"/>
    </row>
    <row r="63" spans="1:11" ht="14.1" customHeight="1">
      <c r="A63" s="23"/>
      <c r="B63" s="23"/>
      <c r="C63" s="39" t="s">
        <v>58</v>
      </c>
      <c r="D63" s="40">
        <v>0</v>
      </c>
      <c r="E63" s="40">
        <v>0</v>
      </c>
      <c r="F63" s="40">
        <v>0</v>
      </c>
      <c r="G63" s="40">
        <v>0</v>
      </c>
      <c r="H63" s="23"/>
      <c r="I63" s="23"/>
      <c r="J63" s="23"/>
      <c r="K63" s="23"/>
    </row>
    <row r="64" spans="1:11" ht="14.1" customHeight="1">
      <c r="A64" s="23"/>
      <c r="B64" s="23"/>
      <c r="C64" s="39" t="s">
        <v>59</v>
      </c>
      <c r="D64" s="40">
        <v>0</v>
      </c>
      <c r="E64" s="40">
        <v>0</v>
      </c>
      <c r="F64" s="40">
        <v>0</v>
      </c>
      <c r="G64" s="40">
        <v>0</v>
      </c>
      <c r="H64" s="23"/>
      <c r="I64" s="23"/>
      <c r="J64" s="23"/>
      <c r="K64" s="23"/>
    </row>
    <row r="65" spans="1:11" ht="14.1" customHeight="1">
      <c r="A65" s="23"/>
      <c r="B65" s="23"/>
      <c r="C65" s="39" t="s">
        <v>60</v>
      </c>
      <c r="D65" s="40">
        <v>0</v>
      </c>
      <c r="E65" s="40">
        <v>0</v>
      </c>
      <c r="F65" s="40">
        <v>0</v>
      </c>
      <c r="G65" s="40">
        <v>0</v>
      </c>
      <c r="H65" s="23"/>
      <c r="I65" s="23"/>
      <c r="J65" s="23"/>
      <c r="K65" s="23"/>
    </row>
    <row r="66" spans="1:11" ht="14.1" customHeight="1">
      <c r="A66" s="23"/>
      <c r="B66" s="23"/>
      <c r="C66" s="39" t="s">
        <v>61</v>
      </c>
      <c r="D66" s="40">
        <v>0</v>
      </c>
      <c r="E66" s="40">
        <v>0</v>
      </c>
      <c r="F66" s="40">
        <v>0</v>
      </c>
      <c r="G66" s="40">
        <v>0</v>
      </c>
      <c r="H66" s="23"/>
      <c r="I66" s="23"/>
      <c r="J66" s="23"/>
      <c r="K66" s="23"/>
    </row>
    <row r="67" spans="1:11" ht="14.1" customHeight="1">
      <c r="A67" s="23"/>
      <c r="B67" s="23"/>
      <c r="C67" s="39" t="s">
        <v>63</v>
      </c>
      <c r="D67" s="40">
        <v>0</v>
      </c>
      <c r="E67" s="40">
        <v>0</v>
      </c>
      <c r="F67" s="40">
        <v>0</v>
      </c>
      <c r="G67" s="40">
        <v>0</v>
      </c>
      <c r="H67" s="23"/>
      <c r="I67" s="23"/>
      <c r="J67" s="23"/>
      <c r="K67" s="23"/>
    </row>
    <row r="68" spans="1:11" ht="14.1" customHeight="1">
      <c r="A68" s="23"/>
      <c r="B68" s="23"/>
      <c r="C68" s="39" t="s">
        <v>49</v>
      </c>
      <c r="D68" s="40">
        <v>0</v>
      </c>
      <c r="E68" s="40">
        <v>0</v>
      </c>
      <c r="F68" s="40">
        <v>0</v>
      </c>
      <c r="G68" s="40">
        <v>0</v>
      </c>
      <c r="H68" s="23"/>
      <c r="I68" s="23"/>
      <c r="J68" s="23"/>
      <c r="K68" s="23"/>
    </row>
    <row r="69" spans="1:11" ht="14.1" customHeight="1">
      <c r="A69" s="23"/>
      <c r="B69" s="23"/>
      <c r="C69" s="39" t="s">
        <v>58</v>
      </c>
      <c r="D69" s="40">
        <v>0</v>
      </c>
      <c r="E69" s="40">
        <v>0</v>
      </c>
      <c r="F69" s="40">
        <v>0</v>
      </c>
      <c r="G69" s="40">
        <v>0</v>
      </c>
      <c r="H69" s="23"/>
      <c r="I69" s="23"/>
      <c r="J69" s="23"/>
      <c r="K69" s="23"/>
    </row>
    <row r="70" spans="1:11" ht="14.1" customHeight="1">
      <c r="A70" s="23"/>
      <c r="B70" s="23"/>
      <c r="C70" s="39" t="s">
        <v>59</v>
      </c>
      <c r="D70" s="40">
        <v>0</v>
      </c>
      <c r="E70" s="40">
        <v>0</v>
      </c>
      <c r="F70" s="40">
        <v>0</v>
      </c>
      <c r="G70" s="40">
        <v>0</v>
      </c>
      <c r="H70" s="23"/>
      <c r="I70" s="23"/>
      <c r="J70" s="23"/>
      <c r="K70" s="23"/>
    </row>
    <row r="71" spans="1:11" ht="14.1" customHeight="1">
      <c r="A71" s="23"/>
      <c r="B71" s="23"/>
      <c r="C71" s="39" t="s">
        <v>60</v>
      </c>
      <c r="D71" s="40">
        <v>0</v>
      </c>
      <c r="E71" s="40">
        <v>0</v>
      </c>
      <c r="F71" s="40">
        <v>0</v>
      </c>
      <c r="G71" s="40">
        <v>0</v>
      </c>
      <c r="H71" s="23"/>
      <c r="I71" s="23"/>
      <c r="J71" s="23"/>
      <c r="K71" s="23"/>
    </row>
    <row r="72" spans="1:11" ht="14.1" customHeight="1">
      <c r="A72" s="23"/>
      <c r="B72" s="23"/>
      <c r="C72" s="39" t="s">
        <v>61</v>
      </c>
      <c r="D72" s="40">
        <v>0</v>
      </c>
      <c r="E72" s="40">
        <v>0</v>
      </c>
      <c r="F72" s="40">
        <v>0</v>
      </c>
      <c r="G72" s="40">
        <v>0</v>
      </c>
      <c r="H72" s="23"/>
      <c r="I72" s="23"/>
      <c r="J72" s="23"/>
      <c r="K72" s="23"/>
    </row>
    <row r="73" spans="1:11" ht="14.1" customHeight="1">
      <c r="A73" s="23"/>
      <c r="B73" s="23"/>
      <c r="C73" s="39" t="s">
        <v>64</v>
      </c>
      <c r="D73" s="40">
        <v>0</v>
      </c>
      <c r="E73" s="40">
        <v>0</v>
      </c>
      <c r="F73" s="40">
        <v>0</v>
      </c>
      <c r="G73" s="40">
        <v>0</v>
      </c>
      <c r="H73" s="23"/>
      <c r="I73" s="23"/>
      <c r="J73" s="23"/>
      <c r="K73" s="23"/>
    </row>
    <row r="74" spans="1:11" ht="14.1" customHeight="1">
      <c r="A74" s="23"/>
      <c r="B74" s="23"/>
      <c r="C74" s="39" t="s">
        <v>65</v>
      </c>
      <c r="D74" s="40">
        <v>0</v>
      </c>
      <c r="E74" s="40">
        <v>0</v>
      </c>
      <c r="F74" s="40">
        <v>0</v>
      </c>
      <c r="G74" s="40">
        <v>0</v>
      </c>
      <c r="H74" s="23"/>
      <c r="I74" s="23"/>
      <c r="J74" s="23"/>
      <c r="K74" s="23"/>
    </row>
    <row r="75" spans="1:11" ht="14.1" customHeight="1">
      <c r="A75" s="23"/>
      <c r="B75" s="23"/>
      <c r="C75" s="41" t="s">
        <v>25</v>
      </c>
      <c r="D75" s="40">
        <v>0</v>
      </c>
      <c r="E75" s="40">
        <v>669000000</v>
      </c>
      <c r="F75" s="40">
        <v>687983000</v>
      </c>
      <c r="G75" s="40">
        <v>689983000</v>
      </c>
      <c r="H75" s="23"/>
      <c r="I75" s="23"/>
      <c r="J75" s="23"/>
      <c r="K75" s="23"/>
    </row>
    <row r="76" spans="1:11" ht="14.1" customHeight="1">
      <c r="A76" s="23"/>
      <c r="B76" s="23"/>
      <c r="C76" s="1852" t="s">
        <v>66</v>
      </c>
      <c r="D76" s="1853"/>
      <c r="E76" s="1853"/>
      <c r="F76" s="1853"/>
      <c r="G76" s="1853"/>
      <c r="H76" s="23"/>
      <c r="I76" s="23"/>
      <c r="J76" s="23"/>
      <c r="K76" s="23"/>
    </row>
    <row r="77" spans="1:11" ht="14.1" customHeight="1">
      <c r="A77" s="23"/>
      <c r="B77" s="23"/>
      <c r="C77" s="32" t="s">
        <v>351</v>
      </c>
      <c r="D77" s="1852" t="s">
        <v>352</v>
      </c>
      <c r="E77" s="1853"/>
      <c r="F77" s="1853"/>
      <c r="G77" s="1853"/>
      <c r="H77" s="23"/>
      <c r="I77" s="23"/>
      <c r="J77" s="23"/>
      <c r="K77" s="23"/>
    </row>
    <row r="78" spans="1:11" ht="18" customHeight="1">
      <c r="A78" s="23"/>
      <c r="B78" s="23"/>
      <c r="C78" s="33" t="s">
        <v>19</v>
      </c>
      <c r="D78" s="1850" t="s">
        <v>353</v>
      </c>
      <c r="E78" s="1851"/>
      <c r="F78" s="1851"/>
      <c r="G78" s="1851"/>
      <c r="H78" s="23"/>
      <c r="I78" s="23"/>
      <c r="J78" s="23"/>
      <c r="K78" s="23"/>
    </row>
    <row r="79" spans="1:11" ht="18" customHeight="1">
      <c r="A79" s="23"/>
      <c r="B79" s="23"/>
      <c r="C79" s="34" t="s">
        <v>20</v>
      </c>
      <c r="D79" s="1846" t="s">
        <v>354</v>
      </c>
      <c r="E79" s="1847"/>
      <c r="F79" s="1847"/>
      <c r="G79" s="1847"/>
      <c r="H79" s="23"/>
      <c r="I79" s="23"/>
      <c r="J79" s="23"/>
      <c r="K79" s="23"/>
    </row>
    <row r="80" spans="1:11" ht="18" customHeight="1">
      <c r="A80" s="23"/>
      <c r="B80" s="23"/>
      <c r="C80" s="34" t="s">
        <v>21</v>
      </c>
      <c r="D80" s="1846" t="s">
        <v>161</v>
      </c>
      <c r="E80" s="1847"/>
      <c r="F80" s="1847"/>
      <c r="G80" s="1847"/>
      <c r="H80" s="23"/>
      <c r="I80" s="23"/>
      <c r="J80" s="23"/>
      <c r="K80" s="23"/>
    </row>
    <row r="81" spans="1:11" ht="15" customHeight="1">
      <c r="A81" s="23"/>
      <c r="B81" s="23"/>
      <c r="C81" s="35"/>
      <c r="D81" s="36">
        <v>2023</v>
      </c>
      <c r="E81" s="36">
        <v>2024</v>
      </c>
      <c r="F81" s="36">
        <v>2025</v>
      </c>
      <c r="G81" s="36">
        <v>2026</v>
      </c>
      <c r="H81" s="23"/>
      <c r="I81" s="23"/>
      <c r="J81" s="23"/>
      <c r="K81" s="23"/>
    </row>
    <row r="82" spans="1:11" ht="15" customHeight="1">
      <c r="A82" s="23"/>
      <c r="B82" s="23"/>
      <c r="C82" s="37"/>
      <c r="D82" s="38" t="s">
        <v>22</v>
      </c>
      <c r="E82" s="38" t="s">
        <v>23</v>
      </c>
      <c r="F82" s="38" t="s">
        <v>23</v>
      </c>
      <c r="G82" s="38" t="s">
        <v>23</v>
      </c>
      <c r="H82" s="23"/>
      <c r="I82" s="23"/>
      <c r="J82" s="23"/>
      <c r="K82" s="23"/>
    </row>
    <row r="83" spans="1:11" ht="14.1" customHeight="1">
      <c r="A83" s="23"/>
      <c r="B83" s="23"/>
      <c r="C83" s="27" t="s">
        <v>33</v>
      </c>
      <c r="D83" s="31" t="s">
        <v>42</v>
      </c>
      <c r="E83" s="31" t="s">
        <v>34</v>
      </c>
      <c r="F83" s="31" t="s">
        <v>42</v>
      </c>
      <c r="G83" s="31" t="s">
        <v>42</v>
      </c>
      <c r="H83" s="23"/>
      <c r="I83" s="23"/>
      <c r="J83" s="23"/>
      <c r="K83" s="23"/>
    </row>
    <row r="84" spans="1:11" ht="14.1" customHeight="1">
      <c r="A84" s="23"/>
      <c r="B84" s="23"/>
      <c r="C84" s="27" t="s">
        <v>35</v>
      </c>
      <c r="D84" s="31" t="s">
        <v>355</v>
      </c>
      <c r="E84" s="31" t="s">
        <v>356</v>
      </c>
      <c r="F84" s="31" t="s">
        <v>42</v>
      </c>
      <c r="G84" s="31" t="s">
        <v>42</v>
      </c>
      <c r="H84" s="23"/>
      <c r="I84" s="23"/>
      <c r="J84" s="23"/>
      <c r="K84" s="23"/>
    </row>
    <row r="85" spans="1:11" ht="14.1" customHeight="1">
      <c r="A85" s="23"/>
      <c r="B85" s="23"/>
      <c r="C85" s="27" t="s">
        <v>40</v>
      </c>
      <c r="D85" s="31" t="s">
        <v>42</v>
      </c>
      <c r="E85" s="31" t="s">
        <v>356</v>
      </c>
      <c r="F85" s="31" t="s">
        <v>42</v>
      </c>
      <c r="G85" s="31" t="s">
        <v>42</v>
      </c>
      <c r="H85" s="23"/>
      <c r="I85" s="23"/>
      <c r="J85" s="23"/>
      <c r="K85" s="23"/>
    </row>
    <row r="86" spans="1:11" ht="14.1" customHeight="1">
      <c r="A86" s="23"/>
      <c r="B86" s="23"/>
      <c r="C86" s="27" t="s">
        <v>41</v>
      </c>
      <c r="D86" s="31" t="s">
        <v>18</v>
      </c>
      <c r="E86" s="31" t="s">
        <v>18</v>
      </c>
      <c r="F86" s="31" t="s">
        <v>122</v>
      </c>
      <c r="G86" s="31" t="s">
        <v>18</v>
      </c>
      <c r="H86" s="23"/>
      <c r="I86" s="23"/>
      <c r="J86" s="23"/>
      <c r="K86" s="23"/>
    </row>
    <row r="87" spans="1:11" ht="14.1" customHeight="1">
      <c r="A87" s="23"/>
      <c r="B87" s="23"/>
      <c r="C87" s="27" t="s">
        <v>43</v>
      </c>
      <c r="D87" s="31" t="s">
        <v>18</v>
      </c>
      <c r="E87" s="31" t="s">
        <v>357</v>
      </c>
      <c r="F87" s="31" t="s">
        <v>122</v>
      </c>
      <c r="G87" s="31" t="s">
        <v>18</v>
      </c>
      <c r="H87" s="23"/>
      <c r="I87" s="23"/>
      <c r="J87" s="23"/>
      <c r="K87" s="23"/>
    </row>
    <row r="88" spans="1:11" ht="14.1" customHeight="1">
      <c r="A88" s="23"/>
      <c r="B88" s="23"/>
      <c r="C88" s="27" t="s">
        <v>47</v>
      </c>
      <c r="D88" s="31" t="s">
        <v>18</v>
      </c>
      <c r="E88" s="31" t="s">
        <v>18</v>
      </c>
      <c r="F88" s="31" t="s">
        <v>122</v>
      </c>
      <c r="G88" s="31" t="s">
        <v>18</v>
      </c>
      <c r="H88" s="23"/>
      <c r="I88" s="23"/>
      <c r="J88" s="23"/>
      <c r="K88" s="23"/>
    </row>
    <row r="89" spans="1:11" ht="14.1" customHeight="1">
      <c r="A89" s="23"/>
      <c r="B89" s="23"/>
      <c r="C89" s="1848" t="s">
        <v>24</v>
      </c>
      <c r="D89" s="1849"/>
      <c r="E89" s="1849"/>
      <c r="F89" s="1849"/>
      <c r="G89" s="1849"/>
      <c r="H89" s="23"/>
      <c r="I89" s="23"/>
      <c r="J89" s="23"/>
      <c r="K89" s="23"/>
    </row>
    <row r="90" spans="1:11" ht="14.1" customHeight="1">
      <c r="A90" s="23"/>
      <c r="B90" s="23"/>
      <c r="C90" s="35"/>
      <c r="D90" s="36">
        <v>2023</v>
      </c>
      <c r="E90" s="36">
        <v>2024</v>
      </c>
      <c r="F90" s="36">
        <v>2025</v>
      </c>
      <c r="G90" s="36">
        <v>2026</v>
      </c>
      <c r="H90" s="23"/>
      <c r="I90" s="23"/>
      <c r="J90" s="23"/>
      <c r="K90" s="23"/>
    </row>
    <row r="91" spans="1:11" ht="14.1" customHeight="1">
      <c r="A91" s="23"/>
      <c r="B91" s="23"/>
      <c r="C91" s="37"/>
      <c r="D91" s="38" t="s">
        <v>22</v>
      </c>
      <c r="E91" s="38" t="s">
        <v>23</v>
      </c>
      <c r="F91" s="38" t="s">
        <v>23</v>
      </c>
      <c r="G91" s="38" t="s">
        <v>23</v>
      </c>
      <c r="H91" s="23"/>
      <c r="I91" s="23"/>
      <c r="J91" s="23"/>
      <c r="K91" s="23"/>
    </row>
    <row r="92" spans="1:11" ht="14.1" customHeight="1">
      <c r="A92" s="23"/>
      <c r="B92" s="23"/>
      <c r="C92" s="39" t="s">
        <v>48</v>
      </c>
      <c r="D92" s="40">
        <v>0</v>
      </c>
      <c r="E92" s="40">
        <v>0</v>
      </c>
      <c r="F92" s="40">
        <v>0</v>
      </c>
      <c r="G92" s="40">
        <v>0</v>
      </c>
      <c r="H92" s="23"/>
      <c r="I92" s="23"/>
      <c r="J92" s="23"/>
      <c r="K92" s="23"/>
    </row>
    <row r="93" spans="1:11" ht="14.1" customHeight="1">
      <c r="A93" s="23"/>
      <c r="B93" s="23"/>
      <c r="C93" s="39" t="s">
        <v>49</v>
      </c>
      <c r="D93" s="40">
        <v>0</v>
      </c>
      <c r="E93" s="40">
        <v>0</v>
      </c>
      <c r="F93" s="40">
        <v>0</v>
      </c>
      <c r="G93" s="40">
        <v>0</v>
      </c>
      <c r="H93" s="23"/>
      <c r="I93" s="23"/>
      <c r="J93" s="23"/>
      <c r="K93" s="23"/>
    </row>
    <row r="94" spans="1:11" ht="14.1" customHeight="1">
      <c r="A94" s="23"/>
      <c r="B94" s="23"/>
      <c r="C94" s="39" t="s">
        <v>50</v>
      </c>
      <c r="D94" s="40">
        <v>0</v>
      </c>
      <c r="E94" s="40">
        <v>0</v>
      </c>
      <c r="F94" s="40">
        <v>0</v>
      </c>
      <c r="G94" s="40">
        <v>0</v>
      </c>
      <c r="H94" s="23"/>
      <c r="I94" s="23"/>
      <c r="J94" s="23"/>
      <c r="K94" s="23"/>
    </row>
    <row r="95" spans="1:11" ht="14.1" customHeight="1">
      <c r="A95" s="23"/>
      <c r="B95" s="23"/>
      <c r="C95" s="39" t="s">
        <v>51</v>
      </c>
      <c r="D95" s="40">
        <v>0</v>
      </c>
      <c r="E95" s="40">
        <v>0</v>
      </c>
      <c r="F95" s="40">
        <v>0</v>
      </c>
      <c r="G95" s="40">
        <v>0</v>
      </c>
      <c r="H95" s="23"/>
      <c r="I95" s="23"/>
      <c r="J95" s="23"/>
      <c r="K95" s="23"/>
    </row>
    <row r="96" spans="1:11" ht="14.1" customHeight="1">
      <c r="A96" s="23"/>
      <c r="B96" s="23"/>
      <c r="C96" s="39" t="s">
        <v>49</v>
      </c>
      <c r="D96" s="40">
        <v>0</v>
      </c>
      <c r="E96" s="40">
        <v>0</v>
      </c>
      <c r="F96" s="40">
        <v>0</v>
      </c>
      <c r="G96" s="40">
        <v>0</v>
      </c>
      <c r="H96" s="23"/>
      <c r="I96" s="23"/>
      <c r="J96" s="23"/>
      <c r="K96" s="23"/>
    </row>
    <row r="97" spans="1:11" ht="14.1" customHeight="1">
      <c r="A97" s="23"/>
      <c r="B97" s="23"/>
      <c r="C97" s="39" t="s">
        <v>50</v>
      </c>
      <c r="D97" s="40">
        <v>0</v>
      </c>
      <c r="E97" s="40">
        <v>0</v>
      </c>
      <c r="F97" s="40">
        <v>0</v>
      </c>
      <c r="G97" s="40">
        <v>0</v>
      </c>
      <c r="H97" s="23"/>
      <c r="I97" s="23"/>
      <c r="J97" s="23"/>
      <c r="K97" s="23"/>
    </row>
    <row r="98" spans="1:11" ht="14.1" customHeight="1">
      <c r="A98" s="23"/>
      <c r="B98" s="23"/>
      <c r="C98" s="39" t="s">
        <v>52</v>
      </c>
      <c r="D98" s="40">
        <v>0</v>
      </c>
      <c r="E98" s="40">
        <v>0</v>
      </c>
      <c r="F98" s="40">
        <v>0</v>
      </c>
      <c r="G98" s="40">
        <v>0</v>
      </c>
      <c r="H98" s="23"/>
      <c r="I98" s="23"/>
      <c r="J98" s="23"/>
      <c r="K98" s="23"/>
    </row>
    <row r="99" spans="1:11" ht="14.1" customHeight="1">
      <c r="A99" s="23"/>
      <c r="B99" s="23"/>
      <c r="C99" s="39" t="s">
        <v>49</v>
      </c>
      <c r="D99" s="40">
        <v>0</v>
      </c>
      <c r="E99" s="40">
        <v>0</v>
      </c>
      <c r="F99" s="40">
        <v>0</v>
      </c>
      <c r="G99" s="40">
        <v>0</v>
      </c>
      <c r="H99" s="23"/>
      <c r="I99" s="23"/>
      <c r="J99" s="23"/>
      <c r="K99" s="23"/>
    </row>
    <row r="100" spans="1:11" ht="14.1" customHeight="1">
      <c r="A100" s="23"/>
      <c r="B100" s="23"/>
      <c r="C100" s="39" t="s">
        <v>50</v>
      </c>
      <c r="D100" s="40">
        <v>0</v>
      </c>
      <c r="E100" s="40">
        <v>0</v>
      </c>
      <c r="F100" s="40">
        <v>0</v>
      </c>
      <c r="G100" s="40">
        <v>0</v>
      </c>
      <c r="H100" s="23"/>
      <c r="I100" s="23"/>
      <c r="J100" s="23"/>
      <c r="K100" s="23"/>
    </row>
    <row r="101" spans="1:11" ht="14.1" customHeight="1">
      <c r="A101" s="23"/>
      <c r="B101" s="23"/>
      <c r="C101" s="39" t="s">
        <v>53</v>
      </c>
      <c r="D101" s="40">
        <v>0</v>
      </c>
      <c r="E101" s="40">
        <v>0</v>
      </c>
      <c r="F101" s="40">
        <v>0</v>
      </c>
      <c r="G101" s="40">
        <v>0</v>
      </c>
      <c r="H101" s="23"/>
      <c r="I101" s="23"/>
      <c r="J101" s="23"/>
      <c r="K101" s="23"/>
    </row>
    <row r="102" spans="1:11" ht="14.1" customHeight="1">
      <c r="A102" s="23"/>
      <c r="B102" s="23"/>
      <c r="C102" s="39" t="s">
        <v>49</v>
      </c>
      <c r="D102" s="40">
        <v>0</v>
      </c>
      <c r="E102" s="40">
        <v>0</v>
      </c>
      <c r="F102" s="40">
        <v>0</v>
      </c>
      <c r="G102" s="40">
        <v>0</v>
      </c>
      <c r="H102" s="23"/>
      <c r="I102" s="23"/>
      <c r="J102" s="23"/>
      <c r="K102" s="23"/>
    </row>
    <row r="103" spans="1:11" ht="14.1" customHeight="1">
      <c r="A103" s="23"/>
      <c r="B103" s="23"/>
      <c r="C103" s="39" t="s">
        <v>50</v>
      </c>
      <c r="D103" s="40">
        <v>0</v>
      </c>
      <c r="E103" s="40">
        <v>0</v>
      </c>
      <c r="F103" s="40">
        <v>0</v>
      </c>
      <c r="G103" s="40">
        <v>0</v>
      </c>
      <c r="H103" s="23"/>
      <c r="I103" s="23"/>
      <c r="J103" s="23"/>
      <c r="K103" s="23"/>
    </row>
    <row r="104" spans="1:11" ht="14.1" customHeight="1">
      <c r="A104" s="23"/>
      <c r="B104" s="23"/>
      <c r="C104" s="39" t="s">
        <v>54</v>
      </c>
      <c r="D104" s="40">
        <v>0</v>
      </c>
      <c r="E104" s="40">
        <v>0</v>
      </c>
      <c r="F104" s="40">
        <v>0</v>
      </c>
      <c r="G104" s="40">
        <v>0</v>
      </c>
      <c r="H104" s="23"/>
      <c r="I104" s="23"/>
      <c r="J104" s="23"/>
      <c r="K104" s="23"/>
    </row>
    <row r="105" spans="1:11" ht="14.1" customHeight="1">
      <c r="A105" s="23"/>
      <c r="B105" s="23"/>
      <c r="C105" s="39" t="s">
        <v>49</v>
      </c>
      <c r="D105" s="40">
        <v>0</v>
      </c>
      <c r="E105" s="40">
        <v>0</v>
      </c>
      <c r="F105" s="40">
        <v>0</v>
      </c>
      <c r="G105" s="40">
        <v>0</v>
      </c>
      <c r="H105" s="23"/>
      <c r="I105" s="23"/>
      <c r="J105" s="23"/>
      <c r="K105" s="23"/>
    </row>
    <row r="106" spans="1:11" ht="14.1" customHeight="1">
      <c r="A106" s="23"/>
      <c r="B106" s="23"/>
      <c r="C106" s="39" t="s">
        <v>50</v>
      </c>
      <c r="D106" s="40">
        <v>0</v>
      </c>
      <c r="E106" s="40">
        <v>0</v>
      </c>
      <c r="F106" s="40">
        <v>0</v>
      </c>
      <c r="G106" s="40">
        <v>0</v>
      </c>
      <c r="H106" s="23"/>
      <c r="I106" s="23"/>
      <c r="J106" s="23"/>
      <c r="K106" s="23"/>
    </row>
    <row r="107" spans="1:11" ht="14.1" customHeight="1">
      <c r="A107" s="23"/>
      <c r="B107" s="23"/>
      <c r="C107" s="39" t="s">
        <v>55</v>
      </c>
      <c r="D107" s="40">
        <v>0</v>
      </c>
      <c r="E107" s="40">
        <v>0</v>
      </c>
      <c r="F107" s="40">
        <v>0</v>
      </c>
      <c r="G107" s="40">
        <v>0</v>
      </c>
      <c r="H107" s="23"/>
      <c r="I107" s="23"/>
      <c r="J107" s="23"/>
      <c r="K107" s="23"/>
    </row>
    <row r="108" spans="1:11" ht="14.1" customHeight="1">
      <c r="A108" s="23"/>
      <c r="B108" s="23"/>
      <c r="C108" s="39" t="s">
        <v>49</v>
      </c>
      <c r="D108" s="40">
        <v>0</v>
      </c>
      <c r="E108" s="40">
        <v>0</v>
      </c>
      <c r="F108" s="40">
        <v>0</v>
      </c>
      <c r="G108" s="40">
        <v>0</v>
      </c>
      <c r="H108" s="23"/>
      <c r="I108" s="23"/>
      <c r="J108" s="23"/>
      <c r="K108" s="23"/>
    </row>
    <row r="109" spans="1:11" ht="14.1" customHeight="1">
      <c r="A109" s="23"/>
      <c r="B109" s="23"/>
      <c r="C109" s="39" t="s">
        <v>50</v>
      </c>
      <c r="D109" s="40">
        <v>0</v>
      </c>
      <c r="E109" s="40">
        <v>0</v>
      </c>
      <c r="F109" s="40">
        <v>0</v>
      </c>
      <c r="G109" s="40">
        <v>0</v>
      </c>
      <c r="H109" s="23"/>
      <c r="I109" s="23"/>
      <c r="J109" s="23"/>
      <c r="K109" s="23"/>
    </row>
    <row r="110" spans="1:11" ht="14.1" customHeight="1">
      <c r="A110" s="23"/>
      <c r="B110" s="23"/>
      <c r="C110" s="39" t="s">
        <v>56</v>
      </c>
      <c r="D110" s="40">
        <v>0</v>
      </c>
      <c r="E110" s="40">
        <v>0</v>
      </c>
      <c r="F110" s="40">
        <v>0</v>
      </c>
      <c r="G110" s="40">
        <v>0</v>
      </c>
      <c r="H110" s="23"/>
      <c r="I110" s="23"/>
      <c r="J110" s="23"/>
      <c r="K110" s="23"/>
    </row>
    <row r="111" spans="1:11" ht="14.1" customHeight="1">
      <c r="A111" s="23"/>
      <c r="B111" s="23"/>
      <c r="C111" s="39" t="s">
        <v>49</v>
      </c>
      <c r="D111" s="40">
        <v>0</v>
      </c>
      <c r="E111" s="40">
        <v>0</v>
      </c>
      <c r="F111" s="40">
        <v>0</v>
      </c>
      <c r="G111" s="40">
        <v>0</v>
      </c>
      <c r="H111" s="23"/>
      <c r="I111" s="23"/>
      <c r="J111" s="23"/>
      <c r="K111" s="23"/>
    </row>
    <row r="112" spans="1:11" ht="14.1" customHeight="1">
      <c r="A112" s="23"/>
      <c r="B112" s="23"/>
      <c r="C112" s="39" t="s">
        <v>50</v>
      </c>
      <c r="D112" s="40">
        <v>0</v>
      </c>
      <c r="E112" s="40">
        <v>0</v>
      </c>
      <c r="F112" s="40">
        <v>0</v>
      </c>
      <c r="G112" s="40">
        <v>0</v>
      </c>
      <c r="H112" s="23"/>
      <c r="I112" s="23"/>
      <c r="J112" s="23"/>
      <c r="K112" s="23"/>
    </row>
    <row r="113" spans="1:11" ht="14.1" customHeight="1">
      <c r="A113" s="23"/>
      <c r="B113" s="23"/>
      <c r="C113" s="39" t="s">
        <v>57</v>
      </c>
      <c r="D113" s="40">
        <v>0</v>
      </c>
      <c r="E113" s="40">
        <v>0</v>
      </c>
      <c r="F113" s="40">
        <v>0</v>
      </c>
      <c r="G113" s="40">
        <v>0</v>
      </c>
      <c r="H113" s="23"/>
      <c r="I113" s="23"/>
      <c r="J113" s="23"/>
      <c r="K113" s="23"/>
    </row>
    <row r="114" spans="1:11" ht="14.1" customHeight="1">
      <c r="A114" s="23"/>
      <c r="B114" s="23"/>
      <c r="C114" s="39" t="s">
        <v>49</v>
      </c>
      <c r="D114" s="40">
        <v>0</v>
      </c>
      <c r="E114" s="40">
        <v>0</v>
      </c>
      <c r="F114" s="40">
        <v>0</v>
      </c>
      <c r="G114" s="40">
        <v>0</v>
      </c>
      <c r="H114" s="23"/>
      <c r="I114" s="23"/>
      <c r="J114" s="23"/>
      <c r="K114" s="23"/>
    </row>
    <row r="115" spans="1:11" ht="14.1" customHeight="1">
      <c r="A115" s="23"/>
      <c r="B115" s="23"/>
      <c r="C115" s="39" t="s">
        <v>58</v>
      </c>
      <c r="D115" s="40">
        <v>0</v>
      </c>
      <c r="E115" s="40">
        <v>0</v>
      </c>
      <c r="F115" s="40">
        <v>0</v>
      </c>
      <c r="G115" s="40">
        <v>0</v>
      </c>
      <c r="H115" s="23"/>
      <c r="I115" s="23"/>
      <c r="J115" s="23"/>
      <c r="K115" s="23"/>
    </row>
    <row r="116" spans="1:11" ht="14.1" customHeight="1">
      <c r="A116" s="23"/>
      <c r="B116" s="23"/>
      <c r="C116" s="39" t="s">
        <v>59</v>
      </c>
      <c r="D116" s="40">
        <v>0</v>
      </c>
      <c r="E116" s="40">
        <v>0</v>
      </c>
      <c r="F116" s="40">
        <v>0</v>
      </c>
      <c r="G116" s="40">
        <v>0</v>
      </c>
      <c r="H116" s="23"/>
      <c r="I116" s="23"/>
      <c r="J116" s="23"/>
      <c r="K116" s="23"/>
    </row>
    <row r="117" spans="1:11" ht="14.1" customHeight="1">
      <c r="A117" s="23"/>
      <c r="B117" s="23"/>
      <c r="C117" s="39" t="s">
        <v>60</v>
      </c>
      <c r="D117" s="40">
        <v>0</v>
      </c>
      <c r="E117" s="40">
        <v>0</v>
      </c>
      <c r="F117" s="40">
        <v>0</v>
      </c>
      <c r="G117" s="40">
        <v>0</v>
      </c>
      <c r="H117" s="23"/>
      <c r="I117" s="23"/>
      <c r="J117" s="23"/>
      <c r="K117" s="23"/>
    </row>
    <row r="118" spans="1:11" ht="14.1" customHeight="1">
      <c r="A118" s="23"/>
      <c r="B118" s="23"/>
      <c r="C118" s="39" t="s">
        <v>61</v>
      </c>
      <c r="D118" s="40">
        <v>0</v>
      </c>
      <c r="E118" s="40">
        <v>0</v>
      </c>
      <c r="F118" s="40">
        <v>0</v>
      </c>
      <c r="G118" s="40">
        <v>0</v>
      </c>
      <c r="H118" s="23"/>
      <c r="I118" s="23"/>
      <c r="J118" s="23"/>
      <c r="K118" s="23"/>
    </row>
    <row r="119" spans="1:11" ht="14.1" customHeight="1">
      <c r="A119" s="23"/>
      <c r="B119" s="23"/>
      <c r="C119" s="39" t="s">
        <v>62</v>
      </c>
      <c r="D119" s="40">
        <v>0</v>
      </c>
      <c r="E119" s="40">
        <v>1600000</v>
      </c>
      <c r="F119" s="40">
        <v>0</v>
      </c>
      <c r="G119" s="40">
        <v>0</v>
      </c>
      <c r="H119" s="23"/>
      <c r="I119" s="23"/>
      <c r="J119" s="23"/>
      <c r="K119" s="23"/>
    </row>
    <row r="120" spans="1:11" ht="14.1" customHeight="1">
      <c r="A120" s="23"/>
      <c r="B120" s="23"/>
      <c r="C120" s="39" t="s">
        <v>49</v>
      </c>
      <c r="D120" s="40">
        <v>0</v>
      </c>
      <c r="E120" s="40">
        <v>1600000</v>
      </c>
      <c r="F120" s="40">
        <v>0</v>
      </c>
      <c r="G120" s="40">
        <v>0</v>
      </c>
      <c r="H120" s="23"/>
      <c r="I120" s="23"/>
      <c r="J120" s="23"/>
      <c r="K120" s="23"/>
    </row>
    <row r="121" spans="1:11" ht="14.1" customHeight="1">
      <c r="A121" s="23"/>
      <c r="B121" s="23"/>
      <c r="C121" s="39" t="s">
        <v>58</v>
      </c>
      <c r="D121" s="40">
        <v>0</v>
      </c>
      <c r="E121" s="40">
        <v>0</v>
      </c>
      <c r="F121" s="40">
        <v>0</v>
      </c>
      <c r="G121" s="40">
        <v>0</v>
      </c>
      <c r="H121" s="23"/>
      <c r="I121" s="23"/>
      <c r="J121" s="23"/>
      <c r="K121" s="23"/>
    </row>
    <row r="122" spans="1:11" ht="14.1" customHeight="1">
      <c r="A122" s="23"/>
      <c r="B122" s="23"/>
      <c r="C122" s="39" t="s">
        <v>59</v>
      </c>
      <c r="D122" s="40">
        <v>0</v>
      </c>
      <c r="E122" s="40">
        <v>0</v>
      </c>
      <c r="F122" s="40">
        <v>0</v>
      </c>
      <c r="G122" s="40">
        <v>0</v>
      </c>
      <c r="H122" s="23"/>
      <c r="I122" s="23"/>
      <c r="J122" s="23"/>
      <c r="K122" s="23"/>
    </row>
    <row r="123" spans="1:11" ht="14.1" customHeight="1">
      <c r="A123" s="23"/>
      <c r="B123" s="23"/>
      <c r="C123" s="39" t="s">
        <v>60</v>
      </c>
      <c r="D123" s="40">
        <v>0</v>
      </c>
      <c r="E123" s="40">
        <v>0</v>
      </c>
      <c r="F123" s="40">
        <v>0</v>
      </c>
      <c r="G123" s="40">
        <v>0</v>
      </c>
      <c r="H123" s="23"/>
      <c r="I123" s="23"/>
      <c r="J123" s="23"/>
      <c r="K123" s="23"/>
    </row>
    <row r="124" spans="1:11" ht="14.1" customHeight="1">
      <c r="A124" s="23"/>
      <c r="B124" s="23"/>
      <c r="C124" s="39" t="s">
        <v>61</v>
      </c>
      <c r="D124" s="40">
        <v>0</v>
      </c>
      <c r="E124" s="40">
        <v>0</v>
      </c>
      <c r="F124" s="40">
        <v>0</v>
      </c>
      <c r="G124" s="40">
        <v>0</v>
      </c>
      <c r="H124" s="23"/>
      <c r="I124" s="23"/>
      <c r="J124" s="23"/>
      <c r="K124" s="23"/>
    </row>
    <row r="125" spans="1:11" ht="14.1" customHeight="1">
      <c r="A125" s="23"/>
      <c r="B125" s="23"/>
      <c r="C125" s="39" t="s">
        <v>63</v>
      </c>
      <c r="D125" s="40">
        <v>0</v>
      </c>
      <c r="E125" s="40">
        <v>0</v>
      </c>
      <c r="F125" s="40">
        <v>0</v>
      </c>
      <c r="G125" s="40">
        <v>0</v>
      </c>
      <c r="H125" s="23"/>
      <c r="I125" s="23"/>
      <c r="J125" s="23"/>
      <c r="K125" s="23"/>
    </row>
    <row r="126" spans="1:11" ht="14.1" customHeight="1">
      <c r="A126" s="23"/>
      <c r="B126" s="23"/>
      <c r="C126" s="39" t="s">
        <v>49</v>
      </c>
      <c r="D126" s="40">
        <v>0</v>
      </c>
      <c r="E126" s="40">
        <v>0</v>
      </c>
      <c r="F126" s="40">
        <v>0</v>
      </c>
      <c r="G126" s="40">
        <v>0</v>
      </c>
      <c r="H126" s="23"/>
      <c r="I126" s="23"/>
      <c r="J126" s="23"/>
      <c r="K126" s="23"/>
    </row>
    <row r="127" spans="1:11" ht="14.1" customHeight="1">
      <c r="A127" s="23"/>
      <c r="B127" s="23"/>
      <c r="C127" s="39" t="s">
        <v>58</v>
      </c>
      <c r="D127" s="40">
        <v>0</v>
      </c>
      <c r="E127" s="40">
        <v>0</v>
      </c>
      <c r="F127" s="40">
        <v>0</v>
      </c>
      <c r="G127" s="40">
        <v>0</v>
      </c>
      <c r="H127" s="23"/>
      <c r="I127" s="23"/>
      <c r="J127" s="23"/>
      <c r="K127" s="23"/>
    </row>
    <row r="128" spans="1:11" ht="14.1" customHeight="1">
      <c r="A128" s="23"/>
      <c r="B128" s="23"/>
      <c r="C128" s="39" t="s">
        <v>59</v>
      </c>
      <c r="D128" s="40">
        <v>0</v>
      </c>
      <c r="E128" s="40">
        <v>0</v>
      </c>
      <c r="F128" s="40">
        <v>0</v>
      </c>
      <c r="G128" s="40">
        <v>0</v>
      </c>
      <c r="H128" s="23"/>
      <c r="I128" s="23"/>
      <c r="J128" s="23"/>
      <c r="K128" s="23"/>
    </row>
    <row r="129" spans="1:11" ht="14.1" customHeight="1">
      <c r="A129" s="23"/>
      <c r="B129" s="23"/>
      <c r="C129" s="39" t="s">
        <v>60</v>
      </c>
      <c r="D129" s="40">
        <v>0</v>
      </c>
      <c r="E129" s="40">
        <v>0</v>
      </c>
      <c r="F129" s="40">
        <v>0</v>
      </c>
      <c r="G129" s="40">
        <v>0</v>
      </c>
      <c r="H129" s="23"/>
      <c r="I129" s="23"/>
      <c r="J129" s="23"/>
      <c r="K129" s="23"/>
    </row>
    <row r="130" spans="1:11" ht="14.1" customHeight="1">
      <c r="A130" s="23"/>
      <c r="B130" s="23"/>
      <c r="C130" s="39" t="s">
        <v>61</v>
      </c>
      <c r="D130" s="40">
        <v>0</v>
      </c>
      <c r="E130" s="40">
        <v>0</v>
      </c>
      <c r="F130" s="40">
        <v>0</v>
      </c>
      <c r="G130" s="40">
        <v>0</v>
      </c>
      <c r="H130" s="23"/>
      <c r="I130" s="23"/>
      <c r="J130" s="23"/>
      <c r="K130" s="23"/>
    </row>
    <row r="131" spans="1:11" ht="14.1" customHeight="1">
      <c r="A131" s="23"/>
      <c r="B131" s="23"/>
      <c r="C131" s="39" t="s">
        <v>64</v>
      </c>
      <c r="D131" s="40">
        <v>0</v>
      </c>
      <c r="E131" s="40">
        <v>0</v>
      </c>
      <c r="F131" s="40">
        <v>0</v>
      </c>
      <c r="G131" s="40">
        <v>0</v>
      </c>
      <c r="H131" s="23"/>
      <c r="I131" s="23"/>
      <c r="J131" s="23"/>
      <c r="K131" s="23"/>
    </row>
    <row r="132" spans="1:11" ht="14.1" customHeight="1">
      <c r="A132" s="23"/>
      <c r="B132" s="23"/>
      <c r="C132" s="39" t="s">
        <v>65</v>
      </c>
      <c r="D132" s="40">
        <v>0</v>
      </c>
      <c r="E132" s="40">
        <v>0</v>
      </c>
      <c r="F132" s="40">
        <v>0</v>
      </c>
      <c r="G132" s="40">
        <v>0</v>
      </c>
      <c r="H132" s="23"/>
      <c r="I132" s="23"/>
      <c r="J132" s="23"/>
      <c r="K132" s="23"/>
    </row>
    <row r="133" spans="1:11" ht="14.1" customHeight="1">
      <c r="A133" s="23"/>
      <c r="B133" s="23"/>
      <c r="C133" s="41" t="s">
        <v>25</v>
      </c>
      <c r="D133" s="40">
        <v>0</v>
      </c>
      <c r="E133" s="40">
        <v>1600000</v>
      </c>
      <c r="F133" s="40">
        <v>0</v>
      </c>
      <c r="G133" s="40">
        <v>0</v>
      </c>
      <c r="H133" s="23"/>
      <c r="I133" s="23"/>
      <c r="J133" s="23"/>
      <c r="K133" s="23"/>
    </row>
    <row r="134" spans="1:11" ht="27" customHeight="1">
      <c r="A134" s="23"/>
      <c r="B134" s="23"/>
      <c r="C134" s="26" t="s">
        <v>14</v>
      </c>
      <c r="D134" s="1854" t="s">
        <v>26</v>
      </c>
      <c r="E134" s="1855"/>
      <c r="F134" s="1855"/>
      <c r="G134" s="1855"/>
      <c r="H134" s="23"/>
      <c r="I134" s="23"/>
      <c r="J134" s="23"/>
      <c r="K134" s="23"/>
    </row>
    <row r="135" spans="1:11" ht="26.1" customHeight="1">
      <c r="A135" s="23"/>
      <c r="B135" s="23"/>
      <c r="C135" s="26" t="s">
        <v>16</v>
      </c>
      <c r="D135" s="1854" t="s">
        <v>18</v>
      </c>
      <c r="E135" s="1855"/>
      <c r="F135" s="1855"/>
      <c r="G135" s="1855"/>
      <c r="H135" s="23"/>
      <c r="I135" s="23"/>
      <c r="J135" s="23"/>
      <c r="K135" s="23"/>
    </row>
    <row r="136" spans="1:11" ht="14.1" customHeight="1">
      <c r="A136" s="23"/>
      <c r="B136" s="23"/>
      <c r="C136" s="1852" t="s">
        <v>66</v>
      </c>
      <c r="D136" s="1853"/>
      <c r="E136" s="1853"/>
      <c r="F136" s="1853"/>
      <c r="G136" s="1853"/>
      <c r="H136" s="23"/>
      <c r="I136" s="23"/>
      <c r="J136" s="23"/>
      <c r="K136" s="23"/>
    </row>
    <row r="137" spans="1:11" ht="14.1" customHeight="1">
      <c r="A137" s="23"/>
      <c r="B137" s="23"/>
      <c r="C137" s="32" t="s">
        <v>358</v>
      </c>
      <c r="D137" s="1852" t="s">
        <v>359</v>
      </c>
      <c r="E137" s="1853"/>
      <c r="F137" s="1853"/>
      <c r="G137" s="1853"/>
      <c r="H137" s="23"/>
      <c r="I137" s="23"/>
      <c r="J137" s="23"/>
      <c r="K137" s="23"/>
    </row>
    <row r="138" spans="1:11" ht="14.1" customHeight="1">
      <c r="A138" s="23"/>
      <c r="B138" s="23"/>
      <c r="C138" s="33" t="s">
        <v>19</v>
      </c>
      <c r="D138" s="1850" t="s">
        <v>360</v>
      </c>
      <c r="E138" s="1851"/>
      <c r="F138" s="1851"/>
      <c r="G138" s="1851"/>
      <c r="H138" s="23"/>
      <c r="I138" s="23"/>
      <c r="J138" s="23"/>
      <c r="K138" s="23"/>
    </row>
    <row r="139" spans="1:11" ht="14.1" customHeight="1">
      <c r="A139" s="23"/>
      <c r="B139" s="23"/>
      <c r="C139" s="34" t="s">
        <v>20</v>
      </c>
      <c r="D139" s="1846" t="s">
        <v>361</v>
      </c>
      <c r="E139" s="1847"/>
      <c r="F139" s="1847"/>
      <c r="G139" s="1847"/>
      <c r="H139" s="23"/>
      <c r="I139" s="23"/>
      <c r="J139" s="23"/>
      <c r="K139" s="23"/>
    </row>
    <row r="140" spans="1:11" ht="14.1" customHeight="1">
      <c r="A140" s="23"/>
      <c r="B140" s="23"/>
      <c r="C140" s="34" t="s">
        <v>21</v>
      </c>
      <c r="D140" s="1846" t="s">
        <v>362</v>
      </c>
      <c r="E140" s="1847"/>
      <c r="F140" s="1847"/>
      <c r="G140" s="1847"/>
      <c r="H140" s="23"/>
      <c r="I140" s="23"/>
      <c r="J140" s="23"/>
      <c r="K140" s="23"/>
    </row>
    <row r="141" spans="1:11" ht="15" customHeight="1">
      <c r="A141" s="23"/>
      <c r="B141" s="23"/>
      <c r="C141" s="35"/>
      <c r="D141" s="36">
        <v>2023</v>
      </c>
      <c r="E141" s="36">
        <v>2024</v>
      </c>
      <c r="F141" s="36">
        <v>2025</v>
      </c>
      <c r="G141" s="36">
        <v>2026</v>
      </c>
      <c r="H141" s="23"/>
      <c r="I141" s="23"/>
      <c r="J141" s="23"/>
      <c r="K141" s="23"/>
    </row>
    <row r="142" spans="1:11" ht="15" customHeight="1">
      <c r="A142" s="23"/>
      <c r="B142" s="23"/>
      <c r="C142" s="37"/>
      <c r="D142" s="38" t="s">
        <v>22</v>
      </c>
      <c r="E142" s="38" t="s">
        <v>23</v>
      </c>
      <c r="F142" s="38" t="s">
        <v>23</v>
      </c>
      <c r="G142" s="38" t="s">
        <v>23</v>
      </c>
      <c r="H142" s="23"/>
      <c r="I142" s="23"/>
      <c r="J142" s="23"/>
      <c r="K142" s="23"/>
    </row>
    <row r="143" spans="1:11" ht="14.1" customHeight="1">
      <c r="A143" s="23"/>
      <c r="B143" s="23"/>
      <c r="C143" s="27" t="s">
        <v>33</v>
      </c>
      <c r="D143" s="31" t="s">
        <v>363</v>
      </c>
      <c r="E143" s="31" t="s">
        <v>364</v>
      </c>
      <c r="F143" s="31" t="s">
        <v>365</v>
      </c>
      <c r="G143" s="31" t="s">
        <v>298</v>
      </c>
      <c r="H143" s="23"/>
      <c r="I143" s="23"/>
      <c r="J143" s="23"/>
      <c r="K143" s="23"/>
    </row>
    <row r="144" spans="1:11" ht="14.1" customHeight="1">
      <c r="A144" s="23"/>
      <c r="B144" s="23"/>
      <c r="C144" s="27" t="s">
        <v>35</v>
      </c>
      <c r="D144" s="31" t="s">
        <v>366</v>
      </c>
      <c r="E144" s="31" t="s">
        <v>367</v>
      </c>
      <c r="F144" s="31" t="s">
        <v>368</v>
      </c>
      <c r="G144" s="31" t="s">
        <v>369</v>
      </c>
      <c r="H144" s="23"/>
      <c r="I144" s="23"/>
      <c r="J144" s="23"/>
      <c r="K144" s="23"/>
    </row>
    <row r="145" spans="1:11" ht="14.1" customHeight="1">
      <c r="A145" s="23"/>
      <c r="B145" s="23"/>
      <c r="C145" s="27" t="s">
        <v>40</v>
      </c>
      <c r="D145" s="31" t="s">
        <v>370</v>
      </c>
      <c r="E145" s="31" t="s">
        <v>371</v>
      </c>
      <c r="F145" s="31" t="s">
        <v>372</v>
      </c>
      <c r="G145" s="31" t="s">
        <v>373</v>
      </c>
      <c r="H145" s="23"/>
      <c r="I145" s="23"/>
      <c r="J145" s="23"/>
      <c r="K145" s="23"/>
    </row>
    <row r="146" spans="1:11" ht="14.1" customHeight="1">
      <c r="A146" s="23"/>
      <c r="B146" s="23"/>
      <c r="C146" s="27" t="s">
        <v>41</v>
      </c>
      <c r="D146" s="31" t="s">
        <v>18</v>
      </c>
      <c r="E146" s="31" t="s">
        <v>374</v>
      </c>
      <c r="F146" s="31" t="s">
        <v>375</v>
      </c>
      <c r="G146" s="31" t="s">
        <v>376</v>
      </c>
      <c r="H146" s="23"/>
      <c r="I146" s="23"/>
      <c r="J146" s="23"/>
      <c r="K146" s="23"/>
    </row>
    <row r="147" spans="1:11" ht="14.1" customHeight="1">
      <c r="A147" s="23"/>
      <c r="B147" s="23"/>
      <c r="C147" s="27" t="s">
        <v>43</v>
      </c>
      <c r="D147" s="31" t="s">
        <v>18</v>
      </c>
      <c r="E147" s="31" t="s">
        <v>377</v>
      </c>
      <c r="F147" s="31" t="s">
        <v>378</v>
      </c>
      <c r="G147" s="31" t="s">
        <v>379</v>
      </c>
      <c r="H147" s="23"/>
      <c r="I147" s="23"/>
      <c r="J147" s="23"/>
      <c r="K147" s="23"/>
    </row>
    <row r="148" spans="1:11" ht="14.1" customHeight="1">
      <c r="A148" s="23"/>
      <c r="B148" s="23"/>
      <c r="C148" s="27" t="s">
        <v>47</v>
      </c>
      <c r="D148" s="31" t="s">
        <v>18</v>
      </c>
      <c r="E148" s="31" t="s">
        <v>380</v>
      </c>
      <c r="F148" s="31" t="s">
        <v>381</v>
      </c>
      <c r="G148" s="31" t="s">
        <v>382</v>
      </c>
      <c r="H148" s="23"/>
      <c r="I148" s="23"/>
      <c r="J148" s="23"/>
      <c r="K148" s="23"/>
    </row>
    <row r="149" spans="1:11" ht="14.1" customHeight="1">
      <c r="A149" s="23"/>
      <c r="B149" s="23"/>
      <c r="C149" s="1848" t="s">
        <v>24</v>
      </c>
      <c r="D149" s="1849"/>
      <c r="E149" s="1849"/>
      <c r="F149" s="1849"/>
      <c r="G149" s="1849"/>
      <c r="H149" s="23"/>
      <c r="I149" s="23"/>
      <c r="J149" s="23"/>
      <c r="K149" s="23"/>
    </row>
    <row r="150" spans="1:11" ht="14.1" customHeight="1">
      <c r="A150" s="23"/>
      <c r="B150" s="23"/>
      <c r="C150" s="35"/>
      <c r="D150" s="36">
        <v>2023</v>
      </c>
      <c r="E150" s="36">
        <v>2024</v>
      </c>
      <c r="F150" s="36">
        <v>2025</v>
      </c>
      <c r="G150" s="36">
        <v>2026</v>
      </c>
      <c r="H150" s="23"/>
      <c r="I150" s="23"/>
      <c r="J150" s="23"/>
      <c r="K150" s="23"/>
    </row>
    <row r="151" spans="1:11" ht="14.1" customHeight="1">
      <c r="A151" s="23"/>
      <c r="B151" s="23"/>
      <c r="C151" s="37"/>
      <c r="D151" s="38" t="s">
        <v>22</v>
      </c>
      <c r="E151" s="38" t="s">
        <v>23</v>
      </c>
      <c r="F151" s="38" t="s">
        <v>23</v>
      </c>
      <c r="G151" s="38" t="s">
        <v>23</v>
      </c>
      <c r="H151" s="23"/>
      <c r="I151" s="23"/>
      <c r="J151" s="23"/>
      <c r="K151" s="23"/>
    </row>
    <row r="152" spans="1:11" ht="14.1" customHeight="1">
      <c r="A152" s="23"/>
      <c r="B152" s="23"/>
      <c r="C152" s="39" t="s">
        <v>48</v>
      </c>
      <c r="D152" s="40">
        <v>0</v>
      </c>
      <c r="E152" s="40">
        <v>0</v>
      </c>
      <c r="F152" s="40">
        <v>0</v>
      </c>
      <c r="G152" s="40">
        <v>0</v>
      </c>
      <c r="H152" s="23"/>
      <c r="I152" s="23"/>
      <c r="J152" s="23"/>
      <c r="K152" s="23"/>
    </row>
    <row r="153" spans="1:11" ht="14.1" customHeight="1">
      <c r="A153" s="23"/>
      <c r="B153" s="23"/>
      <c r="C153" s="39" t="s">
        <v>49</v>
      </c>
      <c r="D153" s="40">
        <v>0</v>
      </c>
      <c r="E153" s="40">
        <v>0</v>
      </c>
      <c r="F153" s="40">
        <v>0</v>
      </c>
      <c r="G153" s="40">
        <v>0</v>
      </c>
      <c r="H153" s="23"/>
      <c r="I153" s="23"/>
      <c r="J153" s="23"/>
      <c r="K153" s="23"/>
    </row>
    <row r="154" spans="1:11" ht="14.1" customHeight="1">
      <c r="A154" s="23"/>
      <c r="B154" s="23"/>
      <c r="C154" s="39" t="s">
        <v>50</v>
      </c>
      <c r="D154" s="40">
        <v>0</v>
      </c>
      <c r="E154" s="40">
        <v>0</v>
      </c>
      <c r="F154" s="40">
        <v>0</v>
      </c>
      <c r="G154" s="40">
        <v>0</v>
      </c>
      <c r="H154" s="23"/>
      <c r="I154" s="23"/>
      <c r="J154" s="23"/>
      <c r="K154" s="23"/>
    </row>
    <row r="155" spans="1:11" ht="14.1" customHeight="1">
      <c r="A155" s="23"/>
      <c r="B155" s="23"/>
      <c r="C155" s="39" t="s">
        <v>51</v>
      </c>
      <c r="D155" s="40">
        <v>0</v>
      </c>
      <c r="E155" s="40">
        <v>0</v>
      </c>
      <c r="F155" s="40">
        <v>0</v>
      </c>
      <c r="G155" s="40">
        <v>0</v>
      </c>
      <c r="H155" s="23"/>
      <c r="I155" s="23"/>
      <c r="J155" s="23"/>
      <c r="K155" s="23"/>
    </row>
    <row r="156" spans="1:11" ht="14.1" customHeight="1">
      <c r="A156" s="23"/>
      <c r="B156" s="23"/>
      <c r="C156" s="39" t="s">
        <v>49</v>
      </c>
      <c r="D156" s="40">
        <v>0</v>
      </c>
      <c r="E156" s="40">
        <v>0</v>
      </c>
      <c r="F156" s="40">
        <v>0</v>
      </c>
      <c r="G156" s="40">
        <v>0</v>
      </c>
      <c r="H156" s="23"/>
      <c r="I156" s="23"/>
      <c r="J156" s="23"/>
      <c r="K156" s="23"/>
    </row>
    <row r="157" spans="1:11" ht="14.1" customHeight="1">
      <c r="A157" s="23"/>
      <c r="B157" s="23"/>
      <c r="C157" s="39" t="s">
        <v>50</v>
      </c>
      <c r="D157" s="40">
        <v>0</v>
      </c>
      <c r="E157" s="40">
        <v>0</v>
      </c>
      <c r="F157" s="40">
        <v>0</v>
      </c>
      <c r="G157" s="40">
        <v>0</v>
      </c>
      <c r="H157" s="23"/>
      <c r="I157" s="23"/>
      <c r="J157" s="23"/>
      <c r="K157" s="23"/>
    </row>
    <row r="158" spans="1:11" ht="14.1" customHeight="1">
      <c r="A158" s="23"/>
      <c r="B158" s="23"/>
      <c r="C158" s="39" t="s">
        <v>52</v>
      </c>
      <c r="D158" s="40">
        <v>0</v>
      </c>
      <c r="E158" s="40">
        <v>0</v>
      </c>
      <c r="F158" s="40">
        <v>0</v>
      </c>
      <c r="G158" s="40">
        <v>0</v>
      </c>
      <c r="H158" s="23"/>
      <c r="I158" s="23"/>
      <c r="J158" s="23"/>
      <c r="K158" s="23"/>
    </row>
    <row r="159" spans="1:11" ht="14.1" customHeight="1">
      <c r="A159" s="23"/>
      <c r="B159" s="23"/>
      <c r="C159" s="39" t="s">
        <v>49</v>
      </c>
      <c r="D159" s="40">
        <v>0</v>
      </c>
      <c r="E159" s="40">
        <v>0</v>
      </c>
      <c r="F159" s="40">
        <v>0</v>
      </c>
      <c r="G159" s="40">
        <v>0</v>
      </c>
      <c r="H159" s="23"/>
      <c r="I159" s="23"/>
      <c r="J159" s="23"/>
      <c r="K159" s="23"/>
    </row>
    <row r="160" spans="1:11" ht="14.1" customHeight="1">
      <c r="A160" s="23"/>
      <c r="B160" s="23"/>
      <c r="C160" s="39" t="s">
        <v>50</v>
      </c>
      <c r="D160" s="40">
        <v>0</v>
      </c>
      <c r="E160" s="40">
        <v>0</v>
      </c>
      <c r="F160" s="40">
        <v>0</v>
      </c>
      <c r="G160" s="40">
        <v>0</v>
      </c>
      <c r="H160" s="23"/>
      <c r="I160" s="23"/>
      <c r="J160" s="23"/>
      <c r="K160" s="23"/>
    </row>
    <row r="161" spans="1:11" ht="14.1" customHeight="1">
      <c r="A161" s="23"/>
      <c r="B161" s="23"/>
      <c r="C161" s="39" t="s">
        <v>53</v>
      </c>
      <c r="D161" s="40">
        <v>0</v>
      </c>
      <c r="E161" s="40">
        <v>0</v>
      </c>
      <c r="F161" s="40">
        <v>0</v>
      </c>
      <c r="G161" s="40">
        <v>0</v>
      </c>
      <c r="H161" s="23"/>
      <c r="I161" s="23"/>
      <c r="J161" s="23"/>
      <c r="K161" s="23"/>
    </row>
    <row r="162" spans="1:11" ht="14.1" customHeight="1">
      <c r="A162" s="23"/>
      <c r="B162" s="23"/>
      <c r="C162" s="39" t="s">
        <v>49</v>
      </c>
      <c r="D162" s="40">
        <v>0</v>
      </c>
      <c r="E162" s="40">
        <v>0</v>
      </c>
      <c r="F162" s="40">
        <v>0</v>
      </c>
      <c r="G162" s="40">
        <v>0</v>
      </c>
      <c r="H162" s="23"/>
      <c r="I162" s="23"/>
      <c r="J162" s="23"/>
      <c r="K162" s="23"/>
    </row>
    <row r="163" spans="1:11" ht="14.1" customHeight="1">
      <c r="A163" s="23"/>
      <c r="B163" s="23"/>
      <c r="C163" s="39" t="s">
        <v>50</v>
      </c>
      <c r="D163" s="40">
        <v>0</v>
      </c>
      <c r="E163" s="40">
        <v>0</v>
      </c>
      <c r="F163" s="40">
        <v>0</v>
      </c>
      <c r="G163" s="40">
        <v>0</v>
      </c>
      <c r="H163" s="23"/>
      <c r="I163" s="23"/>
      <c r="J163" s="23"/>
      <c r="K163" s="23"/>
    </row>
    <row r="164" spans="1:11" ht="14.1" customHeight="1">
      <c r="A164" s="23"/>
      <c r="B164" s="23"/>
      <c r="C164" s="39" t="s">
        <v>54</v>
      </c>
      <c r="D164" s="40">
        <v>0</v>
      </c>
      <c r="E164" s="40">
        <v>0</v>
      </c>
      <c r="F164" s="40">
        <v>0</v>
      </c>
      <c r="G164" s="40">
        <v>0</v>
      </c>
      <c r="H164" s="23"/>
      <c r="I164" s="23"/>
      <c r="J164" s="23"/>
      <c r="K164" s="23"/>
    </row>
    <row r="165" spans="1:11" ht="14.1" customHeight="1">
      <c r="A165" s="23"/>
      <c r="B165" s="23"/>
      <c r="C165" s="39" t="s">
        <v>49</v>
      </c>
      <c r="D165" s="40">
        <v>0</v>
      </c>
      <c r="E165" s="40">
        <v>0</v>
      </c>
      <c r="F165" s="40">
        <v>0</v>
      </c>
      <c r="G165" s="40">
        <v>0</v>
      </c>
      <c r="H165" s="23"/>
      <c r="I165" s="23"/>
      <c r="J165" s="23"/>
      <c r="K165" s="23"/>
    </row>
    <row r="166" spans="1:11" ht="14.1" customHeight="1">
      <c r="A166" s="23"/>
      <c r="B166" s="23"/>
      <c r="C166" s="39" t="s">
        <v>50</v>
      </c>
      <c r="D166" s="40">
        <v>0</v>
      </c>
      <c r="E166" s="40">
        <v>0</v>
      </c>
      <c r="F166" s="40">
        <v>0</v>
      </c>
      <c r="G166" s="40">
        <v>0</v>
      </c>
      <c r="H166" s="23"/>
      <c r="I166" s="23"/>
      <c r="J166" s="23"/>
      <c r="K166" s="23"/>
    </row>
    <row r="167" spans="1:11" ht="14.1" customHeight="1">
      <c r="A167" s="23"/>
      <c r="B167" s="23"/>
      <c r="C167" s="39" t="s">
        <v>55</v>
      </c>
      <c r="D167" s="40">
        <v>0</v>
      </c>
      <c r="E167" s="40">
        <v>0</v>
      </c>
      <c r="F167" s="40">
        <v>0</v>
      </c>
      <c r="G167" s="40">
        <v>0</v>
      </c>
      <c r="H167" s="23"/>
      <c r="I167" s="23"/>
      <c r="J167" s="23"/>
      <c r="K167" s="23"/>
    </row>
    <row r="168" spans="1:11" ht="14.1" customHeight="1">
      <c r="A168" s="23"/>
      <c r="B168" s="23"/>
      <c r="C168" s="39" t="s">
        <v>49</v>
      </c>
      <c r="D168" s="40">
        <v>0</v>
      </c>
      <c r="E168" s="40">
        <v>0</v>
      </c>
      <c r="F168" s="40">
        <v>0</v>
      </c>
      <c r="G168" s="40">
        <v>0</v>
      </c>
      <c r="H168" s="23"/>
      <c r="I168" s="23"/>
      <c r="J168" s="23"/>
      <c r="K168" s="23"/>
    </row>
    <row r="169" spans="1:11" ht="14.1" customHeight="1">
      <c r="A169" s="23"/>
      <c r="B169" s="23"/>
      <c r="C169" s="39" t="s">
        <v>50</v>
      </c>
      <c r="D169" s="40">
        <v>0</v>
      </c>
      <c r="E169" s="40">
        <v>0</v>
      </c>
      <c r="F169" s="40">
        <v>0</v>
      </c>
      <c r="G169" s="40">
        <v>0</v>
      </c>
      <c r="H169" s="23"/>
      <c r="I169" s="23"/>
      <c r="J169" s="23"/>
      <c r="K169" s="23"/>
    </row>
    <row r="170" spans="1:11" ht="14.1" customHeight="1">
      <c r="A170" s="23"/>
      <c r="B170" s="23"/>
      <c r="C170" s="39" t="s">
        <v>56</v>
      </c>
      <c r="D170" s="40">
        <v>0</v>
      </c>
      <c r="E170" s="40">
        <v>0</v>
      </c>
      <c r="F170" s="40">
        <v>0</v>
      </c>
      <c r="G170" s="40">
        <v>0</v>
      </c>
      <c r="H170" s="23"/>
      <c r="I170" s="23"/>
      <c r="J170" s="23"/>
      <c r="K170" s="23"/>
    </row>
    <row r="171" spans="1:11" ht="14.1" customHeight="1">
      <c r="A171" s="23"/>
      <c r="B171" s="23"/>
      <c r="C171" s="39" t="s">
        <v>49</v>
      </c>
      <c r="D171" s="40">
        <v>0</v>
      </c>
      <c r="E171" s="40">
        <v>0</v>
      </c>
      <c r="F171" s="40">
        <v>0</v>
      </c>
      <c r="G171" s="40">
        <v>0</v>
      </c>
      <c r="H171" s="23"/>
      <c r="I171" s="23"/>
      <c r="J171" s="23"/>
      <c r="K171" s="23"/>
    </row>
    <row r="172" spans="1:11" ht="14.1" customHeight="1">
      <c r="A172" s="23"/>
      <c r="B172" s="23"/>
      <c r="C172" s="39" t="s">
        <v>50</v>
      </c>
      <c r="D172" s="40">
        <v>0</v>
      </c>
      <c r="E172" s="40">
        <v>0</v>
      </c>
      <c r="F172" s="40">
        <v>0</v>
      </c>
      <c r="G172" s="40">
        <v>0</v>
      </c>
      <c r="H172" s="23"/>
      <c r="I172" s="23"/>
      <c r="J172" s="23"/>
      <c r="K172" s="23"/>
    </row>
    <row r="173" spans="1:11" ht="14.1" customHeight="1">
      <c r="A173" s="23"/>
      <c r="B173" s="23"/>
      <c r="C173" s="39" t="s">
        <v>57</v>
      </c>
      <c r="D173" s="40">
        <v>0</v>
      </c>
      <c r="E173" s="40">
        <v>0</v>
      </c>
      <c r="F173" s="40">
        <v>0</v>
      </c>
      <c r="G173" s="40">
        <v>0</v>
      </c>
      <c r="H173" s="23"/>
      <c r="I173" s="23"/>
      <c r="J173" s="23"/>
      <c r="K173" s="23"/>
    </row>
    <row r="174" spans="1:11" ht="14.1" customHeight="1">
      <c r="A174" s="23"/>
      <c r="B174" s="23"/>
      <c r="C174" s="39" t="s">
        <v>49</v>
      </c>
      <c r="D174" s="40">
        <v>0</v>
      </c>
      <c r="E174" s="40">
        <v>0</v>
      </c>
      <c r="F174" s="40">
        <v>0</v>
      </c>
      <c r="G174" s="40">
        <v>0</v>
      </c>
      <c r="H174" s="23"/>
      <c r="I174" s="23"/>
      <c r="J174" s="23"/>
      <c r="K174" s="23"/>
    </row>
    <row r="175" spans="1:11" ht="14.1" customHeight="1">
      <c r="A175" s="23"/>
      <c r="B175" s="23"/>
      <c r="C175" s="39" t="s">
        <v>58</v>
      </c>
      <c r="D175" s="40">
        <v>0</v>
      </c>
      <c r="E175" s="40">
        <v>0</v>
      </c>
      <c r="F175" s="40">
        <v>0</v>
      </c>
      <c r="G175" s="40">
        <v>0</v>
      </c>
      <c r="H175" s="23"/>
      <c r="I175" s="23"/>
      <c r="J175" s="23"/>
      <c r="K175" s="23"/>
    </row>
    <row r="176" spans="1:11" ht="14.1" customHeight="1">
      <c r="A176" s="23"/>
      <c r="B176" s="23"/>
      <c r="C176" s="39" t="s">
        <v>59</v>
      </c>
      <c r="D176" s="40">
        <v>0</v>
      </c>
      <c r="E176" s="40">
        <v>0</v>
      </c>
      <c r="F176" s="40">
        <v>0</v>
      </c>
      <c r="G176" s="40">
        <v>0</v>
      </c>
      <c r="H176" s="23"/>
      <c r="I176" s="23"/>
      <c r="J176" s="23"/>
      <c r="K176" s="23"/>
    </row>
    <row r="177" spans="1:11" ht="14.1" customHeight="1">
      <c r="A177" s="23"/>
      <c r="B177" s="23"/>
      <c r="C177" s="39" t="s">
        <v>60</v>
      </c>
      <c r="D177" s="40">
        <v>0</v>
      </c>
      <c r="E177" s="40">
        <v>0</v>
      </c>
      <c r="F177" s="40">
        <v>0</v>
      </c>
      <c r="G177" s="40">
        <v>0</v>
      </c>
      <c r="H177" s="23"/>
      <c r="I177" s="23"/>
      <c r="J177" s="23"/>
      <c r="K177" s="23"/>
    </row>
    <row r="178" spans="1:11" ht="14.1" customHeight="1">
      <c r="A178" s="23"/>
      <c r="B178" s="23"/>
      <c r="C178" s="39" t="s">
        <v>61</v>
      </c>
      <c r="D178" s="40">
        <v>0</v>
      </c>
      <c r="E178" s="40">
        <v>0</v>
      </c>
      <c r="F178" s="40">
        <v>0</v>
      </c>
      <c r="G178" s="40">
        <v>0</v>
      </c>
      <c r="H178" s="23"/>
      <c r="I178" s="23"/>
      <c r="J178" s="23"/>
      <c r="K178" s="23"/>
    </row>
    <row r="179" spans="1:11" ht="14.1" customHeight="1">
      <c r="A179" s="23"/>
      <c r="B179" s="23"/>
      <c r="C179" s="39" t="s">
        <v>62</v>
      </c>
      <c r="D179" s="40">
        <v>0</v>
      </c>
      <c r="E179" s="40">
        <v>4200000</v>
      </c>
      <c r="F179" s="40">
        <v>5434000</v>
      </c>
      <c r="G179" s="40">
        <v>10869000</v>
      </c>
      <c r="H179" s="23"/>
      <c r="I179" s="23"/>
      <c r="J179" s="23"/>
      <c r="K179" s="23"/>
    </row>
    <row r="180" spans="1:11" ht="14.1" customHeight="1">
      <c r="A180" s="23"/>
      <c r="B180" s="23"/>
      <c r="C180" s="39" t="s">
        <v>49</v>
      </c>
      <c r="D180" s="40">
        <v>0</v>
      </c>
      <c r="E180" s="40">
        <v>4200000</v>
      </c>
      <c r="F180" s="40">
        <v>5434000</v>
      </c>
      <c r="G180" s="40">
        <v>10869000</v>
      </c>
      <c r="H180" s="23"/>
      <c r="I180" s="23"/>
      <c r="J180" s="23"/>
      <c r="K180" s="23"/>
    </row>
    <row r="181" spans="1:11" ht="14.1" customHeight="1">
      <c r="A181" s="23"/>
      <c r="B181" s="23"/>
      <c r="C181" s="39" t="s">
        <v>58</v>
      </c>
      <c r="D181" s="40">
        <v>0</v>
      </c>
      <c r="E181" s="40">
        <v>0</v>
      </c>
      <c r="F181" s="40">
        <v>0</v>
      </c>
      <c r="G181" s="40">
        <v>0</v>
      </c>
      <c r="H181" s="23"/>
      <c r="I181" s="23"/>
      <c r="J181" s="23"/>
      <c r="K181" s="23"/>
    </row>
    <row r="182" spans="1:11" ht="14.1" customHeight="1">
      <c r="A182" s="23"/>
      <c r="B182" s="23"/>
      <c r="C182" s="39" t="s">
        <v>59</v>
      </c>
      <c r="D182" s="40">
        <v>0</v>
      </c>
      <c r="E182" s="40">
        <v>0</v>
      </c>
      <c r="F182" s="40">
        <v>0</v>
      </c>
      <c r="G182" s="40">
        <v>0</v>
      </c>
      <c r="H182" s="23"/>
      <c r="I182" s="23"/>
      <c r="J182" s="23"/>
      <c r="K182" s="23"/>
    </row>
    <row r="183" spans="1:11" ht="14.1" customHeight="1">
      <c r="A183" s="23"/>
      <c r="B183" s="23"/>
      <c r="C183" s="39" t="s">
        <v>60</v>
      </c>
      <c r="D183" s="40">
        <v>0</v>
      </c>
      <c r="E183" s="40">
        <v>0</v>
      </c>
      <c r="F183" s="40">
        <v>0</v>
      </c>
      <c r="G183" s="40">
        <v>0</v>
      </c>
      <c r="H183" s="23"/>
      <c r="I183" s="23"/>
      <c r="J183" s="23"/>
      <c r="K183" s="23"/>
    </row>
    <row r="184" spans="1:11" ht="14.1" customHeight="1">
      <c r="A184" s="23"/>
      <c r="B184" s="23"/>
      <c r="C184" s="39" t="s">
        <v>61</v>
      </c>
      <c r="D184" s="40">
        <v>0</v>
      </c>
      <c r="E184" s="40">
        <v>0</v>
      </c>
      <c r="F184" s="40">
        <v>0</v>
      </c>
      <c r="G184" s="40">
        <v>0</v>
      </c>
      <c r="H184" s="23"/>
      <c r="I184" s="23"/>
      <c r="J184" s="23"/>
      <c r="K184" s="23"/>
    </row>
    <row r="185" spans="1:11" ht="14.1" customHeight="1">
      <c r="A185" s="23"/>
      <c r="B185" s="23"/>
      <c r="C185" s="39" t="s">
        <v>63</v>
      </c>
      <c r="D185" s="40">
        <v>0</v>
      </c>
      <c r="E185" s="40">
        <v>0</v>
      </c>
      <c r="F185" s="40">
        <v>0</v>
      </c>
      <c r="G185" s="40">
        <v>0</v>
      </c>
      <c r="H185" s="23"/>
      <c r="I185" s="23"/>
      <c r="J185" s="23"/>
      <c r="K185" s="23"/>
    </row>
    <row r="186" spans="1:11" ht="14.1" customHeight="1">
      <c r="A186" s="23"/>
      <c r="B186" s="23"/>
      <c r="C186" s="39" t="s">
        <v>49</v>
      </c>
      <c r="D186" s="40">
        <v>0</v>
      </c>
      <c r="E186" s="40">
        <v>0</v>
      </c>
      <c r="F186" s="40">
        <v>0</v>
      </c>
      <c r="G186" s="40">
        <v>0</v>
      </c>
      <c r="H186" s="23"/>
      <c r="I186" s="23"/>
      <c r="J186" s="23"/>
      <c r="K186" s="23"/>
    </row>
    <row r="187" spans="1:11" ht="14.1" customHeight="1">
      <c r="A187" s="23"/>
      <c r="B187" s="23"/>
      <c r="C187" s="39" t="s">
        <v>58</v>
      </c>
      <c r="D187" s="40">
        <v>0</v>
      </c>
      <c r="E187" s="40">
        <v>0</v>
      </c>
      <c r="F187" s="40">
        <v>0</v>
      </c>
      <c r="G187" s="40">
        <v>0</v>
      </c>
      <c r="H187" s="23"/>
      <c r="I187" s="23"/>
      <c r="J187" s="23"/>
      <c r="K187" s="23"/>
    </row>
    <row r="188" spans="1:11" ht="14.1" customHeight="1">
      <c r="A188" s="23"/>
      <c r="B188" s="23"/>
      <c r="C188" s="39" t="s">
        <v>59</v>
      </c>
      <c r="D188" s="40">
        <v>0</v>
      </c>
      <c r="E188" s="40">
        <v>0</v>
      </c>
      <c r="F188" s="40">
        <v>0</v>
      </c>
      <c r="G188" s="40">
        <v>0</v>
      </c>
      <c r="H188" s="23"/>
      <c r="I188" s="23"/>
      <c r="J188" s="23"/>
      <c r="K188" s="23"/>
    </row>
    <row r="189" spans="1:11" ht="14.1" customHeight="1">
      <c r="A189" s="23"/>
      <c r="B189" s="23"/>
      <c r="C189" s="39" t="s">
        <v>60</v>
      </c>
      <c r="D189" s="40">
        <v>0</v>
      </c>
      <c r="E189" s="40">
        <v>0</v>
      </c>
      <c r="F189" s="40">
        <v>0</v>
      </c>
      <c r="G189" s="40">
        <v>0</v>
      </c>
      <c r="H189" s="23"/>
      <c r="I189" s="23"/>
      <c r="J189" s="23"/>
      <c r="K189" s="23"/>
    </row>
    <row r="190" spans="1:11" ht="14.1" customHeight="1">
      <c r="A190" s="23"/>
      <c r="B190" s="23"/>
      <c r="C190" s="39" t="s">
        <v>61</v>
      </c>
      <c r="D190" s="40">
        <v>0</v>
      </c>
      <c r="E190" s="40">
        <v>0</v>
      </c>
      <c r="F190" s="40">
        <v>0</v>
      </c>
      <c r="G190" s="40">
        <v>0</v>
      </c>
      <c r="H190" s="23"/>
      <c r="I190" s="23"/>
      <c r="J190" s="23"/>
      <c r="K190" s="23"/>
    </row>
    <row r="191" spans="1:11" ht="14.1" customHeight="1">
      <c r="A191" s="23"/>
      <c r="B191" s="23"/>
      <c r="C191" s="39" t="s">
        <v>64</v>
      </c>
      <c r="D191" s="40">
        <v>0</v>
      </c>
      <c r="E191" s="40">
        <v>0</v>
      </c>
      <c r="F191" s="40">
        <v>0</v>
      </c>
      <c r="G191" s="40">
        <v>0</v>
      </c>
      <c r="H191" s="23"/>
      <c r="I191" s="23"/>
      <c r="J191" s="23"/>
      <c r="K191" s="23"/>
    </row>
    <row r="192" spans="1:11" ht="14.1" customHeight="1">
      <c r="A192" s="23"/>
      <c r="B192" s="23"/>
      <c r="C192" s="39" t="s">
        <v>65</v>
      </c>
      <c r="D192" s="40">
        <v>0</v>
      </c>
      <c r="E192" s="40">
        <v>0</v>
      </c>
      <c r="F192" s="40">
        <v>0</v>
      </c>
      <c r="G192" s="40">
        <v>0</v>
      </c>
      <c r="H192" s="23"/>
      <c r="I192" s="23"/>
      <c r="J192" s="23"/>
      <c r="K192" s="23"/>
    </row>
    <row r="193" spans="1:11" ht="14.1" customHeight="1">
      <c r="A193" s="23"/>
      <c r="B193" s="23"/>
      <c r="C193" s="41" t="s">
        <v>25</v>
      </c>
      <c r="D193" s="40">
        <v>0</v>
      </c>
      <c r="E193" s="40">
        <v>4200000</v>
      </c>
      <c r="F193" s="40">
        <v>5434000</v>
      </c>
      <c r="G193" s="40">
        <v>10869000</v>
      </c>
      <c r="H193" s="23"/>
      <c r="I193" s="23"/>
      <c r="J193" s="23"/>
      <c r="K193" s="23"/>
    </row>
    <row r="194" spans="1:11" ht="14.1" customHeight="1">
      <c r="A194" s="23"/>
      <c r="B194" s="23"/>
      <c r="C194" s="33" t="s">
        <v>19</v>
      </c>
      <c r="D194" s="1850" t="s">
        <v>383</v>
      </c>
      <c r="E194" s="1851"/>
      <c r="F194" s="1851"/>
      <c r="G194" s="1851"/>
      <c r="H194" s="23"/>
      <c r="I194" s="23"/>
      <c r="J194" s="23"/>
      <c r="K194" s="23"/>
    </row>
    <row r="195" spans="1:11" ht="14.1" customHeight="1">
      <c r="A195" s="23"/>
      <c r="B195" s="23"/>
      <c r="C195" s="34" t="s">
        <v>20</v>
      </c>
      <c r="D195" s="1846" t="s">
        <v>384</v>
      </c>
      <c r="E195" s="1847"/>
      <c r="F195" s="1847"/>
      <c r="G195" s="1847"/>
      <c r="H195" s="23"/>
      <c r="I195" s="23"/>
      <c r="J195" s="23"/>
      <c r="K195" s="23"/>
    </row>
    <row r="196" spans="1:11" ht="14.1" customHeight="1">
      <c r="A196" s="23"/>
      <c r="B196" s="23"/>
      <c r="C196" s="34" t="s">
        <v>21</v>
      </c>
      <c r="D196" s="1846" t="s">
        <v>362</v>
      </c>
      <c r="E196" s="1847"/>
      <c r="F196" s="1847"/>
      <c r="G196" s="1847"/>
      <c r="H196" s="23"/>
      <c r="I196" s="23"/>
      <c r="J196" s="23"/>
      <c r="K196" s="23"/>
    </row>
    <row r="197" spans="1:11" ht="15" customHeight="1">
      <c r="A197" s="23"/>
      <c r="B197" s="23"/>
      <c r="C197" s="35"/>
      <c r="D197" s="36">
        <v>2023</v>
      </c>
      <c r="E197" s="36">
        <v>2024</v>
      </c>
      <c r="F197" s="36">
        <v>2025</v>
      </c>
      <c r="G197" s="36">
        <v>2026</v>
      </c>
      <c r="H197" s="23"/>
      <c r="I197" s="23"/>
      <c r="J197" s="23"/>
      <c r="K197" s="23"/>
    </row>
    <row r="198" spans="1:11" ht="15" customHeight="1">
      <c r="A198" s="23"/>
      <c r="B198" s="23"/>
      <c r="C198" s="37"/>
      <c r="D198" s="38" t="s">
        <v>22</v>
      </c>
      <c r="E198" s="38" t="s">
        <v>23</v>
      </c>
      <c r="F198" s="38" t="s">
        <v>23</v>
      </c>
      <c r="G198" s="38" t="s">
        <v>23</v>
      </c>
      <c r="H198" s="23"/>
      <c r="I198" s="23"/>
      <c r="J198" s="23"/>
      <c r="K198" s="23"/>
    </row>
    <row r="199" spans="1:11" ht="14.1" customHeight="1">
      <c r="A199" s="23"/>
      <c r="B199" s="23"/>
      <c r="C199" s="27" t="s">
        <v>33</v>
      </c>
      <c r="D199" s="31" t="s">
        <v>298</v>
      </c>
      <c r="E199" s="31" t="s">
        <v>385</v>
      </c>
      <c r="F199" s="31" t="s">
        <v>204</v>
      </c>
      <c r="G199" s="31" t="s">
        <v>235</v>
      </c>
      <c r="H199" s="23"/>
      <c r="I199" s="23"/>
      <c r="J199" s="23"/>
      <c r="K199" s="23"/>
    </row>
    <row r="200" spans="1:11" ht="14.1" customHeight="1">
      <c r="A200" s="23"/>
      <c r="B200" s="23"/>
      <c r="C200" s="27" t="s">
        <v>35</v>
      </c>
      <c r="D200" s="31" t="s">
        <v>386</v>
      </c>
      <c r="E200" s="31" t="s">
        <v>281</v>
      </c>
      <c r="F200" s="31" t="s">
        <v>387</v>
      </c>
      <c r="G200" s="31" t="s">
        <v>388</v>
      </c>
      <c r="H200" s="23"/>
      <c r="I200" s="23"/>
      <c r="J200" s="23"/>
      <c r="K200" s="23"/>
    </row>
    <row r="201" spans="1:11" ht="14.1" customHeight="1">
      <c r="A201" s="23"/>
      <c r="B201" s="23"/>
      <c r="C201" s="27" t="s">
        <v>40</v>
      </c>
      <c r="D201" s="31" t="s">
        <v>389</v>
      </c>
      <c r="E201" s="31" t="s">
        <v>390</v>
      </c>
      <c r="F201" s="31" t="s">
        <v>391</v>
      </c>
      <c r="G201" s="31" t="s">
        <v>392</v>
      </c>
      <c r="H201" s="23"/>
      <c r="I201" s="23"/>
      <c r="J201" s="23"/>
      <c r="K201" s="23"/>
    </row>
    <row r="202" spans="1:11" ht="14.1" customHeight="1">
      <c r="A202" s="23"/>
      <c r="B202" s="23"/>
      <c r="C202" s="27" t="s">
        <v>41</v>
      </c>
      <c r="D202" s="31" t="s">
        <v>18</v>
      </c>
      <c r="E202" s="31" t="s">
        <v>393</v>
      </c>
      <c r="F202" s="31" t="s">
        <v>394</v>
      </c>
      <c r="G202" s="31" t="s">
        <v>395</v>
      </c>
      <c r="H202" s="23"/>
      <c r="I202" s="23"/>
      <c r="J202" s="23"/>
      <c r="K202" s="23"/>
    </row>
    <row r="203" spans="1:11" ht="14.1" customHeight="1">
      <c r="A203" s="23"/>
      <c r="B203" s="23"/>
      <c r="C203" s="27" t="s">
        <v>43</v>
      </c>
      <c r="D203" s="31" t="s">
        <v>18</v>
      </c>
      <c r="E203" s="31" t="s">
        <v>396</v>
      </c>
      <c r="F203" s="31" t="s">
        <v>397</v>
      </c>
      <c r="G203" s="31" t="s">
        <v>398</v>
      </c>
      <c r="H203" s="23"/>
      <c r="I203" s="23"/>
      <c r="J203" s="23"/>
      <c r="K203" s="23"/>
    </row>
    <row r="204" spans="1:11" ht="14.1" customHeight="1">
      <c r="A204" s="23"/>
      <c r="B204" s="23"/>
      <c r="C204" s="27" t="s">
        <v>47</v>
      </c>
      <c r="D204" s="31" t="s">
        <v>18</v>
      </c>
      <c r="E204" s="31" t="s">
        <v>399</v>
      </c>
      <c r="F204" s="31" t="s">
        <v>400</v>
      </c>
      <c r="G204" s="31" t="s">
        <v>401</v>
      </c>
      <c r="H204" s="23"/>
      <c r="I204" s="23"/>
      <c r="J204" s="23"/>
      <c r="K204" s="23"/>
    </row>
    <row r="205" spans="1:11" ht="14.1" customHeight="1">
      <c r="A205" s="23"/>
      <c r="B205" s="23"/>
      <c r="C205" s="1848" t="s">
        <v>24</v>
      </c>
      <c r="D205" s="1849"/>
      <c r="E205" s="1849"/>
      <c r="F205" s="1849"/>
      <c r="G205" s="1849"/>
      <c r="H205" s="23"/>
      <c r="I205" s="23"/>
      <c r="J205" s="23"/>
      <c r="K205" s="23"/>
    </row>
    <row r="206" spans="1:11" ht="14.1" customHeight="1">
      <c r="A206" s="23"/>
      <c r="B206" s="23"/>
      <c r="C206" s="35"/>
      <c r="D206" s="36">
        <v>2023</v>
      </c>
      <c r="E206" s="36">
        <v>2024</v>
      </c>
      <c r="F206" s="36">
        <v>2025</v>
      </c>
      <c r="G206" s="36">
        <v>2026</v>
      </c>
      <c r="H206" s="23"/>
      <c r="I206" s="23"/>
      <c r="J206" s="23"/>
      <c r="K206" s="23"/>
    </row>
    <row r="207" spans="1:11" ht="14.1" customHeight="1">
      <c r="A207" s="23"/>
      <c r="B207" s="23"/>
      <c r="C207" s="37"/>
      <c r="D207" s="38" t="s">
        <v>22</v>
      </c>
      <c r="E207" s="38" t="s">
        <v>23</v>
      </c>
      <c r="F207" s="38" t="s">
        <v>23</v>
      </c>
      <c r="G207" s="38" t="s">
        <v>23</v>
      </c>
      <c r="H207" s="23"/>
      <c r="I207" s="23"/>
      <c r="J207" s="23"/>
      <c r="K207" s="23"/>
    </row>
    <row r="208" spans="1:11" ht="14.1" customHeight="1">
      <c r="A208" s="23"/>
      <c r="B208" s="23"/>
      <c r="C208" s="39" t="s">
        <v>48</v>
      </c>
      <c r="D208" s="40">
        <v>0</v>
      </c>
      <c r="E208" s="40">
        <v>0</v>
      </c>
      <c r="F208" s="40">
        <v>0</v>
      </c>
      <c r="G208" s="40">
        <v>0</v>
      </c>
      <c r="H208" s="23"/>
      <c r="I208" s="23"/>
      <c r="J208" s="23"/>
      <c r="K208" s="23"/>
    </row>
    <row r="209" spans="1:11" ht="14.1" customHeight="1">
      <c r="A209" s="23"/>
      <c r="B209" s="23"/>
      <c r="C209" s="39" t="s">
        <v>49</v>
      </c>
      <c r="D209" s="40">
        <v>0</v>
      </c>
      <c r="E209" s="40">
        <v>0</v>
      </c>
      <c r="F209" s="40">
        <v>0</v>
      </c>
      <c r="G209" s="40">
        <v>0</v>
      </c>
      <c r="H209" s="23"/>
      <c r="I209" s="23"/>
      <c r="J209" s="23"/>
      <c r="K209" s="23"/>
    </row>
    <row r="210" spans="1:11" ht="14.1" customHeight="1">
      <c r="A210" s="23"/>
      <c r="B210" s="23"/>
      <c r="C210" s="39" t="s">
        <v>50</v>
      </c>
      <c r="D210" s="40">
        <v>0</v>
      </c>
      <c r="E210" s="40">
        <v>0</v>
      </c>
      <c r="F210" s="40">
        <v>0</v>
      </c>
      <c r="G210" s="40">
        <v>0</v>
      </c>
      <c r="H210" s="23"/>
      <c r="I210" s="23"/>
      <c r="J210" s="23"/>
      <c r="K210" s="23"/>
    </row>
    <row r="211" spans="1:11" ht="14.1" customHeight="1">
      <c r="A211" s="23"/>
      <c r="B211" s="23"/>
      <c r="C211" s="39" t="s">
        <v>51</v>
      </c>
      <c r="D211" s="40">
        <v>0</v>
      </c>
      <c r="E211" s="40">
        <v>0</v>
      </c>
      <c r="F211" s="40">
        <v>0</v>
      </c>
      <c r="G211" s="40">
        <v>0</v>
      </c>
      <c r="H211" s="23"/>
      <c r="I211" s="23"/>
      <c r="J211" s="23"/>
      <c r="K211" s="23"/>
    </row>
    <row r="212" spans="1:11" ht="14.1" customHeight="1">
      <c r="A212" s="23"/>
      <c r="B212" s="23"/>
      <c r="C212" s="39" t="s">
        <v>49</v>
      </c>
      <c r="D212" s="40">
        <v>0</v>
      </c>
      <c r="E212" s="40">
        <v>0</v>
      </c>
      <c r="F212" s="40">
        <v>0</v>
      </c>
      <c r="G212" s="40">
        <v>0</v>
      </c>
      <c r="H212" s="23"/>
      <c r="I212" s="23"/>
      <c r="J212" s="23"/>
      <c r="K212" s="23"/>
    </row>
    <row r="213" spans="1:11" ht="14.1" customHeight="1">
      <c r="A213" s="23"/>
      <c r="B213" s="23"/>
      <c r="C213" s="39" t="s">
        <v>50</v>
      </c>
      <c r="D213" s="40">
        <v>0</v>
      </c>
      <c r="E213" s="40">
        <v>0</v>
      </c>
      <c r="F213" s="40">
        <v>0</v>
      </c>
      <c r="G213" s="40">
        <v>0</v>
      </c>
      <c r="H213" s="23"/>
      <c r="I213" s="23"/>
      <c r="J213" s="23"/>
      <c r="K213" s="23"/>
    </row>
    <row r="214" spans="1:11" ht="14.1" customHeight="1">
      <c r="A214" s="23"/>
      <c r="B214" s="23"/>
      <c r="C214" s="39" t="s">
        <v>52</v>
      </c>
      <c r="D214" s="40">
        <v>0</v>
      </c>
      <c r="E214" s="40">
        <v>0</v>
      </c>
      <c r="F214" s="40">
        <v>0</v>
      </c>
      <c r="G214" s="40">
        <v>0</v>
      </c>
      <c r="H214" s="23"/>
      <c r="I214" s="23"/>
      <c r="J214" s="23"/>
      <c r="K214" s="23"/>
    </row>
    <row r="215" spans="1:11" ht="14.1" customHeight="1">
      <c r="A215" s="23"/>
      <c r="B215" s="23"/>
      <c r="C215" s="39" t="s">
        <v>49</v>
      </c>
      <c r="D215" s="40">
        <v>0</v>
      </c>
      <c r="E215" s="40">
        <v>0</v>
      </c>
      <c r="F215" s="40">
        <v>0</v>
      </c>
      <c r="G215" s="40">
        <v>0</v>
      </c>
      <c r="H215" s="23"/>
      <c r="I215" s="23"/>
      <c r="J215" s="23"/>
      <c r="K215" s="23"/>
    </row>
    <row r="216" spans="1:11" ht="14.1" customHeight="1">
      <c r="A216" s="23"/>
      <c r="B216" s="23"/>
      <c r="C216" s="39" t="s">
        <v>50</v>
      </c>
      <c r="D216" s="40">
        <v>0</v>
      </c>
      <c r="E216" s="40">
        <v>0</v>
      </c>
      <c r="F216" s="40">
        <v>0</v>
      </c>
      <c r="G216" s="40">
        <v>0</v>
      </c>
      <c r="H216" s="23"/>
      <c r="I216" s="23"/>
      <c r="J216" s="23"/>
      <c r="K216" s="23"/>
    </row>
    <row r="217" spans="1:11" ht="14.1" customHeight="1">
      <c r="A217" s="23"/>
      <c r="B217" s="23"/>
      <c r="C217" s="39" t="s">
        <v>53</v>
      </c>
      <c r="D217" s="40">
        <v>0</v>
      </c>
      <c r="E217" s="40">
        <v>0</v>
      </c>
      <c r="F217" s="40">
        <v>0</v>
      </c>
      <c r="G217" s="40">
        <v>0</v>
      </c>
      <c r="H217" s="23"/>
      <c r="I217" s="23"/>
      <c r="J217" s="23"/>
      <c r="K217" s="23"/>
    </row>
    <row r="218" spans="1:11" ht="14.1" customHeight="1">
      <c r="A218" s="23"/>
      <c r="B218" s="23"/>
      <c r="C218" s="39" t="s">
        <v>49</v>
      </c>
      <c r="D218" s="40">
        <v>0</v>
      </c>
      <c r="E218" s="40">
        <v>0</v>
      </c>
      <c r="F218" s="40">
        <v>0</v>
      </c>
      <c r="G218" s="40">
        <v>0</v>
      </c>
      <c r="H218" s="23"/>
      <c r="I218" s="23"/>
      <c r="J218" s="23"/>
      <c r="K218" s="23"/>
    </row>
    <row r="219" spans="1:11" ht="14.1" customHeight="1">
      <c r="A219" s="23"/>
      <c r="B219" s="23"/>
      <c r="C219" s="39" t="s">
        <v>50</v>
      </c>
      <c r="D219" s="40">
        <v>0</v>
      </c>
      <c r="E219" s="40">
        <v>0</v>
      </c>
      <c r="F219" s="40">
        <v>0</v>
      </c>
      <c r="G219" s="40">
        <v>0</v>
      </c>
      <c r="H219" s="23"/>
      <c r="I219" s="23"/>
      <c r="J219" s="23"/>
      <c r="K219" s="23"/>
    </row>
    <row r="220" spans="1:11" ht="14.1" customHeight="1">
      <c r="A220" s="23"/>
      <c r="B220" s="23"/>
      <c r="C220" s="39" t="s">
        <v>54</v>
      </c>
      <c r="D220" s="40">
        <v>0</v>
      </c>
      <c r="E220" s="40">
        <v>0</v>
      </c>
      <c r="F220" s="40">
        <v>0</v>
      </c>
      <c r="G220" s="40">
        <v>0</v>
      </c>
      <c r="H220" s="23"/>
      <c r="I220" s="23"/>
      <c r="J220" s="23"/>
      <c r="K220" s="23"/>
    </row>
    <row r="221" spans="1:11" ht="14.1" customHeight="1">
      <c r="A221" s="23"/>
      <c r="B221" s="23"/>
      <c r="C221" s="39" t="s">
        <v>49</v>
      </c>
      <c r="D221" s="40">
        <v>0</v>
      </c>
      <c r="E221" s="40">
        <v>0</v>
      </c>
      <c r="F221" s="40">
        <v>0</v>
      </c>
      <c r="G221" s="40">
        <v>0</v>
      </c>
      <c r="H221" s="23"/>
      <c r="I221" s="23"/>
      <c r="J221" s="23"/>
      <c r="K221" s="23"/>
    </row>
    <row r="222" spans="1:11" ht="14.1" customHeight="1">
      <c r="A222" s="23"/>
      <c r="B222" s="23"/>
      <c r="C222" s="39" t="s">
        <v>50</v>
      </c>
      <c r="D222" s="40">
        <v>0</v>
      </c>
      <c r="E222" s="40">
        <v>0</v>
      </c>
      <c r="F222" s="40">
        <v>0</v>
      </c>
      <c r="G222" s="40">
        <v>0</v>
      </c>
      <c r="H222" s="23"/>
      <c r="I222" s="23"/>
      <c r="J222" s="23"/>
      <c r="K222" s="23"/>
    </row>
    <row r="223" spans="1:11" ht="14.1" customHeight="1">
      <c r="A223" s="23"/>
      <c r="B223" s="23"/>
      <c r="C223" s="39" t="s">
        <v>55</v>
      </c>
      <c r="D223" s="40">
        <v>0</v>
      </c>
      <c r="E223" s="40">
        <v>0</v>
      </c>
      <c r="F223" s="40">
        <v>0</v>
      </c>
      <c r="G223" s="40">
        <v>0</v>
      </c>
      <c r="H223" s="23"/>
      <c r="I223" s="23"/>
      <c r="J223" s="23"/>
      <c r="K223" s="23"/>
    </row>
    <row r="224" spans="1:11" ht="14.1" customHeight="1">
      <c r="A224" s="23"/>
      <c r="B224" s="23"/>
      <c r="C224" s="39" t="s">
        <v>49</v>
      </c>
      <c r="D224" s="40">
        <v>0</v>
      </c>
      <c r="E224" s="40">
        <v>0</v>
      </c>
      <c r="F224" s="40">
        <v>0</v>
      </c>
      <c r="G224" s="40">
        <v>0</v>
      </c>
      <c r="H224" s="23"/>
      <c r="I224" s="23"/>
      <c r="J224" s="23"/>
      <c r="K224" s="23"/>
    </row>
    <row r="225" spans="1:11" ht="14.1" customHeight="1">
      <c r="A225" s="23"/>
      <c r="B225" s="23"/>
      <c r="C225" s="39" t="s">
        <v>50</v>
      </c>
      <c r="D225" s="40">
        <v>0</v>
      </c>
      <c r="E225" s="40">
        <v>0</v>
      </c>
      <c r="F225" s="40">
        <v>0</v>
      </c>
      <c r="G225" s="40">
        <v>0</v>
      </c>
      <c r="H225" s="23"/>
      <c r="I225" s="23"/>
      <c r="J225" s="23"/>
      <c r="K225" s="23"/>
    </row>
    <row r="226" spans="1:11" ht="14.1" customHeight="1">
      <c r="A226" s="23"/>
      <c r="B226" s="23"/>
      <c r="C226" s="39" t="s">
        <v>56</v>
      </c>
      <c r="D226" s="40">
        <v>0</v>
      </c>
      <c r="E226" s="40">
        <v>0</v>
      </c>
      <c r="F226" s="40">
        <v>0</v>
      </c>
      <c r="G226" s="40">
        <v>0</v>
      </c>
      <c r="H226" s="23"/>
      <c r="I226" s="23"/>
      <c r="J226" s="23"/>
      <c r="K226" s="23"/>
    </row>
    <row r="227" spans="1:11" ht="14.1" customHeight="1">
      <c r="A227" s="23"/>
      <c r="B227" s="23"/>
      <c r="C227" s="39" t="s">
        <v>49</v>
      </c>
      <c r="D227" s="40">
        <v>0</v>
      </c>
      <c r="E227" s="40">
        <v>0</v>
      </c>
      <c r="F227" s="40">
        <v>0</v>
      </c>
      <c r="G227" s="40">
        <v>0</v>
      </c>
      <c r="H227" s="23"/>
      <c r="I227" s="23"/>
      <c r="J227" s="23"/>
      <c r="K227" s="23"/>
    </row>
    <row r="228" spans="1:11" ht="14.1" customHeight="1">
      <c r="A228" s="23"/>
      <c r="B228" s="23"/>
      <c r="C228" s="39" t="s">
        <v>50</v>
      </c>
      <c r="D228" s="40">
        <v>0</v>
      </c>
      <c r="E228" s="40">
        <v>0</v>
      </c>
      <c r="F228" s="40">
        <v>0</v>
      </c>
      <c r="G228" s="40">
        <v>0</v>
      </c>
      <c r="H228" s="23"/>
      <c r="I228" s="23"/>
      <c r="J228" s="23"/>
      <c r="K228" s="23"/>
    </row>
    <row r="229" spans="1:11" ht="14.1" customHeight="1">
      <c r="A229" s="23"/>
      <c r="B229" s="23"/>
      <c r="C229" s="39" t="s">
        <v>57</v>
      </c>
      <c r="D229" s="40">
        <v>0</v>
      </c>
      <c r="E229" s="40">
        <v>0</v>
      </c>
      <c r="F229" s="40">
        <v>0</v>
      </c>
      <c r="G229" s="40">
        <v>0</v>
      </c>
      <c r="H229" s="23"/>
      <c r="I229" s="23"/>
      <c r="J229" s="23"/>
      <c r="K229" s="23"/>
    </row>
    <row r="230" spans="1:11" ht="14.1" customHeight="1">
      <c r="A230" s="23"/>
      <c r="B230" s="23"/>
      <c r="C230" s="39" t="s">
        <v>49</v>
      </c>
      <c r="D230" s="40">
        <v>0</v>
      </c>
      <c r="E230" s="40">
        <v>0</v>
      </c>
      <c r="F230" s="40">
        <v>0</v>
      </c>
      <c r="G230" s="40">
        <v>0</v>
      </c>
      <c r="H230" s="23"/>
      <c r="I230" s="23"/>
      <c r="J230" s="23"/>
      <c r="K230" s="23"/>
    </row>
    <row r="231" spans="1:11" ht="14.1" customHeight="1">
      <c r="A231" s="23"/>
      <c r="B231" s="23"/>
      <c r="C231" s="39" t="s">
        <v>58</v>
      </c>
      <c r="D231" s="40">
        <v>0</v>
      </c>
      <c r="E231" s="40">
        <v>0</v>
      </c>
      <c r="F231" s="40">
        <v>0</v>
      </c>
      <c r="G231" s="40">
        <v>0</v>
      </c>
      <c r="H231" s="23"/>
      <c r="I231" s="23"/>
      <c r="J231" s="23"/>
      <c r="K231" s="23"/>
    </row>
    <row r="232" spans="1:11" ht="14.1" customHeight="1">
      <c r="A232" s="23"/>
      <c r="B232" s="23"/>
      <c r="C232" s="39" t="s">
        <v>59</v>
      </c>
      <c r="D232" s="40">
        <v>0</v>
      </c>
      <c r="E232" s="40">
        <v>0</v>
      </c>
      <c r="F232" s="40">
        <v>0</v>
      </c>
      <c r="G232" s="40">
        <v>0</v>
      </c>
      <c r="H232" s="23"/>
      <c r="I232" s="23"/>
      <c r="J232" s="23"/>
      <c r="K232" s="23"/>
    </row>
    <row r="233" spans="1:11" ht="14.1" customHeight="1">
      <c r="A233" s="23"/>
      <c r="B233" s="23"/>
      <c r="C233" s="39" t="s">
        <v>60</v>
      </c>
      <c r="D233" s="40">
        <v>0</v>
      </c>
      <c r="E233" s="40">
        <v>0</v>
      </c>
      <c r="F233" s="40">
        <v>0</v>
      </c>
      <c r="G233" s="40">
        <v>0</v>
      </c>
      <c r="H233" s="23"/>
      <c r="I233" s="23"/>
      <c r="J233" s="23"/>
      <c r="K233" s="23"/>
    </row>
    <row r="234" spans="1:11" ht="14.1" customHeight="1">
      <c r="A234" s="23"/>
      <c r="B234" s="23"/>
      <c r="C234" s="39" t="s">
        <v>61</v>
      </c>
      <c r="D234" s="40">
        <v>0</v>
      </c>
      <c r="E234" s="40">
        <v>0</v>
      </c>
      <c r="F234" s="40">
        <v>0</v>
      </c>
      <c r="G234" s="40">
        <v>0</v>
      </c>
      <c r="H234" s="23"/>
      <c r="I234" s="23"/>
      <c r="J234" s="23"/>
      <c r="K234" s="23"/>
    </row>
    <row r="235" spans="1:11" ht="14.1" customHeight="1">
      <c r="A235" s="23"/>
      <c r="B235" s="23"/>
      <c r="C235" s="39" t="s">
        <v>62</v>
      </c>
      <c r="D235" s="40">
        <v>0</v>
      </c>
      <c r="E235" s="40">
        <v>2000000</v>
      </c>
      <c r="F235" s="40">
        <v>1566000</v>
      </c>
      <c r="G235" s="40">
        <v>4131000</v>
      </c>
      <c r="H235" s="23"/>
      <c r="I235" s="23"/>
      <c r="J235" s="23"/>
      <c r="K235" s="23"/>
    </row>
    <row r="236" spans="1:11" ht="14.1" customHeight="1">
      <c r="A236" s="23"/>
      <c r="B236" s="23"/>
      <c r="C236" s="39" t="s">
        <v>49</v>
      </c>
      <c r="D236" s="40">
        <v>0</v>
      </c>
      <c r="E236" s="40">
        <v>2000000</v>
      </c>
      <c r="F236" s="40">
        <v>1566000</v>
      </c>
      <c r="G236" s="40">
        <v>4131000</v>
      </c>
      <c r="H236" s="23"/>
      <c r="I236" s="23"/>
      <c r="J236" s="23"/>
      <c r="K236" s="23"/>
    </row>
    <row r="237" spans="1:11" ht="14.1" customHeight="1">
      <c r="A237" s="23"/>
      <c r="B237" s="23"/>
      <c r="C237" s="39" t="s">
        <v>58</v>
      </c>
      <c r="D237" s="40">
        <v>0</v>
      </c>
      <c r="E237" s="40">
        <v>0</v>
      </c>
      <c r="F237" s="40">
        <v>0</v>
      </c>
      <c r="G237" s="40">
        <v>0</v>
      </c>
      <c r="H237" s="23"/>
      <c r="I237" s="23"/>
      <c r="J237" s="23"/>
      <c r="K237" s="23"/>
    </row>
    <row r="238" spans="1:11" ht="14.1" customHeight="1">
      <c r="A238" s="23"/>
      <c r="B238" s="23"/>
      <c r="C238" s="39" t="s">
        <v>59</v>
      </c>
      <c r="D238" s="40">
        <v>0</v>
      </c>
      <c r="E238" s="40">
        <v>0</v>
      </c>
      <c r="F238" s="40">
        <v>0</v>
      </c>
      <c r="G238" s="40">
        <v>0</v>
      </c>
      <c r="H238" s="23"/>
      <c r="I238" s="23"/>
      <c r="J238" s="23"/>
      <c r="K238" s="23"/>
    </row>
    <row r="239" spans="1:11" ht="14.1" customHeight="1">
      <c r="A239" s="23"/>
      <c r="B239" s="23"/>
      <c r="C239" s="39" t="s">
        <v>60</v>
      </c>
      <c r="D239" s="40">
        <v>0</v>
      </c>
      <c r="E239" s="40">
        <v>0</v>
      </c>
      <c r="F239" s="40">
        <v>0</v>
      </c>
      <c r="G239" s="40">
        <v>0</v>
      </c>
      <c r="H239" s="23"/>
      <c r="I239" s="23"/>
      <c r="J239" s="23"/>
      <c r="K239" s="23"/>
    </row>
    <row r="240" spans="1:11" ht="14.1" customHeight="1">
      <c r="A240" s="23"/>
      <c r="B240" s="23"/>
      <c r="C240" s="39" t="s">
        <v>61</v>
      </c>
      <c r="D240" s="40">
        <v>0</v>
      </c>
      <c r="E240" s="40">
        <v>0</v>
      </c>
      <c r="F240" s="40">
        <v>0</v>
      </c>
      <c r="G240" s="40">
        <v>0</v>
      </c>
      <c r="H240" s="23"/>
      <c r="I240" s="23"/>
      <c r="J240" s="23"/>
      <c r="K240" s="23"/>
    </row>
    <row r="241" spans="1:11" ht="14.1" customHeight="1">
      <c r="A241" s="23"/>
      <c r="B241" s="23"/>
      <c r="C241" s="39" t="s">
        <v>63</v>
      </c>
      <c r="D241" s="40">
        <v>0</v>
      </c>
      <c r="E241" s="40">
        <v>0</v>
      </c>
      <c r="F241" s="40">
        <v>0</v>
      </c>
      <c r="G241" s="40">
        <v>0</v>
      </c>
      <c r="H241" s="23"/>
      <c r="I241" s="23"/>
      <c r="J241" s="23"/>
      <c r="K241" s="23"/>
    </row>
    <row r="242" spans="1:11" ht="14.1" customHeight="1">
      <c r="A242" s="23"/>
      <c r="B242" s="23"/>
      <c r="C242" s="39" t="s">
        <v>49</v>
      </c>
      <c r="D242" s="40">
        <v>0</v>
      </c>
      <c r="E242" s="40">
        <v>0</v>
      </c>
      <c r="F242" s="40">
        <v>0</v>
      </c>
      <c r="G242" s="40">
        <v>0</v>
      </c>
      <c r="H242" s="23"/>
      <c r="I242" s="23"/>
      <c r="J242" s="23"/>
      <c r="K242" s="23"/>
    </row>
    <row r="243" spans="1:11" ht="14.1" customHeight="1">
      <c r="A243" s="23"/>
      <c r="B243" s="23"/>
      <c r="C243" s="39" t="s">
        <v>58</v>
      </c>
      <c r="D243" s="40">
        <v>0</v>
      </c>
      <c r="E243" s="40">
        <v>0</v>
      </c>
      <c r="F243" s="40">
        <v>0</v>
      </c>
      <c r="G243" s="40">
        <v>0</v>
      </c>
      <c r="H243" s="23"/>
      <c r="I243" s="23"/>
      <c r="J243" s="23"/>
      <c r="K243" s="23"/>
    </row>
    <row r="244" spans="1:11" ht="14.1" customHeight="1">
      <c r="A244" s="23"/>
      <c r="B244" s="23"/>
      <c r="C244" s="39" t="s">
        <v>59</v>
      </c>
      <c r="D244" s="40">
        <v>0</v>
      </c>
      <c r="E244" s="40">
        <v>0</v>
      </c>
      <c r="F244" s="40">
        <v>0</v>
      </c>
      <c r="G244" s="40">
        <v>0</v>
      </c>
      <c r="H244" s="23"/>
      <c r="I244" s="23"/>
      <c r="J244" s="23"/>
      <c r="K244" s="23"/>
    </row>
    <row r="245" spans="1:11" ht="14.1" customHeight="1">
      <c r="A245" s="23"/>
      <c r="B245" s="23"/>
      <c r="C245" s="39" t="s">
        <v>60</v>
      </c>
      <c r="D245" s="40">
        <v>0</v>
      </c>
      <c r="E245" s="40">
        <v>0</v>
      </c>
      <c r="F245" s="40">
        <v>0</v>
      </c>
      <c r="G245" s="40">
        <v>0</v>
      </c>
      <c r="H245" s="23"/>
      <c r="I245" s="23"/>
      <c r="J245" s="23"/>
      <c r="K245" s="23"/>
    </row>
    <row r="246" spans="1:11" ht="14.1" customHeight="1">
      <c r="A246" s="23"/>
      <c r="B246" s="23"/>
      <c r="C246" s="39" t="s">
        <v>61</v>
      </c>
      <c r="D246" s="40">
        <v>0</v>
      </c>
      <c r="E246" s="40">
        <v>0</v>
      </c>
      <c r="F246" s="40">
        <v>0</v>
      </c>
      <c r="G246" s="40">
        <v>0</v>
      </c>
      <c r="H246" s="23"/>
      <c r="I246" s="23"/>
      <c r="J246" s="23"/>
      <c r="K246" s="23"/>
    </row>
    <row r="247" spans="1:11" ht="14.1" customHeight="1">
      <c r="A247" s="23"/>
      <c r="B247" s="23"/>
      <c r="C247" s="39" t="s">
        <v>64</v>
      </c>
      <c r="D247" s="40">
        <v>0</v>
      </c>
      <c r="E247" s="40">
        <v>0</v>
      </c>
      <c r="F247" s="40">
        <v>0</v>
      </c>
      <c r="G247" s="40">
        <v>0</v>
      </c>
      <c r="H247" s="23"/>
      <c r="I247" s="23"/>
      <c r="J247" s="23"/>
      <c r="K247" s="23"/>
    </row>
    <row r="248" spans="1:11" ht="14.1" customHeight="1">
      <c r="A248" s="23"/>
      <c r="B248" s="23"/>
      <c r="C248" s="39" t="s">
        <v>65</v>
      </c>
      <c r="D248" s="40">
        <v>0</v>
      </c>
      <c r="E248" s="40">
        <v>0</v>
      </c>
      <c r="F248" s="40">
        <v>0</v>
      </c>
      <c r="G248" s="40">
        <v>0</v>
      </c>
      <c r="H248" s="23"/>
      <c r="I248" s="23"/>
      <c r="J248" s="23"/>
      <c r="K248" s="23"/>
    </row>
    <row r="249" spans="1:11" ht="14.1" customHeight="1">
      <c r="A249" s="23"/>
      <c r="B249" s="23"/>
      <c r="C249" s="41" t="s">
        <v>25</v>
      </c>
      <c r="D249" s="40">
        <v>0</v>
      </c>
      <c r="E249" s="40">
        <v>2000000</v>
      </c>
      <c r="F249" s="40">
        <v>1566000</v>
      </c>
      <c r="G249" s="40">
        <v>4131000</v>
      </c>
      <c r="H249" s="23"/>
      <c r="I249" s="23"/>
      <c r="J249" s="23"/>
      <c r="K249" s="23"/>
    </row>
    <row r="250" spans="1:11" ht="14.1" customHeight="1">
      <c r="A250" s="23"/>
      <c r="B250" s="23"/>
      <c r="C250" s="32" t="s">
        <v>402</v>
      </c>
      <c r="D250" s="1852" t="s">
        <v>403</v>
      </c>
      <c r="E250" s="1853"/>
      <c r="F250" s="1853"/>
      <c r="G250" s="1853"/>
      <c r="H250" s="23"/>
      <c r="I250" s="23"/>
      <c r="J250" s="23"/>
      <c r="K250" s="23"/>
    </row>
    <row r="251" spans="1:11" ht="14.1" customHeight="1">
      <c r="A251" s="23"/>
      <c r="B251" s="23"/>
      <c r="C251" s="33" t="s">
        <v>19</v>
      </c>
      <c r="D251" s="1850" t="s">
        <v>404</v>
      </c>
      <c r="E251" s="1851"/>
      <c r="F251" s="1851"/>
      <c r="G251" s="1851"/>
      <c r="H251" s="23"/>
      <c r="I251" s="23"/>
      <c r="J251" s="23"/>
      <c r="K251" s="23"/>
    </row>
    <row r="252" spans="1:11" ht="14.1" customHeight="1">
      <c r="A252" s="23"/>
      <c r="B252" s="23"/>
      <c r="C252" s="34" t="s">
        <v>20</v>
      </c>
      <c r="D252" s="1846" t="s">
        <v>405</v>
      </c>
      <c r="E252" s="1847"/>
      <c r="F252" s="1847"/>
      <c r="G252" s="1847"/>
      <c r="H252" s="23"/>
      <c r="I252" s="23"/>
      <c r="J252" s="23"/>
      <c r="K252" s="23"/>
    </row>
    <row r="253" spans="1:11" ht="14.1" customHeight="1">
      <c r="A253" s="23"/>
      <c r="B253" s="23"/>
      <c r="C253" s="34" t="s">
        <v>21</v>
      </c>
      <c r="D253" s="1846" t="s">
        <v>406</v>
      </c>
      <c r="E253" s="1847"/>
      <c r="F253" s="1847"/>
      <c r="G253" s="1847"/>
      <c r="H253" s="23"/>
      <c r="I253" s="23"/>
      <c r="J253" s="23"/>
      <c r="K253" s="23"/>
    </row>
    <row r="254" spans="1:11" ht="15" customHeight="1">
      <c r="A254" s="23"/>
      <c r="B254" s="23"/>
      <c r="C254" s="35"/>
      <c r="D254" s="36">
        <v>2023</v>
      </c>
      <c r="E254" s="36">
        <v>2024</v>
      </c>
      <c r="F254" s="36">
        <v>2025</v>
      </c>
      <c r="G254" s="36">
        <v>2026</v>
      </c>
      <c r="H254" s="23"/>
      <c r="I254" s="23"/>
      <c r="J254" s="23"/>
      <c r="K254" s="23"/>
    </row>
    <row r="255" spans="1:11" ht="15" customHeight="1">
      <c r="A255" s="23"/>
      <c r="B255" s="23"/>
      <c r="C255" s="37"/>
      <c r="D255" s="38" t="s">
        <v>22</v>
      </c>
      <c r="E255" s="38" t="s">
        <v>23</v>
      </c>
      <c r="F255" s="38" t="s">
        <v>23</v>
      </c>
      <c r="G255" s="38" t="s">
        <v>23</v>
      </c>
      <c r="H255" s="23"/>
      <c r="I255" s="23"/>
      <c r="J255" s="23"/>
      <c r="K255" s="23"/>
    </row>
    <row r="256" spans="1:11" ht="14.1" customHeight="1">
      <c r="A256" s="23"/>
      <c r="B256" s="23"/>
      <c r="C256" s="27" t="s">
        <v>33</v>
      </c>
      <c r="D256" s="31" t="s">
        <v>42</v>
      </c>
      <c r="E256" s="31" t="s">
        <v>34</v>
      </c>
      <c r="F256" s="31" t="s">
        <v>34</v>
      </c>
      <c r="G256" s="31" t="s">
        <v>42</v>
      </c>
      <c r="H256" s="23"/>
      <c r="I256" s="23"/>
      <c r="J256" s="23"/>
      <c r="K256" s="23"/>
    </row>
    <row r="257" spans="1:11" ht="14.1" customHeight="1">
      <c r="A257" s="23"/>
      <c r="B257" s="23"/>
      <c r="C257" s="27" t="s">
        <v>35</v>
      </c>
      <c r="D257" s="31" t="s">
        <v>42</v>
      </c>
      <c r="E257" s="31" t="s">
        <v>407</v>
      </c>
      <c r="F257" s="31" t="s">
        <v>289</v>
      </c>
      <c r="G257" s="31" t="s">
        <v>42</v>
      </c>
      <c r="H257" s="23"/>
      <c r="I257" s="23"/>
      <c r="J257" s="23"/>
      <c r="K257" s="23"/>
    </row>
    <row r="258" spans="1:11" ht="14.1" customHeight="1">
      <c r="A258" s="23"/>
      <c r="B258" s="23"/>
      <c r="C258" s="27" t="s">
        <v>40</v>
      </c>
      <c r="D258" s="31" t="s">
        <v>42</v>
      </c>
      <c r="E258" s="31" t="s">
        <v>407</v>
      </c>
      <c r="F258" s="31" t="s">
        <v>289</v>
      </c>
      <c r="G258" s="31" t="s">
        <v>42</v>
      </c>
      <c r="H258" s="23"/>
      <c r="I258" s="23"/>
      <c r="J258" s="23"/>
      <c r="K258" s="23"/>
    </row>
    <row r="259" spans="1:11" ht="14.1" customHeight="1">
      <c r="A259" s="23"/>
      <c r="B259" s="23"/>
      <c r="C259" s="27" t="s">
        <v>41</v>
      </c>
      <c r="D259" s="31" t="s">
        <v>18</v>
      </c>
      <c r="E259" s="31" t="s">
        <v>18</v>
      </c>
      <c r="F259" s="31" t="s">
        <v>42</v>
      </c>
      <c r="G259" s="31" t="s">
        <v>122</v>
      </c>
      <c r="H259" s="23"/>
      <c r="I259" s="23"/>
      <c r="J259" s="23"/>
      <c r="K259" s="23"/>
    </row>
    <row r="260" spans="1:11" ht="14.1" customHeight="1">
      <c r="A260" s="23"/>
      <c r="B260" s="23"/>
      <c r="C260" s="27" t="s">
        <v>43</v>
      </c>
      <c r="D260" s="31" t="s">
        <v>18</v>
      </c>
      <c r="E260" s="31" t="s">
        <v>18</v>
      </c>
      <c r="F260" s="31" t="s">
        <v>408</v>
      </c>
      <c r="G260" s="31" t="s">
        <v>122</v>
      </c>
      <c r="H260" s="23"/>
      <c r="I260" s="23"/>
      <c r="J260" s="23"/>
      <c r="K260" s="23"/>
    </row>
    <row r="261" spans="1:11" ht="14.1" customHeight="1">
      <c r="A261" s="23"/>
      <c r="B261" s="23"/>
      <c r="C261" s="27" t="s">
        <v>47</v>
      </c>
      <c r="D261" s="31" t="s">
        <v>18</v>
      </c>
      <c r="E261" s="31" t="s">
        <v>18</v>
      </c>
      <c r="F261" s="31" t="s">
        <v>408</v>
      </c>
      <c r="G261" s="31" t="s">
        <v>122</v>
      </c>
      <c r="H261" s="23"/>
      <c r="I261" s="23"/>
      <c r="J261" s="23"/>
      <c r="K261" s="23"/>
    </row>
    <row r="262" spans="1:11" ht="14.1" customHeight="1">
      <c r="A262" s="23"/>
      <c r="B262" s="23"/>
      <c r="C262" s="1848" t="s">
        <v>24</v>
      </c>
      <c r="D262" s="1849"/>
      <c r="E262" s="1849"/>
      <c r="F262" s="1849"/>
      <c r="G262" s="1849"/>
      <c r="H262" s="23"/>
      <c r="I262" s="23"/>
      <c r="J262" s="23"/>
      <c r="K262" s="23"/>
    </row>
    <row r="263" spans="1:11" ht="14.1" customHeight="1">
      <c r="A263" s="23"/>
      <c r="B263" s="23"/>
      <c r="C263" s="35"/>
      <c r="D263" s="36">
        <v>2023</v>
      </c>
      <c r="E263" s="36">
        <v>2024</v>
      </c>
      <c r="F263" s="36">
        <v>2025</v>
      </c>
      <c r="G263" s="36">
        <v>2026</v>
      </c>
      <c r="H263" s="23"/>
      <c r="I263" s="23"/>
      <c r="J263" s="23"/>
      <c r="K263" s="23"/>
    </row>
    <row r="264" spans="1:11" ht="14.1" customHeight="1">
      <c r="A264" s="23"/>
      <c r="B264" s="23"/>
      <c r="C264" s="37"/>
      <c r="D264" s="38" t="s">
        <v>22</v>
      </c>
      <c r="E264" s="38" t="s">
        <v>23</v>
      </c>
      <c r="F264" s="38" t="s">
        <v>23</v>
      </c>
      <c r="G264" s="38" t="s">
        <v>23</v>
      </c>
      <c r="H264" s="23"/>
      <c r="I264" s="23"/>
      <c r="J264" s="23"/>
      <c r="K264" s="23"/>
    </row>
    <row r="265" spans="1:11" ht="14.1" customHeight="1">
      <c r="A265" s="23"/>
      <c r="B265" s="23"/>
      <c r="C265" s="39" t="s">
        <v>48</v>
      </c>
      <c r="D265" s="40">
        <v>0</v>
      </c>
      <c r="E265" s="40">
        <v>0</v>
      </c>
      <c r="F265" s="40">
        <v>0</v>
      </c>
      <c r="G265" s="40">
        <v>0</v>
      </c>
      <c r="H265" s="23"/>
      <c r="I265" s="23"/>
      <c r="J265" s="23"/>
      <c r="K265" s="23"/>
    </row>
    <row r="266" spans="1:11" ht="14.1" customHeight="1">
      <c r="A266" s="23"/>
      <c r="B266" s="23"/>
      <c r="C266" s="39" t="s">
        <v>49</v>
      </c>
      <c r="D266" s="40">
        <v>0</v>
      </c>
      <c r="E266" s="40">
        <v>0</v>
      </c>
      <c r="F266" s="40">
        <v>0</v>
      </c>
      <c r="G266" s="40">
        <v>0</v>
      </c>
      <c r="H266" s="23"/>
      <c r="I266" s="23"/>
      <c r="J266" s="23"/>
      <c r="K266" s="23"/>
    </row>
    <row r="267" spans="1:11" ht="14.1" customHeight="1">
      <c r="A267" s="23"/>
      <c r="B267" s="23"/>
      <c r="C267" s="39" t="s">
        <v>50</v>
      </c>
      <c r="D267" s="40">
        <v>0</v>
      </c>
      <c r="E267" s="40">
        <v>0</v>
      </c>
      <c r="F267" s="40">
        <v>0</v>
      </c>
      <c r="G267" s="40">
        <v>0</v>
      </c>
      <c r="H267" s="23"/>
      <c r="I267" s="23"/>
      <c r="J267" s="23"/>
      <c r="K267" s="23"/>
    </row>
    <row r="268" spans="1:11" ht="14.1" customHeight="1">
      <c r="A268" s="23"/>
      <c r="B268" s="23"/>
      <c r="C268" s="39" t="s">
        <v>51</v>
      </c>
      <c r="D268" s="40">
        <v>0</v>
      </c>
      <c r="E268" s="40">
        <v>0</v>
      </c>
      <c r="F268" s="40">
        <v>0</v>
      </c>
      <c r="G268" s="40">
        <v>0</v>
      </c>
      <c r="H268" s="23"/>
      <c r="I268" s="23"/>
      <c r="J268" s="23"/>
      <c r="K268" s="23"/>
    </row>
    <row r="269" spans="1:11" ht="14.1" customHeight="1">
      <c r="A269" s="23"/>
      <c r="B269" s="23"/>
      <c r="C269" s="39" t="s">
        <v>49</v>
      </c>
      <c r="D269" s="40">
        <v>0</v>
      </c>
      <c r="E269" s="40">
        <v>0</v>
      </c>
      <c r="F269" s="40">
        <v>0</v>
      </c>
      <c r="G269" s="40">
        <v>0</v>
      </c>
      <c r="H269" s="23"/>
      <c r="I269" s="23"/>
      <c r="J269" s="23"/>
      <c r="K269" s="23"/>
    </row>
    <row r="270" spans="1:11" ht="14.1" customHeight="1">
      <c r="A270" s="23"/>
      <c r="B270" s="23"/>
      <c r="C270" s="39" t="s">
        <v>50</v>
      </c>
      <c r="D270" s="40">
        <v>0</v>
      </c>
      <c r="E270" s="40">
        <v>0</v>
      </c>
      <c r="F270" s="40">
        <v>0</v>
      </c>
      <c r="G270" s="40">
        <v>0</v>
      </c>
      <c r="H270" s="23"/>
      <c r="I270" s="23"/>
      <c r="J270" s="23"/>
      <c r="K270" s="23"/>
    </row>
    <row r="271" spans="1:11" ht="14.1" customHeight="1">
      <c r="A271" s="23"/>
      <c r="B271" s="23"/>
      <c r="C271" s="39" t="s">
        <v>52</v>
      </c>
      <c r="D271" s="40">
        <v>0</v>
      </c>
      <c r="E271" s="40">
        <v>0</v>
      </c>
      <c r="F271" s="40">
        <v>0</v>
      </c>
      <c r="G271" s="40">
        <v>0</v>
      </c>
      <c r="H271" s="23"/>
      <c r="I271" s="23"/>
      <c r="J271" s="23"/>
      <c r="K271" s="23"/>
    </row>
    <row r="272" spans="1:11" ht="14.1" customHeight="1">
      <c r="A272" s="23"/>
      <c r="B272" s="23"/>
      <c r="C272" s="39" t="s">
        <v>49</v>
      </c>
      <c r="D272" s="40">
        <v>0</v>
      </c>
      <c r="E272" s="40">
        <v>0</v>
      </c>
      <c r="F272" s="40">
        <v>0</v>
      </c>
      <c r="G272" s="40">
        <v>0</v>
      </c>
      <c r="H272" s="23"/>
      <c r="I272" s="23"/>
      <c r="J272" s="23"/>
      <c r="K272" s="23"/>
    </row>
    <row r="273" spans="1:11" ht="14.1" customHeight="1">
      <c r="A273" s="23"/>
      <c r="B273" s="23"/>
      <c r="C273" s="39" t="s">
        <v>50</v>
      </c>
      <c r="D273" s="40">
        <v>0</v>
      </c>
      <c r="E273" s="40">
        <v>0</v>
      </c>
      <c r="F273" s="40">
        <v>0</v>
      </c>
      <c r="G273" s="40">
        <v>0</v>
      </c>
      <c r="H273" s="23"/>
      <c r="I273" s="23"/>
      <c r="J273" s="23"/>
      <c r="K273" s="23"/>
    </row>
    <row r="274" spans="1:11" ht="14.1" customHeight="1">
      <c r="A274" s="23"/>
      <c r="B274" s="23"/>
      <c r="C274" s="39" t="s">
        <v>53</v>
      </c>
      <c r="D274" s="40">
        <v>0</v>
      </c>
      <c r="E274" s="40">
        <v>0</v>
      </c>
      <c r="F274" s="40">
        <v>0</v>
      </c>
      <c r="G274" s="40">
        <v>0</v>
      </c>
      <c r="H274" s="23"/>
      <c r="I274" s="23"/>
      <c r="J274" s="23"/>
      <c r="K274" s="23"/>
    </row>
    <row r="275" spans="1:11" ht="14.1" customHeight="1">
      <c r="A275" s="23"/>
      <c r="B275" s="23"/>
      <c r="C275" s="39" t="s">
        <v>49</v>
      </c>
      <c r="D275" s="40">
        <v>0</v>
      </c>
      <c r="E275" s="40">
        <v>0</v>
      </c>
      <c r="F275" s="40">
        <v>0</v>
      </c>
      <c r="G275" s="40">
        <v>0</v>
      </c>
      <c r="H275" s="23"/>
      <c r="I275" s="23"/>
      <c r="J275" s="23"/>
      <c r="K275" s="23"/>
    </row>
    <row r="276" spans="1:11" ht="14.1" customHeight="1">
      <c r="A276" s="23"/>
      <c r="B276" s="23"/>
      <c r="C276" s="39" t="s">
        <v>50</v>
      </c>
      <c r="D276" s="40">
        <v>0</v>
      </c>
      <c r="E276" s="40">
        <v>0</v>
      </c>
      <c r="F276" s="40">
        <v>0</v>
      </c>
      <c r="G276" s="40">
        <v>0</v>
      </c>
      <c r="H276" s="23"/>
      <c r="I276" s="23"/>
      <c r="J276" s="23"/>
      <c r="K276" s="23"/>
    </row>
    <row r="277" spans="1:11" ht="14.1" customHeight="1">
      <c r="A277" s="23"/>
      <c r="B277" s="23"/>
      <c r="C277" s="39" t="s">
        <v>54</v>
      </c>
      <c r="D277" s="40">
        <v>0</v>
      </c>
      <c r="E277" s="40">
        <v>0</v>
      </c>
      <c r="F277" s="40">
        <v>0</v>
      </c>
      <c r="G277" s="40">
        <v>0</v>
      </c>
      <c r="H277" s="23"/>
      <c r="I277" s="23"/>
      <c r="J277" s="23"/>
      <c r="K277" s="23"/>
    </row>
    <row r="278" spans="1:11" ht="14.1" customHeight="1">
      <c r="A278" s="23"/>
      <c r="B278" s="23"/>
      <c r="C278" s="39" t="s">
        <v>49</v>
      </c>
      <c r="D278" s="40">
        <v>0</v>
      </c>
      <c r="E278" s="40">
        <v>0</v>
      </c>
      <c r="F278" s="40">
        <v>0</v>
      </c>
      <c r="G278" s="40">
        <v>0</v>
      </c>
      <c r="H278" s="23"/>
      <c r="I278" s="23"/>
      <c r="J278" s="23"/>
      <c r="K278" s="23"/>
    </row>
    <row r="279" spans="1:11" ht="14.1" customHeight="1">
      <c r="A279" s="23"/>
      <c r="B279" s="23"/>
      <c r="C279" s="39" t="s">
        <v>50</v>
      </c>
      <c r="D279" s="40">
        <v>0</v>
      </c>
      <c r="E279" s="40">
        <v>0</v>
      </c>
      <c r="F279" s="40">
        <v>0</v>
      </c>
      <c r="G279" s="40">
        <v>0</v>
      </c>
      <c r="H279" s="23"/>
      <c r="I279" s="23"/>
      <c r="J279" s="23"/>
      <c r="K279" s="23"/>
    </row>
    <row r="280" spans="1:11" ht="14.1" customHeight="1">
      <c r="A280" s="23"/>
      <c r="B280" s="23"/>
      <c r="C280" s="39" t="s">
        <v>55</v>
      </c>
      <c r="D280" s="40">
        <v>0</v>
      </c>
      <c r="E280" s="40">
        <v>0</v>
      </c>
      <c r="F280" s="40">
        <v>0</v>
      </c>
      <c r="G280" s="40">
        <v>0</v>
      </c>
      <c r="H280" s="23"/>
      <c r="I280" s="23"/>
      <c r="J280" s="23"/>
      <c r="K280" s="23"/>
    </row>
    <row r="281" spans="1:11" ht="14.1" customHeight="1">
      <c r="A281" s="23"/>
      <c r="B281" s="23"/>
      <c r="C281" s="39" t="s">
        <v>49</v>
      </c>
      <c r="D281" s="40">
        <v>0</v>
      </c>
      <c r="E281" s="40">
        <v>0</v>
      </c>
      <c r="F281" s="40">
        <v>0</v>
      </c>
      <c r="G281" s="40">
        <v>0</v>
      </c>
      <c r="H281" s="23"/>
      <c r="I281" s="23"/>
      <c r="J281" s="23"/>
      <c r="K281" s="23"/>
    </row>
    <row r="282" spans="1:11" ht="14.1" customHeight="1">
      <c r="A282" s="23"/>
      <c r="B282" s="23"/>
      <c r="C282" s="39" t="s">
        <v>50</v>
      </c>
      <c r="D282" s="40">
        <v>0</v>
      </c>
      <c r="E282" s="40">
        <v>0</v>
      </c>
      <c r="F282" s="40">
        <v>0</v>
      </c>
      <c r="G282" s="40">
        <v>0</v>
      </c>
      <c r="H282" s="23"/>
      <c r="I282" s="23"/>
      <c r="J282" s="23"/>
      <c r="K282" s="23"/>
    </row>
    <row r="283" spans="1:11" ht="14.1" customHeight="1">
      <c r="A283" s="23"/>
      <c r="B283" s="23"/>
      <c r="C283" s="39" t="s">
        <v>56</v>
      </c>
      <c r="D283" s="40">
        <v>0</v>
      </c>
      <c r="E283" s="40">
        <v>0</v>
      </c>
      <c r="F283" s="40">
        <v>0</v>
      </c>
      <c r="G283" s="40">
        <v>0</v>
      </c>
      <c r="H283" s="23"/>
      <c r="I283" s="23"/>
      <c r="J283" s="23"/>
      <c r="K283" s="23"/>
    </row>
    <row r="284" spans="1:11" ht="14.1" customHeight="1">
      <c r="A284" s="23"/>
      <c r="B284" s="23"/>
      <c r="C284" s="39" t="s">
        <v>49</v>
      </c>
      <c r="D284" s="40">
        <v>0</v>
      </c>
      <c r="E284" s="40">
        <v>0</v>
      </c>
      <c r="F284" s="40">
        <v>0</v>
      </c>
      <c r="G284" s="40">
        <v>0</v>
      </c>
      <c r="H284" s="23"/>
      <c r="I284" s="23"/>
      <c r="J284" s="23"/>
      <c r="K284" s="23"/>
    </row>
    <row r="285" spans="1:11" ht="14.1" customHeight="1">
      <c r="A285" s="23"/>
      <c r="B285" s="23"/>
      <c r="C285" s="39" t="s">
        <v>50</v>
      </c>
      <c r="D285" s="40">
        <v>0</v>
      </c>
      <c r="E285" s="40">
        <v>0</v>
      </c>
      <c r="F285" s="40">
        <v>0</v>
      </c>
      <c r="G285" s="40">
        <v>0</v>
      </c>
      <c r="H285" s="23"/>
      <c r="I285" s="23"/>
      <c r="J285" s="23"/>
      <c r="K285" s="23"/>
    </row>
    <row r="286" spans="1:11" ht="14.1" customHeight="1">
      <c r="A286" s="23"/>
      <c r="B286" s="23"/>
      <c r="C286" s="39" t="s">
        <v>57</v>
      </c>
      <c r="D286" s="40">
        <v>0</v>
      </c>
      <c r="E286" s="40">
        <v>0</v>
      </c>
      <c r="F286" s="40">
        <v>0</v>
      </c>
      <c r="G286" s="40">
        <v>0</v>
      </c>
      <c r="H286" s="23"/>
      <c r="I286" s="23"/>
      <c r="J286" s="23"/>
      <c r="K286" s="23"/>
    </row>
    <row r="287" spans="1:11" ht="14.1" customHeight="1">
      <c r="A287" s="23"/>
      <c r="B287" s="23"/>
      <c r="C287" s="39" t="s">
        <v>49</v>
      </c>
      <c r="D287" s="40">
        <v>0</v>
      </c>
      <c r="E287" s="40">
        <v>0</v>
      </c>
      <c r="F287" s="40">
        <v>0</v>
      </c>
      <c r="G287" s="40">
        <v>0</v>
      </c>
      <c r="H287" s="23"/>
      <c r="I287" s="23"/>
      <c r="J287" s="23"/>
      <c r="K287" s="23"/>
    </row>
    <row r="288" spans="1:11" ht="14.1" customHeight="1">
      <c r="A288" s="23"/>
      <c r="B288" s="23"/>
      <c r="C288" s="39" t="s">
        <v>58</v>
      </c>
      <c r="D288" s="40">
        <v>0</v>
      </c>
      <c r="E288" s="40">
        <v>0</v>
      </c>
      <c r="F288" s="40">
        <v>0</v>
      </c>
      <c r="G288" s="40">
        <v>0</v>
      </c>
      <c r="H288" s="23"/>
      <c r="I288" s="23"/>
      <c r="J288" s="23"/>
      <c r="K288" s="23"/>
    </row>
    <row r="289" spans="1:11" ht="14.1" customHeight="1">
      <c r="A289" s="23"/>
      <c r="B289" s="23"/>
      <c r="C289" s="39" t="s">
        <v>59</v>
      </c>
      <c r="D289" s="40">
        <v>0</v>
      </c>
      <c r="E289" s="40">
        <v>0</v>
      </c>
      <c r="F289" s="40">
        <v>0</v>
      </c>
      <c r="G289" s="40">
        <v>0</v>
      </c>
      <c r="H289" s="23"/>
      <c r="I289" s="23"/>
      <c r="J289" s="23"/>
      <c r="K289" s="23"/>
    </row>
    <row r="290" spans="1:11" ht="14.1" customHeight="1">
      <c r="A290" s="23"/>
      <c r="B290" s="23"/>
      <c r="C290" s="39" t="s">
        <v>60</v>
      </c>
      <c r="D290" s="40">
        <v>0</v>
      </c>
      <c r="E290" s="40">
        <v>0</v>
      </c>
      <c r="F290" s="40">
        <v>0</v>
      </c>
      <c r="G290" s="40">
        <v>0</v>
      </c>
      <c r="H290" s="23"/>
      <c r="I290" s="23"/>
      <c r="J290" s="23"/>
      <c r="K290" s="23"/>
    </row>
    <row r="291" spans="1:11" ht="14.1" customHeight="1">
      <c r="A291" s="23"/>
      <c r="B291" s="23"/>
      <c r="C291" s="39" t="s">
        <v>61</v>
      </c>
      <c r="D291" s="40">
        <v>0</v>
      </c>
      <c r="E291" s="40">
        <v>0</v>
      </c>
      <c r="F291" s="40">
        <v>0</v>
      </c>
      <c r="G291" s="40">
        <v>0</v>
      </c>
      <c r="H291" s="23"/>
      <c r="I291" s="23"/>
      <c r="J291" s="23"/>
      <c r="K291" s="23"/>
    </row>
    <row r="292" spans="1:11" ht="14.1" customHeight="1">
      <c r="A292" s="23"/>
      <c r="B292" s="23"/>
      <c r="C292" s="39" t="s">
        <v>62</v>
      </c>
      <c r="D292" s="40">
        <v>0</v>
      </c>
      <c r="E292" s="40">
        <v>5200000</v>
      </c>
      <c r="F292" s="40">
        <v>8000000</v>
      </c>
      <c r="G292" s="40">
        <v>0</v>
      </c>
      <c r="H292" s="23"/>
      <c r="I292" s="23"/>
      <c r="J292" s="23"/>
      <c r="K292" s="23"/>
    </row>
    <row r="293" spans="1:11" ht="14.1" customHeight="1">
      <c r="A293" s="23"/>
      <c r="B293" s="23"/>
      <c r="C293" s="39" t="s">
        <v>49</v>
      </c>
      <c r="D293" s="40">
        <v>0</v>
      </c>
      <c r="E293" s="40">
        <v>5200000</v>
      </c>
      <c r="F293" s="40">
        <v>8000000</v>
      </c>
      <c r="G293" s="40">
        <v>0</v>
      </c>
      <c r="H293" s="23"/>
      <c r="I293" s="23"/>
      <c r="J293" s="23"/>
      <c r="K293" s="23"/>
    </row>
    <row r="294" spans="1:11" ht="14.1" customHeight="1">
      <c r="A294" s="23"/>
      <c r="B294" s="23"/>
      <c r="C294" s="39" t="s">
        <v>58</v>
      </c>
      <c r="D294" s="40">
        <v>0</v>
      </c>
      <c r="E294" s="40">
        <v>0</v>
      </c>
      <c r="F294" s="40">
        <v>0</v>
      </c>
      <c r="G294" s="40">
        <v>0</v>
      </c>
      <c r="H294" s="23"/>
      <c r="I294" s="23"/>
      <c r="J294" s="23"/>
      <c r="K294" s="23"/>
    </row>
    <row r="295" spans="1:11" ht="14.1" customHeight="1">
      <c r="A295" s="23"/>
      <c r="B295" s="23"/>
      <c r="C295" s="39" t="s">
        <v>59</v>
      </c>
      <c r="D295" s="40">
        <v>0</v>
      </c>
      <c r="E295" s="40">
        <v>0</v>
      </c>
      <c r="F295" s="40">
        <v>0</v>
      </c>
      <c r="G295" s="40">
        <v>0</v>
      </c>
      <c r="H295" s="23"/>
      <c r="I295" s="23"/>
      <c r="J295" s="23"/>
      <c r="K295" s="23"/>
    </row>
    <row r="296" spans="1:11" ht="14.1" customHeight="1">
      <c r="A296" s="23"/>
      <c r="B296" s="23"/>
      <c r="C296" s="39" t="s">
        <v>60</v>
      </c>
      <c r="D296" s="40">
        <v>0</v>
      </c>
      <c r="E296" s="40">
        <v>0</v>
      </c>
      <c r="F296" s="40">
        <v>0</v>
      </c>
      <c r="G296" s="40">
        <v>0</v>
      </c>
      <c r="H296" s="23"/>
      <c r="I296" s="23"/>
      <c r="J296" s="23"/>
      <c r="K296" s="23"/>
    </row>
    <row r="297" spans="1:11" ht="14.1" customHeight="1">
      <c r="A297" s="23"/>
      <c r="B297" s="23"/>
      <c r="C297" s="39" t="s">
        <v>61</v>
      </c>
      <c r="D297" s="40">
        <v>0</v>
      </c>
      <c r="E297" s="40">
        <v>0</v>
      </c>
      <c r="F297" s="40">
        <v>0</v>
      </c>
      <c r="G297" s="40">
        <v>0</v>
      </c>
      <c r="H297" s="23"/>
      <c r="I297" s="23"/>
      <c r="J297" s="23"/>
      <c r="K297" s="23"/>
    </row>
    <row r="298" spans="1:11" ht="14.1" customHeight="1">
      <c r="A298" s="23"/>
      <c r="B298" s="23"/>
      <c r="C298" s="39" t="s">
        <v>63</v>
      </c>
      <c r="D298" s="40">
        <v>0</v>
      </c>
      <c r="E298" s="40">
        <v>0</v>
      </c>
      <c r="F298" s="40">
        <v>0</v>
      </c>
      <c r="G298" s="40">
        <v>0</v>
      </c>
      <c r="H298" s="23"/>
      <c r="I298" s="23"/>
      <c r="J298" s="23"/>
      <c r="K298" s="23"/>
    </row>
    <row r="299" spans="1:11" ht="14.1" customHeight="1">
      <c r="A299" s="23"/>
      <c r="B299" s="23"/>
      <c r="C299" s="39" t="s">
        <v>49</v>
      </c>
      <c r="D299" s="40">
        <v>0</v>
      </c>
      <c r="E299" s="40">
        <v>0</v>
      </c>
      <c r="F299" s="40">
        <v>0</v>
      </c>
      <c r="G299" s="40">
        <v>0</v>
      </c>
      <c r="H299" s="23"/>
      <c r="I299" s="23"/>
      <c r="J299" s="23"/>
      <c r="K299" s="23"/>
    </row>
    <row r="300" spans="1:11" ht="14.1" customHeight="1">
      <c r="A300" s="23"/>
      <c r="B300" s="23"/>
      <c r="C300" s="39" t="s">
        <v>58</v>
      </c>
      <c r="D300" s="40">
        <v>0</v>
      </c>
      <c r="E300" s="40">
        <v>0</v>
      </c>
      <c r="F300" s="40">
        <v>0</v>
      </c>
      <c r="G300" s="40">
        <v>0</v>
      </c>
      <c r="H300" s="23"/>
      <c r="I300" s="23"/>
      <c r="J300" s="23"/>
      <c r="K300" s="23"/>
    </row>
    <row r="301" spans="1:11" ht="14.1" customHeight="1">
      <c r="A301" s="23"/>
      <c r="B301" s="23"/>
      <c r="C301" s="39" t="s">
        <v>59</v>
      </c>
      <c r="D301" s="40">
        <v>0</v>
      </c>
      <c r="E301" s="40">
        <v>0</v>
      </c>
      <c r="F301" s="40">
        <v>0</v>
      </c>
      <c r="G301" s="40">
        <v>0</v>
      </c>
      <c r="H301" s="23"/>
      <c r="I301" s="23"/>
      <c r="J301" s="23"/>
      <c r="K301" s="23"/>
    </row>
    <row r="302" spans="1:11" ht="14.1" customHeight="1">
      <c r="A302" s="23"/>
      <c r="B302" s="23"/>
      <c r="C302" s="39" t="s">
        <v>60</v>
      </c>
      <c r="D302" s="40">
        <v>0</v>
      </c>
      <c r="E302" s="40">
        <v>0</v>
      </c>
      <c r="F302" s="40">
        <v>0</v>
      </c>
      <c r="G302" s="40">
        <v>0</v>
      </c>
      <c r="H302" s="23"/>
      <c r="I302" s="23"/>
      <c r="J302" s="23"/>
      <c r="K302" s="23"/>
    </row>
    <row r="303" spans="1:11" ht="14.1" customHeight="1">
      <c r="A303" s="23"/>
      <c r="B303" s="23"/>
      <c r="C303" s="39" t="s">
        <v>61</v>
      </c>
      <c r="D303" s="40">
        <v>0</v>
      </c>
      <c r="E303" s="40">
        <v>0</v>
      </c>
      <c r="F303" s="40">
        <v>0</v>
      </c>
      <c r="G303" s="40">
        <v>0</v>
      </c>
      <c r="H303" s="23"/>
      <c r="I303" s="23"/>
      <c r="J303" s="23"/>
      <c r="K303" s="23"/>
    </row>
    <row r="304" spans="1:11" ht="14.1" customHeight="1">
      <c r="A304" s="23"/>
      <c r="B304" s="23"/>
      <c r="C304" s="39" t="s">
        <v>64</v>
      </c>
      <c r="D304" s="40">
        <v>0</v>
      </c>
      <c r="E304" s="40">
        <v>0</v>
      </c>
      <c r="F304" s="40">
        <v>0</v>
      </c>
      <c r="G304" s="40">
        <v>0</v>
      </c>
      <c r="H304" s="23"/>
      <c r="I304" s="23"/>
      <c r="J304" s="23"/>
      <c r="K304" s="23"/>
    </row>
    <row r="305" spans="1:11" ht="14.1" customHeight="1">
      <c r="A305" s="23"/>
      <c r="B305" s="23"/>
      <c r="C305" s="39" t="s">
        <v>65</v>
      </c>
      <c r="D305" s="40">
        <v>0</v>
      </c>
      <c r="E305" s="40">
        <v>0</v>
      </c>
      <c r="F305" s="40">
        <v>0</v>
      </c>
      <c r="G305" s="40">
        <v>0</v>
      </c>
      <c r="H305" s="23"/>
      <c r="I305" s="23"/>
      <c r="J305" s="23"/>
      <c r="K305" s="23"/>
    </row>
    <row r="306" spans="1:11" ht="14.1" customHeight="1">
      <c r="A306" s="23"/>
      <c r="B306" s="23"/>
      <c r="C306" s="41" t="s">
        <v>25</v>
      </c>
      <c r="D306" s="40">
        <v>0</v>
      </c>
      <c r="E306" s="40">
        <v>5200000</v>
      </c>
      <c r="F306" s="40">
        <v>8000000</v>
      </c>
      <c r="G306" s="40">
        <v>0</v>
      </c>
      <c r="H306" s="23"/>
      <c r="I306" s="23"/>
      <c r="J306" s="23"/>
      <c r="K306" s="23"/>
    </row>
    <row r="307" spans="1:11" ht="14.1" customHeight="1">
      <c r="A307" s="23"/>
      <c r="B307" s="23"/>
      <c r="C307" s="32" t="s">
        <v>409</v>
      </c>
      <c r="D307" s="1852" t="s">
        <v>410</v>
      </c>
      <c r="E307" s="1853"/>
      <c r="F307" s="1853"/>
      <c r="G307" s="1853"/>
      <c r="H307" s="23"/>
      <c r="I307" s="23"/>
      <c r="J307" s="23"/>
      <c r="K307" s="23"/>
    </row>
    <row r="308" spans="1:11" ht="14.1" customHeight="1">
      <c r="A308" s="23"/>
      <c r="B308" s="23"/>
      <c r="C308" s="33" t="s">
        <v>19</v>
      </c>
      <c r="D308" s="1850" t="s">
        <v>411</v>
      </c>
      <c r="E308" s="1851"/>
      <c r="F308" s="1851"/>
      <c r="G308" s="1851"/>
      <c r="H308" s="23"/>
      <c r="I308" s="23"/>
      <c r="J308" s="23"/>
      <c r="K308" s="23"/>
    </row>
    <row r="309" spans="1:11" ht="14.1" customHeight="1">
      <c r="A309" s="23"/>
      <c r="B309" s="23"/>
      <c r="C309" s="34" t="s">
        <v>20</v>
      </c>
      <c r="D309" s="1846" t="s">
        <v>18</v>
      </c>
      <c r="E309" s="1847"/>
      <c r="F309" s="1847"/>
      <c r="G309" s="1847"/>
      <c r="H309" s="23"/>
      <c r="I309" s="23"/>
      <c r="J309" s="23"/>
      <c r="K309" s="23"/>
    </row>
    <row r="310" spans="1:11" ht="14.1" customHeight="1">
      <c r="A310" s="23"/>
      <c r="B310" s="23"/>
      <c r="C310" s="34" t="s">
        <v>21</v>
      </c>
      <c r="D310" s="1846" t="s">
        <v>412</v>
      </c>
      <c r="E310" s="1847"/>
      <c r="F310" s="1847"/>
      <c r="G310" s="1847"/>
      <c r="H310" s="23"/>
      <c r="I310" s="23"/>
      <c r="J310" s="23"/>
      <c r="K310" s="23"/>
    </row>
    <row r="311" spans="1:11" ht="15" customHeight="1">
      <c r="A311" s="23"/>
      <c r="B311" s="23"/>
      <c r="C311" s="35"/>
      <c r="D311" s="36">
        <v>2023</v>
      </c>
      <c r="E311" s="36">
        <v>2024</v>
      </c>
      <c r="F311" s="36">
        <v>2025</v>
      </c>
      <c r="G311" s="36">
        <v>2026</v>
      </c>
      <c r="H311" s="23"/>
      <c r="I311" s="23"/>
      <c r="J311" s="23"/>
      <c r="K311" s="23"/>
    </row>
    <row r="312" spans="1:11" ht="15" customHeight="1">
      <c r="A312" s="23"/>
      <c r="B312" s="23"/>
      <c r="C312" s="37"/>
      <c r="D312" s="38" t="s">
        <v>22</v>
      </c>
      <c r="E312" s="38" t="s">
        <v>23</v>
      </c>
      <c r="F312" s="38" t="s">
        <v>23</v>
      </c>
      <c r="G312" s="38" t="s">
        <v>23</v>
      </c>
      <c r="H312" s="23"/>
      <c r="I312" s="23"/>
      <c r="J312" s="23"/>
      <c r="K312" s="23"/>
    </row>
    <row r="313" spans="1:11" ht="14.1" customHeight="1">
      <c r="A313" s="23"/>
      <c r="B313" s="23"/>
      <c r="C313" s="27" t="s">
        <v>33</v>
      </c>
      <c r="D313" s="31" t="s">
        <v>42</v>
      </c>
      <c r="E313" s="31" t="s">
        <v>34</v>
      </c>
      <c r="F313" s="31" t="s">
        <v>42</v>
      </c>
      <c r="G313" s="31" t="s">
        <v>42</v>
      </c>
      <c r="H313" s="23"/>
      <c r="I313" s="23"/>
      <c r="J313" s="23"/>
      <c r="K313" s="23"/>
    </row>
    <row r="314" spans="1:11" ht="14.1" customHeight="1">
      <c r="A314" s="23"/>
      <c r="B314" s="23"/>
      <c r="C314" s="27" t="s">
        <v>35</v>
      </c>
      <c r="D314" s="31" t="s">
        <v>42</v>
      </c>
      <c r="E314" s="31" t="s">
        <v>281</v>
      </c>
      <c r="F314" s="31" t="s">
        <v>42</v>
      </c>
      <c r="G314" s="31" t="s">
        <v>42</v>
      </c>
      <c r="H314" s="23"/>
      <c r="I314" s="23"/>
      <c r="J314" s="23"/>
      <c r="K314" s="23"/>
    </row>
    <row r="315" spans="1:11" ht="14.1" customHeight="1">
      <c r="A315" s="23"/>
      <c r="B315" s="23"/>
      <c r="C315" s="27" t="s">
        <v>40</v>
      </c>
      <c r="D315" s="31" t="s">
        <v>42</v>
      </c>
      <c r="E315" s="31" t="s">
        <v>281</v>
      </c>
      <c r="F315" s="31" t="s">
        <v>42</v>
      </c>
      <c r="G315" s="31" t="s">
        <v>42</v>
      </c>
      <c r="H315" s="23"/>
      <c r="I315" s="23"/>
      <c r="J315" s="23"/>
      <c r="K315" s="23"/>
    </row>
    <row r="316" spans="1:11" ht="14.1" customHeight="1">
      <c r="A316" s="23"/>
      <c r="B316" s="23"/>
      <c r="C316" s="27" t="s">
        <v>41</v>
      </c>
      <c r="D316" s="31" t="s">
        <v>18</v>
      </c>
      <c r="E316" s="31" t="s">
        <v>18</v>
      </c>
      <c r="F316" s="31" t="s">
        <v>122</v>
      </c>
      <c r="G316" s="31" t="s">
        <v>18</v>
      </c>
      <c r="H316" s="23"/>
      <c r="I316" s="23"/>
      <c r="J316" s="23"/>
      <c r="K316" s="23"/>
    </row>
    <row r="317" spans="1:11" ht="14.1" customHeight="1">
      <c r="A317" s="23"/>
      <c r="B317" s="23"/>
      <c r="C317" s="27" t="s">
        <v>43</v>
      </c>
      <c r="D317" s="31" t="s">
        <v>18</v>
      </c>
      <c r="E317" s="31" t="s">
        <v>18</v>
      </c>
      <c r="F317" s="31" t="s">
        <v>122</v>
      </c>
      <c r="G317" s="31" t="s">
        <v>18</v>
      </c>
      <c r="H317" s="23"/>
      <c r="I317" s="23"/>
      <c r="J317" s="23"/>
      <c r="K317" s="23"/>
    </row>
    <row r="318" spans="1:11" ht="14.1" customHeight="1">
      <c r="A318" s="23"/>
      <c r="B318" s="23"/>
      <c r="C318" s="27" t="s">
        <v>47</v>
      </c>
      <c r="D318" s="31" t="s">
        <v>18</v>
      </c>
      <c r="E318" s="31" t="s">
        <v>18</v>
      </c>
      <c r="F318" s="31" t="s">
        <v>122</v>
      </c>
      <c r="G318" s="31" t="s">
        <v>18</v>
      </c>
      <c r="H318" s="23"/>
      <c r="I318" s="23"/>
      <c r="J318" s="23"/>
      <c r="K318" s="23"/>
    </row>
    <row r="319" spans="1:11" ht="14.1" customHeight="1">
      <c r="A319" s="23"/>
      <c r="B319" s="23"/>
      <c r="C319" s="1848" t="s">
        <v>24</v>
      </c>
      <c r="D319" s="1849"/>
      <c r="E319" s="1849"/>
      <c r="F319" s="1849"/>
      <c r="G319" s="1849"/>
      <c r="H319" s="23"/>
      <c r="I319" s="23"/>
      <c r="J319" s="23"/>
      <c r="K319" s="23"/>
    </row>
    <row r="320" spans="1:11" ht="14.1" customHeight="1">
      <c r="A320" s="23"/>
      <c r="B320" s="23"/>
      <c r="C320" s="35"/>
      <c r="D320" s="36">
        <v>2023</v>
      </c>
      <c r="E320" s="36">
        <v>2024</v>
      </c>
      <c r="F320" s="36">
        <v>2025</v>
      </c>
      <c r="G320" s="36">
        <v>2026</v>
      </c>
      <c r="H320" s="23"/>
      <c r="I320" s="23"/>
      <c r="J320" s="23"/>
      <c r="K320" s="23"/>
    </row>
    <row r="321" spans="1:11" ht="14.1" customHeight="1">
      <c r="A321" s="23"/>
      <c r="B321" s="23"/>
      <c r="C321" s="37"/>
      <c r="D321" s="38" t="s">
        <v>22</v>
      </c>
      <c r="E321" s="38" t="s">
        <v>23</v>
      </c>
      <c r="F321" s="38" t="s">
        <v>23</v>
      </c>
      <c r="G321" s="38" t="s">
        <v>23</v>
      </c>
      <c r="H321" s="23"/>
      <c r="I321" s="23"/>
      <c r="J321" s="23"/>
      <c r="K321" s="23"/>
    </row>
    <row r="322" spans="1:11" ht="14.1" customHeight="1">
      <c r="A322" s="23"/>
      <c r="B322" s="23"/>
      <c r="C322" s="39" t="s">
        <v>48</v>
      </c>
      <c r="D322" s="40">
        <v>0</v>
      </c>
      <c r="E322" s="40">
        <v>0</v>
      </c>
      <c r="F322" s="40">
        <v>0</v>
      </c>
      <c r="G322" s="40">
        <v>0</v>
      </c>
      <c r="H322" s="23"/>
      <c r="I322" s="23"/>
      <c r="J322" s="23"/>
      <c r="K322" s="23"/>
    </row>
    <row r="323" spans="1:11" ht="14.1" customHeight="1">
      <c r="A323" s="23"/>
      <c r="B323" s="23"/>
      <c r="C323" s="39" t="s">
        <v>49</v>
      </c>
      <c r="D323" s="40">
        <v>0</v>
      </c>
      <c r="E323" s="40">
        <v>0</v>
      </c>
      <c r="F323" s="40">
        <v>0</v>
      </c>
      <c r="G323" s="40">
        <v>0</v>
      </c>
      <c r="H323" s="23"/>
      <c r="I323" s="23"/>
      <c r="J323" s="23"/>
      <c r="K323" s="23"/>
    </row>
    <row r="324" spans="1:11" ht="14.1" customHeight="1">
      <c r="A324" s="23"/>
      <c r="B324" s="23"/>
      <c r="C324" s="39" t="s">
        <v>50</v>
      </c>
      <c r="D324" s="40">
        <v>0</v>
      </c>
      <c r="E324" s="40">
        <v>0</v>
      </c>
      <c r="F324" s="40">
        <v>0</v>
      </c>
      <c r="G324" s="40">
        <v>0</v>
      </c>
      <c r="H324" s="23"/>
      <c r="I324" s="23"/>
      <c r="J324" s="23"/>
      <c r="K324" s="23"/>
    </row>
    <row r="325" spans="1:11" ht="14.1" customHeight="1">
      <c r="A325" s="23"/>
      <c r="B325" s="23"/>
      <c r="C325" s="39" t="s">
        <v>51</v>
      </c>
      <c r="D325" s="40">
        <v>0</v>
      </c>
      <c r="E325" s="40">
        <v>0</v>
      </c>
      <c r="F325" s="40">
        <v>0</v>
      </c>
      <c r="G325" s="40">
        <v>0</v>
      </c>
      <c r="H325" s="23"/>
      <c r="I325" s="23"/>
      <c r="J325" s="23"/>
      <c r="K325" s="23"/>
    </row>
    <row r="326" spans="1:11" ht="14.1" customHeight="1">
      <c r="A326" s="23"/>
      <c r="B326" s="23"/>
      <c r="C326" s="39" t="s">
        <v>49</v>
      </c>
      <c r="D326" s="40">
        <v>0</v>
      </c>
      <c r="E326" s="40">
        <v>0</v>
      </c>
      <c r="F326" s="40">
        <v>0</v>
      </c>
      <c r="G326" s="40">
        <v>0</v>
      </c>
      <c r="H326" s="23"/>
      <c r="I326" s="23"/>
      <c r="J326" s="23"/>
      <c r="K326" s="23"/>
    </row>
    <row r="327" spans="1:11" ht="14.1" customHeight="1">
      <c r="A327" s="23"/>
      <c r="B327" s="23"/>
      <c r="C327" s="39" t="s">
        <v>50</v>
      </c>
      <c r="D327" s="40">
        <v>0</v>
      </c>
      <c r="E327" s="40">
        <v>0</v>
      </c>
      <c r="F327" s="40">
        <v>0</v>
      </c>
      <c r="G327" s="40">
        <v>0</v>
      </c>
      <c r="H327" s="23"/>
      <c r="I327" s="23"/>
      <c r="J327" s="23"/>
      <c r="K327" s="23"/>
    </row>
    <row r="328" spans="1:11" ht="14.1" customHeight="1">
      <c r="A328" s="23"/>
      <c r="B328" s="23"/>
      <c r="C328" s="39" t="s">
        <v>52</v>
      </c>
      <c r="D328" s="40">
        <v>0</v>
      </c>
      <c r="E328" s="40">
        <v>0</v>
      </c>
      <c r="F328" s="40">
        <v>0</v>
      </c>
      <c r="G328" s="40">
        <v>0</v>
      </c>
      <c r="H328" s="23"/>
      <c r="I328" s="23"/>
      <c r="J328" s="23"/>
      <c r="K328" s="23"/>
    </row>
    <row r="329" spans="1:11" ht="14.1" customHeight="1">
      <c r="A329" s="23"/>
      <c r="B329" s="23"/>
      <c r="C329" s="39" t="s">
        <v>49</v>
      </c>
      <c r="D329" s="40">
        <v>0</v>
      </c>
      <c r="E329" s="40">
        <v>0</v>
      </c>
      <c r="F329" s="40">
        <v>0</v>
      </c>
      <c r="G329" s="40">
        <v>0</v>
      </c>
      <c r="H329" s="23"/>
      <c r="I329" s="23"/>
      <c r="J329" s="23"/>
      <c r="K329" s="23"/>
    </row>
    <row r="330" spans="1:11" ht="14.1" customHeight="1">
      <c r="A330" s="23"/>
      <c r="B330" s="23"/>
      <c r="C330" s="39" t="s">
        <v>50</v>
      </c>
      <c r="D330" s="40">
        <v>0</v>
      </c>
      <c r="E330" s="40">
        <v>0</v>
      </c>
      <c r="F330" s="40">
        <v>0</v>
      </c>
      <c r="G330" s="40">
        <v>0</v>
      </c>
      <c r="H330" s="23"/>
      <c r="I330" s="23"/>
      <c r="J330" s="23"/>
      <c r="K330" s="23"/>
    </row>
    <row r="331" spans="1:11" ht="14.1" customHeight="1">
      <c r="A331" s="23"/>
      <c r="B331" s="23"/>
      <c r="C331" s="39" t="s">
        <v>53</v>
      </c>
      <c r="D331" s="40">
        <v>0</v>
      </c>
      <c r="E331" s="40">
        <v>0</v>
      </c>
      <c r="F331" s="40">
        <v>0</v>
      </c>
      <c r="G331" s="40">
        <v>0</v>
      </c>
      <c r="H331" s="23"/>
      <c r="I331" s="23"/>
      <c r="J331" s="23"/>
      <c r="K331" s="23"/>
    </row>
    <row r="332" spans="1:11" ht="14.1" customHeight="1">
      <c r="A332" s="23"/>
      <c r="B332" s="23"/>
      <c r="C332" s="39" t="s">
        <v>49</v>
      </c>
      <c r="D332" s="40">
        <v>0</v>
      </c>
      <c r="E332" s="40">
        <v>0</v>
      </c>
      <c r="F332" s="40">
        <v>0</v>
      </c>
      <c r="G332" s="40">
        <v>0</v>
      </c>
      <c r="H332" s="23"/>
      <c r="I332" s="23"/>
      <c r="J332" s="23"/>
      <c r="K332" s="23"/>
    </row>
    <row r="333" spans="1:11" ht="14.1" customHeight="1">
      <c r="A333" s="23"/>
      <c r="B333" s="23"/>
      <c r="C333" s="39" t="s">
        <v>50</v>
      </c>
      <c r="D333" s="40">
        <v>0</v>
      </c>
      <c r="E333" s="40">
        <v>0</v>
      </c>
      <c r="F333" s="40">
        <v>0</v>
      </c>
      <c r="G333" s="40">
        <v>0</v>
      </c>
      <c r="H333" s="23"/>
      <c r="I333" s="23"/>
      <c r="J333" s="23"/>
      <c r="K333" s="23"/>
    </row>
    <row r="334" spans="1:11" ht="14.1" customHeight="1">
      <c r="A334" s="23"/>
      <c r="B334" s="23"/>
      <c r="C334" s="39" t="s">
        <v>54</v>
      </c>
      <c r="D334" s="40">
        <v>0</v>
      </c>
      <c r="E334" s="40">
        <v>0</v>
      </c>
      <c r="F334" s="40">
        <v>0</v>
      </c>
      <c r="G334" s="40">
        <v>0</v>
      </c>
      <c r="H334" s="23"/>
      <c r="I334" s="23"/>
      <c r="J334" s="23"/>
      <c r="K334" s="23"/>
    </row>
    <row r="335" spans="1:11" ht="14.1" customHeight="1">
      <c r="A335" s="23"/>
      <c r="B335" s="23"/>
      <c r="C335" s="39" t="s">
        <v>49</v>
      </c>
      <c r="D335" s="40">
        <v>0</v>
      </c>
      <c r="E335" s="40">
        <v>0</v>
      </c>
      <c r="F335" s="40">
        <v>0</v>
      </c>
      <c r="G335" s="40">
        <v>0</v>
      </c>
      <c r="H335" s="23"/>
      <c r="I335" s="23"/>
      <c r="J335" s="23"/>
      <c r="K335" s="23"/>
    </row>
    <row r="336" spans="1:11" ht="14.1" customHeight="1">
      <c r="A336" s="23"/>
      <c r="B336" s="23"/>
      <c r="C336" s="39" t="s">
        <v>50</v>
      </c>
      <c r="D336" s="40">
        <v>0</v>
      </c>
      <c r="E336" s="40">
        <v>0</v>
      </c>
      <c r="F336" s="40">
        <v>0</v>
      </c>
      <c r="G336" s="40">
        <v>0</v>
      </c>
      <c r="H336" s="23"/>
      <c r="I336" s="23"/>
      <c r="J336" s="23"/>
      <c r="K336" s="23"/>
    </row>
    <row r="337" spans="1:11" ht="14.1" customHeight="1">
      <c r="A337" s="23"/>
      <c r="B337" s="23"/>
      <c r="C337" s="39" t="s">
        <v>55</v>
      </c>
      <c r="D337" s="40">
        <v>0</v>
      </c>
      <c r="E337" s="40">
        <v>0</v>
      </c>
      <c r="F337" s="40">
        <v>0</v>
      </c>
      <c r="G337" s="40">
        <v>0</v>
      </c>
      <c r="H337" s="23"/>
      <c r="I337" s="23"/>
      <c r="J337" s="23"/>
      <c r="K337" s="23"/>
    </row>
    <row r="338" spans="1:11" ht="14.1" customHeight="1">
      <c r="A338" s="23"/>
      <c r="B338" s="23"/>
      <c r="C338" s="39" t="s">
        <v>49</v>
      </c>
      <c r="D338" s="40">
        <v>0</v>
      </c>
      <c r="E338" s="40">
        <v>0</v>
      </c>
      <c r="F338" s="40">
        <v>0</v>
      </c>
      <c r="G338" s="40">
        <v>0</v>
      </c>
      <c r="H338" s="23"/>
      <c r="I338" s="23"/>
      <c r="J338" s="23"/>
      <c r="K338" s="23"/>
    </row>
    <row r="339" spans="1:11" ht="14.1" customHeight="1">
      <c r="A339" s="23"/>
      <c r="B339" s="23"/>
      <c r="C339" s="39" t="s">
        <v>50</v>
      </c>
      <c r="D339" s="40">
        <v>0</v>
      </c>
      <c r="E339" s="40">
        <v>0</v>
      </c>
      <c r="F339" s="40">
        <v>0</v>
      </c>
      <c r="G339" s="40">
        <v>0</v>
      </c>
      <c r="H339" s="23"/>
      <c r="I339" s="23"/>
      <c r="J339" s="23"/>
      <c r="K339" s="23"/>
    </row>
    <row r="340" spans="1:11" ht="14.1" customHeight="1">
      <c r="A340" s="23"/>
      <c r="B340" s="23"/>
      <c r="C340" s="39" t="s">
        <v>56</v>
      </c>
      <c r="D340" s="40">
        <v>0</v>
      </c>
      <c r="E340" s="40">
        <v>0</v>
      </c>
      <c r="F340" s="40">
        <v>0</v>
      </c>
      <c r="G340" s="40">
        <v>0</v>
      </c>
      <c r="H340" s="23"/>
      <c r="I340" s="23"/>
      <c r="J340" s="23"/>
      <c r="K340" s="23"/>
    </row>
    <row r="341" spans="1:11" ht="14.1" customHeight="1">
      <c r="A341" s="23"/>
      <c r="B341" s="23"/>
      <c r="C341" s="39" t="s">
        <v>49</v>
      </c>
      <c r="D341" s="40">
        <v>0</v>
      </c>
      <c r="E341" s="40">
        <v>0</v>
      </c>
      <c r="F341" s="40">
        <v>0</v>
      </c>
      <c r="G341" s="40">
        <v>0</v>
      </c>
      <c r="H341" s="23"/>
      <c r="I341" s="23"/>
      <c r="J341" s="23"/>
      <c r="K341" s="23"/>
    </row>
    <row r="342" spans="1:11" ht="14.1" customHeight="1">
      <c r="A342" s="23"/>
      <c r="B342" s="23"/>
      <c r="C342" s="39" t="s">
        <v>50</v>
      </c>
      <c r="D342" s="40">
        <v>0</v>
      </c>
      <c r="E342" s="40">
        <v>0</v>
      </c>
      <c r="F342" s="40">
        <v>0</v>
      </c>
      <c r="G342" s="40">
        <v>0</v>
      </c>
      <c r="H342" s="23"/>
      <c r="I342" s="23"/>
      <c r="J342" s="23"/>
      <c r="K342" s="23"/>
    </row>
    <row r="343" spans="1:11" ht="14.1" customHeight="1">
      <c r="A343" s="23"/>
      <c r="B343" s="23"/>
      <c r="C343" s="39" t="s">
        <v>57</v>
      </c>
      <c r="D343" s="40">
        <v>0</v>
      </c>
      <c r="E343" s="40">
        <v>2000000</v>
      </c>
      <c r="F343" s="40">
        <v>0</v>
      </c>
      <c r="G343" s="40">
        <v>0</v>
      </c>
      <c r="H343" s="23"/>
      <c r="I343" s="23"/>
      <c r="J343" s="23"/>
      <c r="K343" s="23"/>
    </row>
    <row r="344" spans="1:11" ht="14.1" customHeight="1">
      <c r="A344" s="23"/>
      <c r="B344" s="23"/>
      <c r="C344" s="39" t="s">
        <v>49</v>
      </c>
      <c r="D344" s="40">
        <v>0</v>
      </c>
      <c r="E344" s="40">
        <v>0</v>
      </c>
      <c r="F344" s="40">
        <v>0</v>
      </c>
      <c r="G344" s="40">
        <v>0</v>
      </c>
      <c r="H344" s="23"/>
      <c r="I344" s="23"/>
      <c r="J344" s="23"/>
      <c r="K344" s="23"/>
    </row>
    <row r="345" spans="1:11" ht="14.1" customHeight="1">
      <c r="A345" s="23"/>
      <c r="B345" s="23"/>
      <c r="C345" s="39" t="s">
        <v>58</v>
      </c>
      <c r="D345" s="40">
        <v>0</v>
      </c>
      <c r="E345" s="40">
        <v>0</v>
      </c>
      <c r="F345" s="40">
        <v>0</v>
      </c>
      <c r="G345" s="40">
        <v>0</v>
      </c>
      <c r="H345" s="23"/>
      <c r="I345" s="23"/>
      <c r="J345" s="23"/>
      <c r="K345" s="23"/>
    </row>
    <row r="346" spans="1:11" ht="14.1" customHeight="1">
      <c r="A346" s="23"/>
      <c r="B346" s="23"/>
      <c r="C346" s="39" t="s">
        <v>59</v>
      </c>
      <c r="D346" s="40">
        <v>0</v>
      </c>
      <c r="E346" s="40">
        <v>0</v>
      </c>
      <c r="F346" s="40">
        <v>0</v>
      </c>
      <c r="G346" s="40">
        <v>0</v>
      </c>
      <c r="H346" s="23"/>
      <c r="I346" s="23"/>
      <c r="J346" s="23"/>
      <c r="K346" s="23"/>
    </row>
    <row r="347" spans="1:11" ht="14.1" customHeight="1">
      <c r="A347" s="23"/>
      <c r="B347" s="23"/>
      <c r="C347" s="39" t="s">
        <v>60</v>
      </c>
      <c r="D347" s="40">
        <v>0</v>
      </c>
      <c r="E347" s="40">
        <v>2000000</v>
      </c>
      <c r="F347" s="40">
        <v>0</v>
      </c>
      <c r="G347" s="40">
        <v>0</v>
      </c>
      <c r="H347" s="23"/>
      <c r="I347" s="23"/>
      <c r="J347" s="23"/>
      <c r="K347" s="23"/>
    </row>
    <row r="348" spans="1:11" ht="14.1" customHeight="1">
      <c r="A348" s="23"/>
      <c r="B348" s="23"/>
      <c r="C348" s="39" t="s">
        <v>61</v>
      </c>
      <c r="D348" s="40">
        <v>0</v>
      </c>
      <c r="E348" s="40">
        <v>0</v>
      </c>
      <c r="F348" s="40">
        <v>0</v>
      </c>
      <c r="G348" s="40">
        <v>0</v>
      </c>
      <c r="H348" s="23"/>
      <c r="I348" s="23"/>
      <c r="J348" s="23"/>
      <c r="K348" s="23"/>
    </row>
    <row r="349" spans="1:11" ht="14.1" customHeight="1">
      <c r="A349" s="23"/>
      <c r="B349" s="23"/>
      <c r="C349" s="39" t="s">
        <v>62</v>
      </c>
      <c r="D349" s="40">
        <v>0</v>
      </c>
      <c r="E349" s="40">
        <v>0</v>
      </c>
      <c r="F349" s="40">
        <v>0</v>
      </c>
      <c r="G349" s="40">
        <v>0</v>
      </c>
      <c r="H349" s="23"/>
      <c r="I349" s="23"/>
      <c r="J349" s="23"/>
      <c r="K349" s="23"/>
    </row>
    <row r="350" spans="1:11" ht="14.1" customHeight="1">
      <c r="A350" s="23"/>
      <c r="B350" s="23"/>
      <c r="C350" s="39" t="s">
        <v>49</v>
      </c>
      <c r="D350" s="40">
        <v>0</v>
      </c>
      <c r="E350" s="40">
        <v>0</v>
      </c>
      <c r="F350" s="40">
        <v>0</v>
      </c>
      <c r="G350" s="40">
        <v>0</v>
      </c>
      <c r="H350" s="23"/>
      <c r="I350" s="23"/>
      <c r="J350" s="23"/>
      <c r="K350" s="23"/>
    </row>
    <row r="351" spans="1:11" ht="14.1" customHeight="1">
      <c r="A351" s="23"/>
      <c r="B351" s="23"/>
      <c r="C351" s="39" t="s">
        <v>58</v>
      </c>
      <c r="D351" s="40">
        <v>0</v>
      </c>
      <c r="E351" s="40">
        <v>0</v>
      </c>
      <c r="F351" s="40">
        <v>0</v>
      </c>
      <c r="G351" s="40">
        <v>0</v>
      </c>
      <c r="H351" s="23"/>
      <c r="I351" s="23"/>
      <c r="J351" s="23"/>
      <c r="K351" s="23"/>
    </row>
    <row r="352" spans="1:11" ht="14.1" customHeight="1">
      <c r="A352" s="23"/>
      <c r="B352" s="23"/>
      <c r="C352" s="39" t="s">
        <v>59</v>
      </c>
      <c r="D352" s="40">
        <v>0</v>
      </c>
      <c r="E352" s="40">
        <v>0</v>
      </c>
      <c r="F352" s="40">
        <v>0</v>
      </c>
      <c r="G352" s="40">
        <v>0</v>
      </c>
      <c r="H352" s="23"/>
      <c r="I352" s="23"/>
      <c r="J352" s="23"/>
      <c r="K352" s="23"/>
    </row>
    <row r="353" spans="1:11" ht="14.1" customHeight="1">
      <c r="A353" s="23"/>
      <c r="B353" s="23"/>
      <c r="C353" s="39" t="s">
        <v>60</v>
      </c>
      <c r="D353" s="40">
        <v>0</v>
      </c>
      <c r="E353" s="40">
        <v>0</v>
      </c>
      <c r="F353" s="40">
        <v>0</v>
      </c>
      <c r="G353" s="40">
        <v>0</v>
      </c>
      <c r="H353" s="23"/>
      <c r="I353" s="23"/>
      <c r="J353" s="23"/>
      <c r="K353" s="23"/>
    </row>
    <row r="354" spans="1:11" ht="14.1" customHeight="1">
      <c r="A354" s="23"/>
      <c r="B354" s="23"/>
      <c r="C354" s="39" t="s">
        <v>61</v>
      </c>
      <c r="D354" s="40">
        <v>0</v>
      </c>
      <c r="E354" s="40">
        <v>0</v>
      </c>
      <c r="F354" s="40">
        <v>0</v>
      </c>
      <c r="G354" s="40">
        <v>0</v>
      </c>
      <c r="H354" s="23"/>
      <c r="I354" s="23"/>
      <c r="J354" s="23"/>
      <c r="K354" s="23"/>
    </row>
    <row r="355" spans="1:11" ht="14.1" customHeight="1">
      <c r="A355" s="23"/>
      <c r="B355" s="23"/>
      <c r="C355" s="39" t="s">
        <v>63</v>
      </c>
      <c r="D355" s="40">
        <v>0</v>
      </c>
      <c r="E355" s="40">
        <v>0</v>
      </c>
      <c r="F355" s="40">
        <v>0</v>
      </c>
      <c r="G355" s="40">
        <v>0</v>
      </c>
      <c r="H355" s="23"/>
      <c r="I355" s="23"/>
      <c r="J355" s="23"/>
      <c r="K355" s="23"/>
    </row>
    <row r="356" spans="1:11" ht="14.1" customHeight="1">
      <c r="A356" s="23"/>
      <c r="B356" s="23"/>
      <c r="C356" s="39" t="s">
        <v>49</v>
      </c>
      <c r="D356" s="40">
        <v>0</v>
      </c>
      <c r="E356" s="40">
        <v>0</v>
      </c>
      <c r="F356" s="40">
        <v>0</v>
      </c>
      <c r="G356" s="40">
        <v>0</v>
      </c>
      <c r="H356" s="23"/>
      <c r="I356" s="23"/>
      <c r="J356" s="23"/>
      <c r="K356" s="23"/>
    </row>
    <row r="357" spans="1:11" ht="14.1" customHeight="1">
      <c r="A357" s="23"/>
      <c r="B357" s="23"/>
      <c r="C357" s="39" t="s">
        <v>58</v>
      </c>
      <c r="D357" s="40">
        <v>0</v>
      </c>
      <c r="E357" s="40">
        <v>0</v>
      </c>
      <c r="F357" s="40">
        <v>0</v>
      </c>
      <c r="G357" s="40">
        <v>0</v>
      </c>
      <c r="H357" s="23"/>
      <c r="I357" s="23"/>
      <c r="J357" s="23"/>
      <c r="K357" s="23"/>
    </row>
    <row r="358" spans="1:11" ht="14.1" customHeight="1">
      <c r="A358" s="23"/>
      <c r="B358" s="23"/>
      <c r="C358" s="39" t="s">
        <v>59</v>
      </c>
      <c r="D358" s="40">
        <v>0</v>
      </c>
      <c r="E358" s="40">
        <v>0</v>
      </c>
      <c r="F358" s="40">
        <v>0</v>
      </c>
      <c r="G358" s="40">
        <v>0</v>
      </c>
      <c r="H358" s="23"/>
      <c r="I358" s="23"/>
      <c r="J358" s="23"/>
      <c r="K358" s="23"/>
    </row>
    <row r="359" spans="1:11" ht="14.1" customHeight="1">
      <c r="A359" s="23"/>
      <c r="B359" s="23"/>
      <c r="C359" s="39" t="s">
        <v>60</v>
      </c>
      <c r="D359" s="40">
        <v>0</v>
      </c>
      <c r="E359" s="40">
        <v>0</v>
      </c>
      <c r="F359" s="40">
        <v>0</v>
      </c>
      <c r="G359" s="40">
        <v>0</v>
      </c>
      <c r="H359" s="23"/>
      <c r="I359" s="23"/>
      <c r="J359" s="23"/>
      <c r="K359" s="23"/>
    </row>
    <row r="360" spans="1:11" ht="14.1" customHeight="1">
      <c r="A360" s="23"/>
      <c r="B360" s="23"/>
      <c r="C360" s="39" t="s">
        <v>61</v>
      </c>
      <c r="D360" s="40">
        <v>0</v>
      </c>
      <c r="E360" s="40">
        <v>0</v>
      </c>
      <c r="F360" s="40">
        <v>0</v>
      </c>
      <c r="G360" s="40">
        <v>0</v>
      </c>
      <c r="H360" s="23"/>
      <c r="I360" s="23"/>
      <c r="J360" s="23"/>
      <c r="K360" s="23"/>
    </row>
    <row r="361" spans="1:11" ht="14.1" customHeight="1">
      <c r="A361" s="23"/>
      <c r="B361" s="23"/>
      <c r="C361" s="39" t="s">
        <v>64</v>
      </c>
      <c r="D361" s="40">
        <v>0</v>
      </c>
      <c r="E361" s="40">
        <v>0</v>
      </c>
      <c r="F361" s="40">
        <v>0</v>
      </c>
      <c r="G361" s="40">
        <v>0</v>
      </c>
      <c r="H361" s="23"/>
      <c r="I361" s="23"/>
      <c r="J361" s="23"/>
      <c r="K361" s="23"/>
    </row>
    <row r="362" spans="1:11" ht="14.1" customHeight="1">
      <c r="A362" s="23"/>
      <c r="B362" s="23"/>
      <c r="C362" s="39" t="s">
        <v>65</v>
      </c>
      <c r="D362" s="40">
        <v>0</v>
      </c>
      <c r="E362" s="40">
        <v>0</v>
      </c>
      <c r="F362" s="40">
        <v>0</v>
      </c>
      <c r="G362" s="40">
        <v>0</v>
      </c>
      <c r="H362" s="23"/>
      <c r="I362" s="23"/>
      <c r="J362" s="23"/>
      <c r="K362" s="23"/>
    </row>
    <row r="363" spans="1:11" ht="14.1" customHeight="1">
      <c r="A363" s="23"/>
      <c r="B363" s="23"/>
      <c r="C363" s="41" t="s">
        <v>25</v>
      </c>
      <c r="D363" s="40">
        <v>0</v>
      </c>
      <c r="E363" s="40">
        <v>2000000</v>
      </c>
      <c r="F363" s="40">
        <v>0</v>
      </c>
      <c r="G363" s="40">
        <v>0</v>
      </c>
      <c r="H363" s="23"/>
      <c r="I363" s="23"/>
      <c r="J363" s="23"/>
      <c r="K363" s="23"/>
    </row>
    <row r="364" spans="1:11" ht="15" customHeight="1">
      <c r="A364" s="23"/>
      <c r="B364" s="23"/>
      <c r="C364" s="42" t="s">
        <v>18</v>
      </c>
      <c r="D364" s="43" t="s">
        <v>18</v>
      </c>
      <c r="E364" s="43" t="s">
        <v>18</v>
      </c>
      <c r="F364" s="43" t="s">
        <v>18</v>
      </c>
      <c r="G364" s="43" t="s">
        <v>18</v>
      </c>
      <c r="H364" s="23"/>
      <c r="I364" s="23"/>
      <c r="J364" s="23"/>
      <c r="K364" s="23"/>
    </row>
    <row r="365" spans="1:11" ht="15" customHeight="1">
      <c r="A365" s="23"/>
      <c r="B365" s="23"/>
      <c r="C365" s="26" t="s">
        <v>201</v>
      </c>
      <c r="D365" s="44">
        <v>0</v>
      </c>
      <c r="E365" s="44">
        <v>684000000</v>
      </c>
      <c r="F365" s="44">
        <v>702983000</v>
      </c>
      <c r="G365" s="44">
        <v>704983000</v>
      </c>
      <c r="H365" s="23"/>
      <c r="I365" s="23"/>
      <c r="J365" s="23"/>
      <c r="K365" s="23"/>
    </row>
    <row r="366" spans="1:11" ht="15" customHeight="1">
      <c r="A366" s="23"/>
      <c r="B366" s="23"/>
      <c r="C366" s="27" t="s">
        <v>48</v>
      </c>
      <c r="D366" s="45">
        <v>0</v>
      </c>
      <c r="E366" s="45">
        <v>531300000</v>
      </c>
      <c r="F366" s="45">
        <v>550283000</v>
      </c>
      <c r="G366" s="45">
        <v>550283000</v>
      </c>
      <c r="H366" s="23"/>
      <c r="I366" s="23"/>
      <c r="J366" s="23"/>
      <c r="K366" s="23"/>
    </row>
    <row r="367" spans="1:11" ht="15" customHeight="1">
      <c r="A367" s="23"/>
      <c r="B367" s="23"/>
      <c r="C367" s="27" t="s">
        <v>49</v>
      </c>
      <c r="D367" s="45">
        <v>0</v>
      </c>
      <c r="E367" s="45">
        <v>531300000</v>
      </c>
      <c r="F367" s="45">
        <v>550283000</v>
      </c>
      <c r="G367" s="45">
        <v>550283000</v>
      </c>
      <c r="H367" s="23"/>
      <c r="I367" s="23"/>
      <c r="J367" s="23"/>
      <c r="K367" s="23"/>
    </row>
    <row r="368" spans="1:11" ht="15" customHeight="1">
      <c r="A368" s="23"/>
      <c r="B368" s="23"/>
      <c r="C368" s="27" t="s">
        <v>50</v>
      </c>
      <c r="D368" s="45">
        <v>0</v>
      </c>
      <c r="E368" s="45">
        <v>0</v>
      </c>
      <c r="F368" s="45">
        <v>0</v>
      </c>
      <c r="G368" s="45">
        <v>0</v>
      </c>
      <c r="H368" s="23"/>
      <c r="I368" s="23"/>
      <c r="J368" s="23"/>
      <c r="K368" s="23"/>
    </row>
    <row r="369" spans="1:11" ht="15" customHeight="1">
      <c r="A369" s="23"/>
      <c r="B369" s="23"/>
      <c r="C369" s="27" t="s">
        <v>51</v>
      </c>
      <c r="D369" s="45">
        <v>0</v>
      </c>
      <c r="E369" s="45">
        <v>66800000</v>
      </c>
      <c r="F369" s="45">
        <v>66800000</v>
      </c>
      <c r="G369" s="45">
        <v>66800000</v>
      </c>
      <c r="H369" s="23"/>
      <c r="I369" s="23"/>
      <c r="J369" s="23"/>
      <c r="K369" s="23"/>
    </row>
    <row r="370" spans="1:11" ht="15" customHeight="1">
      <c r="A370" s="23"/>
      <c r="B370" s="23"/>
      <c r="C370" s="27" t="s">
        <v>49</v>
      </c>
      <c r="D370" s="45">
        <v>0</v>
      </c>
      <c r="E370" s="45">
        <v>66800000</v>
      </c>
      <c r="F370" s="45">
        <v>66800000</v>
      </c>
      <c r="G370" s="45">
        <v>66800000</v>
      </c>
      <c r="H370" s="23"/>
      <c r="I370" s="23"/>
      <c r="J370" s="23"/>
      <c r="K370" s="23"/>
    </row>
    <row r="371" spans="1:11" ht="15" customHeight="1">
      <c r="A371" s="23"/>
      <c r="B371" s="23"/>
      <c r="C371" s="27" t="s">
        <v>50</v>
      </c>
      <c r="D371" s="45">
        <v>0</v>
      </c>
      <c r="E371" s="45">
        <v>0</v>
      </c>
      <c r="F371" s="45">
        <v>0</v>
      </c>
      <c r="G371" s="45">
        <v>0</v>
      </c>
      <c r="H371" s="23"/>
      <c r="I371" s="23"/>
      <c r="J371" s="23"/>
      <c r="K371" s="23"/>
    </row>
    <row r="372" spans="1:11" ht="15" customHeight="1">
      <c r="A372" s="23"/>
      <c r="B372" s="23"/>
      <c r="C372" s="27" t="s">
        <v>52</v>
      </c>
      <c r="D372" s="45">
        <v>0</v>
      </c>
      <c r="E372" s="45">
        <v>70750000</v>
      </c>
      <c r="F372" s="45">
        <v>70750000</v>
      </c>
      <c r="G372" s="45">
        <v>72750000</v>
      </c>
      <c r="H372" s="23"/>
      <c r="I372" s="23"/>
      <c r="J372" s="23"/>
      <c r="K372" s="23"/>
    </row>
    <row r="373" spans="1:11" ht="15" customHeight="1">
      <c r="A373" s="23"/>
      <c r="B373" s="23"/>
      <c r="C373" s="27" t="s">
        <v>49</v>
      </c>
      <c r="D373" s="45">
        <v>0</v>
      </c>
      <c r="E373" s="45">
        <v>70750000</v>
      </c>
      <c r="F373" s="45">
        <v>70750000</v>
      </c>
      <c r="G373" s="45">
        <v>72750000</v>
      </c>
      <c r="H373" s="23"/>
      <c r="I373" s="23"/>
      <c r="J373" s="23"/>
      <c r="K373" s="23"/>
    </row>
    <row r="374" spans="1:11" ht="15" customHeight="1">
      <c r="A374" s="23"/>
      <c r="B374" s="23"/>
      <c r="C374" s="27" t="s">
        <v>50</v>
      </c>
      <c r="D374" s="45">
        <v>0</v>
      </c>
      <c r="E374" s="45">
        <v>0</v>
      </c>
      <c r="F374" s="45">
        <v>0</v>
      </c>
      <c r="G374" s="45">
        <v>0</v>
      </c>
      <c r="H374" s="23"/>
      <c r="I374" s="23"/>
      <c r="J374" s="23"/>
      <c r="K374" s="23"/>
    </row>
    <row r="375" spans="1:11" ht="15" customHeight="1">
      <c r="A375" s="23"/>
      <c r="B375" s="23"/>
      <c r="C375" s="27" t="s">
        <v>53</v>
      </c>
      <c r="D375" s="45">
        <v>0</v>
      </c>
      <c r="E375" s="45">
        <v>0</v>
      </c>
      <c r="F375" s="45">
        <v>0</v>
      </c>
      <c r="G375" s="45">
        <v>0</v>
      </c>
      <c r="H375" s="23"/>
      <c r="I375" s="23"/>
      <c r="J375" s="23"/>
      <c r="K375" s="23"/>
    </row>
    <row r="376" spans="1:11" ht="15" customHeight="1">
      <c r="A376" s="23"/>
      <c r="B376" s="23"/>
      <c r="C376" s="27" t="s">
        <v>49</v>
      </c>
      <c r="D376" s="45">
        <v>0</v>
      </c>
      <c r="E376" s="45">
        <v>0</v>
      </c>
      <c r="F376" s="45">
        <v>0</v>
      </c>
      <c r="G376" s="45">
        <v>0</v>
      </c>
      <c r="H376" s="23"/>
      <c r="I376" s="23"/>
      <c r="J376" s="23"/>
      <c r="K376" s="23"/>
    </row>
    <row r="377" spans="1:11" ht="15" customHeight="1">
      <c r="A377" s="23"/>
      <c r="B377" s="23"/>
      <c r="C377" s="27" t="s">
        <v>50</v>
      </c>
      <c r="D377" s="45">
        <v>0</v>
      </c>
      <c r="E377" s="45">
        <v>0</v>
      </c>
      <c r="F377" s="45">
        <v>0</v>
      </c>
      <c r="G377" s="45">
        <v>0</v>
      </c>
      <c r="H377" s="23"/>
      <c r="I377" s="23"/>
      <c r="J377" s="23"/>
      <c r="K377" s="23"/>
    </row>
    <row r="378" spans="1:11" ht="20.100000000000001" customHeight="1">
      <c r="A378" s="23"/>
      <c r="B378" s="23"/>
      <c r="C378" s="27" t="s">
        <v>202</v>
      </c>
      <c r="D378" s="46">
        <v>0</v>
      </c>
      <c r="E378" s="46">
        <v>0</v>
      </c>
      <c r="F378" s="46">
        <v>0</v>
      </c>
      <c r="G378" s="46">
        <v>0</v>
      </c>
      <c r="H378" s="23"/>
      <c r="I378" s="23"/>
      <c r="J378" s="23"/>
      <c r="K378" s="23"/>
    </row>
    <row r="379" spans="1:11" ht="15" customHeight="1">
      <c r="A379" s="23"/>
      <c r="B379" s="23"/>
      <c r="C379" s="27" t="s">
        <v>49</v>
      </c>
      <c r="D379" s="45">
        <v>0</v>
      </c>
      <c r="E379" s="45">
        <v>0</v>
      </c>
      <c r="F379" s="45">
        <v>0</v>
      </c>
      <c r="G379" s="45">
        <v>0</v>
      </c>
      <c r="H379" s="23"/>
      <c r="I379" s="23"/>
      <c r="J379" s="23"/>
      <c r="K379" s="23"/>
    </row>
    <row r="380" spans="1:11" ht="15" customHeight="1">
      <c r="A380" s="23"/>
      <c r="B380" s="23"/>
      <c r="C380" s="27" t="s">
        <v>50</v>
      </c>
      <c r="D380" s="45">
        <v>0</v>
      </c>
      <c r="E380" s="45">
        <v>0</v>
      </c>
      <c r="F380" s="45">
        <v>0</v>
      </c>
      <c r="G380" s="45">
        <v>0</v>
      </c>
      <c r="H380" s="23"/>
      <c r="I380" s="23"/>
      <c r="J380" s="23"/>
      <c r="K380" s="23"/>
    </row>
    <row r="381" spans="1:11" ht="15" customHeight="1">
      <c r="A381" s="23"/>
      <c r="B381" s="23"/>
      <c r="C381" s="27" t="s">
        <v>55</v>
      </c>
      <c r="D381" s="45">
        <v>0</v>
      </c>
      <c r="E381" s="45">
        <v>150000</v>
      </c>
      <c r="F381" s="45">
        <v>150000</v>
      </c>
      <c r="G381" s="45">
        <v>150000</v>
      </c>
      <c r="H381" s="23"/>
      <c r="I381" s="23"/>
      <c r="J381" s="23"/>
      <c r="K381" s="23"/>
    </row>
    <row r="382" spans="1:11" ht="15" customHeight="1">
      <c r="A382" s="23"/>
      <c r="B382" s="23"/>
      <c r="C382" s="27" t="s">
        <v>49</v>
      </c>
      <c r="D382" s="45">
        <v>0</v>
      </c>
      <c r="E382" s="45">
        <v>150000</v>
      </c>
      <c r="F382" s="45">
        <v>150000</v>
      </c>
      <c r="G382" s="45">
        <v>150000</v>
      </c>
      <c r="H382" s="23"/>
      <c r="I382" s="23"/>
      <c r="J382" s="23"/>
      <c r="K382" s="23"/>
    </row>
    <row r="383" spans="1:11" ht="15" customHeight="1">
      <c r="A383" s="23"/>
      <c r="B383" s="23"/>
      <c r="C383" s="27" t="s">
        <v>50</v>
      </c>
      <c r="D383" s="45">
        <v>0</v>
      </c>
      <c r="E383" s="45">
        <v>0</v>
      </c>
      <c r="F383" s="45">
        <v>0</v>
      </c>
      <c r="G383" s="45">
        <v>0</v>
      </c>
      <c r="H383" s="23"/>
      <c r="I383" s="23"/>
      <c r="J383" s="23"/>
      <c r="K383" s="23"/>
    </row>
    <row r="384" spans="1:11" ht="15" customHeight="1">
      <c r="A384" s="23"/>
      <c r="B384" s="23"/>
      <c r="C384" s="27" t="s">
        <v>56</v>
      </c>
      <c r="D384" s="45">
        <v>0</v>
      </c>
      <c r="E384" s="45">
        <v>0</v>
      </c>
      <c r="F384" s="45">
        <v>0</v>
      </c>
      <c r="G384" s="45">
        <v>0</v>
      </c>
      <c r="H384" s="23"/>
      <c r="I384" s="23"/>
      <c r="J384" s="23"/>
      <c r="K384" s="23"/>
    </row>
    <row r="385" spans="1:11" ht="15" customHeight="1">
      <c r="A385" s="23"/>
      <c r="B385" s="23"/>
      <c r="C385" s="27" t="s">
        <v>49</v>
      </c>
      <c r="D385" s="45">
        <v>0</v>
      </c>
      <c r="E385" s="45">
        <v>0</v>
      </c>
      <c r="F385" s="45">
        <v>0</v>
      </c>
      <c r="G385" s="45">
        <v>0</v>
      </c>
      <c r="H385" s="23"/>
      <c r="I385" s="23"/>
      <c r="J385" s="23"/>
      <c r="K385" s="23"/>
    </row>
    <row r="386" spans="1:11" ht="15" customHeight="1">
      <c r="A386" s="23"/>
      <c r="B386" s="23"/>
      <c r="C386" s="27" t="s">
        <v>50</v>
      </c>
      <c r="D386" s="45">
        <v>0</v>
      </c>
      <c r="E386" s="45">
        <v>0</v>
      </c>
      <c r="F386" s="45">
        <v>0</v>
      </c>
      <c r="G386" s="45">
        <v>0</v>
      </c>
      <c r="H386" s="23"/>
      <c r="I386" s="23"/>
      <c r="J386" s="23"/>
      <c r="K386" s="23"/>
    </row>
    <row r="387" spans="1:11" ht="15" customHeight="1">
      <c r="A387" s="23"/>
      <c r="B387" s="23"/>
      <c r="C387" s="27" t="s">
        <v>57</v>
      </c>
      <c r="D387" s="45">
        <v>0</v>
      </c>
      <c r="E387" s="45">
        <v>2000000</v>
      </c>
      <c r="F387" s="45">
        <v>0</v>
      </c>
      <c r="G387" s="45">
        <v>0</v>
      </c>
      <c r="H387" s="23"/>
      <c r="I387" s="23"/>
      <c r="J387" s="23"/>
      <c r="K387" s="23"/>
    </row>
    <row r="388" spans="1:11" ht="15" customHeight="1">
      <c r="A388" s="23"/>
      <c r="B388" s="23"/>
      <c r="C388" s="27" t="s">
        <v>49</v>
      </c>
      <c r="D388" s="45">
        <v>0</v>
      </c>
      <c r="E388" s="45">
        <v>0</v>
      </c>
      <c r="F388" s="45">
        <v>0</v>
      </c>
      <c r="G388" s="45">
        <v>0</v>
      </c>
      <c r="H388" s="23"/>
      <c r="I388" s="23"/>
      <c r="J388" s="23"/>
      <c r="K388" s="23"/>
    </row>
    <row r="389" spans="1:11" ht="15" customHeight="1">
      <c r="A389" s="23"/>
      <c r="B389" s="23"/>
      <c r="C389" s="27" t="s">
        <v>58</v>
      </c>
      <c r="D389" s="45">
        <v>0</v>
      </c>
      <c r="E389" s="45">
        <v>0</v>
      </c>
      <c r="F389" s="45">
        <v>0</v>
      </c>
      <c r="G389" s="45">
        <v>0</v>
      </c>
      <c r="H389" s="23"/>
      <c r="I389" s="23"/>
      <c r="J389" s="23"/>
      <c r="K389" s="23"/>
    </row>
    <row r="390" spans="1:11" ht="15" customHeight="1">
      <c r="A390" s="23"/>
      <c r="B390" s="23"/>
      <c r="C390" s="27" t="s">
        <v>59</v>
      </c>
      <c r="D390" s="45">
        <v>0</v>
      </c>
      <c r="E390" s="45">
        <v>0</v>
      </c>
      <c r="F390" s="45">
        <v>0</v>
      </c>
      <c r="G390" s="45">
        <v>0</v>
      </c>
      <c r="H390" s="23"/>
      <c r="I390" s="23"/>
      <c r="J390" s="23"/>
      <c r="K390" s="23"/>
    </row>
    <row r="391" spans="1:11" ht="15" customHeight="1">
      <c r="A391" s="23"/>
      <c r="B391" s="23"/>
      <c r="C391" s="27" t="s">
        <v>60</v>
      </c>
      <c r="D391" s="45">
        <v>0</v>
      </c>
      <c r="E391" s="45">
        <v>2000000</v>
      </c>
      <c r="F391" s="45">
        <v>0</v>
      </c>
      <c r="G391" s="45">
        <v>0</v>
      </c>
      <c r="H391" s="23"/>
      <c r="I391" s="23"/>
      <c r="J391" s="23"/>
      <c r="K391" s="23"/>
    </row>
    <row r="392" spans="1:11" ht="15" customHeight="1">
      <c r="A392" s="23"/>
      <c r="B392" s="23"/>
      <c r="C392" s="27" t="s">
        <v>61</v>
      </c>
      <c r="D392" s="45">
        <v>0</v>
      </c>
      <c r="E392" s="45">
        <v>0</v>
      </c>
      <c r="F392" s="45">
        <v>0</v>
      </c>
      <c r="G392" s="45">
        <v>0</v>
      </c>
      <c r="H392" s="23"/>
      <c r="I392" s="23"/>
      <c r="J392" s="23"/>
      <c r="K392" s="23"/>
    </row>
    <row r="393" spans="1:11" ht="15" customHeight="1">
      <c r="A393" s="23"/>
      <c r="B393" s="23"/>
      <c r="C393" s="27" t="s">
        <v>62</v>
      </c>
      <c r="D393" s="45">
        <v>0</v>
      </c>
      <c r="E393" s="45">
        <v>13000000</v>
      </c>
      <c r="F393" s="45">
        <v>15000000</v>
      </c>
      <c r="G393" s="45">
        <v>15000000</v>
      </c>
      <c r="H393" s="23"/>
      <c r="I393" s="23"/>
      <c r="J393" s="23"/>
      <c r="K393" s="23"/>
    </row>
    <row r="394" spans="1:11" ht="15" customHeight="1">
      <c r="A394" s="23"/>
      <c r="B394" s="23"/>
      <c r="C394" s="27" t="s">
        <v>49</v>
      </c>
      <c r="D394" s="45">
        <v>0</v>
      </c>
      <c r="E394" s="45">
        <v>13000000</v>
      </c>
      <c r="F394" s="45">
        <v>15000000</v>
      </c>
      <c r="G394" s="45">
        <v>15000000</v>
      </c>
      <c r="H394" s="23"/>
      <c r="I394" s="23"/>
      <c r="J394" s="23"/>
      <c r="K394" s="23"/>
    </row>
    <row r="395" spans="1:11" ht="15" customHeight="1">
      <c r="A395" s="23"/>
      <c r="B395" s="23"/>
      <c r="C395" s="27" t="s">
        <v>58</v>
      </c>
      <c r="D395" s="45">
        <v>0</v>
      </c>
      <c r="E395" s="45">
        <v>0</v>
      </c>
      <c r="F395" s="45">
        <v>0</v>
      </c>
      <c r="G395" s="45">
        <v>0</v>
      </c>
      <c r="H395" s="23"/>
      <c r="I395" s="23"/>
      <c r="J395" s="23"/>
      <c r="K395" s="23"/>
    </row>
    <row r="396" spans="1:11" ht="15" customHeight="1">
      <c r="A396" s="23"/>
      <c r="B396" s="23"/>
      <c r="C396" s="27" t="s">
        <v>59</v>
      </c>
      <c r="D396" s="45">
        <v>0</v>
      </c>
      <c r="E396" s="45">
        <v>0</v>
      </c>
      <c r="F396" s="45">
        <v>0</v>
      </c>
      <c r="G396" s="45">
        <v>0</v>
      </c>
      <c r="H396" s="23"/>
      <c r="I396" s="23"/>
      <c r="J396" s="23"/>
      <c r="K396" s="23"/>
    </row>
    <row r="397" spans="1:11" ht="15" customHeight="1">
      <c r="A397" s="23"/>
      <c r="B397" s="23"/>
      <c r="C397" s="27" t="s">
        <v>60</v>
      </c>
      <c r="D397" s="45">
        <v>0</v>
      </c>
      <c r="E397" s="45">
        <v>0</v>
      </c>
      <c r="F397" s="45">
        <v>0</v>
      </c>
      <c r="G397" s="45">
        <v>0</v>
      </c>
      <c r="H397" s="23"/>
      <c r="I397" s="23"/>
      <c r="J397" s="23"/>
      <c r="K397" s="23"/>
    </row>
    <row r="398" spans="1:11" ht="15" customHeight="1">
      <c r="A398" s="23"/>
      <c r="B398" s="23"/>
      <c r="C398" s="27" t="s">
        <v>61</v>
      </c>
      <c r="D398" s="45">
        <v>0</v>
      </c>
      <c r="E398" s="45">
        <v>0</v>
      </c>
      <c r="F398" s="45">
        <v>0</v>
      </c>
      <c r="G398" s="45">
        <v>0</v>
      </c>
      <c r="H398" s="23"/>
      <c r="I398" s="23"/>
      <c r="J398" s="23"/>
      <c r="K398" s="23"/>
    </row>
    <row r="399" spans="1:11" ht="15" customHeight="1">
      <c r="A399" s="23"/>
      <c r="B399" s="23"/>
      <c r="C399" s="27" t="s">
        <v>63</v>
      </c>
      <c r="D399" s="45">
        <v>0</v>
      </c>
      <c r="E399" s="45">
        <v>0</v>
      </c>
      <c r="F399" s="45">
        <v>0</v>
      </c>
      <c r="G399" s="45">
        <v>0</v>
      </c>
      <c r="H399" s="23"/>
      <c r="I399" s="23"/>
      <c r="J399" s="23"/>
      <c r="K399" s="23"/>
    </row>
    <row r="400" spans="1:11" ht="15" customHeight="1">
      <c r="A400" s="23"/>
      <c r="B400" s="23"/>
      <c r="C400" s="27" t="s">
        <v>49</v>
      </c>
      <c r="D400" s="45">
        <v>0</v>
      </c>
      <c r="E400" s="45">
        <v>0</v>
      </c>
      <c r="F400" s="45">
        <v>0</v>
      </c>
      <c r="G400" s="45">
        <v>0</v>
      </c>
      <c r="H400" s="23"/>
      <c r="I400" s="23"/>
      <c r="J400" s="23"/>
      <c r="K400" s="23"/>
    </row>
    <row r="401" spans="1:11" ht="15" customHeight="1">
      <c r="A401" s="23"/>
      <c r="B401" s="23"/>
      <c r="C401" s="27" t="s">
        <v>58</v>
      </c>
      <c r="D401" s="45">
        <v>0</v>
      </c>
      <c r="E401" s="45">
        <v>0</v>
      </c>
      <c r="F401" s="45">
        <v>0</v>
      </c>
      <c r="G401" s="45">
        <v>0</v>
      </c>
      <c r="H401" s="23"/>
      <c r="I401" s="23"/>
      <c r="J401" s="23"/>
      <c r="K401" s="23"/>
    </row>
    <row r="402" spans="1:11" ht="15" customHeight="1">
      <c r="A402" s="23"/>
      <c r="B402" s="23"/>
      <c r="C402" s="27" t="s">
        <v>59</v>
      </c>
      <c r="D402" s="45">
        <v>0</v>
      </c>
      <c r="E402" s="45">
        <v>0</v>
      </c>
      <c r="F402" s="45">
        <v>0</v>
      </c>
      <c r="G402" s="45">
        <v>0</v>
      </c>
      <c r="H402" s="23"/>
      <c r="I402" s="23"/>
      <c r="J402" s="23"/>
      <c r="K402" s="23"/>
    </row>
    <row r="403" spans="1:11" ht="15" customHeight="1">
      <c r="A403" s="23"/>
      <c r="B403" s="23"/>
      <c r="C403" s="27" t="s">
        <v>60</v>
      </c>
      <c r="D403" s="45">
        <v>0</v>
      </c>
      <c r="E403" s="45">
        <v>0</v>
      </c>
      <c r="F403" s="45">
        <v>0</v>
      </c>
      <c r="G403" s="45">
        <v>0</v>
      </c>
      <c r="H403" s="23"/>
      <c r="I403" s="23"/>
      <c r="J403" s="23"/>
      <c r="K403" s="23"/>
    </row>
    <row r="404" spans="1:11" ht="15" customHeight="1">
      <c r="A404" s="23"/>
      <c r="B404" s="23"/>
      <c r="C404" s="27" t="s">
        <v>61</v>
      </c>
      <c r="D404" s="45">
        <v>0</v>
      </c>
      <c r="E404" s="45">
        <v>0</v>
      </c>
      <c r="F404" s="45">
        <v>0</v>
      </c>
      <c r="G404" s="45">
        <v>0</v>
      </c>
      <c r="H404" s="23"/>
      <c r="I404" s="23"/>
      <c r="J404" s="23"/>
      <c r="K404" s="23"/>
    </row>
    <row r="405" spans="1:11" ht="15" customHeight="1">
      <c r="A405" s="23"/>
      <c r="B405" s="23"/>
      <c r="C405" s="27" t="s">
        <v>64</v>
      </c>
      <c r="D405" s="45">
        <v>0</v>
      </c>
      <c r="E405" s="45">
        <v>0</v>
      </c>
      <c r="F405" s="45">
        <v>0</v>
      </c>
      <c r="G405" s="45">
        <v>0</v>
      </c>
      <c r="H405" s="23"/>
      <c r="I405" s="23"/>
      <c r="J405" s="23"/>
      <c r="K405" s="23"/>
    </row>
    <row r="406" spans="1:11" ht="15" customHeight="1">
      <c r="A406" s="23"/>
      <c r="B406" s="23"/>
      <c r="C406" s="27" t="s">
        <v>65</v>
      </c>
      <c r="D406" s="45">
        <v>0</v>
      </c>
      <c r="E406" s="45">
        <v>0</v>
      </c>
      <c r="F406" s="45">
        <v>0</v>
      </c>
      <c r="G406" s="45">
        <v>0</v>
      </c>
      <c r="H406" s="23"/>
      <c r="I406" s="23"/>
      <c r="J406" s="23"/>
      <c r="K406" s="23"/>
    </row>
    <row r="407" spans="1:11" ht="20.100000000000001" customHeight="1">
      <c r="A407" s="23"/>
      <c r="B407" s="23"/>
      <c r="C407" s="47" t="s">
        <v>18</v>
      </c>
      <c r="D407" s="23"/>
      <c r="E407" s="23"/>
      <c r="F407" s="23"/>
      <c r="G407" s="23"/>
      <c r="H407" s="23"/>
      <c r="I407" s="23"/>
      <c r="J407" s="23"/>
      <c r="K407" s="23"/>
    </row>
  </sheetData>
  <mergeCells count="45">
    <mergeCell ref="C18:G18"/>
    <mergeCell ref="C1:G1"/>
    <mergeCell ref="C2:G2"/>
    <mergeCell ref="D3:G3"/>
    <mergeCell ref="D4:G4"/>
    <mergeCell ref="D5:G5"/>
    <mergeCell ref="D6:G6"/>
    <mergeCell ref="D7:G7"/>
    <mergeCell ref="C8:G8"/>
    <mergeCell ref="C9:G9"/>
    <mergeCell ref="D10:G10"/>
    <mergeCell ref="D14:G14"/>
    <mergeCell ref="D134:G134"/>
    <mergeCell ref="D19:G19"/>
    <mergeCell ref="D20:G20"/>
    <mergeCell ref="D21:G21"/>
    <mergeCell ref="D22:G22"/>
    <mergeCell ref="C31:G31"/>
    <mergeCell ref="C76:G76"/>
    <mergeCell ref="D77:G77"/>
    <mergeCell ref="D78:G78"/>
    <mergeCell ref="D79:G79"/>
    <mergeCell ref="D80:G80"/>
    <mergeCell ref="C89:G89"/>
    <mergeCell ref="D250:G250"/>
    <mergeCell ref="D135:G135"/>
    <mergeCell ref="C136:G136"/>
    <mergeCell ref="D137:G137"/>
    <mergeCell ref="D138:G138"/>
    <mergeCell ref="D139:G139"/>
    <mergeCell ref="D140:G140"/>
    <mergeCell ref="C149:G149"/>
    <mergeCell ref="D194:G194"/>
    <mergeCell ref="D195:G195"/>
    <mergeCell ref="D196:G196"/>
    <mergeCell ref="C205:G205"/>
    <mergeCell ref="D309:G309"/>
    <mergeCell ref="D310:G310"/>
    <mergeCell ref="C319:G319"/>
    <mergeCell ref="D251:G251"/>
    <mergeCell ref="D252:G252"/>
    <mergeCell ref="D253:G253"/>
    <mergeCell ref="C262:G262"/>
    <mergeCell ref="D307:G307"/>
    <mergeCell ref="D308:G308"/>
  </mergeCells>
  <pageMargins left="0" right="0" top="0" bottom="0" header="0" footer="0"/>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573"/>
  <sheetViews>
    <sheetView view="pageBreakPreview" topLeftCell="B536" zoomScale="75" zoomScaleNormal="100" zoomScaleSheetLayoutView="75" workbookViewId="0">
      <selection activeCell="H581" sqref="H581"/>
    </sheetView>
  </sheetViews>
  <sheetFormatPr defaultColWidth="9.125" defaultRowHeight="14.25"/>
  <cols>
    <col min="1" max="1" width="13.25" style="1516" hidden="1" customWidth="1"/>
    <col min="2" max="2" width="9.75" style="1516" customWidth="1"/>
    <col min="3" max="3" width="28.25" style="1516" customWidth="1"/>
    <col min="4" max="6" width="15.875" style="1516" customWidth="1"/>
    <col min="7" max="7" width="16.125" style="1516" customWidth="1"/>
    <col min="8" max="8" width="6.75" style="1516" customWidth="1"/>
    <col min="9" max="9" width="18.25" style="1516" customWidth="1"/>
    <col min="10" max="10" width="10.75" style="1516" customWidth="1"/>
    <col min="11" max="11" width="17.375" style="1516" customWidth="1"/>
    <col min="12" max="16384" width="9.125" style="1516"/>
  </cols>
  <sheetData>
    <row r="1" spans="1:11" ht="20.100000000000001" customHeight="1">
      <c r="A1" s="1518"/>
      <c r="B1" s="1518"/>
      <c r="C1" s="1930" t="s">
        <v>0</v>
      </c>
      <c r="D1" s="1931"/>
      <c r="E1" s="1931"/>
      <c r="F1" s="1931"/>
      <c r="G1" s="1931"/>
      <c r="H1" s="1518"/>
      <c r="I1" s="1518"/>
      <c r="J1" s="1518"/>
      <c r="K1" s="1518"/>
    </row>
    <row r="2" spans="1:11" ht="24.95" customHeight="1">
      <c r="A2" s="1518"/>
      <c r="B2" s="1518"/>
      <c r="C2" s="1932" t="s">
        <v>1</v>
      </c>
      <c r="D2" s="1933"/>
      <c r="E2" s="1933"/>
      <c r="F2" s="1933"/>
      <c r="G2" s="1933"/>
      <c r="H2" s="1518"/>
      <c r="I2" s="1518"/>
      <c r="J2" s="1518"/>
      <c r="K2" s="1518"/>
    </row>
    <row r="3" spans="1:11" ht="14.1" customHeight="1">
      <c r="A3" s="1518"/>
      <c r="B3" s="1518"/>
      <c r="C3" s="1540" t="s">
        <v>2</v>
      </c>
      <c r="D3" s="1920" t="s">
        <v>2575</v>
      </c>
      <c r="E3" s="1921"/>
      <c r="F3" s="1921"/>
      <c r="G3" s="1921"/>
      <c r="H3" s="1518"/>
      <c r="I3" s="1518"/>
      <c r="J3" s="1518"/>
      <c r="K3" s="1518"/>
    </row>
    <row r="4" spans="1:11" ht="14.1" customHeight="1">
      <c r="A4" s="1518"/>
      <c r="B4" s="1518"/>
      <c r="C4" s="1540" t="s">
        <v>4</v>
      </c>
      <c r="D4" s="1920" t="s">
        <v>2574</v>
      </c>
      <c r="E4" s="1921"/>
      <c r="F4" s="1921"/>
      <c r="G4" s="1921"/>
      <c r="H4" s="1518"/>
      <c r="I4" s="1518"/>
      <c r="J4" s="1518"/>
      <c r="K4" s="1518"/>
    </row>
    <row r="5" spans="1:11" ht="14.1" customHeight="1">
      <c r="A5" s="1518"/>
      <c r="B5" s="1518"/>
      <c r="C5" s="1540" t="s">
        <v>6</v>
      </c>
      <c r="D5" s="1920" t="s">
        <v>532</v>
      </c>
      <c r="E5" s="1921"/>
      <c r="F5" s="1921"/>
      <c r="G5" s="1921"/>
      <c r="H5" s="1518"/>
      <c r="I5" s="1518"/>
      <c r="J5" s="1518"/>
      <c r="K5" s="1518"/>
    </row>
    <row r="6" spans="1:11" ht="14.1" customHeight="1">
      <c r="A6" s="1518"/>
      <c r="B6" s="1518"/>
      <c r="C6" s="1540" t="s">
        <v>8</v>
      </c>
      <c r="D6" s="1920" t="s">
        <v>533</v>
      </c>
      <c r="E6" s="1921"/>
      <c r="F6" s="1921"/>
      <c r="G6" s="1921"/>
      <c r="H6" s="1518"/>
      <c r="I6" s="1518"/>
      <c r="J6" s="1518"/>
      <c r="K6" s="1518"/>
    </row>
    <row r="7" spans="1:11" ht="14.1" customHeight="1">
      <c r="A7" s="1518"/>
      <c r="B7" s="1518"/>
      <c r="C7" s="1540" t="s">
        <v>10</v>
      </c>
      <c r="D7" s="1922" t="s">
        <v>11</v>
      </c>
      <c r="E7" s="1923"/>
      <c r="F7" s="1923"/>
      <c r="G7" s="1923"/>
      <c r="H7" s="1518"/>
      <c r="I7" s="1518"/>
      <c r="J7" s="1518"/>
      <c r="K7" s="1518"/>
    </row>
    <row r="8" spans="1:11" ht="14.1" customHeight="1">
      <c r="A8" s="1518"/>
      <c r="B8" s="1518"/>
      <c r="C8" s="1924" t="s">
        <v>12</v>
      </c>
      <c r="D8" s="1925"/>
      <c r="E8" s="1925"/>
      <c r="F8" s="1925"/>
      <c r="G8" s="1925"/>
      <c r="H8" s="1518"/>
      <c r="I8" s="1518"/>
      <c r="J8" s="1518"/>
      <c r="K8" s="1518"/>
    </row>
    <row r="9" spans="1:11" ht="51.95" customHeight="1">
      <c r="A9" s="1518"/>
      <c r="B9" s="1518"/>
      <c r="C9" s="1926" t="s">
        <v>2573</v>
      </c>
      <c r="D9" s="1927"/>
      <c r="E9" s="1927"/>
      <c r="F9" s="1927"/>
      <c r="G9" s="1927"/>
      <c r="H9" s="1518"/>
      <c r="I9" s="1518"/>
      <c r="J9" s="1518"/>
      <c r="K9" s="1518"/>
    </row>
    <row r="10" spans="1:11" ht="27" customHeight="1">
      <c r="A10" s="1518"/>
      <c r="B10" s="1518"/>
      <c r="C10" s="1524" t="s">
        <v>14</v>
      </c>
      <c r="D10" s="1928" t="s">
        <v>2572</v>
      </c>
      <c r="E10" s="1929"/>
      <c r="F10" s="1929"/>
      <c r="G10" s="1929"/>
      <c r="H10" s="1518"/>
      <c r="I10" s="1518"/>
      <c r="J10" s="1518"/>
      <c r="K10" s="1518"/>
    </row>
    <row r="11" spans="1:11" ht="27.95" customHeight="1">
      <c r="A11" s="1518"/>
      <c r="B11" s="1518"/>
      <c r="C11" s="1521" t="s">
        <v>209</v>
      </c>
      <c r="D11" s="1539">
        <v>2023</v>
      </c>
      <c r="E11" s="1539">
        <v>2024</v>
      </c>
      <c r="F11" s="1539">
        <v>2025</v>
      </c>
      <c r="G11" s="1539">
        <v>2026</v>
      </c>
      <c r="H11" s="1518"/>
      <c r="I11" s="1518"/>
      <c r="J11" s="1518"/>
      <c r="K11" s="1518"/>
    </row>
    <row r="12" spans="1:11" ht="14.1" customHeight="1">
      <c r="A12" s="1518"/>
      <c r="B12" s="1518"/>
      <c r="C12" s="1538"/>
      <c r="D12" s="1537" t="s">
        <v>22</v>
      </c>
      <c r="E12" s="1537" t="s">
        <v>23</v>
      </c>
      <c r="F12" s="1537" t="s">
        <v>23</v>
      </c>
      <c r="G12" s="1537" t="s">
        <v>23</v>
      </c>
      <c r="H12" s="1518"/>
      <c r="I12" s="1518"/>
      <c r="J12" s="1518"/>
      <c r="K12" s="1518"/>
    </row>
    <row r="13" spans="1:11" ht="14.1" customHeight="1">
      <c r="A13" s="1518"/>
      <c r="B13" s="1518"/>
      <c r="C13" s="1521" t="s">
        <v>2571</v>
      </c>
      <c r="D13" s="1534" t="s">
        <v>2570</v>
      </c>
      <c r="E13" s="1534" t="s">
        <v>218</v>
      </c>
      <c r="F13" s="1534" t="s">
        <v>425</v>
      </c>
      <c r="G13" s="1534" t="s">
        <v>426</v>
      </c>
      <c r="H13" s="1518"/>
      <c r="I13" s="1518"/>
      <c r="J13" s="1518"/>
      <c r="K13" s="1518"/>
    </row>
    <row r="14" spans="1:11" ht="26.1" customHeight="1">
      <c r="A14" s="1518"/>
      <c r="B14" s="1518"/>
      <c r="C14" s="1524" t="s">
        <v>16</v>
      </c>
      <c r="D14" s="1928" t="s">
        <v>2346</v>
      </c>
      <c r="E14" s="1929"/>
      <c r="F14" s="1929"/>
      <c r="G14" s="1929"/>
      <c r="H14" s="1518"/>
      <c r="I14" s="1518"/>
      <c r="J14" s="1518"/>
      <c r="K14" s="1518"/>
    </row>
    <row r="15" spans="1:11" ht="27.95" customHeight="1">
      <c r="A15" s="1518"/>
      <c r="B15" s="1518"/>
      <c r="C15" s="1521" t="s">
        <v>223</v>
      </c>
      <c r="D15" s="1539">
        <v>2023</v>
      </c>
      <c r="E15" s="1539">
        <v>2024</v>
      </c>
      <c r="F15" s="1539">
        <v>2025</v>
      </c>
      <c r="G15" s="1539">
        <v>2026</v>
      </c>
      <c r="H15" s="1518"/>
      <c r="I15" s="1518"/>
      <c r="J15" s="1518"/>
      <c r="K15" s="1518"/>
    </row>
    <row r="16" spans="1:11" ht="14.1" customHeight="1">
      <c r="A16" s="1518"/>
      <c r="B16" s="1518"/>
      <c r="C16" s="1538"/>
      <c r="D16" s="1537" t="s">
        <v>22</v>
      </c>
      <c r="E16" s="1537" t="s">
        <v>23</v>
      </c>
      <c r="F16" s="1537" t="s">
        <v>23</v>
      </c>
      <c r="G16" s="1537" t="s">
        <v>23</v>
      </c>
      <c r="H16" s="1518"/>
      <c r="I16" s="1518"/>
      <c r="J16" s="1518"/>
      <c r="K16" s="1518"/>
    </row>
    <row r="17" spans="1:11" ht="14.1" customHeight="1">
      <c r="A17" s="1518"/>
      <c r="B17" s="1518"/>
      <c r="C17" s="1521" t="s">
        <v>2569</v>
      </c>
      <c r="D17" s="1534" t="s">
        <v>2562</v>
      </c>
      <c r="E17" s="1534" t="s">
        <v>2568</v>
      </c>
      <c r="F17" s="1534" t="s">
        <v>2560</v>
      </c>
      <c r="G17" s="1534" t="s">
        <v>2559</v>
      </c>
      <c r="H17" s="1518"/>
      <c r="I17" s="1518"/>
      <c r="J17" s="1518"/>
      <c r="K17" s="1518"/>
    </row>
    <row r="18" spans="1:11" ht="14.1" customHeight="1">
      <c r="A18" s="1518"/>
      <c r="B18" s="1518"/>
      <c r="C18" s="1918" t="s">
        <v>27</v>
      </c>
      <c r="D18" s="1919"/>
      <c r="E18" s="1919"/>
      <c r="F18" s="1919"/>
      <c r="G18" s="1919"/>
      <c r="H18" s="1518"/>
      <c r="I18" s="1518"/>
      <c r="J18" s="1518"/>
      <c r="K18" s="1518"/>
    </row>
    <row r="19" spans="1:11" ht="14.1" customHeight="1">
      <c r="A19" s="1518"/>
      <c r="B19" s="1518"/>
      <c r="C19" s="1536" t="s">
        <v>2567</v>
      </c>
      <c r="D19" s="1918" t="s">
        <v>2566</v>
      </c>
      <c r="E19" s="1919"/>
      <c r="F19" s="1919"/>
      <c r="G19" s="1919"/>
      <c r="H19" s="1518"/>
      <c r="I19" s="1518"/>
      <c r="J19" s="1518"/>
      <c r="K19" s="1518"/>
    </row>
    <row r="20" spans="1:11" ht="14.1" customHeight="1">
      <c r="A20" s="1518"/>
      <c r="B20" s="1518"/>
      <c r="C20" s="1535" t="s">
        <v>19</v>
      </c>
      <c r="D20" s="1914" t="s">
        <v>2565</v>
      </c>
      <c r="E20" s="1915"/>
      <c r="F20" s="1915"/>
      <c r="G20" s="1915"/>
      <c r="H20" s="1518"/>
      <c r="I20" s="1518"/>
      <c r="J20" s="1518"/>
      <c r="K20" s="1518"/>
    </row>
    <row r="21" spans="1:11" ht="14.1" customHeight="1">
      <c r="A21" s="1518"/>
      <c r="B21" s="1518"/>
      <c r="C21" s="1517" t="s">
        <v>20</v>
      </c>
      <c r="D21" s="1916" t="s">
        <v>2564</v>
      </c>
      <c r="E21" s="1917"/>
      <c r="F21" s="1917"/>
      <c r="G21" s="1917"/>
      <c r="H21" s="1518"/>
      <c r="I21" s="1518"/>
      <c r="J21" s="1518"/>
      <c r="K21" s="1518"/>
    </row>
    <row r="22" spans="1:11" ht="14.1" customHeight="1">
      <c r="A22" s="1518"/>
      <c r="B22" s="1518"/>
      <c r="C22" s="1517" t="s">
        <v>21</v>
      </c>
      <c r="D22" s="1916" t="s">
        <v>2563</v>
      </c>
      <c r="E22" s="1917"/>
      <c r="F22" s="1917"/>
      <c r="G22" s="1917"/>
      <c r="H22" s="1518"/>
      <c r="I22" s="1518"/>
      <c r="J22" s="1518"/>
      <c r="K22" s="1518"/>
    </row>
    <row r="23" spans="1:11" ht="15" customHeight="1">
      <c r="A23" s="1518"/>
      <c r="B23" s="1518"/>
      <c r="C23" s="1533"/>
      <c r="D23" s="1532">
        <v>2023</v>
      </c>
      <c r="E23" s="1532">
        <v>2024</v>
      </c>
      <c r="F23" s="1532">
        <v>2025</v>
      </c>
      <c r="G23" s="1532">
        <v>2026</v>
      </c>
      <c r="H23" s="1518"/>
      <c r="I23" s="1518"/>
      <c r="J23" s="1518"/>
      <c r="K23" s="1518"/>
    </row>
    <row r="24" spans="1:11" ht="15" customHeight="1">
      <c r="A24" s="1518"/>
      <c r="B24" s="1518"/>
      <c r="C24" s="1531"/>
      <c r="D24" s="1530" t="s">
        <v>22</v>
      </c>
      <c r="E24" s="1530" t="s">
        <v>23</v>
      </c>
      <c r="F24" s="1530" t="s">
        <v>23</v>
      </c>
      <c r="G24" s="1530" t="s">
        <v>23</v>
      </c>
      <c r="H24" s="1518"/>
      <c r="I24" s="1518"/>
      <c r="J24" s="1518"/>
      <c r="K24" s="1518"/>
    </row>
    <row r="25" spans="1:11" ht="14.1" customHeight="1">
      <c r="A25" s="1518"/>
      <c r="B25" s="1518"/>
      <c r="C25" s="1521" t="s">
        <v>33</v>
      </c>
      <c r="D25" s="1534" t="s">
        <v>2562</v>
      </c>
      <c r="E25" s="1534" t="s">
        <v>2561</v>
      </c>
      <c r="F25" s="1534" t="s">
        <v>2560</v>
      </c>
      <c r="G25" s="1534" t="s">
        <v>2559</v>
      </c>
      <c r="H25" s="1518"/>
      <c r="I25" s="1518"/>
      <c r="J25" s="1518"/>
      <c r="K25" s="1518"/>
    </row>
    <row r="26" spans="1:11" ht="14.1" customHeight="1">
      <c r="A26" s="1518"/>
      <c r="B26" s="1518"/>
      <c r="C26" s="1521" t="s">
        <v>35</v>
      </c>
      <c r="D26" s="1534" t="s">
        <v>2558</v>
      </c>
      <c r="E26" s="1534" t="s">
        <v>2557</v>
      </c>
      <c r="F26" s="1534" t="s">
        <v>2556</v>
      </c>
      <c r="G26" s="1534" t="s">
        <v>2555</v>
      </c>
      <c r="H26" s="1518"/>
      <c r="I26" s="1518"/>
      <c r="J26" s="1518"/>
      <c r="K26" s="1518"/>
    </row>
    <row r="27" spans="1:11" ht="14.1" customHeight="1">
      <c r="A27" s="1518"/>
      <c r="B27" s="1518"/>
      <c r="C27" s="1521" t="s">
        <v>40</v>
      </c>
      <c r="D27" s="1534" t="s">
        <v>2554</v>
      </c>
      <c r="E27" s="1534" t="s">
        <v>2553</v>
      </c>
      <c r="F27" s="1534" t="s">
        <v>2552</v>
      </c>
      <c r="G27" s="1534" t="s">
        <v>2551</v>
      </c>
      <c r="H27" s="1518"/>
      <c r="I27" s="1518"/>
      <c r="J27" s="1518"/>
      <c r="K27" s="1518"/>
    </row>
    <row r="28" spans="1:11" ht="14.1" customHeight="1">
      <c r="A28" s="1518"/>
      <c r="B28" s="1518"/>
      <c r="C28" s="1521" t="s">
        <v>41</v>
      </c>
      <c r="D28" s="1534" t="s">
        <v>18</v>
      </c>
      <c r="E28" s="1534" t="s">
        <v>2550</v>
      </c>
      <c r="F28" s="1534" t="s">
        <v>2549</v>
      </c>
      <c r="G28" s="1534" t="s">
        <v>2548</v>
      </c>
      <c r="H28" s="1518"/>
      <c r="I28" s="1518"/>
      <c r="J28" s="1518"/>
      <c r="K28" s="1518"/>
    </row>
    <row r="29" spans="1:11" ht="14.1" customHeight="1">
      <c r="A29" s="1518"/>
      <c r="B29" s="1518"/>
      <c r="C29" s="1521" t="s">
        <v>43</v>
      </c>
      <c r="D29" s="1534" t="s">
        <v>18</v>
      </c>
      <c r="E29" s="1534" t="s">
        <v>2547</v>
      </c>
      <c r="F29" s="1534" t="s">
        <v>2546</v>
      </c>
      <c r="G29" s="1534" t="s">
        <v>518</v>
      </c>
      <c r="H29" s="1518"/>
      <c r="I29" s="1518"/>
      <c r="J29" s="1518"/>
      <c r="K29" s="1518"/>
    </row>
    <row r="30" spans="1:11" ht="14.1" customHeight="1">
      <c r="A30" s="1518"/>
      <c r="B30" s="1518"/>
      <c r="C30" s="1521" t="s">
        <v>47</v>
      </c>
      <c r="D30" s="1534" t="s">
        <v>18</v>
      </c>
      <c r="E30" s="1534" t="s">
        <v>2545</v>
      </c>
      <c r="F30" s="1534" t="s">
        <v>2544</v>
      </c>
      <c r="G30" s="1534" t="s">
        <v>2543</v>
      </c>
      <c r="H30" s="1518"/>
      <c r="I30" s="1518"/>
      <c r="J30" s="1518"/>
      <c r="K30" s="1518"/>
    </row>
    <row r="31" spans="1:11" ht="14.1" customHeight="1">
      <c r="A31" s="1518"/>
      <c r="B31" s="1518"/>
      <c r="C31" s="1912" t="s">
        <v>24</v>
      </c>
      <c r="D31" s="1913"/>
      <c r="E31" s="1913"/>
      <c r="F31" s="1913"/>
      <c r="G31" s="1913"/>
      <c r="H31" s="1518"/>
      <c r="I31" s="1518"/>
      <c r="J31" s="1518"/>
      <c r="K31" s="1518"/>
    </row>
    <row r="32" spans="1:11" ht="14.1" customHeight="1">
      <c r="A32" s="1518"/>
      <c r="B32" s="1518"/>
      <c r="C32" s="1533"/>
      <c r="D32" s="1532">
        <v>2023</v>
      </c>
      <c r="E32" s="1532">
        <v>2024</v>
      </c>
      <c r="F32" s="1532">
        <v>2025</v>
      </c>
      <c r="G32" s="1532">
        <v>2026</v>
      </c>
      <c r="H32" s="1518"/>
      <c r="I32" s="1518"/>
      <c r="J32" s="1518"/>
      <c r="K32" s="1518"/>
    </row>
    <row r="33" spans="1:11" ht="14.1" customHeight="1">
      <c r="A33" s="1518"/>
      <c r="B33" s="1518"/>
      <c r="C33" s="1531"/>
      <c r="D33" s="1530" t="s">
        <v>22</v>
      </c>
      <c r="E33" s="1530" t="s">
        <v>23</v>
      </c>
      <c r="F33" s="1530" t="s">
        <v>23</v>
      </c>
      <c r="G33" s="1530" t="s">
        <v>23</v>
      </c>
      <c r="H33" s="1518"/>
      <c r="I33" s="1518"/>
      <c r="J33" s="1518"/>
      <c r="K33" s="1518"/>
    </row>
    <row r="34" spans="1:11" ht="14.1" customHeight="1">
      <c r="A34" s="1518"/>
      <c r="B34" s="1518"/>
      <c r="C34" s="1529" t="s">
        <v>48</v>
      </c>
      <c r="D34" s="1527">
        <v>0</v>
      </c>
      <c r="E34" s="1527">
        <v>2465670000</v>
      </c>
      <c r="F34" s="1527">
        <v>2543926000</v>
      </c>
      <c r="G34" s="1527">
        <v>2543926000</v>
      </c>
      <c r="H34" s="1518"/>
      <c r="I34" s="1518"/>
      <c r="J34" s="1518"/>
      <c r="K34" s="1518"/>
    </row>
    <row r="35" spans="1:11" ht="14.1" customHeight="1">
      <c r="A35" s="1518"/>
      <c r="B35" s="1518"/>
      <c r="C35" s="1529" t="s">
        <v>49</v>
      </c>
      <c r="D35" s="1527">
        <v>0</v>
      </c>
      <c r="E35" s="1527">
        <v>2465670000</v>
      </c>
      <c r="F35" s="1527">
        <v>2543926000</v>
      </c>
      <c r="G35" s="1527">
        <v>2543926000</v>
      </c>
      <c r="H35" s="1518"/>
      <c r="I35" s="1518"/>
      <c r="J35" s="1518"/>
      <c r="K35" s="1518"/>
    </row>
    <row r="36" spans="1:11" ht="14.1" customHeight="1">
      <c r="A36" s="1518"/>
      <c r="B36" s="1518"/>
      <c r="C36" s="1529" t="s">
        <v>50</v>
      </c>
      <c r="D36" s="1527">
        <v>0</v>
      </c>
      <c r="E36" s="1527">
        <v>0</v>
      </c>
      <c r="F36" s="1527">
        <v>0</v>
      </c>
      <c r="G36" s="1527">
        <v>0</v>
      </c>
      <c r="H36" s="1518"/>
      <c r="I36" s="1518"/>
      <c r="J36" s="1518"/>
      <c r="K36" s="1518"/>
    </row>
    <row r="37" spans="1:11" ht="14.1" customHeight="1">
      <c r="A37" s="1518"/>
      <c r="B37" s="1518"/>
      <c r="C37" s="1529" t="s">
        <v>51</v>
      </c>
      <c r="D37" s="1527">
        <v>0</v>
      </c>
      <c r="E37" s="1527">
        <v>283500000</v>
      </c>
      <c r="F37" s="1527">
        <v>292500000</v>
      </c>
      <c r="G37" s="1527">
        <v>292500000</v>
      </c>
      <c r="H37" s="1518"/>
      <c r="I37" s="1518"/>
      <c r="J37" s="1518"/>
      <c r="K37" s="1518"/>
    </row>
    <row r="38" spans="1:11" ht="14.1" customHeight="1">
      <c r="A38" s="1518"/>
      <c r="B38" s="1518"/>
      <c r="C38" s="1529" t="s">
        <v>49</v>
      </c>
      <c r="D38" s="1527">
        <v>0</v>
      </c>
      <c r="E38" s="1527">
        <v>283500000</v>
      </c>
      <c r="F38" s="1527">
        <v>292500000</v>
      </c>
      <c r="G38" s="1527">
        <v>292500000</v>
      </c>
      <c r="H38" s="1518"/>
      <c r="I38" s="1518"/>
      <c r="J38" s="1518"/>
      <c r="K38" s="1518"/>
    </row>
    <row r="39" spans="1:11" ht="14.1" customHeight="1">
      <c r="A39" s="1518"/>
      <c r="B39" s="1518"/>
      <c r="C39" s="1529" t="s">
        <v>50</v>
      </c>
      <c r="D39" s="1527">
        <v>0</v>
      </c>
      <c r="E39" s="1527">
        <v>0</v>
      </c>
      <c r="F39" s="1527">
        <v>0</v>
      </c>
      <c r="G39" s="1527">
        <v>0</v>
      </c>
      <c r="H39" s="1518"/>
      <c r="I39" s="1518"/>
      <c r="J39" s="1518"/>
      <c r="K39" s="1518"/>
    </row>
    <row r="40" spans="1:11" ht="14.1" customHeight="1">
      <c r="A40" s="1518"/>
      <c r="B40" s="1518"/>
      <c r="C40" s="1529" t="s">
        <v>52</v>
      </c>
      <c r="D40" s="1527">
        <v>0</v>
      </c>
      <c r="E40" s="1527">
        <v>408480000</v>
      </c>
      <c r="F40" s="1527">
        <v>358480000</v>
      </c>
      <c r="G40" s="1527">
        <v>408480000</v>
      </c>
      <c r="H40" s="1518"/>
      <c r="I40" s="1518"/>
      <c r="J40" s="1518"/>
      <c r="K40" s="1518"/>
    </row>
    <row r="41" spans="1:11" ht="14.1" customHeight="1">
      <c r="A41" s="1518"/>
      <c r="B41" s="1518"/>
      <c r="C41" s="1529" t="s">
        <v>49</v>
      </c>
      <c r="D41" s="1527">
        <v>0</v>
      </c>
      <c r="E41" s="1527">
        <v>408480000</v>
      </c>
      <c r="F41" s="1527">
        <v>358480000</v>
      </c>
      <c r="G41" s="1527">
        <v>408480000</v>
      </c>
      <c r="H41" s="1518"/>
      <c r="I41" s="1518"/>
      <c r="J41" s="1518"/>
      <c r="K41" s="1518"/>
    </row>
    <row r="42" spans="1:11" ht="14.1" customHeight="1">
      <c r="A42" s="1518"/>
      <c r="B42" s="1518"/>
      <c r="C42" s="1529" t="s">
        <v>50</v>
      </c>
      <c r="D42" s="1527">
        <v>0</v>
      </c>
      <c r="E42" s="1527">
        <v>0</v>
      </c>
      <c r="F42" s="1527">
        <v>0</v>
      </c>
      <c r="G42" s="1527">
        <v>0</v>
      </c>
      <c r="H42" s="1518"/>
      <c r="I42" s="1518"/>
      <c r="J42" s="1518"/>
      <c r="K42" s="1518"/>
    </row>
    <row r="43" spans="1:11" ht="14.1" customHeight="1">
      <c r="A43" s="1518"/>
      <c r="B43" s="1518"/>
      <c r="C43" s="1529" t="s">
        <v>53</v>
      </c>
      <c r="D43" s="1527">
        <v>0</v>
      </c>
      <c r="E43" s="1527">
        <v>0</v>
      </c>
      <c r="F43" s="1527">
        <v>0</v>
      </c>
      <c r="G43" s="1527">
        <v>0</v>
      </c>
      <c r="H43" s="1518"/>
      <c r="I43" s="1518"/>
      <c r="J43" s="1518"/>
      <c r="K43" s="1518"/>
    </row>
    <row r="44" spans="1:11" ht="14.1" customHeight="1">
      <c r="A44" s="1518"/>
      <c r="B44" s="1518"/>
      <c r="C44" s="1529" t="s">
        <v>49</v>
      </c>
      <c r="D44" s="1527">
        <v>0</v>
      </c>
      <c r="E44" s="1527">
        <v>0</v>
      </c>
      <c r="F44" s="1527">
        <v>0</v>
      </c>
      <c r="G44" s="1527">
        <v>0</v>
      </c>
      <c r="H44" s="1518"/>
      <c r="I44" s="1518"/>
      <c r="J44" s="1518"/>
      <c r="K44" s="1518"/>
    </row>
    <row r="45" spans="1:11" ht="14.1" customHeight="1">
      <c r="A45" s="1518"/>
      <c r="B45" s="1518"/>
      <c r="C45" s="1529" t="s">
        <v>50</v>
      </c>
      <c r="D45" s="1527">
        <v>0</v>
      </c>
      <c r="E45" s="1527">
        <v>0</v>
      </c>
      <c r="F45" s="1527">
        <v>0</v>
      </c>
      <c r="G45" s="1527">
        <v>0</v>
      </c>
      <c r="H45" s="1518"/>
      <c r="I45" s="1518"/>
      <c r="J45" s="1518"/>
      <c r="K45" s="1518"/>
    </row>
    <row r="46" spans="1:11" ht="14.1" customHeight="1">
      <c r="A46" s="1518"/>
      <c r="B46" s="1518"/>
      <c r="C46" s="1529" t="s">
        <v>54</v>
      </c>
      <c r="D46" s="1527">
        <v>0</v>
      </c>
      <c r="E46" s="1527">
        <v>0</v>
      </c>
      <c r="F46" s="1527">
        <v>0</v>
      </c>
      <c r="G46" s="1527">
        <v>0</v>
      </c>
      <c r="H46" s="1518"/>
      <c r="I46" s="1518"/>
      <c r="J46" s="1518"/>
      <c r="K46" s="1518"/>
    </row>
    <row r="47" spans="1:11" ht="14.1" customHeight="1">
      <c r="A47" s="1518"/>
      <c r="B47" s="1518"/>
      <c r="C47" s="1529" t="s">
        <v>49</v>
      </c>
      <c r="D47" s="1527">
        <v>0</v>
      </c>
      <c r="E47" s="1527">
        <v>0</v>
      </c>
      <c r="F47" s="1527">
        <v>0</v>
      </c>
      <c r="G47" s="1527">
        <v>0</v>
      </c>
      <c r="H47" s="1518"/>
      <c r="I47" s="1518"/>
      <c r="J47" s="1518"/>
      <c r="K47" s="1518"/>
    </row>
    <row r="48" spans="1:11" ht="14.1" customHeight="1">
      <c r="A48" s="1518"/>
      <c r="B48" s="1518"/>
      <c r="C48" s="1529" t="s">
        <v>50</v>
      </c>
      <c r="D48" s="1527">
        <v>0</v>
      </c>
      <c r="E48" s="1527">
        <v>0</v>
      </c>
      <c r="F48" s="1527">
        <v>0</v>
      </c>
      <c r="G48" s="1527">
        <v>0</v>
      </c>
      <c r="H48" s="1518"/>
      <c r="I48" s="1518"/>
      <c r="J48" s="1518"/>
      <c r="K48" s="1518"/>
    </row>
    <row r="49" spans="1:11" ht="14.1" customHeight="1">
      <c r="A49" s="1518"/>
      <c r="B49" s="1518"/>
      <c r="C49" s="1529" t="s">
        <v>55</v>
      </c>
      <c r="D49" s="1527">
        <v>0</v>
      </c>
      <c r="E49" s="1527">
        <v>150000</v>
      </c>
      <c r="F49" s="1527">
        <v>150000</v>
      </c>
      <c r="G49" s="1527">
        <v>150000</v>
      </c>
      <c r="H49" s="1518"/>
      <c r="I49" s="1518"/>
      <c r="J49" s="1518"/>
      <c r="K49" s="1518"/>
    </row>
    <row r="50" spans="1:11" ht="14.1" customHeight="1">
      <c r="A50" s="1518"/>
      <c r="B50" s="1518"/>
      <c r="C50" s="1529" t="s">
        <v>49</v>
      </c>
      <c r="D50" s="1527">
        <v>0</v>
      </c>
      <c r="E50" s="1527">
        <v>150000</v>
      </c>
      <c r="F50" s="1527">
        <v>150000</v>
      </c>
      <c r="G50" s="1527">
        <v>150000</v>
      </c>
      <c r="H50" s="1518"/>
      <c r="I50" s="1518"/>
      <c r="J50" s="1518"/>
      <c r="K50" s="1518"/>
    </row>
    <row r="51" spans="1:11" ht="14.1" customHeight="1">
      <c r="A51" s="1518"/>
      <c r="B51" s="1518"/>
      <c r="C51" s="1529" t="s">
        <v>50</v>
      </c>
      <c r="D51" s="1527">
        <v>0</v>
      </c>
      <c r="E51" s="1527">
        <v>0</v>
      </c>
      <c r="F51" s="1527">
        <v>0</v>
      </c>
      <c r="G51" s="1527">
        <v>0</v>
      </c>
      <c r="H51" s="1518"/>
      <c r="I51" s="1518"/>
      <c r="J51" s="1518"/>
      <c r="K51" s="1518"/>
    </row>
    <row r="52" spans="1:11" ht="14.1" customHeight="1">
      <c r="A52" s="1518"/>
      <c r="B52" s="1518"/>
      <c r="C52" s="1529" t="s">
        <v>56</v>
      </c>
      <c r="D52" s="1527">
        <v>0</v>
      </c>
      <c r="E52" s="1527">
        <v>0</v>
      </c>
      <c r="F52" s="1527">
        <v>0</v>
      </c>
      <c r="G52" s="1527">
        <v>0</v>
      </c>
      <c r="H52" s="1518"/>
      <c r="I52" s="1518"/>
      <c r="J52" s="1518"/>
      <c r="K52" s="1518"/>
    </row>
    <row r="53" spans="1:11" ht="14.1" customHeight="1">
      <c r="A53" s="1518"/>
      <c r="B53" s="1518"/>
      <c r="C53" s="1529" t="s">
        <v>49</v>
      </c>
      <c r="D53" s="1527">
        <v>0</v>
      </c>
      <c r="E53" s="1527">
        <v>0</v>
      </c>
      <c r="F53" s="1527">
        <v>0</v>
      </c>
      <c r="G53" s="1527">
        <v>0</v>
      </c>
      <c r="H53" s="1518"/>
      <c r="I53" s="1518"/>
      <c r="J53" s="1518"/>
      <c r="K53" s="1518"/>
    </row>
    <row r="54" spans="1:11" ht="14.1" customHeight="1">
      <c r="A54" s="1518"/>
      <c r="B54" s="1518"/>
      <c r="C54" s="1529" t="s">
        <v>50</v>
      </c>
      <c r="D54" s="1527">
        <v>0</v>
      </c>
      <c r="E54" s="1527">
        <v>0</v>
      </c>
      <c r="F54" s="1527">
        <v>0</v>
      </c>
      <c r="G54" s="1527">
        <v>0</v>
      </c>
      <c r="H54" s="1518"/>
      <c r="I54" s="1518"/>
      <c r="J54" s="1518"/>
      <c r="K54" s="1518"/>
    </row>
    <row r="55" spans="1:11" ht="14.1" customHeight="1">
      <c r="A55" s="1518"/>
      <c r="B55" s="1518"/>
      <c r="C55" s="1529" t="s">
        <v>57</v>
      </c>
      <c r="D55" s="1527">
        <v>0</v>
      </c>
      <c r="E55" s="1527">
        <v>0</v>
      </c>
      <c r="F55" s="1527">
        <v>0</v>
      </c>
      <c r="G55" s="1527">
        <v>0</v>
      </c>
      <c r="H55" s="1518"/>
      <c r="I55" s="1518"/>
      <c r="J55" s="1518"/>
      <c r="K55" s="1518"/>
    </row>
    <row r="56" spans="1:11" ht="14.1" customHeight="1">
      <c r="A56" s="1518"/>
      <c r="B56" s="1518"/>
      <c r="C56" s="1529" t="s">
        <v>49</v>
      </c>
      <c r="D56" s="1527">
        <v>0</v>
      </c>
      <c r="E56" s="1527">
        <v>0</v>
      </c>
      <c r="F56" s="1527">
        <v>0</v>
      </c>
      <c r="G56" s="1527">
        <v>0</v>
      </c>
      <c r="H56" s="1518"/>
      <c r="I56" s="1518"/>
      <c r="J56" s="1518"/>
      <c r="K56" s="1518"/>
    </row>
    <row r="57" spans="1:11" ht="14.1" customHeight="1">
      <c r="A57" s="1518"/>
      <c r="B57" s="1518"/>
      <c r="C57" s="1529" t="s">
        <v>58</v>
      </c>
      <c r="D57" s="1527">
        <v>0</v>
      </c>
      <c r="E57" s="1527">
        <v>0</v>
      </c>
      <c r="F57" s="1527">
        <v>0</v>
      </c>
      <c r="G57" s="1527">
        <v>0</v>
      </c>
      <c r="H57" s="1518"/>
      <c r="I57" s="1518"/>
      <c r="J57" s="1518"/>
      <c r="K57" s="1518"/>
    </row>
    <row r="58" spans="1:11" ht="14.1" customHeight="1">
      <c r="A58" s="1518"/>
      <c r="B58" s="1518"/>
      <c r="C58" s="1529" t="s">
        <v>59</v>
      </c>
      <c r="D58" s="1527">
        <v>0</v>
      </c>
      <c r="E58" s="1527">
        <v>0</v>
      </c>
      <c r="F58" s="1527">
        <v>0</v>
      </c>
      <c r="G58" s="1527">
        <v>0</v>
      </c>
      <c r="H58" s="1518"/>
      <c r="I58" s="1518"/>
      <c r="J58" s="1518"/>
      <c r="K58" s="1518"/>
    </row>
    <row r="59" spans="1:11" ht="14.1" customHeight="1">
      <c r="A59" s="1518"/>
      <c r="B59" s="1518"/>
      <c r="C59" s="1529" t="s">
        <v>60</v>
      </c>
      <c r="D59" s="1527">
        <v>0</v>
      </c>
      <c r="E59" s="1527">
        <v>0</v>
      </c>
      <c r="F59" s="1527">
        <v>0</v>
      </c>
      <c r="G59" s="1527">
        <v>0</v>
      </c>
      <c r="H59" s="1518"/>
      <c r="I59" s="1518"/>
      <c r="J59" s="1518"/>
      <c r="K59" s="1518"/>
    </row>
    <row r="60" spans="1:11" ht="14.1" customHeight="1">
      <c r="A60" s="1518"/>
      <c r="B60" s="1518"/>
      <c r="C60" s="1529" t="s">
        <v>61</v>
      </c>
      <c r="D60" s="1527">
        <v>0</v>
      </c>
      <c r="E60" s="1527">
        <v>0</v>
      </c>
      <c r="F60" s="1527">
        <v>0</v>
      </c>
      <c r="G60" s="1527">
        <v>0</v>
      </c>
      <c r="H60" s="1518"/>
      <c r="I60" s="1518"/>
      <c r="J60" s="1518"/>
      <c r="K60" s="1518"/>
    </row>
    <row r="61" spans="1:11" ht="14.1" customHeight="1">
      <c r="A61" s="1518"/>
      <c r="B61" s="1518"/>
      <c r="C61" s="1529" t="s">
        <v>62</v>
      </c>
      <c r="D61" s="1527">
        <v>0</v>
      </c>
      <c r="E61" s="1527">
        <v>0</v>
      </c>
      <c r="F61" s="1527">
        <v>0</v>
      </c>
      <c r="G61" s="1527">
        <v>0</v>
      </c>
      <c r="H61" s="1518"/>
      <c r="I61" s="1518"/>
      <c r="J61" s="1518"/>
      <c r="K61" s="1518"/>
    </row>
    <row r="62" spans="1:11" ht="14.1" customHeight="1">
      <c r="A62" s="1518"/>
      <c r="B62" s="1518"/>
      <c r="C62" s="1529" t="s">
        <v>49</v>
      </c>
      <c r="D62" s="1527">
        <v>0</v>
      </c>
      <c r="E62" s="1527">
        <v>0</v>
      </c>
      <c r="F62" s="1527">
        <v>0</v>
      </c>
      <c r="G62" s="1527">
        <v>0</v>
      </c>
      <c r="H62" s="1518"/>
      <c r="I62" s="1518"/>
      <c r="J62" s="1518"/>
      <c r="K62" s="1518"/>
    </row>
    <row r="63" spans="1:11" ht="14.1" customHeight="1">
      <c r="A63" s="1518"/>
      <c r="B63" s="1518"/>
      <c r="C63" s="1529" t="s">
        <v>58</v>
      </c>
      <c r="D63" s="1527">
        <v>0</v>
      </c>
      <c r="E63" s="1527">
        <v>0</v>
      </c>
      <c r="F63" s="1527">
        <v>0</v>
      </c>
      <c r="G63" s="1527">
        <v>0</v>
      </c>
      <c r="H63" s="1518"/>
      <c r="I63" s="1518"/>
      <c r="J63" s="1518"/>
      <c r="K63" s="1518"/>
    </row>
    <row r="64" spans="1:11" ht="14.1" customHeight="1">
      <c r="A64" s="1518"/>
      <c r="B64" s="1518"/>
      <c r="C64" s="1529" t="s">
        <v>59</v>
      </c>
      <c r="D64" s="1527">
        <v>0</v>
      </c>
      <c r="E64" s="1527">
        <v>0</v>
      </c>
      <c r="F64" s="1527">
        <v>0</v>
      </c>
      <c r="G64" s="1527">
        <v>0</v>
      </c>
      <c r="H64" s="1518"/>
      <c r="I64" s="1518"/>
      <c r="J64" s="1518"/>
      <c r="K64" s="1518"/>
    </row>
    <row r="65" spans="1:11" ht="14.1" customHeight="1">
      <c r="A65" s="1518"/>
      <c r="B65" s="1518"/>
      <c r="C65" s="1529" t="s">
        <v>60</v>
      </c>
      <c r="D65" s="1527">
        <v>0</v>
      </c>
      <c r="E65" s="1527">
        <v>0</v>
      </c>
      <c r="F65" s="1527">
        <v>0</v>
      </c>
      <c r="G65" s="1527">
        <v>0</v>
      </c>
      <c r="H65" s="1518"/>
      <c r="I65" s="1518"/>
      <c r="J65" s="1518"/>
      <c r="K65" s="1518"/>
    </row>
    <row r="66" spans="1:11" ht="14.1" customHeight="1">
      <c r="A66" s="1518"/>
      <c r="B66" s="1518"/>
      <c r="C66" s="1529" t="s">
        <v>61</v>
      </c>
      <c r="D66" s="1527">
        <v>0</v>
      </c>
      <c r="E66" s="1527">
        <v>0</v>
      </c>
      <c r="F66" s="1527">
        <v>0</v>
      </c>
      <c r="G66" s="1527">
        <v>0</v>
      </c>
      <c r="H66" s="1518"/>
      <c r="I66" s="1518"/>
      <c r="J66" s="1518"/>
      <c r="K66" s="1518"/>
    </row>
    <row r="67" spans="1:11" ht="14.1" customHeight="1">
      <c r="A67" s="1518"/>
      <c r="B67" s="1518"/>
      <c r="C67" s="1529" t="s">
        <v>63</v>
      </c>
      <c r="D67" s="1527">
        <v>0</v>
      </c>
      <c r="E67" s="1527">
        <v>0</v>
      </c>
      <c r="F67" s="1527">
        <v>0</v>
      </c>
      <c r="G67" s="1527">
        <v>0</v>
      </c>
      <c r="H67" s="1518"/>
      <c r="I67" s="1518"/>
      <c r="J67" s="1518"/>
      <c r="K67" s="1518"/>
    </row>
    <row r="68" spans="1:11" ht="14.1" customHeight="1">
      <c r="A68" s="1518"/>
      <c r="B68" s="1518"/>
      <c r="C68" s="1529" t="s">
        <v>49</v>
      </c>
      <c r="D68" s="1527">
        <v>0</v>
      </c>
      <c r="E68" s="1527">
        <v>0</v>
      </c>
      <c r="F68" s="1527">
        <v>0</v>
      </c>
      <c r="G68" s="1527">
        <v>0</v>
      </c>
      <c r="H68" s="1518"/>
      <c r="I68" s="1518"/>
      <c r="J68" s="1518"/>
      <c r="K68" s="1518"/>
    </row>
    <row r="69" spans="1:11" ht="14.1" customHeight="1">
      <c r="A69" s="1518"/>
      <c r="B69" s="1518"/>
      <c r="C69" s="1529" t="s">
        <v>58</v>
      </c>
      <c r="D69" s="1527">
        <v>0</v>
      </c>
      <c r="E69" s="1527">
        <v>0</v>
      </c>
      <c r="F69" s="1527">
        <v>0</v>
      </c>
      <c r="G69" s="1527">
        <v>0</v>
      </c>
      <c r="H69" s="1518"/>
      <c r="I69" s="1518"/>
      <c r="J69" s="1518"/>
      <c r="K69" s="1518"/>
    </row>
    <row r="70" spans="1:11" ht="14.1" customHeight="1">
      <c r="A70" s="1518"/>
      <c r="B70" s="1518"/>
      <c r="C70" s="1529" t="s">
        <v>59</v>
      </c>
      <c r="D70" s="1527">
        <v>0</v>
      </c>
      <c r="E70" s="1527">
        <v>0</v>
      </c>
      <c r="F70" s="1527">
        <v>0</v>
      </c>
      <c r="G70" s="1527">
        <v>0</v>
      </c>
      <c r="H70" s="1518"/>
      <c r="I70" s="1518"/>
      <c r="J70" s="1518"/>
      <c r="K70" s="1518"/>
    </row>
    <row r="71" spans="1:11" ht="14.1" customHeight="1">
      <c r="A71" s="1518"/>
      <c r="B71" s="1518"/>
      <c r="C71" s="1529" t="s">
        <v>60</v>
      </c>
      <c r="D71" s="1527">
        <v>0</v>
      </c>
      <c r="E71" s="1527">
        <v>0</v>
      </c>
      <c r="F71" s="1527">
        <v>0</v>
      </c>
      <c r="G71" s="1527">
        <v>0</v>
      </c>
      <c r="H71" s="1518"/>
      <c r="I71" s="1518"/>
      <c r="J71" s="1518"/>
      <c r="K71" s="1518"/>
    </row>
    <row r="72" spans="1:11" ht="14.1" customHeight="1">
      <c r="A72" s="1518"/>
      <c r="B72" s="1518"/>
      <c r="C72" s="1529" t="s">
        <v>61</v>
      </c>
      <c r="D72" s="1527">
        <v>0</v>
      </c>
      <c r="E72" s="1527">
        <v>0</v>
      </c>
      <c r="F72" s="1527">
        <v>0</v>
      </c>
      <c r="G72" s="1527">
        <v>0</v>
      </c>
      <c r="H72" s="1518"/>
      <c r="I72" s="1518"/>
      <c r="J72" s="1518"/>
      <c r="K72" s="1518"/>
    </row>
    <row r="73" spans="1:11" ht="14.1" customHeight="1">
      <c r="A73" s="1518"/>
      <c r="B73" s="1518"/>
      <c r="C73" s="1529" t="s">
        <v>64</v>
      </c>
      <c r="D73" s="1527">
        <v>0</v>
      </c>
      <c r="E73" s="1527">
        <v>0</v>
      </c>
      <c r="F73" s="1527">
        <v>0</v>
      </c>
      <c r="G73" s="1527">
        <v>0</v>
      </c>
      <c r="H73" s="1518"/>
      <c r="I73" s="1518"/>
      <c r="J73" s="1518"/>
      <c r="K73" s="1518"/>
    </row>
    <row r="74" spans="1:11" ht="14.1" customHeight="1">
      <c r="A74" s="1518"/>
      <c r="B74" s="1518"/>
      <c r="C74" s="1529" t="s">
        <v>65</v>
      </c>
      <c r="D74" s="1527">
        <v>0</v>
      </c>
      <c r="E74" s="1527">
        <v>0</v>
      </c>
      <c r="F74" s="1527">
        <v>0</v>
      </c>
      <c r="G74" s="1527">
        <v>0</v>
      </c>
      <c r="H74" s="1518"/>
      <c r="I74" s="1518"/>
      <c r="J74" s="1518"/>
      <c r="K74" s="1518"/>
    </row>
    <row r="75" spans="1:11" ht="14.1" customHeight="1">
      <c r="A75" s="1518"/>
      <c r="B75" s="1518"/>
      <c r="C75" s="1528" t="s">
        <v>25</v>
      </c>
      <c r="D75" s="1527">
        <v>0</v>
      </c>
      <c r="E75" s="1527">
        <v>3157800000</v>
      </c>
      <c r="F75" s="1527">
        <v>3195056000</v>
      </c>
      <c r="G75" s="1527">
        <v>3245056000</v>
      </c>
      <c r="H75" s="1518"/>
      <c r="I75" s="1518"/>
      <c r="J75" s="1518"/>
      <c r="K75" s="1518"/>
    </row>
    <row r="76" spans="1:11" ht="14.1" customHeight="1">
      <c r="A76" s="1518"/>
      <c r="B76" s="1518"/>
      <c r="C76" s="1918" t="s">
        <v>66</v>
      </c>
      <c r="D76" s="1919"/>
      <c r="E76" s="1919"/>
      <c r="F76" s="1919"/>
      <c r="G76" s="1919"/>
      <c r="H76" s="1518"/>
      <c r="I76" s="1518"/>
      <c r="J76" s="1518"/>
      <c r="K76" s="1518"/>
    </row>
    <row r="77" spans="1:11" ht="14.1" customHeight="1">
      <c r="A77" s="1518"/>
      <c r="B77" s="1518"/>
      <c r="C77" s="1536" t="s">
        <v>2542</v>
      </c>
      <c r="D77" s="1918" t="s">
        <v>2541</v>
      </c>
      <c r="E77" s="1919"/>
      <c r="F77" s="1919"/>
      <c r="G77" s="1919"/>
      <c r="H77" s="1518"/>
      <c r="I77" s="1518"/>
      <c r="J77" s="1518"/>
      <c r="K77" s="1518"/>
    </row>
    <row r="78" spans="1:11" ht="14.1" customHeight="1">
      <c r="A78" s="1518"/>
      <c r="B78" s="1518"/>
      <c r="C78" s="1535" t="s">
        <v>19</v>
      </c>
      <c r="D78" s="1914" t="s">
        <v>2540</v>
      </c>
      <c r="E78" s="1915"/>
      <c r="F78" s="1915"/>
      <c r="G78" s="1915"/>
      <c r="H78" s="1518"/>
      <c r="I78" s="1518"/>
      <c r="J78" s="1518"/>
      <c r="K78" s="1518"/>
    </row>
    <row r="79" spans="1:11" ht="14.1" customHeight="1">
      <c r="A79" s="1518"/>
      <c r="B79" s="1518"/>
      <c r="C79" s="1517" t="s">
        <v>20</v>
      </c>
      <c r="D79" s="1916" t="s">
        <v>2539</v>
      </c>
      <c r="E79" s="1917"/>
      <c r="F79" s="1917"/>
      <c r="G79" s="1917"/>
      <c r="H79" s="1518"/>
      <c r="I79" s="1518"/>
      <c r="J79" s="1518"/>
      <c r="K79" s="1518"/>
    </row>
    <row r="80" spans="1:11" ht="14.1" customHeight="1">
      <c r="A80" s="1518"/>
      <c r="B80" s="1518"/>
      <c r="C80" s="1517" t="s">
        <v>21</v>
      </c>
      <c r="D80" s="1916" t="s">
        <v>161</v>
      </c>
      <c r="E80" s="1917"/>
      <c r="F80" s="1917"/>
      <c r="G80" s="1917"/>
      <c r="H80" s="1518"/>
      <c r="I80" s="1518"/>
      <c r="J80" s="1518"/>
      <c r="K80" s="1518"/>
    </row>
    <row r="81" spans="1:11" ht="15" customHeight="1">
      <c r="A81" s="1518"/>
      <c r="B81" s="1518"/>
      <c r="C81" s="1533"/>
      <c r="D81" s="1532">
        <v>2023</v>
      </c>
      <c r="E81" s="1532">
        <v>2024</v>
      </c>
      <c r="F81" s="1532">
        <v>2025</v>
      </c>
      <c r="G81" s="1532">
        <v>2026</v>
      </c>
      <c r="H81" s="1518"/>
      <c r="I81" s="1518"/>
      <c r="J81" s="1518"/>
      <c r="K81" s="1518"/>
    </row>
    <row r="82" spans="1:11" ht="15" customHeight="1">
      <c r="A82" s="1518"/>
      <c r="B82" s="1518"/>
      <c r="C82" s="1531"/>
      <c r="D82" s="1530" t="s">
        <v>22</v>
      </c>
      <c r="E82" s="1530" t="s">
        <v>23</v>
      </c>
      <c r="F82" s="1530" t="s">
        <v>23</v>
      </c>
      <c r="G82" s="1530" t="s">
        <v>23</v>
      </c>
      <c r="H82" s="1518"/>
      <c r="I82" s="1518"/>
      <c r="J82" s="1518"/>
      <c r="K82" s="1518"/>
    </row>
    <row r="83" spans="1:11" ht="14.1" customHeight="1">
      <c r="A83" s="1518"/>
      <c r="B83" s="1518"/>
      <c r="C83" s="1521" t="s">
        <v>33</v>
      </c>
      <c r="D83" s="1534" t="s">
        <v>225</v>
      </c>
      <c r="E83" s="1534" t="s">
        <v>2538</v>
      </c>
      <c r="F83" s="1534" t="s">
        <v>2537</v>
      </c>
      <c r="G83" s="1534" t="s">
        <v>2536</v>
      </c>
      <c r="H83" s="1518"/>
      <c r="I83" s="1518"/>
      <c r="J83" s="1518"/>
      <c r="K83" s="1518"/>
    </row>
    <row r="84" spans="1:11" ht="14.1" customHeight="1">
      <c r="A84" s="1518"/>
      <c r="B84" s="1518"/>
      <c r="C84" s="1521" t="s">
        <v>35</v>
      </c>
      <c r="D84" s="1534" t="s">
        <v>2535</v>
      </c>
      <c r="E84" s="1534" t="s">
        <v>1813</v>
      </c>
      <c r="F84" s="1534" t="s">
        <v>2534</v>
      </c>
      <c r="G84" s="1534" t="s">
        <v>2533</v>
      </c>
      <c r="H84" s="1518"/>
      <c r="I84" s="1518"/>
      <c r="J84" s="1518"/>
      <c r="K84" s="1518"/>
    </row>
    <row r="85" spans="1:11" ht="14.1" customHeight="1">
      <c r="A85" s="1518"/>
      <c r="B85" s="1518"/>
      <c r="C85" s="1521" t="s">
        <v>40</v>
      </c>
      <c r="D85" s="1534" t="s">
        <v>2532</v>
      </c>
      <c r="E85" s="1534" t="s">
        <v>2531</v>
      </c>
      <c r="F85" s="1534" t="s">
        <v>2530</v>
      </c>
      <c r="G85" s="1534" t="s">
        <v>2529</v>
      </c>
      <c r="H85" s="1518"/>
      <c r="I85" s="1518"/>
      <c r="J85" s="1518"/>
      <c r="K85" s="1518"/>
    </row>
    <row r="86" spans="1:11" ht="14.1" customHeight="1">
      <c r="A86" s="1518"/>
      <c r="B86" s="1518"/>
      <c r="C86" s="1521" t="s">
        <v>41</v>
      </c>
      <c r="D86" s="1534" t="s">
        <v>18</v>
      </c>
      <c r="E86" s="1534" t="s">
        <v>2528</v>
      </c>
      <c r="F86" s="1534" t="s">
        <v>2527</v>
      </c>
      <c r="G86" s="1534" t="s">
        <v>2526</v>
      </c>
      <c r="H86" s="1518"/>
      <c r="I86" s="1518"/>
      <c r="J86" s="1518"/>
      <c r="K86" s="1518"/>
    </row>
    <row r="87" spans="1:11" ht="14.1" customHeight="1">
      <c r="A87" s="1518"/>
      <c r="B87" s="1518"/>
      <c r="C87" s="1521" t="s">
        <v>43</v>
      </c>
      <c r="D87" s="1534" t="s">
        <v>18</v>
      </c>
      <c r="E87" s="1534" t="s">
        <v>2525</v>
      </c>
      <c r="F87" s="1534" t="s">
        <v>2524</v>
      </c>
      <c r="G87" s="1534" t="s">
        <v>2523</v>
      </c>
      <c r="H87" s="1518"/>
      <c r="I87" s="1518"/>
      <c r="J87" s="1518"/>
      <c r="K87" s="1518"/>
    </row>
    <row r="88" spans="1:11" ht="14.1" customHeight="1">
      <c r="A88" s="1518"/>
      <c r="B88" s="1518"/>
      <c r="C88" s="1521" t="s">
        <v>47</v>
      </c>
      <c r="D88" s="1534" t="s">
        <v>18</v>
      </c>
      <c r="E88" s="1534" t="s">
        <v>2522</v>
      </c>
      <c r="F88" s="1534" t="s">
        <v>2521</v>
      </c>
      <c r="G88" s="1534" t="s">
        <v>2520</v>
      </c>
      <c r="H88" s="1518"/>
      <c r="I88" s="1518"/>
      <c r="J88" s="1518"/>
      <c r="K88" s="1518"/>
    </row>
    <row r="89" spans="1:11" ht="14.1" customHeight="1">
      <c r="A89" s="1518"/>
      <c r="B89" s="1518"/>
      <c r="C89" s="1912" t="s">
        <v>24</v>
      </c>
      <c r="D89" s="1913"/>
      <c r="E89" s="1913"/>
      <c r="F89" s="1913"/>
      <c r="G89" s="1913"/>
      <c r="H89" s="1518"/>
      <c r="I89" s="1518"/>
      <c r="J89" s="1518"/>
      <c r="K89" s="1518"/>
    </row>
    <row r="90" spans="1:11" ht="14.1" customHeight="1">
      <c r="A90" s="1518"/>
      <c r="B90" s="1518"/>
      <c r="C90" s="1533"/>
      <c r="D90" s="1532">
        <v>2023</v>
      </c>
      <c r="E90" s="1532">
        <v>2024</v>
      </c>
      <c r="F90" s="1532">
        <v>2025</v>
      </c>
      <c r="G90" s="1532">
        <v>2026</v>
      </c>
      <c r="H90" s="1518"/>
      <c r="I90" s="1518"/>
      <c r="J90" s="1518"/>
      <c r="K90" s="1518"/>
    </row>
    <row r="91" spans="1:11" ht="14.1" customHeight="1">
      <c r="A91" s="1518"/>
      <c r="B91" s="1518"/>
      <c r="C91" s="1531"/>
      <c r="D91" s="1530" t="s">
        <v>22</v>
      </c>
      <c r="E91" s="1530" t="s">
        <v>23</v>
      </c>
      <c r="F91" s="1530" t="s">
        <v>23</v>
      </c>
      <c r="G91" s="1530" t="s">
        <v>23</v>
      </c>
      <c r="H91" s="1518"/>
      <c r="I91" s="1518"/>
      <c r="J91" s="1518"/>
      <c r="K91" s="1518"/>
    </row>
    <row r="92" spans="1:11" ht="14.1" customHeight="1">
      <c r="A92" s="1518"/>
      <c r="B92" s="1518"/>
      <c r="C92" s="1529" t="s">
        <v>48</v>
      </c>
      <c r="D92" s="1527">
        <v>0</v>
      </c>
      <c r="E92" s="1527">
        <v>0</v>
      </c>
      <c r="F92" s="1527">
        <v>0</v>
      </c>
      <c r="G92" s="1527">
        <v>0</v>
      </c>
      <c r="H92" s="1518"/>
      <c r="I92" s="1518"/>
      <c r="J92" s="1518"/>
      <c r="K92" s="1518"/>
    </row>
    <row r="93" spans="1:11" ht="14.1" customHeight="1">
      <c r="A93" s="1518"/>
      <c r="B93" s="1518"/>
      <c r="C93" s="1529" t="s">
        <v>49</v>
      </c>
      <c r="D93" s="1527">
        <v>0</v>
      </c>
      <c r="E93" s="1527">
        <v>0</v>
      </c>
      <c r="F93" s="1527">
        <v>0</v>
      </c>
      <c r="G93" s="1527">
        <v>0</v>
      </c>
      <c r="H93" s="1518"/>
      <c r="I93" s="1518"/>
      <c r="J93" s="1518"/>
      <c r="K93" s="1518"/>
    </row>
    <row r="94" spans="1:11" ht="14.1" customHeight="1">
      <c r="A94" s="1518"/>
      <c r="B94" s="1518"/>
      <c r="C94" s="1529" t="s">
        <v>50</v>
      </c>
      <c r="D94" s="1527">
        <v>0</v>
      </c>
      <c r="E94" s="1527">
        <v>0</v>
      </c>
      <c r="F94" s="1527">
        <v>0</v>
      </c>
      <c r="G94" s="1527">
        <v>0</v>
      </c>
      <c r="H94" s="1518"/>
      <c r="I94" s="1518"/>
      <c r="J94" s="1518"/>
      <c r="K94" s="1518"/>
    </row>
    <row r="95" spans="1:11" ht="14.1" customHeight="1">
      <c r="A95" s="1518"/>
      <c r="B95" s="1518"/>
      <c r="C95" s="1529" t="s">
        <v>51</v>
      </c>
      <c r="D95" s="1527">
        <v>0</v>
      </c>
      <c r="E95" s="1527">
        <v>0</v>
      </c>
      <c r="F95" s="1527">
        <v>0</v>
      </c>
      <c r="G95" s="1527">
        <v>0</v>
      </c>
      <c r="H95" s="1518"/>
      <c r="I95" s="1518"/>
      <c r="J95" s="1518"/>
      <c r="K95" s="1518"/>
    </row>
    <row r="96" spans="1:11" ht="14.1" customHeight="1">
      <c r="A96" s="1518"/>
      <c r="B96" s="1518"/>
      <c r="C96" s="1529" t="s">
        <v>49</v>
      </c>
      <c r="D96" s="1527">
        <v>0</v>
      </c>
      <c r="E96" s="1527">
        <v>0</v>
      </c>
      <c r="F96" s="1527">
        <v>0</v>
      </c>
      <c r="G96" s="1527">
        <v>0</v>
      </c>
      <c r="H96" s="1518"/>
      <c r="I96" s="1518"/>
      <c r="J96" s="1518"/>
      <c r="K96" s="1518"/>
    </row>
    <row r="97" spans="1:11" ht="14.1" customHeight="1">
      <c r="A97" s="1518"/>
      <c r="B97" s="1518"/>
      <c r="C97" s="1529" t="s">
        <v>50</v>
      </c>
      <c r="D97" s="1527">
        <v>0</v>
      </c>
      <c r="E97" s="1527">
        <v>0</v>
      </c>
      <c r="F97" s="1527">
        <v>0</v>
      </c>
      <c r="G97" s="1527">
        <v>0</v>
      </c>
      <c r="H97" s="1518"/>
      <c r="I97" s="1518"/>
      <c r="J97" s="1518"/>
      <c r="K97" s="1518"/>
    </row>
    <row r="98" spans="1:11" ht="14.1" customHeight="1">
      <c r="A98" s="1518"/>
      <c r="B98" s="1518"/>
      <c r="C98" s="1529" t="s">
        <v>52</v>
      </c>
      <c r="D98" s="1527">
        <v>0</v>
      </c>
      <c r="E98" s="1527">
        <v>0</v>
      </c>
      <c r="F98" s="1527">
        <v>0</v>
      </c>
      <c r="G98" s="1527">
        <v>0</v>
      </c>
      <c r="H98" s="1518"/>
      <c r="I98" s="1518"/>
      <c r="J98" s="1518"/>
      <c r="K98" s="1518"/>
    </row>
    <row r="99" spans="1:11" ht="14.1" customHeight="1">
      <c r="A99" s="1518"/>
      <c r="B99" s="1518"/>
      <c r="C99" s="1529" t="s">
        <v>49</v>
      </c>
      <c r="D99" s="1527">
        <v>0</v>
      </c>
      <c r="E99" s="1527">
        <v>0</v>
      </c>
      <c r="F99" s="1527">
        <v>0</v>
      </c>
      <c r="G99" s="1527">
        <v>0</v>
      </c>
      <c r="H99" s="1518"/>
      <c r="I99" s="1518"/>
      <c r="J99" s="1518"/>
      <c r="K99" s="1518"/>
    </row>
    <row r="100" spans="1:11" ht="14.1" customHeight="1">
      <c r="A100" s="1518"/>
      <c r="B100" s="1518"/>
      <c r="C100" s="1529" t="s">
        <v>50</v>
      </c>
      <c r="D100" s="1527">
        <v>0</v>
      </c>
      <c r="E100" s="1527">
        <v>0</v>
      </c>
      <c r="F100" s="1527">
        <v>0</v>
      </c>
      <c r="G100" s="1527">
        <v>0</v>
      </c>
      <c r="H100" s="1518"/>
      <c r="I100" s="1518"/>
      <c r="J100" s="1518"/>
      <c r="K100" s="1518"/>
    </row>
    <row r="101" spans="1:11" ht="14.1" customHeight="1">
      <c r="A101" s="1518"/>
      <c r="B101" s="1518"/>
      <c r="C101" s="1529" t="s">
        <v>53</v>
      </c>
      <c r="D101" s="1527">
        <v>0</v>
      </c>
      <c r="E101" s="1527">
        <v>0</v>
      </c>
      <c r="F101" s="1527">
        <v>0</v>
      </c>
      <c r="G101" s="1527">
        <v>0</v>
      </c>
      <c r="H101" s="1518"/>
      <c r="I101" s="1518"/>
      <c r="J101" s="1518"/>
      <c r="K101" s="1518"/>
    </row>
    <row r="102" spans="1:11" ht="14.1" customHeight="1">
      <c r="A102" s="1518"/>
      <c r="B102" s="1518"/>
      <c r="C102" s="1529" t="s">
        <v>49</v>
      </c>
      <c r="D102" s="1527">
        <v>0</v>
      </c>
      <c r="E102" s="1527">
        <v>0</v>
      </c>
      <c r="F102" s="1527">
        <v>0</v>
      </c>
      <c r="G102" s="1527">
        <v>0</v>
      </c>
      <c r="H102" s="1518"/>
      <c r="I102" s="1518"/>
      <c r="J102" s="1518"/>
      <c r="K102" s="1518"/>
    </row>
    <row r="103" spans="1:11" ht="14.1" customHeight="1">
      <c r="A103" s="1518"/>
      <c r="B103" s="1518"/>
      <c r="C103" s="1529" t="s">
        <v>50</v>
      </c>
      <c r="D103" s="1527">
        <v>0</v>
      </c>
      <c r="E103" s="1527">
        <v>0</v>
      </c>
      <c r="F103" s="1527">
        <v>0</v>
      </c>
      <c r="G103" s="1527">
        <v>0</v>
      </c>
      <c r="H103" s="1518"/>
      <c r="I103" s="1518"/>
      <c r="J103" s="1518"/>
      <c r="K103" s="1518"/>
    </row>
    <row r="104" spans="1:11" ht="14.1" customHeight="1">
      <c r="A104" s="1518"/>
      <c r="B104" s="1518"/>
      <c r="C104" s="1529" t="s">
        <v>54</v>
      </c>
      <c r="D104" s="1527">
        <v>0</v>
      </c>
      <c r="E104" s="1527">
        <v>0</v>
      </c>
      <c r="F104" s="1527">
        <v>0</v>
      </c>
      <c r="G104" s="1527">
        <v>0</v>
      </c>
      <c r="H104" s="1518"/>
      <c r="I104" s="1518"/>
      <c r="J104" s="1518"/>
      <c r="K104" s="1518"/>
    </row>
    <row r="105" spans="1:11" ht="14.1" customHeight="1">
      <c r="A105" s="1518"/>
      <c r="B105" s="1518"/>
      <c r="C105" s="1529" t="s">
        <v>49</v>
      </c>
      <c r="D105" s="1527">
        <v>0</v>
      </c>
      <c r="E105" s="1527">
        <v>0</v>
      </c>
      <c r="F105" s="1527">
        <v>0</v>
      </c>
      <c r="G105" s="1527">
        <v>0</v>
      </c>
      <c r="H105" s="1518"/>
      <c r="I105" s="1518"/>
      <c r="J105" s="1518"/>
      <c r="K105" s="1518"/>
    </row>
    <row r="106" spans="1:11" ht="14.1" customHeight="1">
      <c r="A106" s="1518"/>
      <c r="B106" s="1518"/>
      <c r="C106" s="1529" t="s">
        <v>50</v>
      </c>
      <c r="D106" s="1527">
        <v>0</v>
      </c>
      <c r="E106" s="1527">
        <v>0</v>
      </c>
      <c r="F106" s="1527">
        <v>0</v>
      </c>
      <c r="G106" s="1527">
        <v>0</v>
      </c>
      <c r="H106" s="1518"/>
      <c r="I106" s="1518"/>
      <c r="J106" s="1518"/>
      <c r="K106" s="1518"/>
    </row>
    <row r="107" spans="1:11" ht="14.1" customHeight="1">
      <c r="A107" s="1518"/>
      <c r="B107" s="1518"/>
      <c r="C107" s="1529" t="s">
        <v>55</v>
      </c>
      <c r="D107" s="1527">
        <v>0</v>
      </c>
      <c r="E107" s="1527">
        <v>0</v>
      </c>
      <c r="F107" s="1527">
        <v>0</v>
      </c>
      <c r="G107" s="1527">
        <v>0</v>
      </c>
      <c r="H107" s="1518"/>
      <c r="I107" s="1518"/>
      <c r="J107" s="1518"/>
      <c r="K107" s="1518"/>
    </row>
    <row r="108" spans="1:11" ht="14.1" customHeight="1">
      <c r="A108" s="1518"/>
      <c r="B108" s="1518"/>
      <c r="C108" s="1529" t="s">
        <v>49</v>
      </c>
      <c r="D108" s="1527">
        <v>0</v>
      </c>
      <c r="E108" s="1527">
        <v>0</v>
      </c>
      <c r="F108" s="1527">
        <v>0</v>
      </c>
      <c r="G108" s="1527">
        <v>0</v>
      </c>
      <c r="H108" s="1518"/>
      <c r="I108" s="1518"/>
      <c r="J108" s="1518"/>
      <c r="K108" s="1518"/>
    </row>
    <row r="109" spans="1:11" ht="14.1" customHeight="1">
      <c r="A109" s="1518"/>
      <c r="B109" s="1518"/>
      <c r="C109" s="1529" t="s">
        <v>50</v>
      </c>
      <c r="D109" s="1527">
        <v>0</v>
      </c>
      <c r="E109" s="1527">
        <v>0</v>
      </c>
      <c r="F109" s="1527">
        <v>0</v>
      </c>
      <c r="G109" s="1527">
        <v>0</v>
      </c>
      <c r="H109" s="1518"/>
      <c r="I109" s="1518"/>
      <c r="J109" s="1518"/>
      <c r="K109" s="1518"/>
    </row>
    <row r="110" spans="1:11" ht="14.1" customHeight="1">
      <c r="A110" s="1518"/>
      <c r="B110" s="1518"/>
      <c r="C110" s="1529" t="s">
        <v>56</v>
      </c>
      <c r="D110" s="1527">
        <v>0</v>
      </c>
      <c r="E110" s="1527">
        <v>0</v>
      </c>
      <c r="F110" s="1527">
        <v>0</v>
      </c>
      <c r="G110" s="1527">
        <v>0</v>
      </c>
      <c r="H110" s="1518"/>
      <c r="I110" s="1518"/>
      <c r="J110" s="1518"/>
      <c r="K110" s="1518"/>
    </row>
    <row r="111" spans="1:11" ht="14.1" customHeight="1">
      <c r="A111" s="1518"/>
      <c r="B111" s="1518"/>
      <c r="C111" s="1529" t="s">
        <v>49</v>
      </c>
      <c r="D111" s="1527">
        <v>0</v>
      </c>
      <c r="E111" s="1527">
        <v>0</v>
      </c>
      <c r="F111" s="1527">
        <v>0</v>
      </c>
      <c r="G111" s="1527">
        <v>0</v>
      </c>
      <c r="H111" s="1518"/>
      <c r="I111" s="1518"/>
      <c r="J111" s="1518"/>
      <c r="K111" s="1518"/>
    </row>
    <row r="112" spans="1:11" ht="14.1" customHeight="1">
      <c r="A112" s="1518"/>
      <c r="B112" s="1518"/>
      <c r="C112" s="1529" t="s">
        <v>50</v>
      </c>
      <c r="D112" s="1527">
        <v>0</v>
      </c>
      <c r="E112" s="1527">
        <v>0</v>
      </c>
      <c r="F112" s="1527">
        <v>0</v>
      </c>
      <c r="G112" s="1527">
        <v>0</v>
      </c>
      <c r="H112" s="1518"/>
      <c r="I112" s="1518"/>
      <c r="J112" s="1518"/>
      <c r="K112" s="1518"/>
    </row>
    <row r="113" spans="1:11" ht="14.1" customHeight="1">
      <c r="A113" s="1518"/>
      <c r="B113" s="1518"/>
      <c r="C113" s="1529" t="s">
        <v>57</v>
      </c>
      <c r="D113" s="1527">
        <v>0</v>
      </c>
      <c r="E113" s="1527">
        <v>0</v>
      </c>
      <c r="F113" s="1527">
        <v>0</v>
      </c>
      <c r="G113" s="1527">
        <v>0</v>
      </c>
      <c r="H113" s="1518"/>
      <c r="I113" s="1518"/>
      <c r="J113" s="1518"/>
      <c r="K113" s="1518"/>
    </row>
    <row r="114" spans="1:11" ht="14.1" customHeight="1">
      <c r="A114" s="1518"/>
      <c r="B114" s="1518"/>
      <c r="C114" s="1529" t="s">
        <v>49</v>
      </c>
      <c r="D114" s="1527">
        <v>0</v>
      </c>
      <c r="E114" s="1527">
        <v>0</v>
      </c>
      <c r="F114" s="1527">
        <v>0</v>
      </c>
      <c r="G114" s="1527">
        <v>0</v>
      </c>
      <c r="H114" s="1518"/>
      <c r="I114" s="1518"/>
      <c r="J114" s="1518"/>
      <c r="K114" s="1518"/>
    </row>
    <row r="115" spans="1:11" ht="14.1" customHeight="1">
      <c r="A115" s="1518"/>
      <c r="B115" s="1518"/>
      <c r="C115" s="1529" t="s">
        <v>58</v>
      </c>
      <c r="D115" s="1527">
        <v>0</v>
      </c>
      <c r="E115" s="1527">
        <v>0</v>
      </c>
      <c r="F115" s="1527">
        <v>0</v>
      </c>
      <c r="G115" s="1527">
        <v>0</v>
      </c>
      <c r="H115" s="1518"/>
      <c r="I115" s="1518"/>
      <c r="J115" s="1518"/>
      <c r="K115" s="1518"/>
    </row>
    <row r="116" spans="1:11" ht="14.1" customHeight="1">
      <c r="A116" s="1518"/>
      <c r="B116" s="1518"/>
      <c r="C116" s="1529" t="s">
        <v>59</v>
      </c>
      <c r="D116" s="1527">
        <v>0</v>
      </c>
      <c r="E116" s="1527">
        <v>0</v>
      </c>
      <c r="F116" s="1527">
        <v>0</v>
      </c>
      <c r="G116" s="1527">
        <v>0</v>
      </c>
      <c r="H116" s="1518"/>
      <c r="I116" s="1518"/>
      <c r="J116" s="1518"/>
      <c r="K116" s="1518"/>
    </row>
    <row r="117" spans="1:11" ht="14.1" customHeight="1">
      <c r="A117" s="1518"/>
      <c r="B117" s="1518"/>
      <c r="C117" s="1529" t="s">
        <v>60</v>
      </c>
      <c r="D117" s="1527">
        <v>0</v>
      </c>
      <c r="E117" s="1527">
        <v>0</v>
      </c>
      <c r="F117" s="1527">
        <v>0</v>
      </c>
      <c r="G117" s="1527">
        <v>0</v>
      </c>
      <c r="H117" s="1518"/>
      <c r="I117" s="1518"/>
      <c r="J117" s="1518"/>
      <c r="K117" s="1518"/>
    </row>
    <row r="118" spans="1:11" ht="14.1" customHeight="1">
      <c r="A118" s="1518"/>
      <c r="B118" s="1518"/>
      <c r="C118" s="1529" t="s">
        <v>61</v>
      </c>
      <c r="D118" s="1527">
        <v>0</v>
      </c>
      <c r="E118" s="1527">
        <v>0</v>
      </c>
      <c r="F118" s="1527">
        <v>0</v>
      </c>
      <c r="G118" s="1527">
        <v>0</v>
      </c>
      <c r="H118" s="1518"/>
      <c r="I118" s="1518"/>
      <c r="J118" s="1518"/>
      <c r="K118" s="1518"/>
    </row>
    <row r="119" spans="1:11" ht="14.1" customHeight="1">
      <c r="A119" s="1518"/>
      <c r="B119" s="1518"/>
      <c r="C119" s="1529" t="s">
        <v>62</v>
      </c>
      <c r="D119" s="1527">
        <v>0</v>
      </c>
      <c r="E119" s="1527">
        <v>38000000</v>
      </c>
      <c r="F119" s="1527">
        <v>45200000</v>
      </c>
      <c r="G119" s="1527">
        <v>31073000</v>
      </c>
      <c r="H119" s="1518"/>
      <c r="I119" s="1518"/>
      <c r="J119" s="1518"/>
      <c r="K119" s="1518"/>
    </row>
    <row r="120" spans="1:11" ht="14.1" customHeight="1">
      <c r="A120" s="1518"/>
      <c r="B120" s="1518"/>
      <c r="C120" s="1529" t="s">
        <v>49</v>
      </c>
      <c r="D120" s="1527">
        <v>0</v>
      </c>
      <c r="E120" s="1527">
        <v>38000000</v>
      </c>
      <c r="F120" s="1527">
        <v>45200000</v>
      </c>
      <c r="G120" s="1527">
        <v>31073000</v>
      </c>
      <c r="H120" s="1518"/>
      <c r="I120" s="1518"/>
      <c r="J120" s="1518"/>
      <c r="K120" s="1518"/>
    </row>
    <row r="121" spans="1:11" ht="14.1" customHeight="1">
      <c r="A121" s="1518"/>
      <c r="B121" s="1518"/>
      <c r="C121" s="1529" t="s">
        <v>58</v>
      </c>
      <c r="D121" s="1527">
        <v>0</v>
      </c>
      <c r="E121" s="1527">
        <v>0</v>
      </c>
      <c r="F121" s="1527">
        <v>0</v>
      </c>
      <c r="G121" s="1527">
        <v>0</v>
      </c>
      <c r="H121" s="1518"/>
      <c r="I121" s="1518"/>
      <c r="J121" s="1518"/>
      <c r="K121" s="1518"/>
    </row>
    <row r="122" spans="1:11" ht="14.1" customHeight="1">
      <c r="A122" s="1518"/>
      <c r="B122" s="1518"/>
      <c r="C122" s="1529" t="s">
        <v>59</v>
      </c>
      <c r="D122" s="1527">
        <v>0</v>
      </c>
      <c r="E122" s="1527">
        <v>0</v>
      </c>
      <c r="F122" s="1527">
        <v>0</v>
      </c>
      <c r="G122" s="1527">
        <v>0</v>
      </c>
      <c r="H122" s="1518"/>
      <c r="I122" s="1518"/>
      <c r="J122" s="1518"/>
      <c r="K122" s="1518"/>
    </row>
    <row r="123" spans="1:11" ht="14.1" customHeight="1">
      <c r="A123" s="1518"/>
      <c r="B123" s="1518"/>
      <c r="C123" s="1529" t="s">
        <v>60</v>
      </c>
      <c r="D123" s="1527">
        <v>0</v>
      </c>
      <c r="E123" s="1527">
        <v>0</v>
      </c>
      <c r="F123" s="1527">
        <v>0</v>
      </c>
      <c r="G123" s="1527">
        <v>0</v>
      </c>
      <c r="H123" s="1518"/>
      <c r="I123" s="1518"/>
      <c r="J123" s="1518"/>
      <c r="K123" s="1518"/>
    </row>
    <row r="124" spans="1:11" ht="14.1" customHeight="1">
      <c r="A124" s="1518"/>
      <c r="B124" s="1518"/>
      <c r="C124" s="1529" t="s">
        <v>61</v>
      </c>
      <c r="D124" s="1527">
        <v>0</v>
      </c>
      <c r="E124" s="1527">
        <v>0</v>
      </c>
      <c r="F124" s="1527">
        <v>0</v>
      </c>
      <c r="G124" s="1527">
        <v>0</v>
      </c>
      <c r="H124" s="1518"/>
      <c r="I124" s="1518"/>
      <c r="J124" s="1518"/>
      <c r="K124" s="1518"/>
    </row>
    <row r="125" spans="1:11" ht="14.1" customHeight="1">
      <c r="A125" s="1518"/>
      <c r="B125" s="1518"/>
      <c r="C125" s="1529" t="s">
        <v>63</v>
      </c>
      <c r="D125" s="1527">
        <v>0</v>
      </c>
      <c r="E125" s="1527">
        <v>0</v>
      </c>
      <c r="F125" s="1527">
        <v>0</v>
      </c>
      <c r="G125" s="1527">
        <v>0</v>
      </c>
      <c r="H125" s="1518"/>
      <c r="I125" s="1518"/>
      <c r="J125" s="1518"/>
      <c r="K125" s="1518"/>
    </row>
    <row r="126" spans="1:11" ht="14.1" customHeight="1">
      <c r="A126" s="1518"/>
      <c r="B126" s="1518"/>
      <c r="C126" s="1529" t="s">
        <v>49</v>
      </c>
      <c r="D126" s="1527">
        <v>0</v>
      </c>
      <c r="E126" s="1527">
        <v>0</v>
      </c>
      <c r="F126" s="1527">
        <v>0</v>
      </c>
      <c r="G126" s="1527">
        <v>0</v>
      </c>
      <c r="H126" s="1518"/>
      <c r="I126" s="1518"/>
      <c r="J126" s="1518"/>
      <c r="K126" s="1518"/>
    </row>
    <row r="127" spans="1:11" ht="14.1" customHeight="1">
      <c r="A127" s="1518"/>
      <c r="B127" s="1518"/>
      <c r="C127" s="1529" t="s">
        <v>58</v>
      </c>
      <c r="D127" s="1527">
        <v>0</v>
      </c>
      <c r="E127" s="1527">
        <v>0</v>
      </c>
      <c r="F127" s="1527">
        <v>0</v>
      </c>
      <c r="G127" s="1527">
        <v>0</v>
      </c>
      <c r="H127" s="1518"/>
      <c r="I127" s="1518"/>
      <c r="J127" s="1518"/>
      <c r="K127" s="1518"/>
    </row>
    <row r="128" spans="1:11" ht="14.1" customHeight="1">
      <c r="A128" s="1518"/>
      <c r="B128" s="1518"/>
      <c r="C128" s="1529" t="s">
        <v>59</v>
      </c>
      <c r="D128" s="1527">
        <v>0</v>
      </c>
      <c r="E128" s="1527">
        <v>0</v>
      </c>
      <c r="F128" s="1527">
        <v>0</v>
      </c>
      <c r="G128" s="1527">
        <v>0</v>
      </c>
      <c r="H128" s="1518"/>
      <c r="I128" s="1518"/>
      <c r="J128" s="1518"/>
      <c r="K128" s="1518"/>
    </row>
    <row r="129" spans="1:11" ht="14.1" customHeight="1">
      <c r="A129" s="1518"/>
      <c r="B129" s="1518"/>
      <c r="C129" s="1529" t="s">
        <v>60</v>
      </c>
      <c r="D129" s="1527">
        <v>0</v>
      </c>
      <c r="E129" s="1527">
        <v>0</v>
      </c>
      <c r="F129" s="1527">
        <v>0</v>
      </c>
      <c r="G129" s="1527">
        <v>0</v>
      </c>
      <c r="H129" s="1518"/>
      <c r="I129" s="1518"/>
      <c r="J129" s="1518"/>
      <c r="K129" s="1518"/>
    </row>
    <row r="130" spans="1:11" ht="14.1" customHeight="1">
      <c r="A130" s="1518"/>
      <c r="B130" s="1518"/>
      <c r="C130" s="1529" t="s">
        <v>61</v>
      </c>
      <c r="D130" s="1527">
        <v>0</v>
      </c>
      <c r="E130" s="1527">
        <v>0</v>
      </c>
      <c r="F130" s="1527">
        <v>0</v>
      </c>
      <c r="G130" s="1527">
        <v>0</v>
      </c>
      <c r="H130" s="1518"/>
      <c r="I130" s="1518"/>
      <c r="J130" s="1518"/>
      <c r="K130" s="1518"/>
    </row>
    <row r="131" spans="1:11" ht="14.1" customHeight="1">
      <c r="A131" s="1518"/>
      <c r="B131" s="1518"/>
      <c r="C131" s="1529" t="s">
        <v>64</v>
      </c>
      <c r="D131" s="1527">
        <v>0</v>
      </c>
      <c r="E131" s="1527">
        <v>0</v>
      </c>
      <c r="F131" s="1527">
        <v>0</v>
      </c>
      <c r="G131" s="1527">
        <v>0</v>
      </c>
      <c r="H131" s="1518"/>
      <c r="I131" s="1518"/>
      <c r="J131" s="1518"/>
      <c r="K131" s="1518"/>
    </row>
    <row r="132" spans="1:11" ht="14.1" customHeight="1">
      <c r="A132" s="1518"/>
      <c r="B132" s="1518"/>
      <c r="C132" s="1529" t="s">
        <v>65</v>
      </c>
      <c r="D132" s="1527">
        <v>0</v>
      </c>
      <c r="E132" s="1527">
        <v>0</v>
      </c>
      <c r="F132" s="1527">
        <v>0</v>
      </c>
      <c r="G132" s="1527">
        <v>0</v>
      </c>
      <c r="H132" s="1518"/>
      <c r="I132" s="1518"/>
      <c r="J132" s="1518"/>
      <c r="K132" s="1518"/>
    </row>
    <row r="133" spans="1:11" ht="14.1" customHeight="1">
      <c r="A133" s="1518"/>
      <c r="B133" s="1518"/>
      <c r="C133" s="1528" t="s">
        <v>25</v>
      </c>
      <c r="D133" s="1527">
        <v>0</v>
      </c>
      <c r="E133" s="1527">
        <v>38000000</v>
      </c>
      <c r="F133" s="1527">
        <v>45200000</v>
      </c>
      <c r="G133" s="1527">
        <v>31073000</v>
      </c>
      <c r="H133" s="1518"/>
      <c r="I133" s="1518"/>
      <c r="J133" s="1518"/>
      <c r="K133" s="1518"/>
    </row>
    <row r="134" spans="1:11" ht="14.1" customHeight="1">
      <c r="A134" s="1518"/>
      <c r="B134" s="1518"/>
      <c r="C134" s="1535" t="s">
        <v>19</v>
      </c>
      <c r="D134" s="1914" t="s">
        <v>2519</v>
      </c>
      <c r="E134" s="1915"/>
      <c r="F134" s="1915"/>
      <c r="G134" s="1915"/>
      <c r="H134" s="1518"/>
      <c r="I134" s="1518"/>
      <c r="J134" s="1518"/>
      <c r="K134" s="1518"/>
    </row>
    <row r="135" spans="1:11" ht="14.1" customHeight="1">
      <c r="A135" s="1518"/>
      <c r="B135" s="1518"/>
      <c r="C135" s="1517" t="s">
        <v>20</v>
      </c>
      <c r="D135" s="1916" t="s">
        <v>2518</v>
      </c>
      <c r="E135" s="1917"/>
      <c r="F135" s="1917"/>
      <c r="G135" s="1917"/>
      <c r="H135" s="1518"/>
      <c r="I135" s="1518"/>
      <c r="J135" s="1518"/>
      <c r="K135" s="1518"/>
    </row>
    <row r="136" spans="1:11" ht="14.1" customHeight="1">
      <c r="A136" s="1518"/>
      <c r="B136" s="1518"/>
      <c r="C136" s="1517" t="s">
        <v>21</v>
      </c>
      <c r="D136" s="1916" t="s">
        <v>161</v>
      </c>
      <c r="E136" s="1917"/>
      <c r="F136" s="1917"/>
      <c r="G136" s="1917"/>
      <c r="H136" s="1518"/>
      <c r="I136" s="1518"/>
      <c r="J136" s="1518"/>
      <c r="K136" s="1518"/>
    </row>
    <row r="137" spans="1:11" ht="15" customHeight="1">
      <c r="A137" s="1518"/>
      <c r="B137" s="1518"/>
      <c r="C137" s="1533"/>
      <c r="D137" s="1532">
        <v>2023</v>
      </c>
      <c r="E137" s="1532">
        <v>2024</v>
      </c>
      <c r="F137" s="1532">
        <v>2025</v>
      </c>
      <c r="G137" s="1532">
        <v>2026</v>
      </c>
      <c r="H137" s="1518"/>
      <c r="I137" s="1518"/>
      <c r="J137" s="1518"/>
      <c r="K137" s="1518"/>
    </row>
    <row r="138" spans="1:11" ht="15" customHeight="1">
      <c r="A138" s="1518"/>
      <c r="B138" s="1518"/>
      <c r="C138" s="1531"/>
      <c r="D138" s="1530" t="s">
        <v>22</v>
      </c>
      <c r="E138" s="1530" t="s">
        <v>23</v>
      </c>
      <c r="F138" s="1530" t="s">
        <v>23</v>
      </c>
      <c r="G138" s="1530" t="s">
        <v>23</v>
      </c>
      <c r="H138" s="1518"/>
      <c r="I138" s="1518"/>
      <c r="J138" s="1518"/>
      <c r="K138" s="1518"/>
    </row>
    <row r="139" spans="1:11" ht="14.1" customHeight="1">
      <c r="A139" s="1518"/>
      <c r="B139" s="1518"/>
      <c r="C139" s="1521" t="s">
        <v>33</v>
      </c>
      <c r="D139" s="1534" t="s">
        <v>298</v>
      </c>
      <c r="E139" s="1534" t="s">
        <v>298</v>
      </c>
      <c r="F139" s="1534" t="s">
        <v>298</v>
      </c>
      <c r="G139" s="1534" t="s">
        <v>298</v>
      </c>
      <c r="H139" s="1518"/>
      <c r="I139" s="1518"/>
      <c r="J139" s="1518"/>
      <c r="K139" s="1518"/>
    </row>
    <row r="140" spans="1:11" ht="14.1" customHeight="1">
      <c r="A140" s="1518"/>
      <c r="B140" s="1518"/>
      <c r="C140" s="1521" t="s">
        <v>35</v>
      </c>
      <c r="D140" s="1534" t="s">
        <v>2517</v>
      </c>
      <c r="E140" s="1534" t="s">
        <v>2200</v>
      </c>
      <c r="F140" s="1534" t="s">
        <v>2200</v>
      </c>
      <c r="G140" s="1534" t="s">
        <v>2200</v>
      </c>
      <c r="H140" s="1518"/>
      <c r="I140" s="1518"/>
      <c r="J140" s="1518"/>
      <c r="K140" s="1518"/>
    </row>
    <row r="141" spans="1:11" ht="14.1" customHeight="1">
      <c r="A141" s="1518"/>
      <c r="B141" s="1518"/>
      <c r="C141" s="1521" t="s">
        <v>40</v>
      </c>
      <c r="D141" s="1534" t="s">
        <v>2516</v>
      </c>
      <c r="E141" s="1534" t="s">
        <v>1918</v>
      </c>
      <c r="F141" s="1534" t="s">
        <v>1918</v>
      </c>
      <c r="G141" s="1534" t="s">
        <v>1918</v>
      </c>
      <c r="H141" s="1518"/>
      <c r="I141" s="1518"/>
      <c r="J141" s="1518"/>
      <c r="K141" s="1518"/>
    </row>
    <row r="142" spans="1:11" ht="14.1" customHeight="1">
      <c r="A142" s="1518"/>
      <c r="B142" s="1518"/>
      <c r="C142" s="1521" t="s">
        <v>41</v>
      </c>
      <c r="D142" s="1534" t="s">
        <v>18</v>
      </c>
      <c r="E142" s="1534" t="s">
        <v>42</v>
      </c>
      <c r="F142" s="1534" t="s">
        <v>42</v>
      </c>
      <c r="G142" s="1534" t="s">
        <v>42</v>
      </c>
      <c r="H142" s="1518"/>
      <c r="I142" s="1518"/>
      <c r="J142" s="1518"/>
      <c r="K142" s="1518"/>
    </row>
    <row r="143" spans="1:11" ht="14.1" customHeight="1">
      <c r="A143" s="1518"/>
      <c r="B143" s="1518"/>
      <c r="C143" s="1521" t="s">
        <v>43</v>
      </c>
      <c r="D143" s="1534" t="s">
        <v>18</v>
      </c>
      <c r="E143" s="1534" t="s">
        <v>2515</v>
      </c>
      <c r="F143" s="1534" t="s">
        <v>42</v>
      </c>
      <c r="G143" s="1534" t="s">
        <v>42</v>
      </c>
      <c r="H143" s="1518"/>
      <c r="I143" s="1518"/>
      <c r="J143" s="1518"/>
      <c r="K143" s="1518"/>
    </row>
    <row r="144" spans="1:11" ht="14.1" customHeight="1">
      <c r="A144" s="1518"/>
      <c r="B144" s="1518"/>
      <c r="C144" s="1521" t="s">
        <v>47</v>
      </c>
      <c r="D144" s="1534" t="s">
        <v>18</v>
      </c>
      <c r="E144" s="1534" t="s">
        <v>2515</v>
      </c>
      <c r="F144" s="1534" t="s">
        <v>42</v>
      </c>
      <c r="G144" s="1534" t="s">
        <v>42</v>
      </c>
      <c r="H144" s="1518"/>
      <c r="I144" s="1518"/>
      <c r="J144" s="1518"/>
      <c r="K144" s="1518"/>
    </row>
    <row r="145" spans="1:11" ht="14.1" customHeight="1">
      <c r="A145" s="1518"/>
      <c r="B145" s="1518"/>
      <c r="C145" s="1912" t="s">
        <v>24</v>
      </c>
      <c r="D145" s="1913"/>
      <c r="E145" s="1913"/>
      <c r="F145" s="1913"/>
      <c r="G145" s="1913"/>
      <c r="H145" s="1518"/>
      <c r="I145" s="1518"/>
      <c r="J145" s="1518"/>
      <c r="K145" s="1518"/>
    </row>
    <row r="146" spans="1:11" ht="14.1" customHeight="1">
      <c r="A146" s="1518"/>
      <c r="B146" s="1518"/>
      <c r="C146" s="1533"/>
      <c r="D146" s="1532">
        <v>2023</v>
      </c>
      <c r="E146" s="1532">
        <v>2024</v>
      </c>
      <c r="F146" s="1532">
        <v>2025</v>
      </c>
      <c r="G146" s="1532">
        <v>2026</v>
      </c>
      <c r="H146" s="1518"/>
      <c r="I146" s="1518"/>
      <c r="J146" s="1518"/>
      <c r="K146" s="1518"/>
    </row>
    <row r="147" spans="1:11" ht="14.1" customHeight="1">
      <c r="A147" s="1518"/>
      <c r="B147" s="1518"/>
      <c r="C147" s="1531"/>
      <c r="D147" s="1530" t="s">
        <v>22</v>
      </c>
      <c r="E147" s="1530" t="s">
        <v>23</v>
      </c>
      <c r="F147" s="1530" t="s">
        <v>23</v>
      </c>
      <c r="G147" s="1530" t="s">
        <v>23</v>
      </c>
      <c r="H147" s="1518"/>
      <c r="I147" s="1518"/>
      <c r="J147" s="1518"/>
      <c r="K147" s="1518"/>
    </row>
    <row r="148" spans="1:11" ht="14.1" customHeight="1">
      <c r="A148" s="1518"/>
      <c r="B148" s="1518"/>
      <c r="C148" s="1529" t="s">
        <v>48</v>
      </c>
      <c r="D148" s="1527">
        <v>0</v>
      </c>
      <c r="E148" s="1527">
        <v>0</v>
      </c>
      <c r="F148" s="1527">
        <v>0</v>
      </c>
      <c r="G148" s="1527">
        <v>0</v>
      </c>
      <c r="H148" s="1518"/>
      <c r="I148" s="1518"/>
      <c r="J148" s="1518"/>
      <c r="K148" s="1518"/>
    </row>
    <row r="149" spans="1:11" ht="14.1" customHeight="1">
      <c r="A149" s="1518"/>
      <c r="B149" s="1518"/>
      <c r="C149" s="1529" t="s">
        <v>49</v>
      </c>
      <c r="D149" s="1527">
        <v>0</v>
      </c>
      <c r="E149" s="1527">
        <v>0</v>
      </c>
      <c r="F149" s="1527">
        <v>0</v>
      </c>
      <c r="G149" s="1527">
        <v>0</v>
      </c>
      <c r="H149" s="1518"/>
      <c r="I149" s="1518"/>
      <c r="J149" s="1518"/>
      <c r="K149" s="1518"/>
    </row>
    <row r="150" spans="1:11" ht="14.1" customHeight="1">
      <c r="A150" s="1518"/>
      <c r="B150" s="1518"/>
      <c r="C150" s="1529" t="s">
        <v>50</v>
      </c>
      <c r="D150" s="1527">
        <v>0</v>
      </c>
      <c r="E150" s="1527">
        <v>0</v>
      </c>
      <c r="F150" s="1527">
        <v>0</v>
      </c>
      <c r="G150" s="1527">
        <v>0</v>
      </c>
      <c r="H150" s="1518"/>
      <c r="I150" s="1518"/>
      <c r="J150" s="1518"/>
      <c r="K150" s="1518"/>
    </row>
    <row r="151" spans="1:11" ht="14.1" customHeight="1">
      <c r="A151" s="1518"/>
      <c r="B151" s="1518"/>
      <c r="C151" s="1529" t="s">
        <v>51</v>
      </c>
      <c r="D151" s="1527">
        <v>0</v>
      </c>
      <c r="E151" s="1527">
        <v>0</v>
      </c>
      <c r="F151" s="1527">
        <v>0</v>
      </c>
      <c r="G151" s="1527">
        <v>0</v>
      </c>
      <c r="H151" s="1518"/>
      <c r="I151" s="1518"/>
      <c r="J151" s="1518"/>
      <c r="K151" s="1518"/>
    </row>
    <row r="152" spans="1:11" ht="14.1" customHeight="1">
      <c r="A152" s="1518"/>
      <c r="B152" s="1518"/>
      <c r="C152" s="1529" t="s">
        <v>49</v>
      </c>
      <c r="D152" s="1527">
        <v>0</v>
      </c>
      <c r="E152" s="1527">
        <v>0</v>
      </c>
      <c r="F152" s="1527">
        <v>0</v>
      </c>
      <c r="G152" s="1527">
        <v>0</v>
      </c>
      <c r="H152" s="1518"/>
      <c r="I152" s="1518"/>
      <c r="J152" s="1518"/>
      <c r="K152" s="1518"/>
    </row>
    <row r="153" spans="1:11" ht="14.1" customHeight="1">
      <c r="A153" s="1518"/>
      <c r="B153" s="1518"/>
      <c r="C153" s="1529" t="s">
        <v>50</v>
      </c>
      <c r="D153" s="1527">
        <v>0</v>
      </c>
      <c r="E153" s="1527">
        <v>0</v>
      </c>
      <c r="F153" s="1527">
        <v>0</v>
      </c>
      <c r="G153" s="1527">
        <v>0</v>
      </c>
      <c r="H153" s="1518"/>
      <c r="I153" s="1518"/>
      <c r="J153" s="1518"/>
      <c r="K153" s="1518"/>
    </row>
    <row r="154" spans="1:11" ht="14.1" customHeight="1">
      <c r="A154" s="1518"/>
      <c r="B154" s="1518"/>
      <c r="C154" s="1529" t="s">
        <v>52</v>
      </c>
      <c r="D154" s="1527">
        <v>0</v>
      </c>
      <c r="E154" s="1527">
        <v>0</v>
      </c>
      <c r="F154" s="1527">
        <v>0</v>
      </c>
      <c r="G154" s="1527">
        <v>0</v>
      </c>
      <c r="H154" s="1518"/>
      <c r="I154" s="1518"/>
      <c r="J154" s="1518"/>
      <c r="K154" s="1518"/>
    </row>
    <row r="155" spans="1:11" ht="14.1" customHeight="1">
      <c r="A155" s="1518"/>
      <c r="B155" s="1518"/>
      <c r="C155" s="1529" t="s">
        <v>49</v>
      </c>
      <c r="D155" s="1527">
        <v>0</v>
      </c>
      <c r="E155" s="1527">
        <v>0</v>
      </c>
      <c r="F155" s="1527">
        <v>0</v>
      </c>
      <c r="G155" s="1527">
        <v>0</v>
      </c>
      <c r="H155" s="1518"/>
      <c r="I155" s="1518"/>
      <c r="J155" s="1518"/>
      <c r="K155" s="1518"/>
    </row>
    <row r="156" spans="1:11" ht="14.1" customHeight="1">
      <c r="A156" s="1518"/>
      <c r="B156" s="1518"/>
      <c r="C156" s="1529" t="s">
        <v>50</v>
      </c>
      <c r="D156" s="1527">
        <v>0</v>
      </c>
      <c r="E156" s="1527">
        <v>0</v>
      </c>
      <c r="F156" s="1527">
        <v>0</v>
      </c>
      <c r="G156" s="1527">
        <v>0</v>
      </c>
      <c r="H156" s="1518"/>
      <c r="I156" s="1518"/>
      <c r="J156" s="1518"/>
      <c r="K156" s="1518"/>
    </row>
    <row r="157" spans="1:11" ht="14.1" customHeight="1">
      <c r="A157" s="1518"/>
      <c r="B157" s="1518"/>
      <c r="C157" s="1529" t="s">
        <v>53</v>
      </c>
      <c r="D157" s="1527">
        <v>0</v>
      </c>
      <c r="E157" s="1527">
        <v>0</v>
      </c>
      <c r="F157" s="1527">
        <v>0</v>
      </c>
      <c r="G157" s="1527">
        <v>0</v>
      </c>
      <c r="H157" s="1518"/>
      <c r="I157" s="1518"/>
      <c r="J157" s="1518"/>
      <c r="K157" s="1518"/>
    </row>
    <row r="158" spans="1:11" ht="14.1" customHeight="1">
      <c r="A158" s="1518"/>
      <c r="B158" s="1518"/>
      <c r="C158" s="1529" t="s">
        <v>49</v>
      </c>
      <c r="D158" s="1527">
        <v>0</v>
      </c>
      <c r="E158" s="1527">
        <v>0</v>
      </c>
      <c r="F158" s="1527">
        <v>0</v>
      </c>
      <c r="G158" s="1527">
        <v>0</v>
      </c>
      <c r="H158" s="1518"/>
      <c r="I158" s="1518"/>
      <c r="J158" s="1518"/>
      <c r="K158" s="1518"/>
    </row>
    <row r="159" spans="1:11" ht="14.1" customHeight="1">
      <c r="A159" s="1518"/>
      <c r="B159" s="1518"/>
      <c r="C159" s="1529" t="s">
        <v>50</v>
      </c>
      <c r="D159" s="1527">
        <v>0</v>
      </c>
      <c r="E159" s="1527">
        <v>0</v>
      </c>
      <c r="F159" s="1527">
        <v>0</v>
      </c>
      <c r="G159" s="1527">
        <v>0</v>
      </c>
      <c r="H159" s="1518"/>
      <c r="I159" s="1518"/>
      <c r="J159" s="1518"/>
      <c r="K159" s="1518"/>
    </row>
    <row r="160" spans="1:11" ht="14.1" customHeight="1">
      <c r="A160" s="1518"/>
      <c r="B160" s="1518"/>
      <c r="C160" s="1529" t="s">
        <v>54</v>
      </c>
      <c r="D160" s="1527">
        <v>0</v>
      </c>
      <c r="E160" s="1527">
        <v>0</v>
      </c>
      <c r="F160" s="1527">
        <v>0</v>
      </c>
      <c r="G160" s="1527">
        <v>0</v>
      </c>
      <c r="H160" s="1518"/>
      <c r="I160" s="1518"/>
      <c r="J160" s="1518"/>
      <c r="K160" s="1518"/>
    </row>
    <row r="161" spans="1:11" ht="14.1" customHeight="1">
      <c r="A161" s="1518"/>
      <c r="B161" s="1518"/>
      <c r="C161" s="1529" t="s">
        <v>49</v>
      </c>
      <c r="D161" s="1527">
        <v>0</v>
      </c>
      <c r="E161" s="1527">
        <v>0</v>
      </c>
      <c r="F161" s="1527">
        <v>0</v>
      </c>
      <c r="G161" s="1527">
        <v>0</v>
      </c>
      <c r="H161" s="1518"/>
      <c r="I161" s="1518"/>
      <c r="J161" s="1518"/>
      <c r="K161" s="1518"/>
    </row>
    <row r="162" spans="1:11" ht="14.1" customHeight="1">
      <c r="A162" s="1518"/>
      <c r="B162" s="1518"/>
      <c r="C162" s="1529" t="s">
        <v>50</v>
      </c>
      <c r="D162" s="1527">
        <v>0</v>
      </c>
      <c r="E162" s="1527">
        <v>0</v>
      </c>
      <c r="F162" s="1527">
        <v>0</v>
      </c>
      <c r="G162" s="1527">
        <v>0</v>
      </c>
      <c r="H162" s="1518"/>
      <c r="I162" s="1518"/>
      <c r="J162" s="1518"/>
      <c r="K162" s="1518"/>
    </row>
    <row r="163" spans="1:11" ht="14.1" customHeight="1">
      <c r="A163" s="1518"/>
      <c r="B163" s="1518"/>
      <c r="C163" s="1529" t="s">
        <v>55</v>
      </c>
      <c r="D163" s="1527">
        <v>0</v>
      </c>
      <c r="E163" s="1527">
        <v>0</v>
      </c>
      <c r="F163" s="1527">
        <v>0</v>
      </c>
      <c r="G163" s="1527">
        <v>0</v>
      </c>
      <c r="H163" s="1518"/>
      <c r="I163" s="1518"/>
      <c r="J163" s="1518"/>
      <c r="K163" s="1518"/>
    </row>
    <row r="164" spans="1:11" ht="14.1" customHeight="1">
      <c r="A164" s="1518"/>
      <c r="B164" s="1518"/>
      <c r="C164" s="1529" t="s">
        <v>49</v>
      </c>
      <c r="D164" s="1527">
        <v>0</v>
      </c>
      <c r="E164" s="1527">
        <v>0</v>
      </c>
      <c r="F164" s="1527">
        <v>0</v>
      </c>
      <c r="G164" s="1527">
        <v>0</v>
      </c>
      <c r="H164" s="1518"/>
      <c r="I164" s="1518"/>
      <c r="J164" s="1518"/>
      <c r="K164" s="1518"/>
    </row>
    <row r="165" spans="1:11" ht="14.1" customHeight="1">
      <c r="A165" s="1518"/>
      <c r="B165" s="1518"/>
      <c r="C165" s="1529" t="s">
        <v>50</v>
      </c>
      <c r="D165" s="1527">
        <v>0</v>
      </c>
      <c r="E165" s="1527">
        <v>0</v>
      </c>
      <c r="F165" s="1527">
        <v>0</v>
      </c>
      <c r="G165" s="1527">
        <v>0</v>
      </c>
      <c r="H165" s="1518"/>
      <c r="I165" s="1518"/>
      <c r="J165" s="1518"/>
      <c r="K165" s="1518"/>
    </row>
    <row r="166" spans="1:11" ht="14.1" customHeight="1">
      <c r="A166" s="1518"/>
      <c r="B166" s="1518"/>
      <c r="C166" s="1529" t="s">
        <v>56</v>
      </c>
      <c r="D166" s="1527">
        <v>0</v>
      </c>
      <c r="E166" s="1527">
        <v>0</v>
      </c>
      <c r="F166" s="1527">
        <v>0</v>
      </c>
      <c r="G166" s="1527">
        <v>0</v>
      </c>
      <c r="H166" s="1518"/>
      <c r="I166" s="1518"/>
      <c r="J166" s="1518"/>
      <c r="K166" s="1518"/>
    </row>
    <row r="167" spans="1:11" ht="14.1" customHeight="1">
      <c r="A167" s="1518"/>
      <c r="B167" s="1518"/>
      <c r="C167" s="1529" t="s">
        <v>49</v>
      </c>
      <c r="D167" s="1527">
        <v>0</v>
      </c>
      <c r="E167" s="1527">
        <v>0</v>
      </c>
      <c r="F167" s="1527">
        <v>0</v>
      </c>
      <c r="G167" s="1527">
        <v>0</v>
      </c>
      <c r="H167" s="1518"/>
      <c r="I167" s="1518"/>
      <c r="J167" s="1518"/>
      <c r="K167" s="1518"/>
    </row>
    <row r="168" spans="1:11" ht="14.1" customHeight="1">
      <c r="A168" s="1518"/>
      <c r="B168" s="1518"/>
      <c r="C168" s="1529" t="s">
        <v>50</v>
      </c>
      <c r="D168" s="1527">
        <v>0</v>
      </c>
      <c r="E168" s="1527">
        <v>0</v>
      </c>
      <c r="F168" s="1527">
        <v>0</v>
      </c>
      <c r="G168" s="1527">
        <v>0</v>
      </c>
      <c r="H168" s="1518"/>
      <c r="I168" s="1518"/>
      <c r="J168" s="1518"/>
      <c r="K168" s="1518"/>
    </row>
    <row r="169" spans="1:11" ht="14.1" customHeight="1">
      <c r="A169" s="1518"/>
      <c r="B169" s="1518"/>
      <c r="C169" s="1529" t="s">
        <v>57</v>
      </c>
      <c r="D169" s="1527">
        <v>0</v>
      </c>
      <c r="E169" s="1527">
        <v>0</v>
      </c>
      <c r="F169" s="1527">
        <v>0</v>
      </c>
      <c r="G169" s="1527">
        <v>0</v>
      </c>
      <c r="H169" s="1518"/>
      <c r="I169" s="1518"/>
      <c r="J169" s="1518"/>
      <c r="K169" s="1518"/>
    </row>
    <row r="170" spans="1:11" ht="14.1" customHeight="1">
      <c r="A170" s="1518"/>
      <c r="B170" s="1518"/>
      <c r="C170" s="1529" t="s">
        <v>49</v>
      </c>
      <c r="D170" s="1527">
        <v>0</v>
      </c>
      <c r="E170" s="1527">
        <v>0</v>
      </c>
      <c r="F170" s="1527">
        <v>0</v>
      </c>
      <c r="G170" s="1527">
        <v>0</v>
      </c>
      <c r="H170" s="1518"/>
      <c r="I170" s="1518"/>
      <c r="J170" s="1518"/>
      <c r="K170" s="1518"/>
    </row>
    <row r="171" spans="1:11" ht="14.1" customHeight="1">
      <c r="A171" s="1518"/>
      <c r="B171" s="1518"/>
      <c r="C171" s="1529" t="s">
        <v>58</v>
      </c>
      <c r="D171" s="1527">
        <v>0</v>
      </c>
      <c r="E171" s="1527">
        <v>0</v>
      </c>
      <c r="F171" s="1527">
        <v>0</v>
      </c>
      <c r="G171" s="1527">
        <v>0</v>
      </c>
      <c r="H171" s="1518"/>
      <c r="I171" s="1518"/>
      <c r="J171" s="1518"/>
      <c r="K171" s="1518"/>
    </row>
    <row r="172" spans="1:11" ht="14.1" customHeight="1">
      <c r="A172" s="1518"/>
      <c r="B172" s="1518"/>
      <c r="C172" s="1529" t="s">
        <v>59</v>
      </c>
      <c r="D172" s="1527">
        <v>0</v>
      </c>
      <c r="E172" s="1527">
        <v>0</v>
      </c>
      <c r="F172" s="1527">
        <v>0</v>
      </c>
      <c r="G172" s="1527">
        <v>0</v>
      </c>
      <c r="H172" s="1518"/>
      <c r="I172" s="1518"/>
      <c r="J172" s="1518"/>
      <c r="K172" s="1518"/>
    </row>
    <row r="173" spans="1:11" ht="14.1" customHeight="1">
      <c r="A173" s="1518"/>
      <c r="B173" s="1518"/>
      <c r="C173" s="1529" t="s">
        <v>60</v>
      </c>
      <c r="D173" s="1527">
        <v>0</v>
      </c>
      <c r="E173" s="1527">
        <v>0</v>
      </c>
      <c r="F173" s="1527">
        <v>0</v>
      </c>
      <c r="G173" s="1527">
        <v>0</v>
      </c>
      <c r="H173" s="1518"/>
      <c r="I173" s="1518"/>
      <c r="J173" s="1518"/>
      <c r="K173" s="1518"/>
    </row>
    <row r="174" spans="1:11" ht="14.1" customHeight="1">
      <c r="A174" s="1518"/>
      <c r="B174" s="1518"/>
      <c r="C174" s="1529" t="s">
        <v>61</v>
      </c>
      <c r="D174" s="1527">
        <v>0</v>
      </c>
      <c r="E174" s="1527">
        <v>0</v>
      </c>
      <c r="F174" s="1527">
        <v>0</v>
      </c>
      <c r="G174" s="1527">
        <v>0</v>
      </c>
      <c r="H174" s="1518"/>
      <c r="I174" s="1518"/>
      <c r="J174" s="1518"/>
      <c r="K174" s="1518"/>
    </row>
    <row r="175" spans="1:11" ht="14.1" customHeight="1">
      <c r="A175" s="1518"/>
      <c r="B175" s="1518"/>
      <c r="C175" s="1529" t="s">
        <v>62</v>
      </c>
      <c r="D175" s="1527">
        <v>0</v>
      </c>
      <c r="E175" s="1527">
        <v>1200000</v>
      </c>
      <c r="F175" s="1527">
        <v>1200000</v>
      </c>
      <c r="G175" s="1527">
        <v>1200000</v>
      </c>
      <c r="H175" s="1518"/>
      <c r="I175" s="1518"/>
      <c r="J175" s="1518"/>
      <c r="K175" s="1518"/>
    </row>
    <row r="176" spans="1:11" ht="14.1" customHeight="1">
      <c r="A176" s="1518"/>
      <c r="B176" s="1518"/>
      <c r="C176" s="1529" t="s">
        <v>49</v>
      </c>
      <c r="D176" s="1527">
        <v>0</v>
      </c>
      <c r="E176" s="1527">
        <v>1200000</v>
      </c>
      <c r="F176" s="1527">
        <v>1200000</v>
      </c>
      <c r="G176" s="1527">
        <v>1200000</v>
      </c>
      <c r="H176" s="1518"/>
      <c r="I176" s="1518"/>
      <c r="J176" s="1518"/>
      <c r="K176" s="1518"/>
    </row>
    <row r="177" spans="1:11" ht="14.1" customHeight="1">
      <c r="A177" s="1518"/>
      <c r="B177" s="1518"/>
      <c r="C177" s="1529" t="s">
        <v>58</v>
      </c>
      <c r="D177" s="1527">
        <v>0</v>
      </c>
      <c r="E177" s="1527">
        <v>0</v>
      </c>
      <c r="F177" s="1527">
        <v>0</v>
      </c>
      <c r="G177" s="1527">
        <v>0</v>
      </c>
      <c r="H177" s="1518"/>
      <c r="I177" s="1518"/>
      <c r="J177" s="1518"/>
      <c r="K177" s="1518"/>
    </row>
    <row r="178" spans="1:11" ht="14.1" customHeight="1">
      <c r="A178" s="1518"/>
      <c r="B178" s="1518"/>
      <c r="C178" s="1529" t="s">
        <v>59</v>
      </c>
      <c r="D178" s="1527">
        <v>0</v>
      </c>
      <c r="E178" s="1527">
        <v>0</v>
      </c>
      <c r="F178" s="1527">
        <v>0</v>
      </c>
      <c r="G178" s="1527">
        <v>0</v>
      </c>
      <c r="H178" s="1518"/>
      <c r="I178" s="1518"/>
      <c r="J178" s="1518"/>
      <c r="K178" s="1518"/>
    </row>
    <row r="179" spans="1:11" ht="14.1" customHeight="1">
      <c r="A179" s="1518"/>
      <c r="B179" s="1518"/>
      <c r="C179" s="1529" t="s">
        <v>60</v>
      </c>
      <c r="D179" s="1527">
        <v>0</v>
      </c>
      <c r="E179" s="1527">
        <v>0</v>
      </c>
      <c r="F179" s="1527">
        <v>0</v>
      </c>
      <c r="G179" s="1527">
        <v>0</v>
      </c>
      <c r="H179" s="1518"/>
      <c r="I179" s="1518"/>
      <c r="J179" s="1518"/>
      <c r="K179" s="1518"/>
    </row>
    <row r="180" spans="1:11" ht="14.1" customHeight="1">
      <c r="A180" s="1518"/>
      <c r="B180" s="1518"/>
      <c r="C180" s="1529" t="s">
        <v>61</v>
      </c>
      <c r="D180" s="1527">
        <v>0</v>
      </c>
      <c r="E180" s="1527">
        <v>0</v>
      </c>
      <c r="F180" s="1527">
        <v>0</v>
      </c>
      <c r="G180" s="1527">
        <v>0</v>
      </c>
      <c r="H180" s="1518"/>
      <c r="I180" s="1518"/>
      <c r="J180" s="1518"/>
      <c r="K180" s="1518"/>
    </row>
    <row r="181" spans="1:11" ht="14.1" customHeight="1">
      <c r="A181" s="1518"/>
      <c r="B181" s="1518"/>
      <c r="C181" s="1529" t="s">
        <v>63</v>
      </c>
      <c r="D181" s="1527">
        <v>0</v>
      </c>
      <c r="E181" s="1527">
        <v>0</v>
      </c>
      <c r="F181" s="1527">
        <v>0</v>
      </c>
      <c r="G181" s="1527">
        <v>0</v>
      </c>
      <c r="H181" s="1518"/>
      <c r="I181" s="1518"/>
      <c r="J181" s="1518"/>
      <c r="K181" s="1518"/>
    </row>
    <row r="182" spans="1:11" ht="14.1" customHeight="1">
      <c r="A182" s="1518"/>
      <c r="B182" s="1518"/>
      <c r="C182" s="1529" t="s">
        <v>49</v>
      </c>
      <c r="D182" s="1527">
        <v>0</v>
      </c>
      <c r="E182" s="1527">
        <v>0</v>
      </c>
      <c r="F182" s="1527">
        <v>0</v>
      </c>
      <c r="G182" s="1527">
        <v>0</v>
      </c>
      <c r="H182" s="1518"/>
      <c r="I182" s="1518"/>
      <c r="J182" s="1518"/>
      <c r="K182" s="1518"/>
    </row>
    <row r="183" spans="1:11" ht="14.1" customHeight="1">
      <c r="A183" s="1518"/>
      <c r="B183" s="1518"/>
      <c r="C183" s="1529" t="s">
        <v>58</v>
      </c>
      <c r="D183" s="1527">
        <v>0</v>
      </c>
      <c r="E183" s="1527">
        <v>0</v>
      </c>
      <c r="F183" s="1527">
        <v>0</v>
      </c>
      <c r="G183" s="1527">
        <v>0</v>
      </c>
      <c r="H183" s="1518"/>
      <c r="I183" s="1518"/>
      <c r="J183" s="1518"/>
      <c r="K183" s="1518"/>
    </row>
    <row r="184" spans="1:11" ht="14.1" customHeight="1">
      <c r="A184" s="1518"/>
      <c r="B184" s="1518"/>
      <c r="C184" s="1529" t="s">
        <v>59</v>
      </c>
      <c r="D184" s="1527">
        <v>0</v>
      </c>
      <c r="E184" s="1527">
        <v>0</v>
      </c>
      <c r="F184" s="1527">
        <v>0</v>
      </c>
      <c r="G184" s="1527">
        <v>0</v>
      </c>
      <c r="H184" s="1518"/>
      <c r="I184" s="1518"/>
      <c r="J184" s="1518"/>
      <c r="K184" s="1518"/>
    </row>
    <row r="185" spans="1:11" ht="14.1" customHeight="1">
      <c r="A185" s="1518"/>
      <c r="B185" s="1518"/>
      <c r="C185" s="1529" t="s">
        <v>60</v>
      </c>
      <c r="D185" s="1527">
        <v>0</v>
      </c>
      <c r="E185" s="1527">
        <v>0</v>
      </c>
      <c r="F185" s="1527">
        <v>0</v>
      </c>
      <c r="G185" s="1527">
        <v>0</v>
      </c>
      <c r="H185" s="1518"/>
      <c r="I185" s="1518"/>
      <c r="J185" s="1518"/>
      <c r="K185" s="1518"/>
    </row>
    <row r="186" spans="1:11" ht="14.1" customHeight="1">
      <c r="A186" s="1518"/>
      <c r="B186" s="1518"/>
      <c r="C186" s="1529" t="s">
        <v>61</v>
      </c>
      <c r="D186" s="1527">
        <v>0</v>
      </c>
      <c r="E186" s="1527">
        <v>0</v>
      </c>
      <c r="F186" s="1527">
        <v>0</v>
      </c>
      <c r="G186" s="1527">
        <v>0</v>
      </c>
      <c r="H186" s="1518"/>
      <c r="I186" s="1518"/>
      <c r="J186" s="1518"/>
      <c r="K186" s="1518"/>
    </row>
    <row r="187" spans="1:11" ht="14.1" customHeight="1">
      <c r="A187" s="1518"/>
      <c r="B187" s="1518"/>
      <c r="C187" s="1529" t="s">
        <v>64</v>
      </c>
      <c r="D187" s="1527">
        <v>0</v>
      </c>
      <c r="E187" s="1527">
        <v>0</v>
      </c>
      <c r="F187" s="1527">
        <v>0</v>
      </c>
      <c r="G187" s="1527">
        <v>0</v>
      </c>
      <c r="H187" s="1518"/>
      <c r="I187" s="1518"/>
      <c r="J187" s="1518"/>
      <c r="K187" s="1518"/>
    </row>
    <row r="188" spans="1:11" ht="14.1" customHeight="1">
      <c r="A188" s="1518"/>
      <c r="B188" s="1518"/>
      <c r="C188" s="1529" t="s">
        <v>65</v>
      </c>
      <c r="D188" s="1527">
        <v>0</v>
      </c>
      <c r="E188" s="1527">
        <v>0</v>
      </c>
      <c r="F188" s="1527">
        <v>0</v>
      </c>
      <c r="G188" s="1527">
        <v>0</v>
      </c>
      <c r="H188" s="1518"/>
      <c r="I188" s="1518"/>
      <c r="J188" s="1518"/>
      <c r="K188" s="1518"/>
    </row>
    <row r="189" spans="1:11" ht="14.1" customHeight="1">
      <c r="A189" s="1518"/>
      <c r="B189" s="1518"/>
      <c r="C189" s="1528" t="s">
        <v>25</v>
      </c>
      <c r="D189" s="1527">
        <v>0</v>
      </c>
      <c r="E189" s="1527">
        <v>1200000</v>
      </c>
      <c r="F189" s="1527">
        <v>1200000</v>
      </c>
      <c r="G189" s="1527">
        <v>1200000</v>
      </c>
      <c r="H189" s="1518"/>
      <c r="I189" s="1518"/>
      <c r="J189" s="1518"/>
      <c r="K189" s="1518"/>
    </row>
    <row r="190" spans="1:11" ht="14.1" customHeight="1">
      <c r="A190" s="1518"/>
      <c r="B190" s="1518"/>
      <c r="C190" s="1535" t="s">
        <v>19</v>
      </c>
      <c r="D190" s="1914" t="s">
        <v>2514</v>
      </c>
      <c r="E190" s="1915"/>
      <c r="F190" s="1915"/>
      <c r="G190" s="1915"/>
      <c r="H190" s="1518"/>
      <c r="I190" s="1518"/>
      <c r="J190" s="1518"/>
      <c r="K190" s="1518"/>
    </row>
    <row r="191" spans="1:11" ht="14.1" customHeight="1">
      <c r="A191" s="1518"/>
      <c r="B191" s="1518"/>
      <c r="C191" s="1517" t="s">
        <v>20</v>
      </c>
      <c r="D191" s="1916" t="s">
        <v>2513</v>
      </c>
      <c r="E191" s="1917"/>
      <c r="F191" s="1917"/>
      <c r="G191" s="1917"/>
      <c r="H191" s="1518"/>
      <c r="I191" s="1518"/>
      <c r="J191" s="1518"/>
      <c r="K191" s="1518"/>
    </row>
    <row r="192" spans="1:11" ht="14.1" customHeight="1">
      <c r="A192" s="1518"/>
      <c r="B192" s="1518"/>
      <c r="C192" s="1517" t="s">
        <v>21</v>
      </c>
      <c r="D192" s="1916" t="s">
        <v>2512</v>
      </c>
      <c r="E192" s="1917"/>
      <c r="F192" s="1917"/>
      <c r="G192" s="1917"/>
      <c r="H192" s="1518"/>
      <c r="I192" s="1518"/>
      <c r="J192" s="1518"/>
      <c r="K192" s="1518"/>
    </row>
    <row r="193" spans="1:11" ht="15" customHeight="1">
      <c r="A193" s="1518"/>
      <c r="B193" s="1518"/>
      <c r="C193" s="1533"/>
      <c r="D193" s="1532">
        <v>2023</v>
      </c>
      <c r="E193" s="1532">
        <v>2024</v>
      </c>
      <c r="F193" s="1532">
        <v>2025</v>
      </c>
      <c r="G193" s="1532">
        <v>2026</v>
      </c>
      <c r="H193" s="1518"/>
      <c r="I193" s="1518"/>
      <c r="J193" s="1518"/>
      <c r="K193" s="1518"/>
    </row>
    <row r="194" spans="1:11" ht="15" customHeight="1">
      <c r="A194" s="1518"/>
      <c r="B194" s="1518"/>
      <c r="C194" s="1531"/>
      <c r="D194" s="1530" t="s">
        <v>22</v>
      </c>
      <c r="E194" s="1530" t="s">
        <v>23</v>
      </c>
      <c r="F194" s="1530" t="s">
        <v>23</v>
      </c>
      <c r="G194" s="1530" t="s">
        <v>23</v>
      </c>
      <c r="H194" s="1518"/>
      <c r="I194" s="1518"/>
      <c r="J194" s="1518"/>
      <c r="K194" s="1518"/>
    </row>
    <row r="195" spans="1:11" ht="14.1" customHeight="1">
      <c r="A195" s="1518"/>
      <c r="B195" s="1518"/>
      <c r="C195" s="1521" t="s">
        <v>33</v>
      </c>
      <c r="D195" s="1534" t="s">
        <v>73</v>
      </c>
      <c r="E195" s="1534" t="s">
        <v>252</v>
      </c>
      <c r="F195" s="1534" t="s">
        <v>1832</v>
      </c>
      <c r="G195" s="1534" t="s">
        <v>252</v>
      </c>
      <c r="H195" s="1518"/>
      <c r="I195" s="1518"/>
      <c r="J195" s="1518"/>
      <c r="K195" s="1518"/>
    </row>
    <row r="196" spans="1:11" ht="14.1" customHeight="1">
      <c r="A196" s="1518"/>
      <c r="B196" s="1518"/>
      <c r="C196" s="1521" t="s">
        <v>35</v>
      </c>
      <c r="D196" s="1534" t="s">
        <v>2511</v>
      </c>
      <c r="E196" s="1534" t="s">
        <v>2510</v>
      </c>
      <c r="F196" s="1534" t="s">
        <v>2200</v>
      </c>
      <c r="G196" s="1534" t="s">
        <v>2510</v>
      </c>
      <c r="H196" s="1518"/>
      <c r="I196" s="1518"/>
      <c r="J196" s="1518"/>
      <c r="K196" s="1518"/>
    </row>
    <row r="197" spans="1:11" ht="14.1" customHeight="1">
      <c r="A197" s="1518"/>
      <c r="B197" s="1518"/>
      <c r="C197" s="1521" t="s">
        <v>40</v>
      </c>
      <c r="D197" s="1534" t="s">
        <v>2509</v>
      </c>
      <c r="E197" s="1534" t="s">
        <v>2507</v>
      </c>
      <c r="F197" s="1534" t="s">
        <v>2508</v>
      </c>
      <c r="G197" s="1534" t="s">
        <v>2507</v>
      </c>
      <c r="H197" s="1518"/>
      <c r="I197" s="1518"/>
      <c r="J197" s="1518"/>
      <c r="K197" s="1518"/>
    </row>
    <row r="198" spans="1:11" ht="14.1" customHeight="1">
      <c r="A198" s="1518"/>
      <c r="B198" s="1518"/>
      <c r="C198" s="1521" t="s">
        <v>41</v>
      </c>
      <c r="D198" s="1534" t="s">
        <v>18</v>
      </c>
      <c r="E198" s="1534" t="s">
        <v>1531</v>
      </c>
      <c r="F198" s="1534" t="s">
        <v>2506</v>
      </c>
      <c r="G198" s="1534" t="s">
        <v>2505</v>
      </c>
      <c r="H198" s="1518"/>
      <c r="I198" s="1518"/>
      <c r="J198" s="1518"/>
      <c r="K198" s="1518"/>
    </row>
    <row r="199" spans="1:11" ht="14.1" customHeight="1">
      <c r="A199" s="1518"/>
      <c r="B199" s="1518"/>
      <c r="C199" s="1521" t="s">
        <v>43</v>
      </c>
      <c r="D199" s="1534" t="s">
        <v>18</v>
      </c>
      <c r="E199" s="1534" t="s">
        <v>2504</v>
      </c>
      <c r="F199" s="1534" t="s">
        <v>2503</v>
      </c>
      <c r="G199" s="1534" t="s">
        <v>2502</v>
      </c>
      <c r="H199" s="1518"/>
      <c r="I199" s="1518"/>
      <c r="J199" s="1518"/>
      <c r="K199" s="1518"/>
    </row>
    <row r="200" spans="1:11" ht="14.1" customHeight="1">
      <c r="A200" s="1518"/>
      <c r="B200" s="1518"/>
      <c r="C200" s="1521" t="s">
        <v>47</v>
      </c>
      <c r="D200" s="1534" t="s">
        <v>18</v>
      </c>
      <c r="E200" s="1534" t="s">
        <v>2501</v>
      </c>
      <c r="F200" s="1534" t="s">
        <v>173</v>
      </c>
      <c r="G200" s="1534" t="s">
        <v>2500</v>
      </c>
      <c r="H200" s="1518"/>
      <c r="I200" s="1518"/>
      <c r="J200" s="1518"/>
      <c r="K200" s="1518"/>
    </row>
    <row r="201" spans="1:11" ht="14.1" customHeight="1">
      <c r="A201" s="1518"/>
      <c r="B201" s="1518"/>
      <c r="C201" s="1912" t="s">
        <v>24</v>
      </c>
      <c r="D201" s="1913"/>
      <c r="E201" s="1913"/>
      <c r="F201" s="1913"/>
      <c r="G201" s="1913"/>
      <c r="H201" s="1518"/>
      <c r="I201" s="1518"/>
      <c r="J201" s="1518"/>
      <c r="K201" s="1518"/>
    </row>
    <row r="202" spans="1:11" ht="14.1" customHeight="1">
      <c r="A202" s="1518"/>
      <c r="B202" s="1518"/>
      <c r="C202" s="1533"/>
      <c r="D202" s="1532">
        <v>2023</v>
      </c>
      <c r="E202" s="1532">
        <v>2024</v>
      </c>
      <c r="F202" s="1532">
        <v>2025</v>
      </c>
      <c r="G202" s="1532">
        <v>2026</v>
      </c>
      <c r="H202" s="1518"/>
      <c r="I202" s="1518"/>
      <c r="J202" s="1518"/>
      <c r="K202" s="1518"/>
    </row>
    <row r="203" spans="1:11" ht="14.1" customHeight="1">
      <c r="A203" s="1518"/>
      <c r="B203" s="1518"/>
      <c r="C203" s="1531"/>
      <c r="D203" s="1530" t="s">
        <v>22</v>
      </c>
      <c r="E203" s="1530" t="s">
        <v>23</v>
      </c>
      <c r="F203" s="1530" t="s">
        <v>23</v>
      </c>
      <c r="G203" s="1530" t="s">
        <v>23</v>
      </c>
      <c r="H203" s="1518"/>
      <c r="I203" s="1518"/>
      <c r="J203" s="1518"/>
      <c r="K203" s="1518"/>
    </row>
    <row r="204" spans="1:11" ht="14.1" customHeight="1">
      <c r="A204" s="1518"/>
      <c r="B204" s="1518"/>
      <c r="C204" s="1529" t="s">
        <v>48</v>
      </c>
      <c r="D204" s="1527">
        <v>0</v>
      </c>
      <c r="E204" s="1527">
        <v>0</v>
      </c>
      <c r="F204" s="1527">
        <v>0</v>
      </c>
      <c r="G204" s="1527">
        <v>0</v>
      </c>
      <c r="H204" s="1518"/>
      <c r="I204" s="1518"/>
      <c r="J204" s="1518"/>
      <c r="K204" s="1518"/>
    </row>
    <row r="205" spans="1:11" ht="14.1" customHeight="1">
      <c r="A205" s="1518"/>
      <c r="B205" s="1518"/>
      <c r="C205" s="1529" t="s">
        <v>49</v>
      </c>
      <c r="D205" s="1527">
        <v>0</v>
      </c>
      <c r="E205" s="1527">
        <v>0</v>
      </c>
      <c r="F205" s="1527">
        <v>0</v>
      </c>
      <c r="G205" s="1527">
        <v>0</v>
      </c>
      <c r="H205" s="1518"/>
      <c r="I205" s="1518"/>
      <c r="J205" s="1518"/>
      <c r="K205" s="1518"/>
    </row>
    <row r="206" spans="1:11" ht="14.1" customHeight="1">
      <c r="A206" s="1518"/>
      <c r="B206" s="1518"/>
      <c r="C206" s="1529" t="s">
        <v>50</v>
      </c>
      <c r="D206" s="1527">
        <v>0</v>
      </c>
      <c r="E206" s="1527">
        <v>0</v>
      </c>
      <c r="F206" s="1527">
        <v>0</v>
      </c>
      <c r="G206" s="1527">
        <v>0</v>
      </c>
      <c r="H206" s="1518"/>
      <c r="I206" s="1518"/>
      <c r="J206" s="1518"/>
      <c r="K206" s="1518"/>
    </row>
    <row r="207" spans="1:11" ht="14.1" customHeight="1">
      <c r="A207" s="1518"/>
      <c r="B207" s="1518"/>
      <c r="C207" s="1529" t="s">
        <v>51</v>
      </c>
      <c r="D207" s="1527">
        <v>0</v>
      </c>
      <c r="E207" s="1527">
        <v>0</v>
      </c>
      <c r="F207" s="1527">
        <v>0</v>
      </c>
      <c r="G207" s="1527">
        <v>0</v>
      </c>
      <c r="H207" s="1518"/>
      <c r="I207" s="1518"/>
      <c r="J207" s="1518"/>
      <c r="K207" s="1518"/>
    </row>
    <row r="208" spans="1:11" ht="14.1" customHeight="1">
      <c r="A208" s="1518"/>
      <c r="B208" s="1518"/>
      <c r="C208" s="1529" t="s">
        <v>49</v>
      </c>
      <c r="D208" s="1527">
        <v>0</v>
      </c>
      <c r="E208" s="1527">
        <v>0</v>
      </c>
      <c r="F208" s="1527">
        <v>0</v>
      </c>
      <c r="G208" s="1527">
        <v>0</v>
      </c>
      <c r="H208" s="1518"/>
      <c r="I208" s="1518"/>
      <c r="J208" s="1518"/>
      <c r="K208" s="1518"/>
    </row>
    <row r="209" spans="1:11" ht="14.1" customHeight="1">
      <c r="A209" s="1518"/>
      <c r="B209" s="1518"/>
      <c r="C209" s="1529" t="s">
        <v>50</v>
      </c>
      <c r="D209" s="1527">
        <v>0</v>
      </c>
      <c r="E209" s="1527">
        <v>0</v>
      </c>
      <c r="F209" s="1527">
        <v>0</v>
      </c>
      <c r="G209" s="1527">
        <v>0</v>
      </c>
      <c r="H209" s="1518"/>
      <c r="I209" s="1518"/>
      <c r="J209" s="1518"/>
      <c r="K209" s="1518"/>
    </row>
    <row r="210" spans="1:11" ht="14.1" customHeight="1">
      <c r="A210" s="1518"/>
      <c r="B210" s="1518"/>
      <c r="C210" s="1529" t="s">
        <v>52</v>
      </c>
      <c r="D210" s="1527">
        <v>0</v>
      </c>
      <c r="E210" s="1527">
        <v>0</v>
      </c>
      <c r="F210" s="1527">
        <v>0</v>
      </c>
      <c r="G210" s="1527">
        <v>0</v>
      </c>
      <c r="H210" s="1518"/>
      <c r="I210" s="1518"/>
      <c r="J210" s="1518"/>
      <c r="K210" s="1518"/>
    </row>
    <row r="211" spans="1:11" ht="14.1" customHeight="1">
      <c r="A211" s="1518"/>
      <c r="B211" s="1518"/>
      <c r="C211" s="1529" t="s">
        <v>49</v>
      </c>
      <c r="D211" s="1527">
        <v>0</v>
      </c>
      <c r="E211" s="1527">
        <v>0</v>
      </c>
      <c r="F211" s="1527">
        <v>0</v>
      </c>
      <c r="G211" s="1527">
        <v>0</v>
      </c>
      <c r="H211" s="1518"/>
      <c r="I211" s="1518"/>
      <c r="J211" s="1518"/>
      <c r="K211" s="1518"/>
    </row>
    <row r="212" spans="1:11" ht="14.1" customHeight="1">
      <c r="A212" s="1518"/>
      <c r="B212" s="1518"/>
      <c r="C212" s="1529" t="s">
        <v>50</v>
      </c>
      <c r="D212" s="1527">
        <v>0</v>
      </c>
      <c r="E212" s="1527">
        <v>0</v>
      </c>
      <c r="F212" s="1527">
        <v>0</v>
      </c>
      <c r="G212" s="1527">
        <v>0</v>
      </c>
      <c r="H212" s="1518"/>
      <c r="I212" s="1518"/>
      <c r="J212" s="1518"/>
      <c r="K212" s="1518"/>
    </row>
    <row r="213" spans="1:11" ht="14.1" customHeight="1">
      <c r="A213" s="1518"/>
      <c r="B213" s="1518"/>
      <c r="C213" s="1529" t="s">
        <v>53</v>
      </c>
      <c r="D213" s="1527">
        <v>0</v>
      </c>
      <c r="E213" s="1527">
        <v>0</v>
      </c>
      <c r="F213" s="1527">
        <v>0</v>
      </c>
      <c r="G213" s="1527">
        <v>0</v>
      </c>
      <c r="H213" s="1518"/>
      <c r="I213" s="1518"/>
      <c r="J213" s="1518"/>
      <c r="K213" s="1518"/>
    </row>
    <row r="214" spans="1:11" ht="14.1" customHeight="1">
      <c r="A214" s="1518"/>
      <c r="B214" s="1518"/>
      <c r="C214" s="1529" t="s">
        <v>49</v>
      </c>
      <c r="D214" s="1527">
        <v>0</v>
      </c>
      <c r="E214" s="1527">
        <v>0</v>
      </c>
      <c r="F214" s="1527">
        <v>0</v>
      </c>
      <c r="G214" s="1527">
        <v>0</v>
      </c>
      <c r="H214" s="1518"/>
      <c r="I214" s="1518"/>
      <c r="J214" s="1518"/>
      <c r="K214" s="1518"/>
    </row>
    <row r="215" spans="1:11" ht="14.1" customHeight="1">
      <c r="A215" s="1518"/>
      <c r="B215" s="1518"/>
      <c r="C215" s="1529" t="s">
        <v>50</v>
      </c>
      <c r="D215" s="1527">
        <v>0</v>
      </c>
      <c r="E215" s="1527">
        <v>0</v>
      </c>
      <c r="F215" s="1527">
        <v>0</v>
      </c>
      <c r="G215" s="1527">
        <v>0</v>
      </c>
      <c r="H215" s="1518"/>
      <c r="I215" s="1518"/>
      <c r="J215" s="1518"/>
      <c r="K215" s="1518"/>
    </row>
    <row r="216" spans="1:11" ht="14.1" customHeight="1">
      <c r="A216" s="1518"/>
      <c r="B216" s="1518"/>
      <c r="C216" s="1529" t="s">
        <v>54</v>
      </c>
      <c r="D216" s="1527">
        <v>0</v>
      </c>
      <c r="E216" s="1527">
        <v>0</v>
      </c>
      <c r="F216" s="1527">
        <v>0</v>
      </c>
      <c r="G216" s="1527">
        <v>0</v>
      </c>
      <c r="H216" s="1518"/>
      <c r="I216" s="1518"/>
      <c r="J216" s="1518"/>
      <c r="K216" s="1518"/>
    </row>
    <row r="217" spans="1:11" ht="14.1" customHeight="1">
      <c r="A217" s="1518"/>
      <c r="B217" s="1518"/>
      <c r="C217" s="1529" t="s">
        <v>49</v>
      </c>
      <c r="D217" s="1527">
        <v>0</v>
      </c>
      <c r="E217" s="1527">
        <v>0</v>
      </c>
      <c r="F217" s="1527">
        <v>0</v>
      </c>
      <c r="G217" s="1527">
        <v>0</v>
      </c>
      <c r="H217" s="1518"/>
      <c r="I217" s="1518"/>
      <c r="J217" s="1518"/>
      <c r="K217" s="1518"/>
    </row>
    <row r="218" spans="1:11" ht="14.1" customHeight="1">
      <c r="A218" s="1518"/>
      <c r="B218" s="1518"/>
      <c r="C218" s="1529" t="s">
        <v>50</v>
      </c>
      <c r="D218" s="1527">
        <v>0</v>
      </c>
      <c r="E218" s="1527">
        <v>0</v>
      </c>
      <c r="F218" s="1527">
        <v>0</v>
      </c>
      <c r="G218" s="1527">
        <v>0</v>
      </c>
      <c r="H218" s="1518"/>
      <c r="I218" s="1518"/>
      <c r="J218" s="1518"/>
      <c r="K218" s="1518"/>
    </row>
    <row r="219" spans="1:11" ht="14.1" customHeight="1">
      <c r="A219" s="1518"/>
      <c r="B219" s="1518"/>
      <c r="C219" s="1529" t="s">
        <v>55</v>
      </c>
      <c r="D219" s="1527">
        <v>0</v>
      </c>
      <c r="E219" s="1527">
        <v>0</v>
      </c>
      <c r="F219" s="1527">
        <v>0</v>
      </c>
      <c r="G219" s="1527">
        <v>0</v>
      </c>
      <c r="H219" s="1518"/>
      <c r="I219" s="1518"/>
      <c r="J219" s="1518"/>
      <c r="K219" s="1518"/>
    </row>
    <row r="220" spans="1:11" ht="14.1" customHeight="1">
      <c r="A220" s="1518"/>
      <c r="B220" s="1518"/>
      <c r="C220" s="1529" t="s">
        <v>49</v>
      </c>
      <c r="D220" s="1527">
        <v>0</v>
      </c>
      <c r="E220" s="1527">
        <v>0</v>
      </c>
      <c r="F220" s="1527">
        <v>0</v>
      </c>
      <c r="G220" s="1527">
        <v>0</v>
      </c>
      <c r="H220" s="1518"/>
      <c r="I220" s="1518"/>
      <c r="J220" s="1518"/>
      <c r="K220" s="1518"/>
    </row>
    <row r="221" spans="1:11" ht="14.1" customHeight="1">
      <c r="A221" s="1518"/>
      <c r="B221" s="1518"/>
      <c r="C221" s="1529" t="s">
        <v>50</v>
      </c>
      <c r="D221" s="1527">
        <v>0</v>
      </c>
      <c r="E221" s="1527">
        <v>0</v>
      </c>
      <c r="F221" s="1527">
        <v>0</v>
      </c>
      <c r="G221" s="1527">
        <v>0</v>
      </c>
      <c r="H221" s="1518"/>
      <c r="I221" s="1518"/>
      <c r="J221" s="1518"/>
      <c r="K221" s="1518"/>
    </row>
    <row r="222" spans="1:11" ht="14.1" customHeight="1">
      <c r="A222" s="1518"/>
      <c r="B222" s="1518"/>
      <c r="C222" s="1529" t="s">
        <v>56</v>
      </c>
      <c r="D222" s="1527">
        <v>0</v>
      </c>
      <c r="E222" s="1527">
        <v>0</v>
      </c>
      <c r="F222" s="1527">
        <v>0</v>
      </c>
      <c r="G222" s="1527">
        <v>0</v>
      </c>
      <c r="H222" s="1518"/>
      <c r="I222" s="1518"/>
      <c r="J222" s="1518"/>
      <c r="K222" s="1518"/>
    </row>
    <row r="223" spans="1:11" ht="14.1" customHeight="1">
      <c r="A223" s="1518"/>
      <c r="B223" s="1518"/>
      <c r="C223" s="1529" t="s">
        <v>49</v>
      </c>
      <c r="D223" s="1527">
        <v>0</v>
      </c>
      <c r="E223" s="1527">
        <v>0</v>
      </c>
      <c r="F223" s="1527">
        <v>0</v>
      </c>
      <c r="G223" s="1527">
        <v>0</v>
      </c>
      <c r="H223" s="1518"/>
      <c r="I223" s="1518"/>
      <c r="J223" s="1518"/>
      <c r="K223" s="1518"/>
    </row>
    <row r="224" spans="1:11" ht="14.1" customHeight="1">
      <c r="A224" s="1518"/>
      <c r="B224" s="1518"/>
      <c r="C224" s="1529" t="s">
        <v>50</v>
      </c>
      <c r="D224" s="1527">
        <v>0</v>
      </c>
      <c r="E224" s="1527">
        <v>0</v>
      </c>
      <c r="F224" s="1527">
        <v>0</v>
      </c>
      <c r="G224" s="1527">
        <v>0</v>
      </c>
      <c r="H224" s="1518"/>
      <c r="I224" s="1518"/>
      <c r="J224" s="1518"/>
      <c r="K224" s="1518"/>
    </row>
    <row r="225" spans="1:11" ht="14.1" customHeight="1">
      <c r="A225" s="1518"/>
      <c r="B225" s="1518"/>
      <c r="C225" s="1529" t="s">
        <v>57</v>
      </c>
      <c r="D225" s="1527">
        <v>0</v>
      </c>
      <c r="E225" s="1527">
        <v>0</v>
      </c>
      <c r="F225" s="1527">
        <v>0</v>
      </c>
      <c r="G225" s="1527">
        <v>0</v>
      </c>
      <c r="H225" s="1518"/>
      <c r="I225" s="1518"/>
      <c r="J225" s="1518"/>
      <c r="K225" s="1518"/>
    </row>
    <row r="226" spans="1:11" ht="14.1" customHeight="1">
      <c r="A226" s="1518"/>
      <c r="B226" s="1518"/>
      <c r="C226" s="1529" t="s">
        <v>49</v>
      </c>
      <c r="D226" s="1527">
        <v>0</v>
      </c>
      <c r="E226" s="1527">
        <v>0</v>
      </c>
      <c r="F226" s="1527">
        <v>0</v>
      </c>
      <c r="G226" s="1527">
        <v>0</v>
      </c>
      <c r="H226" s="1518"/>
      <c r="I226" s="1518"/>
      <c r="J226" s="1518"/>
      <c r="K226" s="1518"/>
    </row>
    <row r="227" spans="1:11" ht="14.1" customHeight="1">
      <c r="A227" s="1518"/>
      <c r="B227" s="1518"/>
      <c r="C227" s="1529" t="s">
        <v>58</v>
      </c>
      <c r="D227" s="1527">
        <v>0</v>
      </c>
      <c r="E227" s="1527">
        <v>0</v>
      </c>
      <c r="F227" s="1527">
        <v>0</v>
      </c>
      <c r="G227" s="1527">
        <v>0</v>
      </c>
      <c r="H227" s="1518"/>
      <c r="I227" s="1518"/>
      <c r="J227" s="1518"/>
      <c r="K227" s="1518"/>
    </row>
    <row r="228" spans="1:11" ht="14.1" customHeight="1">
      <c r="A228" s="1518"/>
      <c r="B228" s="1518"/>
      <c r="C228" s="1529" t="s">
        <v>59</v>
      </c>
      <c r="D228" s="1527">
        <v>0</v>
      </c>
      <c r="E228" s="1527">
        <v>0</v>
      </c>
      <c r="F228" s="1527">
        <v>0</v>
      </c>
      <c r="G228" s="1527">
        <v>0</v>
      </c>
      <c r="H228" s="1518"/>
      <c r="I228" s="1518"/>
      <c r="J228" s="1518"/>
      <c r="K228" s="1518"/>
    </row>
    <row r="229" spans="1:11" ht="14.1" customHeight="1">
      <c r="A229" s="1518"/>
      <c r="B229" s="1518"/>
      <c r="C229" s="1529" t="s">
        <v>60</v>
      </c>
      <c r="D229" s="1527">
        <v>0</v>
      </c>
      <c r="E229" s="1527">
        <v>0</v>
      </c>
      <c r="F229" s="1527">
        <v>0</v>
      </c>
      <c r="G229" s="1527">
        <v>0</v>
      </c>
      <c r="H229" s="1518"/>
      <c r="I229" s="1518"/>
      <c r="J229" s="1518"/>
      <c r="K229" s="1518"/>
    </row>
    <row r="230" spans="1:11" ht="14.1" customHeight="1">
      <c r="A230" s="1518"/>
      <c r="B230" s="1518"/>
      <c r="C230" s="1529" t="s">
        <v>61</v>
      </c>
      <c r="D230" s="1527">
        <v>0</v>
      </c>
      <c r="E230" s="1527">
        <v>0</v>
      </c>
      <c r="F230" s="1527">
        <v>0</v>
      </c>
      <c r="G230" s="1527">
        <v>0</v>
      </c>
      <c r="H230" s="1518"/>
      <c r="I230" s="1518"/>
      <c r="J230" s="1518"/>
      <c r="K230" s="1518"/>
    </row>
    <row r="231" spans="1:11" ht="14.1" customHeight="1">
      <c r="A231" s="1518"/>
      <c r="B231" s="1518"/>
      <c r="C231" s="1529" t="s">
        <v>62</v>
      </c>
      <c r="D231" s="1527">
        <v>0</v>
      </c>
      <c r="E231" s="1527">
        <v>6200000</v>
      </c>
      <c r="F231" s="1527">
        <v>1200000</v>
      </c>
      <c r="G231" s="1527">
        <v>6200000</v>
      </c>
      <c r="H231" s="1518"/>
      <c r="I231" s="1518"/>
      <c r="J231" s="1518"/>
      <c r="K231" s="1518"/>
    </row>
    <row r="232" spans="1:11" ht="14.1" customHeight="1">
      <c r="A232" s="1518"/>
      <c r="B232" s="1518"/>
      <c r="C232" s="1529" t="s">
        <v>49</v>
      </c>
      <c r="D232" s="1527">
        <v>0</v>
      </c>
      <c r="E232" s="1527">
        <v>6200000</v>
      </c>
      <c r="F232" s="1527">
        <v>1200000</v>
      </c>
      <c r="G232" s="1527">
        <v>6200000</v>
      </c>
      <c r="H232" s="1518"/>
      <c r="I232" s="1518"/>
      <c r="J232" s="1518"/>
      <c r="K232" s="1518"/>
    </row>
    <row r="233" spans="1:11" ht="14.1" customHeight="1">
      <c r="A233" s="1518"/>
      <c r="B233" s="1518"/>
      <c r="C233" s="1529" t="s">
        <v>58</v>
      </c>
      <c r="D233" s="1527">
        <v>0</v>
      </c>
      <c r="E233" s="1527">
        <v>0</v>
      </c>
      <c r="F233" s="1527">
        <v>0</v>
      </c>
      <c r="G233" s="1527">
        <v>0</v>
      </c>
      <c r="H233" s="1518"/>
      <c r="I233" s="1518"/>
      <c r="J233" s="1518"/>
      <c r="K233" s="1518"/>
    </row>
    <row r="234" spans="1:11" ht="14.1" customHeight="1">
      <c r="A234" s="1518"/>
      <c r="B234" s="1518"/>
      <c r="C234" s="1529" t="s">
        <v>59</v>
      </c>
      <c r="D234" s="1527">
        <v>0</v>
      </c>
      <c r="E234" s="1527">
        <v>0</v>
      </c>
      <c r="F234" s="1527">
        <v>0</v>
      </c>
      <c r="G234" s="1527">
        <v>0</v>
      </c>
      <c r="H234" s="1518"/>
      <c r="I234" s="1518"/>
      <c r="J234" s="1518"/>
      <c r="K234" s="1518"/>
    </row>
    <row r="235" spans="1:11" ht="14.1" customHeight="1">
      <c r="A235" s="1518"/>
      <c r="B235" s="1518"/>
      <c r="C235" s="1529" t="s">
        <v>60</v>
      </c>
      <c r="D235" s="1527">
        <v>0</v>
      </c>
      <c r="E235" s="1527">
        <v>0</v>
      </c>
      <c r="F235" s="1527">
        <v>0</v>
      </c>
      <c r="G235" s="1527">
        <v>0</v>
      </c>
      <c r="H235" s="1518"/>
      <c r="I235" s="1518"/>
      <c r="J235" s="1518"/>
      <c r="K235" s="1518"/>
    </row>
    <row r="236" spans="1:11" ht="14.1" customHeight="1">
      <c r="A236" s="1518"/>
      <c r="B236" s="1518"/>
      <c r="C236" s="1529" t="s">
        <v>61</v>
      </c>
      <c r="D236" s="1527">
        <v>0</v>
      </c>
      <c r="E236" s="1527">
        <v>0</v>
      </c>
      <c r="F236" s="1527">
        <v>0</v>
      </c>
      <c r="G236" s="1527">
        <v>0</v>
      </c>
      <c r="H236" s="1518"/>
      <c r="I236" s="1518"/>
      <c r="J236" s="1518"/>
      <c r="K236" s="1518"/>
    </row>
    <row r="237" spans="1:11" ht="14.1" customHeight="1">
      <c r="A237" s="1518"/>
      <c r="B237" s="1518"/>
      <c r="C237" s="1529" t="s">
        <v>63</v>
      </c>
      <c r="D237" s="1527">
        <v>0</v>
      </c>
      <c r="E237" s="1527">
        <v>0</v>
      </c>
      <c r="F237" s="1527">
        <v>0</v>
      </c>
      <c r="G237" s="1527">
        <v>0</v>
      </c>
      <c r="H237" s="1518"/>
      <c r="I237" s="1518"/>
      <c r="J237" s="1518"/>
      <c r="K237" s="1518"/>
    </row>
    <row r="238" spans="1:11" ht="14.1" customHeight="1">
      <c r="A238" s="1518"/>
      <c r="B238" s="1518"/>
      <c r="C238" s="1529" t="s">
        <v>49</v>
      </c>
      <c r="D238" s="1527">
        <v>0</v>
      </c>
      <c r="E238" s="1527">
        <v>0</v>
      </c>
      <c r="F238" s="1527">
        <v>0</v>
      </c>
      <c r="G238" s="1527">
        <v>0</v>
      </c>
      <c r="H238" s="1518"/>
      <c r="I238" s="1518"/>
      <c r="J238" s="1518"/>
      <c r="K238" s="1518"/>
    </row>
    <row r="239" spans="1:11" ht="14.1" customHeight="1">
      <c r="A239" s="1518"/>
      <c r="B239" s="1518"/>
      <c r="C239" s="1529" t="s">
        <v>58</v>
      </c>
      <c r="D239" s="1527">
        <v>0</v>
      </c>
      <c r="E239" s="1527">
        <v>0</v>
      </c>
      <c r="F239" s="1527">
        <v>0</v>
      </c>
      <c r="G239" s="1527">
        <v>0</v>
      </c>
      <c r="H239" s="1518"/>
      <c r="I239" s="1518"/>
      <c r="J239" s="1518"/>
      <c r="K239" s="1518"/>
    </row>
    <row r="240" spans="1:11" ht="14.1" customHeight="1">
      <c r="A240" s="1518"/>
      <c r="B240" s="1518"/>
      <c r="C240" s="1529" t="s">
        <v>59</v>
      </c>
      <c r="D240" s="1527">
        <v>0</v>
      </c>
      <c r="E240" s="1527">
        <v>0</v>
      </c>
      <c r="F240" s="1527">
        <v>0</v>
      </c>
      <c r="G240" s="1527">
        <v>0</v>
      </c>
      <c r="H240" s="1518"/>
      <c r="I240" s="1518"/>
      <c r="J240" s="1518"/>
      <c r="K240" s="1518"/>
    </row>
    <row r="241" spans="1:11" ht="14.1" customHeight="1">
      <c r="A241" s="1518"/>
      <c r="B241" s="1518"/>
      <c r="C241" s="1529" t="s">
        <v>60</v>
      </c>
      <c r="D241" s="1527">
        <v>0</v>
      </c>
      <c r="E241" s="1527">
        <v>0</v>
      </c>
      <c r="F241" s="1527">
        <v>0</v>
      </c>
      <c r="G241" s="1527">
        <v>0</v>
      </c>
      <c r="H241" s="1518"/>
      <c r="I241" s="1518"/>
      <c r="J241" s="1518"/>
      <c r="K241" s="1518"/>
    </row>
    <row r="242" spans="1:11" ht="14.1" customHeight="1">
      <c r="A242" s="1518"/>
      <c r="B242" s="1518"/>
      <c r="C242" s="1529" t="s">
        <v>61</v>
      </c>
      <c r="D242" s="1527">
        <v>0</v>
      </c>
      <c r="E242" s="1527">
        <v>0</v>
      </c>
      <c r="F242" s="1527">
        <v>0</v>
      </c>
      <c r="G242" s="1527">
        <v>0</v>
      </c>
      <c r="H242" s="1518"/>
      <c r="I242" s="1518"/>
      <c r="J242" s="1518"/>
      <c r="K242" s="1518"/>
    </row>
    <row r="243" spans="1:11" ht="14.1" customHeight="1">
      <c r="A243" s="1518"/>
      <c r="B243" s="1518"/>
      <c r="C243" s="1529" t="s">
        <v>64</v>
      </c>
      <c r="D243" s="1527">
        <v>0</v>
      </c>
      <c r="E243" s="1527">
        <v>0</v>
      </c>
      <c r="F243" s="1527">
        <v>0</v>
      </c>
      <c r="G243" s="1527">
        <v>0</v>
      </c>
      <c r="H243" s="1518"/>
      <c r="I243" s="1518"/>
      <c r="J243" s="1518"/>
      <c r="K243" s="1518"/>
    </row>
    <row r="244" spans="1:11" ht="14.1" customHeight="1">
      <c r="A244" s="1518"/>
      <c r="B244" s="1518"/>
      <c r="C244" s="1529" t="s">
        <v>65</v>
      </c>
      <c r="D244" s="1527">
        <v>0</v>
      </c>
      <c r="E244" s="1527">
        <v>0</v>
      </c>
      <c r="F244" s="1527">
        <v>0</v>
      </c>
      <c r="G244" s="1527">
        <v>0</v>
      </c>
      <c r="H244" s="1518"/>
      <c r="I244" s="1518"/>
      <c r="J244" s="1518"/>
      <c r="K244" s="1518"/>
    </row>
    <row r="245" spans="1:11" ht="14.1" customHeight="1">
      <c r="A245" s="1518"/>
      <c r="B245" s="1518"/>
      <c r="C245" s="1528" t="s">
        <v>25</v>
      </c>
      <c r="D245" s="1527">
        <v>0</v>
      </c>
      <c r="E245" s="1527">
        <v>6200000</v>
      </c>
      <c r="F245" s="1527">
        <v>1200000</v>
      </c>
      <c r="G245" s="1527">
        <v>6200000</v>
      </c>
      <c r="H245" s="1518"/>
      <c r="I245" s="1518"/>
      <c r="J245" s="1518"/>
      <c r="K245" s="1518"/>
    </row>
    <row r="246" spans="1:11" ht="14.1" customHeight="1">
      <c r="A246" s="1518"/>
      <c r="B246" s="1518"/>
      <c r="C246" s="1536" t="s">
        <v>2499</v>
      </c>
      <c r="D246" s="1918" t="s">
        <v>2498</v>
      </c>
      <c r="E246" s="1919"/>
      <c r="F246" s="1919"/>
      <c r="G246" s="1919"/>
      <c r="H246" s="1518"/>
      <c r="I246" s="1518"/>
      <c r="J246" s="1518"/>
      <c r="K246" s="1518"/>
    </row>
    <row r="247" spans="1:11" ht="14.1" customHeight="1">
      <c r="A247" s="1518"/>
      <c r="B247" s="1518"/>
      <c r="C247" s="1535" t="s">
        <v>19</v>
      </c>
      <c r="D247" s="1914" t="s">
        <v>2497</v>
      </c>
      <c r="E247" s="1915"/>
      <c r="F247" s="1915"/>
      <c r="G247" s="1915"/>
      <c r="H247" s="1518"/>
      <c r="I247" s="1518"/>
      <c r="J247" s="1518"/>
      <c r="K247" s="1518"/>
    </row>
    <row r="248" spans="1:11" ht="14.1" customHeight="1">
      <c r="A248" s="1518"/>
      <c r="B248" s="1518"/>
      <c r="C248" s="1517" t="s">
        <v>20</v>
      </c>
      <c r="D248" s="1916" t="s">
        <v>2496</v>
      </c>
      <c r="E248" s="1917"/>
      <c r="F248" s="1917"/>
      <c r="G248" s="1917"/>
      <c r="H248" s="1518"/>
      <c r="I248" s="1518"/>
      <c r="J248" s="1518"/>
      <c r="K248" s="1518"/>
    </row>
    <row r="249" spans="1:11" ht="14.1" customHeight="1">
      <c r="A249" s="1518"/>
      <c r="B249" s="1518"/>
      <c r="C249" s="1517" t="s">
        <v>21</v>
      </c>
      <c r="D249" s="1916" t="s">
        <v>161</v>
      </c>
      <c r="E249" s="1917"/>
      <c r="F249" s="1917"/>
      <c r="G249" s="1917"/>
      <c r="H249" s="1518"/>
      <c r="I249" s="1518"/>
      <c r="J249" s="1518"/>
      <c r="K249" s="1518"/>
    </row>
    <row r="250" spans="1:11" ht="15" customHeight="1">
      <c r="A250" s="1518"/>
      <c r="B250" s="1518"/>
      <c r="C250" s="1533"/>
      <c r="D250" s="1532">
        <v>2023</v>
      </c>
      <c r="E250" s="1532">
        <v>2024</v>
      </c>
      <c r="F250" s="1532">
        <v>2025</v>
      </c>
      <c r="G250" s="1532">
        <v>2026</v>
      </c>
      <c r="H250" s="1518"/>
      <c r="I250" s="1518"/>
      <c r="J250" s="1518"/>
      <c r="K250" s="1518"/>
    </row>
    <row r="251" spans="1:11" ht="15" customHeight="1">
      <c r="A251" s="1518"/>
      <c r="B251" s="1518"/>
      <c r="C251" s="1531"/>
      <c r="D251" s="1530" t="s">
        <v>22</v>
      </c>
      <c r="E251" s="1530" t="s">
        <v>23</v>
      </c>
      <c r="F251" s="1530" t="s">
        <v>23</v>
      </c>
      <c r="G251" s="1530" t="s">
        <v>23</v>
      </c>
      <c r="H251" s="1518"/>
      <c r="I251" s="1518"/>
      <c r="J251" s="1518"/>
      <c r="K251" s="1518"/>
    </row>
    <row r="252" spans="1:11" ht="14.1" customHeight="1">
      <c r="A252" s="1518"/>
      <c r="B252" s="1518"/>
      <c r="C252" s="1521" t="s">
        <v>33</v>
      </c>
      <c r="D252" s="1534" t="s">
        <v>162</v>
      </c>
      <c r="E252" s="1534" t="s">
        <v>270</v>
      </c>
      <c r="F252" s="1534" t="s">
        <v>295</v>
      </c>
      <c r="G252" s="1534" t="s">
        <v>295</v>
      </c>
      <c r="H252" s="1518"/>
      <c r="I252" s="1518"/>
      <c r="J252" s="1518"/>
      <c r="K252" s="1518"/>
    </row>
    <row r="253" spans="1:11" ht="14.1" customHeight="1">
      <c r="A253" s="1518"/>
      <c r="B253" s="1518"/>
      <c r="C253" s="1521" t="s">
        <v>35</v>
      </c>
      <c r="D253" s="1534" t="s">
        <v>2495</v>
      </c>
      <c r="E253" s="1534" t="s">
        <v>1654</v>
      </c>
      <c r="F253" s="1534" t="s">
        <v>1654</v>
      </c>
      <c r="G253" s="1534" t="s">
        <v>1654</v>
      </c>
      <c r="H253" s="1518"/>
      <c r="I253" s="1518"/>
      <c r="J253" s="1518"/>
      <c r="K253" s="1518"/>
    </row>
    <row r="254" spans="1:11" ht="14.1" customHeight="1">
      <c r="A254" s="1518"/>
      <c r="B254" s="1518"/>
      <c r="C254" s="1521" t="s">
        <v>40</v>
      </c>
      <c r="D254" s="1534" t="s">
        <v>2494</v>
      </c>
      <c r="E254" s="1534" t="s">
        <v>2493</v>
      </c>
      <c r="F254" s="1534" t="s">
        <v>2492</v>
      </c>
      <c r="G254" s="1534" t="s">
        <v>2492</v>
      </c>
      <c r="H254" s="1518"/>
      <c r="I254" s="1518"/>
      <c r="J254" s="1518"/>
      <c r="K254" s="1518"/>
    </row>
    <row r="255" spans="1:11" ht="14.1" customHeight="1">
      <c r="A255" s="1518"/>
      <c r="B255" s="1518"/>
      <c r="C255" s="1521" t="s">
        <v>41</v>
      </c>
      <c r="D255" s="1534" t="s">
        <v>18</v>
      </c>
      <c r="E255" s="1534" t="s">
        <v>2491</v>
      </c>
      <c r="F255" s="1534" t="s">
        <v>262</v>
      </c>
      <c r="G255" s="1534" t="s">
        <v>42</v>
      </c>
      <c r="H255" s="1518"/>
      <c r="I255" s="1518"/>
      <c r="J255" s="1518"/>
      <c r="K255" s="1518"/>
    </row>
    <row r="256" spans="1:11" ht="14.1" customHeight="1">
      <c r="A256" s="1518"/>
      <c r="B256" s="1518"/>
      <c r="C256" s="1521" t="s">
        <v>43</v>
      </c>
      <c r="D256" s="1534" t="s">
        <v>18</v>
      </c>
      <c r="E256" s="1534" t="s">
        <v>2490</v>
      </c>
      <c r="F256" s="1534" t="s">
        <v>42</v>
      </c>
      <c r="G256" s="1534" t="s">
        <v>42</v>
      </c>
      <c r="H256" s="1518"/>
      <c r="I256" s="1518"/>
      <c r="J256" s="1518"/>
      <c r="K256" s="1518"/>
    </row>
    <row r="257" spans="1:11" ht="14.1" customHeight="1">
      <c r="A257" s="1518"/>
      <c r="B257" s="1518"/>
      <c r="C257" s="1521" t="s">
        <v>47</v>
      </c>
      <c r="D257" s="1534" t="s">
        <v>18</v>
      </c>
      <c r="E257" s="1534" t="s">
        <v>2489</v>
      </c>
      <c r="F257" s="1534" t="s">
        <v>1569</v>
      </c>
      <c r="G257" s="1534" t="s">
        <v>42</v>
      </c>
      <c r="H257" s="1518"/>
      <c r="I257" s="1518"/>
      <c r="J257" s="1518"/>
      <c r="K257" s="1518"/>
    </row>
    <row r="258" spans="1:11" ht="14.1" customHeight="1">
      <c r="A258" s="1518"/>
      <c r="B258" s="1518"/>
      <c r="C258" s="1912" t="s">
        <v>24</v>
      </c>
      <c r="D258" s="1913"/>
      <c r="E258" s="1913"/>
      <c r="F258" s="1913"/>
      <c r="G258" s="1913"/>
      <c r="H258" s="1518"/>
      <c r="I258" s="1518"/>
      <c r="J258" s="1518"/>
      <c r="K258" s="1518"/>
    </row>
    <row r="259" spans="1:11" ht="14.1" customHeight="1">
      <c r="A259" s="1518"/>
      <c r="B259" s="1518"/>
      <c r="C259" s="1533"/>
      <c r="D259" s="1532">
        <v>2023</v>
      </c>
      <c r="E259" s="1532">
        <v>2024</v>
      </c>
      <c r="F259" s="1532">
        <v>2025</v>
      </c>
      <c r="G259" s="1532">
        <v>2026</v>
      </c>
      <c r="H259" s="1518"/>
      <c r="I259" s="1518"/>
      <c r="J259" s="1518"/>
      <c r="K259" s="1518"/>
    </row>
    <row r="260" spans="1:11" ht="14.1" customHeight="1">
      <c r="A260" s="1518"/>
      <c r="B260" s="1518"/>
      <c r="C260" s="1531"/>
      <c r="D260" s="1530" t="s">
        <v>22</v>
      </c>
      <c r="E260" s="1530" t="s">
        <v>23</v>
      </c>
      <c r="F260" s="1530" t="s">
        <v>23</v>
      </c>
      <c r="G260" s="1530" t="s">
        <v>23</v>
      </c>
      <c r="H260" s="1518"/>
      <c r="I260" s="1518"/>
      <c r="J260" s="1518"/>
      <c r="K260" s="1518"/>
    </row>
    <row r="261" spans="1:11" ht="14.1" customHeight="1">
      <c r="A261" s="1518"/>
      <c r="B261" s="1518"/>
      <c r="C261" s="1529" t="s">
        <v>48</v>
      </c>
      <c r="D261" s="1527">
        <v>0</v>
      </c>
      <c r="E261" s="1527">
        <v>0</v>
      </c>
      <c r="F261" s="1527">
        <v>0</v>
      </c>
      <c r="G261" s="1527">
        <v>0</v>
      </c>
      <c r="H261" s="1518"/>
      <c r="I261" s="1518"/>
      <c r="J261" s="1518"/>
      <c r="K261" s="1518"/>
    </row>
    <row r="262" spans="1:11" ht="14.1" customHeight="1">
      <c r="A262" s="1518"/>
      <c r="B262" s="1518"/>
      <c r="C262" s="1529" t="s">
        <v>49</v>
      </c>
      <c r="D262" s="1527">
        <v>0</v>
      </c>
      <c r="E262" s="1527">
        <v>0</v>
      </c>
      <c r="F262" s="1527">
        <v>0</v>
      </c>
      <c r="G262" s="1527">
        <v>0</v>
      </c>
      <c r="H262" s="1518"/>
      <c r="I262" s="1518"/>
      <c r="J262" s="1518"/>
      <c r="K262" s="1518"/>
    </row>
    <row r="263" spans="1:11" ht="14.1" customHeight="1">
      <c r="A263" s="1518"/>
      <c r="B263" s="1518"/>
      <c r="C263" s="1529" t="s">
        <v>50</v>
      </c>
      <c r="D263" s="1527">
        <v>0</v>
      </c>
      <c r="E263" s="1527">
        <v>0</v>
      </c>
      <c r="F263" s="1527">
        <v>0</v>
      </c>
      <c r="G263" s="1527">
        <v>0</v>
      </c>
      <c r="H263" s="1518"/>
      <c r="I263" s="1518"/>
      <c r="J263" s="1518"/>
      <c r="K263" s="1518"/>
    </row>
    <row r="264" spans="1:11" ht="14.1" customHeight="1">
      <c r="A264" s="1518"/>
      <c r="B264" s="1518"/>
      <c r="C264" s="1529" t="s">
        <v>51</v>
      </c>
      <c r="D264" s="1527">
        <v>0</v>
      </c>
      <c r="E264" s="1527">
        <v>0</v>
      </c>
      <c r="F264" s="1527">
        <v>0</v>
      </c>
      <c r="G264" s="1527">
        <v>0</v>
      </c>
      <c r="H264" s="1518"/>
      <c r="I264" s="1518"/>
      <c r="J264" s="1518"/>
      <c r="K264" s="1518"/>
    </row>
    <row r="265" spans="1:11" ht="14.1" customHeight="1">
      <c r="A265" s="1518"/>
      <c r="B265" s="1518"/>
      <c r="C265" s="1529" t="s">
        <v>49</v>
      </c>
      <c r="D265" s="1527">
        <v>0</v>
      </c>
      <c r="E265" s="1527">
        <v>0</v>
      </c>
      <c r="F265" s="1527">
        <v>0</v>
      </c>
      <c r="G265" s="1527">
        <v>0</v>
      </c>
      <c r="H265" s="1518"/>
      <c r="I265" s="1518"/>
      <c r="J265" s="1518"/>
      <c r="K265" s="1518"/>
    </row>
    <row r="266" spans="1:11" ht="14.1" customHeight="1">
      <c r="A266" s="1518"/>
      <c r="B266" s="1518"/>
      <c r="C266" s="1529" t="s">
        <v>50</v>
      </c>
      <c r="D266" s="1527">
        <v>0</v>
      </c>
      <c r="E266" s="1527">
        <v>0</v>
      </c>
      <c r="F266" s="1527">
        <v>0</v>
      </c>
      <c r="G266" s="1527">
        <v>0</v>
      </c>
      <c r="H266" s="1518"/>
      <c r="I266" s="1518"/>
      <c r="J266" s="1518"/>
      <c r="K266" s="1518"/>
    </row>
    <row r="267" spans="1:11" ht="14.1" customHeight="1">
      <c r="A267" s="1518"/>
      <c r="B267" s="1518"/>
      <c r="C267" s="1529" t="s">
        <v>52</v>
      </c>
      <c r="D267" s="1527">
        <v>0</v>
      </c>
      <c r="E267" s="1527">
        <v>0</v>
      </c>
      <c r="F267" s="1527">
        <v>0</v>
      </c>
      <c r="G267" s="1527">
        <v>0</v>
      </c>
      <c r="H267" s="1518"/>
      <c r="I267" s="1518"/>
      <c r="J267" s="1518"/>
      <c r="K267" s="1518"/>
    </row>
    <row r="268" spans="1:11" ht="14.1" customHeight="1">
      <c r="A268" s="1518"/>
      <c r="B268" s="1518"/>
      <c r="C268" s="1529" t="s">
        <v>49</v>
      </c>
      <c r="D268" s="1527">
        <v>0</v>
      </c>
      <c r="E268" s="1527">
        <v>0</v>
      </c>
      <c r="F268" s="1527">
        <v>0</v>
      </c>
      <c r="G268" s="1527">
        <v>0</v>
      </c>
      <c r="H268" s="1518"/>
      <c r="I268" s="1518"/>
      <c r="J268" s="1518"/>
      <c r="K268" s="1518"/>
    </row>
    <row r="269" spans="1:11" ht="14.1" customHeight="1">
      <c r="A269" s="1518"/>
      <c r="B269" s="1518"/>
      <c r="C269" s="1529" t="s">
        <v>50</v>
      </c>
      <c r="D269" s="1527">
        <v>0</v>
      </c>
      <c r="E269" s="1527">
        <v>0</v>
      </c>
      <c r="F269" s="1527">
        <v>0</v>
      </c>
      <c r="G269" s="1527">
        <v>0</v>
      </c>
      <c r="H269" s="1518"/>
      <c r="I269" s="1518"/>
      <c r="J269" s="1518"/>
      <c r="K269" s="1518"/>
    </row>
    <row r="270" spans="1:11" ht="14.1" customHeight="1">
      <c r="A270" s="1518"/>
      <c r="B270" s="1518"/>
      <c r="C270" s="1529" t="s">
        <v>53</v>
      </c>
      <c r="D270" s="1527">
        <v>0</v>
      </c>
      <c r="E270" s="1527">
        <v>0</v>
      </c>
      <c r="F270" s="1527">
        <v>0</v>
      </c>
      <c r="G270" s="1527">
        <v>0</v>
      </c>
      <c r="H270" s="1518"/>
      <c r="I270" s="1518"/>
      <c r="J270" s="1518"/>
      <c r="K270" s="1518"/>
    </row>
    <row r="271" spans="1:11" ht="14.1" customHeight="1">
      <c r="A271" s="1518"/>
      <c r="B271" s="1518"/>
      <c r="C271" s="1529" t="s">
        <v>49</v>
      </c>
      <c r="D271" s="1527">
        <v>0</v>
      </c>
      <c r="E271" s="1527">
        <v>0</v>
      </c>
      <c r="F271" s="1527">
        <v>0</v>
      </c>
      <c r="G271" s="1527">
        <v>0</v>
      </c>
      <c r="H271" s="1518"/>
      <c r="I271" s="1518"/>
      <c r="J271" s="1518"/>
      <c r="K271" s="1518"/>
    </row>
    <row r="272" spans="1:11" ht="14.1" customHeight="1">
      <c r="A272" s="1518"/>
      <c r="B272" s="1518"/>
      <c r="C272" s="1529" t="s">
        <v>50</v>
      </c>
      <c r="D272" s="1527">
        <v>0</v>
      </c>
      <c r="E272" s="1527">
        <v>0</v>
      </c>
      <c r="F272" s="1527">
        <v>0</v>
      </c>
      <c r="G272" s="1527">
        <v>0</v>
      </c>
      <c r="H272" s="1518"/>
      <c r="I272" s="1518"/>
      <c r="J272" s="1518"/>
      <c r="K272" s="1518"/>
    </row>
    <row r="273" spans="1:11" ht="14.1" customHeight="1">
      <c r="A273" s="1518"/>
      <c r="B273" s="1518"/>
      <c r="C273" s="1529" t="s">
        <v>54</v>
      </c>
      <c r="D273" s="1527">
        <v>0</v>
      </c>
      <c r="E273" s="1527">
        <v>0</v>
      </c>
      <c r="F273" s="1527">
        <v>0</v>
      </c>
      <c r="G273" s="1527">
        <v>0</v>
      </c>
      <c r="H273" s="1518"/>
      <c r="I273" s="1518"/>
      <c r="J273" s="1518"/>
      <c r="K273" s="1518"/>
    </row>
    <row r="274" spans="1:11" ht="14.1" customHeight="1">
      <c r="A274" s="1518"/>
      <c r="B274" s="1518"/>
      <c r="C274" s="1529" t="s">
        <v>49</v>
      </c>
      <c r="D274" s="1527">
        <v>0</v>
      </c>
      <c r="E274" s="1527">
        <v>0</v>
      </c>
      <c r="F274" s="1527">
        <v>0</v>
      </c>
      <c r="G274" s="1527">
        <v>0</v>
      </c>
      <c r="H274" s="1518"/>
      <c r="I274" s="1518"/>
      <c r="J274" s="1518"/>
      <c r="K274" s="1518"/>
    </row>
    <row r="275" spans="1:11" ht="14.1" customHeight="1">
      <c r="A275" s="1518"/>
      <c r="B275" s="1518"/>
      <c r="C275" s="1529" t="s">
        <v>50</v>
      </c>
      <c r="D275" s="1527">
        <v>0</v>
      </c>
      <c r="E275" s="1527">
        <v>0</v>
      </c>
      <c r="F275" s="1527">
        <v>0</v>
      </c>
      <c r="G275" s="1527">
        <v>0</v>
      </c>
      <c r="H275" s="1518"/>
      <c r="I275" s="1518"/>
      <c r="J275" s="1518"/>
      <c r="K275" s="1518"/>
    </row>
    <row r="276" spans="1:11" ht="14.1" customHeight="1">
      <c r="A276" s="1518"/>
      <c r="B276" s="1518"/>
      <c r="C276" s="1529" t="s">
        <v>55</v>
      </c>
      <c r="D276" s="1527">
        <v>0</v>
      </c>
      <c r="E276" s="1527">
        <v>0</v>
      </c>
      <c r="F276" s="1527">
        <v>0</v>
      </c>
      <c r="G276" s="1527">
        <v>0</v>
      </c>
      <c r="H276" s="1518"/>
      <c r="I276" s="1518"/>
      <c r="J276" s="1518"/>
      <c r="K276" s="1518"/>
    </row>
    <row r="277" spans="1:11" ht="14.1" customHeight="1">
      <c r="A277" s="1518"/>
      <c r="B277" s="1518"/>
      <c r="C277" s="1529" t="s">
        <v>49</v>
      </c>
      <c r="D277" s="1527">
        <v>0</v>
      </c>
      <c r="E277" s="1527">
        <v>0</v>
      </c>
      <c r="F277" s="1527">
        <v>0</v>
      </c>
      <c r="G277" s="1527">
        <v>0</v>
      </c>
      <c r="H277" s="1518"/>
      <c r="I277" s="1518"/>
      <c r="J277" s="1518"/>
      <c r="K277" s="1518"/>
    </row>
    <row r="278" spans="1:11" ht="14.1" customHeight="1">
      <c r="A278" s="1518"/>
      <c r="B278" s="1518"/>
      <c r="C278" s="1529" t="s">
        <v>50</v>
      </c>
      <c r="D278" s="1527">
        <v>0</v>
      </c>
      <c r="E278" s="1527">
        <v>0</v>
      </c>
      <c r="F278" s="1527">
        <v>0</v>
      </c>
      <c r="G278" s="1527">
        <v>0</v>
      </c>
      <c r="H278" s="1518"/>
      <c r="I278" s="1518"/>
      <c r="J278" s="1518"/>
      <c r="K278" s="1518"/>
    </row>
    <row r="279" spans="1:11" ht="14.1" customHeight="1">
      <c r="A279" s="1518"/>
      <c r="B279" s="1518"/>
      <c r="C279" s="1529" t="s">
        <v>56</v>
      </c>
      <c r="D279" s="1527">
        <v>0</v>
      </c>
      <c r="E279" s="1527">
        <v>0</v>
      </c>
      <c r="F279" s="1527">
        <v>0</v>
      </c>
      <c r="G279" s="1527">
        <v>0</v>
      </c>
      <c r="H279" s="1518"/>
      <c r="I279" s="1518"/>
      <c r="J279" s="1518"/>
      <c r="K279" s="1518"/>
    </row>
    <row r="280" spans="1:11" ht="14.1" customHeight="1">
      <c r="A280" s="1518"/>
      <c r="B280" s="1518"/>
      <c r="C280" s="1529" t="s">
        <v>49</v>
      </c>
      <c r="D280" s="1527">
        <v>0</v>
      </c>
      <c r="E280" s="1527">
        <v>0</v>
      </c>
      <c r="F280" s="1527">
        <v>0</v>
      </c>
      <c r="G280" s="1527">
        <v>0</v>
      </c>
      <c r="H280" s="1518"/>
      <c r="I280" s="1518"/>
      <c r="J280" s="1518"/>
      <c r="K280" s="1518"/>
    </row>
    <row r="281" spans="1:11" ht="14.1" customHeight="1">
      <c r="A281" s="1518"/>
      <c r="B281" s="1518"/>
      <c r="C281" s="1529" t="s">
        <v>50</v>
      </c>
      <c r="D281" s="1527">
        <v>0</v>
      </c>
      <c r="E281" s="1527">
        <v>0</v>
      </c>
      <c r="F281" s="1527">
        <v>0</v>
      </c>
      <c r="G281" s="1527">
        <v>0</v>
      </c>
      <c r="H281" s="1518"/>
      <c r="I281" s="1518"/>
      <c r="J281" s="1518"/>
      <c r="K281" s="1518"/>
    </row>
    <row r="282" spans="1:11" ht="14.1" customHeight="1">
      <c r="A282" s="1518"/>
      <c r="B282" s="1518"/>
      <c r="C282" s="1529" t="s">
        <v>57</v>
      </c>
      <c r="D282" s="1527">
        <v>0</v>
      </c>
      <c r="E282" s="1527">
        <v>0</v>
      </c>
      <c r="F282" s="1527">
        <v>0</v>
      </c>
      <c r="G282" s="1527">
        <v>0</v>
      </c>
      <c r="H282" s="1518"/>
      <c r="I282" s="1518"/>
      <c r="J282" s="1518"/>
      <c r="K282" s="1518"/>
    </row>
    <row r="283" spans="1:11" ht="14.1" customHeight="1">
      <c r="A283" s="1518"/>
      <c r="B283" s="1518"/>
      <c r="C283" s="1529" t="s">
        <v>49</v>
      </c>
      <c r="D283" s="1527">
        <v>0</v>
      </c>
      <c r="E283" s="1527">
        <v>0</v>
      </c>
      <c r="F283" s="1527">
        <v>0</v>
      </c>
      <c r="G283" s="1527">
        <v>0</v>
      </c>
      <c r="H283" s="1518"/>
      <c r="I283" s="1518"/>
      <c r="J283" s="1518"/>
      <c r="K283" s="1518"/>
    </row>
    <row r="284" spans="1:11" ht="14.1" customHeight="1">
      <c r="A284" s="1518"/>
      <c r="B284" s="1518"/>
      <c r="C284" s="1529" t="s">
        <v>58</v>
      </c>
      <c r="D284" s="1527">
        <v>0</v>
      </c>
      <c r="E284" s="1527">
        <v>0</v>
      </c>
      <c r="F284" s="1527">
        <v>0</v>
      </c>
      <c r="G284" s="1527">
        <v>0</v>
      </c>
      <c r="H284" s="1518"/>
      <c r="I284" s="1518"/>
      <c r="J284" s="1518"/>
      <c r="K284" s="1518"/>
    </row>
    <row r="285" spans="1:11" ht="14.1" customHeight="1">
      <c r="A285" s="1518"/>
      <c r="B285" s="1518"/>
      <c r="C285" s="1529" t="s">
        <v>59</v>
      </c>
      <c r="D285" s="1527">
        <v>0</v>
      </c>
      <c r="E285" s="1527">
        <v>0</v>
      </c>
      <c r="F285" s="1527">
        <v>0</v>
      </c>
      <c r="G285" s="1527">
        <v>0</v>
      </c>
      <c r="H285" s="1518"/>
      <c r="I285" s="1518"/>
      <c r="J285" s="1518"/>
      <c r="K285" s="1518"/>
    </row>
    <row r="286" spans="1:11" ht="14.1" customHeight="1">
      <c r="A286" s="1518"/>
      <c r="B286" s="1518"/>
      <c r="C286" s="1529" t="s">
        <v>60</v>
      </c>
      <c r="D286" s="1527">
        <v>0</v>
      </c>
      <c r="E286" s="1527">
        <v>0</v>
      </c>
      <c r="F286" s="1527">
        <v>0</v>
      </c>
      <c r="G286" s="1527">
        <v>0</v>
      </c>
      <c r="H286" s="1518"/>
      <c r="I286" s="1518"/>
      <c r="J286" s="1518"/>
      <c r="K286" s="1518"/>
    </row>
    <row r="287" spans="1:11" ht="14.1" customHeight="1">
      <c r="A287" s="1518"/>
      <c r="B287" s="1518"/>
      <c r="C287" s="1529" t="s">
        <v>61</v>
      </c>
      <c r="D287" s="1527">
        <v>0</v>
      </c>
      <c r="E287" s="1527">
        <v>0</v>
      </c>
      <c r="F287" s="1527">
        <v>0</v>
      </c>
      <c r="G287" s="1527">
        <v>0</v>
      </c>
      <c r="H287" s="1518"/>
      <c r="I287" s="1518"/>
      <c r="J287" s="1518"/>
      <c r="K287" s="1518"/>
    </row>
    <row r="288" spans="1:11" ht="14.1" customHeight="1">
      <c r="A288" s="1518"/>
      <c r="B288" s="1518"/>
      <c r="C288" s="1529" t="s">
        <v>62</v>
      </c>
      <c r="D288" s="1527">
        <v>0</v>
      </c>
      <c r="E288" s="1527">
        <v>10000000</v>
      </c>
      <c r="F288" s="1527">
        <v>10000000</v>
      </c>
      <c r="G288" s="1527">
        <v>10000000</v>
      </c>
      <c r="H288" s="1518"/>
      <c r="I288" s="1518"/>
      <c r="J288" s="1518"/>
      <c r="K288" s="1518"/>
    </row>
    <row r="289" spans="1:11" ht="14.1" customHeight="1">
      <c r="A289" s="1518"/>
      <c r="B289" s="1518"/>
      <c r="C289" s="1529" t="s">
        <v>49</v>
      </c>
      <c r="D289" s="1527">
        <v>0</v>
      </c>
      <c r="E289" s="1527">
        <v>10000000</v>
      </c>
      <c r="F289" s="1527">
        <v>10000000</v>
      </c>
      <c r="G289" s="1527">
        <v>10000000</v>
      </c>
      <c r="H289" s="1518"/>
      <c r="I289" s="1518"/>
      <c r="J289" s="1518"/>
      <c r="K289" s="1518"/>
    </row>
    <row r="290" spans="1:11" ht="14.1" customHeight="1">
      <c r="A290" s="1518"/>
      <c r="B290" s="1518"/>
      <c r="C290" s="1529" t="s">
        <v>58</v>
      </c>
      <c r="D290" s="1527">
        <v>0</v>
      </c>
      <c r="E290" s="1527">
        <v>0</v>
      </c>
      <c r="F290" s="1527">
        <v>0</v>
      </c>
      <c r="G290" s="1527">
        <v>0</v>
      </c>
      <c r="H290" s="1518"/>
      <c r="I290" s="1518"/>
      <c r="J290" s="1518"/>
      <c r="K290" s="1518"/>
    </row>
    <row r="291" spans="1:11" ht="14.1" customHeight="1">
      <c r="A291" s="1518"/>
      <c r="B291" s="1518"/>
      <c r="C291" s="1529" t="s">
        <v>59</v>
      </c>
      <c r="D291" s="1527">
        <v>0</v>
      </c>
      <c r="E291" s="1527">
        <v>0</v>
      </c>
      <c r="F291" s="1527">
        <v>0</v>
      </c>
      <c r="G291" s="1527">
        <v>0</v>
      </c>
      <c r="H291" s="1518"/>
      <c r="I291" s="1518"/>
      <c r="J291" s="1518"/>
      <c r="K291" s="1518"/>
    </row>
    <row r="292" spans="1:11" ht="14.1" customHeight="1">
      <c r="A292" s="1518"/>
      <c r="B292" s="1518"/>
      <c r="C292" s="1529" t="s">
        <v>60</v>
      </c>
      <c r="D292" s="1527">
        <v>0</v>
      </c>
      <c r="E292" s="1527">
        <v>0</v>
      </c>
      <c r="F292" s="1527">
        <v>0</v>
      </c>
      <c r="G292" s="1527">
        <v>0</v>
      </c>
      <c r="H292" s="1518"/>
      <c r="I292" s="1518"/>
      <c r="J292" s="1518"/>
      <c r="K292" s="1518"/>
    </row>
    <row r="293" spans="1:11" ht="14.1" customHeight="1">
      <c r="A293" s="1518"/>
      <c r="B293" s="1518"/>
      <c r="C293" s="1529" t="s">
        <v>61</v>
      </c>
      <c r="D293" s="1527">
        <v>0</v>
      </c>
      <c r="E293" s="1527">
        <v>0</v>
      </c>
      <c r="F293" s="1527">
        <v>0</v>
      </c>
      <c r="G293" s="1527">
        <v>0</v>
      </c>
      <c r="H293" s="1518"/>
      <c r="I293" s="1518"/>
      <c r="J293" s="1518"/>
      <c r="K293" s="1518"/>
    </row>
    <row r="294" spans="1:11" ht="14.1" customHeight="1">
      <c r="A294" s="1518"/>
      <c r="B294" s="1518"/>
      <c r="C294" s="1529" t="s">
        <v>63</v>
      </c>
      <c r="D294" s="1527">
        <v>0</v>
      </c>
      <c r="E294" s="1527">
        <v>0</v>
      </c>
      <c r="F294" s="1527">
        <v>0</v>
      </c>
      <c r="G294" s="1527">
        <v>0</v>
      </c>
      <c r="H294" s="1518"/>
      <c r="I294" s="1518"/>
      <c r="J294" s="1518"/>
      <c r="K294" s="1518"/>
    </row>
    <row r="295" spans="1:11" ht="14.1" customHeight="1">
      <c r="A295" s="1518"/>
      <c r="B295" s="1518"/>
      <c r="C295" s="1529" t="s">
        <v>49</v>
      </c>
      <c r="D295" s="1527">
        <v>0</v>
      </c>
      <c r="E295" s="1527">
        <v>0</v>
      </c>
      <c r="F295" s="1527">
        <v>0</v>
      </c>
      <c r="G295" s="1527">
        <v>0</v>
      </c>
      <c r="H295" s="1518"/>
      <c r="I295" s="1518"/>
      <c r="J295" s="1518"/>
      <c r="K295" s="1518"/>
    </row>
    <row r="296" spans="1:11" ht="14.1" customHeight="1">
      <c r="A296" s="1518"/>
      <c r="B296" s="1518"/>
      <c r="C296" s="1529" t="s">
        <v>58</v>
      </c>
      <c r="D296" s="1527">
        <v>0</v>
      </c>
      <c r="E296" s="1527">
        <v>0</v>
      </c>
      <c r="F296" s="1527">
        <v>0</v>
      </c>
      <c r="G296" s="1527">
        <v>0</v>
      </c>
      <c r="H296" s="1518"/>
      <c r="I296" s="1518"/>
      <c r="J296" s="1518"/>
      <c r="K296" s="1518"/>
    </row>
    <row r="297" spans="1:11" ht="14.1" customHeight="1">
      <c r="A297" s="1518"/>
      <c r="B297" s="1518"/>
      <c r="C297" s="1529" t="s">
        <v>59</v>
      </c>
      <c r="D297" s="1527">
        <v>0</v>
      </c>
      <c r="E297" s="1527">
        <v>0</v>
      </c>
      <c r="F297" s="1527">
        <v>0</v>
      </c>
      <c r="G297" s="1527">
        <v>0</v>
      </c>
      <c r="H297" s="1518"/>
      <c r="I297" s="1518"/>
      <c r="J297" s="1518"/>
      <c r="K297" s="1518"/>
    </row>
    <row r="298" spans="1:11" ht="14.1" customHeight="1">
      <c r="A298" s="1518"/>
      <c r="B298" s="1518"/>
      <c r="C298" s="1529" t="s">
        <v>60</v>
      </c>
      <c r="D298" s="1527">
        <v>0</v>
      </c>
      <c r="E298" s="1527">
        <v>0</v>
      </c>
      <c r="F298" s="1527">
        <v>0</v>
      </c>
      <c r="G298" s="1527">
        <v>0</v>
      </c>
      <c r="H298" s="1518"/>
      <c r="I298" s="1518"/>
      <c r="J298" s="1518"/>
      <c r="K298" s="1518"/>
    </row>
    <row r="299" spans="1:11" ht="14.1" customHeight="1">
      <c r="A299" s="1518"/>
      <c r="B299" s="1518"/>
      <c r="C299" s="1529" t="s">
        <v>61</v>
      </c>
      <c r="D299" s="1527">
        <v>0</v>
      </c>
      <c r="E299" s="1527">
        <v>0</v>
      </c>
      <c r="F299" s="1527">
        <v>0</v>
      </c>
      <c r="G299" s="1527">
        <v>0</v>
      </c>
      <c r="H299" s="1518"/>
      <c r="I299" s="1518"/>
      <c r="J299" s="1518"/>
      <c r="K299" s="1518"/>
    </row>
    <row r="300" spans="1:11" ht="14.1" customHeight="1">
      <c r="A300" s="1518"/>
      <c r="B300" s="1518"/>
      <c r="C300" s="1529" t="s">
        <v>64</v>
      </c>
      <c r="D300" s="1527">
        <v>0</v>
      </c>
      <c r="E300" s="1527">
        <v>0</v>
      </c>
      <c r="F300" s="1527">
        <v>0</v>
      </c>
      <c r="G300" s="1527">
        <v>0</v>
      </c>
      <c r="H300" s="1518"/>
      <c r="I300" s="1518"/>
      <c r="J300" s="1518"/>
      <c r="K300" s="1518"/>
    </row>
    <row r="301" spans="1:11" ht="14.1" customHeight="1">
      <c r="A301" s="1518"/>
      <c r="B301" s="1518"/>
      <c r="C301" s="1529" t="s">
        <v>65</v>
      </c>
      <c r="D301" s="1527">
        <v>0</v>
      </c>
      <c r="E301" s="1527">
        <v>0</v>
      </c>
      <c r="F301" s="1527">
        <v>0</v>
      </c>
      <c r="G301" s="1527">
        <v>0</v>
      </c>
      <c r="H301" s="1518"/>
      <c r="I301" s="1518"/>
      <c r="J301" s="1518"/>
      <c r="K301" s="1518"/>
    </row>
    <row r="302" spans="1:11" ht="14.1" customHeight="1">
      <c r="A302" s="1518"/>
      <c r="B302" s="1518"/>
      <c r="C302" s="1528" t="s">
        <v>25</v>
      </c>
      <c r="D302" s="1527">
        <v>0</v>
      </c>
      <c r="E302" s="1527">
        <v>10000000</v>
      </c>
      <c r="F302" s="1527">
        <v>10000000</v>
      </c>
      <c r="G302" s="1527">
        <v>10000000</v>
      </c>
      <c r="H302" s="1518"/>
      <c r="I302" s="1518"/>
      <c r="J302" s="1518"/>
      <c r="K302" s="1518"/>
    </row>
    <row r="303" spans="1:11" ht="14.1" customHeight="1">
      <c r="A303" s="1518"/>
      <c r="B303" s="1518"/>
      <c r="C303" s="1536" t="s">
        <v>2488</v>
      </c>
      <c r="D303" s="1918" t="s">
        <v>2487</v>
      </c>
      <c r="E303" s="1919"/>
      <c r="F303" s="1919"/>
      <c r="G303" s="1919"/>
      <c r="H303" s="1518"/>
      <c r="I303" s="1518"/>
      <c r="J303" s="1518"/>
      <c r="K303" s="1518"/>
    </row>
    <row r="304" spans="1:11" ht="14.1" customHeight="1">
      <c r="A304" s="1518"/>
      <c r="B304" s="1518"/>
      <c r="C304" s="1535" t="s">
        <v>19</v>
      </c>
      <c r="D304" s="1914" t="s">
        <v>2486</v>
      </c>
      <c r="E304" s="1915"/>
      <c r="F304" s="1915"/>
      <c r="G304" s="1915"/>
      <c r="H304" s="1518"/>
      <c r="I304" s="1518"/>
      <c r="J304" s="1518"/>
      <c r="K304" s="1518"/>
    </row>
    <row r="305" spans="1:11" ht="14.1" customHeight="1">
      <c r="A305" s="1518"/>
      <c r="B305" s="1518"/>
      <c r="C305" s="1517" t="s">
        <v>20</v>
      </c>
      <c r="D305" s="1916" t="s">
        <v>2485</v>
      </c>
      <c r="E305" s="1917"/>
      <c r="F305" s="1917"/>
      <c r="G305" s="1917"/>
      <c r="H305" s="1518"/>
      <c r="I305" s="1518"/>
      <c r="J305" s="1518"/>
      <c r="K305" s="1518"/>
    </row>
    <row r="306" spans="1:11" ht="14.1" customHeight="1">
      <c r="A306" s="1518"/>
      <c r="B306" s="1518"/>
      <c r="C306" s="1517" t="s">
        <v>21</v>
      </c>
      <c r="D306" s="1916" t="s">
        <v>2484</v>
      </c>
      <c r="E306" s="1917"/>
      <c r="F306" s="1917"/>
      <c r="G306" s="1917"/>
      <c r="H306" s="1518"/>
      <c r="I306" s="1518"/>
      <c r="J306" s="1518"/>
      <c r="K306" s="1518"/>
    </row>
    <row r="307" spans="1:11" ht="15" customHeight="1">
      <c r="A307" s="1518"/>
      <c r="B307" s="1518"/>
      <c r="C307" s="1533"/>
      <c r="D307" s="1532">
        <v>2023</v>
      </c>
      <c r="E307" s="1532">
        <v>2024</v>
      </c>
      <c r="F307" s="1532">
        <v>2025</v>
      </c>
      <c r="G307" s="1532">
        <v>2026</v>
      </c>
      <c r="H307" s="1518"/>
      <c r="I307" s="1518"/>
      <c r="J307" s="1518"/>
      <c r="K307" s="1518"/>
    </row>
    <row r="308" spans="1:11" ht="15" customHeight="1">
      <c r="A308" s="1518"/>
      <c r="B308" s="1518"/>
      <c r="C308" s="1531"/>
      <c r="D308" s="1530" t="s">
        <v>22</v>
      </c>
      <c r="E308" s="1530" t="s">
        <v>23</v>
      </c>
      <c r="F308" s="1530" t="s">
        <v>23</v>
      </c>
      <c r="G308" s="1530" t="s">
        <v>23</v>
      </c>
      <c r="H308" s="1518"/>
      <c r="I308" s="1518"/>
      <c r="J308" s="1518"/>
      <c r="K308" s="1518"/>
    </row>
    <row r="309" spans="1:11" ht="14.1" customHeight="1">
      <c r="A309" s="1518"/>
      <c r="B309" s="1518"/>
      <c r="C309" s="1521" t="s">
        <v>33</v>
      </c>
      <c r="D309" s="1534" t="s">
        <v>270</v>
      </c>
      <c r="E309" s="1534" t="s">
        <v>34</v>
      </c>
      <c r="F309" s="1534" t="s">
        <v>34</v>
      </c>
      <c r="G309" s="1534" t="s">
        <v>34</v>
      </c>
      <c r="H309" s="1518"/>
      <c r="I309" s="1518"/>
      <c r="J309" s="1518"/>
      <c r="K309" s="1518"/>
    </row>
    <row r="310" spans="1:11" ht="14.1" customHeight="1">
      <c r="A310" s="1518"/>
      <c r="B310" s="1518"/>
      <c r="C310" s="1521" t="s">
        <v>35</v>
      </c>
      <c r="D310" s="1534" t="s">
        <v>42</v>
      </c>
      <c r="E310" s="1534" t="s">
        <v>2200</v>
      </c>
      <c r="F310" s="1534" t="s">
        <v>2483</v>
      </c>
      <c r="G310" s="1534" t="s">
        <v>2200</v>
      </c>
      <c r="H310" s="1518"/>
      <c r="I310" s="1518"/>
      <c r="J310" s="1518"/>
      <c r="K310" s="1518"/>
    </row>
    <row r="311" spans="1:11" ht="14.1" customHeight="1">
      <c r="A311" s="1518"/>
      <c r="B311" s="1518"/>
      <c r="C311" s="1521" t="s">
        <v>40</v>
      </c>
      <c r="D311" s="1534" t="s">
        <v>42</v>
      </c>
      <c r="E311" s="1534" t="s">
        <v>2200</v>
      </c>
      <c r="F311" s="1534" t="s">
        <v>2483</v>
      </c>
      <c r="G311" s="1534" t="s">
        <v>2200</v>
      </c>
      <c r="H311" s="1518"/>
      <c r="I311" s="1518"/>
      <c r="J311" s="1518"/>
      <c r="K311" s="1518"/>
    </row>
    <row r="312" spans="1:11" ht="14.1" customHeight="1">
      <c r="A312" s="1518"/>
      <c r="B312" s="1518"/>
      <c r="C312" s="1521" t="s">
        <v>41</v>
      </c>
      <c r="D312" s="1534" t="s">
        <v>18</v>
      </c>
      <c r="E312" s="1534" t="s">
        <v>1659</v>
      </c>
      <c r="F312" s="1534" t="s">
        <v>42</v>
      </c>
      <c r="G312" s="1534" t="s">
        <v>42</v>
      </c>
      <c r="H312" s="1518"/>
      <c r="I312" s="1518"/>
      <c r="J312" s="1518"/>
      <c r="K312" s="1518"/>
    </row>
    <row r="313" spans="1:11" ht="14.1" customHeight="1">
      <c r="A313" s="1518"/>
      <c r="B313" s="1518"/>
      <c r="C313" s="1521" t="s">
        <v>43</v>
      </c>
      <c r="D313" s="1534" t="s">
        <v>18</v>
      </c>
      <c r="E313" s="1534" t="s">
        <v>18</v>
      </c>
      <c r="F313" s="1534" t="s">
        <v>2482</v>
      </c>
      <c r="G313" s="1534" t="s">
        <v>2481</v>
      </c>
      <c r="H313" s="1518"/>
      <c r="I313" s="1518"/>
      <c r="J313" s="1518"/>
      <c r="K313" s="1518"/>
    </row>
    <row r="314" spans="1:11" ht="14.1" customHeight="1">
      <c r="A314" s="1518"/>
      <c r="B314" s="1518"/>
      <c r="C314" s="1521" t="s">
        <v>47</v>
      </c>
      <c r="D314" s="1534" t="s">
        <v>18</v>
      </c>
      <c r="E314" s="1534" t="s">
        <v>18</v>
      </c>
      <c r="F314" s="1534" t="s">
        <v>2482</v>
      </c>
      <c r="G314" s="1534" t="s">
        <v>2481</v>
      </c>
      <c r="H314" s="1518"/>
      <c r="I314" s="1518"/>
      <c r="J314" s="1518"/>
      <c r="K314" s="1518"/>
    </row>
    <row r="315" spans="1:11" ht="14.1" customHeight="1">
      <c r="A315" s="1518"/>
      <c r="B315" s="1518"/>
      <c r="C315" s="1912" t="s">
        <v>24</v>
      </c>
      <c r="D315" s="1913"/>
      <c r="E315" s="1913"/>
      <c r="F315" s="1913"/>
      <c r="G315" s="1913"/>
      <c r="H315" s="1518"/>
      <c r="I315" s="1518"/>
      <c r="J315" s="1518"/>
      <c r="K315" s="1518"/>
    </row>
    <row r="316" spans="1:11" ht="14.1" customHeight="1">
      <c r="A316" s="1518"/>
      <c r="B316" s="1518"/>
      <c r="C316" s="1533"/>
      <c r="D316" s="1532">
        <v>2023</v>
      </c>
      <c r="E316" s="1532">
        <v>2024</v>
      </c>
      <c r="F316" s="1532">
        <v>2025</v>
      </c>
      <c r="G316" s="1532">
        <v>2026</v>
      </c>
      <c r="H316" s="1518"/>
      <c r="I316" s="1518"/>
      <c r="J316" s="1518"/>
      <c r="K316" s="1518"/>
    </row>
    <row r="317" spans="1:11" ht="14.1" customHeight="1">
      <c r="A317" s="1518"/>
      <c r="B317" s="1518"/>
      <c r="C317" s="1531"/>
      <c r="D317" s="1530" t="s">
        <v>22</v>
      </c>
      <c r="E317" s="1530" t="s">
        <v>23</v>
      </c>
      <c r="F317" s="1530" t="s">
        <v>23</v>
      </c>
      <c r="G317" s="1530" t="s">
        <v>23</v>
      </c>
      <c r="H317" s="1518"/>
      <c r="I317" s="1518"/>
      <c r="J317" s="1518"/>
      <c r="K317" s="1518"/>
    </row>
    <row r="318" spans="1:11" ht="14.1" customHeight="1">
      <c r="A318" s="1518"/>
      <c r="B318" s="1518"/>
      <c r="C318" s="1529" t="s">
        <v>48</v>
      </c>
      <c r="D318" s="1527">
        <v>0</v>
      </c>
      <c r="E318" s="1527">
        <v>0</v>
      </c>
      <c r="F318" s="1527">
        <v>0</v>
      </c>
      <c r="G318" s="1527">
        <v>0</v>
      </c>
      <c r="H318" s="1518"/>
      <c r="I318" s="1518"/>
      <c r="J318" s="1518"/>
      <c r="K318" s="1518"/>
    </row>
    <row r="319" spans="1:11" ht="14.1" customHeight="1">
      <c r="A319" s="1518"/>
      <c r="B319" s="1518"/>
      <c r="C319" s="1529" t="s">
        <v>49</v>
      </c>
      <c r="D319" s="1527">
        <v>0</v>
      </c>
      <c r="E319" s="1527">
        <v>0</v>
      </c>
      <c r="F319" s="1527">
        <v>0</v>
      </c>
      <c r="G319" s="1527">
        <v>0</v>
      </c>
      <c r="H319" s="1518"/>
      <c r="I319" s="1518"/>
      <c r="J319" s="1518"/>
      <c r="K319" s="1518"/>
    </row>
    <row r="320" spans="1:11" ht="14.1" customHeight="1">
      <c r="A320" s="1518"/>
      <c r="B320" s="1518"/>
      <c r="C320" s="1529" t="s">
        <v>50</v>
      </c>
      <c r="D320" s="1527">
        <v>0</v>
      </c>
      <c r="E320" s="1527">
        <v>0</v>
      </c>
      <c r="F320" s="1527">
        <v>0</v>
      </c>
      <c r="G320" s="1527">
        <v>0</v>
      </c>
      <c r="H320" s="1518"/>
      <c r="I320" s="1518"/>
      <c r="J320" s="1518"/>
      <c r="K320" s="1518"/>
    </row>
    <row r="321" spans="1:11" ht="14.1" customHeight="1">
      <c r="A321" s="1518"/>
      <c r="B321" s="1518"/>
      <c r="C321" s="1529" t="s">
        <v>51</v>
      </c>
      <c r="D321" s="1527">
        <v>0</v>
      </c>
      <c r="E321" s="1527">
        <v>0</v>
      </c>
      <c r="F321" s="1527">
        <v>0</v>
      </c>
      <c r="G321" s="1527">
        <v>0</v>
      </c>
      <c r="H321" s="1518"/>
      <c r="I321" s="1518"/>
      <c r="J321" s="1518"/>
      <c r="K321" s="1518"/>
    </row>
    <row r="322" spans="1:11" ht="14.1" customHeight="1">
      <c r="A322" s="1518"/>
      <c r="B322" s="1518"/>
      <c r="C322" s="1529" t="s">
        <v>49</v>
      </c>
      <c r="D322" s="1527">
        <v>0</v>
      </c>
      <c r="E322" s="1527">
        <v>0</v>
      </c>
      <c r="F322" s="1527">
        <v>0</v>
      </c>
      <c r="G322" s="1527">
        <v>0</v>
      </c>
      <c r="H322" s="1518"/>
      <c r="I322" s="1518"/>
      <c r="J322" s="1518"/>
      <c r="K322" s="1518"/>
    </row>
    <row r="323" spans="1:11" ht="14.1" customHeight="1">
      <c r="A323" s="1518"/>
      <c r="B323" s="1518"/>
      <c r="C323" s="1529" t="s">
        <v>50</v>
      </c>
      <c r="D323" s="1527">
        <v>0</v>
      </c>
      <c r="E323" s="1527">
        <v>0</v>
      </c>
      <c r="F323" s="1527">
        <v>0</v>
      </c>
      <c r="G323" s="1527">
        <v>0</v>
      </c>
      <c r="H323" s="1518"/>
      <c r="I323" s="1518"/>
      <c r="J323" s="1518"/>
      <c r="K323" s="1518"/>
    </row>
    <row r="324" spans="1:11" ht="14.1" customHeight="1">
      <c r="A324" s="1518"/>
      <c r="B324" s="1518"/>
      <c r="C324" s="1529" t="s">
        <v>52</v>
      </c>
      <c r="D324" s="1527">
        <v>0</v>
      </c>
      <c r="E324" s="1527">
        <v>0</v>
      </c>
      <c r="F324" s="1527">
        <v>0</v>
      </c>
      <c r="G324" s="1527">
        <v>0</v>
      </c>
      <c r="H324" s="1518"/>
      <c r="I324" s="1518"/>
      <c r="J324" s="1518"/>
      <c r="K324" s="1518"/>
    </row>
    <row r="325" spans="1:11" ht="14.1" customHeight="1">
      <c r="A325" s="1518"/>
      <c r="B325" s="1518"/>
      <c r="C325" s="1529" t="s">
        <v>49</v>
      </c>
      <c r="D325" s="1527">
        <v>0</v>
      </c>
      <c r="E325" s="1527">
        <v>0</v>
      </c>
      <c r="F325" s="1527">
        <v>0</v>
      </c>
      <c r="G325" s="1527">
        <v>0</v>
      </c>
      <c r="H325" s="1518"/>
      <c r="I325" s="1518"/>
      <c r="J325" s="1518"/>
      <c r="K325" s="1518"/>
    </row>
    <row r="326" spans="1:11" ht="14.1" customHeight="1">
      <c r="A326" s="1518"/>
      <c r="B326" s="1518"/>
      <c r="C326" s="1529" t="s">
        <v>50</v>
      </c>
      <c r="D326" s="1527">
        <v>0</v>
      </c>
      <c r="E326" s="1527">
        <v>0</v>
      </c>
      <c r="F326" s="1527">
        <v>0</v>
      </c>
      <c r="G326" s="1527">
        <v>0</v>
      </c>
      <c r="H326" s="1518"/>
      <c r="I326" s="1518"/>
      <c r="J326" s="1518"/>
      <c r="K326" s="1518"/>
    </row>
    <row r="327" spans="1:11" ht="14.1" customHeight="1">
      <c r="A327" s="1518"/>
      <c r="B327" s="1518"/>
      <c r="C327" s="1529" t="s">
        <v>53</v>
      </c>
      <c r="D327" s="1527">
        <v>0</v>
      </c>
      <c r="E327" s="1527">
        <v>0</v>
      </c>
      <c r="F327" s="1527">
        <v>0</v>
      </c>
      <c r="G327" s="1527">
        <v>0</v>
      </c>
      <c r="H327" s="1518"/>
      <c r="I327" s="1518"/>
      <c r="J327" s="1518"/>
      <c r="K327" s="1518"/>
    </row>
    <row r="328" spans="1:11" ht="14.1" customHeight="1">
      <c r="A328" s="1518"/>
      <c r="B328" s="1518"/>
      <c r="C328" s="1529" t="s">
        <v>49</v>
      </c>
      <c r="D328" s="1527">
        <v>0</v>
      </c>
      <c r="E328" s="1527">
        <v>0</v>
      </c>
      <c r="F328" s="1527">
        <v>0</v>
      </c>
      <c r="G328" s="1527">
        <v>0</v>
      </c>
      <c r="H328" s="1518"/>
      <c r="I328" s="1518"/>
      <c r="J328" s="1518"/>
      <c r="K328" s="1518"/>
    </row>
    <row r="329" spans="1:11" ht="14.1" customHeight="1">
      <c r="A329" s="1518"/>
      <c r="B329" s="1518"/>
      <c r="C329" s="1529" t="s">
        <v>50</v>
      </c>
      <c r="D329" s="1527">
        <v>0</v>
      </c>
      <c r="E329" s="1527">
        <v>0</v>
      </c>
      <c r="F329" s="1527">
        <v>0</v>
      </c>
      <c r="G329" s="1527">
        <v>0</v>
      </c>
      <c r="H329" s="1518"/>
      <c r="I329" s="1518"/>
      <c r="J329" s="1518"/>
      <c r="K329" s="1518"/>
    </row>
    <row r="330" spans="1:11" ht="14.1" customHeight="1">
      <c r="A330" s="1518"/>
      <c r="B330" s="1518"/>
      <c r="C330" s="1529" t="s">
        <v>54</v>
      </c>
      <c r="D330" s="1527">
        <v>0</v>
      </c>
      <c r="E330" s="1527">
        <v>0</v>
      </c>
      <c r="F330" s="1527">
        <v>0</v>
      </c>
      <c r="G330" s="1527">
        <v>0</v>
      </c>
      <c r="H330" s="1518"/>
      <c r="I330" s="1518"/>
      <c r="J330" s="1518"/>
      <c r="K330" s="1518"/>
    </row>
    <row r="331" spans="1:11" ht="14.1" customHeight="1">
      <c r="A331" s="1518"/>
      <c r="B331" s="1518"/>
      <c r="C331" s="1529" t="s">
        <v>49</v>
      </c>
      <c r="D331" s="1527">
        <v>0</v>
      </c>
      <c r="E331" s="1527">
        <v>0</v>
      </c>
      <c r="F331" s="1527">
        <v>0</v>
      </c>
      <c r="G331" s="1527">
        <v>0</v>
      </c>
      <c r="H331" s="1518"/>
      <c r="I331" s="1518"/>
      <c r="J331" s="1518"/>
      <c r="K331" s="1518"/>
    </row>
    <row r="332" spans="1:11" ht="14.1" customHeight="1">
      <c r="A332" s="1518"/>
      <c r="B332" s="1518"/>
      <c r="C332" s="1529" t="s">
        <v>50</v>
      </c>
      <c r="D332" s="1527">
        <v>0</v>
      </c>
      <c r="E332" s="1527">
        <v>0</v>
      </c>
      <c r="F332" s="1527">
        <v>0</v>
      </c>
      <c r="G332" s="1527">
        <v>0</v>
      </c>
      <c r="H332" s="1518"/>
      <c r="I332" s="1518"/>
      <c r="J332" s="1518"/>
      <c r="K332" s="1518"/>
    </row>
    <row r="333" spans="1:11" ht="14.1" customHeight="1">
      <c r="A333" s="1518"/>
      <c r="B333" s="1518"/>
      <c r="C333" s="1529" t="s">
        <v>55</v>
      </c>
      <c r="D333" s="1527">
        <v>0</v>
      </c>
      <c r="E333" s="1527">
        <v>0</v>
      </c>
      <c r="F333" s="1527">
        <v>0</v>
      </c>
      <c r="G333" s="1527">
        <v>0</v>
      </c>
      <c r="H333" s="1518"/>
      <c r="I333" s="1518"/>
      <c r="J333" s="1518"/>
      <c r="K333" s="1518"/>
    </row>
    <row r="334" spans="1:11" ht="14.1" customHeight="1">
      <c r="A334" s="1518"/>
      <c r="B334" s="1518"/>
      <c r="C334" s="1529" t="s">
        <v>49</v>
      </c>
      <c r="D334" s="1527">
        <v>0</v>
      </c>
      <c r="E334" s="1527">
        <v>0</v>
      </c>
      <c r="F334" s="1527">
        <v>0</v>
      </c>
      <c r="G334" s="1527">
        <v>0</v>
      </c>
      <c r="H334" s="1518"/>
      <c r="I334" s="1518"/>
      <c r="J334" s="1518"/>
      <c r="K334" s="1518"/>
    </row>
    <row r="335" spans="1:11" ht="14.1" customHeight="1">
      <c r="A335" s="1518"/>
      <c r="B335" s="1518"/>
      <c r="C335" s="1529" t="s">
        <v>50</v>
      </c>
      <c r="D335" s="1527">
        <v>0</v>
      </c>
      <c r="E335" s="1527">
        <v>0</v>
      </c>
      <c r="F335" s="1527">
        <v>0</v>
      </c>
      <c r="G335" s="1527">
        <v>0</v>
      </c>
      <c r="H335" s="1518"/>
      <c r="I335" s="1518"/>
      <c r="J335" s="1518"/>
      <c r="K335" s="1518"/>
    </row>
    <row r="336" spans="1:11" ht="14.1" customHeight="1">
      <c r="A336" s="1518"/>
      <c r="B336" s="1518"/>
      <c r="C336" s="1529" t="s">
        <v>56</v>
      </c>
      <c r="D336" s="1527">
        <v>0</v>
      </c>
      <c r="E336" s="1527">
        <v>0</v>
      </c>
      <c r="F336" s="1527">
        <v>0</v>
      </c>
      <c r="G336" s="1527">
        <v>0</v>
      </c>
      <c r="H336" s="1518"/>
      <c r="I336" s="1518"/>
      <c r="J336" s="1518"/>
      <c r="K336" s="1518"/>
    </row>
    <row r="337" spans="1:11" ht="14.1" customHeight="1">
      <c r="A337" s="1518"/>
      <c r="B337" s="1518"/>
      <c r="C337" s="1529" t="s">
        <v>49</v>
      </c>
      <c r="D337" s="1527">
        <v>0</v>
      </c>
      <c r="E337" s="1527">
        <v>0</v>
      </c>
      <c r="F337" s="1527">
        <v>0</v>
      </c>
      <c r="G337" s="1527">
        <v>0</v>
      </c>
      <c r="H337" s="1518"/>
      <c r="I337" s="1518"/>
      <c r="J337" s="1518"/>
      <c r="K337" s="1518"/>
    </row>
    <row r="338" spans="1:11" ht="14.1" customHeight="1">
      <c r="A338" s="1518"/>
      <c r="B338" s="1518"/>
      <c r="C338" s="1529" t="s">
        <v>50</v>
      </c>
      <c r="D338" s="1527">
        <v>0</v>
      </c>
      <c r="E338" s="1527">
        <v>0</v>
      </c>
      <c r="F338" s="1527">
        <v>0</v>
      </c>
      <c r="G338" s="1527">
        <v>0</v>
      </c>
      <c r="H338" s="1518"/>
      <c r="I338" s="1518"/>
      <c r="J338" s="1518"/>
      <c r="K338" s="1518"/>
    </row>
    <row r="339" spans="1:11" ht="14.1" customHeight="1">
      <c r="A339" s="1518"/>
      <c r="B339" s="1518"/>
      <c r="C339" s="1529" t="s">
        <v>57</v>
      </c>
      <c r="D339" s="1527">
        <v>0</v>
      </c>
      <c r="E339" s="1527">
        <v>0</v>
      </c>
      <c r="F339" s="1527">
        <v>0</v>
      </c>
      <c r="G339" s="1527">
        <v>0</v>
      </c>
      <c r="H339" s="1518"/>
      <c r="I339" s="1518"/>
      <c r="J339" s="1518"/>
      <c r="K339" s="1518"/>
    </row>
    <row r="340" spans="1:11" ht="14.1" customHeight="1">
      <c r="A340" s="1518"/>
      <c r="B340" s="1518"/>
      <c r="C340" s="1529" t="s">
        <v>49</v>
      </c>
      <c r="D340" s="1527">
        <v>0</v>
      </c>
      <c r="E340" s="1527">
        <v>0</v>
      </c>
      <c r="F340" s="1527">
        <v>0</v>
      </c>
      <c r="G340" s="1527">
        <v>0</v>
      </c>
      <c r="H340" s="1518"/>
      <c r="I340" s="1518"/>
      <c r="J340" s="1518"/>
      <c r="K340" s="1518"/>
    </row>
    <row r="341" spans="1:11" ht="14.1" customHeight="1">
      <c r="A341" s="1518"/>
      <c r="B341" s="1518"/>
      <c r="C341" s="1529" t="s">
        <v>58</v>
      </c>
      <c r="D341" s="1527">
        <v>0</v>
      </c>
      <c r="E341" s="1527">
        <v>0</v>
      </c>
      <c r="F341" s="1527">
        <v>0</v>
      </c>
      <c r="G341" s="1527">
        <v>0</v>
      </c>
      <c r="H341" s="1518"/>
      <c r="I341" s="1518"/>
      <c r="J341" s="1518"/>
      <c r="K341" s="1518"/>
    </row>
    <row r="342" spans="1:11" ht="14.1" customHeight="1">
      <c r="A342" s="1518"/>
      <c r="B342" s="1518"/>
      <c r="C342" s="1529" t="s">
        <v>59</v>
      </c>
      <c r="D342" s="1527">
        <v>0</v>
      </c>
      <c r="E342" s="1527">
        <v>0</v>
      </c>
      <c r="F342" s="1527">
        <v>0</v>
      </c>
      <c r="G342" s="1527">
        <v>0</v>
      </c>
      <c r="H342" s="1518"/>
      <c r="I342" s="1518"/>
      <c r="J342" s="1518"/>
      <c r="K342" s="1518"/>
    </row>
    <row r="343" spans="1:11" ht="14.1" customHeight="1">
      <c r="A343" s="1518"/>
      <c r="B343" s="1518"/>
      <c r="C343" s="1529" t="s">
        <v>60</v>
      </c>
      <c r="D343" s="1527">
        <v>0</v>
      </c>
      <c r="E343" s="1527">
        <v>0</v>
      </c>
      <c r="F343" s="1527">
        <v>0</v>
      </c>
      <c r="G343" s="1527">
        <v>0</v>
      </c>
      <c r="H343" s="1518"/>
      <c r="I343" s="1518"/>
      <c r="J343" s="1518"/>
      <c r="K343" s="1518"/>
    </row>
    <row r="344" spans="1:11" ht="14.1" customHeight="1">
      <c r="A344" s="1518"/>
      <c r="B344" s="1518"/>
      <c r="C344" s="1529" t="s">
        <v>61</v>
      </c>
      <c r="D344" s="1527">
        <v>0</v>
      </c>
      <c r="E344" s="1527">
        <v>0</v>
      </c>
      <c r="F344" s="1527">
        <v>0</v>
      </c>
      <c r="G344" s="1527">
        <v>0</v>
      </c>
      <c r="H344" s="1518"/>
      <c r="I344" s="1518"/>
      <c r="J344" s="1518"/>
      <c r="K344" s="1518"/>
    </row>
    <row r="345" spans="1:11" ht="14.1" customHeight="1">
      <c r="A345" s="1518"/>
      <c r="B345" s="1518"/>
      <c r="C345" s="1529" t="s">
        <v>62</v>
      </c>
      <c r="D345" s="1527">
        <v>0</v>
      </c>
      <c r="E345" s="1527">
        <v>1200000</v>
      </c>
      <c r="F345" s="1527">
        <v>23600000</v>
      </c>
      <c r="G345" s="1527">
        <v>1200000</v>
      </c>
      <c r="H345" s="1518"/>
      <c r="I345" s="1518"/>
      <c r="J345" s="1518"/>
      <c r="K345" s="1518"/>
    </row>
    <row r="346" spans="1:11" ht="14.1" customHeight="1">
      <c r="A346" s="1518"/>
      <c r="B346" s="1518"/>
      <c r="C346" s="1529" t="s">
        <v>49</v>
      </c>
      <c r="D346" s="1527">
        <v>0</v>
      </c>
      <c r="E346" s="1527">
        <v>1200000</v>
      </c>
      <c r="F346" s="1527">
        <v>23600000</v>
      </c>
      <c r="G346" s="1527">
        <v>1200000</v>
      </c>
      <c r="H346" s="1518"/>
      <c r="I346" s="1518"/>
      <c r="J346" s="1518"/>
      <c r="K346" s="1518"/>
    </row>
    <row r="347" spans="1:11" ht="14.1" customHeight="1">
      <c r="A347" s="1518"/>
      <c r="B347" s="1518"/>
      <c r="C347" s="1529" t="s">
        <v>58</v>
      </c>
      <c r="D347" s="1527">
        <v>0</v>
      </c>
      <c r="E347" s="1527">
        <v>0</v>
      </c>
      <c r="F347" s="1527">
        <v>0</v>
      </c>
      <c r="G347" s="1527">
        <v>0</v>
      </c>
      <c r="H347" s="1518"/>
      <c r="I347" s="1518"/>
      <c r="J347" s="1518"/>
      <c r="K347" s="1518"/>
    </row>
    <row r="348" spans="1:11" ht="14.1" customHeight="1">
      <c r="A348" s="1518"/>
      <c r="B348" s="1518"/>
      <c r="C348" s="1529" t="s">
        <v>59</v>
      </c>
      <c r="D348" s="1527">
        <v>0</v>
      </c>
      <c r="E348" s="1527">
        <v>0</v>
      </c>
      <c r="F348" s="1527">
        <v>0</v>
      </c>
      <c r="G348" s="1527">
        <v>0</v>
      </c>
      <c r="H348" s="1518"/>
      <c r="I348" s="1518"/>
      <c r="J348" s="1518"/>
      <c r="K348" s="1518"/>
    </row>
    <row r="349" spans="1:11" ht="14.1" customHeight="1">
      <c r="A349" s="1518"/>
      <c r="B349" s="1518"/>
      <c r="C349" s="1529" t="s">
        <v>60</v>
      </c>
      <c r="D349" s="1527">
        <v>0</v>
      </c>
      <c r="E349" s="1527">
        <v>0</v>
      </c>
      <c r="F349" s="1527">
        <v>0</v>
      </c>
      <c r="G349" s="1527">
        <v>0</v>
      </c>
      <c r="H349" s="1518"/>
      <c r="I349" s="1518"/>
      <c r="J349" s="1518"/>
      <c r="K349" s="1518"/>
    </row>
    <row r="350" spans="1:11" ht="14.1" customHeight="1">
      <c r="A350" s="1518"/>
      <c r="B350" s="1518"/>
      <c r="C350" s="1529" t="s">
        <v>61</v>
      </c>
      <c r="D350" s="1527">
        <v>0</v>
      </c>
      <c r="E350" s="1527">
        <v>0</v>
      </c>
      <c r="F350" s="1527">
        <v>0</v>
      </c>
      <c r="G350" s="1527">
        <v>0</v>
      </c>
      <c r="H350" s="1518"/>
      <c r="I350" s="1518"/>
      <c r="J350" s="1518"/>
      <c r="K350" s="1518"/>
    </row>
    <row r="351" spans="1:11" ht="14.1" customHeight="1">
      <c r="A351" s="1518"/>
      <c r="B351" s="1518"/>
      <c r="C351" s="1529" t="s">
        <v>63</v>
      </c>
      <c r="D351" s="1527">
        <v>0</v>
      </c>
      <c r="E351" s="1527">
        <v>0</v>
      </c>
      <c r="F351" s="1527">
        <v>0</v>
      </c>
      <c r="G351" s="1527">
        <v>0</v>
      </c>
      <c r="H351" s="1518"/>
      <c r="I351" s="1518"/>
      <c r="J351" s="1518"/>
      <c r="K351" s="1518"/>
    </row>
    <row r="352" spans="1:11" ht="14.1" customHeight="1">
      <c r="A352" s="1518"/>
      <c r="B352" s="1518"/>
      <c r="C352" s="1529" t="s">
        <v>49</v>
      </c>
      <c r="D352" s="1527">
        <v>0</v>
      </c>
      <c r="E352" s="1527">
        <v>0</v>
      </c>
      <c r="F352" s="1527">
        <v>0</v>
      </c>
      <c r="G352" s="1527">
        <v>0</v>
      </c>
      <c r="H352" s="1518"/>
      <c r="I352" s="1518"/>
      <c r="J352" s="1518"/>
      <c r="K352" s="1518"/>
    </row>
    <row r="353" spans="1:11" ht="14.1" customHeight="1">
      <c r="A353" s="1518"/>
      <c r="B353" s="1518"/>
      <c r="C353" s="1529" t="s">
        <v>58</v>
      </c>
      <c r="D353" s="1527">
        <v>0</v>
      </c>
      <c r="E353" s="1527">
        <v>0</v>
      </c>
      <c r="F353" s="1527">
        <v>0</v>
      </c>
      <c r="G353" s="1527">
        <v>0</v>
      </c>
      <c r="H353" s="1518"/>
      <c r="I353" s="1518"/>
      <c r="J353" s="1518"/>
      <c r="K353" s="1518"/>
    </row>
    <row r="354" spans="1:11" ht="14.1" customHeight="1">
      <c r="A354" s="1518"/>
      <c r="B354" s="1518"/>
      <c r="C354" s="1529" t="s">
        <v>59</v>
      </c>
      <c r="D354" s="1527">
        <v>0</v>
      </c>
      <c r="E354" s="1527">
        <v>0</v>
      </c>
      <c r="F354" s="1527">
        <v>0</v>
      </c>
      <c r="G354" s="1527">
        <v>0</v>
      </c>
      <c r="H354" s="1518"/>
      <c r="I354" s="1518"/>
      <c r="J354" s="1518"/>
      <c r="K354" s="1518"/>
    </row>
    <row r="355" spans="1:11" ht="14.1" customHeight="1">
      <c r="A355" s="1518"/>
      <c r="B355" s="1518"/>
      <c r="C355" s="1529" t="s">
        <v>60</v>
      </c>
      <c r="D355" s="1527">
        <v>0</v>
      </c>
      <c r="E355" s="1527">
        <v>0</v>
      </c>
      <c r="F355" s="1527">
        <v>0</v>
      </c>
      <c r="G355" s="1527">
        <v>0</v>
      </c>
      <c r="H355" s="1518"/>
      <c r="I355" s="1518"/>
      <c r="J355" s="1518"/>
      <c r="K355" s="1518"/>
    </row>
    <row r="356" spans="1:11" ht="14.1" customHeight="1">
      <c r="A356" s="1518"/>
      <c r="B356" s="1518"/>
      <c r="C356" s="1529" t="s">
        <v>61</v>
      </c>
      <c r="D356" s="1527">
        <v>0</v>
      </c>
      <c r="E356" s="1527">
        <v>0</v>
      </c>
      <c r="F356" s="1527">
        <v>0</v>
      </c>
      <c r="G356" s="1527">
        <v>0</v>
      </c>
      <c r="H356" s="1518"/>
      <c r="I356" s="1518"/>
      <c r="J356" s="1518"/>
      <c r="K356" s="1518"/>
    </row>
    <row r="357" spans="1:11" ht="14.1" customHeight="1">
      <c r="A357" s="1518"/>
      <c r="B357" s="1518"/>
      <c r="C357" s="1529" t="s">
        <v>64</v>
      </c>
      <c r="D357" s="1527">
        <v>0</v>
      </c>
      <c r="E357" s="1527">
        <v>0</v>
      </c>
      <c r="F357" s="1527">
        <v>0</v>
      </c>
      <c r="G357" s="1527">
        <v>0</v>
      </c>
      <c r="H357" s="1518"/>
      <c r="I357" s="1518"/>
      <c r="J357" s="1518"/>
      <c r="K357" s="1518"/>
    </row>
    <row r="358" spans="1:11" ht="14.1" customHeight="1">
      <c r="A358" s="1518"/>
      <c r="B358" s="1518"/>
      <c r="C358" s="1529" t="s">
        <v>65</v>
      </c>
      <c r="D358" s="1527">
        <v>0</v>
      </c>
      <c r="E358" s="1527">
        <v>0</v>
      </c>
      <c r="F358" s="1527">
        <v>0</v>
      </c>
      <c r="G358" s="1527">
        <v>0</v>
      </c>
      <c r="H358" s="1518"/>
      <c r="I358" s="1518"/>
      <c r="J358" s="1518"/>
      <c r="K358" s="1518"/>
    </row>
    <row r="359" spans="1:11" ht="14.1" customHeight="1">
      <c r="A359" s="1518"/>
      <c r="B359" s="1518"/>
      <c r="C359" s="1528" t="s">
        <v>25</v>
      </c>
      <c r="D359" s="1527">
        <v>0</v>
      </c>
      <c r="E359" s="1527">
        <v>1200000</v>
      </c>
      <c r="F359" s="1527">
        <v>23600000</v>
      </c>
      <c r="G359" s="1527">
        <v>1200000</v>
      </c>
      <c r="H359" s="1518"/>
      <c r="I359" s="1518"/>
      <c r="J359" s="1518"/>
      <c r="K359" s="1518"/>
    </row>
    <row r="360" spans="1:11" ht="14.1" customHeight="1">
      <c r="A360" s="1518"/>
      <c r="B360" s="1518"/>
      <c r="C360" s="1536" t="s">
        <v>2480</v>
      </c>
      <c r="D360" s="1918" t="s">
        <v>2479</v>
      </c>
      <c r="E360" s="1919"/>
      <c r="F360" s="1919"/>
      <c r="G360" s="1919"/>
      <c r="H360" s="1518"/>
      <c r="I360" s="1518"/>
      <c r="J360" s="1518"/>
      <c r="K360" s="1518"/>
    </row>
    <row r="361" spans="1:11" ht="14.1" customHeight="1">
      <c r="A361" s="1518"/>
      <c r="B361" s="1518"/>
      <c r="C361" s="1535" t="s">
        <v>19</v>
      </c>
      <c r="D361" s="1914" t="s">
        <v>2478</v>
      </c>
      <c r="E361" s="1915"/>
      <c r="F361" s="1915"/>
      <c r="G361" s="1915"/>
      <c r="H361" s="1518"/>
      <c r="I361" s="1518"/>
      <c r="J361" s="1518"/>
      <c r="K361" s="1518"/>
    </row>
    <row r="362" spans="1:11" ht="14.1" customHeight="1">
      <c r="A362" s="1518"/>
      <c r="B362" s="1518"/>
      <c r="C362" s="1517" t="s">
        <v>20</v>
      </c>
      <c r="D362" s="1916" t="s">
        <v>2477</v>
      </c>
      <c r="E362" s="1917"/>
      <c r="F362" s="1917"/>
      <c r="G362" s="1917"/>
      <c r="H362" s="1518"/>
      <c r="I362" s="1518"/>
      <c r="J362" s="1518"/>
      <c r="K362" s="1518"/>
    </row>
    <row r="363" spans="1:11" ht="14.1" customHeight="1">
      <c r="A363" s="1518"/>
      <c r="B363" s="1518"/>
      <c r="C363" s="1517" t="s">
        <v>21</v>
      </c>
      <c r="D363" s="1916" t="s">
        <v>161</v>
      </c>
      <c r="E363" s="1917"/>
      <c r="F363" s="1917"/>
      <c r="G363" s="1917"/>
      <c r="H363" s="1518"/>
      <c r="I363" s="1518"/>
      <c r="J363" s="1518"/>
      <c r="K363" s="1518"/>
    </row>
    <row r="364" spans="1:11" ht="15" customHeight="1">
      <c r="A364" s="1518"/>
      <c r="B364" s="1518"/>
      <c r="C364" s="1533"/>
      <c r="D364" s="1532">
        <v>2023</v>
      </c>
      <c r="E364" s="1532">
        <v>2024</v>
      </c>
      <c r="F364" s="1532">
        <v>2025</v>
      </c>
      <c r="G364" s="1532">
        <v>2026</v>
      </c>
      <c r="H364" s="1518"/>
      <c r="I364" s="1518"/>
      <c r="J364" s="1518"/>
      <c r="K364" s="1518"/>
    </row>
    <row r="365" spans="1:11" ht="15" customHeight="1">
      <c r="A365" s="1518"/>
      <c r="B365" s="1518"/>
      <c r="C365" s="1531"/>
      <c r="D365" s="1530" t="s">
        <v>22</v>
      </c>
      <c r="E365" s="1530" t="s">
        <v>23</v>
      </c>
      <c r="F365" s="1530" t="s">
        <v>23</v>
      </c>
      <c r="G365" s="1530" t="s">
        <v>23</v>
      </c>
      <c r="H365" s="1518"/>
      <c r="I365" s="1518"/>
      <c r="J365" s="1518"/>
      <c r="K365" s="1518"/>
    </row>
    <row r="366" spans="1:11" ht="14.1" customHeight="1">
      <c r="A366" s="1518"/>
      <c r="B366" s="1518"/>
      <c r="C366" s="1521" t="s">
        <v>33</v>
      </c>
      <c r="D366" s="1534" t="s">
        <v>42</v>
      </c>
      <c r="E366" s="1534" t="s">
        <v>34</v>
      </c>
      <c r="F366" s="1534" t="s">
        <v>34</v>
      </c>
      <c r="G366" s="1534" t="s">
        <v>170</v>
      </c>
      <c r="H366" s="1518"/>
      <c r="I366" s="1518"/>
      <c r="J366" s="1518"/>
      <c r="K366" s="1518"/>
    </row>
    <row r="367" spans="1:11" ht="14.1" customHeight="1">
      <c r="A367" s="1518"/>
      <c r="B367" s="1518"/>
      <c r="C367" s="1521" t="s">
        <v>35</v>
      </c>
      <c r="D367" s="1534" t="s">
        <v>42</v>
      </c>
      <c r="E367" s="1534" t="s">
        <v>2475</v>
      </c>
      <c r="F367" s="1534" t="s">
        <v>2474</v>
      </c>
      <c r="G367" s="1534" t="s">
        <v>2476</v>
      </c>
      <c r="H367" s="1518"/>
      <c r="I367" s="1518"/>
      <c r="J367" s="1518"/>
      <c r="K367" s="1518"/>
    </row>
    <row r="368" spans="1:11" ht="14.1" customHeight="1">
      <c r="A368" s="1518"/>
      <c r="B368" s="1518"/>
      <c r="C368" s="1521" t="s">
        <v>40</v>
      </c>
      <c r="D368" s="1534" t="s">
        <v>42</v>
      </c>
      <c r="E368" s="1534" t="s">
        <v>2475</v>
      </c>
      <c r="F368" s="1534" t="s">
        <v>2474</v>
      </c>
      <c r="G368" s="1534" t="s">
        <v>2473</v>
      </c>
      <c r="H368" s="1518"/>
      <c r="I368" s="1518"/>
      <c r="J368" s="1518"/>
      <c r="K368" s="1518"/>
    </row>
    <row r="369" spans="1:11" ht="14.1" customHeight="1">
      <c r="A369" s="1518"/>
      <c r="B369" s="1518"/>
      <c r="C369" s="1521" t="s">
        <v>41</v>
      </c>
      <c r="D369" s="1534" t="s">
        <v>18</v>
      </c>
      <c r="E369" s="1534" t="s">
        <v>18</v>
      </c>
      <c r="F369" s="1534" t="s">
        <v>42</v>
      </c>
      <c r="G369" s="1534" t="s">
        <v>34</v>
      </c>
      <c r="H369" s="1518"/>
      <c r="I369" s="1518"/>
      <c r="J369" s="1518"/>
      <c r="K369" s="1518"/>
    </row>
    <row r="370" spans="1:11" ht="14.1" customHeight="1">
      <c r="A370" s="1518"/>
      <c r="B370" s="1518"/>
      <c r="C370" s="1521" t="s">
        <v>43</v>
      </c>
      <c r="D370" s="1534" t="s">
        <v>18</v>
      </c>
      <c r="E370" s="1534" t="s">
        <v>18</v>
      </c>
      <c r="F370" s="1534" t="s">
        <v>2471</v>
      </c>
      <c r="G370" s="1534" t="s">
        <v>2472</v>
      </c>
      <c r="H370" s="1518"/>
      <c r="I370" s="1518"/>
      <c r="J370" s="1518"/>
      <c r="K370" s="1518"/>
    </row>
    <row r="371" spans="1:11" ht="14.1" customHeight="1">
      <c r="A371" s="1518"/>
      <c r="B371" s="1518"/>
      <c r="C371" s="1521" t="s">
        <v>47</v>
      </c>
      <c r="D371" s="1534" t="s">
        <v>18</v>
      </c>
      <c r="E371" s="1534" t="s">
        <v>18</v>
      </c>
      <c r="F371" s="1534" t="s">
        <v>2471</v>
      </c>
      <c r="G371" s="1534" t="s">
        <v>2470</v>
      </c>
      <c r="H371" s="1518"/>
      <c r="I371" s="1518"/>
      <c r="J371" s="1518"/>
      <c r="K371" s="1518"/>
    </row>
    <row r="372" spans="1:11" ht="14.1" customHeight="1">
      <c r="A372" s="1518"/>
      <c r="B372" s="1518"/>
      <c r="C372" s="1912" t="s">
        <v>24</v>
      </c>
      <c r="D372" s="1913"/>
      <c r="E372" s="1913"/>
      <c r="F372" s="1913"/>
      <c r="G372" s="1913"/>
      <c r="H372" s="1518"/>
      <c r="I372" s="1518"/>
      <c r="J372" s="1518"/>
      <c r="K372" s="1518"/>
    </row>
    <row r="373" spans="1:11" ht="14.1" customHeight="1">
      <c r="A373" s="1518"/>
      <c r="B373" s="1518"/>
      <c r="C373" s="1533"/>
      <c r="D373" s="1532">
        <v>2023</v>
      </c>
      <c r="E373" s="1532">
        <v>2024</v>
      </c>
      <c r="F373" s="1532">
        <v>2025</v>
      </c>
      <c r="G373" s="1532">
        <v>2026</v>
      </c>
      <c r="H373" s="1518"/>
      <c r="I373" s="1518"/>
      <c r="J373" s="1518"/>
      <c r="K373" s="1518"/>
    </row>
    <row r="374" spans="1:11" ht="14.1" customHeight="1">
      <c r="A374" s="1518"/>
      <c r="B374" s="1518"/>
      <c r="C374" s="1531"/>
      <c r="D374" s="1530" t="s">
        <v>22</v>
      </c>
      <c r="E374" s="1530" t="s">
        <v>23</v>
      </c>
      <c r="F374" s="1530" t="s">
        <v>23</v>
      </c>
      <c r="G374" s="1530" t="s">
        <v>23</v>
      </c>
      <c r="H374" s="1518"/>
      <c r="I374" s="1518"/>
      <c r="J374" s="1518"/>
      <c r="K374" s="1518"/>
    </row>
    <row r="375" spans="1:11" ht="14.1" customHeight="1">
      <c r="A375" s="1518"/>
      <c r="B375" s="1518"/>
      <c r="C375" s="1529" t="s">
        <v>48</v>
      </c>
      <c r="D375" s="1527">
        <v>0</v>
      </c>
      <c r="E375" s="1527">
        <v>0</v>
      </c>
      <c r="F375" s="1527">
        <v>0</v>
      </c>
      <c r="G375" s="1527">
        <v>0</v>
      </c>
      <c r="H375" s="1518"/>
      <c r="I375" s="1518"/>
      <c r="J375" s="1518"/>
      <c r="K375" s="1518"/>
    </row>
    <row r="376" spans="1:11" ht="14.1" customHeight="1">
      <c r="A376" s="1518"/>
      <c r="B376" s="1518"/>
      <c r="C376" s="1529" t="s">
        <v>49</v>
      </c>
      <c r="D376" s="1527">
        <v>0</v>
      </c>
      <c r="E376" s="1527">
        <v>0</v>
      </c>
      <c r="F376" s="1527">
        <v>0</v>
      </c>
      <c r="G376" s="1527">
        <v>0</v>
      </c>
      <c r="H376" s="1518"/>
      <c r="I376" s="1518"/>
      <c r="J376" s="1518"/>
      <c r="K376" s="1518"/>
    </row>
    <row r="377" spans="1:11" ht="14.1" customHeight="1">
      <c r="A377" s="1518"/>
      <c r="B377" s="1518"/>
      <c r="C377" s="1529" t="s">
        <v>50</v>
      </c>
      <c r="D377" s="1527">
        <v>0</v>
      </c>
      <c r="E377" s="1527">
        <v>0</v>
      </c>
      <c r="F377" s="1527">
        <v>0</v>
      </c>
      <c r="G377" s="1527">
        <v>0</v>
      </c>
      <c r="H377" s="1518"/>
      <c r="I377" s="1518"/>
      <c r="J377" s="1518"/>
      <c r="K377" s="1518"/>
    </row>
    <row r="378" spans="1:11" ht="14.1" customHeight="1">
      <c r="A378" s="1518"/>
      <c r="B378" s="1518"/>
      <c r="C378" s="1529" t="s">
        <v>51</v>
      </c>
      <c r="D378" s="1527">
        <v>0</v>
      </c>
      <c r="E378" s="1527">
        <v>0</v>
      </c>
      <c r="F378" s="1527">
        <v>0</v>
      </c>
      <c r="G378" s="1527">
        <v>0</v>
      </c>
      <c r="H378" s="1518"/>
      <c r="I378" s="1518"/>
      <c r="J378" s="1518"/>
      <c r="K378" s="1518"/>
    </row>
    <row r="379" spans="1:11" ht="14.1" customHeight="1">
      <c r="A379" s="1518"/>
      <c r="B379" s="1518"/>
      <c r="C379" s="1529" t="s">
        <v>49</v>
      </c>
      <c r="D379" s="1527">
        <v>0</v>
      </c>
      <c r="E379" s="1527">
        <v>0</v>
      </c>
      <c r="F379" s="1527">
        <v>0</v>
      </c>
      <c r="G379" s="1527">
        <v>0</v>
      </c>
      <c r="H379" s="1518"/>
      <c r="I379" s="1518"/>
      <c r="J379" s="1518"/>
      <c r="K379" s="1518"/>
    </row>
    <row r="380" spans="1:11" ht="14.1" customHeight="1">
      <c r="A380" s="1518"/>
      <c r="B380" s="1518"/>
      <c r="C380" s="1529" t="s">
        <v>50</v>
      </c>
      <c r="D380" s="1527">
        <v>0</v>
      </c>
      <c r="E380" s="1527">
        <v>0</v>
      </c>
      <c r="F380" s="1527">
        <v>0</v>
      </c>
      <c r="G380" s="1527">
        <v>0</v>
      </c>
      <c r="H380" s="1518"/>
      <c r="I380" s="1518"/>
      <c r="J380" s="1518"/>
      <c r="K380" s="1518"/>
    </row>
    <row r="381" spans="1:11" ht="14.1" customHeight="1">
      <c r="A381" s="1518"/>
      <c r="B381" s="1518"/>
      <c r="C381" s="1529" t="s">
        <v>52</v>
      </c>
      <c r="D381" s="1527">
        <v>0</v>
      </c>
      <c r="E381" s="1527">
        <v>0</v>
      </c>
      <c r="F381" s="1527">
        <v>0</v>
      </c>
      <c r="G381" s="1527">
        <v>0</v>
      </c>
      <c r="H381" s="1518"/>
      <c r="I381" s="1518"/>
      <c r="J381" s="1518"/>
      <c r="K381" s="1518"/>
    </row>
    <row r="382" spans="1:11" ht="14.1" customHeight="1">
      <c r="A382" s="1518"/>
      <c r="B382" s="1518"/>
      <c r="C382" s="1529" t="s">
        <v>49</v>
      </c>
      <c r="D382" s="1527">
        <v>0</v>
      </c>
      <c r="E382" s="1527">
        <v>0</v>
      </c>
      <c r="F382" s="1527">
        <v>0</v>
      </c>
      <c r="G382" s="1527">
        <v>0</v>
      </c>
      <c r="H382" s="1518"/>
      <c r="I382" s="1518"/>
      <c r="J382" s="1518"/>
      <c r="K382" s="1518"/>
    </row>
    <row r="383" spans="1:11" ht="14.1" customHeight="1">
      <c r="A383" s="1518"/>
      <c r="B383" s="1518"/>
      <c r="C383" s="1529" t="s">
        <v>50</v>
      </c>
      <c r="D383" s="1527">
        <v>0</v>
      </c>
      <c r="E383" s="1527">
        <v>0</v>
      </c>
      <c r="F383" s="1527">
        <v>0</v>
      </c>
      <c r="G383" s="1527">
        <v>0</v>
      </c>
      <c r="H383" s="1518"/>
      <c r="I383" s="1518"/>
      <c r="J383" s="1518"/>
      <c r="K383" s="1518"/>
    </row>
    <row r="384" spans="1:11" ht="14.1" customHeight="1">
      <c r="A384" s="1518"/>
      <c r="B384" s="1518"/>
      <c r="C384" s="1529" t="s">
        <v>53</v>
      </c>
      <c r="D384" s="1527">
        <v>0</v>
      </c>
      <c r="E384" s="1527">
        <v>0</v>
      </c>
      <c r="F384" s="1527">
        <v>0</v>
      </c>
      <c r="G384" s="1527">
        <v>0</v>
      </c>
      <c r="H384" s="1518"/>
      <c r="I384" s="1518"/>
      <c r="J384" s="1518"/>
      <c r="K384" s="1518"/>
    </row>
    <row r="385" spans="1:11" ht="14.1" customHeight="1">
      <c r="A385" s="1518"/>
      <c r="B385" s="1518"/>
      <c r="C385" s="1529" t="s">
        <v>49</v>
      </c>
      <c r="D385" s="1527">
        <v>0</v>
      </c>
      <c r="E385" s="1527">
        <v>0</v>
      </c>
      <c r="F385" s="1527">
        <v>0</v>
      </c>
      <c r="G385" s="1527">
        <v>0</v>
      </c>
      <c r="H385" s="1518"/>
      <c r="I385" s="1518"/>
      <c r="J385" s="1518"/>
      <c r="K385" s="1518"/>
    </row>
    <row r="386" spans="1:11" ht="14.1" customHeight="1">
      <c r="A386" s="1518"/>
      <c r="B386" s="1518"/>
      <c r="C386" s="1529" t="s">
        <v>50</v>
      </c>
      <c r="D386" s="1527">
        <v>0</v>
      </c>
      <c r="E386" s="1527">
        <v>0</v>
      </c>
      <c r="F386" s="1527">
        <v>0</v>
      </c>
      <c r="G386" s="1527">
        <v>0</v>
      </c>
      <c r="H386" s="1518"/>
      <c r="I386" s="1518"/>
      <c r="J386" s="1518"/>
      <c r="K386" s="1518"/>
    </row>
    <row r="387" spans="1:11" ht="14.1" customHeight="1">
      <c r="A387" s="1518"/>
      <c r="B387" s="1518"/>
      <c r="C387" s="1529" t="s">
        <v>54</v>
      </c>
      <c r="D387" s="1527">
        <v>0</v>
      </c>
      <c r="E387" s="1527">
        <v>0</v>
      </c>
      <c r="F387" s="1527">
        <v>0</v>
      </c>
      <c r="G387" s="1527">
        <v>0</v>
      </c>
      <c r="H387" s="1518"/>
      <c r="I387" s="1518"/>
      <c r="J387" s="1518"/>
      <c r="K387" s="1518"/>
    </row>
    <row r="388" spans="1:11" ht="14.1" customHeight="1">
      <c r="A388" s="1518"/>
      <c r="B388" s="1518"/>
      <c r="C388" s="1529" t="s">
        <v>49</v>
      </c>
      <c r="D388" s="1527">
        <v>0</v>
      </c>
      <c r="E388" s="1527">
        <v>0</v>
      </c>
      <c r="F388" s="1527">
        <v>0</v>
      </c>
      <c r="G388" s="1527">
        <v>0</v>
      </c>
      <c r="H388" s="1518"/>
      <c r="I388" s="1518"/>
      <c r="J388" s="1518"/>
      <c r="K388" s="1518"/>
    </row>
    <row r="389" spans="1:11" ht="14.1" customHeight="1">
      <c r="A389" s="1518"/>
      <c r="B389" s="1518"/>
      <c r="C389" s="1529" t="s">
        <v>50</v>
      </c>
      <c r="D389" s="1527">
        <v>0</v>
      </c>
      <c r="E389" s="1527">
        <v>0</v>
      </c>
      <c r="F389" s="1527">
        <v>0</v>
      </c>
      <c r="G389" s="1527">
        <v>0</v>
      </c>
      <c r="H389" s="1518"/>
      <c r="I389" s="1518"/>
      <c r="J389" s="1518"/>
      <c r="K389" s="1518"/>
    </row>
    <row r="390" spans="1:11" ht="14.1" customHeight="1">
      <c r="A390" s="1518"/>
      <c r="B390" s="1518"/>
      <c r="C390" s="1529" t="s">
        <v>55</v>
      </c>
      <c r="D390" s="1527">
        <v>0</v>
      </c>
      <c r="E390" s="1527">
        <v>0</v>
      </c>
      <c r="F390" s="1527">
        <v>0</v>
      </c>
      <c r="G390" s="1527">
        <v>0</v>
      </c>
      <c r="H390" s="1518"/>
      <c r="I390" s="1518"/>
      <c r="J390" s="1518"/>
      <c r="K390" s="1518"/>
    </row>
    <row r="391" spans="1:11" ht="14.1" customHeight="1">
      <c r="A391" s="1518"/>
      <c r="B391" s="1518"/>
      <c r="C391" s="1529" t="s">
        <v>49</v>
      </c>
      <c r="D391" s="1527">
        <v>0</v>
      </c>
      <c r="E391" s="1527">
        <v>0</v>
      </c>
      <c r="F391" s="1527">
        <v>0</v>
      </c>
      <c r="G391" s="1527">
        <v>0</v>
      </c>
      <c r="H391" s="1518"/>
      <c r="I391" s="1518"/>
      <c r="J391" s="1518"/>
      <c r="K391" s="1518"/>
    </row>
    <row r="392" spans="1:11" ht="14.1" customHeight="1">
      <c r="A392" s="1518"/>
      <c r="B392" s="1518"/>
      <c r="C392" s="1529" t="s">
        <v>50</v>
      </c>
      <c r="D392" s="1527">
        <v>0</v>
      </c>
      <c r="E392" s="1527">
        <v>0</v>
      </c>
      <c r="F392" s="1527">
        <v>0</v>
      </c>
      <c r="G392" s="1527">
        <v>0</v>
      </c>
      <c r="H392" s="1518"/>
      <c r="I392" s="1518"/>
      <c r="J392" s="1518"/>
      <c r="K392" s="1518"/>
    </row>
    <row r="393" spans="1:11" ht="14.1" customHeight="1">
      <c r="A393" s="1518"/>
      <c r="B393" s="1518"/>
      <c r="C393" s="1529" t="s">
        <v>56</v>
      </c>
      <c r="D393" s="1527">
        <v>0</v>
      </c>
      <c r="E393" s="1527">
        <v>0</v>
      </c>
      <c r="F393" s="1527">
        <v>0</v>
      </c>
      <c r="G393" s="1527">
        <v>0</v>
      </c>
      <c r="H393" s="1518"/>
      <c r="I393" s="1518"/>
      <c r="J393" s="1518"/>
      <c r="K393" s="1518"/>
    </row>
    <row r="394" spans="1:11" ht="14.1" customHeight="1">
      <c r="A394" s="1518"/>
      <c r="B394" s="1518"/>
      <c r="C394" s="1529" t="s">
        <v>49</v>
      </c>
      <c r="D394" s="1527">
        <v>0</v>
      </c>
      <c r="E394" s="1527">
        <v>0</v>
      </c>
      <c r="F394" s="1527">
        <v>0</v>
      </c>
      <c r="G394" s="1527">
        <v>0</v>
      </c>
      <c r="H394" s="1518"/>
      <c r="I394" s="1518"/>
      <c r="J394" s="1518"/>
      <c r="K394" s="1518"/>
    </row>
    <row r="395" spans="1:11" ht="14.1" customHeight="1">
      <c r="A395" s="1518"/>
      <c r="B395" s="1518"/>
      <c r="C395" s="1529" t="s">
        <v>50</v>
      </c>
      <c r="D395" s="1527">
        <v>0</v>
      </c>
      <c r="E395" s="1527">
        <v>0</v>
      </c>
      <c r="F395" s="1527">
        <v>0</v>
      </c>
      <c r="G395" s="1527">
        <v>0</v>
      </c>
      <c r="H395" s="1518"/>
      <c r="I395" s="1518"/>
      <c r="J395" s="1518"/>
      <c r="K395" s="1518"/>
    </row>
    <row r="396" spans="1:11" ht="14.1" customHeight="1">
      <c r="A396" s="1518"/>
      <c r="B396" s="1518"/>
      <c r="C396" s="1529" t="s">
        <v>57</v>
      </c>
      <c r="D396" s="1527">
        <v>0</v>
      </c>
      <c r="E396" s="1527">
        <v>0</v>
      </c>
      <c r="F396" s="1527">
        <v>0</v>
      </c>
      <c r="G396" s="1527">
        <v>0</v>
      </c>
      <c r="H396" s="1518"/>
      <c r="I396" s="1518"/>
      <c r="J396" s="1518"/>
      <c r="K396" s="1518"/>
    </row>
    <row r="397" spans="1:11" ht="14.1" customHeight="1">
      <c r="A397" s="1518"/>
      <c r="B397" s="1518"/>
      <c r="C397" s="1529" t="s">
        <v>49</v>
      </c>
      <c r="D397" s="1527">
        <v>0</v>
      </c>
      <c r="E397" s="1527">
        <v>0</v>
      </c>
      <c r="F397" s="1527">
        <v>0</v>
      </c>
      <c r="G397" s="1527">
        <v>0</v>
      </c>
      <c r="H397" s="1518"/>
      <c r="I397" s="1518"/>
      <c r="J397" s="1518"/>
      <c r="K397" s="1518"/>
    </row>
    <row r="398" spans="1:11" ht="14.1" customHeight="1">
      <c r="A398" s="1518"/>
      <c r="B398" s="1518"/>
      <c r="C398" s="1529" t="s">
        <v>58</v>
      </c>
      <c r="D398" s="1527">
        <v>0</v>
      </c>
      <c r="E398" s="1527">
        <v>0</v>
      </c>
      <c r="F398" s="1527">
        <v>0</v>
      </c>
      <c r="G398" s="1527">
        <v>0</v>
      </c>
      <c r="H398" s="1518"/>
      <c r="I398" s="1518"/>
      <c r="J398" s="1518"/>
      <c r="K398" s="1518"/>
    </row>
    <row r="399" spans="1:11" ht="14.1" customHeight="1">
      <c r="A399" s="1518"/>
      <c r="B399" s="1518"/>
      <c r="C399" s="1529" t="s">
        <v>59</v>
      </c>
      <c r="D399" s="1527">
        <v>0</v>
      </c>
      <c r="E399" s="1527">
        <v>0</v>
      </c>
      <c r="F399" s="1527">
        <v>0</v>
      </c>
      <c r="G399" s="1527">
        <v>0</v>
      </c>
      <c r="H399" s="1518"/>
      <c r="I399" s="1518"/>
      <c r="J399" s="1518"/>
      <c r="K399" s="1518"/>
    </row>
    <row r="400" spans="1:11" ht="14.1" customHeight="1">
      <c r="A400" s="1518"/>
      <c r="B400" s="1518"/>
      <c r="C400" s="1529" t="s">
        <v>60</v>
      </c>
      <c r="D400" s="1527">
        <v>0</v>
      </c>
      <c r="E400" s="1527">
        <v>0</v>
      </c>
      <c r="F400" s="1527">
        <v>0</v>
      </c>
      <c r="G400" s="1527">
        <v>0</v>
      </c>
      <c r="H400" s="1518"/>
      <c r="I400" s="1518"/>
      <c r="J400" s="1518"/>
      <c r="K400" s="1518"/>
    </row>
    <row r="401" spans="1:11" ht="14.1" customHeight="1">
      <c r="A401" s="1518"/>
      <c r="B401" s="1518"/>
      <c r="C401" s="1529" t="s">
        <v>61</v>
      </c>
      <c r="D401" s="1527">
        <v>0</v>
      </c>
      <c r="E401" s="1527">
        <v>0</v>
      </c>
      <c r="F401" s="1527">
        <v>0</v>
      </c>
      <c r="G401" s="1527">
        <v>0</v>
      </c>
      <c r="H401" s="1518"/>
      <c r="I401" s="1518"/>
      <c r="J401" s="1518"/>
      <c r="K401" s="1518"/>
    </row>
    <row r="402" spans="1:11" ht="14.1" customHeight="1">
      <c r="A402" s="1518"/>
      <c r="B402" s="1518"/>
      <c r="C402" s="1529" t="s">
        <v>62</v>
      </c>
      <c r="D402" s="1527">
        <v>0</v>
      </c>
      <c r="E402" s="1527">
        <v>42400000</v>
      </c>
      <c r="F402" s="1527">
        <v>48800000</v>
      </c>
      <c r="G402" s="1527">
        <v>80327000</v>
      </c>
      <c r="H402" s="1518"/>
      <c r="I402" s="1518"/>
      <c r="J402" s="1518"/>
      <c r="K402" s="1518"/>
    </row>
    <row r="403" spans="1:11" ht="14.1" customHeight="1">
      <c r="A403" s="1518"/>
      <c r="B403" s="1518"/>
      <c r="C403" s="1529" t="s">
        <v>49</v>
      </c>
      <c r="D403" s="1527">
        <v>0</v>
      </c>
      <c r="E403" s="1527">
        <v>42400000</v>
      </c>
      <c r="F403" s="1527">
        <v>48800000</v>
      </c>
      <c r="G403" s="1527">
        <v>80327000</v>
      </c>
      <c r="H403" s="1518"/>
      <c r="I403" s="1518"/>
      <c r="J403" s="1518"/>
      <c r="K403" s="1518"/>
    </row>
    <row r="404" spans="1:11" ht="14.1" customHeight="1">
      <c r="A404" s="1518"/>
      <c r="B404" s="1518"/>
      <c r="C404" s="1529" t="s">
        <v>58</v>
      </c>
      <c r="D404" s="1527">
        <v>0</v>
      </c>
      <c r="E404" s="1527">
        <v>0</v>
      </c>
      <c r="F404" s="1527">
        <v>0</v>
      </c>
      <c r="G404" s="1527">
        <v>0</v>
      </c>
      <c r="H404" s="1518"/>
      <c r="I404" s="1518"/>
      <c r="J404" s="1518"/>
      <c r="K404" s="1518"/>
    </row>
    <row r="405" spans="1:11" ht="14.1" customHeight="1">
      <c r="A405" s="1518"/>
      <c r="B405" s="1518"/>
      <c r="C405" s="1529" t="s">
        <v>59</v>
      </c>
      <c r="D405" s="1527">
        <v>0</v>
      </c>
      <c r="E405" s="1527">
        <v>0</v>
      </c>
      <c r="F405" s="1527">
        <v>0</v>
      </c>
      <c r="G405" s="1527">
        <v>0</v>
      </c>
      <c r="H405" s="1518"/>
      <c r="I405" s="1518"/>
      <c r="J405" s="1518"/>
      <c r="K405" s="1518"/>
    </row>
    <row r="406" spans="1:11" ht="14.1" customHeight="1">
      <c r="A406" s="1518"/>
      <c r="B406" s="1518"/>
      <c r="C406" s="1529" t="s">
        <v>60</v>
      </c>
      <c r="D406" s="1527">
        <v>0</v>
      </c>
      <c r="E406" s="1527">
        <v>0</v>
      </c>
      <c r="F406" s="1527">
        <v>0</v>
      </c>
      <c r="G406" s="1527">
        <v>0</v>
      </c>
      <c r="H406" s="1518"/>
      <c r="I406" s="1518"/>
      <c r="J406" s="1518"/>
      <c r="K406" s="1518"/>
    </row>
    <row r="407" spans="1:11" ht="14.1" customHeight="1">
      <c r="A407" s="1518"/>
      <c r="B407" s="1518"/>
      <c r="C407" s="1529" t="s">
        <v>61</v>
      </c>
      <c r="D407" s="1527">
        <v>0</v>
      </c>
      <c r="E407" s="1527">
        <v>0</v>
      </c>
      <c r="F407" s="1527">
        <v>0</v>
      </c>
      <c r="G407" s="1527">
        <v>0</v>
      </c>
      <c r="H407" s="1518"/>
      <c r="I407" s="1518"/>
      <c r="J407" s="1518"/>
      <c r="K407" s="1518"/>
    </row>
    <row r="408" spans="1:11" ht="14.1" customHeight="1">
      <c r="A408" s="1518"/>
      <c r="B408" s="1518"/>
      <c r="C408" s="1529" t="s">
        <v>63</v>
      </c>
      <c r="D408" s="1527">
        <v>0</v>
      </c>
      <c r="E408" s="1527">
        <v>0</v>
      </c>
      <c r="F408" s="1527">
        <v>0</v>
      </c>
      <c r="G408" s="1527">
        <v>0</v>
      </c>
      <c r="H408" s="1518"/>
      <c r="I408" s="1518"/>
      <c r="J408" s="1518"/>
      <c r="K408" s="1518"/>
    </row>
    <row r="409" spans="1:11" ht="14.1" customHeight="1">
      <c r="A409" s="1518"/>
      <c r="B409" s="1518"/>
      <c r="C409" s="1529" t="s">
        <v>49</v>
      </c>
      <c r="D409" s="1527">
        <v>0</v>
      </c>
      <c r="E409" s="1527">
        <v>0</v>
      </c>
      <c r="F409" s="1527">
        <v>0</v>
      </c>
      <c r="G409" s="1527">
        <v>0</v>
      </c>
      <c r="H409" s="1518"/>
      <c r="I409" s="1518"/>
      <c r="J409" s="1518"/>
      <c r="K409" s="1518"/>
    </row>
    <row r="410" spans="1:11" ht="14.1" customHeight="1">
      <c r="A410" s="1518"/>
      <c r="B410" s="1518"/>
      <c r="C410" s="1529" t="s">
        <v>58</v>
      </c>
      <c r="D410" s="1527">
        <v>0</v>
      </c>
      <c r="E410" s="1527">
        <v>0</v>
      </c>
      <c r="F410" s="1527">
        <v>0</v>
      </c>
      <c r="G410" s="1527">
        <v>0</v>
      </c>
      <c r="H410" s="1518"/>
      <c r="I410" s="1518"/>
      <c r="J410" s="1518"/>
      <c r="K410" s="1518"/>
    </row>
    <row r="411" spans="1:11" ht="14.1" customHeight="1">
      <c r="A411" s="1518"/>
      <c r="B411" s="1518"/>
      <c r="C411" s="1529" t="s">
        <v>59</v>
      </c>
      <c r="D411" s="1527">
        <v>0</v>
      </c>
      <c r="E411" s="1527">
        <v>0</v>
      </c>
      <c r="F411" s="1527">
        <v>0</v>
      </c>
      <c r="G411" s="1527">
        <v>0</v>
      </c>
      <c r="H411" s="1518"/>
      <c r="I411" s="1518"/>
      <c r="J411" s="1518"/>
      <c r="K411" s="1518"/>
    </row>
    <row r="412" spans="1:11" ht="14.1" customHeight="1">
      <c r="A412" s="1518"/>
      <c r="B412" s="1518"/>
      <c r="C412" s="1529" t="s">
        <v>60</v>
      </c>
      <c r="D412" s="1527">
        <v>0</v>
      </c>
      <c r="E412" s="1527">
        <v>0</v>
      </c>
      <c r="F412" s="1527">
        <v>0</v>
      </c>
      <c r="G412" s="1527">
        <v>0</v>
      </c>
      <c r="H412" s="1518"/>
      <c r="I412" s="1518"/>
      <c r="J412" s="1518"/>
      <c r="K412" s="1518"/>
    </row>
    <row r="413" spans="1:11" ht="14.1" customHeight="1">
      <c r="A413" s="1518"/>
      <c r="B413" s="1518"/>
      <c r="C413" s="1529" t="s">
        <v>61</v>
      </c>
      <c r="D413" s="1527">
        <v>0</v>
      </c>
      <c r="E413" s="1527">
        <v>0</v>
      </c>
      <c r="F413" s="1527">
        <v>0</v>
      </c>
      <c r="G413" s="1527">
        <v>0</v>
      </c>
      <c r="H413" s="1518"/>
      <c r="I413" s="1518"/>
      <c r="J413" s="1518"/>
      <c r="K413" s="1518"/>
    </row>
    <row r="414" spans="1:11" ht="14.1" customHeight="1">
      <c r="A414" s="1518"/>
      <c r="B414" s="1518"/>
      <c r="C414" s="1529" t="s">
        <v>64</v>
      </c>
      <c r="D414" s="1527">
        <v>0</v>
      </c>
      <c r="E414" s="1527">
        <v>0</v>
      </c>
      <c r="F414" s="1527">
        <v>0</v>
      </c>
      <c r="G414" s="1527">
        <v>0</v>
      </c>
      <c r="H414" s="1518"/>
      <c r="I414" s="1518"/>
      <c r="J414" s="1518"/>
      <c r="K414" s="1518"/>
    </row>
    <row r="415" spans="1:11" ht="14.1" customHeight="1">
      <c r="A415" s="1518"/>
      <c r="B415" s="1518"/>
      <c r="C415" s="1529" t="s">
        <v>65</v>
      </c>
      <c r="D415" s="1527">
        <v>0</v>
      </c>
      <c r="E415" s="1527">
        <v>0</v>
      </c>
      <c r="F415" s="1527">
        <v>0</v>
      </c>
      <c r="G415" s="1527">
        <v>0</v>
      </c>
      <c r="H415" s="1518"/>
      <c r="I415" s="1518"/>
      <c r="J415" s="1518"/>
      <c r="K415" s="1518"/>
    </row>
    <row r="416" spans="1:11" ht="14.1" customHeight="1">
      <c r="A416" s="1518"/>
      <c r="B416" s="1518"/>
      <c r="C416" s="1528" t="s">
        <v>25</v>
      </c>
      <c r="D416" s="1527">
        <v>0</v>
      </c>
      <c r="E416" s="1527">
        <v>42400000</v>
      </c>
      <c r="F416" s="1527">
        <v>48800000</v>
      </c>
      <c r="G416" s="1527">
        <v>80327000</v>
      </c>
      <c r="H416" s="1518"/>
      <c r="I416" s="1518"/>
      <c r="J416" s="1518"/>
      <c r="K416" s="1518"/>
    </row>
    <row r="417" spans="1:11" ht="14.1" customHeight="1">
      <c r="A417" s="1518"/>
      <c r="B417" s="1518"/>
      <c r="C417" s="1535" t="s">
        <v>19</v>
      </c>
      <c r="D417" s="1914" t="s">
        <v>2469</v>
      </c>
      <c r="E417" s="1915"/>
      <c r="F417" s="1915"/>
      <c r="G417" s="1915"/>
      <c r="H417" s="1518"/>
      <c r="I417" s="1518"/>
      <c r="J417" s="1518"/>
      <c r="K417" s="1518"/>
    </row>
    <row r="418" spans="1:11" ht="14.1" customHeight="1">
      <c r="A418" s="1518"/>
      <c r="B418" s="1518"/>
      <c r="C418" s="1517" t="s">
        <v>20</v>
      </c>
      <c r="D418" s="1916" t="s">
        <v>18</v>
      </c>
      <c r="E418" s="1917"/>
      <c r="F418" s="1917"/>
      <c r="G418" s="1917"/>
      <c r="H418" s="1518"/>
      <c r="I418" s="1518"/>
      <c r="J418" s="1518"/>
      <c r="K418" s="1518"/>
    </row>
    <row r="419" spans="1:11" ht="14.1" customHeight="1">
      <c r="A419" s="1518"/>
      <c r="B419" s="1518"/>
      <c r="C419" s="1517" t="s">
        <v>21</v>
      </c>
      <c r="D419" s="1916" t="s">
        <v>161</v>
      </c>
      <c r="E419" s="1917"/>
      <c r="F419" s="1917"/>
      <c r="G419" s="1917"/>
      <c r="H419" s="1518"/>
      <c r="I419" s="1518"/>
      <c r="J419" s="1518"/>
      <c r="K419" s="1518"/>
    </row>
    <row r="420" spans="1:11" ht="15" customHeight="1">
      <c r="A420" s="1518"/>
      <c r="B420" s="1518"/>
      <c r="C420" s="1533"/>
      <c r="D420" s="1532">
        <v>2023</v>
      </c>
      <c r="E420" s="1532">
        <v>2024</v>
      </c>
      <c r="F420" s="1532">
        <v>2025</v>
      </c>
      <c r="G420" s="1532">
        <v>2026</v>
      </c>
      <c r="H420" s="1518"/>
      <c r="I420" s="1518"/>
      <c r="J420" s="1518"/>
      <c r="K420" s="1518"/>
    </row>
    <row r="421" spans="1:11" ht="15" customHeight="1">
      <c r="A421" s="1518"/>
      <c r="B421" s="1518"/>
      <c r="C421" s="1531"/>
      <c r="D421" s="1530" t="s">
        <v>22</v>
      </c>
      <c r="E421" s="1530" t="s">
        <v>23</v>
      </c>
      <c r="F421" s="1530" t="s">
        <v>23</v>
      </c>
      <c r="G421" s="1530" t="s">
        <v>23</v>
      </c>
      <c r="H421" s="1518"/>
      <c r="I421" s="1518"/>
      <c r="J421" s="1518"/>
      <c r="K421" s="1518"/>
    </row>
    <row r="422" spans="1:11" ht="14.1" customHeight="1">
      <c r="A422" s="1518"/>
      <c r="B422" s="1518"/>
      <c r="C422" s="1521" t="s">
        <v>33</v>
      </c>
      <c r="D422" s="1534" t="s">
        <v>301</v>
      </c>
      <c r="E422" s="1534" t="s">
        <v>270</v>
      </c>
      <c r="F422" s="1534" t="s">
        <v>42</v>
      </c>
      <c r="G422" s="1534" t="s">
        <v>42</v>
      </c>
      <c r="H422" s="1518"/>
      <c r="I422" s="1518"/>
      <c r="J422" s="1518"/>
      <c r="K422" s="1518"/>
    </row>
    <row r="423" spans="1:11" ht="14.1" customHeight="1">
      <c r="A423" s="1518"/>
      <c r="B423" s="1518"/>
      <c r="C423" s="1521" t="s">
        <v>35</v>
      </c>
      <c r="D423" s="1534" t="s">
        <v>94</v>
      </c>
      <c r="E423" s="1534" t="s">
        <v>2291</v>
      </c>
      <c r="F423" s="1534" t="s">
        <v>42</v>
      </c>
      <c r="G423" s="1534" t="s">
        <v>42</v>
      </c>
      <c r="H423" s="1518"/>
      <c r="I423" s="1518"/>
      <c r="J423" s="1518"/>
      <c r="K423" s="1518"/>
    </row>
    <row r="424" spans="1:11" ht="14.1" customHeight="1">
      <c r="A424" s="1518"/>
      <c r="B424" s="1518"/>
      <c r="C424" s="1521" t="s">
        <v>40</v>
      </c>
      <c r="D424" s="1534" t="s">
        <v>2468</v>
      </c>
      <c r="E424" s="1534" t="s">
        <v>2467</v>
      </c>
      <c r="F424" s="1534" t="s">
        <v>42</v>
      </c>
      <c r="G424" s="1534" t="s">
        <v>42</v>
      </c>
      <c r="H424" s="1518"/>
      <c r="I424" s="1518"/>
      <c r="J424" s="1518"/>
      <c r="K424" s="1518"/>
    </row>
    <row r="425" spans="1:11" ht="14.1" customHeight="1">
      <c r="A425" s="1518"/>
      <c r="B425" s="1518"/>
      <c r="C425" s="1521" t="s">
        <v>41</v>
      </c>
      <c r="D425" s="1534" t="s">
        <v>18</v>
      </c>
      <c r="E425" s="1534" t="s">
        <v>2466</v>
      </c>
      <c r="F425" s="1534" t="s">
        <v>122</v>
      </c>
      <c r="G425" s="1534" t="s">
        <v>18</v>
      </c>
      <c r="H425" s="1518"/>
      <c r="I425" s="1518"/>
      <c r="J425" s="1518"/>
      <c r="K425" s="1518"/>
    </row>
    <row r="426" spans="1:11" ht="14.1" customHeight="1">
      <c r="A426" s="1518"/>
      <c r="B426" s="1518"/>
      <c r="C426" s="1521" t="s">
        <v>43</v>
      </c>
      <c r="D426" s="1534" t="s">
        <v>18</v>
      </c>
      <c r="E426" s="1534" t="s">
        <v>2465</v>
      </c>
      <c r="F426" s="1534" t="s">
        <v>122</v>
      </c>
      <c r="G426" s="1534" t="s">
        <v>18</v>
      </c>
      <c r="H426" s="1518"/>
      <c r="I426" s="1518"/>
      <c r="J426" s="1518"/>
      <c r="K426" s="1518"/>
    </row>
    <row r="427" spans="1:11" ht="14.1" customHeight="1">
      <c r="A427" s="1518"/>
      <c r="B427" s="1518"/>
      <c r="C427" s="1521" t="s">
        <v>47</v>
      </c>
      <c r="D427" s="1534" t="s">
        <v>18</v>
      </c>
      <c r="E427" s="1534" t="s">
        <v>2464</v>
      </c>
      <c r="F427" s="1534" t="s">
        <v>122</v>
      </c>
      <c r="G427" s="1534" t="s">
        <v>18</v>
      </c>
      <c r="H427" s="1518"/>
      <c r="I427" s="1518"/>
      <c r="J427" s="1518"/>
      <c r="K427" s="1518"/>
    </row>
    <row r="428" spans="1:11" ht="14.1" customHeight="1">
      <c r="A428" s="1518"/>
      <c r="B428" s="1518"/>
      <c r="C428" s="1912" t="s">
        <v>24</v>
      </c>
      <c r="D428" s="1913"/>
      <c r="E428" s="1913"/>
      <c r="F428" s="1913"/>
      <c r="G428" s="1913"/>
      <c r="H428" s="1518"/>
      <c r="I428" s="1518"/>
      <c r="J428" s="1518"/>
      <c r="K428" s="1518"/>
    </row>
    <row r="429" spans="1:11" ht="14.1" customHeight="1">
      <c r="A429" s="1518"/>
      <c r="B429" s="1518"/>
      <c r="C429" s="1533"/>
      <c r="D429" s="1532">
        <v>2023</v>
      </c>
      <c r="E429" s="1532">
        <v>2024</v>
      </c>
      <c r="F429" s="1532">
        <v>2025</v>
      </c>
      <c r="G429" s="1532">
        <v>2026</v>
      </c>
      <c r="H429" s="1518"/>
      <c r="I429" s="1518"/>
      <c r="J429" s="1518"/>
      <c r="K429" s="1518"/>
    </row>
    <row r="430" spans="1:11" ht="14.1" customHeight="1">
      <c r="A430" s="1518"/>
      <c r="B430" s="1518"/>
      <c r="C430" s="1531"/>
      <c r="D430" s="1530" t="s">
        <v>22</v>
      </c>
      <c r="E430" s="1530" t="s">
        <v>23</v>
      </c>
      <c r="F430" s="1530" t="s">
        <v>23</v>
      </c>
      <c r="G430" s="1530" t="s">
        <v>23</v>
      </c>
      <c r="H430" s="1518"/>
      <c r="I430" s="1518"/>
      <c r="J430" s="1518"/>
      <c r="K430" s="1518"/>
    </row>
    <row r="431" spans="1:11" ht="14.1" customHeight="1">
      <c r="A431" s="1518"/>
      <c r="B431" s="1518"/>
      <c r="C431" s="1529" t="s">
        <v>48</v>
      </c>
      <c r="D431" s="1527">
        <v>0</v>
      </c>
      <c r="E431" s="1527">
        <v>0</v>
      </c>
      <c r="F431" s="1527">
        <v>0</v>
      </c>
      <c r="G431" s="1527">
        <v>0</v>
      </c>
      <c r="H431" s="1518"/>
      <c r="I431" s="1518"/>
      <c r="J431" s="1518"/>
      <c r="K431" s="1518"/>
    </row>
    <row r="432" spans="1:11" ht="14.1" customHeight="1">
      <c r="A432" s="1518"/>
      <c r="B432" s="1518"/>
      <c r="C432" s="1529" t="s">
        <v>49</v>
      </c>
      <c r="D432" s="1527">
        <v>0</v>
      </c>
      <c r="E432" s="1527">
        <v>0</v>
      </c>
      <c r="F432" s="1527">
        <v>0</v>
      </c>
      <c r="G432" s="1527">
        <v>0</v>
      </c>
      <c r="H432" s="1518"/>
      <c r="I432" s="1518"/>
      <c r="J432" s="1518"/>
      <c r="K432" s="1518"/>
    </row>
    <row r="433" spans="1:11" ht="14.1" customHeight="1">
      <c r="A433" s="1518"/>
      <c r="B433" s="1518"/>
      <c r="C433" s="1529" t="s">
        <v>50</v>
      </c>
      <c r="D433" s="1527">
        <v>0</v>
      </c>
      <c r="E433" s="1527">
        <v>0</v>
      </c>
      <c r="F433" s="1527">
        <v>0</v>
      </c>
      <c r="G433" s="1527">
        <v>0</v>
      </c>
      <c r="H433" s="1518"/>
      <c r="I433" s="1518"/>
      <c r="J433" s="1518"/>
      <c r="K433" s="1518"/>
    </row>
    <row r="434" spans="1:11" ht="14.1" customHeight="1">
      <c r="A434" s="1518"/>
      <c r="B434" s="1518"/>
      <c r="C434" s="1529" t="s">
        <v>51</v>
      </c>
      <c r="D434" s="1527">
        <v>0</v>
      </c>
      <c r="E434" s="1527">
        <v>0</v>
      </c>
      <c r="F434" s="1527">
        <v>0</v>
      </c>
      <c r="G434" s="1527">
        <v>0</v>
      </c>
      <c r="H434" s="1518"/>
      <c r="I434" s="1518"/>
      <c r="J434" s="1518"/>
      <c r="K434" s="1518"/>
    </row>
    <row r="435" spans="1:11" ht="14.1" customHeight="1">
      <c r="A435" s="1518"/>
      <c r="B435" s="1518"/>
      <c r="C435" s="1529" t="s">
        <v>49</v>
      </c>
      <c r="D435" s="1527">
        <v>0</v>
      </c>
      <c r="E435" s="1527">
        <v>0</v>
      </c>
      <c r="F435" s="1527">
        <v>0</v>
      </c>
      <c r="G435" s="1527">
        <v>0</v>
      </c>
      <c r="H435" s="1518"/>
      <c r="I435" s="1518"/>
      <c r="J435" s="1518"/>
      <c r="K435" s="1518"/>
    </row>
    <row r="436" spans="1:11" ht="14.1" customHeight="1">
      <c r="A436" s="1518"/>
      <c r="B436" s="1518"/>
      <c r="C436" s="1529" t="s">
        <v>50</v>
      </c>
      <c r="D436" s="1527">
        <v>0</v>
      </c>
      <c r="E436" s="1527">
        <v>0</v>
      </c>
      <c r="F436" s="1527">
        <v>0</v>
      </c>
      <c r="G436" s="1527">
        <v>0</v>
      </c>
      <c r="H436" s="1518"/>
      <c r="I436" s="1518"/>
      <c r="J436" s="1518"/>
      <c r="K436" s="1518"/>
    </row>
    <row r="437" spans="1:11" ht="14.1" customHeight="1">
      <c r="A437" s="1518"/>
      <c r="B437" s="1518"/>
      <c r="C437" s="1529" t="s">
        <v>52</v>
      </c>
      <c r="D437" s="1527">
        <v>0</v>
      </c>
      <c r="E437" s="1527">
        <v>0</v>
      </c>
      <c r="F437" s="1527">
        <v>0</v>
      </c>
      <c r="G437" s="1527">
        <v>0</v>
      </c>
      <c r="H437" s="1518"/>
      <c r="I437" s="1518"/>
      <c r="J437" s="1518"/>
      <c r="K437" s="1518"/>
    </row>
    <row r="438" spans="1:11" ht="14.1" customHeight="1">
      <c r="A438" s="1518"/>
      <c r="B438" s="1518"/>
      <c r="C438" s="1529" t="s">
        <v>49</v>
      </c>
      <c r="D438" s="1527">
        <v>0</v>
      </c>
      <c r="E438" s="1527">
        <v>0</v>
      </c>
      <c r="F438" s="1527">
        <v>0</v>
      </c>
      <c r="G438" s="1527">
        <v>0</v>
      </c>
      <c r="H438" s="1518"/>
      <c r="I438" s="1518"/>
      <c r="J438" s="1518"/>
      <c r="K438" s="1518"/>
    </row>
    <row r="439" spans="1:11" ht="14.1" customHeight="1">
      <c r="A439" s="1518"/>
      <c r="B439" s="1518"/>
      <c r="C439" s="1529" t="s">
        <v>50</v>
      </c>
      <c r="D439" s="1527">
        <v>0</v>
      </c>
      <c r="E439" s="1527">
        <v>0</v>
      </c>
      <c r="F439" s="1527">
        <v>0</v>
      </c>
      <c r="G439" s="1527">
        <v>0</v>
      </c>
      <c r="H439" s="1518"/>
      <c r="I439" s="1518"/>
      <c r="J439" s="1518"/>
      <c r="K439" s="1518"/>
    </row>
    <row r="440" spans="1:11" ht="14.1" customHeight="1">
      <c r="A440" s="1518"/>
      <c r="B440" s="1518"/>
      <c r="C440" s="1529" t="s">
        <v>53</v>
      </c>
      <c r="D440" s="1527">
        <v>0</v>
      </c>
      <c r="E440" s="1527">
        <v>0</v>
      </c>
      <c r="F440" s="1527">
        <v>0</v>
      </c>
      <c r="G440" s="1527">
        <v>0</v>
      </c>
      <c r="H440" s="1518"/>
      <c r="I440" s="1518"/>
      <c r="J440" s="1518"/>
      <c r="K440" s="1518"/>
    </row>
    <row r="441" spans="1:11" ht="14.1" customHeight="1">
      <c r="A441" s="1518"/>
      <c r="B441" s="1518"/>
      <c r="C441" s="1529" t="s">
        <v>49</v>
      </c>
      <c r="D441" s="1527">
        <v>0</v>
      </c>
      <c r="E441" s="1527">
        <v>0</v>
      </c>
      <c r="F441" s="1527">
        <v>0</v>
      </c>
      <c r="G441" s="1527">
        <v>0</v>
      </c>
      <c r="H441" s="1518"/>
      <c r="I441" s="1518"/>
      <c r="J441" s="1518"/>
      <c r="K441" s="1518"/>
    </row>
    <row r="442" spans="1:11" ht="14.1" customHeight="1">
      <c r="A442" s="1518"/>
      <c r="B442" s="1518"/>
      <c r="C442" s="1529" t="s">
        <v>50</v>
      </c>
      <c r="D442" s="1527">
        <v>0</v>
      </c>
      <c r="E442" s="1527">
        <v>0</v>
      </c>
      <c r="F442" s="1527">
        <v>0</v>
      </c>
      <c r="G442" s="1527">
        <v>0</v>
      </c>
      <c r="H442" s="1518"/>
      <c r="I442" s="1518"/>
      <c r="J442" s="1518"/>
      <c r="K442" s="1518"/>
    </row>
    <row r="443" spans="1:11" ht="14.1" customHeight="1">
      <c r="A443" s="1518"/>
      <c r="B443" s="1518"/>
      <c r="C443" s="1529" t="s">
        <v>54</v>
      </c>
      <c r="D443" s="1527">
        <v>0</v>
      </c>
      <c r="E443" s="1527">
        <v>0</v>
      </c>
      <c r="F443" s="1527">
        <v>0</v>
      </c>
      <c r="G443" s="1527">
        <v>0</v>
      </c>
      <c r="H443" s="1518"/>
      <c r="I443" s="1518"/>
      <c r="J443" s="1518"/>
      <c r="K443" s="1518"/>
    </row>
    <row r="444" spans="1:11" ht="14.1" customHeight="1">
      <c r="A444" s="1518"/>
      <c r="B444" s="1518"/>
      <c r="C444" s="1529" t="s">
        <v>49</v>
      </c>
      <c r="D444" s="1527">
        <v>0</v>
      </c>
      <c r="E444" s="1527">
        <v>0</v>
      </c>
      <c r="F444" s="1527">
        <v>0</v>
      </c>
      <c r="G444" s="1527">
        <v>0</v>
      </c>
      <c r="H444" s="1518"/>
      <c r="I444" s="1518"/>
      <c r="J444" s="1518"/>
      <c r="K444" s="1518"/>
    </row>
    <row r="445" spans="1:11" ht="14.1" customHeight="1">
      <c r="A445" s="1518"/>
      <c r="B445" s="1518"/>
      <c r="C445" s="1529" t="s">
        <v>50</v>
      </c>
      <c r="D445" s="1527">
        <v>0</v>
      </c>
      <c r="E445" s="1527">
        <v>0</v>
      </c>
      <c r="F445" s="1527">
        <v>0</v>
      </c>
      <c r="G445" s="1527">
        <v>0</v>
      </c>
      <c r="H445" s="1518"/>
      <c r="I445" s="1518"/>
      <c r="J445" s="1518"/>
      <c r="K445" s="1518"/>
    </row>
    <row r="446" spans="1:11" ht="14.1" customHeight="1">
      <c r="A446" s="1518"/>
      <c r="B446" s="1518"/>
      <c r="C446" s="1529" t="s">
        <v>55</v>
      </c>
      <c r="D446" s="1527">
        <v>0</v>
      </c>
      <c r="E446" s="1527">
        <v>0</v>
      </c>
      <c r="F446" s="1527">
        <v>0</v>
      </c>
      <c r="G446" s="1527">
        <v>0</v>
      </c>
      <c r="H446" s="1518"/>
      <c r="I446" s="1518"/>
      <c r="J446" s="1518"/>
      <c r="K446" s="1518"/>
    </row>
    <row r="447" spans="1:11" ht="14.1" customHeight="1">
      <c r="A447" s="1518"/>
      <c r="B447" s="1518"/>
      <c r="C447" s="1529" t="s">
        <v>49</v>
      </c>
      <c r="D447" s="1527">
        <v>0</v>
      </c>
      <c r="E447" s="1527">
        <v>0</v>
      </c>
      <c r="F447" s="1527">
        <v>0</v>
      </c>
      <c r="G447" s="1527">
        <v>0</v>
      </c>
      <c r="H447" s="1518"/>
      <c r="I447" s="1518"/>
      <c r="J447" s="1518"/>
      <c r="K447" s="1518"/>
    </row>
    <row r="448" spans="1:11" ht="14.1" customHeight="1">
      <c r="A448" s="1518"/>
      <c r="B448" s="1518"/>
      <c r="C448" s="1529" t="s">
        <v>50</v>
      </c>
      <c r="D448" s="1527">
        <v>0</v>
      </c>
      <c r="E448" s="1527">
        <v>0</v>
      </c>
      <c r="F448" s="1527">
        <v>0</v>
      </c>
      <c r="G448" s="1527">
        <v>0</v>
      </c>
      <c r="H448" s="1518"/>
      <c r="I448" s="1518"/>
      <c r="J448" s="1518"/>
      <c r="K448" s="1518"/>
    </row>
    <row r="449" spans="1:11" ht="14.1" customHeight="1">
      <c r="A449" s="1518"/>
      <c r="B449" s="1518"/>
      <c r="C449" s="1529" t="s">
        <v>56</v>
      </c>
      <c r="D449" s="1527">
        <v>0</v>
      </c>
      <c r="E449" s="1527">
        <v>0</v>
      </c>
      <c r="F449" s="1527">
        <v>0</v>
      </c>
      <c r="G449" s="1527">
        <v>0</v>
      </c>
      <c r="H449" s="1518"/>
      <c r="I449" s="1518"/>
      <c r="J449" s="1518"/>
      <c r="K449" s="1518"/>
    </row>
    <row r="450" spans="1:11" ht="14.1" customHeight="1">
      <c r="A450" s="1518"/>
      <c r="B450" s="1518"/>
      <c r="C450" s="1529" t="s">
        <v>49</v>
      </c>
      <c r="D450" s="1527">
        <v>0</v>
      </c>
      <c r="E450" s="1527">
        <v>0</v>
      </c>
      <c r="F450" s="1527">
        <v>0</v>
      </c>
      <c r="G450" s="1527">
        <v>0</v>
      </c>
      <c r="H450" s="1518"/>
      <c r="I450" s="1518"/>
      <c r="J450" s="1518"/>
      <c r="K450" s="1518"/>
    </row>
    <row r="451" spans="1:11" ht="14.1" customHeight="1">
      <c r="A451" s="1518"/>
      <c r="B451" s="1518"/>
      <c r="C451" s="1529" t="s">
        <v>50</v>
      </c>
      <c r="D451" s="1527">
        <v>0</v>
      </c>
      <c r="E451" s="1527">
        <v>0</v>
      </c>
      <c r="F451" s="1527">
        <v>0</v>
      </c>
      <c r="G451" s="1527">
        <v>0</v>
      </c>
      <c r="H451" s="1518"/>
      <c r="I451" s="1518"/>
      <c r="J451" s="1518"/>
      <c r="K451" s="1518"/>
    </row>
    <row r="452" spans="1:11" ht="14.1" customHeight="1">
      <c r="A452" s="1518"/>
      <c r="B452" s="1518"/>
      <c r="C452" s="1529" t="s">
        <v>57</v>
      </c>
      <c r="D452" s="1527">
        <v>0</v>
      </c>
      <c r="E452" s="1527">
        <v>25000000</v>
      </c>
      <c r="F452" s="1527">
        <v>0</v>
      </c>
      <c r="G452" s="1527">
        <v>0</v>
      </c>
      <c r="H452" s="1518"/>
      <c r="I452" s="1518"/>
      <c r="J452" s="1518"/>
      <c r="K452" s="1518"/>
    </row>
    <row r="453" spans="1:11" ht="14.1" customHeight="1">
      <c r="A453" s="1518"/>
      <c r="B453" s="1518"/>
      <c r="C453" s="1529" t="s">
        <v>49</v>
      </c>
      <c r="D453" s="1527">
        <v>0</v>
      </c>
      <c r="E453" s="1527">
        <v>25000000</v>
      </c>
      <c r="F453" s="1527">
        <v>0</v>
      </c>
      <c r="G453" s="1527">
        <v>0</v>
      </c>
      <c r="H453" s="1518"/>
      <c r="I453" s="1518"/>
      <c r="J453" s="1518"/>
      <c r="K453" s="1518"/>
    </row>
    <row r="454" spans="1:11" ht="14.1" customHeight="1">
      <c r="A454" s="1518"/>
      <c r="B454" s="1518"/>
      <c r="C454" s="1529" t="s">
        <v>58</v>
      </c>
      <c r="D454" s="1527">
        <v>0</v>
      </c>
      <c r="E454" s="1527">
        <v>0</v>
      </c>
      <c r="F454" s="1527">
        <v>0</v>
      </c>
      <c r="G454" s="1527">
        <v>0</v>
      </c>
      <c r="H454" s="1518"/>
      <c r="I454" s="1518"/>
      <c r="J454" s="1518"/>
      <c r="K454" s="1518"/>
    </row>
    <row r="455" spans="1:11" ht="14.1" customHeight="1">
      <c r="A455" s="1518"/>
      <c r="B455" s="1518"/>
      <c r="C455" s="1529" t="s">
        <v>59</v>
      </c>
      <c r="D455" s="1527">
        <v>0</v>
      </c>
      <c r="E455" s="1527">
        <v>0</v>
      </c>
      <c r="F455" s="1527">
        <v>0</v>
      </c>
      <c r="G455" s="1527">
        <v>0</v>
      </c>
      <c r="H455" s="1518"/>
      <c r="I455" s="1518"/>
      <c r="J455" s="1518"/>
      <c r="K455" s="1518"/>
    </row>
    <row r="456" spans="1:11" ht="14.1" customHeight="1">
      <c r="A456" s="1518"/>
      <c r="B456" s="1518"/>
      <c r="C456" s="1529" t="s">
        <v>60</v>
      </c>
      <c r="D456" s="1527">
        <v>0</v>
      </c>
      <c r="E456" s="1527">
        <v>0</v>
      </c>
      <c r="F456" s="1527">
        <v>0</v>
      </c>
      <c r="G456" s="1527">
        <v>0</v>
      </c>
      <c r="H456" s="1518"/>
      <c r="I456" s="1518"/>
      <c r="J456" s="1518"/>
      <c r="K456" s="1518"/>
    </row>
    <row r="457" spans="1:11" ht="14.1" customHeight="1">
      <c r="A457" s="1518"/>
      <c r="B457" s="1518"/>
      <c r="C457" s="1529" t="s">
        <v>61</v>
      </c>
      <c r="D457" s="1527">
        <v>0</v>
      </c>
      <c r="E457" s="1527">
        <v>0</v>
      </c>
      <c r="F457" s="1527">
        <v>0</v>
      </c>
      <c r="G457" s="1527">
        <v>0</v>
      </c>
      <c r="H457" s="1518"/>
      <c r="I457" s="1518"/>
      <c r="J457" s="1518"/>
      <c r="K457" s="1518"/>
    </row>
    <row r="458" spans="1:11" ht="14.1" customHeight="1">
      <c r="A458" s="1518"/>
      <c r="B458" s="1518"/>
      <c r="C458" s="1529" t="s">
        <v>62</v>
      </c>
      <c r="D458" s="1527">
        <v>0</v>
      </c>
      <c r="E458" s="1527">
        <v>0</v>
      </c>
      <c r="F458" s="1527">
        <v>0</v>
      </c>
      <c r="G458" s="1527">
        <v>0</v>
      </c>
      <c r="H458" s="1518"/>
      <c r="I458" s="1518"/>
      <c r="J458" s="1518"/>
      <c r="K458" s="1518"/>
    </row>
    <row r="459" spans="1:11" ht="14.1" customHeight="1">
      <c r="A459" s="1518"/>
      <c r="B459" s="1518"/>
      <c r="C459" s="1529" t="s">
        <v>49</v>
      </c>
      <c r="D459" s="1527">
        <v>0</v>
      </c>
      <c r="E459" s="1527">
        <v>0</v>
      </c>
      <c r="F459" s="1527">
        <v>0</v>
      </c>
      <c r="G459" s="1527">
        <v>0</v>
      </c>
      <c r="H459" s="1518"/>
      <c r="I459" s="1518"/>
      <c r="J459" s="1518"/>
      <c r="K459" s="1518"/>
    </row>
    <row r="460" spans="1:11" ht="14.1" customHeight="1">
      <c r="A460" s="1518"/>
      <c r="B460" s="1518"/>
      <c r="C460" s="1529" t="s">
        <v>58</v>
      </c>
      <c r="D460" s="1527">
        <v>0</v>
      </c>
      <c r="E460" s="1527">
        <v>0</v>
      </c>
      <c r="F460" s="1527">
        <v>0</v>
      </c>
      <c r="G460" s="1527">
        <v>0</v>
      </c>
      <c r="H460" s="1518"/>
      <c r="I460" s="1518"/>
      <c r="J460" s="1518"/>
      <c r="K460" s="1518"/>
    </row>
    <row r="461" spans="1:11" ht="14.1" customHeight="1">
      <c r="A461" s="1518"/>
      <c r="B461" s="1518"/>
      <c r="C461" s="1529" t="s">
        <v>59</v>
      </c>
      <c r="D461" s="1527">
        <v>0</v>
      </c>
      <c r="E461" s="1527">
        <v>0</v>
      </c>
      <c r="F461" s="1527">
        <v>0</v>
      </c>
      <c r="G461" s="1527">
        <v>0</v>
      </c>
      <c r="H461" s="1518"/>
      <c r="I461" s="1518"/>
      <c r="J461" s="1518"/>
      <c r="K461" s="1518"/>
    </row>
    <row r="462" spans="1:11" ht="14.1" customHeight="1">
      <c r="A462" s="1518"/>
      <c r="B462" s="1518"/>
      <c r="C462" s="1529" t="s">
        <v>60</v>
      </c>
      <c r="D462" s="1527">
        <v>0</v>
      </c>
      <c r="E462" s="1527">
        <v>0</v>
      </c>
      <c r="F462" s="1527">
        <v>0</v>
      </c>
      <c r="G462" s="1527">
        <v>0</v>
      </c>
      <c r="H462" s="1518"/>
      <c r="I462" s="1518"/>
      <c r="J462" s="1518"/>
      <c r="K462" s="1518"/>
    </row>
    <row r="463" spans="1:11" ht="14.1" customHeight="1">
      <c r="A463" s="1518"/>
      <c r="B463" s="1518"/>
      <c r="C463" s="1529" t="s">
        <v>61</v>
      </c>
      <c r="D463" s="1527">
        <v>0</v>
      </c>
      <c r="E463" s="1527">
        <v>0</v>
      </c>
      <c r="F463" s="1527">
        <v>0</v>
      </c>
      <c r="G463" s="1527">
        <v>0</v>
      </c>
      <c r="H463" s="1518"/>
      <c r="I463" s="1518"/>
      <c r="J463" s="1518"/>
      <c r="K463" s="1518"/>
    </row>
    <row r="464" spans="1:11" ht="14.1" customHeight="1">
      <c r="A464" s="1518"/>
      <c r="B464" s="1518"/>
      <c r="C464" s="1529" t="s">
        <v>63</v>
      </c>
      <c r="D464" s="1527">
        <v>0</v>
      </c>
      <c r="E464" s="1527">
        <v>0</v>
      </c>
      <c r="F464" s="1527">
        <v>0</v>
      </c>
      <c r="G464" s="1527">
        <v>0</v>
      </c>
      <c r="H464" s="1518"/>
      <c r="I464" s="1518"/>
      <c r="J464" s="1518"/>
      <c r="K464" s="1518"/>
    </row>
    <row r="465" spans="1:11" ht="14.1" customHeight="1">
      <c r="A465" s="1518"/>
      <c r="B465" s="1518"/>
      <c r="C465" s="1529" t="s">
        <v>49</v>
      </c>
      <c r="D465" s="1527">
        <v>0</v>
      </c>
      <c r="E465" s="1527">
        <v>0</v>
      </c>
      <c r="F465" s="1527">
        <v>0</v>
      </c>
      <c r="G465" s="1527">
        <v>0</v>
      </c>
      <c r="H465" s="1518"/>
      <c r="I465" s="1518"/>
      <c r="J465" s="1518"/>
      <c r="K465" s="1518"/>
    </row>
    <row r="466" spans="1:11" ht="14.1" customHeight="1">
      <c r="A466" s="1518"/>
      <c r="B466" s="1518"/>
      <c r="C466" s="1529" t="s">
        <v>58</v>
      </c>
      <c r="D466" s="1527">
        <v>0</v>
      </c>
      <c r="E466" s="1527">
        <v>0</v>
      </c>
      <c r="F466" s="1527">
        <v>0</v>
      </c>
      <c r="G466" s="1527">
        <v>0</v>
      </c>
      <c r="H466" s="1518"/>
      <c r="I466" s="1518"/>
      <c r="J466" s="1518"/>
      <c r="K466" s="1518"/>
    </row>
    <row r="467" spans="1:11" ht="14.1" customHeight="1">
      <c r="A467" s="1518"/>
      <c r="B467" s="1518"/>
      <c r="C467" s="1529" t="s">
        <v>59</v>
      </c>
      <c r="D467" s="1527">
        <v>0</v>
      </c>
      <c r="E467" s="1527">
        <v>0</v>
      </c>
      <c r="F467" s="1527">
        <v>0</v>
      </c>
      <c r="G467" s="1527">
        <v>0</v>
      </c>
      <c r="H467" s="1518"/>
      <c r="I467" s="1518"/>
      <c r="J467" s="1518"/>
      <c r="K467" s="1518"/>
    </row>
    <row r="468" spans="1:11" ht="14.1" customHeight="1">
      <c r="A468" s="1518"/>
      <c r="B468" s="1518"/>
      <c r="C468" s="1529" t="s">
        <v>60</v>
      </c>
      <c r="D468" s="1527">
        <v>0</v>
      </c>
      <c r="E468" s="1527">
        <v>0</v>
      </c>
      <c r="F468" s="1527">
        <v>0</v>
      </c>
      <c r="G468" s="1527">
        <v>0</v>
      </c>
      <c r="H468" s="1518"/>
      <c r="I468" s="1518"/>
      <c r="J468" s="1518"/>
      <c r="K468" s="1518"/>
    </row>
    <row r="469" spans="1:11" ht="14.1" customHeight="1">
      <c r="A469" s="1518"/>
      <c r="B469" s="1518"/>
      <c r="C469" s="1529" t="s">
        <v>61</v>
      </c>
      <c r="D469" s="1527">
        <v>0</v>
      </c>
      <c r="E469" s="1527">
        <v>0</v>
      </c>
      <c r="F469" s="1527">
        <v>0</v>
      </c>
      <c r="G469" s="1527">
        <v>0</v>
      </c>
      <c r="H469" s="1518"/>
      <c r="I469" s="1518"/>
      <c r="J469" s="1518"/>
      <c r="K469" s="1518"/>
    </row>
    <row r="470" spans="1:11" ht="14.1" customHeight="1">
      <c r="A470" s="1518"/>
      <c r="B470" s="1518"/>
      <c r="C470" s="1529" t="s">
        <v>64</v>
      </c>
      <c r="D470" s="1527">
        <v>0</v>
      </c>
      <c r="E470" s="1527">
        <v>0</v>
      </c>
      <c r="F470" s="1527">
        <v>0</v>
      </c>
      <c r="G470" s="1527">
        <v>0</v>
      </c>
      <c r="H470" s="1518"/>
      <c r="I470" s="1518"/>
      <c r="J470" s="1518"/>
      <c r="K470" s="1518"/>
    </row>
    <row r="471" spans="1:11" ht="14.1" customHeight="1">
      <c r="A471" s="1518"/>
      <c r="B471" s="1518"/>
      <c r="C471" s="1529" t="s">
        <v>65</v>
      </c>
      <c r="D471" s="1527">
        <v>0</v>
      </c>
      <c r="E471" s="1527">
        <v>0</v>
      </c>
      <c r="F471" s="1527">
        <v>0</v>
      </c>
      <c r="G471" s="1527">
        <v>0</v>
      </c>
      <c r="H471" s="1518"/>
      <c r="I471" s="1518"/>
      <c r="J471" s="1518"/>
      <c r="K471" s="1518"/>
    </row>
    <row r="472" spans="1:11" ht="14.1" customHeight="1">
      <c r="A472" s="1518"/>
      <c r="B472" s="1518"/>
      <c r="C472" s="1528" t="s">
        <v>25</v>
      </c>
      <c r="D472" s="1527">
        <v>0</v>
      </c>
      <c r="E472" s="1527">
        <v>25000000</v>
      </c>
      <c r="F472" s="1527">
        <v>0</v>
      </c>
      <c r="G472" s="1527">
        <v>0</v>
      </c>
      <c r="H472" s="1518"/>
      <c r="I472" s="1518"/>
      <c r="J472" s="1518"/>
      <c r="K472" s="1518"/>
    </row>
    <row r="473" spans="1:11" ht="14.1" customHeight="1">
      <c r="A473" s="1518"/>
      <c r="B473" s="1518"/>
      <c r="C473" s="1536" t="s">
        <v>2463</v>
      </c>
      <c r="D473" s="1918" t="s">
        <v>2462</v>
      </c>
      <c r="E473" s="1919"/>
      <c r="F473" s="1919"/>
      <c r="G473" s="1919"/>
      <c r="H473" s="1518"/>
      <c r="I473" s="1518"/>
      <c r="J473" s="1518"/>
      <c r="K473" s="1518"/>
    </row>
    <row r="474" spans="1:11" ht="14.1" customHeight="1">
      <c r="A474" s="1518"/>
      <c r="B474" s="1518"/>
      <c r="C474" s="1535" t="s">
        <v>19</v>
      </c>
      <c r="D474" s="1914" t="s">
        <v>2461</v>
      </c>
      <c r="E474" s="1915"/>
      <c r="F474" s="1915"/>
      <c r="G474" s="1915"/>
      <c r="H474" s="1518"/>
      <c r="I474" s="1518"/>
      <c r="J474" s="1518"/>
      <c r="K474" s="1518"/>
    </row>
    <row r="475" spans="1:11" ht="14.1" customHeight="1">
      <c r="A475" s="1518"/>
      <c r="B475" s="1518"/>
      <c r="C475" s="1517" t="s">
        <v>20</v>
      </c>
      <c r="D475" s="1916" t="s">
        <v>2460</v>
      </c>
      <c r="E475" s="1917"/>
      <c r="F475" s="1917"/>
      <c r="G475" s="1917"/>
      <c r="H475" s="1518"/>
      <c r="I475" s="1518"/>
      <c r="J475" s="1518"/>
      <c r="K475" s="1518"/>
    </row>
    <row r="476" spans="1:11" ht="14.1" customHeight="1">
      <c r="A476" s="1518"/>
      <c r="B476" s="1518"/>
      <c r="C476" s="1517" t="s">
        <v>21</v>
      </c>
      <c r="D476" s="1916" t="s">
        <v>161</v>
      </c>
      <c r="E476" s="1917"/>
      <c r="F476" s="1917"/>
      <c r="G476" s="1917"/>
      <c r="H476" s="1518"/>
      <c r="I476" s="1518"/>
      <c r="J476" s="1518"/>
      <c r="K476" s="1518"/>
    </row>
    <row r="477" spans="1:11" ht="15" customHeight="1">
      <c r="A477" s="1518"/>
      <c r="B477" s="1518"/>
      <c r="C477" s="1533"/>
      <c r="D477" s="1532">
        <v>2023</v>
      </c>
      <c r="E477" s="1532">
        <v>2024</v>
      </c>
      <c r="F477" s="1532">
        <v>2025</v>
      </c>
      <c r="G477" s="1532">
        <v>2026</v>
      </c>
      <c r="H477" s="1518"/>
      <c r="I477" s="1518"/>
      <c r="J477" s="1518"/>
      <c r="K477" s="1518"/>
    </row>
    <row r="478" spans="1:11" ht="15" customHeight="1">
      <c r="A478" s="1518"/>
      <c r="B478" s="1518"/>
      <c r="C478" s="1531"/>
      <c r="D478" s="1530" t="s">
        <v>22</v>
      </c>
      <c r="E478" s="1530" t="s">
        <v>23</v>
      </c>
      <c r="F478" s="1530" t="s">
        <v>23</v>
      </c>
      <c r="G478" s="1530" t="s">
        <v>23</v>
      </c>
      <c r="H478" s="1518"/>
      <c r="I478" s="1518"/>
      <c r="J478" s="1518"/>
      <c r="K478" s="1518"/>
    </row>
    <row r="479" spans="1:11" ht="14.1" customHeight="1">
      <c r="A479" s="1518"/>
      <c r="B479" s="1518"/>
      <c r="C479" s="1521" t="s">
        <v>33</v>
      </c>
      <c r="D479" s="1534" t="s">
        <v>34</v>
      </c>
      <c r="E479" s="1534" t="s">
        <v>34</v>
      </c>
      <c r="F479" s="1534" t="s">
        <v>42</v>
      </c>
      <c r="G479" s="1534" t="s">
        <v>42</v>
      </c>
      <c r="H479" s="1518"/>
      <c r="I479" s="1518"/>
      <c r="J479" s="1518"/>
      <c r="K479" s="1518"/>
    </row>
    <row r="480" spans="1:11" ht="14.1" customHeight="1">
      <c r="A480" s="1518"/>
      <c r="B480" s="1518"/>
      <c r="C480" s="1521" t="s">
        <v>35</v>
      </c>
      <c r="D480" s="1534" t="s">
        <v>42</v>
      </c>
      <c r="E480" s="1534" t="s">
        <v>2459</v>
      </c>
      <c r="F480" s="1534" t="s">
        <v>42</v>
      </c>
      <c r="G480" s="1534" t="s">
        <v>42</v>
      </c>
      <c r="H480" s="1518"/>
      <c r="I480" s="1518"/>
      <c r="J480" s="1518"/>
      <c r="K480" s="1518"/>
    </row>
    <row r="481" spans="1:11" ht="14.1" customHeight="1">
      <c r="A481" s="1518"/>
      <c r="B481" s="1518"/>
      <c r="C481" s="1521" t="s">
        <v>40</v>
      </c>
      <c r="D481" s="1534" t="s">
        <v>42</v>
      </c>
      <c r="E481" s="1534" t="s">
        <v>2459</v>
      </c>
      <c r="F481" s="1534" t="s">
        <v>42</v>
      </c>
      <c r="G481" s="1534" t="s">
        <v>42</v>
      </c>
      <c r="H481" s="1518"/>
      <c r="I481" s="1518"/>
      <c r="J481" s="1518"/>
      <c r="K481" s="1518"/>
    </row>
    <row r="482" spans="1:11" ht="14.1" customHeight="1">
      <c r="A482" s="1518"/>
      <c r="B482" s="1518"/>
      <c r="C482" s="1521" t="s">
        <v>41</v>
      </c>
      <c r="D482" s="1534" t="s">
        <v>18</v>
      </c>
      <c r="E482" s="1534" t="s">
        <v>42</v>
      </c>
      <c r="F482" s="1534" t="s">
        <v>122</v>
      </c>
      <c r="G482" s="1534" t="s">
        <v>18</v>
      </c>
      <c r="H482" s="1518"/>
      <c r="I482" s="1518"/>
      <c r="J482" s="1518"/>
      <c r="K482" s="1518"/>
    </row>
    <row r="483" spans="1:11" ht="14.1" customHeight="1">
      <c r="A483" s="1518"/>
      <c r="B483" s="1518"/>
      <c r="C483" s="1521" t="s">
        <v>43</v>
      </c>
      <c r="D483" s="1534" t="s">
        <v>18</v>
      </c>
      <c r="E483" s="1534" t="s">
        <v>18</v>
      </c>
      <c r="F483" s="1534" t="s">
        <v>122</v>
      </c>
      <c r="G483" s="1534" t="s">
        <v>18</v>
      </c>
      <c r="H483" s="1518"/>
      <c r="I483" s="1518"/>
      <c r="J483" s="1518"/>
      <c r="K483" s="1518"/>
    </row>
    <row r="484" spans="1:11" ht="14.1" customHeight="1">
      <c r="A484" s="1518"/>
      <c r="B484" s="1518"/>
      <c r="C484" s="1521" t="s">
        <v>47</v>
      </c>
      <c r="D484" s="1534" t="s">
        <v>18</v>
      </c>
      <c r="E484" s="1534" t="s">
        <v>18</v>
      </c>
      <c r="F484" s="1534" t="s">
        <v>122</v>
      </c>
      <c r="G484" s="1534" t="s">
        <v>18</v>
      </c>
      <c r="H484" s="1518"/>
      <c r="I484" s="1518"/>
      <c r="J484" s="1518"/>
      <c r="K484" s="1518"/>
    </row>
    <row r="485" spans="1:11" ht="14.1" customHeight="1">
      <c r="A485" s="1518"/>
      <c r="B485" s="1518"/>
      <c r="C485" s="1912" t="s">
        <v>24</v>
      </c>
      <c r="D485" s="1913"/>
      <c r="E485" s="1913"/>
      <c r="F485" s="1913"/>
      <c r="G485" s="1913"/>
      <c r="H485" s="1518"/>
      <c r="I485" s="1518"/>
      <c r="J485" s="1518"/>
      <c r="K485" s="1518"/>
    </row>
    <row r="486" spans="1:11" ht="14.1" customHeight="1">
      <c r="A486" s="1518"/>
      <c r="B486" s="1518"/>
      <c r="C486" s="1533"/>
      <c r="D486" s="1532">
        <v>2023</v>
      </c>
      <c r="E486" s="1532">
        <v>2024</v>
      </c>
      <c r="F486" s="1532">
        <v>2025</v>
      </c>
      <c r="G486" s="1532">
        <v>2026</v>
      </c>
      <c r="H486" s="1518"/>
      <c r="I486" s="1518"/>
      <c r="J486" s="1518"/>
      <c r="K486" s="1518"/>
    </row>
    <row r="487" spans="1:11" ht="14.1" customHeight="1">
      <c r="A487" s="1518"/>
      <c r="B487" s="1518"/>
      <c r="C487" s="1531"/>
      <c r="D487" s="1530" t="s">
        <v>22</v>
      </c>
      <c r="E487" s="1530" t="s">
        <v>23</v>
      </c>
      <c r="F487" s="1530" t="s">
        <v>23</v>
      </c>
      <c r="G487" s="1530" t="s">
        <v>23</v>
      </c>
      <c r="H487" s="1518"/>
      <c r="I487" s="1518"/>
      <c r="J487" s="1518"/>
      <c r="K487" s="1518"/>
    </row>
    <row r="488" spans="1:11" ht="14.1" customHeight="1">
      <c r="A488" s="1518"/>
      <c r="B488" s="1518"/>
      <c r="C488" s="1529" t="s">
        <v>48</v>
      </c>
      <c r="D488" s="1527">
        <v>0</v>
      </c>
      <c r="E488" s="1527">
        <v>0</v>
      </c>
      <c r="F488" s="1527">
        <v>0</v>
      </c>
      <c r="G488" s="1527">
        <v>0</v>
      </c>
      <c r="H488" s="1518"/>
      <c r="I488" s="1518"/>
      <c r="J488" s="1518"/>
      <c r="K488" s="1518"/>
    </row>
    <row r="489" spans="1:11" ht="14.1" customHeight="1">
      <c r="A489" s="1518"/>
      <c r="B489" s="1518"/>
      <c r="C489" s="1529" t="s">
        <v>49</v>
      </c>
      <c r="D489" s="1527">
        <v>0</v>
      </c>
      <c r="E489" s="1527">
        <v>0</v>
      </c>
      <c r="F489" s="1527">
        <v>0</v>
      </c>
      <c r="G489" s="1527">
        <v>0</v>
      </c>
      <c r="H489" s="1518"/>
      <c r="I489" s="1518"/>
      <c r="J489" s="1518"/>
      <c r="K489" s="1518"/>
    </row>
    <row r="490" spans="1:11" ht="14.1" customHeight="1">
      <c r="A490" s="1518"/>
      <c r="B490" s="1518"/>
      <c r="C490" s="1529" t="s">
        <v>50</v>
      </c>
      <c r="D490" s="1527">
        <v>0</v>
      </c>
      <c r="E490" s="1527">
        <v>0</v>
      </c>
      <c r="F490" s="1527">
        <v>0</v>
      </c>
      <c r="G490" s="1527">
        <v>0</v>
      </c>
      <c r="H490" s="1518"/>
      <c r="I490" s="1518"/>
      <c r="J490" s="1518"/>
      <c r="K490" s="1518"/>
    </row>
    <row r="491" spans="1:11" ht="14.1" customHeight="1">
      <c r="A491" s="1518"/>
      <c r="B491" s="1518"/>
      <c r="C491" s="1529" t="s">
        <v>51</v>
      </c>
      <c r="D491" s="1527">
        <v>0</v>
      </c>
      <c r="E491" s="1527">
        <v>0</v>
      </c>
      <c r="F491" s="1527">
        <v>0</v>
      </c>
      <c r="G491" s="1527">
        <v>0</v>
      </c>
      <c r="H491" s="1518"/>
      <c r="I491" s="1518"/>
      <c r="J491" s="1518"/>
      <c r="K491" s="1518"/>
    </row>
    <row r="492" spans="1:11" ht="14.1" customHeight="1">
      <c r="A492" s="1518"/>
      <c r="B492" s="1518"/>
      <c r="C492" s="1529" t="s">
        <v>49</v>
      </c>
      <c r="D492" s="1527">
        <v>0</v>
      </c>
      <c r="E492" s="1527">
        <v>0</v>
      </c>
      <c r="F492" s="1527">
        <v>0</v>
      </c>
      <c r="G492" s="1527">
        <v>0</v>
      </c>
      <c r="H492" s="1518"/>
      <c r="I492" s="1518"/>
      <c r="J492" s="1518"/>
      <c r="K492" s="1518"/>
    </row>
    <row r="493" spans="1:11" ht="14.1" customHeight="1">
      <c r="A493" s="1518"/>
      <c r="B493" s="1518"/>
      <c r="C493" s="1529" t="s">
        <v>50</v>
      </c>
      <c r="D493" s="1527">
        <v>0</v>
      </c>
      <c r="E493" s="1527">
        <v>0</v>
      </c>
      <c r="F493" s="1527">
        <v>0</v>
      </c>
      <c r="G493" s="1527">
        <v>0</v>
      </c>
      <c r="H493" s="1518"/>
      <c r="I493" s="1518"/>
      <c r="J493" s="1518"/>
      <c r="K493" s="1518"/>
    </row>
    <row r="494" spans="1:11" ht="14.1" customHeight="1">
      <c r="A494" s="1518"/>
      <c r="B494" s="1518"/>
      <c r="C494" s="1529" t="s">
        <v>52</v>
      </c>
      <c r="D494" s="1527">
        <v>0</v>
      </c>
      <c r="E494" s="1527">
        <v>0</v>
      </c>
      <c r="F494" s="1527">
        <v>0</v>
      </c>
      <c r="G494" s="1527">
        <v>0</v>
      </c>
      <c r="H494" s="1518"/>
      <c r="I494" s="1518"/>
      <c r="J494" s="1518"/>
      <c r="K494" s="1518"/>
    </row>
    <row r="495" spans="1:11" ht="14.1" customHeight="1">
      <c r="A495" s="1518"/>
      <c r="B495" s="1518"/>
      <c r="C495" s="1529" t="s">
        <v>49</v>
      </c>
      <c r="D495" s="1527">
        <v>0</v>
      </c>
      <c r="E495" s="1527">
        <v>0</v>
      </c>
      <c r="F495" s="1527">
        <v>0</v>
      </c>
      <c r="G495" s="1527">
        <v>0</v>
      </c>
      <c r="H495" s="1518"/>
      <c r="I495" s="1518"/>
      <c r="J495" s="1518"/>
      <c r="K495" s="1518"/>
    </row>
    <row r="496" spans="1:11" ht="14.1" customHeight="1">
      <c r="A496" s="1518"/>
      <c r="B496" s="1518"/>
      <c r="C496" s="1529" t="s">
        <v>50</v>
      </c>
      <c r="D496" s="1527">
        <v>0</v>
      </c>
      <c r="E496" s="1527">
        <v>0</v>
      </c>
      <c r="F496" s="1527">
        <v>0</v>
      </c>
      <c r="G496" s="1527">
        <v>0</v>
      </c>
      <c r="H496" s="1518"/>
      <c r="I496" s="1518"/>
      <c r="J496" s="1518"/>
      <c r="K496" s="1518"/>
    </row>
    <row r="497" spans="1:11" ht="14.1" customHeight="1">
      <c r="A497" s="1518"/>
      <c r="B497" s="1518"/>
      <c r="C497" s="1529" t="s">
        <v>53</v>
      </c>
      <c r="D497" s="1527">
        <v>0</v>
      </c>
      <c r="E497" s="1527">
        <v>0</v>
      </c>
      <c r="F497" s="1527">
        <v>0</v>
      </c>
      <c r="G497" s="1527">
        <v>0</v>
      </c>
      <c r="H497" s="1518"/>
      <c r="I497" s="1518"/>
      <c r="J497" s="1518"/>
      <c r="K497" s="1518"/>
    </row>
    <row r="498" spans="1:11" ht="14.1" customHeight="1">
      <c r="A498" s="1518"/>
      <c r="B498" s="1518"/>
      <c r="C498" s="1529" t="s">
        <v>49</v>
      </c>
      <c r="D498" s="1527">
        <v>0</v>
      </c>
      <c r="E498" s="1527">
        <v>0</v>
      </c>
      <c r="F498" s="1527">
        <v>0</v>
      </c>
      <c r="G498" s="1527">
        <v>0</v>
      </c>
      <c r="H498" s="1518"/>
      <c r="I498" s="1518"/>
      <c r="J498" s="1518"/>
      <c r="K498" s="1518"/>
    </row>
    <row r="499" spans="1:11" ht="14.1" customHeight="1">
      <c r="A499" s="1518"/>
      <c r="B499" s="1518"/>
      <c r="C499" s="1529" t="s">
        <v>50</v>
      </c>
      <c r="D499" s="1527">
        <v>0</v>
      </c>
      <c r="E499" s="1527">
        <v>0</v>
      </c>
      <c r="F499" s="1527">
        <v>0</v>
      </c>
      <c r="G499" s="1527">
        <v>0</v>
      </c>
      <c r="H499" s="1518"/>
      <c r="I499" s="1518"/>
      <c r="J499" s="1518"/>
      <c r="K499" s="1518"/>
    </row>
    <row r="500" spans="1:11" ht="14.1" customHeight="1">
      <c r="A500" s="1518"/>
      <c r="B500" s="1518"/>
      <c r="C500" s="1529" t="s">
        <v>54</v>
      </c>
      <c r="D500" s="1527">
        <v>0</v>
      </c>
      <c r="E500" s="1527">
        <v>0</v>
      </c>
      <c r="F500" s="1527">
        <v>0</v>
      </c>
      <c r="G500" s="1527">
        <v>0</v>
      </c>
      <c r="H500" s="1518"/>
      <c r="I500" s="1518"/>
      <c r="J500" s="1518"/>
      <c r="K500" s="1518"/>
    </row>
    <row r="501" spans="1:11" ht="14.1" customHeight="1">
      <c r="A501" s="1518"/>
      <c r="B501" s="1518"/>
      <c r="C501" s="1529" t="s">
        <v>49</v>
      </c>
      <c r="D501" s="1527">
        <v>0</v>
      </c>
      <c r="E501" s="1527">
        <v>0</v>
      </c>
      <c r="F501" s="1527">
        <v>0</v>
      </c>
      <c r="G501" s="1527">
        <v>0</v>
      </c>
      <c r="H501" s="1518"/>
      <c r="I501" s="1518"/>
      <c r="J501" s="1518"/>
      <c r="K501" s="1518"/>
    </row>
    <row r="502" spans="1:11" ht="14.1" customHeight="1">
      <c r="A502" s="1518"/>
      <c r="B502" s="1518"/>
      <c r="C502" s="1529" t="s">
        <v>50</v>
      </c>
      <c r="D502" s="1527">
        <v>0</v>
      </c>
      <c r="E502" s="1527">
        <v>0</v>
      </c>
      <c r="F502" s="1527">
        <v>0</v>
      </c>
      <c r="G502" s="1527">
        <v>0</v>
      </c>
      <c r="H502" s="1518"/>
      <c r="I502" s="1518"/>
      <c r="J502" s="1518"/>
      <c r="K502" s="1518"/>
    </row>
    <row r="503" spans="1:11" ht="14.1" customHeight="1">
      <c r="A503" s="1518"/>
      <c r="B503" s="1518"/>
      <c r="C503" s="1529" t="s">
        <v>55</v>
      </c>
      <c r="D503" s="1527">
        <v>0</v>
      </c>
      <c r="E503" s="1527">
        <v>0</v>
      </c>
      <c r="F503" s="1527">
        <v>0</v>
      </c>
      <c r="G503" s="1527">
        <v>0</v>
      </c>
      <c r="H503" s="1518"/>
      <c r="I503" s="1518"/>
      <c r="J503" s="1518"/>
      <c r="K503" s="1518"/>
    </row>
    <row r="504" spans="1:11" ht="14.1" customHeight="1">
      <c r="A504" s="1518"/>
      <c r="B504" s="1518"/>
      <c r="C504" s="1529" t="s">
        <v>49</v>
      </c>
      <c r="D504" s="1527">
        <v>0</v>
      </c>
      <c r="E504" s="1527">
        <v>0</v>
      </c>
      <c r="F504" s="1527">
        <v>0</v>
      </c>
      <c r="G504" s="1527">
        <v>0</v>
      </c>
      <c r="H504" s="1518"/>
      <c r="I504" s="1518"/>
      <c r="J504" s="1518"/>
      <c r="K504" s="1518"/>
    </row>
    <row r="505" spans="1:11" ht="14.1" customHeight="1">
      <c r="A505" s="1518"/>
      <c r="B505" s="1518"/>
      <c r="C505" s="1529" t="s">
        <v>50</v>
      </c>
      <c r="D505" s="1527">
        <v>0</v>
      </c>
      <c r="E505" s="1527">
        <v>0</v>
      </c>
      <c r="F505" s="1527">
        <v>0</v>
      </c>
      <c r="G505" s="1527">
        <v>0</v>
      </c>
      <c r="H505" s="1518"/>
      <c r="I505" s="1518"/>
      <c r="J505" s="1518"/>
      <c r="K505" s="1518"/>
    </row>
    <row r="506" spans="1:11" ht="14.1" customHeight="1">
      <c r="A506" s="1518"/>
      <c r="B506" s="1518"/>
      <c r="C506" s="1529" t="s">
        <v>56</v>
      </c>
      <c r="D506" s="1527">
        <v>0</v>
      </c>
      <c r="E506" s="1527">
        <v>0</v>
      </c>
      <c r="F506" s="1527">
        <v>0</v>
      </c>
      <c r="G506" s="1527">
        <v>0</v>
      </c>
      <c r="H506" s="1518"/>
      <c r="I506" s="1518"/>
      <c r="J506" s="1518"/>
      <c r="K506" s="1518"/>
    </row>
    <row r="507" spans="1:11" ht="14.1" customHeight="1">
      <c r="A507" s="1518"/>
      <c r="B507" s="1518"/>
      <c r="C507" s="1529" t="s">
        <v>49</v>
      </c>
      <c r="D507" s="1527">
        <v>0</v>
      </c>
      <c r="E507" s="1527">
        <v>0</v>
      </c>
      <c r="F507" s="1527">
        <v>0</v>
      </c>
      <c r="G507" s="1527">
        <v>0</v>
      </c>
      <c r="H507" s="1518"/>
      <c r="I507" s="1518"/>
      <c r="J507" s="1518"/>
      <c r="K507" s="1518"/>
    </row>
    <row r="508" spans="1:11" ht="14.1" customHeight="1">
      <c r="A508" s="1518"/>
      <c r="B508" s="1518"/>
      <c r="C508" s="1529" t="s">
        <v>50</v>
      </c>
      <c r="D508" s="1527">
        <v>0</v>
      </c>
      <c r="E508" s="1527">
        <v>0</v>
      </c>
      <c r="F508" s="1527">
        <v>0</v>
      </c>
      <c r="G508" s="1527">
        <v>0</v>
      </c>
      <c r="H508" s="1518"/>
      <c r="I508" s="1518"/>
      <c r="J508" s="1518"/>
      <c r="K508" s="1518"/>
    </row>
    <row r="509" spans="1:11" ht="14.1" customHeight="1">
      <c r="A509" s="1518"/>
      <c r="B509" s="1518"/>
      <c r="C509" s="1529" t="s">
        <v>57</v>
      </c>
      <c r="D509" s="1527">
        <v>0</v>
      </c>
      <c r="E509" s="1527">
        <v>0</v>
      </c>
      <c r="F509" s="1527">
        <v>0</v>
      </c>
      <c r="G509" s="1527">
        <v>0</v>
      </c>
      <c r="H509" s="1518"/>
      <c r="I509" s="1518"/>
      <c r="J509" s="1518"/>
      <c r="K509" s="1518"/>
    </row>
    <row r="510" spans="1:11" ht="14.1" customHeight="1">
      <c r="A510" s="1518"/>
      <c r="B510" s="1518"/>
      <c r="C510" s="1529" t="s">
        <v>49</v>
      </c>
      <c r="D510" s="1527">
        <v>0</v>
      </c>
      <c r="E510" s="1527">
        <v>0</v>
      </c>
      <c r="F510" s="1527">
        <v>0</v>
      </c>
      <c r="G510" s="1527">
        <v>0</v>
      </c>
      <c r="H510" s="1518"/>
      <c r="I510" s="1518"/>
      <c r="J510" s="1518"/>
      <c r="K510" s="1518"/>
    </row>
    <row r="511" spans="1:11" ht="14.1" customHeight="1">
      <c r="A511" s="1518"/>
      <c r="B511" s="1518"/>
      <c r="C511" s="1529" t="s">
        <v>58</v>
      </c>
      <c r="D511" s="1527">
        <v>0</v>
      </c>
      <c r="E511" s="1527">
        <v>0</v>
      </c>
      <c r="F511" s="1527">
        <v>0</v>
      </c>
      <c r="G511" s="1527">
        <v>0</v>
      </c>
      <c r="H511" s="1518"/>
      <c r="I511" s="1518"/>
      <c r="J511" s="1518"/>
      <c r="K511" s="1518"/>
    </row>
    <row r="512" spans="1:11" ht="14.1" customHeight="1">
      <c r="A512" s="1518"/>
      <c r="B512" s="1518"/>
      <c r="C512" s="1529" t="s">
        <v>59</v>
      </c>
      <c r="D512" s="1527">
        <v>0</v>
      </c>
      <c r="E512" s="1527">
        <v>0</v>
      </c>
      <c r="F512" s="1527">
        <v>0</v>
      </c>
      <c r="G512" s="1527">
        <v>0</v>
      </c>
      <c r="H512" s="1518"/>
      <c r="I512" s="1518"/>
      <c r="J512" s="1518"/>
      <c r="K512" s="1518"/>
    </row>
    <row r="513" spans="1:11" ht="14.1" customHeight="1">
      <c r="A513" s="1518"/>
      <c r="B513" s="1518"/>
      <c r="C513" s="1529" t="s">
        <v>60</v>
      </c>
      <c r="D513" s="1527">
        <v>0</v>
      </c>
      <c r="E513" s="1527">
        <v>0</v>
      </c>
      <c r="F513" s="1527">
        <v>0</v>
      </c>
      <c r="G513" s="1527">
        <v>0</v>
      </c>
      <c r="H513" s="1518"/>
      <c r="I513" s="1518"/>
      <c r="J513" s="1518"/>
      <c r="K513" s="1518"/>
    </row>
    <row r="514" spans="1:11" ht="14.1" customHeight="1">
      <c r="A514" s="1518"/>
      <c r="B514" s="1518"/>
      <c r="C514" s="1529" t="s">
        <v>61</v>
      </c>
      <c r="D514" s="1527">
        <v>0</v>
      </c>
      <c r="E514" s="1527">
        <v>0</v>
      </c>
      <c r="F514" s="1527">
        <v>0</v>
      </c>
      <c r="G514" s="1527">
        <v>0</v>
      </c>
      <c r="H514" s="1518"/>
      <c r="I514" s="1518"/>
      <c r="J514" s="1518"/>
      <c r="K514" s="1518"/>
    </row>
    <row r="515" spans="1:11" ht="14.1" customHeight="1">
      <c r="A515" s="1518"/>
      <c r="B515" s="1518"/>
      <c r="C515" s="1529" t="s">
        <v>62</v>
      </c>
      <c r="D515" s="1527">
        <v>0</v>
      </c>
      <c r="E515" s="1527">
        <v>6000000</v>
      </c>
      <c r="F515" s="1527">
        <v>0</v>
      </c>
      <c r="G515" s="1527">
        <v>0</v>
      </c>
      <c r="H515" s="1518"/>
      <c r="I515" s="1518"/>
      <c r="J515" s="1518"/>
      <c r="K515" s="1518"/>
    </row>
    <row r="516" spans="1:11" ht="14.1" customHeight="1">
      <c r="A516" s="1518"/>
      <c r="B516" s="1518"/>
      <c r="C516" s="1529" t="s">
        <v>49</v>
      </c>
      <c r="D516" s="1527">
        <v>0</v>
      </c>
      <c r="E516" s="1527">
        <v>6000000</v>
      </c>
      <c r="F516" s="1527">
        <v>0</v>
      </c>
      <c r="G516" s="1527">
        <v>0</v>
      </c>
      <c r="H516" s="1518"/>
      <c r="I516" s="1518"/>
      <c r="J516" s="1518"/>
      <c r="K516" s="1518"/>
    </row>
    <row r="517" spans="1:11" ht="14.1" customHeight="1">
      <c r="A517" s="1518"/>
      <c r="B517" s="1518"/>
      <c r="C517" s="1529" t="s">
        <v>58</v>
      </c>
      <c r="D517" s="1527">
        <v>0</v>
      </c>
      <c r="E517" s="1527">
        <v>0</v>
      </c>
      <c r="F517" s="1527">
        <v>0</v>
      </c>
      <c r="G517" s="1527">
        <v>0</v>
      </c>
      <c r="H517" s="1518"/>
      <c r="I517" s="1518"/>
      <c r="J517" s="1518"/>
      <c r="K517" s="1518"/>
    </row>
    <row r="518" spans="1:11" ht="14.1" customHeight="1">
      <c r="A518" s="1518"/>
      <c r="B518" s="1518"/>
      <c r="C518" s="1529" t="s">
        <v>59</v>
      </c>
      <c r="D518" s="1527">
        <v>0</v>
      </c>
      <c r="E518" s="1527">
        <v>0</v>
      </c>
      <c r="F518" s="1527">
        <v>0</v>
      </c>
      <c r="G518" s="1527">
        <v>0</v>
      </c>
      <c r="H518" s="1518"/>
      <c r="I518" s="1518"/>
      <c r="J518" s="1518"/>
      <c r="K518" s="1518"/>
    </row>
    <row r="519" spans="1:11" ht="14.1" customHeight="1">
      <c r="A519" s="1518"/>
      <c r="B519" s="1518"/>
      <c r="C519" s="1529" t="s">
        <v>60</v>
      </c>
      <c r="D519" s="1527">
        <v>0</v>
      </c>
      <c r="E519" s="1527">
        <v>0</v>
      </c>
      <c r="F519" s="1527">
        <v>0</v>
      </c>
      <c r="G519" s="1527">
        <v>0</v>
      </c>
      <c r="H519" s="1518"/>
      <c r="I519" s="1518"/>
      <c r="J519" s="1518"/>
      <c r="K519" s="1518"/>
    </row>
    <row r="520" spans="1:11" ht="14.1" customHeight="1">
      <c r="A520" s="1518"/>
      <c r="B520" s="1518"/>
      <c r="C520" s="1529" t="s">
        <v>61</v>
      </c>
      <c r="D520" s="1527">
        <v>0</v>
      </c>
      <c r="E520" s="1527">
        <v>0</v>
      </c>
      <c r="F520" s="1527">
        <v>0</v>
      </c>
      <c r="G520" s="1527">
        <v>0</v>
      </c>
      <c r="H520" s="1518"/>
      <c r="I520" s="1518"/>
      <c r="J520" s="1518"/>
      <c r="K520" s="1518"/>
    </row>
    <row r="521" spans="1:11" ht="14.1" customHeight="1">
      <c r="A521" s="1518"/>
      <c r="B521" s="1518"/>
      <c r="C521" s="1529" t="s">
        <v>63</v>
      </c>
      <c r="D521" s="1527">
        <v>0</v>
      </c>
      <c r="E521" s="1527">
        <v>0</v>
      </c>
      <c r="F521" s="1527">
        <v>0</v>
      </c>
      <c r="G521" s="1527">
        <v>0</v>
      </c>
      <c r="H521" s="1518"/>
      <c r="I521" s="1518"/>
      <c r="J521" s="1518"/>
      <c r="K521" s="1518"/>
    </row>
    <row r="522" spans="1:11" ht="14.1" customHeight="1">
      <c r="A522" s="1518"/>
      <c r="B522" s="1518"/>
      <c r="C522" s="1529" t="s">
        <v>49</v>
      </c>
      <c r="D522" s="1527">
        <v>0</v>
      </c>
      <c r="E522" s="1527">
        <v>0</v>
      </c>
      <c r="F522" s="1527">
        <v>0</v>
      </c>
      <c r="G522" s="1527">
        <v>0</v>
      </c>
      <c r="H522" s="1518"/>
      <c r="I522" s="1518"/>
      <c r="J522" s="1518"/>
      <c r="K522" s="1518"/>
    </row>
    <row r="523" spans="1:11" ht="14.1" customHeight="1">
      <c r="A523" s="1518"/>
      <c r="B523" s="1518"/>
      <c r="C523" s="1529" t="s">
        <v>58</v>
      </c>
      <c r="D523" s="1527">
        <v>0</v>
      </c>
      <c r="E523" s="1527">
        <v>0</v>
      </c>
      <c r="F523" s="1527">
        <v>0</v>
      </c>
      <c r="G523" s="1527">
        <v>0</v>
      </c>
      <c r="H523" s="1518"/>
      <c r="I523" s="1518"/>
      <c r="J523" s="1518"/>
      <c r="K523" s="1518"/>
    </row>
    <row r="524" spans="1:11" ht="14.1" customHeight="1">
      <c r="A524" s="1518"/>
      <c r="B524" s="1518"/>
      <c r="C524" s="1529" t="s">
        <v>59</v>
      </c>
      <c r="D524" s="1527">
        <v>0</v>
      </c>
      <c r="E524" s="1527">
        <v>0</v>
      </c>
      <c r="F524" s="1527">
        <v>0</v>
      </c>
      <c r="G524" s="1527">
        <v>0</v>
      </c>
      <c r="H524" s="1518"/>
      <c r="I524" s="1518"/>
      <c r="J524" s="1518"/>
      <c r="K524" s="1518"/>
    </row>
    <row r="525" spans="1:11" ht="14.1" customHeight="1">
      <c r="A525" s="1518"/>
      <c r="B525" s="1518"/>
      <c r="C525" s="1529" t="s">
        <v>60</v>
      </c>
      <c r="D525" s="1527">
        <v>0</v>
      </c>
      <c r="E525" s="1527">
        <v>0</v>
      </c>
      <c r="F525" s="1527">
        <v>0</v>
      </c>
      <c r="G525" s="1527">
        <v>0</v>
      </c>
      <c r="H525" s="1518"/>
      <c r="I525" s="1518"/>
      <c r="J525" s="1518"/>
      <c r="K525" s="1518"/>
    </row>
    <row r="526" spans="1:11" ht="14.1" customHeight="1">
      <c r="A526" s="1518"/>
      <c r="B526" s="1518"/>
      <c r="C526" s="1529" t="s">
        <v>61</v>
      </c>
      <c r="D526" s="1527">
        <v>0</v>
      </c>
      <c r="E526" s="1527">
        <v>0</v>
      </c>
      <c r="F526" s="1527">
        <v>0</v>
      </c>
      <c r="G526" s="1527">
        <v>0</v>
      </c>
      <c r="H526" s="1518"/>
      <c r="I526" s="1518"/>
      <c r="J526" s="1518"/>
      <c r="K526" s="1518"/>
    </row>
    <row r="527" spans="1:11" ht="14.1" customHeight="1">
      <c r="A527" s="1518"/>
      <c r="B527" s="1518"/>
      <c r="C527" s="1529" t="s">
        <v>64</v>
      </c>
      <c r="D527" s="1527">
        <v>0</v>
      </c>
      <c r="E527" s="1527">
        <v>0</v>
      </c>
      <c r="F527" s="1527">
        <v>0</v>
      </c>
      <c r="G527" s="1527">
        <v>0</v>
      </c>
      <c r="H527" s="1518"/>
      <c r="I527" s="1518"/>
      <c r="J527" s="1518"/>
      <c r="K527" s="1518"/>
    </row>
    <row r="528" spans="1:11" ht="14.1" customHeight="1">
      <c r="A528" s="1518"/>
      <c r="B528" s="1518"/>
      <c r="C528" s="1529" t="s">
        <v>65</v>
      </c>
      <c r="D528" s="1527">
        <v>0</v>
      </c>
      <c r="E528" s="1527">
        <v>0</v>
      </c>
      <c r="F528" s="1527">
        <v>0</v>
      </c>
      <c r="G528" s="1527">
        <v>0</v>
      </c>
      <c r="H528" s="1518"/>
      <c r="I528" s="1518"/>
      <c r="J528" s="1518"/>
      <c r="K528" s="1518"/>
    </row>
    <row r="529" spans="1:11" ht="14.1" customHeight="1">
      <c r="A529" s="1518"/>
      <c r="B529" s="1518"/>
      <c r="C529" s="1528" t="s">
        <v>25</v>
      </c>
      <c r="D529" s="1527">
        <v>0</v>
      </c>
      <c r="E529" s="1527">
        <v>6000000</v>
      </c>
      <c r="F529" s="1527">
        <v>0</v>
      </c>
      <c r="G529" s="1527">
        <v>0</v>
      </c>
      <c r="H529" s="1518"/>
      <c r="I529" s="1518"/>
      <c r="J529" s="1518"/>
      <c r="K529" s="1518"/>
    </row>
    <row r="530" spans="1:11" ht="15" customHeight="1">
      <c r="A530" s="1518"/>
      <c r="B530" s="1518"/>
      <c r="C530" s="1526" t="s">
        <v>18</v>
      </c>
      <c r="D530" s="1525" t="s">
        <v>18</v>
      </c>
      <c r="E530" s="1525" t="s">
        <v>18</v>
      </c>
      <c r="F530" s="1525" t="s">
        <v>18</v>
      </c>
      <c r="G530" s="1525" t="s">
        <v>18</v>
      </c>
      <c r="H530" s="1518"/>
      <c r="I530" s="1518"/>
      <c r="J530" s="1518"/>
      <c r="K530" s="1518"/>
    </row>
    <row r="531" spans="1:11" ht="15" customHeight="1">
      <c r="A531" s="1518"/>
      <c r="B531" s="1518"/>
      <c r="C531" s="1524" t="s">
        <v>201</v>
      </c>
      <c r="D531" s="1523">
        <v>0</v>
      </c>
      <c r="E531" s="1523">
        <v>3287800000</v>
      </c>
      <c r="F531" s="1523">
        <v>3325056000</v>
      </c>
      <c r="G531" s="1523">
        <v>3375056000</v>
      </c>
      <c r="H531" s="1518"/>
      <c r="I531" s="1518"/>
      <c r="J531" s="1518"/>
      <c r="K531" s="1518"/>
    </row>
    <row r="532" spans="1:11" ht="15" customHeight="1">
      <c r="A532" s="1518"/>
      <c r="B532" s="1518"/>
      <c r="C532" s="1521" t="s">
        <v>48</v>
      </c>
      <c r="D532" s="1520">
        <v>0</v>
      </c>
      <c r="E532" s="1520">
        <v>2465670000</v>
      </c>
      <c r="F532" s="1520">
        <v>2543926000</v>
      </c>
      <c r="G532" s="1520">
        <v>2543926000</v>
      </c>
      <c r="H532" s="1518"/>
      <c r="I532" s="1518"/>
      <c r="J532" s="1518"/>
      <c r="K532" s="1518"/>
    </row>
    <row r="533" spans="1:11" ht="15" customHeight="1">
      <c r="A533" s="1518"/>
      <c r="B533" s="1518"/>
      <c r="C533" s="1521" t="s">
        <v>49</v>
      </c>
      <c r="D533" s="1520">
        <v>0</v>
      </c>
      <c r="E533" s="1520">
        <v>2465670000</v>
      </c>
      <c r="F533" s="1520">
        <v>2543926000</v>
      </c>
      <c r="G533" s="1520">
        <v>2543926000</v>
      </c>
      <c r="H533" s="1518"/>
      <c r="I533" s="1518"/>
      <c r="J533" s="1518"/>
      <c r="K533" s="1518"/>
    </row>
    <row r="534" spans="1:11" ht="15" customHeight="1">
      <c r="A534" s="1518"/>
      <c r="B534" s="1518"/>
      <c r="C534" s="1521" t="s">
        <v>50</v>
      </c>
      <c r="D534" s="1520">
        <v>0</v>
      </c>
      <c r="E534" s="1520">
        <v>0</v>
      </c>
      <c r="F534" s="1520">
        <v>0</v>
      </c>
      <c r="G534" s="1520">
        <v>0</v>
      </c>
      <c r="H534" s="1518"/>
      <c r="I534" s="1518"/>
      <c r="J534" s="1518"/>
      <c r="K534" s="1518"/>
    </row>
    <row r="535" spans="1:11" ht="15" customHeight="1">
      <c r="A535" s="1518"/>
      <c r="B535" s="1518"/>
      <c r="C535" s="1521" t="s">
        <v>51</v>
      </c>
      <c r="D535" s="1520">
        <v>0</v>
      </c>
      <c r="E535" s="1520">
        <v>283500000</v>
      </c>
      <c r="F535" s="1520">
        <v>292500000</v>
      </c>
      <c r="G535" s="1520">
        <v>292500000</v>
      </c>
      <c r="H535" s="1518"/>
      <c r="I535" s="1518"/>
      <c r="J535" s="1518"/>
      <c r="K535" s="1518"/>
    </row>
    <row r="536" spans="1:11" ht="15" customHeight="1">
      <c r="A536" s="1518"/>
      <c r="B536" s="1518"/>
      <c r="C536" s="1521" t="s">
        <v>49</v>
      </c>
      <c r="D536" s="1520">
        <v>0</v>
      </c>
      <c r="E536" s="1520">
        <v>283500000</v>
      </c>
      <c r="F536" s="1520">
        <v>292500000</v>
      </c>
      <c r="G536" s="1520">
        <v>292500000</v>
      </c>
      <c r="H536" s="1518"/>
      <c r="I536" s="1518"/>
      <c r="J536" s="1518"/>
      <c r="K536" s="1518"/>
    </row>
    <row r="537" spans="1:11" ht="15" customHeight="1">
      <c r="A537" s="1518"/>
      <c r="B537" s="1518"/>
      <c r="C537" s="1521" t="s">
        <v>50</v>
      </c>
      <c r="D537" s="1520">
        <v>0</v>
      </c>
      <c r="E537" s="1520">
        <v>0</v>
      </c>
      <c r="F537" s="1520">
        <v>0</v>
      </c>
      <c r="G537" s="1520">
        <v>0</v>
      </c>
      <c r="H537" s="1518"/>
      <c r="I537" s="1518"/>
      <c r="J537" s="1518"/>
      <c r="K537" s="1518"/>
    </row>
    <row r="538" spans="1:11" ht="15" customHeight="1">
      <c r="A538" s="1518"/>
      <c r="B538" s="1518"/>
      <c r="C538" s="1521" t="s">
        <v>52</v>
      </c>
      <c r="D538" s="1520">
        <v>0</v>
      </c>
      <c r="E538" s="1520">
        <v>408480000</v>
      </c>
      <c r="F538" s="1520">
        <v>358480000</v>
      </c>
      <c r="G538" s="1520">
        <v>408480000</v>
      </c>
      <c r="H538" s="1518"/>
      <c r="I538" s="1518"/>
      <c r="J538" s="1518"/>
      <c r="K538" s="1518"/>
    </row>
    <row r="539" spans="1:11" ht="15" customHeight="1">
      <c r="A539" s="1518"/>
      <c r="B539" s="1518"/>
      <c r="C539" s="1521" t="s">
        <v>49</v>
      </c>
      <c r="D539" s="1520">
        <v>0</v>
      </c>
      <c r="E539" s="1520">
        <v>408480000</v>
      </c>
      <c r="F539" s="1520">
        <v>358480000</v>
      </c>
      <c r="G539" s="1520">
        <v>408480000</v>
      </c>
      <c r="H539" s="1518"/>
      <c r="I539" s="1518"/>
      <c r="J539" s="1518"/>
      <c r="K539" s="1518"/>
    </row>
    <row r="540" spans="1:11" ht="15" customHeight="1">
      <c r="A540" s="1518"/>
      <c r="B540" s="1518"/>
      <c r="C540" s="1521" t="s">
        <v>50</v>
      </c>
      <c r="D540" s="1520">
        <v>0</v>
      </c>
      <c r="E540" s="1520">
        <v>0</v>
      </c>
      <c r="F540" s="1520">
        <v>0</v>
      </c>
      <c r="G540" s="1520">
        <v>0</v>
      </c>
      <c r="H540" s="1518"/>
      <c r="I540" s="1518"/>
      <c r="J540" s="1518"/>
      <c r="K540" s="1518"/>
    </row>
    <row r="541" spans="1:11" ht="15" customHeight="1">
      <c r="A541" s="1518"/>
      <c r="B541" s="1518"/>
      <c r="C541" s="1521" t="s">
        <v>53</v>
      </c>
      <c r="D541" s="1520">
        <v>0</v>
      </c>
      <c r="E541" s="1520">
        <v>0</v>
      </c>
      <c r="F541" s="1520">
        <v>0</v>
      </c>
      <c r="G541" s="1520">
        <v>0</v>
      </c>
      <c r="H541" s="1518"/>
      <c r="I541" s="1518"/>
      <c r="J541" s="1518"/>
      <c r="K541" s="1518"/>
    </row>
    <row r="542" spans="1:11" ht="15" customHeight="1">
      <c r="A542" s="1518"/>
      <c r="B542" s="1518"/>
      <c r="C542" s="1521" t="s">
        <v>49</v>
      </c>
      <c r="D542" s="1520">
        <v>0</v>
      </c>
      <c r="E542" s="1520">
        <v>0</v>
      </c>
      <c r="F542" s="1520">
        <v>0</v>
      </c>
      <c r="G542" s="1520">
        <v>0</v>
      </c>
      <c r="H542" s="1518"/>
      <c r="I542" s="1518"/>
      <c r="J542" s="1518"/>
      <c r="K542" s="1518"/>
    </row>
    <row r="543" spans="1:11" ht="15" customHeight="1">
      <c r="A543" s="1518"/>
      <c r="B543" s="1518"/>
      <c r="C543" s="1521" t="s">
        <v>50</v>
      </c>
      <c r="D543" s="1520">
        <v>0</v>
      </c>
      <c r="E543" s="1520">
        <v>0</v>
      </c>
      <c r="F543" s="1520">
        <v>0</v>
      </c>
      <c r="G543" s="1520">
        <v>0</v>
      </c>
      <c r="H543" s="1518"/>
      <c r="I543" s="1518"/>
      <c r="J543" s="1518"/>
      <c r="K543" s="1518"/>
    </row>
    <row r="544" spans="1:11" ht="20.100000000000001" customHeight="1">
      <c r="A544" s="1518"/>
      <c r="B544" s="1518"/>
      <c r="C544" s="1521" t="s">
        <v>202</v>
      </c>
      <c r="D544" s="1522">
        <v>0</v>
      </c>
      <c r="E544" s="1522">
        <v>0</v>
      </c>
      <c r="F544" s="1522">
        <v>0</v>
      </c>
      <c r="G544" s="1522">
        <v>0</v>
      </c>
      <c r="H544" s="1518"/>
      <c r="I544" s="1518"/>
      <c r="J544" s="1518"/>
      <c r="K544" s="1518"/>
    </row>
    <row r="545" spans="1:11" ht="15" customHeight="1">
      <c r="A545" s="1518"/>
      <c r="B545" s="1518"/>
      <c r="C545" s="1521" t="s">
        <v>49</v>
      </c>
      <c r="D545" s="1520">
        <v>0</v>
      </c>
      <c r="E545" s="1520">
        <v>0</v>
      </c>
      <c r="F545" s="1520">
        <v>0</v>
      </c>
      <c r="G545" s="1520">
        <v>0</v>
      </c>
      <c r="H545" s="1518"/>
      <c r="I545" s="1518"/>
      <c r="J545" s="1518"/>
      <c r="K545" s="1518"/>
    </row>
    <row r="546" spans="1:11" ht="15" customHeight="1">
      <c r="A546" s="1518"/>
      <c r="B546" s="1518"/>
      <c r="C546" s="1521" t="s">
        <v>50</v>
      </c>
      <c r="D546" s="1520">
        <v>0</v>
      </c>
      <c r="E546" s="1520">
        <v>0</v>
      </c>
      <c r="F546" s="1520">
        <v>0</v>
      </c>
      <c r="G546" s="1520">
        <v>0</v>
      </c>
      <c r="H546" s="1518"/>
      <c r="I546" s="1518"/>
      <c r="J546" s="1518"/>
      <c r="K546" s="1518"/>
    </row>
    <row r="547" spans="1:11" ht="15" customHeight="1">
      <c r="A547" s="1518"/>
      <c r="B547" s="1518"/>
      <c r="C547" s="1521" t="s">
        <v>55</v>
      </c>
      <c r="D547" s="1520">
        <v>0</v>
      </c>
      <c r="E547" s="1520">
        <v>150000</v>
      </c>
      <c r="F547" s="1520">
        <v>150000</v>
      </c>
      <c r="G547" s="1520">
        <v>150000</v>
      </c>
      <c r="H547" s="1518"/>
      <c r="I547" s="1518"/>
      <c r="J547" s="1518"/>
      <c r="K547" s="1518"/>
    </row>
    <row r="548" spans="1:11" ht="15" customHeight="1">
      <c r="A548" s="1518"/>
      <c r="B548" s="1518"/>
      <c r="C548" s="1521" t="s">
        <v>49</v>
      </c>
      <c r="D548" s="1520">
        <v>0</v>
      </c>
      <c r="E548" s="1520">
        <v>150000</v>
      </c>
      <c r="F548" s="1520">
        <v>150000</v>
      </c>
      <c r="G548" s="1520">
        <v>150000</v>
      </c>
      <c r="H548" s="1518"/>
      <c r="I548" s="1518"/>
      <c r="J548" s="1518"/>
      <c r="K548" s="1518"/>
    </row>
    <row r="549" spans="1:11" ht="15" customHeight="1">
      <c r="A549" s="1518"/>
      <c r="B549" s="1518"/>
      <c r="C549" s="1521" t="s">
        <v>50</v>
      </c>
      <c r="D549" s="1520">
        <v>0</v>
      </c>
      <c r="E549" s="1520">
        <v>0</v>
      </c>
      <c r="F549" s="1520">
        <v>0</v>
      </c>
      <c r="G549" s="1520">
        <v>0</v>
      </c>
      <c r="H549" s="1518"/>
      <c r="I549" s="1518"/>
      <c r="J549" s="1518"/>
      <c r="K549" s="1518"/>
    </row>
    <row r="550" spans="1:11" ht="15" customHeight="1">
      <c r="A550" s="1518"/>
      <c r="B550" s="1518"/>
      <c r="C550" s="1521" t="s">
        <v>56</v>
      </c>
      <c r="D550" s="1520">
        <v>0</v>
      </c>
      <c r="E550" s="1520">
        <v>0</v>
      </c>
      <c r="F550" s="1520">
        <v>0</v>
      </c>
      <c r="G550" s="1520">
        <v>0</v>
      </c>
      <c r="H550" s="1518"/>
      <c r="I550" s="1518"/>
      <c r="J550" s="1518"/>
      <c r="K550" s="1518"/>
    </row>
    <row r="551" spans="1:11" ht="15" customHeight="1">
      <c r="A551" s="1518"/>
      <c r="B551" s="1518"/>
      <c r="C551" s="1521" t="s">
        <v>49</v>
      </c>
      <c r="D551" s="1520">
        <v>0</v>
      </c>
      <c r="E551" s="1520">
        <v>0</v>
      </c>
      <c r="F551" s="1520">
        <v>0</v>
      </c>
      <c r="G551" s="1520">
        <v>0</v>
      </c>
      <c r="H551" s="1518"/>
      <c r="I551" s="1518"/>
      <c r="J551" s="1518"/>
      <c r="K551" s="1518"/>
    </row>
    <row r="552" spans="1:11" ht="15" customHeight="1">
      <c r="A552" s="1518"/>
      <c r="B552" s="1518"/>
      <c r="C552" s="1521" t="s">
        <v>50</v>
      </c>
      <c r="D552" s="1520">
        <v>0</v>
      </c>
      <c r="E552" s="1520">
        <v>0</v>
      </c>
      <c r="F552" s="1520">
        <v>0</v>
      </c>
      <c r="G552" s="1520">
        <v>0</v>
      </c>
      <c r="H552" s="1518"/>
      <c r="I552" s="1518"/>
      <c r="J552" s="1518"/>
      <c r="K552" s="1518"/>
    </row>
    <row r="553" spans="1:11" ht="15" customHeight="1">
      <c r="A553" s="1518"/>
      <c r="B553" s="1518"/>
      <c r="C553" s="1521" t="s">
        <v>57</v>
      </c>
      <c r="D553" s="1520">
        <v>0</v>
      </c>
      <c r="E553" s="1520">
        <v>25000000</v>
      </c>
      <c r="F553" s="1520">
        <v>0</v>
      </c>
      <c r="G553" s="1520">
        <v>0</v>
      </c>
      <c r="H553" s="1518"/>
      <c r="I553" s="1518"/>
      <c r="J553" s="1518"/>
      <c r="K553" s="1518"/>
    </row>
    <row r="554" spans="1:11" ht="15" customHeight="1">
      <c r="A554" s="1518"/>
      <c r="B554" s="1518"/>
      <c r="C554" s="1521" t="s">
        <v>49</v>
      </c>
      <c r="D554" s="1520">
        <v>0</v>
      </c>
      <c r="E554" s="1520">
        <v>25000000</v>
      </c>
      <c r="F554" s="1520">
        <v>0</v>
      </c>
      <c r="G554" s="1520">
        <v>0</v>
      </c>
      <c r="H554" s="1518"/>
      <c r="I554" s="1518"/>
      <c r="J554" s="1518"/>
      <c r="K554" s="1518"/>
    </row>
    <row r="555" spans="1:11" ht="15" customHeight="1">
      <c r="A555" s="1518"/>
      <c r="B555" s="1518"/>
      <c r="C555" s="1521" t="s">
        <v>58</v>
      </c>
      <c r="D555" s="1520">
        <v>0</v>
      </c>
      <c r="E555" s="1520">
        <v>0</v>
      </c>
      <c r="F555" s="1520">
        <v>0</v>
      </c>
      <c r="G555" s="1520">
        <v>0</v>
      </c>
      <c r="H555" s="1518"/>
      <c r="I555" s="1518"/>
      <c r="J555" s="1518"/>
      <c r="K555" s="1518"/>
    </row>
    <row r="556" spans="1:11" ht="15" customHeight="1">
      <c r="A556" s="1518"/>
      <c r="B556" s="1518"/>
      <c r="C556" s="1521" t="s">
        <v>59</v>
      </c>
      <c r="D556" s="1520">
        <v>0</v>
      </c>
      <c r="E556" s="1520">
        <v>0</v>
      </c>
      <c r="F556" s="1520">
        <v>0</v>
      </c>
      <c r="G556" s="1520">
        <v>0</v>
      </c>
      <c r="H556" s="1518"/>
      <c r="I556" s="1518"/>
      <c r="J556" s="1518"/>
      <c r="K556" s="1518"/>
    </row>
    <row r="557" spans="1:11" ht="15" customHeight="1">
      <c r="A557" s="1518"/>
      <c r="B557" s="1518"/>
      <c r="C557" s="1521" t="s">
        <v>60</v>
      </c>
      <c r="D557" s="1520">
        <v>0</v>
      </c>
      <c r="E557" s="1520">
        <v>0</v>
      </c>
      <c r="F557" s="1520">
        <v>0</v>
      </c>
      <c r="G557" s="1520">
        <v>0</v>
      </c>
      <c r="H557" s="1518"/>
      <c r="I557" s="1518"/>
      <c r="J557" s="1518"/>
      <c r="K557" s="1518"/>
    </row>
    <row r="558" spans="1:11" ht="15" customHeight="1">
      <c r="A558" s="1518"/>
      <c r="B558" s="1518"/>
      <c r="C558" s="1521" t="s">
        <v>61</v>
      </c>
      <c r="D558" s="1520">
        <v>0</v>
      </c>
      <c r="E558" s="1520">
        <v>0</v>
      </c>
      <c r="F558" s="1520">
        <v>0</v>
      </c>
      <c r="G558" s="1520">
        <v>0</v>
      </c>
      <c r="H558" s="1518"/>
      <c r="I558" s="1518"/>
      <c r="J558" s="1518"/>
      <c r="K558" s="1518"/>
    </row>
    <row r="559" spans="1:11" ht="15" customHeight="1">
      <c r="A559" s="1518"/>
      <c r="B559" s="1518"/>
      <c r="C559" s="1521" t="s">
        <v>62</v>
      </c>
      <c r="D559" s="1520">
        <v>0</v>
      </c>
      <c r="E559" s="1520">
        <v>105000000</v>
      </c>
      <c r="F559" s="1520">
        <v>130000000</v>
      </c>
      <c r="G559" s="1520">
        <v>130000000</v>
      </c>
      <c r="H559" s="1518"/>
      <c r="I559" s="1518"/>
      <c r="J559" s="1518"/>
      <c r="K559" s="1518"/>
    </row>
    <row r="560" spans="1:11" ht="15" customHeight="1">
      <c r="A560" s="1518"/>
      <c r="B560" s="1518"/>
      <c r="C560" s="1521" t="s">
        <v>49</v>
      </c>
      <c r="D560" s="1520">
        <v>0</v>
      </c>
      <c r="E560" s="1520">
        <v>105000000</v>
      </c>
      <c r="F560" s="1520">
        <v>130000000</v>
      </c>
      <c r="G560" s="1520">
        <v>130000000</v>
      </c>
      <c r="H560" s="1518"/>
      <c r="I560" s="1518"/>
      <c r="J560" s="1518"/>
      <c r="K560" s="1518"/>
    </row>
    <row r="561" spans="1:11" ht="15" customHeight="1">
      <c r="A561" s="1518"/>
      <c r="B561" s="1518"/>
      <c r="C561" s="1521" t="s">
        <v>58</v>
      </c>
      <c r="D561" s="1520">
        <v>0</v>
      </c>
      <c r="E561" s="1520">
        <v>0</v>
      </c>
      <c r="F561" s="1520">
        <v>0</v>
      </c>
      <c r="G561" s="1520">
        <v>0</v>
      </c>
      <c r="H561" s="1518"/>
      <c r="I561" s="1518"/>
      <c r="J561" s="1518"/>
      <c r="K561" s="1518"/>
    </row>
    <row r="562" spans="1:11" ht="15" customHeight="1">
      <c r="A562" s="1518"/>
      <c r="B562" s="1518"/>
      <c r="C562" s="1521" t="s">
        <v>59</v>
      </c>
      <c r="D562" s="1520">
        <v>0</v>
      </c>
      <c r="E562" s="1520">
        <v>0</v>
      </c>
      <c r="F562" s="1520">
        <v>0</v>
      </c>
      <c r="G562" s="1520">
        <v>0</v>
      </c>
      <c r="H562" s="1518"/>
      <c r="I562" s="1518"/>
      <c r="J562" s="1518"/>
      <c r="K562" s="1518"/>
    </row>
    <row r="563" spans="1:11" ht="15" customHeight="1">
      <c r="A563" s="1518"/>
      <c r="B563" s="1518"/>
      <c r="C563" s="1521" t="s">
        <v>60</v>
      </c>
      <c r="D563" s="1520">
        <v>0</v>
      </c>
      <c r="E563" s="1520">
        <v>0</v>
      </c>
      <c r="F563" s="1520">
        <v>0</v>
      </c>
      <c r="G563" s="1520">
        <v>0</v>
      </c>
      <c r="H563" s="1518"/>
      <c r="I563" s="1518"/>
      <c r="J563" s="1518"/>
      <c r="K563" s="1518"/>
    </row>
    <row r="564" spans="1:11" ht="15" customHeight="1">
      <c r="A564" s="1518"/>
      <c r="B564" s="1518"/>
      <c r="C564" s="1521" t="s">
        <v>61</v>
      </c>
      <c r="D564" s="1520">
        <v>0</v>
      </c>
      <c r="E564" s="1520">
        <v>0</v>
      </c>
      <c r="F564" s="1520">
        <v>0</v>
      </c>
      <c r="G564" s="1520">
        <v>0</v>
      </c>
      <c r="H564" s="1518"/>
      <c r="I564" s="1518"/>
      <c r="J564" s="1518"/>
      <c r="K564" s="1518"/>
    </row>
    <row r="565" spans="1:11" ht="15" customHeight="1">
      <c r="A565" s="1518"/>
      <c r="B565" s="1518"/>
      <c r="C565" s="1521" t="s">
        <v>63</v>
      </c>
      <c r="D565" s="1520">
        <v>0</v>
      </c>
      <c r="E565" s="1520">
        <v>0</v>
      </c>
      <c r="F565" s="1520">
        <v>0</v>
      </c>
      <c r="G565" s="1520">
        <v>0</v>
      </c>
      <c r="H565" s="1518"/>
      <c r="I565" s="1518"/>
      <c r="J565" s="1518"/>
      <c r="K565" s="1518"/>
    </row>
    <row r="566" spans="1:11" ht="15" customHeight="1">
      <c r="A566" s="1518"/>
      <c r="B566" s="1518"/>
      <c r="C566" s="1521" t="s">
        <v>49</v>
      </c>
      <c r="D566" s="1520">
        <v>0</v>
      </c>
      <c r="E566" s="1520">
        <v>0</v>
      </c>
      <c r="F566" s="1520">
        <v>0</v>
      </c>
      <c r="G566" s="1520">
        <v>0</v>
      </c>
      <c r="H566" s="1518"/>
      <c r="I566" s="1518"/>
      <c r="J566" s="1518"/>
      <c r="K566" s="1518"/>
    </row>
    <row r="567" spans="1:11" ht="15" customHeight="1">
      <c r="A567" s="1518"/>
      <c r="B567" s="1518"/>
      <c r="C567" s="1521" t="s">
        <v>58</v>
      </c>
      <c r="D567" s="1520">
        <v>0</v>
      </c>
      <c r="E567" s="1520">
        <v>0</v>
      </c>
      <c r="F567" s="1520">
        <v>0</v>
      </c>
      <c r="G567" s="1520">
        <v>0</v>
      </c>
      <c r="H567" s="1518"/>
      <c r="I567" s="1518"/>
      <c r="J567" s="1518"/>
      <c r="K567" s="1518"/>
    </row>
    <row r="568" spans="1:11" ht="15" customHeight="1">
      <c r="A568" s="1518"/>
      <c r="B568" s="1518"/>
      <c r="C568" s="1521" t="s">
        <v>59</v>
      </c>
      <c r="D568" s="1520">
        <v>0</v>
      </c>
      <c r="E568" s="1520">
        <v>0</v>
      </c>
      <c r="F568" s="1520">
        <v>0</v>
      </c>
      <c r="G568" s="1520">
        <v>0</v>
      </c>
      <c r="H568" s="1518"/>
      <c r="I568" s="1518"/>
      <c r="J568" s="1518"/>
      <c r="K568" s="1518"/>
    </row>
    <row r="569" spans="1:11" ht="15" customHeight="1">
      <c r="A569" s="1518"/>
      <c r="B569" s="1518"/>
      <c r="C569" s="1521" t="s">
        <v>60</v>
      </c>
      <c r="D569" s="1520">
        <v>0</v>
      </c>
      <c r="E569" s="1520">
        <v>0</v>
      </c>
      <c r="F569" s="1520">
        <v>0</v>
      </c>
      <c r="G569" s="1520">
        <v>0</v>
      </c>
      <c r="H569" s="1518"/>
      <c r="I569" s="1518"/>
      <c r="J569" s="1518"/>
      <c r="K569" s="1518"/>
    </row>
    <row r="570" spans="1:11" ht="15" customHeight="1">
      <c r="A570" s="1518"/>
      <c r="B570" s="1518"/>
      <c r="C570" s="1521" t="s">
        <v>61</v>
      </c>
      <c r="D570" s="1520">
        <v>0</v>
      </c>
      <c r="E570" s="1520">
        <v>0</v>
      </c>
      <c r="F570" s="1520">
        <v>0</v>
      </c>
      <c r="G570" s="1520">
        <v>0</v>
      </c>
      <c r="H570" s="1518"/>
      <c r="I570" s="1518"/>
      <c r="J570" s="1518"/>
      <c r="K570" s="1518"/>
    </row>
    <row r="571" spans="1:11" ht="15" customHeight="1">
      <c r="A571" s="1518"/>
      <c r="B571" s="1518"/>
      <c r="C571" s="1521" t="s">
        <v>64</v>
      </c>
      <c r="D571" s="1520">
        <v>0</v>
      </c>
      <c r="E571" s="1520">
        <v>0</v>
      </c>
      <c r="F571" s="1520">
        <v>0</v>
      </c>
      <c r="G571" s="1520">
        <v>0</v>
      </c>
      <c r="H571" s="1518"/>
      <c r="I571" s="1518"/>
      <c r="J571" s="1518"/>
      <c r="K571" s="1518"/>
    </row>
    <row r="572" spans="1:11" ht="15" customHeight="1">
      <c r="A572" s="1518"/>
      <c r="B572" s="1518"/>
      <c r="C572" s="1521" t="s">
        <v>65</v>
      </c>
      <c r="D572" s="1520">
        <v>0</v>
      </c>
      <c r="E572" s="1520">
        <v>0</v>
      </c>
      <c r="F572" s="1520">
        <v>0</v>
      </c>
      <c r="G572" s="1520">
        <v>0</v>
      </c>
      <c r="H572" s="1518"/>
      <c r="I572" s="1518"/>
      <c r="J572" s="1518"/>
      <c r="K572" s="1518"/>
    </row>
    <row r="573" spans="1:11" ht="20.100000000000001" customHeight="1">
      <c r="A573" s="1518"/>
      <c r="B573" s="1518"/>
      <c r="C573" s="1519" t="s">
        <v>18</v>
      </c>
      <c r="D573" s="1518"/>
      <c r="E573" s="1518"/>
      <c r="F573" s="1518"/>
      <c r="G573" s="1518"/>
      <c r="H573" s="1518"/>
      <c r="I573" s="1518"/>
      <c r="J573" s="1518"/>
      <c r="K573" s="1518"/>
    </row>
  </sheetData>
  <mergeCells count="55">
    <mergeCell ref="C1:G1"/>
    <mergeCell ref="C2:G2"/>
    <mergeCell ref="D3:G3"/>
    <mergeCell ref="D4:G4"/>
    <mergeCell ref="D5:G5"/>
    <mergeCell ref="D14:G14"/>
    <mergeCell ref="C18:G18"/>
    <mergeCell ref="D19:G19"/>
    <mergeCell ref="D20:G20"/>
    <mergeCell ref="D21:G21"/>
    <mergeCell ref="D6:G6"/>
    <mergeCell ref="D7:G7"/>
    <mergeCell ref="C8:G8"/>
    <mergeCell ref="C9:G9"/>
    <mergeCell ref="D10:G10"/>
    <mergeCell ref="D79:G79"/>
    <mergeCell ref="D80:G80"/>
    <mergeCell ref="C89:G89"/>
    <mergeCell ref="D134:G134"/>
    <mergeCell ref="D135:G135"/>
    <mergeCell ref="D22:G22"/>
    <mergeCell ref="C31:G31"/>
    <mergeCell ref="C76:G76"/>
    <mergeCell ref="D77:G77"/>
    <mergeCell ref="D78:G78"/>
    <mergeCell ref="C201:G201"/>
    <mergeCell ref="D246:G246"/>
    <mergeCell ref="D247:G247"/>
    <mergeCell ref="D248:G248"/>
    <mergeCell ref="D249:G249"/>
    <mergeCell ref="D136:G136"/>
    <mergeCell ref="C145:G145"/>
    <mergeCell ref="D190:G190"/>
    <mergeCell ref="D191:G191"/>
    <mergeCell ref="D192:G192"/>
    <mergeCell ref="C315:G315"/>
    <mergeCell ref="D360:G360"/>
    <mergeCell ref="D361:G361"/>
    <mergeCell ref="D362:G362"/>
    <mergeCell ref="D363:G363"/>
    <mergeCell ref="C258:G258"/>
    <mergeCell ref="D303:G303"/>
    <mergeCell ref="D304:G304"/>
    <mergeCell ref="D305:G305"/>
    <mergeCell ref="D306:G306"/>
    <mergeCell ref="D473:G473"/>
    <mergeCell ref="D474:G474"/>
    <mergeCell ref="D475:G475"/>
    <mergeCell ref="D476:G476"/>
    <mergeCell ref="C485:G485"/>
    <mergeCell ref="C372:G372"/>
    <mergeCell ref="D417:G417"/>
    <mergeCell ref="D418:G418"/>
    <mergeCell ref="D419:G419"/>
    <mergeCell ref="C428:G428"/>
  </mergeCells>
  <pageMargins left="0" right="0" top="0" bottom="0" header="0" footer="0"/>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293"/>
  <sheetViews>
    <sheetView view="pageBreakPreview" topLeftCell="B256" zoomScale="73" zoomScaleNormal="100" zoomScaleSheetLayoutView="73" workbookViewId="0">
      <selection activeCell="G301" sqref="G301"/>
    </sheetView>
  </sheetViews>
  <sheetFormatPr defaultColWidth="9.125" defaultRowHeight="14.25"/>
  <cols>
    <col min="1" max="1" width="13.25" style="1541" hidden="1" customWidth="1"/>
    <col min="2" max="2" width="9.75" style="1541" customWidth="1"/>
    <col min="3" max="3" width="28.25" style="1541" customWidth="1"/>
    <col min="4" max="6" width="15.875" style="1541" customWidth="1"/>
    <col min="7" max="7" width="16.125" style="1541" customWidth="1"/>
    <col min="8" max="8" width="6.75" style="1541" customWidth="1"/>
    <col min="9" max="9" width="18.25" style="1541" customWidth="1"/>
    <col min="10" max="10" width="10.75" style="1541" customWidth="1"/>
    <col min="11" max="11" width="17.375" style="1541" customWidth="1"/>
    <col min="12" max="16384" width="9.125" style="1541"/>
  </cols>
  <sheetData>
    <row r="1" spans="1:11" ht="20.100000000000001" customHeight="1">
      <c r="A1" s="1543"/>
      <c r="B1" s="1543"/>
      <c r="C1" s="1942" t="s">
        <v>0</v>
      </c>
      <c r="D1" s="1943"/>
      <c r="E1" s="1943"/>
      <c r="F1" s="1943"/>
      <c r="G1" s="1943"/>
      <c r="H1" s="1543"/>
      <c r="I1" s="1543"/>
      <c r="J1" s="1543"/>
      <c r="K1" s="1543"/>
    </row>
    <row r="2" spans="1:11" ht="24.95" customHeight="1">
      <c r="A2" s="1543"/>
      <c r="B2" s="1543"/>
      <c r="C2" s="1944" t="s">
        <v>1</v>
      </c>
      <c r="D2" s="1945"/>
      <c r="E2" s="1945"/>
      <c r="F2" s="1945"/>
      <c r="G2" s="1945"/>
      <c r="H2" s="1543"/>
      <c r="I2" s="1543"/>
      <c r="J2" s="1543"/>
      <c r="K2" s="1543"/>
    </row>
    <row r="3" spans="1:11" ht="14.1" customHeight="1">
      <c r="A3" s="1543"/>
      <c r="B3" s="1543"/>
      <c r="C3" s="1565" t="s">
        <v>2</v>
      </c>
      <c r="D3" s="1934" t="s">
        <v>2616</v>
      </c>
      <c r="E3" s="1935"/>
      <c r="F3" s="1935"/>
      <c r="G3" s="1935"/>
      <c r="H3" s="1543"/>
      <c r="I3" s="1543"/>
      <c r="J3" s="1543"/>
      <c r="K3" s="1543"/>
    </row>
    <row r="4" spans="1:11" ht="14.1" customHeight="1">
      <c r="A4" s="1543"/>
      <c r="B4" s="1543"/>
      <c r="C4" s="1565" t="s">
        <v>4</v>
      </c>
      <c r="D4" s="1934" t="s">
        <v>2615</v>
      </c>
      <c r="E4" s="1935"/>
      <c r="F4" s="1935"/>
      <c r="G4" s="1935"/>
      <c r="H4" s="1543"/>
      <c r="I4" s="1543"/>
      <c r="J4" s="1543"/>
      <c r="K4" s="1543"/>
    </row>
    <row r="5" spans="1:11" ht="14.1" customHeight="1">
      <c r="A5" s="1543"/>
      <c r="B5" s="1543"/>
      <c r="C5" s="1565" t="s">
        <v>6</v>
      </c>
      <c r="D5" s="1934" t="s">
        <v>532</v>
      </c>
      <c r="E5" s="1935"/>
      <c r="F5" s="1935"/>
      <c r="G5" s="1935"/>
      <c r="H5" s="1543"/>
      <c r="I5" s="1543"/>
      <c r="J5" s="1543"/>
      <c r="K5" s="1543"/>
    </row>
    <row r="6" spans="1:11" ht="14.1" customHeight="1">
      <c r="A6" s="1543"/>
      <c r="B6" s="1543"/>
      <c r="C6" s="1565" t="s">
        <v>8</v>
      </c>
      <c r="D6" s="1934" t="s">
        <v>533</v>
      </c>
      <c r="E6" s="1935"/>
      <c r="F6" s="1935"/>
      <c r="G6" s="1935"/>
      <c r="H6" s="1543"/>
      <c r="I6" s="1543"/>
      <c r="J6" s="1543"/>
      <c r="K6" s="1543"/>
    </row>
    <row r="7" spans="1:11" ht="14.1" customHeight="1">
      <c r="A7" s="1543"/>
      <c r="B7" s="1543"/>
      <c r="C7" s="1565" t="s">
        <v>10</v>
      </c>
      <c r="D7" s="1936" t="s">
        <v>11</v>
      </c>
      <c r="E7" s="1937"/>
      <c r="F7" s="1937"/>
      <c r="G7" s="1937"/>
      <c r="H7" s="1543"/>
      <c r="I7" s="1543"/>
      <c r="J7" s="1543"/>
      <c r="K7" s="1543"/>
    </row>
    <row r="8" spans="1:11" ht="14.1" customHeight="1">
      <c r="A8" s="1543"/>
      <c r="B8" s="1543"/>
      <c r="C8" s="1938" t="s">
        <v>12</v>
      </c>
      <c r="D8" s="1939"/>
      <c r="E8" s="1939"/>
      <c r="F8" s="1939"/>
      <c r="G8" s="1939"/>
      <c r="H8" s="1543"/>
      <c r="I8" s="1543"/>
      <c r="J8" s="1543"/>
      <c r="K8" s="1543"/>
    </row>
    <row r="9" spans="1:11" ht="20.100000000000001" customHeight="1">
      <c r="A9" s="1543"/>
      <c r="B9" s="1543"/>
      <c r="C9" s="1940" t="s">
        <v>2614</v>
      </c>
      <c r="D9" s="1941"/>
      <c r="E9" s="1941"/>
      <c r="F9" s="1941"/>
      <c r="G9" s="1941"/>
      <c r="H9" s="1543"/>
      <c r="I9" s="1543"/>
      <c r="J9" s="1543"/>
      <c r="K9" s="1543"/>
    </row>
    <row r="10" spans="1:11" ht="57.95" customHeight="1">
      <c r="A10" s="1543"/>
      <c r="B10" s="1543"/>
      <c r="C10" s="1549" t="s">
        <v>14</v>
      </c>
      <c r="D10" s="1946" t="s">
        <v>2613</v>
      </c>
      <c r="E10" s="1947"/>
      <c r="F10" s="1947"/>
      <c r="G10" s="1947"/>
      <c r="H10" s="1543"/>
      <c r="I10" s="1543"/>
      <c r="J10" s="1543"/>
      <c r="K10" s="1543"/>
    </row>
    <row r="11" spans="1:11" ht="27.95" customHeight="1">
      <c r="A11" s="1543"/>
      <c r="B11" s="1543"/>
      <c r="C11" s="1546" t="s">
        <v>209</v>
      </c>
      <c r="D11" s="1564">
        <v>2023</v>
      </c>
      <c r="E11" s="1564">
        <v>2024</v>
      </c>
      <c r="F11" s="1564">
        <v>2025</v>
      </c>
      <c r="G11" s="1564">
        <v>2026</v>
      </c>
      <c r="H11" s="1543"/>
      <c r="I11" s="1543"/>
      <c r="J11" s="1543"/>
      <c r="K11" s="1543"/>
    </row>
    <row r="12" spans="1:11" ht="14.1" customHeight="1">
      <c r="A12" s="1543"/>
      <c r="B12" s="1543"/>
      <c r="C12" s="1563"/>
      <c r="D12" s="1562" t="s">
        <v>22</v>
      </c>
      <c r="E12" s="1562" t="s">
        <v>23</v>
      </c>
      <c r="F12" s="1562" t="s">
        <v>23</v>
      </c>
      <c r="G12" s="1562" t="s">
        <v>23</v>
      </c>
      <c r="H12" s="1543"/>
      <c r="I12" s="1543"/>
      <c r="J12" s="1543"/>
      <c r="K12" s="1543"/>
    </row>
    <row r="13" spans="1:11" ht="41.1" customHeight="1">
      <c r="A13" s="1543"/>
      <c r="B13" s="1543"/>
      <c r="C13" s="1546" t="s">
        <v>2612</v>
      </c>
      <c r="D13" s="1559" t="s">
        <v>475</v>
      </c>
      <c r="E13" s="1559" t="s">
        <v>477</v>
      </c>
      <c r="F13" s="1559" t="s">
        <v>2370</v>
      </c>
      <c r="G13" s="1559" t="s">
        <v>2611</v>
      </c>
      <c r="H13" s="1543"/>
      <c r="I13" s="1543"/>
      <c r="J13" s="1543"/>
      <c r="K13" s="1543"/>
    </row>
    <row r="14" spans="1:11" ht="87.95" customHeight="1">
      <c r="A14" s="1543"/>
      <c r="B14" s="1543"/>
      <c r="C14" s="1549" t="s">
        <v>16</v>
      </c>
      <c r="D14" s="1946" t="s">
        <v>2610</v>
      </c>
      <c r="E14" s="1947"/>
      <c r="F14" s="1947"/>
      <c r="G14" s="1947"/>
      <c r="H14" s="1543"/>
      <c r="I14" s="1543"/>
      <c r="J14" s="1543"/>
      <c r="K14" s="1543"/>
    </row>
    <row r="15" spans="1:11" ht="27.95" customHeight="1">
      <c r="A15" s="1543"/>
      <c r="B15" s="1543"/>
      <c r="C15" s="1546" t="s">
        <v>223</v>
      </c>
      <c r="D15" s="1564">
        <v>2023</v>
      </c>
      <c r="E15" s="1564">
        <v>2024</v>
      </c>
      <c r="F15" s="1564">
        <v>2025</v>
      </c>
      <c r="G15" s="1564">
        <v>2026</v>
      </c>
      <c r="H15" s="1543"/>
      <c r="I15" s="1543"/>
      <c r="J15" s="1543"/>
      <c r="K15" s="1543"/>
    </row>
    <row r="16" spans="1:11" ht="14.1" customHeight="1">
      <c r="A16" s="1543"/>
      <c r="B16" s="1543"/>
      <c r="C16" s="1563"/>
      <c r="D16" s="1562" t="s">
        <v>22</v>
      </c>
      <c r="E16" s="1562" t="s">
        <v>23</v>
      </c>
      <c r="F16" s="1562" t="s">
        <v>23</v>
      </c>
      <c r="G16" s="1562" t="s">
        <v>23</v>
      </c>
      <c r="H16" s="1543"/>
      <c r="I16" s="1543"/>
      <c r="J16" s="1543"/>
      <c r="K16" s="1543"/>
    </row>
    <row r="17" spans="1:11" ht="20.100000000000001" customHeight="1">
      <c r="A17" s="1543"/>
      <c r="B17" s="1543"/>
      <c r="C17" s="1546" t="s">
        <v>2609</v>
      </c>
      <c r="D17" s="1559" t="s">
        <v>544</v>
      </c>
      <c r="E17" s="1559" t="s">
        <v>2608</v>
      </c>
      <c r="F17" s="1559" t="s">
        <v>115</v>
      </c>
      <c r="G17" s="1559" t="s">
        <v>115</v>
      </c>
      <c r="H17" s="1543"/>
      <c r="I17" s="1543"/>
      <c r="J17" s="1543"/>
      <c r="K17" s="1543"/>
    </row>
    <row r="18" spans="1:11" ht="20.100000000000001" customHeight="1">
      <c r="A18" s="1543"/>
      <c r="B18" s="1543"/>
      <c r="C18" s="1546" t="s">
        <v>2607</v>
      </c>
      <c r="D18" s="1559" t="s">
        <v>1990</v>
      </c>
      <c r="E18" s="1559" t="s">
        <v>2606</v>
      </c>
      <c r="F18" s="1559" t="s">
        <v>1988</v>
      </c>
      <c r="G18" s="1559" t="s">
        <v>2605</v>
      </c>
      <c r="H18" s="1543"/>
      <c r="I18" s="1543"/>
      <c r="J18" s="1543"/>
      <c r="K18" s="1543"/>
    </row>
    <row r="19" spans="1:11" ht="30.95" customHeight="1">
      <c r="A19" s="1543"/>
      <c r="B19" s="1543"/>
      <c r="C19" s="1546" t="s">
        <v>2604</v>
      </c>
      <c r="D19" s="1559" t="s">
        <v>364</v>
      </c>
      <c r="E19" s="1559" t="s">
        <v>1672</v>
      </c>
      <c r="F19" s="1559" t="s">
        <v>1944</v>
      </c>
      <c r="G19" s="1559" t="s">
        <v>2603</v>
      </c>
      <c r="H19" s="1543"/>
      <c r="I19" s="1543"/>
      <c r="J19" s="1543"/>
      <c r="K19" s="1543"/>
    </row>
    <row r="20" spans="1:11" ht="14.1" customHeight="1">
      <c r="A20" s="1543"/>
      <c r="B20" s="1543"/>
      <c r="C20" s="1948" t="s">
        <v>27</v>
      </c>
      <c r="D20" s="1949"/>
      <c r="E20" s="1949"/>
      <c r="F20" s="1949"/>
      <c r="G20" s="1949"/>
      <c r="H20" s="1543"/>
      <c r="I20" s="1543"/>
      <c r="J20" s="1543"/>
      <c r="K20" s="1543"/>
    </row>
    <row r="21" spans="1:11" ht="14.1" customHeight="1">
      <c r="A21" s="1543"/>
      <c r="B21" s="1543"/>
      <c r="C21" s="1561" t="s">
        <v>2602</v>
      </c>
      <c r="D21" s="1948" t="s">
        <v>2601</v>
      </c>
      <c r="E21" s="1949"/>
      <c r="F21" s="1949"/>
      <c r="G21" s="1949"/>
      <c r="H21" s="1543"/>
      <c r="I21" s="1543"/>
      <c r="J21" s="1543"/>
      <c r="K21" s="1543"/>
    </row>
    <row r="22" spans="1:11" ht="18" customHeight="1">
      <c r="A22" s="1543"/>
      <c r="B22" s="1543"/>
      <c r="C22" s="1560" t="s">
        <v>19</v>
      </c>
      <c r="D22" s="1950" t="s">
        <v>2600</v>
      </c>
      <c r="E22" s="1951"/>
      <c r="F22" s="1951"/>
      <c r="G22" s="1951"/>
      <c r="H22" s="1543"/>
      <c r="I22" s="1543"/>
      <c r="J22" s="1543"/>
      <c r="K22" s="1543"/>
    </row>
    <row r="23" spans="1:11" ht="18" customHeight="1">
      <c r="A23" s="1543"/>
      <c r="B23" s="1543"/>
      <c r="C23" s="1542" t="s">
        <v>20</v>
      </c>
      <c r="D23" s="1952" t="s">
        <v>2599</v>
      </c>
      <c r="E23" s="1953"/>
      <c r="F23" s="1953"/>
      <c r="G23" s="1953"/>
      <c r="H23" s="1543"/>
      <c r="I23" s="1543"/>
      <c r="J23" s="1543"/>
      <c r="K23" s="1543"/>
    </row>
    <row r="24" spans="1:11" ht="18" customHeight="1">
      <c r="A24" s="1543"/>
      <c r="B24" s="1543"/>
      <c r="C24" s="1542" t="s">
        <v>21</v>
      </c>
      <c r="D24" s="1952" t="s">
        <v>287</v>
      </c>
      <c r="E24" s="1953"/>
      <c r="F24" s="1953"/>
      <c r="G24" s="1953"/>
      <c r="H24" s="1543"/>
      <c r="I24" s="1543"/>
      <c r="J24" s="1543"/>
      <c r="K24" s="1543"/>
    </row>
    <row r="25" spans="1:11" ht="15" customHeight="1">
      <c r="A25" s="1543"/>
      <c r="B25" s="1543"/>
      <c r="C25" s="1558"/>
      <c r="D25" s="1557">
        <v>2023</v>
      </c>
      <c r="E25" s="1557">
        <v>2024</v>
      </c>
      <c r="F25" s="1557">
        <v>2025</v>
      </c>
      <c r="G25" s="1557">
        <v>2026</v>
      </c>
      <c r="H25" s="1543"/>
      <c r="I25" s="1543"/>
      <c r="J25" s="1543"/>
      <c r="K25" s="1543"/>
    </row>
    <row r="26" spans="1:11" ht="15" customHeight="1">
      <c r="A26" s="1543"/>
      <c r="B26" s="1543"/>
      <c r="C26" s="1556"/>
      <c r="D26" s="1555" t="s">
        <v>22</v>
      </c>
      <c r="E26" s="1555" t="s">
        <v>23</v>
      </c>
      <c r="F26" s="1555" t="s">
        <v>23</v>
      </c>
      <c r="G26" s="1555" t="s">
        <v>23</v>
      </c>
      <c r="H26" s="1543"/>
      <c r="I26" s="1543"/>
      <c r="J26" s="1543"/>
      <c r="K26" s="1543"/>
    </row>
    <row r="27" spans="1:11" ht="14.1" customHeight="1">
      <c r="A27" s="1543"/>
      <c r="B27" s="1543"/>
      <c r="C27" s="1546" t="s">
        <v>33</v>
      </c>
      <c r="D27" s="1559" t="s">
        <v>2598</v>
      </c>
      <c r="E27" s="1559" t="s">
        <v>1510</v>
      </c>
      <c r="F27" s="1559" t="s">
        <v>1510</v>
      </c>
      <c r="G27" s="1559" t="s">
        <v>1510</v>
      </c>
      <c r="H27" s="1543"/>
      <c r="I27" s="1543"/>
      <c r="J27" s="1543"/>
      <c r="K27" s="1543"/>
    </row>
    <row r="28" spans="1:11" ht="14.1" customHeight="1">
      <c r="A28" s="1543"/>
      <c r="B28" s="1543"/>
      <c r="C28" s="1546" t="s">
        <v>35</v>
      </c>
      <c r="D28" s="1559" t="s">
        <v>2597</v>
      </c>
      <c r="E28" s="1559" t="s">
        <v>2596</v>
      </c>
      <c r="F28" s="1559" t="s">
        <v>2595</v>
      </c>
      <c r="G28" s="1559" t="s">
        <v>2595</v>
      </c>
      <c r="H28" s="1543"/>
      <c r="I28" s="1543"/>
      <c r="J28" s="1543"/>
      <c r="K28" s="1543"/>
    </row>
    <row r="29" spans="1:11" ht="14.1" customHeight="1">
      <c r="A29" s="1543"/>
      <c r="B29" s="1543"/>
      <c r="C29" s="1546" t="s">
        <v>40</v>
      </c>
      <c r="D29" s="1559" t="s">
        <v>2594</v>
      </c>
      <c r="E29" s="1559" t="s">
        <v>2593</v>
      </c>
      <c r="F29" s="1559" t="s">
        <v>2592</v>
      </c>
      <c r="G29" s="1559" t="s">
        <v>2592</v>
      </c>
      <c r="H29" s="1543"/>
      <c r="I29" s="1543"/>
      <c r="J29" s="1543"/>
      <c r="K29" s="1543"/>
    </row>
    <row r="30" spans="1:11" ht="14.1" customHeight="1">
      <c r="A30" s="1543"/>
      <c r="B30" s="1543"/>
      <c r="C30" s="1546" t="s">
        <v>41</v>
      </c>
      <c r="D30" s="1559" t="s">
        <v>18</v>
      </c>
      <c r="E30" s="1559" t="s">
        <v>81</v>
      </c>
      <c r="F30" s="1559" t="s">
        <v>42</v>
      </c>
      <c r="G30" s="1559" t="s">
        <v>42</v>
      </c>
      <c r="H30" s="1543"/>
      <c r="I30" s="1543"/>
      <c r="J30" s="1543"/>
      <c r="K30" s="1543"/>
    </row>
    <row r="31" spans="1:11" ht="14.1" customHeight="1">
      <c r="A31" s="1543"/>
      <c r="B31" s="1543"/>
      <c r="C31" s="1546" t="s">
        <v>43</v>
      </c>
      <c r="D31" s="1559" t="s">
        <v>18</v>
      </c>
      <c r="E31" s="1559" t="s">
        <v>2591</v>
      </c>
      <c r="F31" s="1559" t="s">
        <v>2249</v>
      </c>
      <c r="G31" s="1559" t="s">
        <v>42</v>
      </c>
      <c r="H31" s="1543"/>
      <c r="I31" s="1543"/>
      <c r="J31" s="1543"/>
      <c r="K31" s="1543"/>
    </row>
    <row r="32" spans="1:11" ht="14.1" customHeight="1">
      <c r="A32" s="1543"/>
      <c r="B32" s="1543"/>
      <c r="C32" s="1546" t="s">
        <v>47</v>
      </c>
      <c r="D32" s="1559" t="s">
        <v>18</v>
      </c>
      <c r="E32" s="1559" t="s">
        <v>2590</v>
      </c>
      <c r="F32" s="1559" t="s">
        <v>2249</v>
      </c>
      <c r="G32" s="1559" t="s">
        <v>42</v>
      </c>
      <c r="H32" s="1543"/>
      <c r="I32" s="1543"/>
      <c r="J32" s="1543"/>
      <c r="K32" s="1543"/>
    </row>
    <row r="33" spans="1:11" ht="14.1" customHeight="1">
      <c r="A33" s="1543"/>
      <c r="B33" s="1543"/>
      <c r="C33" s="1954" t="s">
        <v>24</v>
      </c>
      <c r="D33" s="1955"/>
      <c r="E33" s="1955"/>
      <c r="F33" s="1955"/>
      <c r="G33" s="1955"/>
      <c r="H33" s="1543"/>
      <c r="I33" s="1543"/>
      <c r="J33" s="1543"/>
      <c r="K33" s="1543"/>
    </row>
    <row r="34" spans="1:11" ht="14.1" customHeight="1">
      <c r="A34" s="1543"/>
      <c r="B34" s="1543"/>
      <c r="C34" s="1558"/>
      <c r="D34" s="1557">
        <v>2023</v>
      </c>
      <c r="E34" s="1557">
        <v>2024</v>
      </c>
      <c r="F34" s="1557">
        <v>2025</v>
      </c>
      <c r="G34" s="1557">
        <v>2026</v>
      </c>
      <c r="H34" s="1543"/>
      <c r="I34" s="1543"/>
      <c r="J34" s="1543"/>
      <c r="K34" s="1543"/>
    </row>
    <row r="35" spans="1:11" ht="14.1" customHeight="1">
      <c r="A35" s="1543"/>
      <c r="B35" s="1543"/>
      <c r="C35" s="1556"/>
      <c r="D35" s="1555" t="s">
        <v>22</v>
      </c>
      <c r="E35" s="1555" t="s">
        <v>23</v>
      </c>
      <c r="F35" s="1555" t="s">
        <v>23</v>
      </c>
      <c r="G35" s="1555" t="s">
        <v>23</v>
      </c>
      <c r="H35" s="1543"/>
      <c r="I35" s="1543"/>
      <c r="J35" s="1543"/>
      <c r="K35" s="1543"/>
    </row>
    <row r="36" spans="1:11" ht="14.1" customHeight="1">
      <c r="A36" s="1543"/>
      <c r="B36" s="1543"/>
      <c r="C36" s="1554" t="s">
        <v>48</v>
      </c>
      <c r="D36" s="1552">
        <v>0</v>
      </c>
      <c r="E36" s="1552">
        <v>256639000</v>
      </c>
      <c r="F36" s="1552">
        <v>256639000</v>
      </c>
      <c r="G36" s="1552">
        <v>256639000</v>
      </c>
      <c r="H36" s="1543"/>
      <c r="I36" s="1543"/>
      <c r="J36" s="1543"/>
      <c r="K36" s="1543"/>
    </row>
    <row r="37" spans="1:11" ht="14.1" customHeight="1">
      <c r="A37" s="1543"/>
      <c r="B37" s="1543"/>
      <c r="C37" s="1554" t="s">
        <v>49</v>
      </c>
      <c r="D37" s="1552">
        <v>0</v>
      </c>
      <c r="E37" s="1552">
        <v>256639000</v>
      </c>
      <c r="F37" s="1552">
        <v>256639000</v>
      </c>
      <c r="G37" s="1552">
        <v>256639000</v>
      </c>
      <c r="H37" s="1543"/>
      <c r="I37" s="1543"/>
      <c r="J37" s="1543"/>
      <c r="K37" s="1543"/>
    </row>
    <row r="38" spans="1:11" ht="14.1" customHeight="1">
      <c r="A38" s="1543"/>
      <c r="B38" s="1543"/>
      <c r="C38" s="1554" t="s">
        <v>50</v>
      </c>
      <c r="D38" s="1552">
        <v>0</v>
      </c>
      <c r="E38" s="1552">
        <v>0</v>
      </c>
      <c r="F38" s="1552">
        <v>0</v>
      </c>
      <c r="G38" s="1552">
        <v>0</v>
      </c>
      <c r="H38" s="1543"/>
      <c r="I38" s="1543"/>
      <c r="J38" s="1543"/>
      <c r="K38" s="1543"/>
    </row>
    <row r="39" spans="1:11" ht="14.1" customHeight="1">
      <c r="A39" s="1543"/>
      <c r="B39" s="1543"/>
      <c r="C39" s="1554" t="s">
        <v>51</v>
      </c>
      <c r="D39" s="1552">
        <v>0</v>
      </c>
      <c r="E39" s="1552">
        <v>34770000</v>
      </c>
      <c r="F39" s="1552">
        <v>34770000</v>
      </c>
      <c r="G39" s="1552">
        <v>34770000</v>
      </c>
      <c r="H39" s="1543"/>
      <c r="I39" s="1543"/>
      <c r="J39" s="1543"/>
      <c r="K39" s="1543"/>
    </row>
    <row r="40" spans="1:11" ht="14.1" customHeight="1">
      <c r="A40" s="1543"/>
      <c r="B40" s="1543"/>
      <c r="C40" s="1554" t="s">
        <v>49</v>
      </c>
      <c r="D40" s="1552">
        <v>0</v>
      </c>
      <c r="E40" s="1552">
        <v>34770000</v>
      </c>
      <c r="F40" s="1552">
        <v>34770000</v>
      </c>
      <c r="G40" s="1552">
        <v>34770000</v>
      </c>
      <c r="H40" s="1543"/>
      <c r="I40" s="1543"/>
      <c r="J40" s="1543"/>
      <c r="K40" s="1543"/>
    </row>
    <row r="41" spans="1:11" ht="14.1" customHeight="1">
      <c r="A41" s="1543"/>
      <c r="B41" s="1543"/>
      <c r="C41" s="1554" t="s">
        <v>50</v>
      </c>
      <c r="D41" s="1552">
        <v>0</v>
      </c>
      <c r="E41" s="1552">
        <v>0</v>
      </c>
      <c r="F41" s="1552">
        <v>0</v>
      </c>
      <c r="G41" s="1552">
        <v>0</v>
      </c>
      <c r="H41" s="1543"/>
      <c r="I41" s="1543"/>
      <c r="J41" s="1543"/>
      <c r="K41" s="1543"/>
    </row>
    <row r="42" spans="1:11" ht="14.1" customHeight="1">
      <c r="A42" s="1543"/>
      <c r="B42" s="1543"/>
      <c r="C42" s="1554" t="s">
        <v>52</v>
      </c>
      <c r="D42" s="1552">
        <v>0</v>
      </c>
      <c r="E42" s="1552">
        <v>73150000</v>
      </c>
      <c r="F42" s="1552">
        <v>82399000</v>
      </c>
      <c r="G42" s="1552">
        <v>82399000</v>
      </c>
      <c r="H42" s="1543"/>
      <c r="I42" s="1543"/>
      <c r="J42" s="1543"/>
      <c r="K42" s="1543"/>
    </row>
    <row r="43" spans="1:11" ht="14.1" customHeight="1">
      <c r="A43" s="1543"/>
      <c r="B43" s="1543"/>
      <c r="C43" s="1554" t="s">
        <v>49</v>
      </c>
      <c r="D43" s="1552">
        <v>0</v>
      </c>
      <c r="E43" s="1552">
        <v>73150000</v>
      </c>
      <c r="F43" s="1552">
        <v>82399000</v>
      </c>
      <c r="G43" s="1552">
        <v>82399000</v>
      </c>
      <c r="H43" s="1543"/>
      <c r="I43" s="1543"/>
      <c r="J43" s="1543"/>
      <c r="K43" s="1543"/>
    </row>
    <row r="44" spans="1:11" ht="14.1" customHeight="1">
      <c r="A44" s="1543"/>
      <c r="B44" s="1543"/>
      <c r="C44" s="1554" t="s">
        <v>50</v>
      </c>
      <c r="D44" s="1552">
        <v>0</v>
      </c>
      <c r="E44" s="1552">
        <v>0</v>
      </c>
      <c r="F44" s="1552">
        <v>0</v>
      </c>
      <c r="G44" s="1552">
        <v>0</v>
      </c>
      <c r="H44" s="1543"/>
      <c r="I44" s="1543"/>
      <c r="J44" s="1543"/>
      <c r="K44" s="1543"/>
    </row>
    <row r="45" spans="1:11" ht="14.1" customHeight="1">
      <c r="A45" s="1543"/>
      <c r="B45" s="1543"/>
      <c r="C45" s="1554" t="s">
        <v>53</v>
      </c>
      <c r="D45" s="1552">
        <v>0</v>
      </c>
      <c r="E45" s="1552">
        <v>0</v>
      </c>
      <c r="F45" s="1552">
        <v>0</v>
      </c>
      <c r="G45" s="1552">
        <v>0</v>
      </c>
      <c r="H45" s="1543"/>
      <c r="I45" s="1543"/>
      <c r="J45" s="1543"/>
      <c r="K45" s="1543"/>
    </row>
    <row r="46" spans="1:11" ht="14.1" customHeight="1">
      <c r="A46" s="1543"/>
      <c r="B46" s="1543"/>
      <c r="C46" s="1554" t="s">
        <v>49</v>
      </c>
      <c r="D46" s="1552">
        <v>0</v>
      </c>
      <c r="E46" s="1552">
        <v>0</v>
      </c>
      <c r="F46" s="1552">
        <v>0</v>
      </c>
      <c r="G46" s="1552">
        <v>0</v>
      </c>
      <c r="H46" s="1543"/>
      <c r="I46" s="1543"/>
      <c r="J46" s="1543"/>
      <c r="K46" s="1543"/>
    </row>
    <row r="47" spans="1:11" ht="14.1" customHeight="1">
      <c r="A47" s="1543"/>
      <c r="B47" s="1543"/>
      <c r="C47" s="1554" t="s">
        <v>50</v>
      </c>
      <c r="D47" s="1552">
        <v>0</v>
      </c>
      <c r="E47" s="1552">
        <v>0</v>
      </c>
      <c r="F47" s="1552">
        <v>0</v>
      </c>
      <c r="G47" s="1552">
        <v>0</v>
      </c>
      <c r="H47" s="1543"/>
      <c r="I47" s="1543"/>
      <c r="J47" s="1543"/>
      <c r="K47" s="1543"/>
    </row>
    <row r="48" spans="1:11" ht="14.1" customHeight="1">
      <c r="A48" s="1543"/>
      <c r="B48" s="1543"/>
      <c r="C48" s="1554" t="s">
        <v>54</v>
      </c>
      <c r="D48" s="1552">
        <v>0</v>
      </c>
      <c r="E48" s="1552">
        <v>0</v>
      </c>
      <c r="F48" s="1552">
        <v>0</v>
      </c>
      <c r="G48" s="1552">
        <v>0</v>
      </c>
      <c r="H48" s="1543"/>
      <c r="I48" s="1543"/>
      <c r="J48" s="1543"/>
      <c r="K48" s="1543"/>
    </row>
    <row r="49" spans="1:11" ht="14.1" customHeight="1">
      <c r="A49" s="1543"/>
      <c r="B49" s="1543"/>
      <c r="C49" s="1554" t="s">
        <v>49</v>
      </c>
      <c r="D49" s="1552">
        <v>0</v>
      </c>
      <c r="E49" s="1552">
        <v>0</v>
      </c>
      <c r="F49" s="1552">
        <v>0</v>
      </c>
      <c r="G49" s="1552">
        <v>0</v>
      </c>
      <c r="H49" s="1543"/>
      <c r="I49" s="1543"/>
      <c r="J49" s="1543"/>
      <c r="K49" s="1543"/>
    </row>
    <row r="50" spans="1:11" ht="14.1" customHeight="1">
      <c r="A50" s="1543"/>
      <c r="B50" s="1543"/>
      <c r="C50" s="1554" t="s">
        <v>50</v>
      </c>
      <c r="D50" s="1552">
        <v>0</v>
      </c>
      <c r="E50" s="1552">
        <v>0</v>
      </c>
      <c r="F50" s="1552">
        <v>0</v>
      </c>
      <c r="G50" s="1552">
        <v>0</v>
      </c>
      <c r="H50" s="1543"/>
      <c r="I50" s="1543"/>
      <c r="J50" s="1543"/>
      <c r="K50" s="1543"/>
    </row>
    <row r="51" spans="1:11" ht="14.1" customHeight="1">
      <c r="A51" s="1543"/>
      <c r="B51" s="1543"/>
      <c r="C51" s="1554" t="s">
        <v>55</v>
      </c>
      <c r="D51" s="1552">
        <v>0</v>
      </c>
      <c r="E51" s="1552">
        <v>0</v>
      </c>
      <c r="F51" s="1552">
        <v>0</v>
      </c>
      <c r="G51" s="1552">
        <v>0</v>
      </c>
      <c r="H51" s="1543"/>
      <c r="I51" s="1543"/>
      <c r="J51" s="1543"/>
      <c r="K51" s="1543"/>
    </row>
    <row r="52" spans="1:11" ht="14.1" customHeight="1">
      <c r="A52" s="1543"/>
      <c r="B52" s="1543"/>
      <c r="C52" s="1554" t="s">
        <v>49</v>
      </c>
      <c r="D52" s="1552">
        <v>0</v>
      </c>
      <c r="E52" s="1552">
        <v>0</v>
      </c>
      <c r="F52" s="1552">
        <v>0</v>
      </c>
      <c r="G52" s="1552">
        <v>0</v>
      </c>
      <c r="H52" s="1543"/>
      <c r="I52" s="1543"/>
      <c r="J52" s="1543"/>
      <c r="K52" s="1543"/>
    </row>
    <row r="53" spans="1:11" ht="14.1" customHeight="1">
      <c r="A53" s="1543"/>
      <c r="B53" s="1543"/>
      <c r="C53" s="1554" t="s">
        <v>50</v>
      </c>
      <c r="D53" s="1552">
        <v>0</v>
      </c>
      <c r="E53" s="1552">
        <v>0</v>
      </c>
      <c r="F53" s="1552">
        <v>0</v>
      </c>
      <c r="G53" s="1552">
        <v>0</v>
      </c>
      <c r="H53" s="1543"/>
      <c r="I53" s="1543"/>
      <c r="J53" s="1543"/>
      <c r="K53" s="1543"/>
    </row>
    <row r="54" spans="1:11" ht="14.1" customHeight="1">
      <c r="A54" s="1543"/>
      <c r="B54" s="1543"/>
      <c r="C54" s="1554" t="s">
        <v>56</v>
      </c>
      <c r="D54" s="1552">
        <v>0</v>
      </c>
      <c r="E54" s="1552">
        <v>1500000</v>
      </c>
      <c r="F54" s="1552">
        <v>1500000</v>
      </c>
      <c r="G54" s="1552">
        <v>1500000</v>
      </c>
      <c r="H54" s="1543"/>
      <c r="I54" s="1543"/>
      <c r="J54" s="1543"/>
      <c r="K54" s="1543"/>
    </row>
    <row r="55" spans="1:11" ht="14.1" customHeight="1">
      <c r="A55" s="1543"/>
      <c r="B55" s="1543"/>
      <c r="C55" s="1554" t="s">
        <v>49</v>
      </c>
      <c r="D55" s="1552">
        <v>0</v>
      </c>
      <c r="E55" s="1552">
        <v>1500000</v>
      </c>
      <c r="F55" s="1552">
        <v>1500000</v>
      </c>
      <c r="G55" s="1552">
        <v>1500000</v>
      </c>
      <c r="H55" s="1543"/>
      <c r="I55" s="1543"/>
      <c r="J55" s="1543"/>
      <c r="K55" s="1543"/>
    </row>
    <row r="56" spans="1:11" ht="14.1" customHeight="1">
      <c r="A56" s="1543"/>
      <c r="B56" s="1543"/>
      <c r="C56" s="1554" t="s">
        <v>50</v>
      </c>
      <c r="D56" s="1552">
        <v>0</v>
      </c>
      <c r="E56" s="1552">
        <v>0</v>
      </c>
      <c r="F56" s="1552">
        <v>0</v>
      </c>
      <c r="G56" s="1552">
        <v>0</v>
      </c>
      <c r="H56" s="1543"/>
      <c r="I56" s="1543"/>
      <c r="J56" s="1543"/>
      <c r="K56" s="1543"/>
    </row>
    <row r="57" spans="1:11" ht="14.1" customHeight="1">
      <c r="A57" s="1543"/>
      <c r="B57" s="1543"/>
      <c r="C57" s="1554" t="s">
        <v>57</v>
      </c>
      <c r="D57" s="1552">
        <v>0</v>
      </c>
      <c r="E57" s="1552">
        <v>0</v>
      </c>
      <c r="F57" s="1552">
        <v>0</v>
      </c>
      <c r="G57" s="1552">
        <v>0</v>
      </c>
      <c r="H57" s="1543"/>
      <c r="I57" s="1543"/>
      <c r="J57" s="1543"/>
      <c r="K57" s="1543"/>
    </row>
    <row r="58" spans="1:11" ht="14.1" customHeight="1">
      <c r="A58" s="1543"/>
      <c r="B58" s="1543"/>
      <c r="C58" s="1554" t="s">
        <v>49</v>
      </c>
      <c r="D58" s="1552">
        <v>0</v>
      </c>
      <c r="E58" s="1552">
        <v>0</v>
      </c>
      <c r="F58" s="1552">
        <v>0</v>
      </c>
      <c r="G58" s="1552">
        <v>0</v>
      </c>
      <c r="H58" s="1543"/>
      <c r="I58" s="1543"/>
      <c r="J58" s="1543"/>
      <c r="K58" s="1543"/>
    </row>
    <row r="59" spans="1:11" ht="14.1" customHeight="1">
      <c r="A59" s="1543"/>
      <c r="B59" s="1543"/>
      <c r="C59" s="1554" t="s">
        <v>58</v>
      </c>
      <c r="D59" s="1552">
        <v>0</v>
      </c>
      <c r="E59" s="1552">
        <v>0</v>
      </c>
      <c r="F59" s="1552">
        <v>0</v>
      </c>
      <c r="G59" s="1552">
        <v>0</v>
      </c>
      <c r="H59" s="1543"/>
      <c r="I59" s="1543"/>
      <c r="J59" s="1543"/>
      <c r="K59" s="1543"/>
    </row>
    <row r="60" spans="1:11" ht="14.1" customHeight="1">
      <c r="A60" s="1543"/>
      <c r="B60" s="1543"/>
      <c r="C60" s="1554" t="s">
        <v>59</v>
      </c>
      <c r="D60" s="1552">
        <v>0</v>
      </c>
      <c r="E60" s="1552">
        <v>0</v>
      </c>
      <c r="F60" s="1552">
        <v>0</v>
      </c>
      <c r="G60" s="1552">
        <v>0</v>
      </c>
      <c r="H60" s="1543"/>
      <c r="I60" s="1543"/>
      <c r="J60" s="1543"/>
      <c r="K60" s="1543"/>
    </row>
    <row r="61" spans="1:11" ht="14.1" customHeight="1">
      <c r="A61" s="1543"/>
      <c r="B61" s="1543"/>
      <c r="C61" s="1554" t="s">
        <v>60</v>
      </c>
      <c r="D61" s="1552">
        <v>0</v>
      </c>
      <c r="E61" s="1552">
        <v>0</v>
      </c>
      <c r="F61" s="1552">
        <v>0</v>
      </c>
      <c r="G61" s="1552">
        <v>0</v>
      </c>
      <c r="H61" s="1543"/>
      <c r="I61" s="1543"/>
      <c r="J61" s="1543"/>
      <c r="K61" s="1543"/>
    </row>
    <row r="62" spans="1:11" ht="14.1" customHeight="1">
      <c r="A62" s="1543"/>
      <c r="B62" s="1543"/>
      <c r="C62" s="1554" t="s">
        <v>61</v>
      </c>
      <c r="D62" s="1552">
        <v>0</v>
      </c>
      <c r="E62" s="1552">
        <v>0</v>
      </c>
      <c r="F62" s="1552">
        <v>0</v>
      </c>
      <c r="G62" s="1552">
        <v>0</v>
      </c>
      <c r="H62" s="1543"/>
      <c r="I62" s="1543"/>
      <c r="J62" s="1543"/>
      <c r="K62" s="1543"/>
    </row>
    <row r="63" spans="1:11" ht="14.1" customHeight="1">
      <c r="A63" s="1543"/>
      <c r="B63" s="1543"/>
      <c r="C63" s="1554" t="s">
        <v>62</v>
      </c>
      <c r="D63" s="1552">
        <v>0</v>
      </c>
      <c r="E63" s="1552">
        <v>0</v>
      </c>
      <c r="F63" s="1552">
        <v>0</v>
      </c>
      <c r="G63" s="1552">
        <v>0</v>
      </c>
      <c r="H63" s="1543"/>
      <c r="I63" s="1543"/>
      <c r="J63" s="1543"/>
      <c r="K63" s="1543"/>
    </row>
    <row r="64" spans="1:11" ht="14.1" customHeight="1">
      <c r="A64" s="1543"/>
      <c r="B64" s="1543"/>
      <c r="C64" s="1554" t="s">
        <v>49</v>
      </c>
      <c r="D64" s="1552">
        <v>0</v>
      </c>
      <c r="E64" s="1552">
        <v>0</v>
      </c>
      <c r="F64" s="1552">
        <v>0</v>
      </c>
      <c r="G64" s="1552">
        <v>0</v>
      </c>
      <c r="H64" s="1543"/>
      <c r="I64" s="1543"/>
      <c r="J64" s="1543"/>
      <c r="K64" s="1543"/>
    </row>
    <row r="65" spans="1:11" ht="14.1" customHeight="1">
      <c r="A65" s="1543"/>
      <c r="B65" s="1543"/>
      <c r="C65" s="1554" t="s">
        <v>58</v>
      </c>
      <c r="D65" s="1552">
        <v>0</v>
      </c>
      <c r="E65" s="1552">
        <v>0</v>
      </c>
      <c r="F65" s="1552">
        <v>0</v>
      </c>
      <c r="G65" s="1552">
        <v>0</v>
      </c>
      <c r="H65" s="1543"/>
      <c r="I65" s="1543"/>
      <c r="J65" s="1543"/>
      <c r="K65" s="1543"/>
    </row>
    <row r="66" spans="1:11" ht="14.1" customHeight="1">
      <c r="A66" s="1543"/>
      <c r="B66" s="1543"/>
      <c r="C66" s="1554" t="s">
        <v>59</v>
      </c>
      <c r="D66" s="1552">
        <v>0</v>
      </c>
      <c r="E66" s="1552">
        <v>0</v>
      </c>
      <c r="F66" s="1552">
        <v>0</v>
      </c>
      <c r="G66" s="1552">
        <v>0</v>
      </c>
      <c r="H66" s="1543"/>
      <c r="I66" s="1543"/>
      <c r="J66" s="1543"/>
      <c r="K66" s="1543"/>
    </row>
    <row r="67" spans="1:11" ht="14.1" customHeight="1">
      <c r="A67" s="1543"/>
      <c r="B67" s="1543"/>
      <c r="C67" s="1554" t="s">
        <v>60</v>
      </c>
      <c r="D67" s="1552">
        <v>0</v>
      </c>
      <c r="E67" s="1552">
        <v>0</v>
      </c>
      <c r="F67" s="1552">
        <v>0</v>
      </c>
      <c r="G67" s="1552">
        <v>0</v>
      </c>
      <c r="H67" s="1543"/>
      <c r="I67" s="1543"/>
      <c r="J67" s="1543"/>
      <c r="K67" s="1543"/>
    </row>
    <row r="68" spans="1:11" ht="14.1" customHeight="1">
      <c r="A68" s="1543"/>
      <c r="B68" s="1543"/>
      <c r="C68" s="1554" t="s">
        <v>61</v>
      </c>
      <c r="D68" s="1552">
        <v>0</v>
      </c>
      <c r="E68" s="1552">
        <v>0</v>
      </c>
      <c r="F68" s="1552">
        <v>0</v>
      </c>
      <c r="G68" s="1552">
        <v>0</v>
      </c>
      <c r="H68" s="1543"/>
      <c r="I68" s="1543"/>
      <c r="J68" s="1543"/>
      <c r="K68" s="1543"/>
    </row>
    <row r="69" spans="1:11" ht="14.1" customHeight="1">
      <c r="A69" s="1543"/>
      <c r="B69" s="1543"/>
      <c r="C69" s="1554" t="s">
        <v>63</v>
      </c>
      <c r="D69" s="1552">
        <v>0</v>
      </c>
      <c r="E69" s="1552">
        <v>0</v>
      </c>
      <c r="F69" s="1552">
        <v>0</v>
      </c>
      <c r="G69" s="1552">
        <v>0</v>
      </c>
      <c r="H69" s="1543"/>
      <c r="I69" s="1543"/>
      <c r="J69" s="1543"/>
      <c r="K69" s="1543"/>
    </row>
    <row r="70" spans="1:11" ht="14.1" customHeight="1">
      <c r="A70" s="1543"/>
      <c r="B70" s="1543"/>
      <c r="C70" s="1554" t="s">
        <v>49</v>
      </c>
      <c r="D70" s="1552">
        <v>0</v>
      </c>
      <c r="E70" s="1552">
        <v>0</v>
      </c>
      <c r="F70" s="1552">
        <v>0</v>
      </c>
      <c r="G70" s="1552">
        <v>0</v>
      </c>
      <c r="H70" s="1543"/>
      <c r="I70" s="1543"/>
      <c r="J70" s="1543"/>
      <c r="K70" s="1543"/>
    </row>
    <row r="71" spans="1:11" ht="14.1" customHeight="1">
      <c r="A71" s="1543"/>
      <c r="B71" s="1543"/>
      <c r="C71" s="1554" t="s">
        <v>58</v>
      </c>
      <c r="D71" s="1552">
        <v>0</v>
      </c>
      <c r="E71" s="1552">
        <v>0</v>
      </c>
      <c r="F71" s="1552">
        <v>0</v>
      </c>
      <c r="G71" s="1552">
        <v>0</v>
      </c>
      <c r="H71" s="1543"/>
      <c r="I71" s="1543"/>
      <c r="J71" s="1543"/>
      <c r="K71" s="1543"/>
    </row>
    <row r="72" spans="1:11" ht="14.1" customHeight="1">
      <c r="A72" s="1543"/>
      <c r="B72" s="1543"/>
      <c r="C72" s="1554" t="s">
        <v>59</v>
      </c>
      <c r="D72" s="1552">
        <v>0</v>
      </c>
      <c r="E72" s="1552">
        <v>0</v>
      </c>
      <c r="F72" s="1552">
        <v>0</v>
      </c>
      <c r="G72" s="1552">
        <v>0</v>
      </c>
      <c r="H72" s="1543"/>
      <c r="I72" s="1543"/>
      <c r="J72" s="1543"/>
      <c r="K72" s="1543"/>
    </row>
    <row r="73" spans="1:11" ht="14.1" customHeight="1">
      <c r="A73" s="1543"/>
      <c r="B73" s="1543"/>
      <c r="C73" s="1554" t="s">
        <v>60</v>
      </c>
      <c r="D73" s="1552">
        <v>0</v>
      </c>
      <c r="E73" s="1552">
        <v>0</v>
      </c>
      <c r="F73" s="1552">
        <v>0</v>
      </c>
      <c r="G73" s="1552">
        <v>0</v>
      </c>
      <c r="H73" s="1543"/>
      <c r="I73" s="1543"/>
      <c r="J73" s="1543"/>
      <c r="K73" s="1543"/>
    </row>
    <row r="74" spans="1:11" ht="14.1" customHeight="1">
      <c r="A74" s="1543"/>
      <c r="B74" s="1543"/>
      <c r="C74" s="1554" t="s">
        <v>61</v>
      </c>
      <c r="D74" s="1552">
        <v>0</v>
      </c>
      <c r="E74" s="1552">
        <v>0</v>
      </c>
      <c r="F74" s="1552">
        <v>0</v>
      </c>
      <c r="G74" s="1552">
        <v>0</v>
      </c>
      <c r="H74" s="1543"/>
      <c r="I74" s="1543"/>
      <c r="J74" s="1543"/>
      <c r="K74" s="1543"/>
    </row>
    <row r="75" spans="1:11" ht="14.1" customHeight="1">
      <c r="A75" s="1543"/>
      <c r="B75" s="1543"/>
      <c r="C75" s="1554" t="s">
        <v>64</v>
      </c>
      <c r="D75" s="1552">
        <v>0</v>
      </c>
      <c r="E75" s="1552">
        <v>0</v>
      </c>
      <c r="F75" s="1552">
        <v>0</v>
      </c>
      <c r="G75" s="1552">
        <v>0</v>
      </c>
      <c r="H75" s="1543"/>
      <c r="I75" s="1543"/>
      <c r="J75" s="1543"/>
      <c r="K75" s="1543"/>
    </row>
    <row r="76" spans="1:11" ht="14.1" customHeight="1">
      <c r="A76" s="1543"/>
      <c r="B76" s="1543"/>
      <c r="C76" s="1554" t="s">
        <v>65</v>
      </c>
      <c r="D76" s="1552">
        <v>0</v>
      </c>
      <c r="E76" s="1552">
        <v>0</v>
      </c>
      <c r="F76" s="1552">
        <v>0</v>
      </c>
      <c r="G76" s="1552">
        <v>0</v>
      </c>
      <c r="H76" s="1543"/>
      <c r="I76" s="1543"/>
      <c r="J76" s="1543"/>
      <c r="K76" s="1543"/>
    </row>
    <row r="77" spans="1:11" ht="14.1" customHeight="1">
      <c r="A77" s="1543"/>
      <c r="B77" s="1543"/>
      <c r="C77" s="1553" t="s">
        <v>25</v>
      </c>
      <c r="D77" s="1552">
        <v>0</v>
      </c>
      <c r="E77" s="1552">
        <v>366059000</v>
      </c>
      <c r="F77" s="1552">
        <v>375308000</v>
      </c>
      <c r="G77" s="1552">
        <v>375308000</v>
      </c>
      <c r="H77" s="1543"/>
      <c r="I77" s="1543"/>
      <c r="J77" s="1543"/>
      <c r="K77" s="1543"/>
    </row>
    <row r="78" spans="1:11" ht="14.1" customHeight="1">
      <c r="A78" s="1543"/>
      <c r="B78" s="1543"/>
      <c r="C78" s="1948" t="s">
        <v>66</v>
      </c>
      <c r="D78" s="1949"/>
      <c r="E78" s="1949"/>
      <c r="F78" s="1949"/>
      <c r="G78" s="1949"/>
      <c r="H78" s="1543"/>
      <c r="I78" s="1543"/>
      <c r="J78" s="1543"/>
      <c r="K78" s="1543"/>
    </row>
    <row r="79" spans="1:11" ht="14.1" customHeight="1">
      <c r="A79" s="1543"/>
      <c r="B79" s="1543"/>
      <c r="C79" s="1561" t="s">
        <v>2589</v>
      </c>
      <c r="D79" s="1948" t="s">
        <v>2588</v>
      </c>
      <c r="E79" s="1949"/>
      <c r="F79" s="1949"/>
      <c r="G79" s="1949"/>
      <c r="H79" s="1543"/>
      <c r="I79" s="1543"/>
      <c r="J79" s="1543"/>
      <c r="K79" s="1543"/>
    </row>
    <row r="80" spans="1:11" ht="14.1" customHeight="1">
      <c r="A80" s="1543"/>
      <c r="B80" s="1543"/>
      <c r="C80" s="1560" t="s">
        <v>19</v>
      </c>
      <c r="D80" s="1950" t="s">
        <v>2587</v>
      </c>
      <c r="E80" s="1951"/>
      <c r="F80" s="1951"/>
      <c r="G80" s="1951"/>
      <c r="H80" s="1543"/>
      <c r="I80" s="1543"/>
      <c r="J80" s="1543"/>
      <c r="K80" s="1543"/>
    </row>
    <row r="81" spans="1:11" ht="14.1" customHeight="1">
      <c r="A81" s="1543"/>
      <c r="B81" s="1543"/>
      <c r="C81" s="1542" t="s">
        <v>20</v>
      </c>
      <c r="D81" s="1952" t="s">
        <v>2586</v>
      </c>
      <c r="E81" s="1953"/>
      <c r="F81" s="1953"/>
      <c r="G81" s="1953"/>
      <c r="H81" s="1543"/>
      <c r="I81" s="1543"/>
      <c r="J81" s="1543"/>
      <c r="K81" s="1543"/>
    </row>
    <row r="82" spans="1:11" ht="14.1" customHeight="1">
      <c r="A82" s="1543"/>
      <c r="B82" s="1543"/>
      <c r="C82" s="1542" t="s">
        <v>21</v>
      </c>
      <c r="D82" s="1952" t="s">
        <v>2585</v>
      </c>
      <c r="E82" s="1953"/>
      <c r="F82" s="1953"/>
      <c r="G82" s="1953"/>
      <c r="H82" s="1543"/>
      <c r="I82" s="1543"/>
      <c r="J82" s="1543"/>
      <c r="K82" s="1543"/>
    </row>
    <row r="83" spans="1:11" ht="15" customHeight="1">
      <c r="A83" s="1543"/>
      <c r="B83" s="1543"/>
      <c r="C83" s="1558"/>
      <c r="D83" s="1557">
        <v>2023</v>
      </c>
      <c r="E83" s="1557">
        <v>2024</v>
      </c>
      <c r="F83" s="1557">
        <v>2025</v>
      </c>
      <c r="G83" s="1557">
        <v>2026</v>
      </c>
      <c r="H83" s="1543"/>
      <c r="I83" s="1543"/>
      <c r="J83" s="1543"/>
      <c r="K83" s="1543"/>
    </row>
    <row r="84" spans="1:11" ht="15" customHeight="1">
      <c r="A84" s="1543"/>
      <c r="B84" s="1543"/>
      <c r="C84" s="1556"/>
      <c r="D84" s="1555" t="s">
        <v>22</v>
      </c>
      <c r="E84" s="1555" t="s">
        <v>23</v>
      </c>
      <c r="F84" s="1555" t="s">
        <v>23</v>
      </c>
      <c r="G84" s="1555" t="s">
        <v>23</v>
      </c>
      <c r="H84" s="1543"/>
      <c r="I84" s="1543"/>
      <c r="J84" s="1543"/>
      <c r="K84" s="1543"/>
    </row>
    <row r="85" spans="1:11" ht="14.1" customHeight="1">
      <c r="A85" s="1543"/>
      <c r="B85" s="1543"/>
      <c r="C85" s="1546" t="s">
        <v>33</v>
      </c>
      <c r="D85" s="1559" t="s">
        <v>34</v>
      </c>
      <c r="E85" s="1559" t="s">
        <v>42</v>
      </c>
      <c r="F85" s="1559" t="s">
        <v>34</v>
      </c>
      <c r="G85" s="1559" t="s">
        <v>34</v>
      </c>
      <c r="H85" s="1543"/>
      <c r="I85" s="1543"/>
      <c r="J85" s="1543"/>
      <c r="K85" s="1543"/>
    </row>
    <row r="86" spans="1:11" ht="14.1" customHeight="1">
      <c r="A86" s="1543"/>
      <c r="B86" s="1543"/>
      <c r="C86" s="1546" t="s">
        <v>35</v>
      </c>
      <c r="D86" s="1559" t="s">
        <v>2584</v>
      </c>
      <c r="E86" s="1559" t="s">
        <v>42</v>
      </c>
      <c r="F86" s="1559" t="s">
        <v>2038</v>
      </c>
      <c r="G86" s="1559" t="s">
        <v>2038</v>
      </c>
      <c r="H86" s="1543"/>
      <c r="I86" s="1543"/>
      <c r="J86" s="1543"/>
      <c r="K86" s="1543"/>
    </row>
    <row r="87" spans="1:11" ht="14.1" customHeight="1">
      <c r="A87" s="1543"/>
      <c r="B87" s="1543"/>
      <c r="C87" s="1546" t="s">
        <v>40</v>
      </c>
      <c r="D87" s="1559" t="s">
        <v>2584</v>
      </c>
      <c r="E87" s="1559" t="s">
        <v>42</v>
      </c>
      <c r="F87" s="1559" t="s">
        <v>2038</v>
      </c>
      <c r="G87" s="1559" t="s">
        <v>2038</v>
      </c>
      <c r="H87" s="1543"/>
      <c r="I87" s="1543"/>
      <c r="J87" s="1543"/>
      <c r="K87" s="1543"/>
    </row>
    <row r="88" spans="1:11" ht="14.1" customHeight="1">
      <c r="A88" s="1543"/>
      <c r="B88" s="1543"/>
      <c r="C88" s="1546" t="s">
        <v>41</v>
      </c>
      <c r="D88" s="1559" t="s">
        <v>18</v>
      </c>
      <c r="E88" s="1559" t="s">
        <v>122</v>
      </c>
      <c r="F88" s="1559" t="s">
        <v>18</v>
      </c>
      <c r="G88" s="1559" t="s">
        <v>42</v>
      </c>
      <c r="H88" s="1543"/>
      <c r="I88" s="1543"/>
      <c r="J88" s="1543"/>
      <c r="K88" s="1543"/>
    </row>
    <row r="89" spans="1:11" ht="14.1" customHeight="1">
      <c r="A89" s="1543"/>
      <c r="B89" s="1543"/>
      <c r="C89" s="1546" t="s">
        <v>43</v>
      </c>
      <c r="D89" s="1559" t="s">
        <v>18</v>
      </c>
      <c r="E89" s="1559" t="s">
        <v>122</v>
      </c>
      <c r="F89" s="1559" t="s">
        <v>18</v>
      </c>
      <c r="G89" s="1559" t="s">
        <v>42</v>
      </c>
      <c r="H89" s="1543"/>
      <c r="I89" s="1543"/>
      <c r="J89" s="1543"/>
      <c r="K89" s="1543"/>
    </row>
    <row r="90" spans="1:11" ht="14.1" customHeight="1">
      <c r="A90" s="1543"/>
      <c r="B90" s="1543"/>
      <c r="C90" s="1546" t="s">
        <v>47</v>
      </c>
      <c r="D90" s="1559" t="s">
        <v>18</v>
      </c>
      <c r="E90" s="1559" t="s">
        <v>122</v>
      </c>
      <c r="F90" s="1559" t="s">
        <v>18</v>
      </c>
      <c r="G90" s="1559" t="s">
        <v>42</v>
      </c>
      <c r="H90" s="1543"/>
      <c r="I90" s="1543"/>
      <c r="J90" s="1543"/>
      <c r="K90" s="1543"/>
    </row>
    <row r="91" spans="1:11" ht="14.1" customHeight="1">
      <c r="A91" s="1543"/>
      <c r="B91" s="1543"/>
      <c r="C91" s="1954" t="s">
        <v>24</v>
      </c>
      <c r="D91" s="1955"/>
      <c r="E91" s="1955"/>
      <c r="F91" s="1955"/>
      <c r="G91" s="1955"/>
      <c r="H91" s="1543"/>
      <c r="I91" s="1543"/>
      <c r="J91" s="1543"/>
      <c r="K91" s="1543"/>
    </row>
    <row r="92" spans="1:11" ht="14.1" customHeight="1">
      <c r="A92" s="1543"/>
      <c r="B92" s="1543"/>
      <c r="C92" s="1558"/>
      <c r="D92" s="1557">
        <v>2023</v>
      </c>
      <c r="E92" s="1557">
        <v>2024</v>
      </c>
      <c r="F92" s="1557">
        <v>2025</v>
      </c>
      <c r="G92" s="1557">
        <v>2026</v>
      </c>
      <c r="H92" s="1543"/>
      <c r="I92" s="1543"/>
      <c r="J92" s="1543"/>
      <c r="K92" s="1543"/>
    </row>
    <row r="93" spans="1:11" ht="14.1" customHeight="1">
      <c r="A93" s="1543"/>
      <c r="B93" s="1543"/>
      <c r="C93" s="1556"/>
      <c r="D93" s="1555" t="s">
        <v>22</v>
      </c>
      <c r="E93" s="1555" t="s">
        <v>23</v>
      </c>
      <c r="F93" s="1555" t="s">
        <v>23</v>
      </c>
      <c r="G93" s="1555" t="s">
        <v>23</v>
      </c>
      <c r="H93" s="1543"/>
      <c r="I93" s="1543"/>
      <c r="J93" s="1543"/>
      <c r="K93" s="1543"/>
    </row>
    <row r="94" spans="1:11" ht="14.1" customHeight="1">
      <c r="A94" s="1543"/>
      <c r="B94" s="1543"/>
      <c r="C94" s="1554" t="s">
        <v>48</v>
      </c>
      <c r="D94" s="1552">
        <v>0</v>
      </c>
      <c r="E94" s="1552">
        <v>0</v>
      </c>
      <c r="F94" s="1552">
        <v>0</v>
      </c>
      <c r="G94" s="1552">
        <v>0</v>
      </c>
      <c r="H94" s="1543"/>
      <c r="I94" s="1543"/>
      <c r="J94" s="1543"/>
      <c r="K94" s="1543"/>
    </row>
    <row r="95" spans="1:11" ht="14.1" customHeight="1">
      <c r="A95" s="1543"/>
      <c r="B95" s="1543"/>
      <c r="C95" s="1554" t="s">
        <v>49</v>
      </c>
      <c r="D95" s="1552">
        <v>0</v>
      </c>
      <c r="E95" s="1552">
        <v>0</v>
      </c>
      <c r="F95" s="1552">
        <v>0</v>
      </c>
      <c r="G95" s="1552">
        <v>0</v>
      </c>
      <c r="H95" s="1543"/>
      <c r="I95" s="1543"/>
      <c r="J95" s="1543"/>
      <c r="K95" s="1543"/>
    </row>
    <row r="96" spans="1:11" ht="14.1" customHeight="1">
      <c r="A96" s="1543"/>
      <c r="B96" s="1543"/>
      <c r="C96" s="1554" t="s">
        <v>50</v>
      </c>
      <c r="D96" s="1552">
        <v>0</v>
      </c>
      <c r="E96" s="1552">
        <v>0</v>
      </c>
      <c r="F96" s="1552">
        <v>0</v>
      </c>
      <c r="G96" s="1552">
        <v>0</v>
      </c>
      <c r="H96" s="1543"/>
      <c r="I96" s="1543"/>
      <c r="J96" s="1543"/>
      <c r="K96" s="1543"/>
    </row>
    <row r="97" spans="1:11" ht="14.1" customHeight="1">
      <c r="A97" s="1543"/>
      <c r="B97" s="1543"/>
      <c r="C97" s="1554" t="s">
        <v>51</v>
      </c>
      <c r="D97" s="1552">
        <v>0</v>
      </c>
      <c r="E97" s="1552">
        <v>0</v>
      </c>
      <c r="F97" s="1552">
        <v>0</v>
      </c>
      <c r="G97" s="1552">
        <v>0</v>
      </c>
      <c r="H97" s="1543"/>
      <c r="I97" s="1543"/>
      <c r="J97" s="1543"/>
      <c r="K97" s="1543"/>
    </row>
    <row r="98" spans="1:11" ht="14.1" customHeight="1">
      <c r="A98" s="1543"/>
      <c r="B98" s="1543"/>
      <c r="C98" s="1554" t="s">
        <v>49</v>
      </c>
      <c r="D98" s="1552">
        <v>0</v>
      </c>
      <c r="E98" s="1552">
        <v>0</v>
      </c>
      <c r="F98" s="1552">
        <v>0</v>
      </c>
      <c r="G98" s="1552">
        <v>0</v>
      </c>
      <c r="H98" s="1543"/>
      <c r="I98" s="1543"/>
      <c r="J98" s="1543"/>
      <c r="K98" s="1543"/>
    </row>
    <row r="99" spans="1:11" ht="14.1" customHeight="1">
      <c r="A99" s="1543"/>
      <c r="B99" s="1543"/>
      <c r="C99" s="1554" t="s">
        <v>50</v>
      </c>
      <c r="D99" s="1552">
        <v>0</v>
      </c>
      <c r="E99" s="1552">
        <v>0</v>
      </c>
      <c r="F99" s="1552">
        <v>0</v>
      </c>
      <c r="G99" s="1552">
        <v>0</v>
      </c>
      <c r="H99" s="1543"/>
      <c r="I99" s="1543"/>
      <c r="J99" s="1543"/>
      <c r="K99" s="1543"/>
    </row>
    <row r="100" spans="1:11" ht="14.1" customHeight="1">
      <c r="A100" s="1543"/>
      <c r="B100" s="1543"/>
      <c r="C100" s="1554" t="s">
        <v>52</v>
      </c>
      <c r="D100" s="1552">
        <v>0</v>
      </c>
      <c r="E100" s="1552">
        <v>0</v>
      </c>
      <c r="F100" s="1552">
        <v>0</v>
      </c>
      <c r="G100" s="1552">
        <v>0</v>
      </c>
      <c r="H100" s="1543"/>
      <c r="I100" s="1543"/>
      <c r="J100" s="1543"/>
      <c r="K100" s="1543"/>
    </row>
    <row r="101" spans="1:11" ht="14.1" customHeight="1">
      <c r="A101" s="1543"/>
      <c r="B101" s="1543"/>
      <c r="C101" s="1554" t="s">
        <v>49</v>
      </c>
      <c r="D101" s="1552">
        <v>0</v>
      </c>
      <c r="E101" s="1552">
        <v>0</v>
      </c>
      <c r="F101" s="1552">
        <v>0</v>
      </c>
      <c r="G101" s="1552">
        <v>0</v>
      </c>
      <c r="H101" s="1543"/>
      <c r="I101" s="1543"/>
      <c r="J101" s="1543"/>
      <c r="K101" s="1543"/>
    </row>
    <row r="102" spans="1:11" ht="14.1" customHeight="1">
      <c r="A102" s="1543"/>
      <c r="B102" s="1543"/>
      <c r="C102" s="1554" t="s">
        <v>50</v>
      </c>
      <c r="D102" s="1552">
        <v>0</v>
      </c>
      <c r="E102" s="1552">
        <v>0</v>
      </c>
      <c r="F102" s="1552">
        <v>0</v>
      </c>
      <c r="G102" s="1552">
        <v>0</v>
      </c>
      <c r="H102" s="1543"/>
      <c r="I102" s="1543"/>
      <c r="J102" s="1543"/>
      <c r="K102" s="1543"/>
    </row>
    <row r="103" spans="1:11" ht="14.1" customHeight="1">
      <c r="A103" s="1543"/>
      <c r="B103" s="1543"/>
      <c r="C103" s="1554" t="s">
        <v>53</v>
      </c>
      <c r="D103" s="1552">
        <v>0</v>
      </c>
      <c r="E103" s="1552">
        <v>0</v>
      </c>
      <c r="F103" s="1552">
        <v>0</v>
      </c>
      <c r="G103" s="1552">
        <v>0</v>
      </c>
      <c r="H103" s="1543"/>
      <c r="I103" s="1543"/>
      <c r="J103" s="1543"/>
      <c r="K103" s="1543"/>
    </row>
    <row r="104" spans="1:11" ht="14.1" customHeight="1">
      <c r="A104" s="1543"/>
      <c r="B104" s="1543"/>
      <c r="C104" s="1554" t="s">
        <v>49</v>
      </c>
      <c r="D104" s="1552">
        <v>0</v>
      </c>
      <c r="E104" s="1552">
        <v>0</v>
      </c>
      <c r="F104" s="1552">
        <v>0</v>
      </c>
      <c r="G104" s="1552">
        <v>0</v>
      </c>
      <c r="H104" s="1543"/>
      <c r="I104" s="1543"/>
      <c r="J104" s="1543"/>
      <c r="K104" s="1543"/>
    </row>
    <row r="105" spans="1:11" ht="14.1" customHeight="1">
      <c r="A105" s="1543"/>
      <c r="B105" s="1543"/>
      <c r="C105" s="1554" t="s">
        <v>50</v>
      </c>
      <c r="D105" s="1552">
        <v>0</v>
      </c>
      <c r="E105" s="1552">
        <v>0</v>
      </c>
      <c r="F105" s="1552">
        <v>0</v>
      </c>
      <c r="G105" s="1552">
        <v>0</v>
      </c>
      <c r="H105" s="1543"/>
      <c r="I105" s="1543"/>
      <c r="J105" s="1543"/>
      <c r="K105" s="1543"/>
    </row>
    <row r="106" spans="1:11" ht="14.1" customHeight="1">
      <c r="A106" s="1543"/>
      <c r="B106" s="1543"/>
      <c r="C106" s="1554" t="s">
        <v>54</v>
      </c>
      <c r="D106" s="1552">
        <v>0</v>
      </c>
      <c r="E106" s="1552">
        <v>0</v>
      </c>
      <c r="F106" s="1552">
        <v>0</v>
      </c>
      <c r="G106" s="1552">
        <v>0</v>
      </c>
      <c r="H106" s="1543"/>
      <c r="I106" s="1543"/>
      <c r="J106" s="1543"/>
      <c r="K106" s="1543"/>
    </row>
    <row r="107" spans="1:11" ht="14.1" customHeight="1">
      <c r="A107" s="1543"/>
      <c r="B107" s="1543"/>
      <c r="C107" s="1554" t="s">
        <v>49</v>
      </c>
      <c r="D107" s="1552">
        <v>0</v>
      </c>
      <c r="E107" s="1552">
        <v>0</v>
      </c>
      <c r="F107" s="1552">
        <v>0</v>
      </c>
      <c r="G107" s="1552">
        <v>0</v>
      </c>
      <c r="H107" s="1543"/>
      <c r="I107" s="1543"/>
      <c r="J107" s="1543"/>
      <c r="K107" s="1543"/>
    </row>
    <row r="108" spans="1:11" ht="14.1" customHeight="1">
      <c r="A108" s="1543"/>
      <c r="B108" s="1543"/>
      <c r="C108" s="1554" t="s">
        <v>50</v>
      </c>
      <c r="D108" s="1552">
        <v>0</v>
      </c>
      <c r="E108" s="1552">
        <v>0</v>
      </c>
      <c r="F108" s="1552">
        <v>0</v>
      </c>
      <c r="G108" s="1552">
        <v>0</v>
      </c>
      <c r="H108" s="1543"/>
      <c r="I108" s="1543"/>
      <c r="J108" s="1543"/>
      <c r="K108" s="1543"/>
    </row>
    <row r="109" spans="1:11" ht="14.1" customHeight="1">
      <c r="A109" s="1543"/>
      <c r="B109" s="1543"/>
      <c r="C109" s="1554" t="s">
        <v>55</v>
      </c>
      <c r="D109" s="1552">
        <v>0</v>
      </c>
      <c r="E109" s="1552">
        <v>0</v>
      </c>
      <c r="F109" s="1552">
        <v>0</v>
      </c>
      <c r="G109" s="1552">
        <v>0</v>
      </c>
      <c r="H109" s="1543"/>
      <c r="I109" s="1543"/>
      <c r="J109" s="1543"/>
      <c r="K109" s="1543"/>
    </row>
    <row r="110" spans="1:11" ht="14.1" customHeight="1">
      <c r="A110" s="1543"/>
      <c r="B110" s="1543"/>
      <c r="C110" s="1554" t="s">
        <v>49</v>
      </c>
      <c r="D110" s="1552">
        <v>0</v>
      </c>
      <c r="E110" s="1552">
        <v>0</v>
      </c>
      <c r="F110" s="1552">
        <v>0</v>
      </c>
      <c r="G110" s="1552">
        <v>0</v>
      </c>
      <c r="H110" s="1543"/>
      <c r="I110" s="1543"/>
      <c r="J110" s="1543"/>
      <c r="K110" s="1543"/>
    </row>
    <row r="111" spans="1:11" ht="14.1" customHeight="1">
      <c r="A111" s="1543"/>
      <c r="B111" s="1543"/>
      <c r="C111" s="1554" t="s">
        <v>50</v>
      </c>
      <c r="D111" s="1552">
        <v>0</v>
      </c>
      <c r="E111" s="1552">
        <v>0</v>
      </c>
      <c r="F111" s="1552">
        <v>0</v>
      </c>
      <c r="G111" s="1552">
        <v>0</v>
      </c>
      <c r="H111" s="1543"/>
      <c r="I111" s="1543"/>
      <c r="J111" s="1543"/>
      <c r="K111" s="1543"/>
    </row>
    <row r="112" spans="1:11" ht="14.1" customHeight="1">
      <c r="A112" s="1543"/>
      <c r="B112" s="1543"/>
      <c r="C112" s="1554" t="s">
        <v>56</v>
      </c>
      <c r="D112" s="1552">
        <v>0</v>
      </c>
      <c r="E112" s="1552">
        <v>0</v>
      </c>
      <c r="F112" s="1552">
        <v>0</v>
      </c>
      <c r="G112" s="1552">
        <v>0</v>
      </c>
      <c r="H112" s="1543"/>
      <c r="I112" s="1543"/>
      <c r="J112" s="1543"/>
      <c r="K112" s="1543"/>
    </row>
    <row r="113" spans="1:11" ht="14.1" customHeight="1">
      <c r="A113" s="1543"/>
      <c r="B113" s="1543"/>
      <c r="C113" s="1554" t="s">
        <v>49</v>
      </c>
      <c r="D113" s="1552">
        <v>0</v>
      </c>
      <c r="E113" s="1552">
        <v>0</v>
      </c>
      <c r="F113" s="1552">
        <v>0</v>
      </c>
      <c r="G113" s="1552">
        <v>0</v>
      </c>
      <c r="H113" s="1543"/>
      <c r="I113" s="1543"/>
      <c r="J113" s="1543"/>
      <c r="K113" s="1543"/>
    </row>
    <row r="114" spans="1:11" ht="14.1" customHeight="1">
      <c r="A114" s="1543"/>
      <c r="B114" s="1543"/>
      <c r="C114" s="1554" t="s">
        <v>50</v>
      </c>
      <c r="D114" s="1552">
        <v>0</v>
      </c>
      <c r="E114" s="1552">
        <v>0</v>
      </c>
      <c r="F114" s="1552">
        <v>0</v>
      </c>
      <c r="G114" s="1552">
        <v>0</v>
      </c>
      <c r="H114" s="1543"/>
      <c r="I114" s="1543"/>
      <c r="J114" s="1543"/>
      <c r="K114" s="1543"/>
    </row>
    <row r="115" spans="1:11" ht="14.1" customHeight="1">
      <c r="A115" s="1543"/>
      <c r="B115" s="1543"/>
      <c r="C115" s="1554" t="s">
        <v>57</v>
      </c>
      <c r="D115" s="1552">
        <v>0</v>
      </c>
      <c r="E115" s="1552">
        <v>0</v>
      </c>
      <c r="F115" s="1552">
        <v>0</v>
      </c>
      <c r="G115" s="1552">
        <v>0</v>
      </c>
      <c r="H115" s="1543"/>
      <c r="I115" s="1543"/>
      <c r="J115" s="1543"/>
      <c r="K115" s="1543"/>
    </row>
    <row r="116" spans="1:11" ht="14.1" customHeight="1">
      <c r="A116" s="1543"/>
      <c r="B116" s="1543"/>
      <c r="C116" s="1554" t="s">
        <v>49</v>
      </c>
      <c r="D116" s="1552">
        <v>0</v>
      </c>
      <c r="E116" s="1552">
        <v>0</v>
      </c>
      <c r="F116" s="1552">
        <v>0</v>
      </c>
      <c r="G116" s="1552">
        <v>0</v>
      </c>
      <c r="H116" s="1543"/>
      <c r="I116" s="1543"/>
      <c r="J116" s="1543"/>
      <c r="K116" s="1543"/>
    </row>
    <row r="117" spans="1:11" ht="14.1" customHeight="1">
      <c r="A117" s="1543"/>
      <c r="B117" s="1543"/>
      <c r="C117" s="1554" t="s">
        <v>58</v>
      </c>
      <c r="D117" s="1552">
        <v>0</v>
      </c>
      <c r="E117" s="1552">
        <v>0</v>
      </c>
      <c r="F117" s="1552">
        <v>0</v>
      </c>
      <c r="G117" s="1552">
        <v>0</v>
      </c>
      <c r="H117" s="1543"/>
      <c r="I117" s="1543"/>
      <c r="J117" s="1543"/>
      <c r="K117" s="1543"/>
    </row>
    <row r="118" spans="1:11" ht="14.1" customHeight="1">
      <c r="A118" s="1543"/>
      <c r="B118" s="1543"/>
      <c r="C118" s="1554" t="s">
        <v>59</v>
      </c>
      <c r="D118" s="1552">
        <v>0</v>
      </c>
      <c r="E118" s="1552">
        <v>0</v>
      </c>
      <c r="F118" s="1552">
        <v>0</v>
      </c>
      <c r="G118" s="1552">
        <v>0</v>
      </c>
      <c r="H118" s="1543"/>
      <c r="I118" s="1543"/>
      <c r="J118" s="1543"/>
      <c r="K118" s="1543"/>
    </row>
    <row r="119" spans="1:11" ht="14.1" customHeight="1">
      <c r="A119" s="1543"/>
      <c r="B119" s="1543"/>
      <c r="C119" s="1554" t="s">
        <v>60</v>
      </c>
      <c r="D119" s="1552">
        <v>0</v>
      </c>
      <c r="E119" s="1552">
        <v>0</v>
      </c>
      <c r="F119" s="1552">
        <v>0</v>
      </c>
      <c r="G119" s="1552">
        <v>0</v>
      </c>
      <c r="H119" s="1543"/>
      <c r="I119" s="1543"/>
      <c r="J119" s="1543"/>
      <c r="K119" s="1543"/>
    </row>
    <row r="120" spans="1:11" ht="14.1" customHeight="1">
      <c r="A120" s="1543"/>
      <c r="B120" s="1543"/>
      <c r="C120" s="1554" t="s">
        <v>61</v>
      </c>
      <c r="D120" s="1552">
        <v>0</v>
      </c>
      <c r="E120" s="1552">
        <v>0</v>
      </c>
      <c r="F120" s="1552">
        <v>0</v>
      </c>
      <c r="G120" s="1552">
        <v>0</v>
      </c>
      <c r="H120" s="1543"/>
      <c r="I120" s="1543"/>
      <c r="J120" s="1543"/>
      <c r="K120" s="1543"/>
    </row>
    <row r="121" spans="1:11" ht="14.1" customHeight="1">
      <c r="A121" s="1543"/>
      <c r="B121" s="1543"/>
      <c r="C121" s="1554" t="s">
        <v>62</v>
      </c>
      <c r="D121" s="1552">
        <v>0</v>
      </c>
      <c r="E121" s="1552">
        <v>0</v>
      </c>
      <c r="F121" s="1552">
        <v>15000000</v>
      </c>
      <c r="G121" s="1552">
        <v>15000000</v>
      </c>
      <c r="H121" s="1543"/>
      <c r="I121" s="1543"/>
      <c r="J121" s="1543"/>
      <c r="K121" s="1543"/>
    </row>
    <row r="122" spans="1:11" ht="14.1" customHeight="1">
      <c r="A122" s="1543"/>
      <c r="B122" s="1543"/>
      <c r="C122" s="1554" t="s">
        <v>49</v>
      </c>
      <c r="D122" s="1552">
        <v>0</v>
      </c>
      <c r="E122" s="1552">
        <v>0</v>
      </c>
      <c r="F122" s="1552">
        <v>15000000</v>
      </c>
      <c r="G122" s="1552">
        <v>15000000</v>
      </c>
      <c r="H122" s="1543"/>
      <c r="I122" s="1543"/>
      <c r="J122" s="1543"/>
      <c r="K122" s="1543"/>
    </row>
    <row r="123" spans="1:11" ht="14.1" customHeight="1">
      <c r="A123" s="1543"/>
      <c r="B123" s="1543"/>
      <c r="C123" s="1554" t="s">
        <v>58</v>
      </c>
      <c r="D123" s="1552">
        <v>0</v>
      </c>
      <c r="E123" s="1552">
        <v>0</v>
      </c>
      <c r="F123" s="1552">
        <v>0</v>
      </c>
      <c r="G123" s="1552">
        <v>0</v>
      </c>
      <c r="H123" s="1543"/>
      <c r="I123" s="1543"/>
      <c r="J123" s="1543"/>
      <c r="K123" s="1543"/>
    </row>
    <row r="124" spans="1:11" ht="14.1" customHeight="1">
      <c r="A124" s="1543"/>
      <c r="B124" s="1543"/>
      <c r="C124" s="1554" t="s">
        <v>59</v>
      </c>
      <c r="D124" s="1552">
        <v>0</v>
      </c>
      <c r="E124" s="1552">
        <v>0</v>
      </c>
      <c r="F124" s="1552">
        <v>0</v>
      </c>
      <c r="G124" s="1552">
        <v>0</v>
      </c>
      <c r="H124" s="1543"/>
      <c r="I124" s="1543"/>
      <c r="J124" s="1543"/>
      <c r="K124" s="1543"/>
    </row>
    <row r="125" spans="1:11" ht="14.1" customHeight="1">
      <c r="A125" s="1543"/>
      <c r="B125" s="1543"/>
      <c r="C125" s="1554" t="s">
        <v>60</v>
      </c>
      <c r="D125" s="1552">
        <v>0</v>
      </c>
      <c r="E125" s="1552">
        <v>0</v>
      </c>
      <c r="F125" s="1552">
        <v>0</v>
      </c>
      <c r="G125" s="1552">
        <v>0</v>
      </c>
      <c r="H125" s="1543"/>
      <c r="I125" s="1543"/>
      <c r="J125" s="1543"/>
      <c r="K125" s="1543"/>
    </row>
    <row r="126" spans="1:11" ht="14.1" customHeight="1">
      <c r="A126" s="1543"/>
      <c r="B126" s="1543"/>
      <c r="C126" s="1554" t="s">
        <v>61</v>
      </c>
      <c r="D126" s="1552">
        <v>0</v>
      </c>
      <c r="E126" s="1552">
        <v>0</v>
      </c>
      <c r="F126" s="1552">
        <v>0</v>
      </c>
      <c r="G126" s="1552">
        <v>0</v>
      </c>
      <c r="H126" s="1543"/>
      <c r="I126" s="1543"/>
      <c r="J126" s="1543"/>
      <c r="K126" s="1543"/>
    </row>
    <row r="127" spans="1:11" ht="14.1" customHeight="1">
      <c r="A127" s="1543"/>
      <c r="B127" s="1543"/>
      <c r="C127" s="1554" t="s">
        <v>63</v>
      </c>
      <c r="D127" s="1552">
        <v>0</v>
      </c>
      <c r="E127" s="1552">
        <v>0</v>
      </c>
      <c r="F127" s="1552">
        <v>0</v>
      </c>
      <c r="G127" s="1552">
        <v>0</v>
      </c>
      <c r="H127" s="1543"/>
      <c r="I127" s="1543"/>
      <c r="J127" s="1543"/>
      <c r="K127" s="1543"/>
    </row>
    <row r="128" spans="1:11" ht="14.1" customHeight="1">
      <c r="A128" s="1543"/>
      <c r="B128" s="1543"/>
      <c r="C128" s="1554" t="s">
        <v>49</v>
      </c>
      <c r="D128" s="1552">
        <v>0</v>
      </c>
      <c r="E128" s="1552">
        <v>0</v>
      </c>
      <c r="F128" s="1552">
        <v>0</v>
      </c>
      <c r="G128" s="1552">
        <v>0</v>
      </c>
      <c r="H128" s="1543"/>
      <c r="I128" s="1543"/>
      <c r="J128" s="1543"/>
      <c r="K128" s="1543"/>
    </row>
    <row r="129" spans="1:11" ht="14.1" customHeight="1">
      <c r="A129" s="1543"/>
      <c r="B129" s="1543"/>
      <c r="C129" s="1554" t="s">
        <v>58</v>
      </c>
      <c r="D129" s="1552">
        <v>0</v>
      </c>
      <c r="E129" s="1552">
        <v>0</v>
      </c>
      <c r="F129" s="1552">
        <v>0</v>
      </c>
      <c r="G129" s="1552">
        <v>0</v>
      </c>
      <c r="H129" s="1543"/>
      <c r="I129" s="1543"/>
      <c r="J129" s="1543"/>
      <c r="K129" s="1543"/>
    </row>
    <row r="130" spans="1:11" ht="14.1" customHeight="1">
      <c r="A130" s="1543"/>
      <c r="B130" s="1543"/>
      <c r="C130" s="1554" t="s">
        <v>59</v>
      </c>
      <c r="D130" s="1552">
        <v>0</v>
      </c>
      <c r="E130" s="1552">
        <v>0</v>
      </c>
      <c r="F130" s="1552">
        <v>0</v>
      </c>
      <c r="G130" s="1552">
        <v>0</v>
      </c>
      <c r="H130" s="1543"/>
      <c r="I130" s="1543"/>
      <c r="J130" s="1543"/>
      <c r="K130" s="1543"/>
    </row>
    <row r="131" spans="1:11" ht="14.1" customHeight="1">
      <c r="A131" s="1543"/>
      <c r="B131" s="1543"/>
      <c r="C131" s="1554" t="s">
        <v>60</v>
      </c>
      <c r="D131" s="1552">
        <v>0</v>
      </c>
      <c r="E131" s="1552">
        <v>0</v>
      </c>
      <c r="F131" s="1552">
        <v>0</v>
      </c>
      <c r="G131" s="1552">
        <v>0</v>
      </c>
      <c r="H131" s="1543"/>
      <c r="I131" s="1543"/>
      <c r="J131" s="1543"/>
      <c r="K131" s="1543"/>
    </row>
    <row r="132" spans="1:11" ht="14.1" customHeight="1">
      <c r="A132" s="1543"/>
      <c r="B132" s="1543"/>
      <c r="C132" s="1554" t="s">
        <v>61</v>
      </c>
      <c r="D132" s="1552">
        <v>0</v>
      </c>
      <c r="E132" s="1552">
        <v>0</v>
      </c>
      <c r="F132" s="1552">
        <v>0</v>
      </c>
      <c r="G132" s="1552">
        <v>0</v>
      </c>
      <c r="H132" s="1543"/>
      <c r="I132" s="1543"/>
      <c r="J132" s="1543"/>
      <c r="K132" s="1543"/>
    </row>
    <row r="133" spans="1:11" ht="14.1" customHeight="1">
      <c r="A133" s="1543"/>
      <c r="B133" s="1543"/>
      <c r="C133" s="1554" t="s">
        <v>64</v>
      </c>
      <c r="D133" s="1552">
        <v>0</v>
      </c>
      <c r="E133" s="1552">
        <v>0</v>
      </c>
      <c r="F133" s="1552">
        <v>0</v>
      </c>
      <c r="G133" s="1552">
        <v>0</v>
      </c>
      <c r="H133" s="1543"/>
      <c r="I133" s="1543"/>
      <c r="J133" s="1543"/>
      <c r="K133" s="1543"/>
    </row>
    <row r="134" spans="1:11" ht="14.1" customHeight="1">
      <c r="A134" s="1543"/>
      <c r="B134" s="1543"/>
      <c r="C134" s="1554" t="s">
        <v>65</v>
      </c>
      <c r="D134" s="1552">
        <v>0</v>
      </c>
      <c r="E134" s="1552">
        <v>0</v>
      </c>
      <c r="F134" s="1552">
        <v>0</v>
      </c>
      <c r="G134" s="1552">
        <v>0</v>
      </c>
      <c r="H134" s="1543"/>
      <c r="I134" s="1543"/>
      <c r="J134" s="1543"/>
      <c r="K134" s="1543"/>
    </row>
    <row r="135" spans="1:11" ht="14.1" customHeight="1">
      <c r="A135" s="1543"/>
      <c r="B135" s="1543"/>
      <c r="C135" s="1553" t="s">
        <v>25</v>
      </c>
      <c r="D135" s="1552">
        <v>0</v>
      </c>
      <c r="E135" s="1552">
        <v>0</v>
      </c>
      <c r="F135" s="1552">
        <v>15000000</v>
      </c>
      <c r="G135" s="1552">
        <v>15000000</v>
      </c>
      <c r="H135" s="1543"/>
      <c r="I135" s="1543"/>
      <c r="J135" s="1543"/>
      <c r="K135" s="1543"/>
    </row>
    <row r="136" spans="1:11" ht="14.1" customHeight="1">
      <c r="A136" s="1543"/>
      <c r="B136" s="1543"/>
      <c r="C136" s="1561" t="s">
        <v>2583</v>
      </c>
      <c r="D136" s="1948" t="s">
        <v>2581</v>
      </c>
      <c r="E136" s="1949"/>
      <c r="F136" s="1949"/>
      <c r="G136" s="1949"/>
      <c r="H136" s="1543"/>
      <c r="I136" s="1543"/>
      <c r="J136" s="1543"/>
      <c r="K136" s="1543"/>
    </row>
    <row r="137" spans="1:11" ht="14.1" customHeight="1">
      <c r="A137" s="1543"/>
      <c r="B137" s="1543"/>
      <c r="C137" s="1560" t="s">
        <v>19</v>
      </c>
      <c r="D137" s="1950" t="s">
        <v>2582</v>
      </c>
      <c r="E137" s="1951"/>
      <c r="F137" s="1951"/>
      <c r="G137" s="1951"/>
      <c r="H137" s="1543"/>
      <c r="I137" s="1543"/>
      <c r="J137" s="1543"/>
      <c r="K137" s="1543"/>
    </row>
    <row r="138" spans="1:11" ht="14.1" customHeight="1">
      <c r="A138" s="1543"/>
      <c r="B138" s="1543"/>
      <c r="C138" s="1542" t="s">
        <v>20</v>
      </c>
      <c r="D138" s="1952" t="s">
        <v>2581</v>
      </c>
      <c r="E138" s="1953"/>
      <c r="F138" s="1953"/>
      <c r="G138" s="1953"/>
      <c r="H138" s="1543"/>
      <c r="I138" s="1543"/>
      <c r="J138" s="1543"/>
      <c r="K138" s="1543"/>
    </row>
    <row r="139" spans="1:11" ht="14.1" customHeight="1">
      <c r="A139" s="1543"/>
      <c r="B139" s="1543"/>
      <c r="C139" s="1542" t="s">
        <v>21</v>
      </c>
      <c r="D139" s="1952" t="s">
        <v>161</v>
      </c>
      <c r="E139" s="1953"/>
      <c r="F139" s="1953"/>
      <c r="G139" s="1953"/>
      <c r="H139" s="1543"/>
      <c r="I139" s="1543"/>
      <c r="J139" s="1543"/>
      <c r="K139" s="1543"/>
    </row>
    <row r="140" spans="1:11" ht="15" customHeight="1">
      <c r="A140" s="1543"/>
      <c r="B140" s="1543"/>
      <c r="C140" s="1558"/>
      <c r="D140" s="1557">
        <v>2023</v>
      </c>
      <c r="E140" s="1557">
        <v>2024</v>
      </c>
      <c r="F140" s="1557">
        <v>2025</v>
      </c>
      <c r="G140" s="1557">
        <v>2026</v>
      </c>
      <c r="H140" s="1543"/>
      <c r="I140" s="1543"/>
      <c r="J140" s="1543"/>
      <c r="K140" s="1543"/>
    </row>
    <row r="141" spans="1:11" ht="15" customHeight="1">
      <c r="A141" s="1543"/>
      <c r="B141" s="1543"/>
      <c r="C141" s="1556"/>
      <c r="D141" s="1555" t="s">
        <v>22</v>
      </c>
      <c r="E141" s="1555" t="s">
        <v>23</v>
      </c>
      <c r="F141" s="1555" t="s">
        <v>23</v>
      </c>
      <c r="G141" s="1555" t="s">
        <v>23</v>
      </c>
      <c r="H141" s="1543"/>
      <c r="I141" s="1543"/>
      <c r="J141" s="1543"/>
      <c r="K141" s="1543"/>
    </row>
    <row r="142" spans="1:11" ht="14.1" customHeight="1">
      <c r="A142" s="1543"/>
      <c r="B142" s="1543"/>
      <c r="C142" s="1546" t="s">
        <v>33</v>
      </c>
      <c r="D142" s="1559" t="s">
        <v>18</v>
      </c>
      <c r="E142" s="1559" t="s">
        <v>34</v>
      </c>
      <c r="F142" s="1559" t="s">
        <v>42</v>
      </c>
      <c r="G142" s="1559" t="s">
        <v>42</v>
      </c>
      <c r="H142" s="1543"/>
      <c r="I142" s="1543"/>
      <c r="J142" s="1543"/>
      <c r="K142" s="1543"/>
    </row>
    <row r="143" spans="1:11" ht="14.1" customHeight="1">
      <c r="A143" s="1543"/>
      <c r="B143" s="1543"/>
      <c r="C143" s="1546" t="s">
        <v>35</v>
      </c>
      <c r="D143" s="1559" t="s">
        <v>42</v>
      </c>
      <c r="E143" s="1559" t="s">
        <v>1654</v>
      </c>
      <c r="F143" s="1559" t="s">
        <v>42</v>
      </c>
      <c r="G143" s="1559" t="s">
        <v>42</v>
      </c>
      <c r="H143" s="1543"/>
      <c r="I143" s="1543"/>
      <c r="J143" s="1543"/>
      <c r="K143" s="1543"/>
    </row>
    <row r="144" spans="1:11" ht="14.1" customHeight="1">
      <c r="A144" s="1543"/>
      <c r="B144" s="1543"/>
      <c r="C144" s="1546" t="s">
        <v>40</v>
      </c>
      <c r="D144" s="1559" t="s">
        <v>42</v>
      </c>
      <c r="E144" s="1559" t="s">
        <v>1654</v>
      </c>
      <c r="F144" s="1559" t="s">
        <v>42</v>
      </c>
      <c r="G144" s="1559" t="s">
        <v>42</v>
      </c>
      <c r="H144" s="1543"/>
      <c r="I144" s="1543"/>
      <c r="J144" s="1543"/>
      <c r="K144" s="1543"/>
    </row>
    <row r="145" spans="1:11" ht="14.1" customHeight="1">
      <c r="A145" s="1543"/>
      <c r="B145" s="1543"/>
      <c r="C145" s="1546" t="s">
        <v>41</v>
      </c>
      <c r="D145" s="1559" t="s">
        <v>18</v>
      </c>
      <c r="E145" s="1559" t="s">
        <v>18</v>
      </c>
      <c r="F145" s="1559" t="s">
        <v>122</v>
      </c>
      <c r="G145" s="1559" t="s">
        <v>18</v>
      </c>
      <c r="H145" s="1543"/>
      <c r="I145" s="1543"/>
      <c r="J145" s="1543"/>
      <c r="K145" s="1543"/>
    </row>
    <row r="146" spans="1:11" ht="14.1" customHeight="1">
      <c r="A146" s="1543"/>
      <c r="B146" s="1543"/>
      <c r="C146" s="1546" t="s">
        <v>43</v>
      </c>
      <c r="D146" s="1559" t="s">
        <v>18</v>
      </c>
      <c r="E146" s="1559" t="s">
        <v>18</v>
      </c>
      <c r="F146" s="1559" t="s">
        <v>122</v>
      </c>
      <c r="G146" s="1559" t="s">
        <v>18</v>
      </c>
      <c r="H146" s="1543"/>
      <c r="I146" s="1543"/>
      <c r="J146" s="1543"/>
      <c r="K146" s="1543"/>
    </row>
    <row r="147" spans="1:11" ht="14.1" customHeight="1">
      <c r="A147" s="1543"/>
      <c r="B147" s="1543"/>
      <c r="C147" s="1546" t="s">
        <v>47</v>
      </c>
      <c r="D147" s="1559" t="s">
        <v>18</v>
      </c>
      <c r="E147" s="1559" t="s">
        <v>18</v>
      </c>
      <c r="F147" s="1559" t="s">
        <v>122</v>
      </c>
      <c r="G147" s="1559" t="s">
        <v>18</v>
      </c>
      <c r="H147" s="1543"/>
      <c r="I147" s="1543"/>
      <c r="J147" s="1543"/>
      <c r="K147" s="1543"/>
    </row>
    <row r="148" spans="1:11" ht="14.1" customHeight="1">
      <c r="A148" s="1543"/>
      <c r="B148" s="1543"/>
      <c r="C148" s="1954" t="s">
        <v>24</v>
      </c>
      <c r="D148" s="1955"/>
      <c r="E148" s="1955"/>
      <c r="F148" s="1955"/>
      <c r="G148" s="1955"/>
      <c r="H148" s="1543"/>
      <c r="I148" s="1543"/>
      <c r="J148" s="1543"/>
      <c r="K148" s="1543"/>
    </row>
    <row r="149" spans="1:11" ht="14.1" customHeight="1">
      <c r="A149" s="1543"/>
      <c r="B149" s="1543"/>
      <c r="C149" s="1558"/>
      <c r="D149" s="1557">
        <v>2023</v>
      </c>
      <c r="E149" s="1557">
        <v>2024</v>
      </c>
      <c r="F149" s="1557">
        <v>2025</v>
      </c>
      <c r="G149" s="1557">
        <v>2026</v>
      </c>
      <c r="H149" s="1543"/>
      <c r="I149" s="1543"/>
      <c r="J149" s="1543"/>
      <c r="K149" s="1543"/>
    </row>
    <row r="150" spans="1:11" ht="14.1" customHeight="1">
      <c r="A150" s="1543"/>
      <c r="B150" s="1543"/>
      <c r="C150" s="1556"/>
      <c r="D150" s="1555" t="s">
        <v>22</v>
      </c>
      <c r="E150" s="1555" t="s">
        <v>23</v>
      </c>
      <c r="F150" s="1555" t="s">
        <v>23</v>
      </c>
      <c r="G150" s="1555" t="s">
        <v>23</v>
      </c>
      <c r="H150" s="1543"/>
      <c r="I150" s="1543"/>
      <c r="J150" s="1543"/>
      <c r="K150" s="1543"/>
    </row>
    <row r="151" spans="1:11" ht="14.1" customHeight="1">
      <c r="A151" s="1543"/>
      <c r="B151" s="1543"/>
      <c r="C151" s="1554" t="s">
        <v>48</v>
      </c>
      <c r="D151" s="1552">
        <v>0</v>
      </c>
      <c r="E151" s="1552">
        <v>0</v>
      </c>
      <c r="F151" s="1552">
        <v>0</v>
      </c>
      <c r="G151" s="1552">
        <v>0</v>
      </c>
      <c r="H151" s="1543"/>
      <c r="I151" s="1543"/>
      <c r="J151" s="1543"/>
      <c r="K151" s="1543"/>
    </row>
    <row r="152" spans="1:11" ht="14.1" customHeight="1">
      <c r="A152" s="1543"/>
      <c r="B152" s="1543"/>
      <c r="C152" s="1554" t="s">
        <v>49</v>
      </c>
      <c r="D152" s="1552">
        <v>0</v>
      </c>
      <c r="E152" s="1552">
        <v>0</v>
      </c>
      <c r="F152" s="1552">
        <v>0</v>
      </c>
      <c r="G152" s="1552">
        <v>0</v>
      </c>
      <c r="H152" s="1543"/>
      <c r="I152" s="1543"/>
      <c r="J152" s="1543"/>
      <c r="K152" s="1543"/>
    </row>
    <row r="153" spans="1:11" ht="14.1" customHeight="1">
      <c r="A153" s="1543"/>
      <c r="B153" s="1543"/>
      <c r="C153" s="1554" t="s">
        <v>50</v>
      </c>
      <c r="D153" s="1552">
        <v>0</v>
      </c>
      <c r="E153" s="1552">
        <v>0</v>
      </c>
      <c r="F153" s="1552">
        <v>0</v>
      </c>
      <c r="G153" s="1552">
        <v>0</v>
      </c>
      <c r="H153" s="1543"/>
      <c r="I153" s="1543"/>
      <c r="J153" s="1543"/>
      <c r="K153" s="1543"/>
    </row>
    <row r="154" spans="1:11" ht="14.1" customHeight="1">
      <c r="A154" s="1543"/>
      <c r="B154" s="1543"/>
      <c r="C154" s="1554" t="s">
        <v>51</v>
      </c>
      <c r="D154" s="1552">
        <v>0</v>
      </c>
      <c r="E154" s="1552">
        <v>0</v>
      </c>
      <c r="F154" s="1552">
        <v>0</v>
      </c>
      <c r="G154" s="1552">
        <v>0</v>
      </c>
      <c r="H154" s="1543"/>
      <c r="I154" s="1543"/>
      <c r="J154" s="1543"/>
      <c r="K154" s="1543"/>
    </row>
    <row r="155" spans="1:11" ht="14.1" customHeight="1">
      <c r="A155" s="1543"/>
      <c r="B155" s="1543"/>
      <c r="C155" s="1554" t="s">
        <v>49</v>
      </c>
      <c r="D155" s="1552">
        <v>0</v>
      </c>
      <c r="E155" s="1552">
        <v>0</v>
      </c>
      <c r="F155" s="1552">
        <v>0</v>
      </c>
      <c r="G155" s="1552">
        <v>0</v>
      </c>
      <c r="H155" s="1543"/>
      <c r="I155" s="1543"/>
      <c r="J155" s="1543"/>
      <c r="K155" s="1543"/>
    </row>
    <row r="156" spans="1:11" ht="14.1" customHeight="1">
      <c r="A156" s="1543"/>
      <c r="B156" s="1543"/>
      <c r="C156" s="1554" t="s">
        <v>50</v>
      </c>
      <c r="D156" s="1552">
        <v>0</v>
      </c>
      <c r="E156" s="1552">
        <v>0</v>
      </c>
      <c r="F156" s="1552">
        <v>0</v>
      </c>
      <c r="G156" s="1552">
        <v>0</v>
      </c>
      <c r="H156" s="1543"/>
      <c r="I156" s="1543"/>
      <c r="J156" s="1543"/>
      <c r="K156" s="1543"/>
    </row>
    <row r="157" spans="1:11" ht="14.1" customHeight="1">
      <c r="A157" s="1543"/>
      <c r="B157" s="1543"/>
      <c r="C157" s="1554" t="s">
        <v>52</v>
      </c>
      <c r="D157" s="1552">
        <v>0</v>
      </c>
      <c r="E157" s="1552">
        <v>0</v>
      </c>
      <c r="F157" s="1552">
        <v>0</v>
      </c>
      <c r="G157" s="1552">
        <v>0</v>
      </c>
      <c r="H157" s="1543"/>
      <c r="I157" s="1543"/>
      <c r="J157" s="1543"/>
      <c r="K157" s="1543"/>
    </row>
    <row r="158" spans="1:11" ht="14.1" customHeight="1">
      <c r="A158" s="1543"/>
      <c r="B158" s="1543"/>
      <c r="C158" s="1554" t="s">
        <v>49</v>
      </c>
      <c r="D158" s="1552">
        <v>0</v>
      </c>
      <c r="E158" s="1552">
        <v>0</v>
      </c>
      <c r="F158" s="1552">
        <v>0</v>
      </c>
      <c r="G158" s="1552">
        <v>0</v>
      </c>
      <c r="H158" s="1543"/>
      <c r="I158" s="1543"/>
      <c r="J158" s="1543"/>
      <c r="K158" s="1543"/>
    </row>
    <row r="159" spans="1:11" ht="14.1" customHeight="1">
      <c r="A159" s="1543"/>
      <c r="B159" s="1543"/>
      <c r="C159" s="1554" t="s">
        <v>50</v>
      </c>
      <c r="D159" s="1552">
        <v>0</v>
      </c>
      <c r="E159" s="1552">
        <v>0</v>
      </c>
      <c r="F159" s="1552">
        <v>0</v>
      </c>
      <c r="G159" s="1552">
        <v>0</v>
      </c>
      <c r="H159" s="1543"/>
      <c r="I159" s="1543"/>
      <c r="J159" s="1543"/>
      <c r="K159" s="1543"/>
    </row>
    <row r="160" spans="1:11" ht="14.1" customHeight="1">
      <c r="A160" s="1543"/>
      <c r="B160" s="1543"/>
      <c r="C160" s="1554" t="s">
        <v>53</v>
      </c>
      <c r="D160" s="1552">
        <v>0</v>
      </c>
      <c r="E160" s="1552">
        <v>0</v>
      </c>
      <c r="F160" s="1552">
        <v>0</v>
      </c>
      <c r="G160" s="1552">
        <v>0</v>
      </c>
      <c r="H160" s="1543"/>
      <c r="I160" s="1543"/>
      <c r="J160" s="1543"/>
      <c r="K160" s="1543"/>
    </row>
    <row r="161" spans="1:11" ht="14.1" customHeight="1">
      <c r="A161" s="1543"/>
      <c r="B161" s="1543"/>
      <c r="C161" s="1554" t="s">
        <v>49</v>
      </c>
      <c r="D161" s="1552">
        <v>0</v>
      </c>
      <c r="E161" s="1552">
        <v>0</v>
      </c>
      <c r="F161" s="1552">
        <v>0</v>
      </c>
      <c r="G161" s="1552">
        <v>0</v>
      </c>
      <c r="H161" s="1543"/>
      <c r="I161" s="1543"/>
      <c r="J161" s="1543"/>
      <c r="K161" s="1543"/>
    </row>
    <row r="162" spans="1:11" ht="14.1" customHeight="1">
      <c r="A162" s="1543"/>
      <c r="B162" s="1543"/>
      <c r="C162" s="1554" t="s">
        <v>50</v>
      </c>
      <c r="D162" s="1552">
        <v>0</v>
      </c>
      <c r="E162" s="1552">
        <v>0</v>
      </c>
      <c r="F162" s="1552">
        <v>0</v>
      </c>
      <c r="G162" s="1552">
        <v>0</v>
      </c>
      <c r="H162" s="1543"/>
      <c r="I162" s="1543"/>
      <c r="J162" s="1543"/>
      <c r="K162" s="1543"/>
    </row>
    <row r="163" spans="1:11" ht="14.1" customHeight="1">
      <c r="A163" s="1543"/>
      <c r="B163" s="1543"/>
      <c r="C163" s="1554" t="s">
        <v>54</v>
      </c>
      <c r="D163" s="1552">
        <v>0</v>
      </c>
      <c r="E163" s="1552">
        <v>0</v>
      </c>
      <c r="F163" s="1552">
        <v>0</v>
      </c>
      <c r="G163" s="1552">
        <v>0</v>
      </c>
      <c r="H163" s="1543"/>
      <c r="I163" s="1543"/>
      <c r="J163" s="1543"/>
      <c r="K163" s="1543"/>
    </row>
    <row r="164" spans="1:11" ht="14.1" customHeight="1">
      <c r="A164" s="1543"/>
      <c r="B164" s="1543"/>
      <c r="C164" s="1554" t="s">
        <v>49</v>
      </c>
      <c r="D164" s="1552">
        <v>0</v>
      </c>
      <c r="E164" s="1552">
        <v>0</v>
      </c>
      <c r="F164" s="1552">
        <v>0</v>
      </c>
      <c r="G164" s="1552">
        <v>0</v>
      </c>
      <c r="H164" s="1543"/>
      <c r="I164" s="1543"/>
      <c r="J164" s="1543"/>
      <c r="K164" s="1543"/>
    </row>
    <row r="165" spans="1:11" ht="14.1" customHeight="1">
      <c r="A165" s="1543"/>
      <c r="B165" s="1543"/>
      <c r="C165" s="1554" t="s">
        <v>50</v>
      </c>
      <c r="D165" s="1552">
        <v>0</v>
      </c>
      <c r="E165" s="1552">
        <v>0</v>
      </c>
      <c r="F165" s="1552">
        <v>0</v>
      </c>
      <c r="G165" s="1552">
        <v>0</v>
      </c>
      <c r="H165" s="1543"/>
      <c r="I165" s="1543"/>
      <c r="J165" s="1543"/>
      <c r="K165" s="1543"/>
    </row>
    <row r="166" spans="1:11" ht="14.1" customHeight="1">
      <c r="A166" s="1543"/>
      <c r="B166" s="1543"/>
      <c r="C166" s="1554" t="s">
        <v>55</v>
      </c>
      <c r="D166" s="1552">
        <v>0</v>
      </c>
      <c r="E166" s="1552">
        <v>0</v>
      </c>
      <c r="F166" s="1552">
        <v>0</v>
      </c>
      <c r="G166" s="1552">
        <v>0</v>
      </c>
      <c r="H166" s="1543"/>
      <c r="I166" s="1543"/>
      <c r="J166" s="1543"/>
      <c r="K166" s="1543"/>
    </row>
    <row r="167" spans="1:11" ht="14.1" customHeight="1">
      <c r="A167" s="1543"/>
      <c r="B167" s="1543"/>
      <c r="C167" s="1554" t="s">
        <v>49</v>
      </c>
      <c r="D167" s="1552">
        <v>0</v>
      </c>
      <c r="E167" s="1552">
        <v>0</v>
      </c>
      <c r="F167" s="1552">
        <v>0</v>
      </c>
      <c r="G167" s="1552">
        <v>0</v>
      </c>
      <c r="H167" s="1543"/>
      <c r="I167" s="1543"/>
      <c r="J167" s="1543"/>
      <c r="K167" s="1543"/>
    </row>
    <row r="168" spans="1:11" ht="14.1" customHeight="1">
      <c r="A168" s="1543"/>
      <c r="B168" s="1543"/>
      <c r="C168" s="1554" t="s">
        <v>50</v>
      </c>
      <c r="D168" s="1552">
        <v>0</v>
      </c>
      <c r="E168" s="1552">
        <v>0</v>
      </c>
      <c r="F168" s="1552">
        <v>0</v>
      </c>
      <c r="G168" s="1552">
        <v>0</v>
      </c>
      <c r="H168" s="1543"/>
      <c r="I168" s="1543"/>
      <c r="J168" s="1543"/>
      <c r="K168" s="1543"/>
    </row>
    <row r="169" spans="1:11" ht="14.1" customHeight="1">
      <c r="A169" s="1543"/>
      <c r="B169" s="1543"/>
      <c r="C169" s="1554" t="s">
        <v>56</v>
      </c>
      <c r="D169" s="1552">
        <v>0</v>
      </c>
      <c r="E169" s="1552">
        <v>0</v>
      </c>
      <c r="F169" s="1552">
        <v>0</v>
      </c>
      <c r="G169" s="1552">
        <v>0</v>
      </c>
      <c r="H169" s="1543"/>
      <c r="I169" s="1543"/>
      <c r="J169" s="1543"/>
      <c r="K169" s="1543"/>
    </row>
    <row r="170" spans="1:11" ht="14.1" customHeight="1">
      <c r="A170" s="1543"/>
      <c r="B170" s="1543"/>
      <c r="C170" s="1554" t="s">
        <v>49</v>
      </c>
      <c r="D170" s="1552">
        <v>0</v>
      </c>
      <c r="E170" s="1552">
        <v>0</v>
      </c>
      <c r="F170" s="1552">
        <v>0</v>
      </c>
      <c r="G170" s="1552">
        <v>0</v>
      </c>
      <c r="H170" s="1543"/>
      <c r="I170" s="1543"/>
      <c r="J170" s="1543"/>
      <c r="K170" s="1543"/>
    </row>
    <row r="171" spans="1:11" ht="14.1" customHeight="1">
      <c r="A171" s="1543"/>
      <c r="B171" s="1543"/>
      <c r="C171" s="1554" t="s">
        <v>50</v>
      </c>
      <c r="D171" s="1552">
        <v>0</v>
      </c>
      <c r="E171" s="1552">
        <v>0</v>
      </c>
      <c r="F171" s="1552">
        <v>0</v>
      </c>
      <c r="G171" s="1552">
        <v>0</v>
      </c>
      <c r="H171" s="1543"/>
      <c r="I171" s="1543"/>
      <c r="J171" s="1543"/>
      <c r="K171" s="1543"/>
    </row>
    <row r="172" spans="1:11" ht="14.1" customHeight="1">
      <c r="A172" s="1543"/>
      <c r="B172" s="1543"/>
      <c r="C172" s="1554" t="s">
        <v>57</v>
      </c>
      <c r="D172" s="1552">
        <v>0</v>
      </c>
      <c r="E172" s="1552">
        <v>0</v>
      </c>
      <c r="F172" s="1552">
        <v>0</v>
      </c>
      <c r="G172" s="1552">
        <v>0</v>
      </c>
      <c r="H172" s="1543"/>
      <c r="I172" s="1543"/>
      <c r="J172" s="1543"/>
      <c r="K172" s="1543"/>
    </row>
    <row r="173" spans="1:11" ht="14.1" customHeight="1">
      <c r="A173" s="1543"/>
      <c r="B173" s="1543"/>
      <c r="C173" s="1554" t="s">
        <v>49</v>
      </c>
      <c r="D173" s="1552">
        <v>0</v>
      </c>
      <c r="E173" s="1552">
        <v>0</v>
      </c>
      <c r="F173" s="1552">
        <v>0</v>
      </c>
      <c r="G173" s="1552">
        <v>0</v>
      </c>
      <c r="H173" s="1543"/>
      <c r="I173" s="1543"/>
      <c r="J173" s="1543"/>
      <c r="K173" s="1543"/>
    </row>
    <row r="174" spans="1:11" ht="14.1" customHeight="1">
      <c r="A174" s="1543"/>
      <c r="B174" s="1543"/>
      <c r="C174" s="1554" t="s">
        <v>58</v>
      </c>
      <c r="D174" s="1552">
        <v>0</v>
      </c>
      <c r="E174" s="1552">
        <v>0</v>
      </c>
      <c r="F174" s="1552">
        <v>0</v>
      </c>
      <c r="G174" s="1552">
        <v>0</v>
      </c>
      <c r="H174" s="1543"/>
      <c r="I174" s="1543"/>
      <c r="J174" s="1543"/>
      <c r="K174" s="1543"/>
    </row>
    <row r="175" spans="1:11" ht="14.1" customHeight="1">
      <c r="A175" s="1543"/>
      <c r="B175" s="1543"/>
      <c r="C175" s="1554" t="s">
        <v>59</v>
      </c>
      <c r="D175" s="1552">
        <v>0</v>
      </c>
      <c r="E175" s="1552">
        <v>0</v>
      </c>
      <c r="F175" s="1552">
        <v>0</v>
      </c>
      <c r="G175" s="1552">
        <v>0</v>
      </c>
      <c r="H175" s="1543"/>
      <c r="I175" s="1543"/>
      <c r="J175" s="1543"/>
      <c r="K175" s="1543"/>
    </row>
    <row r="176" spans="1:11" ht="14.1" customHeight="1">
      <c r="A176" s="1543"/>
      <c r="B176" s="1543"/>
      <c r="C176" s="1554" t="s">
        <v>60</v>
      </c>
      <c r="D176" s="1552">
        <v>0</v>
      </c>
      <c r="E176" s="1552">
        <v>0</v>
      </c>
      <c r="F176" s="1552">
        <v>0</v>
      </c>
      <c r="G176" s="1552">
        <v>0</v>
      </c>
      <c r="H176" s="1543"/>
      <c r="I176" s="1543"/>
      <c r="J176" s="1543"/>
      <c r="K176" s="1543"/>
    </row>
    <row r="177" spans="1:11" ht="14.1" customHeight="1">
      <c r="A177" s="1543"/>
      <c r="B177" s="1543"/>
      <c r="C177" s="1554" t="s">
        <v>61</v>
      </c>
      <c r="D177" s="1552">
        <v>0</v>
      </c>
      <c r="E177" s="1552">
        <v>0</v>
      </c>
      <c r="F177" s="1552">
        <v>0</v>
      </c>
      <c r="G177" s="1552">
        <v>0</v>
      </c>
      <c r="H177" s="1543"/>
      <c r="I177" s="1543"/>
      <c r="J177" s="1543"/>
      <c r="K177" s="1543"/>
    </row>
    <row r="178" spans="1:11" ht="14.1" customHeight="1">
      <c r="A178" s="1543"/>
      <c r="B178" s="1543"/>
      <c r="C178" s="1554" t="s">
        <v>62</v>
      </c>
      <c r="D178" s="1552">
        <v>0</v>
      </c>
      <c r="E178" s="1552">
        <v>10000000</v>
      </c>
      <c r="F178" s="1552">
        <v>0</v>
      </c>
      <c r="G178" s="1552">
        <v>0</v>
      </c>
      <c r="H178" s="1543"/>
      <c r="I178" s="1543"/>
      <c r="J178" s="1543"/>
      <c r="K178" s="1543"/>
    </row>
    <row r="179" spans="1:11" ht="14.1" customHeight="1">
      <c r="A179" s="1543"/>
      <c r="B179" s="1543"/>
      <c r="C179" s="1554" t="s">
        <v>49</v>
      </c>
      <c r="D179" s="1552">
        <v>0</v>
      </c>
      <c r="E179" s="1552">
        <v>10000000</v>
      </c>
      <c r="F179" s="1552">
        <v>0</v>
      </c>
      <c r="G179" s="1552">
        <v>0</v>
      </c>
      <c r="H179" s="1543"/>
      <c r="I179" s="1543"/>
      <c r="J179" s="1543"/>
      <c r="K179" s="1543"/>
    </row>
    <row r="180" spans="1:11" ht="14.1" customHeight="1">
      <c r="A180" s="1543"/>
      <c r="B180" s="1543"/>
      <c r="C180" s="1554" t="s">
        <v>58</v>
      </c>
      <c r="D180" s="1552">
        <v>0</v>
      </c>
      <c r="E180" s="1552">
        <v>0</v>
      </c>
      <c r="F180" s="1552">
        <v>0</v>
      </c>
      <c r="G180" s="1552">
        <v>0</v>
      </c>
      <c r="H180" s="1543"/>
      <c r="I180" s="1543"/>
      <c r="J180" s="1543"/>
      <c r="K180" s="1543"/>
    </row>
    <row r="181" spans="1:11" ht="14.1" customHeight="1">
      <c r="A181" s="1543"/>
      <c r="B181" s="1543"/>
      <c r="C181" s="1554" t="s">
        <v>59</v>
      </c>
      <c r="D181" s="1552">
        <v>0</v>
      </c>
      <c r="E181" s="1552">
        <v>0</v>
      </c>
      <c r="F181" s="1552">
        <v>0</v>
      </c>
      <c r="G181" s="1552">
        <v>0</v>
      </c>
      <c r="H181" s="1543"/>
      <c r="I181" s="1543"/>
      <c r="J181" s="1543"/>
      <c r="K181" s="1543"/>
    </row>
    <row r="182" spans="1:11" ht="14.1" customHeight="1">
      <c r="A182" s="1543"/>
      <c r="B182" s="1543"/>
      <c r="C182" s="1554" t="s">
        <v>60</v>
      </c>
      <c r="D182" s="1552">
        <v>0</v>
      </c>
      <c r="E182" s="1552">
        <v>0</v>
      </c>
      <c r="F182" s="1552">
        <v>0</v>
      </c>
      <c r="G182" s="1552">
        <v>0</v>
      </c>
      <c r="H182" s="1543"/>
      <c r="I182" s="1543"/>
      <c r="J182" s="1543"/>
      <c r="K182" s="1543"/>
    </row>
    <row r="183" spans="1:11" ht="14.1" customHeight="1">
      <c r="A183" s="1543"/>
      <c r="B183" s="1543"/>
      <c r="C183" s="1554" t="s">
        <v>61</v>
      </c>
      <c r="D183" s="1552">
        <v>0</v>
      </c>
      <c r="E183" s="1552">
        <v>0</v>
      </c>
      <c r="F183" s="1552">
        <v>0</v>
      </c>
      <c r="G183" s="1552">
        <v>0</v>
      </c>
      <c r="H183" s="1543"/>
      <c r="I183" s="1543"/>
      <c r="J183" s="1543"/>
      <c r="K183" s="1543"/>
    </row>
    <row r="184" spans="1:11" ht="14.1" customHeight="1">
      <c r="A184" s="1543"/>
      <c r="B184" s="1543"/>
      <c r="C184" s="1554" t="s">
        <v>63</v>
      </c>
      <c r="D184" s="1552">
        <v>0</v>
      </c>
      <c r="E184" s="1552">
        <v>0</v>
      </c>
      <c r="F184" s="1552">
        <v>0</v>
      </c>
      <c r="G184" s="1552">
        <v>0</v>
      </c>
      <c r="H184" s="1543"/>
      <c r="I184" s="1543"/>
      <c r="J184" s="1543"/>
      <c r="K184" s="1543"/>
    </row>
    <row r="185" spans="1:11" ht="14.1" customHeight="1">
      <c r="A185" s="1543"/>
      <c r="B185" s="1543"/>
      <c r="C185" s="1554" t="s">
        <v>49</v>
      </c>
      <c r="D185" s="1552">
        <v>0</v>
      </c>
      <c r="E185" s="1552">
        <v>0</v>
      </c>
      <c r="F185" s="1552">
        <v>0</v>
      </c>
      <c r="G185" s="1552">
        <v>0</v>
      </c>
      <c r="H185" s="1543"/>
      <c r="I185" s="1543"/>
      <c r="J185" s="1543"/>
      <c r="K185" s="1543"/>
    </row>
    <row r="186" spans="1:11" ht="14.1" customHeight="1">
      <c r="A186" s="1543"/>
      <c r="B186" s="1543"/>
      <c r="C186" s="1554" t="s">
        <v>58</v>
      </c>
      <c r="D186" s="1552">
        <v>0</v>
      </c>
      <c r="E186" s="1552">
        <v>0</v>
      </c>
      <c r="F186" s="1552">
        <v>0</v>
      </c>
      <c r="G186" s="1552">
        <v>0</v>
      </c>
      <c r="H186" s="1543"/>
      <c r="I186" s="1543"/>
      <c r="J186" s="1543"/>
      <c r="K186" s="1543"/>
    </row>
    <row r="187" spans="1:11" ht="14.1" customHeight="1">
      <c r="A187" s="1543"/>
      <c r="B187" s="1543"/>
      <c r="C187" s="1554" t="s">
        <v>59</v>
      </c>
      <c r="D187" s="1552">
        <v>0</v>
      </c>
      <c r="E187" s="1552">
        <v>0</v>
      </c>
      <c r="F187" s="1552">
        <v>0</v>
      </c>
      <c r="G187" s="1552">
        <v>0</v>
      </c>
      <c r="H187" s="1543"/>
      <c r="I187" s="1543"/>
      <c r="J187" s="1543"/>
      <c r="K187" s="1543"/>
    </row>
    <row r="188" spans="1:11" ht="14.1" customHeight="1">
      <c r="A188" s="1543"/>
      <c r="B188" s="1543"/>
      <c r="C188" s="1554" t="s">
        <v>60</v>
      </c>
      <c r="D188" s="1552">
        <v>0</v>
      </c>
      <c r="E188" s="1552">
        <v>0</v>
      </c>
      <c r="F188" s="1552">
        <v>0</v>
      </c>
      <c r="G188" s="1552">
        <v>0</v>
      </c>
      <c r="H188" s="1543"/>
      <c r="I188" s="1543"/>
      <c r="J188" s="1543"/>
      <c r="K188" s="1543"/>
    </row>
    <row r="189" spans="1:11" ht="14.1" customHeight="1">
      <c r="A189" s="1543"/>
      <c r="B189" s="1543"/>
      <c r="C189" s="1554" t="s">
        <v>61</v>
      </c>
      <c r="D189" s="1552">
        <v>0</v>
      </c>
      <c r="E189" s="1552">
        <v>0</v>
      </c>
      <c r="F189" s="1552">
        <v>0</v>
      </c>
      <c r="G189" s="1552">
        <v>0</v>
      </c>
      <c r="H189" s="1543"/>
      <c r="I189" s="1543"/>
      <c r="J189" s="1543"/>
      <c r="K189" s="1543"/>
    </row>
    <row r="190" spans="1:11" ht="14.1" customHeight="1">
      <c r="A190" s="1543"/>
      <c r="B190" s="1543"/>
      <c r="C190" s="1554" t="s">
        <v>64</v>
      </c>
      <c r="D190" s="1552">
        <v>0</v>
      </c>
      <c r="E190" s="1552">
        <v>0</v>
      </c>
      <c r="F190" s="1552">
        <v>0</v>
      </c>
      <c r="G190" s="1552">
        <v>0</v>
      </c>
      <c r="H190" s="1543"/>
      <c r="I190" s="1543"/>
      <c r="J190" s="1543"/>
      <c r="K190" s="1543"/>
    </row>
    <row r="191" spans="1:11" ht="14.1" customHeight="1">
      <c r="A191" s="1543"/>
      <c r="B191" s="1543"/>
      <c r="C191" s="1554" t="s">
        <v>65</v>
      </c>
      <c r="D191" s="1552">
        <v>0</v>
      </c>
      <c r="E191" s="1552">
        <v>0</v>
      </c>
      <c r="F191" s="1552">
        <v>0</v>
      </c>
      <c r="G191" s="1552">
        <v>0</v>
      </c>
      <c r="H191" s="1543"/>
      <c r="I191" s="1543"/>
      <c r="J191" s="1543"/>
      <c r="K191" s="1543"/>
    </row>
    <row r="192" spans="1:11" ht="14.1" customHeight="1">
      <c r="A192" s="1543"/>
      <c r="B192" s="1543"/>
      <c r="C192" s="1553" t="s">
        <v>25</v>
      </c>
      <c r="D192" s="1552">
        <v>0</v>
      </c>
      <c r="E192" s="1552">
        <v>10000000</v>
      </c>
      <c r="F192" s="1552">
        <v>0</v>
      </c>
      <c r="G192" s="1552">
        <v>0</v>
      </c>
      <c r="H192" s="1543"/>
      <c r="I192" s="1543"/>
      <c r="J192" s="1543"/>
      <c r="K192" s="1543"/>
    </row>
    <row r="193" spans="1:11" ht="14.1" customHeight="1">
      <c r="A193" s="1543"/>
      <c r="B193" s="1543"/>
      <c r="C193" s="1561" t="s">
        <v>2580</v>
      </c>
      <c r="D193" s="1948" t="s">
        <v>2579</v>
      </c>
      <c r="E193" s="1949"/>
      <c r="F193" s="1949"/>
      <c r="G193" s="1949"/>
      <c r="H193" s="1543"/>
      <c r="I193" s="1543"/>
      <c r="J193" s="1543"/>
      <c r="K193" s="1543"/>
    </row>
    <row r="194" spans="1:11" ht="14.1" customHeight="1">
      <c r="A194" s="1543"/>
      <c r="B194" s="1543"/>
      <c r="C194" s="1560" t="s">
        <v>19</v>
      </c>
      <c r="D194" s="1950" t="s">
        <v>2578</v>
      </c>
      <c r="E194" s="1951"/>
      <c r="F194" s="1951"/>
      <c r="G194" s="1951"/>
      <c r="H194" s="1543"/>
      <c r="I194" s="1543"/>
      <c r="J194" s="1543"/>
      <c r="K194" s="1543"/>
    </row>
    <row r="195" spans="1:11" ht="14.1" customHeight="1">
      <c r="A195" s="1543"/>
      <c r="B195" s="1543"/>
      <c r="C195" s="1542" t="s">
        <v>20</v>
      </c>
      <c r="D195" s="1952" t="s">
        <v>2577</v>
      </c>
      <c r="E195" s="1953"/>
      <c r="F195" s="1953"/>
      <c r="G195" s="1953"/>
      <c r="H195" s="1543"/>
      <c r="I195" s="1543"/>
      <c r="J195" s="1543"/>
      <c r="K195" s="1543"/>
    </row>
    <row r="196" spans="1:11" ht="14.1" customHeight="1">
      <c r="A196" s="1543"/>
      <c r="B196" s="1543"/>
      <c r="C196" s="1542" t="s">
        <v>21</v>
      </c>
      <c r="D196" s="1952" t="s">
        <v>2576</v>
      </c>
      <c r="E196" s="1953"/>
      <c r="F196" s="1953"/>
      <c r="G196" s="1953"/>
      <c r="H196" s="1543"/>
      <c r="I196" s="1543"/>
      <c r="J196" s="1543"/>
      <c r="K196" s="1543"/>
    </row>
    <row r="197" spans="1:11" ht="15" customHeight="1">
      <c r="A197" s="1543"/>
      <c r="B197" s="1543"/>
      <c r="C197" s="1558"/>
      <c r="D197" s="1557">
        <v>2023</v>
      </c>
      <c r="E197" s="1557">
        <v>2024</v>
      </c>
      <c r="F197" s="1557">
        <v>2025</v>
      </c>
      <c r="G197" s="1557">
        <v>2026</v>
      </c>
      <c r="H197" s="1543"/>
      <c r="I197" s="1543"/>
      <c r="J197" s="1543"/>
      <c r="K197" s="1543"/>
    </row>
    <row r="198" spans="1:11" ht="15" customHeight="1">
      <c r="A198" s="1543"/>
      <c r="B198" s="1543"/>
      <c r="C198" s="1556"/>
      <c r="D198" s="1555" t="s">
        <v>22</v>
      </c>
      <c r="E198" s="1555" t="s">
        <v>23</v>
      </c>
      <c r="F198" s="1555" t="s">
        <v>23</v>
      </c>
      <c r="G198" s="1555" t="s">
        <v>23</v>
      </c>
      <c r="H198" s="1543"/>
      <c r="I198" s="1543"/>
      <c r="J198" s="1543"/>
      <c r="K198" s="1543"/>
    </row>
    <row r="199" spans="1:11" ht="14.1" customHeight="1">
      <c r="A199" s="1543"/>
      <c r="B199" s="1543"/>
      <c r="C199" s="1546" t="s">
        <v>33</v>
      </c>
      <c r="D199" s="1559" t="s">
        <v>42</v>
      </c>
      <c r="E199" s="1559" t="s">
        <v>34</v>
      </c>
      <c r="F199" s="1559" t="s">
        <v>42</v>
      </c>
      <c r="G199" s="1559" t="s">
        <v>42</v>
      </c>
      <c r="H199" s="1543"/>
      <c r="I199" s="1543"/>
      <c r="J199" s="1543"/>
      <c r="K199" s="1543"/>
    </row>
    <row r="200" spans="1:11" ht="14.1" customHeight="1">
      <c r="A200" s="1543"/>
      <c r="B200" s="1543"/>
      <c r="C200" s="1546" t="s">
        <v>35</v>
      </c>
      <c r="D200" s="1559" t="s">
        <v>42</v>
      </c>
      <c r="E200" s="1559" t="s">
        <v>460</v>
      </c>
      <c r="F200" s="1559" t="s">
        <v>42</v>
      </c>
      <c r="G200" s="1559" t="s">
        <v>42</v>
      </c>
      <c r="H200" s="1543"/>
      <c r="I200" s="1543"/>
      <c r="J200" s="1543"/>
      <c r="K200" s="1543"/>
    </row>
    <row r="201" spans="1:11" ht="14.1" customHeight="1">
      <c r="A201" s="1543"/>
      <c r="B201" s="1543"/>
      <c r="C201" s="1546" t="s">
        <v>40</v>
      </c>
      <c r="D201" s="1559" t="s">
        <v>42</v>
      </c>
      <c r="E201" s="1559" t="s">
        <v>460</v>
      </c>
      <c r="F201" s="1559" t="s">
        <v>42</v>
      </c>
      <c r="G201" s="1559" t="s">
        <v>42</v>
      </c>
      <c r="H201" s="1543"/>
      <c r="I201" s="1543"/>
      <c r="J201" s="1543"/>
      <c r="K201" s="1543"/>
    </row>
    <row r="202" spans="1:11" ht="14.1" customHeight="1">
      <c r="A202" s="1543"/>
      <c r="B202" s="1543"/>
      <c r="C202" s="1546" t="s">
        <v>41</v>
      </c>
      <c r="D202" s="1559" t="s">
        <v>18</v>
      </c>
      <c r="E202" s="1559" t="s">
        <v>18</v>
      </c>
      <c r="F202" s="1559" t="s">
        <v>122</v>
      </c>
      <c r="G202" s="1559" t="s">
        <v>18</v>
      </c>
      <c r="H202" s="1543"/>
      <c r="I202" s="1543"/>
      <c r="J202" s="1543"/>
      <c r="K202" s="1543"/>
    </row>
    <row r="203" spans="1:11" ht="14.1" customHeight="1">
      <c r="A203" s="1543"/>
      <c r="B203" s="1543"/>
      <c r="C203" s="1546" t="s">
        <v>43</v>
      </c>
      <c r="D203" s="1559" t="s">
        <v>18</v>
      </c>
      <c r="E203" s="1559" t="s">
        <v>18</v>
      </c>
      <c r="F203" s="1559" t="s">
        <v>122</v>
      </c>
      <c r="G203" s="1559" t="s">
        <v>18</v>
      </c>
      <c r="H203" s="1543"/>
      <c r="I203" s="1543"/>
      <c r="J203" s="1543"/>
      <c r="K203" s="1543"/>
    </row>
    <row r="204" spans="1:11" ht="14.1" customHeight="1">
      <c r="A204" s="1543"/>
      <c r="B204" s="1543"/>
      <c r="C204" s="1546" t="s">
        <v>47</v>
      </c>
      <c r="D204" s="1559" t="s">
        <v>18</v>
      </c>
      <c r="E204" s="1559" t="s">
        <v>18</v>
      </c>
      <c r="F204" s="1559" t="s">
        <v>122</v>
      </c>
      <c r="G204" s="1559" t="s">
        <v>18</v>
      </c>
      <c r="H204" s="1543"/>
      <c r="I204" s="1543"/>
      <c r="J204" s="1543"/>
      <c r="K204" s="1543"/>
    </row>
    <row r="205" spans="1:11" ht="14.1" customHeight="1">
      <c r="A205" s="1543"/>
      <c r="B205" s="1543"/>
      <c r="C205" s="1954" t="s">
        <v>24</v>
      </c>
      <c r="D205" s="1955"/>
      <c r="E205" s="1955"/>
      <c r="F205" s="1955"/>
      <c r="G205" s="1955"/>
      <c r="H205" s="1543"/>
      <c r="I205" s="1543"/>
      <c r="J205" s="1543"/>
      <c r="K205" s="1543"/>
    </row>
    <row r="206" spans="1:11" ht="14.1" customHeight="1">
      <c r="A206" s="1543"/>
      <c r="B206" s="1543"/>
      <c r="C206" s="1558"/>
      <c r="D206" s="1557">
        <v>2023</v>
      </c>
      <c r="E206" s="1557">
        <v>2024</v>
      </c>
      <c r="F206" s="1557">
        <v>2025</v>
      </c>
      <c r="G206" s="1557">
        <v>2026</v>
      </c>
      <c r="H206" s="1543"/>
      <c r="I206" s="1543"/>
      <c r="J206" s="1543"/>
      <c r="K206" s="1543"/>
    </row>
    <row r="207" spans="1:11" ht="14.1" customHeight="1">
      <c r="A207" s="1543"/>
      <c r="B207" s="1543"/>
      <c r="C207" s="1556"/>
      <c r="D207" s="1555" t="s">
        <v>22</v>
      </c>
      <c r="E207" s="1555" t="s">
        <v>23</v>
      </c>
      <c r="F207" s="1555" t="s">
        <v>23</v>
      </c>
      <c r="G207" s="1555" t="s">
        <v>23</v>
      </c>
      <c r="H207" s="1543"/>
      <c r="I207" s="1543"/>
      <c r="J207" s="1543"/>
      <c r="K207" s="1543"/>
    </row>
    <row r="208" spans="1:11" ht="14.1" customHeight="1">
      <c r="A208" s="1543"/>
      <c r="B208" s="1543"/>
      <c r="C208" s="1554" t="s">
        <v>48</v>
      </c>
      <c r="D208" s="1552">
        <v>0</v>
      </c>
      <c r="E208" s="1552">
        <v>0</v>
      </c>
      <c r="F208" s="1552">
        <v>0</v>
      </c>
      <c r="G208" s="1552">
        <v>0</v>
      </c>
      <c r="H208" s="1543"/>
      <c r="I208" s="1543"/>
      <c r="J208" s="1543"/>
      <c r="K208" s="1543"/>
    </row>
    <row r="209" spans="1:11" ht="14.1" customHeight="1">
      <c r="A209" s="1543"/>
      <c r="B209" s="1543"/>
      <c r="C209" s="1554" t="s">
        <v>49</v>
      </c>
      <c r="D209" s="1552">
        <v>0</v>
      </c>
      <c r="E209" s="1552">
        <v>0</v>
      </c>
      <c r="F209" s="1552">
        <v>0</v>
      </c>
      <c r="G209" s="1552">
        <v>0</v>
      </c>
      <c r="H209" s="1543"/>
      <c r="I209" s="1543"/>
      <c r="J209" s="1543"/>
      <c r="K209" s="1543"/>
    </row>
    <row r="210" spans="1:11" ht="14.1" customHeight="1">
      <c r="A210" s="1543"/>
      <c r="B210" s="1543"/>
      <c r="C210" s="1554" t="s">
        <v>50</v>
      </c>
      <c r="D210" s="1552">
        <v>0</v>
      </c>
      <c r="E210" s="1552">
        <v>0</v>
      </c>
      <c r="F210" s="1552">
        <v>0</v>
      </c>
      <c r="G210" s="1552">
        <v>0</v>
      </c>
      <c r="H210" s="1543"/>
      <c r="I210" s="1543"/>
      <c r="J210" s="1543"/>
      <c r="K210" s="1543"/>
    </row>
    <row r="211" spans="1:11" ht="14.1" customHeight="1">
      <c r="A211" s="1543"/>
      <c r="B211" s="1543"/>
      <c r="C211" s="1554" t="s">
        <v>51</v>
      </c>
      <c r="D211" s="1552">
        <v>0</v>
      </c>
      <c r="E211" s="1552">
        <v>0</v>
      </c>
      <c r="F211" s="1552">
        <v>0</v>
      </c>
      <c r="G211" s="1552">
        <v>0</v>
      </c>
      <c r="H211" s="1543"/>
      <c r="I211" s="1543"/>
      <c r="J211" s="1543"/>
      <c r="K211" s="1543"/>
    </row>
    <row r="212" spans="1:11" ht="14.1" customHeight="1">
      <c r="A212" s="1543"/>
      <c r="B212" s="1543"/>
      <c r="C212" s="1554" t="s">
        <v>49</v>
      </c>
      <c r="D212" s="1552">
        <v>0</v>
      </c>
      <c r="E212" s="1552">
        <v>0</v>
      </c>
      <c r="F212" s="1552">
        <v>0</v>
      </c>
      <c r="G212" s="1552">
        <v>0</v>
      </c>
      <c r="H212" s="1543"/>
      <c r="I212" s="1543"/>
      <c r="J212" s="1543"/>
      <c r="K212" s="1543"/>
    </row>
    <row r="213" spans="1:11" ht="14.1" customHeight="1">
      <c r="A213" s="1543"/>
      <c r="B213" s="1543"/>
      <c r="C213" s="1554" t="s">
        <v>50</v>
      </c>
      <c r="D213" s="1552">
        <v>0</v>
      </c>
      <c r="E213" s="1552">
        <v>0</v>
      </c>
      <c r="F213" s="1552">
        <v>0</v>
      </c>
      <c r="G213" s="1552">
        <v>0</v>
      </c>
      <c r="H213" s="1543"/>
      <c r="I213" s="1543"/>
      <c r="J213" s="1543"/>
      <c r="K213" s="1543"/>
    </row>
    <row r="214" spans="1:11" ht="14.1" customHeight="1">
      <c r="A214" s="1543"/>
      <c r="B214" s="1543"/>
      <c r="C214" s="1554" t="s">
        <v>52</v>
      </c>
      <c r="D214" s="1552">
        <v>0</v>
      </c>
      <c r="E214" s="1552">
        <v>0</v>
      </c>
      <c r="F214" s="1552">
        <v>0</v>
      </c>
      <c r="G214" s="1552">
        <v>0</v>
      </c>
      <c r="H214" s="1543"/>
      <c r="I214" s="1543"/>
      <c r="J214" s="1543"/>
      <c r="K214" s="1543"/>
    </row>
    <row r="215" spans="1:11" ht="14.1" customHeight="1">
      <c r="A215" s="1543"/>
      <c r="B215" s="1543"/>
      <c r="C215" s="1554" t="s">
        <v>49</v>
      </c>
      <c r="D215" s="1552">
        <v>0</v>
      </c>
      <c r="E215" s="1552">
        <v>0</v>
      </c>
      <c r="F215" s="1552">
        <v>0</v>
      </c>
      <c r="G215" s="1552">
        <v>0</v>
      </c>
      <c r="H215" s="1543"/>
      <c r="I215" s="1543"/>
      <c r="J215" s="1543"/>
      <c r="K215" s="1543"/>
    </row>
    <row r="216" spans="1:11" ht="14.1" customHeight="1">
      <c r="A216" s="1543"/>
      <c r="B216" s="1543"/>
      <c r="C216" s="1554" t="s">
        <v>50</v>
      </c>
      <c r="D216" s="1552">
        <v>0</v>
      </c>
      <c r="E216" s="1552">
        <v>0</v>
      </c>
      <c r="F216" s="1552">
        <v>0</v>
      </c>
      <c r="G216" s="1552">
        <v>0</v>
      </c>
      <c r="H216" s="1543"/>
      <c r="I216" s="1543"/>
      <c r="J216" s="1543"/>
      <c r="K216" s="1543"/>
    </row>
    <row r="217" spans="1:11" ht="14.1" customHeight="1">
      <c r="A217" s="1543"/>
      <c r="B217" s="1543"/>
      <c r="C217" s="1554" t="s">
        <v>53</v>
      </c>
      <c r="D217" s="1552">
        <v>0</v>
      </c>
      <c r="E217" s="1552">
        <v>0</v>
      </c>
      <c r="F217" s="1552">
        <v>0</v>
      </c>
      <c r="G217" s="1552">
        <v>0</v>
      </c>
      <c r="H217" s="1543"/>
      <c r="I217" s="1543"/>
      <c r="J217" s="1543"/>
      <c r="K217" s="1543"/>
    </row>
    <row r="218" spans="1:11" ht="14.1" customHeight="1">
      <c r="A218" s="1543"/>
      <c r="B218" s="1543"/>
      <c r="C218" s="1554" t="s">
        <v>49</v>
      </c>
      <c r="D218" s="1552">
        <v>0</v>
      </c>
      <c r="E218" s="1552">
        <v>0</v>
      </c>
      <c r="F218" s="1552">
        <v>0</v>
      </c>
      <c r="G218" s="1552">
        <v>0</v>
      </c>
      <c r="H218" s="1543"/>
      <c r="I218" s="1543"/>
      <c r="J218" s="1543"/>
      <c r="K218" s="1543"/>
    </row>
    <row r="219" spans="1:11" ht="14.1" customHeight="1">
      <c r="A219" s="1543"/>
      <c r="B219" s="1543"/>
      <c r="C219" s="1554" t="s">
        <v>50</v>
      </c>
      <c r="D219" s="1552">
        <v>0</v>
      </c>
      <c r="E219" s="1552">
        <v>0</v>
      </c>
      <c r="F219" s="1552">
        <v>0</v>
      </c>
      <c r="G219" s="1552">
        <v>0</v>
      </c>
      <c r="H219" s="1543"/>
      <c r="I219" s="1543"/>
      <c r="J219" s="1543"/>
      <c r="K219" s="1543"/>
    </row>
    <row r="220" spans="1:11" ht="14.1" customHeight="1">
      <c r="A220" s="1543"/>
      <c r="B220" s="1543"/>
      <c r="C220" s="1554" t="s">
        <v>54</v>
      </c>
      <c r="D220" s="1552">
        <v>0</v>
      </c>
      <c r="E220" s="1552">
        <v>0</v>
      </c>
      <c r="F220" s="1552">
        <v>0</v>
      </c>
      <c r="G220" s="1552">
        <v>0</v>
      </c>
      <c r="H220" s="1543"/>
      <c r="I220" s="1543"/>
      <c r="J220" s="1543"/>
      <c r="K220" s="1543"/>
    </row>
    <row r="221" spans="1:11" ht="14.1" customHeight="1">
      <c r="A221" s="1543"/>
      <c r="B221" s="1543"/>
      <c r="C221" s="1554" t="s">
        <v>49</v>
      </c>
      <c r="D221" s="1552">
        <v>0</v>
      </c>
      <c r="E221" s="1552">
        <v>0</v>
      </c>
      <c r="F221" s="1552">
        <v>0</v>
      </c>
      <c r="G221" s="1552">
        <v>0</v>
      </c>
      <c r="H221" s="1543"/>
      <c r="I221" s="1543"/>
      <c r="J221" s="1543"/>
      <c r="K221" s="1543"/>
    </row>
    <row r="222" spans="1:11" ht="14.1" customHeight="1">
      <c r="A222" s="1543"/>
      <c r="B222" s="1543"/>
      <c r="C222" s="1554" t="s">
        <v>50</v>
      </c>
      <c r="D222" s="1552">
        <v>0</v>
      </c>
      <c r="E222" s="1552">
        <v>0</v>
      </c>
      <c r="F222" s="1552">
        <v>0</v>
      </c>
      <c r="G222" s="1552">
        <v>0</v>
      </c>
      <c r="H222" s="1543"/>
      <c r="I222" s="1543"/>
      <c r="J222" s="1543"/>
      <c r="K222" s="1543"/>
    </row>
    <row r="223" spans="1:11" ht="14.1" customHeight="1">
      <c r="A223" s="1543"/>
      <c r="B223" s="1543"/>
      <c r="C223" s="1554" t="s">
        <v>55</v>
      </c>
      <c r="D223" s="1552">
        <v>0</v>
      </c>
      <c r="E223" s="1552">
        <v>0</v>
      </c>
      <c r="F223" s="1552">
        <v>0</v>
      </c>
      <c r="G223" s="1552">
        <v>0</v>
      </c>
      <c r="H223" s="1543"/>
      <c r="I223" s="1543"/>
      <c r="J223" s="1543"/>
      <c r="K223" s="1543"/>
    </row>
    <row r="224" spans="1:11" ht="14.1" customHeight="1">
      <c r="A224" s="1543"/>
      <c r="B224" s="1543"/>
      <c r="C224" s="1554" t="s">
        <v>49</v>
      </c>
      <c r="D224" s="1552">
        <v>0</v>
      </c>
      <c r="E224" s="1552">
        <v>0</v>
      </c>
      <c r="F224" s="1552">
        <v>0</v>
      </c>
      <c r="G224" s="1552">
        <v>0</v>
      </c>
      <c r="H224" s="1543"/>
      <c r="I224" s="1543"/>
      <c r="J224" s="1543"/>
      <c r="K224" s="1543"/>
    </row>
    <row r="225" spans="1:11" ht="14.1" customHeight="1">
      <c r="A225" s="1543"/>
      <c r="B225" s="1543"/>
      <c r="C225" s="1554" t="s">
        <v>50</v>
      </c>
      <c r="D225" s="1552">
        <v>0</v>
      </c>
      <c r="E225" s="1552">
        <v>0</v>
      </c>
      <c r="F225" s="1552">
        <v>0</v>
      </c>
      <c r="G225" s="1552">
        <v>0</v>
      </c>
      <c r="H225" s="1543"/>
      <c r="I225" s="1543"/>
      <c r="J225" s="1543"/>
      <c r="K225" s="1543"/>
    </row>
    <row r="226" spans="1:11" ht="14.1" customHeight="1">
      <c r="A226" s="1543"/>
      <c r="B226" s="1543"/>
      <c r="C226" s="1554" t="s">
        <v>56</v>
      </c>
      <c r="D226" s="1552">
        <v>0</v>
      </c>
      <c r="E226" s="1552">
        <v>0</v>
      </c>
      <c r="F226" s="1552">
        <v>0</v>
      </c>
      <c r="G226" s="1552">
        <v>0</v>
      </c>
      <c r="H226" s="1543"/>
      <c r="I226" s="1543"/>
      <c r="J226" s="1543"/>
      <c r="K226" s="1543"/>
    </row>
    <row r="227" spans="1:11" ht="14.1" customHeight="1">
      <c r="A227" s="1543"/>
      <c r="B227" s="1543"/>
      <c r="C227" s="1554" t="s">
        <v>49</v>
      </c>
      <c r="D227" s="1552">
        <v>0</v>
      </c>
      <c r="E227" s="1552">
        <v>0</v>
      </c>
      <c r="F227" s="1552">
        <v>0</v>
      </c>
      <c r="G227" s="1552">
        <v>0</v>
      </c>
      <c r="H227" s="1543"/>
      <c r="I227" s="1543"/>
      <c r="J227" s="1543"/>
      <c r="K227" s="1543"/>
    </row>
    <row r="228" spans="1:11" ht="14.1" customHeight="1">
      <c r="A228" s="1543"/>
      <c r="B228" s="1543"/>
      <c r="C228" s="1554" t="s">
        <v>50</v>
      </c>
      <c r="D228" s="1552">
        <v>0</v>
      </c>
      <c r="E228" s="1552">
        <v>0</v>
      </c>
      <c r="F228" s="1552">
        <v>0</v>
      </c>
      <c r="G228" s="1552">
        <v>0</v>
      </c>
      <c r="H228" s="1543"/>
      <c r="I228" s="1543"/>
      <c r="J228" s="1543"/>
      <c r="K228" s="1543"/>
    </row>
    <row r="229" spans="1:11" ht="14.1" customHeight="1">
      <c r="A229" s="1543"/>
      <c r="B229" s="1543"/>
      <c r="C229" s="1554" t="s">
        <v>57</v>
      </c>
      <c r="D229" s="1552">
        <v>0</v>
      </c>
      <c r="E229" s="1552">
        <v>0</v>
      </c>
      <c r="F229" s="1552">
        <v>0</v>
      </c>
      <c r="G229" s="1552">
        <v>0</v>
      </c>
      <c r="H229" s="1543"/>
      <c r="I229" s="1543"/>
      <c r="J229" s="1543"/>
      <c r="K229" s="1543"/>
    </row>
    <row r="230" spans="1:11" ht="14.1" customHeight="1">
      <c r="A230" s="1543"/>
      <c r="B230" s="1543"/>
      <c r="C230" s="1554" t="s">
        <v>49</v>
      </c>
      <c r="D230" s="1552">
        <v>0</v>
      </c>
      <c r="E230" s="1552">
        <v>0</v>
      </c>
      <c r="F230" s="1552">
        <v>0</v>
      </c>
      <c r="G230" s="1552">
        <v>0</v>
      </c>
      <c r="H230" s="1543"/>
      <c r="I230" s="1543"/>
      <c r="J230" s="1543"/>
      <c r="K230" s="1543"/>
    </row>
    <row r="231" spans="1:11" ht="14.1" customHeight="1">
      <c r="A231" s="1543"/>
      <c r="B231" s="1543"/>
      <c r="C231" s="1554" t="s">
        <v>58</v>
      </c>
      <c r="D231" s="1552">
        <v>0</v>
      </c>
      <c r="E231" s="1552">
        <v>0</v>
      </c>
      <c r="F231" s="1552">
        <v>0</v>
      </c>
      <c r="G231" s="1552">
        <v>0</v>
      </c>
      <c r="H231" s="1543"/>
      <c r="I231" s="1543"/>
      <c r="J231" s="1543"/>
      <c r="K231" s="1543"/>
    </row>
    <row r="232" spans="1:11" ht="14.1" customHeight="1">
      <c r="A232" s="1543"/>
      <c r="B232" s="1543"/>
      <c r="C232" s="1554" t="s">
        <v>59</v>
      </c>
      <c r="D232" s="1552">
        <v>0</v>
      </c>
      <c r="E232" s="1552">
        <v>0</v>
      </c>
      <c r="F232" s="1552">
        <v>0</v>
      </c>
      <c r="G232" s="1552">
        <v>0</v>
      </c>
      <c r="H232" s="1543"/>
      <c r="I232" s="1543"/>
      <c r="J232" s="1543"/>
      <c r="K232" s="1543"/>
    </row>
    <row r="233" spans="1:11" ht="14.1" customHeight="1">
      <c r="A233" s="1543"/>
      <c r="B233" s="1543"/>
      <c r="C233" s="1554" t="s">
        <v>60</v>
      </c>
      <c r="D233" s="1552">
        <v>0</v>
      </c>
      <c r="E233" s="1552">
        <v>0</v>
      </c>
      <c r="F233" s="1552">
        <v>0</v>
      </c>
      <c r="G233" s="1552">
        <v>0</v>
      </c>
      <c r="H233" s="1543"/>
      <c r="I233" s="1543"/>
      <c r="J233" s="1543"/>
      <c r="K233" s="1543"/>
    </row>
    <row r="234" spans="1:11" ht="14.1" customHeight="1">
      <c r="A234" s="1543"/>
      <c r="B234" s="1543"/>
      <c r="C234" s="1554" t="s">
        <v>61</v>
      </c>
      <c r="D234" s="1552">
        <v>0</v>
      </c>
      <c r="E234" s="1552">
        <v>0</v>
      </c>
      <c r="F234" s="1552">
        <v>0</v>
      </c>
      <c r="G234" s="1552">
        <v>0</v>
      </c>
      <c r="H234" s="1543"/>
      <c r="I234" s="1543"/>
      <c r="J234" s="1543"/>
      <c r="K234" s="1543"/>
    </row>
    <row r="235" spans="1:11" ht="14.1" customHeight="1">
      <c r="A235" s="1543"/>
      <c r="B235" s="1543"/>
      <c r="C235" s="1554" t="s">
        <v>62</v>
      </c>
      <c r="D235" s="1552">
        <v>0</v>
      </c>
      <c r="E235" s="1552">
        <v>5000000</v>
      </c>
      <c r="F235" s="1552">
        <v>0</v>
      </c>
      <c r="G235" s="1552">
        <v>0</v>
      </c>
      <c r="H235" s="1543"/>
      <c r="I235" s="1543"/>
      <c r="J235" s="1543"/>
      <c r="K235" s="1543"/>
    </row>
    <row r="236" spans="1:11" ht="14.1" customHeight="1">
      <c r="A236" s="1543"/>
      <c r="B236" s="1543"/>
      <c r="C236" s="1554" t="s">
        <v>49</v>
      </c>
      <c r="D236" s="1552">
        <v>0</v>
      </c>
      <c r="E236" s="1552">
        <v>5000000</v>
      </c>
      <c r="F236" s="1552">
        <v>0</v>
      </c>
      <c r="G236" s="1552">
        <v>0</v>
      </c>
      <c r="H236" s="1543"/>
      <c r="I236" s="1543"/>
      <c r="J236" s="1543"/>
      <c r="K236" s="1543"/>
    </row>
    <row r="237" spans="1:11" ht="14.1" customHeight="1">
      <c r="A237" s="1543"/>
      <c r="B237" s="1543"/>
      <c r="C237" s="1554" t="s">
        <v>58</v>
      </c>
      <c r="D237" s="1552">
        <v>0</v>
      </c>
      <c r="E237" s="1552">
        <v>0</v>
      </c>
      <c r="F237" s="1552">
        <v>0</v>
      </c>
      <c r="G237" s="1552">
        <v>0</v>
      </c>
      <c r="H237" s="1543"/>
      <c r="I237" s="1543"/>
      <c r="J237" s="1543"/>
      <c r="K237" s="1543"/>
    </row>
    <row r="238" spans="1:11" ht="14.1" customHeight="1">
      <c r="A238" s="1543"/>
      <c r="B238" s="1543"/>
      <c r="C238" s="1554" t="s">
        <v>59</v>
      </c>
      <c r="D238" s="1552">
        <v>0</v>
      </c>
      <c r="E238" s="1552">
        <v>0</v>
      </c>
      <c r="F238" s="1552">
        <v>0</v>
      </c>
      <c r="G238" s="1552">
        <v>0</v>
      </c>
      <c r="H238" s="1543"/>
      <c r="I238" s="1543"/>
      <c r="J238" s="1543"/>
      <c r="K238" s="1543"/>
    </row>
    <row r="239" spans="1:11" ht="14.1" customHeight="1">
      <c r="A239" s="1543"/>
      <c r="B239" s="1543"/>
      <c r="C239" s="1554" t="s">
        <v>60</v>
      </c>
      <c r="D239" s="1552">
        <v>0</v>
      </c>
      <c r="E239" s="1552">
        <v>0</v>
      </c>
      <c r="F239" s="1552">
        <v>0</v>
      </c>
      <c r="G239" s="1552">
        <v>0</v>
      </c>
      <c r="H239" s="1543"/>
      <c r="I239" s="1543"/>
      <c r="J239" s="1543"/>
      <c r="K239" s="1543"/>
    </row>
    <row r="240" spans="1:11" ht="14.1" customHeight="1">
      <c r="A240" s="1543"/>
      <c r="B240" s="1543"/>
      <c r="C240" s="1554" t="s">
        <v>61</v>
      </c>
      <c r="D240" s="1552">
        <v>0</v>
      </c>
      <c r="E240" s="1552">
        <v>0</v>
      </c>
      <c r="F240" s="1552">
        <v>0</v>
      </c>
      <c r="G240" s="1552">
        <v>0</v>
      </c>
      <c r="H240" s="1543"/>
      <c r="I240" s="1543"/>
      <c r="J240" s="1543"/>
      <c r="K240" s="1543"/>
    </row>
    <row r="241" spans="1:11" ht="14.1" customHeight="1">
      <c r="A241" s="1543"/>
      <c r="B241" s="1543"/>
      <c r="C241" s="1554" t="s">
        <v>63</v>
      </c>
      <c r="D241" s="1552">
        <v>0</v>
      </c>
      <c r="E241" s="1552">
        <v>0</v>
      </c>
      <c r="F241" s="1552">
        <v>0</v>
      </c>
      <c r="G241" s="1552">
        <v>0</v>
      </c>
      <c r="H241" s="1543"/>
      <c r="I241" s="1543"/>
      <c r="J241" s="1543"/>
      <c r="K241" s="1543"/>
    </row>
    <row r="242" spans="1:11" ht="14.1" customHeight="1">
      <c r="A242" s="1543"/>
      <c r="B242" s="1543"/>
      <c r="C242" s="1554" t="s">
        <v>49</v>
      </c>
      <c r="D242" s="1552">
        <v>0</v>
      </c>
      <c r="E242" s="1552">
        <v>0</v>
      </c>
      <c r="F242" s="1552">
        <v>0</v>
      </c>
      <c r="G242" s="1552">
        <v>0</v>
      </c>
      <c r="H242" s="1543"/>
      <c r="I242" s="1543"/>
      <c r="J242" s="1543"/>
      <c r="K242" s="1543"/>
    </row>
    <row r="243" spans="1:11" ht="14.1" customHeight="1">
      <c r="A243" s="1543"/>
      <c r="B243" s="1543"/>
      <c r="C243" s="1554" t="s">
        <v>58</v>
      </c>
      <c r="D243" s="1552">
        <v>0</v>
      </c>
      <c r="E243" s="1552">
        <v>0</v>
      </c>
      <c r="F243" s="1552">
        <v>0</v>
      </c>
      <c r="G243" s="1552">
        <v>0</v>
      </c>
      <c r="H243" s="1543"/>
      <c r="I243" s="1543"/>
      <c r="J243" s="1543"/>
      <c r="K243" s="1543"/>
    </row>
    <row r="244" spans="1:11" ht="14.1" customHeight="1">
      <c r="A244" s="1543"/>
      <c r="B244" s="1543"/>
      <c r="C244" s="1554" t="s">
        <v>59</v>
      </c>
      <c r="D244" s="1552">
        <v>0</v>
      </c>
      <c r="E244" s="1552">
        <v>0</v>
      </c>
      <c r="F244" s="1552">
        <v>0</v>
      </c>
      <c r="G244" s="1552">
        <v>0</v>
      </c>
      <c r="H244" s="1543"/>
      <c r="I244" s="1543"/>
      <c r="J244" s="1543"/>
      <c r="K244" s="1543"/>
    </row>
    <row r="245" spans="1:11" ht="14.1" customHeight="1">
      <c r="A245" s="1543"/>
      <c r="B245" s="1543"/>
      <c r="C245" s="1554" t="s">
        <v>60</v>
      </c>
      <c r="D245" s="1552">
        <v>0</v>
      </c>
      <c r="E245" s="1552">
        <v>0</v>
      </c>
      <c r="F245" s="1552">
        <v>0</v>
      </c>
      <c r="G245" s="1552">
        <v>0</v>
      </c>
      <c r="H245" s="1543"/>
      <c r="I245" s="1543"/>
      <c r="J245" s="1543"/>
      <c r="K245" s="1543"/>
    </row>
    <row r="246" spans="1:11" ht="14.1" customHeight="1">
      <c r="A246" s="1543"/>
      <c r="B246" s="1543"/>
      <c r="C246" s="1554" t="s">
        <v>61</v>
      </c>
      <c r="D246" s="1552">
        <v>0</v>
      </c>
      <c r="E246" s="1552">
        <v>0</v>
      </c>
      <c r="F246" s="1552">
        <v>0</v>
      </c>
      <c r="G246" s="1552">
        <v>0</v>
      </c>
      <c r="H246" s="1543"/>
      <c r="I246" s="1543"/>
      <c r="J246" s="1543"/>
      <c r="K246" s="1543"/>
    </row>
    <row r="247" spans="1:11" ht="14.1" customHeight="1">
      <c r="A247" s="1543"/>
      <c r="B247" s="1543"/>
      <c r="C247" s="1554" t="s">
        <v>64</v>
      </c>
      <c r="D247" s="1552">
        <v>0</v>
      </c>
      <c r="E247" s="1552">
        <v>0</v>
      </c>
      <c r="F247" s="1552">
        <v>0</v>
      </c>
      <c r="G247" s="1552">
        <v>0</v>
      </c>
      <c r="H247" s="1543"/>
      <c r="I247" s="1543"/>
      <c r="J247" s="1543"/>
      <c r="K247" s="1543"/>
    </row>
    <row r="248" spans="1:11" ht="14.1" customHeight="1">
      <c r="A248" s="1543"/>
      <c r="B248" s="1543"/>
      <c r="C248" s="1554" t="s">
        <v>65</v>
      </c>
      <c r="D248" s="1552">
        <v>0</v>
      </c>
      <c r="E248" s="1552">
        <v>0</v>
      </c>
      <c r="F248" s="1552">
        <v>0</v>
      </c>
      <c r="G248" s="1552">
        <v>0</v>
      </c>
      <c r="H248" s="1543"/>
      <c r="I248" s="1543"/>
      <c r="J248" s="1543"/>
      <c r="K248" s="1543"/>
    </row>
    <row r="249" spans="1:11" ht="14.1" customHeight="1">
      <c r="A249" s="1543"/>
      <c r="B249" s="1543"/>
      <c r="C249" s="1553" t="s">
        <v>25</v>
      </c>
      <c r="D249" s="1552">
        <v>0</v>
      </c>
      <c r="E249" s="1552">
        <v>5000000</v>
      </c>
      <c r="F249" s="1552">
        <v>0</v>
      </c>
      <c r="G249" s="1552">
        <v>0</v>
      </c>
      <c r="H249" s="1543"/>
      <c r="I249" s="1543"/>
      <c r="J249" s="1543"/>
      <c r="K249" s="1543"/>
    </row>
    <row r="250" spans="1:11" ht="15" customHeight="1">
      <c r="A250" s="1543"/>
      <c r="B250" s="1543"/>
      <c r="C250" s="1551" t="s">
        <v>18</v>
      </c>
      <c r="D250" s="1550" t="s">
        <v>18</v>
      </c>
      <c r="E250" s="1550" t="s">
        <v>18</v>
      </c>
      <c r="F250" s="1550" t="s">
        <v>18</v>
      </c>
      <c r="G250" s="1550" t="s">
        <v>18</v>
      </c>
      <c r="H250" s="1543"/>
      <c r="I250" s="1543"/>
      <c r="J250" s="1543"/>
      <c r="K250" s="1543"/>
    </row>
    <row r="251" spans="1:11" ht="15" customHeight="1">
      <c r="A251" s="1543"/>
      <c r="B251" s="1543"/>
      <c r="C251" s="1549" t="s">
        <v>201</v>
      </c>
      <c r="D251" s="1548">
        <v>0</v>
      </c>
      <c r="E251" s="1548">
        <v>381059000</v>
      </c>
      <c r="F251" s="1548">
        <v>390308000</v>
      </c>
      <c r="G251" s="1548">
        <v>390308000</v>
      </c>
      <c r="H251" s="1543"/>
      <c r="I251" s="1543"/>
      <c r="J251" s="1543"/>
      <c r="K251" s="1543"/>
    </row>
    <row r="252" spans="1:11" ht="15" customHeight="1">
      <c r="A252" s="1543"/>
      <c r="B252" s="1543"/>
      <c r="C252" s="1546" t="s">
        <v>48</v>
      </c>
      <c r="D252" s="1545">
        <v>0</v>
      </c>
      <c r="E252" s="1545">
        <v>256639000</v>
      </c>
      <c r="F252" s="1545">
        <v>256639000</v>
      </c>
      <c r="G252" s="1545">
        <v>256639000</v>
      </c>
      <c r="H252" s="1543"/>
      <c r="I252" s="1543"/>
      <c r="J252" s="1543"/>
      <c r="K252" s="1543"/>
    </row>
    <row r="253" spans="1:11" ht="15" customHeight="1">
      <c r="A253" s="1543"/>
      <c r="B253" s="1543"/>
      <c r="C253" s="1546" t="s">
        <v>49</v>
      </c>
      <c r="D253" s="1545">
        <v>0</v>
      </c>
      <c r="E253" s="1545">
        <v>256639000</v>
      </c>
      <c r="F253" s="1545">
        <v>256639000</v>
      </c>
      <c r="G253" s="1545">
        <v>256639000</v>
      </c>
      <c r="H253" s="1543"/>
      <c r="I253" s="1543"/>
      <c r="J253" s="1543"/>
      <c r="K253" s="1543"/>
    </row>
    <row r="254" spans="1:11" ht="15" customHeight="1">
      <c r="A254" s="1543"/>
      <c r="B254" s="1543"/>
      <c r="C254" s="1546" t="s">
        <v>50</v>
      </c>
      <c r="D254" s="1545">
        <v>0</v>
      </c>
      <c r="E254" s="1545">
        <v>0</v>
      </c>
      <c r="F254" s="1545">
        <v>0</v>
      </c>
      <c r="G254" s="1545">
        <v>0</v>
      </c>
      <c r="H254" s="1543"/>
      <c r="I254" s="1543"/>
      <c r="J254" s="1543"/>
      <c r="K254" s="1543"/>
    </row>
    <row r="255" spans="1:11" ht="15" customHeight="1">
      <c r="A255" s="1543"/>
      <c r="B255" s="1543"/>
      <c r="C255" s="1546" t="s">
        <v>51</v>
      </c>
      <c r="D255" s="1545">
        <v>0</v>
      </c>
      <c r="E255" s="1545">
        <v>34770000</v>
      </c>
      <c r="F255" s="1545">
        <v>34770000</v>
      </c>
      <c r="G255" s="1545">
        <v>34770000</v>
      </c>
      <c r="H255" s="1543"/>
      <c r="I255" s="1543"/>
      <c r="J255" s="1543"/>
      <c r="K255" s="1543"/>
    </row>
    <row r="256" spans="1:11" ht="15" customHeight="1">
      <c r="A256" s="1543"/>
      <c r="B256" s="1543"/>
      <c r="C256" s="1546" t="s">
        <v>49</v>
      </c>
      <c r="D256" s="1545">
        <v>0</v>
      </c>
      <c r="E256" s="1545">
        <v>34770000</v>
      </c>
      <c r="F256" s="1545">
        <v>34770000</v>
      </c>
      <c r="G256" s="1545">
        <v>34770000</v>
      </c>
      <c r="H256" s="1543"/>
      <c r="I256" s="1543"/>
      <c r="J256" s="1543"/>
      <c r="K256" s="1543"/>
    </row>
    <row r="257" spans="1:11" ht="15" customHeight="1">
      <c r="A257" s="1543"/>
      <c r="B257" s="1543"/>
      <c r="C257" s="1546" t="s">
        <v>50</v>
      </c>
      <c r="D257" s="1545">
        <v>0</v>
      </c>
      <c r="E257" s="1545">
        <v>0</v>
      </c>
      <c r="F257" s="1545">
        <v>0</v>
      </c>
      <c r="G257" s="1545">
        <v>0</v>
      </c>
      <c r="H257" s="1543"/>
      <c r="I257" s="1543"/>
      <c r="J257" s="1543"/>
      <c r="K257" s="1543"/>
    </row>
    <row r="258" spans="1:11" ht="15" customHeight="1">
      <c r="A258" s="1543"/>
      <c r="B258" s="1543"/>
      <c r="C258" s="1546" t="s">
        <v>52</v>
      </c>
      <c r="D258" s="1545">
        <v>0</v>
      </c>
      <c r="E258" s="1545">
        <v>73150000</v>
      </c>
      <c r="F258" s="1545">
        <v>82399000</v>
      </c>
      <c r="G258" s="1545">
        <v>82399000</v>
      </c>
      <c r="H258" s="1543"/>
      <c r="I258" s="1543"/>
      <c r="J258" s="1543"/>
      <c r="K258" s="1543"/>
    </row>
    <row r="259" spans="1:11" ht="15" customHeight="1">
      <c r="A259" s="1543"/>
      <c r="B259" s="1543"/>
      <c r="C259" s="1546" t="s">
        <v>49</v>
      </c>
      <c r="D259" s="1545">
        <v>0</v>
      </c>
      <c r="E259" s="1545">
        <v>73150000</v>
      </c>
      <c r="F259" s="1545">
        <v>82399000</v>
      </c>
      <c r="G259" s="1545">
        <v>82399000</v>
      </c>
      <c r="H259" s="1543"/>
      <c r="I259" s="1543"/>
      <c r="J259" s="1543"/>
      <c r="K259" s="1543"/>
    </row>
    <row r="260" spans="1:11" ht="15" customHeight="1">
      <c r="A260" s="1543"/>
      <c r="B260" s="1543"/>
      <c r="C260" s="1546" t="s">
        <v>50</v>
      </c>
      <c r="D260" s="1545">
        <v>0</v>
      </c>
      <c r="E260" s="1545">
        <v>0</v>
      </c>
      <c r="F260" s="1545">
        <v>0</v>
      </c>
      <c r="G260" s="1545">
        <v>0</v>
      </c>
      <c r="H260" s="1543"/>
      <c r="I260" s="1543"/>
      <c r="J260" s="1543"/>
      <c r="K260" s="1543"/>
    </row>
    <row r="261" spans="1:11" ht="15" customHeight="1">
      <c r="A261" s="1543"/>
      <c r="B261" s="1543"/>
      <c r="C261" s="1546" t="s">
        <v>53</v>
      </c>
      <c r="D261" s="1545">
        <v>0</v>
      </c>
      <c r="E261" s="1545">
        <v>0</v>
      </c>
      <c r="F261" s="1545">
        <v>0</v>
      </c>
      <c r="G261" s="1545">
        <v>0</v>
      </c>
      <c r="H261" s="1543"/>
      <c r="I261" s="1543"/>
      <c r="J261" s="1543"/>
      <c r="K261" s="1543"/>
    </row>
    <row r="262" spans="1:11" ht="15" customHeight="1">
      <c r="A262" s="1543"/>
      <c r="B262" s="1543"/>
      <c r="C262" s="1546" t="s">
        <v>49</v>
      </c>
      <c r="D262" s="1545">
        <v>0</v>
      </c>
      <c r="E262" s="1545">
        <v>0</v>
      </c>
      <c r="F262" s="1545">
        <v>0</v>
      </c>
      <c r="G262" s="1545">
        <v>0</v>
      </c>
      <c r="H262" s="1543"/>
      <c r="I262" s="1543"/>
      <c r="J262" s="1543"/>
      <c r="K262" s="1543"/>
    </row>
    <row r="263" spans="1:11" ht="15" customHeight="1">
      <c r="A263" s="1543"/>
      <c r="B263" s="1543"/>
      <c r="C263" s="1546" t="s">
        <v>50</v>
      </c>
      <c r="D263" s="1545">
        <v>0</v>
      </c>
      <c r="E263" s="1545">
        <v>0</v>
      </c>
      <c r="F263" s="1545">
        <v>0</v>
      </c>
      <c r="G263" s="1545">
        <v>0</v>
      </c>
      <c r="H263" s="1543"/>
      <c r="I263" s="1543"/>
      <c r="J263" s="1543"/>
      <c r="K263" s="1543"/>
    </row>
    <row r="264" spans="1:11" ht="20.100000000000001" customHeight="1">
      <c r="A264" s="1543"/>
      <c r="B264" s="1543"/>
      <c r="C264" s="1546" t="s">
        <v>202</v>
      </c>
      <c r="D264" s="1547">
        <v>0</v>
      </c>
      <c r="E264" s="1547">
        <v>0</v>
      </c>
      <c r="F264" s="1547">
        <v>0</v>
      </c>
      <c r="G264" s="1547">
        <v>0</v>
      </c>
      <c r="H264" s="1543"/>
      <c r="I264" s="1543"/>
      <c r="J264" s="1543"/>
      <c r="K264" s="1543"/>
    </row>
    <row r="265" spans="1:11" ht="15" customHeight="1">
      <c r="A265" s="1543"/>
      <c r="B265" s="1543"/>
      <c r="C265" s="1546" t="s">
        <v>49</v>
      </c>
      <c r="D265" s="1545">
        <v>0</v>
      </c>
      <c r="E265" s="1545">
        <v>0</v>
      </c>
      <c r="F265" s="1545">
        <v>0</v>
      </c>
      <c r="G265" s="1545">
        <v>0</v>
      </c>
      <c r="H265" s="1543"/>
      <c r="I265" s="1543"/>
      <c r="J265" s="1543"/>
      <c r="K265" s="1543"/>
    </row>
    <row r="266" spans="1:11" ht="15" customHeight="1">
      <c r="A266" s="1543"/>
      <c r="B266" s="1543"/>
      <c r="C266" s="1546" t="s">
        <v>50</v>
      </c>
      <c r="D266" s="1545">
        <v>0</v>
      </c>
      <c r="E266" s="1545">
        <v>0</v>
      </c>
      <c r="F266" s="1545">
        <v>0</v>
      </c>
      <c r="G266" s="1545">
        <v>0</v>
      </c>
      <c r="H266" s="1543"/>
      <c r="I266" s="1543"/>
      <c r="J266" s="1543"/>
      <c r="K266" s="1543"/>
    </row>
    <row r="267" spans="1:11" ht="15" customHeight="1">
      <c r="A267" s="1543"/>
      <c r="B267" s="1543"/>
      <c r="C267" s="1546" t="s">
        <v>55</v>
      </c>
      <c r="D267" s="1545">
        <v>0</v>
      </c>
      <c r="E267" s="1545">
        <v>0</v>
      </c>
      <c r="F267" s="1545">
        <v>0</v>
      </c>
      <c r="G267" s="1545">
        <v>0</v>
      </c>
      <c r="H267" s="1543"/>
      <c r="I267" s="1543"/>
      <c r="J267" s="1543"/>
      <c r="K267" s="1543"/>
    </row>
    <row r="268" spans="1:11" ht="15" customHeight="1">
      <c r="A268" s="1543"/>
      <c r="B268" s="1543"/>
      <c r="C268" s="1546" t="s">
        <v>49</v>
      </c>
      <c r="D268" s="1545">
        <v>0</v>
      </c>
      <c r="E268" s="1545">
        <v>0</v>
      </c>
      <c r="F268" s="1545">
        <v>0</v>
      </c>
      <c r="G268" s="1545">
        <v>0</v>
      </c>
      <c r="H268" s="1543"/>
      <c r="I268" s="1543"/>
      <c r="J268" s="1543"/>
      <c r="K268" s="1543"/>
    </row>
    <row r="269" spans="1:11" ht="15" customHeight="1">
      <c r="A269" s="1543"/>
      <c r="B269" s="1543"/>
      <c r="C269" s="1546" t="s">
        <v>50</v>
      </c>
      <c r="D269" s="1545">
        <v>0</v>
      </c>
      <c r="E269" s="1545">
        <v>0</v>
      </c>
      <c r="F269" s="1545">
        <v>0</v>
      </c>
      <c r="G269" s="1545">
        <v>0</v>
      </c>
      <c r="H269" s="1543"/>
      <c r="I269" s="1543"/>
      <c r="J269" s="1543"/>
      <c r="K269" s="1543"/>
    </row>
    <row r="270" spans="1:11" ht="15" customHeight="1">
      <c r="A270" s="1543"/>
      <c r="B270" s="1543"/>
      <c r="C270" s="1546" t="s">
        <v>56</v>
      </c>
      <c r="D270" s="1545">
        <v>0</v>
      </c>
      <c r="E270" s="1545">
        <v>1500000</v>
      </c>
      <c r="F270" s="1545">
        <v>1500000</v>
      </c>
      <c r="G270" s="1545">
        <v>1500000</v>
      </c>
      <c r="H270" s="1543"/>
      <c r="I270" s="1543"/>
      <c r="J270" s="1543"/>
      <c r="K270" s="1543"/>
    </row>
    <row r="271" spans="1:11" ht="15" customHeight="1">
      <c r="A271" s="1543"/>
      <c r="B271" s="1543"/>
      <c r="C271" s="1546" t="s">
        <v>49</v>
      </c>
      <c r="D271" s="1545">
        <v>0</v>
      </c>
      <c r="E271" s="1545">
        <v>1500000</v>
      </c>
      <c r="F271" s="1545">
        <v>1500000</v>
      </c>
      <c r="G271" s="1545">
        <v>1500000</v>
      </c>
      <c r="H271" s="1543"/>
      <c r="I271" s="1543"/>
      <c r="J271" s="1543"/>
      <c r="K271" s="1543"/>
    </row>
    <row r="272" spans="1:11" ht="15" customHeight="1">
      <c r="A272" s="1543"/>
      <c r="B272" s="1543"/>
      <c r="C272" s="1546" t="s">
        <v>50</v>
      </c>
      <c r="D272" s="1545">
        <v>0</v>
      </c>
      <c r="E272" s="1545">
        <v>0</v>
      </c>
      <c r="F272" s="1545">
        <v>0</v>
      </c>
      <c r="G272" s="1545">
        <v>0</v>
      </c>
      <c r="H272" s="1543"/>
      <c r="I272" s="1543"/>
      <c r="J272" s="1543"/>
      <c r="K272" s="1543"/>
    </row>
    <row r="273" spans="1:11" ht="15" customHeight="1">
      <c r="A273" s="1543"/>
      <c r="B273" s="1543"/>
      <c r="C273" s="1546" t="s">
        <v>57</v>
      </c>
      <c r="D273" s="1545">
        <v>0</v>
      </c>
      <c r="E273" s="1545">
        <v>0</v>
      </c>
      <c r="F273" s="1545">
        <v>0</v>
      </c>
      <c r="G273" s="1545">
        <v>0</v>
      </c>
      <c r="H273" s="1543"/>
      <c r="I273" s="1543"/>
      <c r="J273" s="1543"/>
      <c r="K273" s="1543"/>
    </row>
    <row r="274" spans="1:11" ht="15" customHeight="1">
      <c r="A274" s="1543"/>
      <c r="B274" s="1543"/>
      <c r="C274" s="1546" t="s">
        <v>49</v>
      </c>
      <c r="D274" s="1545">
        <v>0</v>
      </c>
      <c r="E274" s="1545">
        <v>0</v>
      </c>
      <c r="F274" s="1545">
        <v>0</v>
      </c>
      <c r="G274" s="1545">
        <v>0</v>
      </c>
      <c r="H274" s="1543"/>
      <c r="I274" s="1543"/>
      <c r="J274" s="1543"/>
      <c r="K274" s="1543"/>
    </row>
    <row r="275" spans="1:11" ht="15" customHeight="1">
      <c r="A275" s="1543"/>
      <c r="B275" s="1543"/>
      <c r="C275" s="1546" t="s">
        <v>58</v>
      </c>
      <c r="D275" s="1545">
        <v>0</v>
      </c>
      <c r="E275" s="1545">
        <v>0</v>
      </c>
      <c r="F275" s="1545">
        <v>0</v>
      </c>
      <c r="G275" s="1545">
        <v>0</v>
      </c>
      <c r="H275" s="1543"/>
      <c r="I275" s="1543"/>
      <c r="J275" s="1543"/>
      <c r="K275" s="1543"/>
    </row>
    <row r="276" spans="1:11" ht="15" customHeight="1">
      <c r="A276" s="1543"/>
      <c r="B276" s="1543"/>
      <c r="C276" s="1546" t="s">
        <v>59</v>
      </c>
      <c r="D276" s="1545">
        <v>0</v>
      </c>
      <c r="E276" s="1545">
        <v>0</v>
      </c>
      <c r="F276" s="1545">
        <v>0</v>
      </c>
      <c r="G276" s="1545">
        <v>0</v>
      </c>
      <c r="H276" s="1543"/>
      <c r="I276" s="1543"/>
      <c r="J276" s="1543"/>
      <c r="K276" s="1543"/>
    </row>
    <row r="277" spans="1:11" ht="15" customHeight="1">
      <c r="A277" s="1543"/>
      <c r="B277" s="1543"/>
      <c r="C277" s="1546" t="s">
        <v>60</v>
      </c>
      <c r="D277" s="1545">
        <v>0</v>
      </c>
      <c r="E277" s="1545">
        <v>0</v>
      </c>
      <c r="F277" s="1545">
        <v>0</v>
      </c>
      <c r="G277" s="1545">
        <v>0</v>
      </c>
      <c r="H277" s="1543"/>
      <c r="I277" s="1543"/>
      <c r="J277" s="1543"/>
      <c r="K277" s="1543"/>
    </row>
    <row r="278" spans="1:11" ht="15" customHeight="1">
      <c r="A278" s="1543"/>
      <c r="B278" s="1543"/>
      <c r="C278" s="1546" t="s">
        <v>61</v>
      </c>
      <c r="D278" s="1545">
        <v>0</v>
      </c>
      <c r="E278" s="1545">
        <v>0</v>
      </c>
      <c r="F278" s="1545">
        <v>0</v>
      </c>
      <c r="G278" s="1545">
        <v>0</v>
      </c>
      <c r="H278" s="1543"/>
      <c r="I278" s="1543"/>
      <c r="J278" s="1543"/>
      <c r="K278" s="1543"/>
    </row>
    <row r="279" spans="1:11" ht="15" customHeight="1">
      <c r="A279" s="1543"/>
      <c r="B279" s="1543"/>
      <c r="C279" s="1546" t="s">
        <v>62</v>
      </c>
      <c r="D279" s="1545">
        <v>0</v>
      </c>
      <c r="E279" s="1545">
        <v>15000000</v>
      </c>
      <c r="F279" s="1545">
        <v>15000000</v>
      </c>
      <c r="G279" s="1545">
        <v>15000000</v>
      </c>
      <c r="H279" s="1543"/>
      <c r="I279" s="1543"/>
      <c r="J279" s="1543"/>
      <c r="K279" s="1543"/>
    </row>
    <row r="280" spans="1:11" ht="15" customHeight="1">
      <c r="A280" s="1543"/>
      <c r="B280" s="1543"/>
      <c r="C280" s="1546" t="s">
        <v>49</v>
      </c>
      <c r="D280" s="1545">
        <v>0</v>
      </c>
      <c r="E280" s="1545">
        <v>15000000</v>
      </c>
      <c r="F280" s="1545">
        <v>15000000</v>
      </c>
      <c r="G280" s="1545">
        <v>15000000</v>
      </c>
      <c r="H280" s="1543"/>
      <c r="I280" s="1543"/>
      <c r="J280" s="1543"/>
      <c r="K280" s="1543"/>
    </row>
    <row r="281" spans="1:11" ht="15" customHeight="1">
      <c r="A281" s="1543"/>
      <c r="B281" s="1543"/>
      <c r="C281" s="1546" t="s">
        <v>58</v>
      </c>
      <c r="D281" s="1545">
        <v>0</v>
      </c>
      <c r="E281" s="1545">
        <v>0</v>
      </c>
      <c r="F281" s="1545">
        <v>0</v>
      </c>
      <c r="G281" s="1545">
        <v>0</v>
      </c>
      <c r="H281" s="1543"/>
      <c r="I281" s="1543"/>
      <c r="J281" s="1543"/>
      <c r="K281" s="1543"/>
    </row>
    <row r="282" spans="1:11" ht="15" customHeight="1">
      <c r="A282" s="1543"/>
      <c r="B282" s="1543"/>
      <c r="C282" s="1546" t="s">
        <v>59</v>
      </c>
      <c r="D282" s="1545">
        <v>0</v>
      </c>
      <c r="E282" s="1545">
        <v>0</v>
      </c>
      <c r="F282" s="1545">
        <v>0</v>
      </c>
      <c r="G282" s="1545">
        <v>0</v>
      </c>
      <c r="H282" s="1543"/>
      <c r="I282" s="1543"/>
      <c r="J282" s="1543"/>
      <c r="K282" s="1543"/>
    </row>
    <row r="283" spans="1:11" ht="15" customHeight="1">
      <c r="A283" s="1543"/>
      <c r="B283" s="1543"/>
      <c r="C283" s="1546" t="s">
        <v>60</v>
      </c>
      <c r="D283" s="1545">
        <v>0</v>
      </c>
      <c r="E283" s="1545">
        <v>0</v>
      </c>
      <c r="F283" s="1545">
        <v>0</v>
      </c>
      <c r="G283" s="1545">
        <v>0</v>
      </c>
      <c r="H283" s="1543"/>
      <c r="I283" s="1543"/>
      <c r="J283" s="1543"/>
      <c r="K283" s="1543"/>
    </row>
    <row r="284" spans="1:11" ht="15" customHeight="1">
      <c r="A284" s="1543"/>
      <c r="B284" s="1543"/>
      <c r="C284" s="1546" t="s">
        <v>61</v>
      </c>
      <c r="D284" s="1545">
        <v>0</v>
      </c>
      <c r="E284" s="1545">
        <v>0</v>
      </c>
      <c r="F284" s="1545">
        <v>0</v>
      </c>
      <c r="G284" s="1545">
        <v>0</v>
      </c>
      <c r="H284" s="1543"/>
      <c r="I284" s="1543"/>
      <c r="J284" s="1543"/>
      <c r="K284" s="1543"/>
    </row>
    <row r="285" spans="1:11" ht="15" customHeight="1">
      <c r="A285" s="1543"/>
      <c r="B285" s="1543"/>
      <c r="C285" s="1546" t="s">
        <v>63</v>
      </c>
      <c r="D285" s="1545">
        <v>0</v>
      </c>
      <c r="E285" s="1545">
        <v>0</v>
      </c>
      <c r="F285" s="1545">
        <v>0</v>
      </c>
      <c r="G285" s="1545">
        <v>0</v>
      </c>
      <c r="H285" s="1543"/>
      <c r="I285" s="1543"/>
      <c r="J285" s="1543"/>
      <c r="K285" s="1543"/>
    </row>
    <row r="286" spans="1:11" ht="15" customHeight="1">
      <c r="A286" s="1543"/>
      <c r="B286" s="1543"/>
      <c r="C286" s="1546" t="s">
        <v>49</v>
      </c>
      <c r="D286" s="1545">
        <v>0</v>
      </c>
      <c r="E286" s="1545">
        <v>0</v>
      </c>
      <c r="F286" s="1545">
        <v>0</v>
      </c>
      <c r="G286" s="1545">
        <v>0</v>
      </c>
      <c r="H286" s="1543"/>
      <c r="I286" s="1543"/>
      <c r="J286" s="1543"/>
      <c r="K286" s="1543"/>
    </row>
    <row r="287" spans="1:11" ht="15" customHeight="1">
      <c r="A287" s="1543"/>
      <c r="B287" s="1543"/>
      <c r="C287" s="1546" t="s">
        <v>58</v>
      </c>
      <c r="D287" s="1545">
        <v>0</v>
      </c>
      <c r="E287" s="1545">
        <v>0</v>
      </c>
      <c r="F287" s="1545">
        <v>0</v>
      </c>
      <c r="G287" s="1545">
        <v>0</v>
      </c>
      <c r="H287" s="1543"/>
      <c r="I287" s="1543"/>
      <c r="J287" s="1543"/>
      <c r="K287" s="1543"/>
    </row>
    <row r="288" spans="1:11" ht="15" customHeight="1">
      <c r="A288" s="1543"/>
      <c r="B288" s="1543"/>
      <c r="C288" s="1546" t="s">
        <v>59</v>
      </c>
      <c r="D288" s="1545">
        <v>0</v>
      </c>
      <c r="E288" s="1545">
        <v>0</v>
      </c>
      <c r="F288" s="1545">
        <v>0</v>
      </c>
      <c r="G288" s="1545">
        <v>0</v>
      </c>
      <c r="H288" s="1543"/>
      <c r="I288" s="1543"/>
      <c r="J288" s="1543"/>
      <c r="K288" s="1543"/>
    </row>
    <row r="289" spans="1:11" ht="15" customHeight="1">
      <c r="A289" s="1543"/>
      <c r="B289" s="1543"/>
      <c r="C289" s="1546" t="s">
        <v>60</v>
      </c>
      <c r="D289" s="1545">
        <v>0</v>
      </c>
      <c r="E289" s="1545">
        <v>0</v>
      </c>
      <c r="F289" s="1545">
        <v>0</v>
      </c>
      <c r="G289" s="1545">
        <v>0</v>
      </c>
      <c r="H289" s="1543"/>
      <c r="I289" s="1543"/>
      <c r="J289" s="1543"/>
      <c r="K289" s="1543"/>
    </row>
    <row r="290" spans="1:11" ht="15" customHeight="1">
      <c r="A290" s="1543"/>
      <c r="B290" s="1543"/>
      <c r="C290" s="1546" t="s">
        <v>61</v>
      </c>
      <c r="D290" s="1545">
        <v>0</v>
      </c>
      <c r="E290" s="1545">
        <v>0</v>
      </c>
      <c r="F290" s="1545">
        <v>0</v>
      </c>
      <c r="G290" s="1545">
        <v>0</v>
      </c>
      <c r="H290" s="1543"/>
      <c r="I290" s="1543"/>
      <c r="J290" s="1543"/>
      <c r="K290" s="1543"/>
    </row>
    <row r="291" spans="1:11" ht="15" customHeight="1">
      <c r="A291" s="1543"/>
      <c r="B291" s="1543"/>
      <c r="C291" s="1546" t="s">
        <v>64</v>
      </c>
      <c r="D291" s="1545">
        <v>0</v>
      </c>
      <c r="E291" s="1545">
        <v>0</v>
      </c>
      <c r="F291" s="1545">
        <v>0</v>
      </c>
      <c r="G291" s="1545">
        <v>0</v>
      </c>
      <c r="H291" s="1543"/>
      <c r="I291" s="1543"/>
      <c r="J291" s="1543"/>
      <c r="K291" s="1543"/>
    </row>
    <row r="292" spans="1:11" ht="15" customHeight="1">
      <c r="A292" s="1543"/>
      <c r="B292" s="1543"/>
      <c r="C292" s="1546" t="s">
        <v>65</v>
      </c>
      <c r="D292" s="1545">
        <v>0</v>
      </c>
      <c r="E292" s="1545">
        <v>0</v>
      </c>
      <c r="F292" s="1545">
        <v>0</v>
      </c>
      <c r="G292" s="1545">
        <v>0</v>
      </c>
      <c r="H292" s="1543"/>
      <c r="I292" s="1543"/>
      <c r="J292" s="1543"/>
      <c r="K292" s="1543"/>
    </row>
    <row r="293" spans="1:11" ht="20.100000000000001" customHeight="1">
      <c r="A293" s="1543"/>
      <c r="B293" s="1543"/>
      <c r="C293" s="1544" t="s">
        <v>18</v>
      </c>
      <c r="D293" s="1543"/>
      <c r="E293" s="1543"/>
      <c r="F293" s="1543"/>
      <c r="G293" s="1543"/>
      <c r="H293" s="1543"/>
      <c r="I293" s="1543"/>
      <c r="J293" s="1543"/>
      <c r="K293" s="1543"/>
    </row>
  </sheetData>
  <mergeCells count="33">
    <mergeCell ref="D195:G195"/>
    <mergeCell ref="C205:G205"/>
    <mergeCell ref="D137:G137"/>
    <mergeCell ref="D138:G138"/>
    <mergeCell ref="D139:G139"/>
    <mergeCell ref="C148:G148"/>
    <mergeCell ref="D193:G193"/>
    <mergeCell ref="D194:G194"/>
    <mergeCell ref="D196:G196"/>
    <mergeCell ref="D10:G10"/>
    <mergeCell ref="D14:G14"/>
    <mergeCell ref="D136:G136"/>
    <mergeCell ref="D21:G21"/>
    <mergeCell ref="D22:G22"/>
    <mergeCell ref="D23:G23"/>
    <mergeCell ref="D24:G24"/>
    <mergeCell ref="C33:G33"/>
    <mergeCell ref="C78:G78"/>
    <mergeCell ref="D79:G79"/>
    <mergeCell ref="C20:G20"/>
    <mergeCell ref="D80:G80"/>
    <mergeCell ref="D81:G81"/>
    <mergeCell ref="D82:G82"/>
    <mergeCell ref="C91:G91"/>
    <mergeCell ref="D6:G6"/>
    <mergeCell ref="D7:G7"/>
    <mergeCell ref="C8:G8"/>
    <mergeCell ref="C9:G9"/>
    <mergeCell ref="C1:G1"/>
    <mergeCell ref="C2:G2"/>
    <mergeCell ref="D3:G3"/>
    <mergeCell ref="D4:G4"/>
    <mergeCell ref="D5:G5"/>
  </mergeCells>
  <pageMargins left="0" right="0" top="0" bottom="0" header="0" footer="0"/>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119"/>
  <sheetViews>
    <sheetView view="pageBreakPreview" topLeftCell="B86" zoomScale="77" zoomScaleNormal="100" zoomScaleSheetLayoutView="77" workbookViewId="0">
      <selection activeCell="J131" sqref="J131"/>
    </sheetView>
  </sheetViews>
  <sheetFormatPr defaultColWidth="9.125" defaultRowHeight="14.25"/>
  <cols>
    <col min="1" max="1" width="13.25" style="24" hidden="1"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23"/>
      <c r="B1" s="23"/>
      <c r="C1" s="1856" t="s">
        <v>0</v>
      </c>
      <c r="D1" s="1857"/>
      <c r="E1" s="1857"/>
      <c r="F1" s="1857"/>
      <c r="G1" s="1857"/>
      <c r="H1" s="23"/>
      <c r="I1" s="23"/>
      <c r="J1" s="23"/>
      <c r="K1" s="23"/>
    </row>
    <row r="2" spans="1:11" ht="24.95" customHeight="1">
      <c r="A2" s="23"/>
      <c r="B2" s="23"/>
      <c r="C2" s="1858" t="s">
        <v>1</v>
      </c>
      <c r="D2" s="1859"/>
      <c r="E2" s="1859"/>
      <c r="F2" s="1859"/>
      <c r="G2" s="1859"/>
      <c r="H2" s="23"/>
      <c r="I2" s="23"/>
      <c r="J2" s="23"/>
      <c r="K2" s="23"/>
    </row>
    <row r="3" spans="1:11" ht="14.1" customHeight="1">
      <c r="A3" s="23"/>
      <c r="B3" s="23"/>
      <c r="C3" s="25" t="s">
        <v>2</v>
      </c>
      <c r="D3" s="1860" t="s">
        <v>2616</v>
      </c>
      <c r="E3" s="1861"/>
      <c r="F3" s="1861"/>
      <c r="G3" s="1861"/>
      <c r="H3" s="23"/>
      <c r="I3" s="23"/>
      <c r="J3" s="23"/>
      <c r="K3" s="23"/>
    </row>
    <row r="4" spans="1:11" ht="14.1" customHeight="1">
      <c r="A4" s="23"/>
      <c r="B4" s="23"/>
      <c r="C4" s="25" t="s">
        <v>4</v>
      </c>
      <c r="D4" s="1860" t="s">
        <v>2615</v>
      </c>
      <c r="E4" s="1861"/>
      <c r="F4" s="1861"/>
      <c r="G4" s="1861"/>
      <c r="H4" s="23"/>
      <c r="I4" s="23"/>
      <c r="J4" s="23"/>
      <c r="K4" s="23"/>
    </row>
    <row r="5" spans="1:11" ht="14.1" customHeight="1">
      <c r="A5" s="23"/>
      <c r="B5" s="23"/>
      <c r="C5" s="25" t="s">
        <v>6</v>
      </c>
      <c r="D5" s="1860" t="s">
        <v>2636</v>
      </c>
      <c r="E5" s="1861"/>
      <c r="F5" s="1861"/>
      <c r="G5" s="1861"/>
      <c r="H5" s="23"/>
      <c r="I5" s="23"/>
      <c r="J5" s="23"/>
      <c r="K5" s="23"/>
    </row>
    <row r="6" spans="1:11" ht="14.1" customHeight="1">
      <c r="A6" s="23"/>
      <c r="B6" s="23"/>
      <c r="C6" s="25" t="s">
        <v>8</v>
      </c>
      <c r="D6" s="1860" t="s">
        <v>737</v>
      </c>
      <c r="E6" s="1861"/>
      <c r="F6" s="1861"/>
      <c r="G6" s="1861"/>
      <c r="H6" s="23"/>
      <c r="I6" s="23"/>
      <c r="J6" s="23"/>
      <c r="K6" s="23"/>
    </row>
    <row r="7" spans="1:11" ht="14.1" customHeight="1">
      <c r="A7" s="23"/>
      <c r="B7" s="23"/>
      <c r="C7" s="25" t="s">
        <v>10</v>
      </c>
      <c r="D7" s="1862" t="s">
        <v>11</v>
      </c>
      <c r="E7" s="1863"/>
      <c r="F7" s="1863"/>
      <c r="G7" s="1863"/>
      <c r="H7" s="23"/>
      <c r="I7" s="23"/>
      <c r="J7" s="23"/>
      <c r="K7" s="23"/>
    </row>
    <row r="8" spans="1:11" ht="14.1" customHeight="1">
      <c r="A8" s="23"/>
      <c r="B8" s="23"/>
      <c r="C8" s="1864" t="s">
        <v>12</v>
      </c>
      <c r="D8" s="1865"/>
      <c r="E8" s="1865"/>
      <c r="F8" s="1865"/>
      <c r="G8" s="1865"/>
      <c r="H8" s="23"/>
      <c r="I8" s="23"/>
      <c r="J8" s="23"/>
      <c r="K8" s="23"/>
    </row>
    <row r="9" spans="1:11" ht="14.1" customHeight="1">
      <c r="A9" s="23"/>
      <c r="B9" s="23"/>
      <c r="C9" s="1866" t="s">
        <v>2636</v>
      </c>
      <c r="D9" s="1867"/>
      <c r="E9" s="1867"/>
      <c r="F9" s="1867"/>
      <c r="G9" s="1867"/>
      <c r="H9" s="23"/>
      <c r="I9" s="23"/>
      <c r="J9" s="23"/>
      <c r="K9" s="23"/>
    </row>
    <row r="10" spans="1:11" ht="44.1" customHeight="1">
      <c r="A10" s="23"/>
      <c r="B10" s="23"/>
      <c r="C10" s="26" t="s">
        <v>14</v>
      </c>
      <c r="D10" s="1854" t="s">
        <v>2635</v>
      </c>
      <c r="E10" s="1855"/>
      <c r="F10" s="1855"/>
      <c r="G10" s="1855"/>
      <c r="H10" s="23"/>
      <c r="I10" s="23"/>
      <c r="J10" s="23"/>
      <c r="K10" s="23"/>
    </row>
    <row r="11" spans="1:11" ht="27.95" customHeight="1">
      <c r="A11" s="23"/>
      <c r="B11" s="23"/>
      <c r="C11" s="27" t="s">
        <v>209</v>
      </c>
      <c r="D11" s="28">
        <v>2023</v>
      </c>
      <c r="E11" s="28">
        <v>2024</v>
      </c>
      <c r="F11" s="28">
        <v>2025</v>
      </c>
      <c r="G11" s="28">
        <v>2026</v>
      </c>
      <c r="H11" s="23"/>
      <c r="I11" s="23"/>
      <c r="J11" s="23"/>
      <c r="K11" s="23"/>
    </row>
    <row r="12" spans="1:11" ht="14.1" customHeight="1">
      <c r="A12" s="23"/>
      <c r="B12" s="23"/>
      <c r="C12" s="29"/>
      <c r="D12" s="30" t="s">
        <v>22</v>
      </c>
      <c r="E12" s="30" t="s">
        <v>23</v>
      </c>
      <c r="F12" s="30" t="s">
        <v>23</v>
      </c>
      <c r="G12" s="30" t="s">
        <v>23</v>
      </c>
      <c r="H12" s="23"/>
      <c r="I12" s="23"/>
      <c r="J12" s="23"/>
      <c r="K12" s="23"/>
    </row>
    <row r="13" spans="1:11" ht="30.95" customHeight="1">
      <c r="A13" s="23"/>
      <c r="B13" s="23"/>
      <c r="C13" s="27" t="s">
        <v>2633</v>
      </c>
      <c r="D13" s="31" t="s">
        <v>252</v>
      </c>
      <c r="E13" s="31" t="s">
        <v>1987</v>
      </c>
      <c r="F13" s="31" t="s">
        <v>2230</v>
      </c>
      <c r="G13" s="31" t="s">
        <v>363</v>
      </c>
      <c r="H13" s="23"/>
      <c r="I13" s="23"/>
      <c r="J13" s="23"/>
      <c r="K13" s="23"/>
    </row>
    <row r="14" spans="1:11" ht="42.95" customHeight="1">
      <c r="A14" s="23"/>
      <c r="B14" s="23"/>
      <c r="C14" s="26" t="s">
        <v>16</v>
      </c>
      <c r="D14" s="1854" t="s">
        <v>2634</v>
      </c>
      <c r="E14" s="1855"/>
      <c r="F14" s="1855"/>
      <c r="G14" s="1855"/>
      <c r="H14" s="23"/>
      <c r="I14" s="23"/>
      <c r="J14" s="23"/>
      <c r="K14" s="23"/>
    </row>
    <row r="15" spans="1:11" ht="27.95" customHeight="1">
      <c r="A15" s="23"/>
      <c r="B15" s="23"/>
      <c r="C15" s="27" t="s">
        <v>223</v>
      </c>
      <c r="D15" s="28">
        <v>2023</v>
      </c>
      <c r="E15" s="28">
        <v>2024</v>
      </c>
      <c r="F15" s="28">
        <v>2025</v>
      </c>
      <c r="G15" s="28">
        <v>2026</v>
      </c>
      <c r="H15" s="23"/>
      <c r="I15" s="23"/>
      <c r="J15" s="23"/>
      <c r="K15" s="23"/>
    </row>
    <row r="16" spans="1:11" ht="14.1" customHeight="1">
      <c r="A16" s="23"/>
      <c r="B16" s="23"/>
      <c r="C16" s="29"/>
      <c r="D16" s="30" t="s">
        <v>22</v>
      </c>
      <c r="E16" s="30" t="s">
        <v>23</v>
      </c>
      <c r="F16" s="30" t="s">
        <v>23</v>
      </c>
      <c r="G16" s="30" t="s">
        <v>23</v>
      </c>
      <c r="H16" s="23"/>
      <c r="I16" s="23"/>
      <c r="J16" s="23"/>
      <c r="K16" s="23"/>
    </row>
    <row r="17" spans="1:11" ht="30.95" customHeight="1">
      <c r="A17" s="23"/>
      <c r="B17" s="23"/>
      <c r="C17" s="27" t="s">
        <v>2633</v>
      </c>
      <c r="D17" s="31" t="s">
        <v>252</v>
      </c>
      <c r="E17" s="31" t="s">
        <v>1987</v>
      </c>
      <c r="F17" s="31" t="s">
        <v>2230</v>
      </c>
      <c r="G17" s="31" t="s">
        <v>363</v>
      </c>
      <c r="H17" s="23"/>
      <c r="I17" s="23"/>
      <c r="J17" s="23"/>
      <c r="K17" s="23"/>
    </row>
    <row r="18" spans="1:11" ht="14.1" customHeight="1">
      <c r="A18" s="23"/>
      <c r="B18" s="23"/>
      <c r="C18" s="1852" t="s">
        <v>27</v>
      </c>
      <c r="D18" s="1853"/>
      <c r="E18" s="1853"/>
      <c r="F18" s="1853"/>
      <c r="G18" s="1853"/>
      <c r="H18" s="23"/>
      <c r="I18" s="23"/>
      <c r="J18" s="23"/>
      <c r="K18" s="23"/>
    </row>
    <row r="19" spans="1:11" ht="14.1" customHeight="1">
      <c r="A19" s="23"/>
      <c r="B19" s="23"/>
      <c r="C19" s="32" t="s">
        <v>2632</v>
      </c>
      <c r="D19" s="1852" t="s">
        <v>2631</v>
      </c>
      <c r="E19" s="1853"/>
      <c r="F19" s="1853"/>
      <c r="G19" s="1853"/>
      <c r="H19" s="23"/>
      <c r="I19" s="23"/>
      <c r="J19" s="23"/>
      <c r="K19" s="23"/>
    </row>
    <row r="20" spans="1:11" ht="18" customHeight="1">
      <c r="A20" s="23"/>
      <c r="B20" s="23"/>
      <c r="C20" s="33" t="s">
        <v>19</v>
      </c>
      <c r="D20" s="1850" t="s">
        <v>2630</v>
      </c>
      <c r="E20" s="1851"/>
      <c r="F20" s="1851"/>
      <c r="G20" s="1851"/>
      <c r="H20" s="23"/>
      <c r="I20" s="23"/>
      <c r="J20" s="23"/>
      <c r="K20" s="23"/>
    </row>
    <row r="21" spans="1:11" ht="18" customHeight="1">
      <c r="A21" s="23"/>
      <c r="B21" s="23"/>
      <c r="C21" s="34" t="s">
        <v>20</v>
      </c>
      <c r="D21" s="1846" t="s">
        <v>2629</v>
      </c>
      <c r="E21" s="1847"/>
      <c r="F21" s="1847"/>
      <c r="G21" s="1847"/>
      <c r="H21" s="23"/>
      <c r="I21" s="23"/>
      <c r="J21" s="23"/>
      <c r="K21" s="23"/>
    </row>
    <row r="22" spans="1:11" ht="18" customHeight="1">
      <c r="A22" s="23"/>
      <c r="B22" s="23"/>
      <c r="C22" s="34" t="s">
        <v>21</v>
      </c>
      <c r="D22" s="1846" t="s">
        <v>2628</v>
      </c>
      <c r="E22" s="1847"/>
      <c r="F22" s="1847"/>
      <c r="G22" s="1847"/>
      <c r="H22" s="23"/>
      <c r="I22" s="23"/>
      <c r="J22" s="23"/>
      <c r="K22" s="23"/>
    </row>
    <row r="23" spans="1:11" ht="15" customHeight="1">
      <c r="A23" s="23"/>
      <c r="B23" s="23"/>
      <c r="C23" s="35"/>
      <c r="D23" s="36">
        <v>2023</v>
      </c>
      <c r="E23" s="36">
        <v>2024</v>
      </c>
      <c r="F23" s="36">
        <v>2025</v>
      </c>
      <c r="G23" s="36">
        <v>2026</v>
      </c>
      <c r="H23" s="23"/>
      <c r="I23" s="23"/>
      <c r="J23" s="23"/>
      <c r="K23" s="23"/>
    </row>
    <row r="24" spans="1:11" ht="15" customHeight="1">
      <c r="A24" s="23"/>
      <c r="B24" s="23"/>
      <c r="C24" s="37"/>
      <c r="D24" s="38" t="s">
        <v>22</v>
      </c>
      <c r="E24" s="38" t="s">
        <v>23</v>
      </c>
      <c r="F24" s="38" t="s">
        <v>23</v>
      </c>
      <c r="G24" s="38" t="s">
        <v>23</v>
      </c>
      <c r="H24" s="23"/>
      <c r="I24" s="23"/>
      <c r="J24" s="23"/>
      <c r="K24" s="23"/>
    </row>
    <row r="25" spans="1:11" ht="14.1" customHeight="1">
      <c r="A25" s="23"/>
      <c r="B25" s="23"/>
      <c r="C25" s="27" t="s">
        <v>33</v>
      </c>
      <c r="D25" s="31" t="s">
        <v>73</v>
      </c>
      <c r="E25" s="31" t="s">
        <v>73</v>
      </c>
      <c r="F25" s="31" t="s">
        <v>204</v>
      </c>
      <c r="G25" s="31" t="s">
        <v>385</v>
      </c>
      <c r="H25" s="23"/>
      <c r="I25" s="23"/>
      <c r="J25" s="23"/>
      <c r="K25" s="23"/>
    </row>
    <row r="26" spans="1:11" ht="14.1" customHeight="1">
      <c r="A26" s="23"/>
      <c r="B26" s="23"/>
      <c r="C26" s="27" t="s">
        <v>35</v>
      </c>
      <c r="D26" s="31" t="s">
        <v>2627</v>
      </c>
      <c r="E26" s="31" t="s">
        <v>2626</v>
      </c>
      <c r="F26" s="31" t="s">
        <v>2625</v>
      </c>
      <c r="G26" s="31" t="s">
        <v>2625</v>
      </c>
      <c r="H26" s="23"/>
      <c r="I26" s="23"/>
      <c r="J26" s="23"/>
      <c r="K26" s="23"/>
    </row>
    <row r="27" spans="1:11" ht="14.1" customHeight="1">
      <c r="A27" s="23"/>
      <c r="B27" s="23"/>
      <c r="C27" s="27" t="s">
        <v>40</v>
      </c>
      <c r="D27" s="31" t="s">
        <v>2624</v>
      </c>
      <c r="E27" s="31" t="s">
        <v>2623</v>
      </c>
      <c r="F27" s="31" t="s">
        <v>2622</v>
      </c>
      <c r="G27" s="31" t="s">
        <v>2621</v>
      </c>
      <c r="H27" s="23"/>
      <c r="I27" s="23"/>
      <c r="J27" s="23"/>
      <c r="K27" s="23"/>
    </row>
    <row r="28" spans="1:11" ht="14.1" customHeight="1">
      <c r="A28" s="23"/>
      <c r="B28" s="23"/>
      <c r="C28" s="27" t="s">
        <v>41</v>
      </c>
      <c r="D28" s="31" t="s">
        <v>18</v>
      </c>
      <c r="E28" s="31" t="s">
        <v>42</v>
      </c>
      <c r="F28" s="31" t="s">
        <v>1584</v>
      </c>
      <c r="G28" s="31" t="s">
        <v>2620</v>
      </c>
      <c r="H28" s="23"/>
      <c r="I28" s="23"/>
      <c r="J28" s="23"/>
      <c r="K28" s="23"/>
    </row>
    <row r="29" spans="1:11" ht="14.1" customHeight="1">
      <c r="A29" s="23"/>
      <c r="B29" s="23"/>
      <c r="C29" s="27" t="s">
        <v>43</v>
      </c>
      <c r="D29" s="31" t="s">
        <v>18</v>
      </c>
      <c r="E29" s="31" t="s">
        <v>2618</v>
      </c>
      <c r="F29" s="31" t="s">
        <v>2619</v>
      </c>
      <c r="G29" s="31" t="s">
        <v>42</v>
      </c>
      <c r="H29" s="23"/>
      <c r="I29" s="23"/>
      <c r="J29" s="23"/>
      <c r="K29" s="23"/>
    </row>
    <row r="30" spans="1:11" ht="14.1" customHeight="1">
      <c r="A30" s="23"/>
      <c r="B30" s="23"/>
      <c r="C30" s="27" t="s">
        <v>47</v>
      </c>
      <c r="D30" s="31" t="s">
        <v>18</v>
      </c>
      <c r="E30" s="31" t="s">
        <v>2618</v>
      </c>
      <c r="F30" s="31" t="s">
        <v>2617</v>
      </c>
      <c r="G30" s="31" t="s">
        <v>394</v>
      </c>
      <c r="H30" s="23"/>
      <c r="I30" s="23"/>
      <c r="J30" s="23"/>
      <c r="K30" s="23"/>
    </row>
    <row r="31" spans="1:11" ht="14.1" customHeight="1">
      <c r="A31" s="23"/>
      <c r="B31" s="23"/>
      <c r="C31" s="1848" t="s">
        <v>24</v>
      </c>
      <c r="D31" s="1849"/>
      <c r="E31" s="1849"/>
      <c r="F31" s="1849"/>
      <c r="G31" s="1849"/>
      <c r="H31" s="23"/>
      <c r="I31" s="23"/>
      <c r="J31" s="23"/>
      <c r="K31" s="23"/>
    </row>
    <row r="32" spans="1:11" ht="14.1" customHeight="1">
      <c r="A32" s="23"/>
      <c r="B32" s="23"/>
      <c r="C32" s="35"/>
      <c r="D32" s="36">
        <v>2023</v>
      </c>
      <c r="E32" s="36">
        <v>2024</v>
      </c>
      <c r="F32" s="36">
        <v>2025</v>
      </c>
      <c r="G32" s="36">
        <v>2026</v>
      </c>
      <c r="H32" s="23"/>
      <c r="I32" s="23"/>
      <c r="J32" s="23"/>
      <c r="K32" s="23"/>
    </row>
    <row r="33" spans="1:11" ht="14.1" customHeight="1">
      <c r="A33" s="23"/>
      <c r="B33" s="23"/>
      <c r="C33" s="37"/>
      <c r="D33" s="38" t="s">
        <v>22</v>
      </c>
      <c r="E33" s="38" t="s">
        <v>23</v>
      </c>
      <c r="F33" s="38" t="s">
        <v>23</v>
      </c>
      <c r="G33" s="38" t="s">
        <v>23</v>
      </c>
      <c r="H33" s="23"/>
      <c r="I33" s="23"/>
      <c r="J33" s="23"/>
      <c r="K33" s="23"/>
    </row>
    <row r="34" spans="1:11" ht="14.1" customHeight="1">
      <c r="A34" s="23"/>
      <c r="B34" s="23"/>
      <c r="C34" s="39" t="s">
        <v>48</v>
      </c>
      <c r="D34" s="40">
        <v>0</v>
      </c>
      <c r="E34" s="40">
        <v>14000000</v>
      </c>
      <c r="F34" s="40">
        <v>14000000</v>
      </c>
      <c r="G34" s="40">
        <v>14000000</v>
      </c>
      <c r="H34" s="23"/>
      <c r="I34" s="23"/>
      <c r="J34" s="23"/>
      <c r="K34" s="23"/>
    </row>
    <row r="35" spans="1:11" ht="14.1" customHeight="1">
      <c r="A35" s="23"/>
      <c r="B35" s="23"/>
      <c r="C35" s="39" t="s">
        <v>49</v>
      </c>
      <c r="D35" s="40">
        <v>0</v>
      </c>
      <c r="E35" s="40">
        <v>14000000</v>
      </c>
      <c r="F35" s="40">
        <v>14000000</v>
      </c>
      <c r="G35" s="40">
        <v>14000000</v>
      </c>
      <c r="H35" s="23"/>
      <c r="I35" s="23"/>
      <c r="J35" s="23"/>
      <c r="K35" s="23"/>
    </row>
    <row r="36" spans="1:11" ht="14.1" customHeight="1">
      <c r="A36" s="23"/>
      <c r="B36" s="23"/>
      <c r="C36" s="39" t="s">
        <v>50</v>
      </c>
      <c r="D36" s="40">
        <v>0</v>
      </c>
      <c r="E36" s="40">
        <v>0</v>
      </c>
      <c r="F36" s="40">
        <v>0</v>
      </c>
      <c r="G36" s="40">
        <v>0</v>
      </c>
      <c r="H36" s="23"/>
      <c r="I36" s="23"/>
      <c r="J36" s="23"/>
      <c r="K36" s="23"/>
    </row>
    <row r="37" spans="1:11" ht="14.1" customHeight="1">
      <c r="A37" s="23"/>
      <c r="B37" s="23"/>
      <c r="C37" s="39" t="s">
        <v>51</v>
      </c>
      <c r="D37" s="40">
        <v>0</v>
      </c>
      <c r="E37" s="40">
        <v>2400000</v>
      </c>
      <c r="F37" s="40">
        <v>2400000</v>
      </c>
      <c r="G37" s="40">
        <v>2400000</v>
      </c>
      <c r="H37" s="23"/>
      <c r="I37" s="23"/>
      <c r="J37" s="23"/>
      <c r="K37" s="23"/>
    </row>
    <row r="38" spans="1:11" ht="14.1" customHeight="1">
      <c r="A38" s="23"/>
      <c r="B38" s="23"/>
      <c r="C38" s="39" t="s">
        <v>49</v>
      </c>
      <c r="D38" s="40">
        <v>0</v>
      </c>
      <c r="E38" s="40">
        <v>2400000</v>
      </c>
      <c r="F38" s="40">
        <v>2400000</v>
      </c>
      <c r="G38" s="40">
        <v>2400000</v>
      </c>
      <c r="H38" s="23"/>
      <c r="I38" s="23"/>
      <c r="J38" s="23"/>
      <c r="K38" s="23"/>
    </row>
    <row r="39" spans="1:11" ht="14.1" customHeight="1">
      <c r="A39" s="23"/>
      <c r="B39" s="23"/>
      <c r="C39" s="39" t="s">
        <v>50</v>
      </c>
      <c r="D39" s="40">
        <v>0</v>
      </c>
      <c r="E39" s="40">
        <v>0</v>
      </c>
      <c r="F39" s="40">
        <v>0</v>
      </c>
      <c r="G39" s="40">
        <v>0</v>
      </c>
      <c r="H39" s="23"/>
      <c r="I39" s="23"/>
      <c r="J39" s="23"/>
      <c r="K39" s="23"/>
    </row>
    <row r="40" spans="1:11" ht="14.1" customHeight="1">
      <c r="A40" s="23"/>
      <c r="B40" s="23"/>
      <c r="C40" s="39" t="s">
        <v>52</v>
      </c>
      <c r="D40" s="40">
        <v>0</v>
      </c>
      <c r="E40" s="40">
        <v>376000</v>
      </c>
      <c r="F40" s="40">
        <v>897000</v>
      </c>
      <c r="G40" s="40">
        <v>897000</v>
      </c>
      <c r="H40" s="23"/>
      <c r="I40" s="23"/>
      <c r="J40" s="23"/>
      <c r="K40" s="23"/>
    </row>
    <row r="41" spans="1:11" ht="14.1" customHeight="1">
      <c r="A41" s="23"/>
      <c r="B41" s="23"/>
      <c r="C41" s="39" t="s">
        <v>49</v>
      </c>
      <c r="D41" s="40">
        <v>0</v>
      </c>
      <c r="E41" s="40">
        <v>376000</v>
      </c>
      <c r="F41" s="40">
        <v>897000</v>
      </c>
      <c r="G41" s="40">
        <v>897000</v>
      </c>
      <c r="H41" s="23"/>
      <c r="I41" s="23"/>
      <c r="J41" s="23"/>
      <c r="K41" s="23"/>
    </row>
    <row r="42" spans="1:11" ht="14.1" customHeight="1">
      <c r="A42" s="23"/>
      <c r="B42" s="23"/>
      <c r="C42" s="39" t="s">
        <v>50</v>
      </c>
      <c r="D42" s="40">
        <v>0</v>
      </c>
      <c r="E42" s="40">
        <v>0</v>
      </c>
      <c r="F42" s="40">
        <v>0</v>
      </c>
      <c r="G42" s="40">
        <v>0</v>
      </c>
      <c r="H42" s="23"/>
      <c r="I42" s="23"/>
      <c r="J42" s="23"/>
      <c r="K42" s="23"/>
    </row>
    <row r="43" spans="1:11" ht="14.1" customHeight="1">
      <c r="A43" s="23"/>
      <c r="B43" s="23"/>
      <c r="C43" s="39" t="s">
        <v>53</v>
      </c>
      <c r="D43" s="40">
        <v>0</v>
      </c>
      <c r="E43" s="40">
        <v>0</v>
      </c>
      <c r="F43" s="40">
        <v>0</v>
      </c>
      <c r="G43" s="40">
        <v>0</v>
      </c>
      <c r="H43" s="23"/>
      <c r="I43" s="23"/>
      <c r="J43" s="23"/>
      <c r="K43" s="23"/>
    </row>
    <row r="44" spans="1:11" ht="14.1" customHeight="1">
      <c r="A44" s="23"/>
      <c r="B44" s="23"/>
      <c r="C44" s="39" t="s">
        <v>49</v>
      </c>
      <c r="D44" s="40">
        <v>0</v>
      </c>
      <c r="E44" s="40">
        <v>0</v>
      </c>
      <c r="F44" s="40">
        <v>0</v>
      </c>
      <c r="G44" s="40">
        <v>0</v>
      </c>
      <c r="H44" s="23"/>
      <c r="I44" s="23"/>
      <c r="J44" s="23"/>
      <c r="K44" s="23"/>
    </row>
    <row r="45" spans="1:11" ht="14.1" customHeight="1">
      <c r="A45" s="23"/>
      <c r="B45" s="23"/>
      <c r="C45" s="39" t="s">
        <v>50</v>
      </c>
      <c r="D45" s="40">
        <v>0</v>
      </c>
      <c r="E45" s="40">
        <v>0</v>
      </c>
      <c r="F45" s="40">
        <v>0</v>
      </c>
      <c r="G45" s="40">
        <v>0</v>
      </c>
      <c r="H45" s="23"/>
      <c r="I45" s="23"/>
      <c r="J45" s="23"/>
      <c r="K45" s="23"/>
    </row>
    <row r="46" spans="1:11" ht="14.1" customHeight="1">
      <c r="A46" s="23"/>
      <c r="B46" s="23"/>
      <c r="C46" s="39" t="s">
        <v>54</v>
      </c>
      <c r="D46" s="40">
        <v>0</v>
      </c>
      <c r="E46" s="40">
        <v>0</v>
      </c>
      <c r="F46" s="40">
        <v>0</v>
      </c>
      <c r="G46" s="40">
        <v>0</v>
      </c>
      <c r="H46" s="23"/>
      <c r="I46" s="23"/>
      <c r="J46" s="23"/>
      <c r="K46" s="23"/>
    </row>
    <row r="47" spans="1:11" ht="14.1" customHeight="1">
      <c r="A47" s="23"/>
      <c r="B47" s="23"/>
      <c r="C47" s="39" t="s">
        <v>49</v>
      </c>
      <c r="D47" s="40">
        <v>0</v>
      </c>
      <c r="E47" s="40">
        <v>0</v>
      </c>
      <c r="F47" s="40">
        <v>0</v>
      </c>
      <c r="G47" s="40">
        <v>0</v>
      </c>
      <c r="H47" s="23"/>
      <c r="I47" s="23"/>
      <c r="J47" s="23"/>
      <c r="K47" s="23"/>
    </row>
    <row r="48" spans="1:11" ht="14.1" customHeight="1">
      <c r="A48" s="23"/>
      <c r="B48" s="23"/>
      <c r="C48" s="39" t="s">
        <v>50</v>
      </c>
      <c r="D48" s="40">
        <v>0</v>
      </c>
      <c r="E48" s="40">
        <v>0</v>
      </c>
      <c r="F48" s="40">
        <v>0</v>
      </c>
      <c r="G48" s="40">
        <v>0</v>
      </c>
      <c r="H48" s="23"/>
      <c r="I48" s="23"/>
      <c r="J48" s="23"/>
      <c r="K48" s="23"/>
    </row>
    <row r="49" spans="1:11" ht="14.1" customHeight="1">
      <c r="A49" s="23"/>
      <c r="B49" s="23"/>
      <c r="C49" s="39" t="s">
        <v>55</v>
      </c>
      <c r="D49" s="40">
        <v>0</v>
      </c>
      <c r="E49" s="40">
        <v>0</v>
      </c>
      <c r="F49" s="40">
        <v>0</v>
      </c>
      <c r="G49" s="40">
        <v>0</v>
      </c>
      <c r="H49" s="23"/>
      <c r="I49" s="23"/>
      <c r="J49" s="23"/>
      <c r="K49" s="23"/>
    </row>
    <row r="50" spans="1:11" ht="14.1" customHeight="1">
      <c r="A50" s="23"/>
      <c r="B50" s="23"/>
      <c r="C50" s="39" t="s">
        <v>49</v>
      </c>
      <c r="D50" s="40">
        <v>0</v>
      </c>
      <c r="E50" s="40">
        <v>0</v>
      </c>
      <c r="F50" s="40">
        <v>0</v>
      </c>
      <c r="G50" s="40">
        <v>0</v>
      </c>
      <c r="H50" s="23"/>
      <c r="I50" s="23"/>
      <c r="J50" s="23"/>
      <c r="K50" s="23"/>
    </row>
    <row r="51" spans="1:11" ht="14.1" customHeight="1">
      <c r="A51" s="23"/>
      <c r="B51" s="23"/>
      <c r="C51" s="39" t="s">
        <v>50</v>
      </c>
      <c r="D51" s="40">
        <v>0</v>
      </c>
      <c r="E51" s="40">
        <v>0</v>
      </c>
      <c r="F51" s="40">
        <v>0</v>
      </c>
      <c r="G51" s="40">
        <v>0</v>
      </c>
      <c r="H51" s="23"/>
      <c r="I51" s="23"/>
      <c r="J51" s="23"/>
      <c r="K51" s="23"/>
    </row>
    <row r="52" spans="1:11" ht="14.1" customHeight="1">
      <c r="A52" s="23"/>
      <c r="B52" s="23"/>
      <c r="C52" s="39" t="s">
        <v>56</v>
      </c>
      <c r="D52" s="40">
        <v>0</v>
      </c>
      <c r="E52" s="40">
        <v>24000</v>
      </c>
      <c r="F52" s="40">
        <v>24000</v>
      </c>
      <c r="G52" s="40">
        <v>24000</v>
      </c>
      <c r="H52" s="23"/>
      <c r="I52" s="23"/>
      <c r="J52" s="23"/>
      <c r="K52" s="23"/>
    </row>
    <row r="53" spans="1:11" ht="14.1" customHeight="1">
      <c r="A53" s="23"/>
      <c r="B53" s="23"/>
      <c r="C53" s="39" t="s">
        <v>49</v>
      </c>
      <c r="D53" s="40">
        <v>0</v>
      </c>
      <c r="E53" s="40">
        <v>24000</v>
      </c>
      <c r="F53" s="40">
        <v>24000</v>
      </c>
      <c r="G53" s="40">
        <v>24000</v>
      </c>
      <c r="H53" s="23"/>
      <c r="I53" s="23"/>
      <c r="J53" s="23"/>
      <c r="K53" s="23"/>
    </row>
    <row r="54" spans="1:11" ht="14.1" customHeight="1">
      <c r="A54" s="23"/>
      <c r="B54" s="23"/>
      <c r="C54" s="39" t="s">
        <v>50</v>
      </c>
      <c r="D54" s="40">
        <v>0</v>
      </c>
      <c r="E54" s="40">
        <v>0</v>
      </c>
      <c r="F54" s="40">
        <v>0</v>
      </c>
      <c r="G54" s="40">
        <v>0</v>
      </c>
      <c r="H54" s="23"/>
      <c r="I54" s="23"/>
      <c r="J54" s="23"/>
      <c r="K54" s="23"/>
    </row>
    <row r="55" spans="1:11" ht="14.1" customHeight="1">
      <c r="A55" s="23"/>
      <c r="B55" s="23"/>
      <c r="C55" s="39" t="s">
        <v>57</v>
      </c>
      <c r="D55" s="40">
        <v>0</v>
      </c>
      <c r="E55" s="40">
        <v>0</v>
      </c>
      <c r="F55" s="40">
        <v>0</v>
      </c>
      <c r="G55" s="40">
        <v>0</v>
      </c>
      <c r="H55" s="23"/>
      <c r="I55" s="23"/>
      <c r="J55" s="23"/>
      <c r="K55" s="23"/>
    </row>
    <row r="56" spans="1:11" ht="14.1" customHeight="1">
      <c r="A56" s="23"/>
      <c r="B56" s="23"/>
      <c r="C56" s="39" t="s">
        <v>49</v>
      </c>
      <c r="D56" s="40">
        <v>0</v>
      </c>
      <c r="E56" s="40">
        <v>0</v>
      </c>
      <c r="F56" s="40">
        <v>0</v>
      </c>
      <c r="G56" s="40">
        <v>0</v>
      </c>
      <c r="H56" s="23"/>
      <c r="I56" s="23"/>
      <c r="J56" s="23"/>
      <c r="K56" s="23"/>
    </row>
    <row r="57" spans="1:11" ht="14.1" customHeight="1">
      <c r="A57" s="23"/>
      <c r="B57" s="23"/>
      <c r="C57" s="39" t="s">
        <v>58</v>
      </c>
      <c r="D57" s="40">
        <v>0</v>
      </c>
      <c r="E57" s="40">
        <v>0</v>
      </c>
      <c r="F57" s="40">
        <v>0</v>
      </c>
      <c r="G57" s="40">
        <v>0</v>
      </c>
      <c r="H57" s="23"/>
      <c r="I57" s="23"/>
      <c r="J57" s="23"/>
      <c r="K57" s="23"/>
    </row>
    <row r="58" spans="1:11" ht="14.1" customHeight="1">
      <c r="A58" s="23"/>
      <c r="B58" s="23"/>
      <c r="C58" s="39" t="s">
        <v>59</v>
      </c>
      <c r="D58" s="40">
        <v>0</v>
      </c>
      <c r="E58" s="40">
        <v>0</v>
      </c>
      <c r="F58" s="40">
        <v>0</v>
      </c>
      <c r="G58" s="40">
        <v>0</v>
      </c>
      <c r="H58" s="23"/>
      <c r="I58" s="23"/>
      <c r="J58" s="23"/>
      <c r="K58" s="23"/>
    </row>
    <row r="59" spans="1:11" ht="14.1" customHeight="1">
      <c r="A59" s="23"/>
      <c r="B59" s="23"/>
      <c r="C59" s="39" t="s">
        <v>60</v>
      </c>
      <c r="D59" s="40">
        <v>0</v>
      </c>
      <c r="E59" s="40">
        <v>0</v>
      </c>
      <c r="F59" s="40">
        <v>0</v>
      </c>
      <c r="G59" s="40">
        <v>0</v>
      </c>
      <c r="H59" s="23"/>
      <c r="I59" s="23"/>
      <c r="J59" s="23"/>
      <c r="K59" s="23"/>
    </row>
    <row r="60" spans="1:11" ht="14.1" customHeight="1">
      <c r="A60" s="23"/>
      <c r="B60" s="23"/>
      <c r="C60" s="39" t="s">
        <v>61</v>
      </c>
      <c r="D60" s="40">
        <v>0</v>
      </c>
      <c r="E60" s="40">
        <v>0</v>
      </c>
      <c r="F60" s="40">
        <v>0</v>
      </c>
      <c r="G60" s="40">
        <v>0</v>
      </c>
      <c r="H60" s="23"/>
      <c r="I60" s="23"/>
      <c r="J60" s="23"/>
      <c r="K60" s="23"/>
    </row>
    <row r="61" spans="1:11" ht="14.1" customHeight="1">
      <c r="A61" s="23"/>
      <c r="B61" s="23"/>
      <c r="C61" s="39" t="s">
        <v>62</v>
      </c>
      <c r="D61" s="40">
        <v>0</v>
      </c>
      <c r="E61" s="40">
        <v>0</v>
      </c>
      <c r="F61" s="40">
        <v>0</v>
      </c>
      <c r="G61" s="40">
        <v>0</v>
      </c>
      <c r="H61" s="23"/>
      <c r="I61" s="23"/>
      <c r="J61" s="23"/>
      <c r="K61" s="23"/>
    </row>
    <row r="62" spans="1:11" ht="14.1" customHeight="1">
      <c r="A62" s="23"/>
      <c r="B62" s="23"/>
      <c r="C62" s="39" t="s">
        <v>49</v>
      </c>
      <c r="D62" s="40">
        <v>0</v>
      </c>
      <c r="E62" s="40">
        <v>0</v>
      </c>
      <c r="F62" s="40">
        <v>0</v>
      </c>
      <c r="G62" s="40">
        <v>0</v>
      </c>
      <c r="H62" s="23"/>
      <c r="I62" s="23"/>
      <c r="J62" s="23"/>
      <c r="K62" s="23"/>
    </row>
    <row r="63" spans="1:11" ht="14.1" customHeight="1">
      <c r="A63" s="23"/>
      <c r="B63" s="23"/>
      <c r="C63" s="39" t="s">
        <v>58</v>
      </c>
      <c r="D63" s="40">
        <v>0</v>
      </c>
      <c r="E63" s="40">
        <v>0</v>
      </c>
      <c r="F63" s="40">
        <v>0</v>
      </c>
      <c r="G63" s="40">
        <v>0</v>
      </c>
      <c r="H63" s="23"/>
      <c r="I63" s="23"/>
      <c r="J63" s="23"/>
      <c r="K63" s="23"/>
    </row>
    <row r="64" spans="1:11" ht="14.1" customHeight="1">
      <c r="A64" s="23"/>
      <c r="B64" s="23"/>
      <c r="C64" s="39" t="s">
        <v>59</v>
      </c>
      <c r="D64" s="40">
        <v>0</v>
      </c>
      <c r="E64" s="40">
        <v>0</v>
      </c>
      <c r="F64" s="40">
        <v>0</v>
      </c>
      <c r="G64" s="40">
        <v>0</v>
      </c>
      <c r="H64" s="23"/>
      <c r="I64" s="23"/>
      <c r="J64" s="23"/>
      <c r="K64" s="23"/>
    </row>
    <row r="65" spans="1:11" ht="14.1" customHeight="1">
      <c r="A65" s="23"/>
      <c r="B65" s="23"/>
      <c r="C65" s="39" t="s">
        <v>60</v>
      </c>
      <c r="D65" s="40">
        <v>0</v>
      </c>
      <c r="E65" s="40">
        <v>0</v>
      </c>
      <c r="F65" s="40">
        <v>0</v>
      </c>
      <c r="G65" s="40">
        <v>0</v>
      </c>
      <c r="H65" s="23"/>
      <c r="I65" s="23"/>
      <c r="J65" s="23"/>
      <c r="K65" s="23"/>
    </row>
    <row r="66" spans="1:11" ht="14.1" customHeight="1">
      <c r="A66" s="23"/>
      <c r="B66" s="23"/>
      <c r="C66" s="39" t="s">
        <v>61</v>
      </c>
      <c r="D66" s="40">
        <v>0</v>
      </c>
      <c r="E66" s="40">
        <v>0</v>
      </c>
      <c r="F66" s="40">
        <v>0</v>
      </c>
      <c r="G66" s="40">
        <v>0</v>
      </c>
      <c r="H66" s="23"/>
      <c r="I66" s="23"/>
      <c r="J66" s="23"/>
      <c r="K66" s="23"/>
    </row>
    <row r="67" spans="1:11" ht="14.1" customHeight="1">
      <c r="A67" s="23"/>
      <c r="B67" s="23"/>
      <c r="C67" s="39" t="s">
        <v>63</v>
      </c>
      <c r="D67" s="40">
        <v>0</v>
      </c>
      <c r="E67" s="40">
        <v>0</v>
      </c>
      <c r="F67" s="40">
        <v>0</v>
      </c>
      <c r="G67" s="40">
        <v>0</v>
      </c>
      <c r="H67" s="23"/>
      <c r="I67" s="23"/>
      <c r="J67" s="23"/>
      <c r="K67" s="23"/>
    </row>
    <row r="68" spans="1:11" ht="14.1" customHeight="1">
      <c r="A68" s="23"/>
      <c r="B68" s="23"/>
      <c r="C68" s="39" t="s">
        <v>49</v>
      </c>
      <c r="D68" s="40">
        <v>0</v>
      </c>
      <c r="E68" s="40">
        <v>0</v>
      </c>
      <c r="F68" s="40">
        <v>0</v>
      </c>
      <c r="G68" s="40">
        <v>0</v>
      </c>
      <c r="H68" s="23"/>
      <c r="I68" s="23"/>
      <c r="J68" s="23"/>
      <c r="K68" s="23"/>
    </row>
    <row r="69" spans="1:11" ht="14.1" customHeight="1">
      <c r="A69" s="23"/>
      <c r="B69" s="23"/>
      <c r="C69" s="39" t="s">
        <v>58</v>
      </c>
      <c r="D69" s="40">
        <v>0</v>
      </c>
      <c r="E69" s="40">
        <v>0</v>
      </c>
      <c r="F69" s="40">
        <v>0</v>
      </c>
      <c r="G69" s="40">
        <v>0</v>
      </c>
      <c r="H69" s="23"/>
      <c r="I69" s="23"/>
      <c r="J69" s="23"/>
      <c r="K69" s="23"/>
    </row>
    <row r="70" spans="1:11" ht="14.1" customHeight="1">
      <c r="A70" s="23"/>
      <c r="B70" s="23"/>
      <c r="C70" s="39" t="s">
        <v>59</v>
      </c>
      <c r="D70" s="40">
        <v>0</v>
      </c>
      <c r="E70" s="40">
        <v>0</v>
      </c>
      <c r="F70" s="40">
        <v>0</v>
      </c>
      <c r="G70" s="40">
        <v>0</v>
      </c>
      <c r="H70" s="23"/>
      <c r="I70" s="23"/>
      <c r="J70" s="23"/>
      <c r="K70" s="23"/>
    </row>
    <row r="71" spans="1:11" ht="14.1" customHeight="1">
      <c r="A71" s="23"/>
      <c r="B71" s="23"/>
      <c r="C71" s="39" t="s">
        <v>60</v>
      </c>
      <c r="D71" s="40">
        <v>0</v>
      </c>
      <c r="E71" s="40">
        <v>0</v>
      </c>
      <c r="F71" s="40">
        <v>0</v>
      </c>
      <c r="G71" s="40">
        <v>0</v>
      </c>
      <c r="H71" s="23"/>
      <c r="I71" s="23"/>
      <c r="J71" s="23"/>
      <c r="K71" s="23"/>
    </row>
    <row r="72" spans="1:11" ht="14.1" customHeight="1">
      <c r="A72" s="23"/>
      <c r="B72" s="23"/>
      <c r="C72" s="39" t="s">
        <v>61</v>
      </c>
      <c r="D72" s="40">
        <v>0</v>
      </c>
      <c r="E72" s="40">
        <v>0</v>
      </c>
      <c r="F72" s="40">
        <v>0</v>
      </c>
      <c r="G72" s="40">
        <v>0</v>
      </c>
      <c r="H72" s="23"/>
      <c r="I72" s="23"/>
      <c r="J72" s="23"/>
      <c r="K72" s="23"/>
    </row>
    <row r="73" spans="1:11" ht="14.1" customHeight="1">
      <c r="A73" s="23"/>
      <c r="B73" s="23"/>
      <c r="C73" s="39" t="s">
        <v>64</v>
      </c>
      <c r="D73" s="40">
        <v>0</v>
      </c>
      <c r="E73" s="40">
        <v>0</v>
      </c>
      <c r="F73" s="40">
        <v>0</v>
      </c>
      <c r="G73" s="40">
        <v>0</v>
      </c>
      <c r="H73" s="23"/>
      <c r="I73" s="23"/>
      <c r="J73" s="23"/>
      <c r="K73" s="23"/>
    </row>
    <row r="74" spans="1:11" ht="14.1" customHeight="1">
      <c r="A74" s="23"/>
      <c r="B74" s="23"/>
      <c r="C74" s="39" t="s">
        <v>65</v>
      </c>
      <c r="D74" s="40">
        <v>0</v>
      </c>
      <c r="E74" s="40">
        <v>0</v>
      </c>
      <c r="F74" s="40">
        <v>0</v>
      </c>
      <c r="G74" s="40">
        <v>0</v>
      </c>
      <c r="H74" s="23"/>
      <c r="I74" s="23"/>
      <c r="J74" s="23"/>
      <c r="K74" s="23"/>
    </row>
    <row r="75" spans="1:11" ht="14.1" customHeight="1">
      <c r="A75" s="23"/>
      <c r="B75" s="23"/>
      <c r="C75" s="41" t="s">
        <v>25</v>
      </c>
      <c r="D75" s="40">
        <v>0</v>
      </c>
      <c r="E75" s="40">
        <v>16800000</v>
      </c>
      <c r="F75" s="40">
        <v>17321000</v>
      </c>
      <c r="G75" s="40">
        <v>17321000</v>
      </c>
      <c r="H75" s="23"/>
      <c r="I75" s="23"/>
      <c r="J75" s="23"/>
      <c r="K75" s="23"/>
    </row>
    <row r="76" spans="1:11" ht="15" customHeight="1">
      <c r="A76" s="23"/>
      <c r="B76" s="23"/>
      <c r="C76" s="42" t="s">
        <v>18</v>
      </c>
      <c r="D76" s="43" t="s">
        <v>18</v>
      </c>
      <c r="E76" s="43" t="s">
        <v>18</v>
      </c>
      <c r="F76" s="43" t="s">
        <v>18</v>
      </c>
      <c r="G76" s="43" t="s">
        <v>18</v>
      </c>
      <c r="H76" s="23"/>
      <c r="I76" s="23"/>
      <c r="J76" s="23"/>
      <c r="K76" s="23"/>
    </row>
    <row r="77" spans="1:11" ht="15" customHeight="1">
      <c r="A77" s="23"/>
      <c r="B77" s="23"/>
      <c r="C77" s="26" t="s">
        <v>201</v>
      </c>
      <c r="D77" s="44">
        <v>0</v>
      </c>
      <c r="E77" s="44">
        <v>16800000</v>
      </c>
      <c r="F77" s="44">
        <v>17321000</v>
      </c>
      <c r="G77" s="44">
        <v>17321000</v>
      </c>
      <c r="H77" s="23"/>
      <c r="I77" s="23"/>
      <c r="J77" s="23"/>
      <c r="K77" s="23"/>
    </row>
    <row r="78" spans="1:11" ht="15" customHeight="1">
      <c r="A78" s="23"/>
      <c r="B78" s="23"/>
      <c r="C78" s="27" t="s">
        <v>48</v>
      </c>
      <c r="D78" s="45">
        <v>0</v>
      </c>
      <c r="E78" s="45">
        <v>14000000</v>
      </c>
      <c r="F78" s="45">
        <v>14000000</v>
      </c>
      <c r="G78" s="45">
        <v>14000000</v>
      </c>
      <c r="H78" s="23"/>
      <c r="I78" s="23"/>
      <c r="J78" s="23"/>
      <c r="K78" s="23"/>
    </row>
    <row r="79" spans="1:11" ht="15" customHeight="1">
      <c r="A79" s="23"/>
      <c r="B79" s="23"/>
      <c r="C79" s="27" t="s">
        <v>49</v>
      </c>
      <c r="D79" s="45">
        <v>0</v>
      </c>
      <c r="E79" s="45">
        <v>14000000</v>
      </c>
      <c r="F79" s="45">
        <v>14000000</v>
      </c>
      <c r="G79" s="45">
        <v>14000000</v>
      </c>
      <c r="H79" s="23"/>
      <c r="I79" s="23"/>
      <c r="J79" s="23"/>
      <c r="K79" s="23"/>
    </row>
    <row r="80" spans="1:11" ht="15" customHeight="1">
      <c r="A80" s="23"/>
      <c r="B80" s="23"/>
      <c r="C80" s="27" t="s">
        <v>50</v>
      </c>
      <c r="D80" s="45">
        <v>0</v>
      </c>
      <c r="E80" s="45">
        <v>0</v>
      </c>
      <c r="F80" s="45">
        <v>0</v>
      </c>
      <c r="G80" s="45">
        <v>0</v>
      </c>
      <c r="H80" s="23"/>
      <c r="I80" s="23"/>
      <c r="J80" s="23"/>
      <c r="K80" s="23"/>
    </row>
    <row r="81" spans="1:11" ht="15" customHeight="1">
      <c r="A81" s="23"/>
      <c r="B81" s="23"/>
      <c r="C81" s="27" t="s">
        <v>51</v>
      </c>
      <c r="D81" s="45">
        <v>0</v>
      </c>
      <c r="E81" s="45">
        <v>2400000</v>
      </c>
      <c r="F81" s="45">
        <v>2400000</v>
      </c>
      <c r="G81" s="45">
        <v>2400000</v>
      </c>
      <c r="H81" s="23"/>
      <c r="I81" s="23"/>
      <c r="J81" s="23"/>
      <c r="K81" s="23"/>
    </row>
    <row r="82" spans="1:11" ht="15" customHeight="1">
      <c r="A82" s="23"/>
      <c r="B82" s="23"/>
      <c r="C82" s="27" t="s">
        <v>49</v>
      </c>
      <c r="D82" s="45">
        <v>0</v>
      </c>
      <c r="E82" s="45">
        <v>2400000</v>
      </c>
      <c r="F82" s="45">
        <v>2400000</v>
      </c>
      <c r="G82" s="45">
        <v>2400000</v>
      </c>
      <c r="H82" s="23"/>
      <c r="I82" s="23"/>
      <c r="J82" s="23"/>
      <c r="K82" s="23"/>
    </row>
    <row r="83" spans="1:11" ht="15" customHeight="1">
      <c r="A83" s="23"/>
      <c r="B83" s="23"/>
      <c r="C83" s="27" t="s">
        <v>50</v>
      </c>
      <c r="D83" s="45">
        <v>0</v>
      </c>
      <c r="E83" s="45">
        <v>0</v>
      </c>
      <c r="F83" s="45">
        <v>0</v>
      </c>
      <c r="G83" s="45">
        <v>0</v>
      </c>
      <c r="H83" s="23"/>
      <c r="I83" s="23"/>
      <c r="J83" s="23"/>
      <c r="K83" s="23"/>
    </row>
    <row r="84" spans="1:11" ht="15" customHeight="1">
      <c r="A84" s="23"/>
      <c r="B84" s="23"/>
      <c r="C84" s="27" t="s">
        <v>52</v>
      </c>
      <c r="D84" s="45">
        <v>0</v>
      </c>
      <c r="E84" s="45">
        <v>376000</v>
      </c>
      <c r="F84" s="45">
        <v>897000</v>
      </c>
      <c r="G84" s="45">
        <v>897000</v>
      </c>
      <c r="H84" s="23"/>
      <c r="I84" s="23"/>
      <c r="J84" s="23"/>
      <c r="K84" s="23"/>
    </row>
    <row r="85" spans="1:11" ht="15" customHeight="1">
      <c r="A85" s="23"/>
      <c r="B85" s="23"/>
      <c r="C85" s="27" t="s">
        <v>49</v>
      </c>
      <c r="D85" s="45">
        <v>0</v>
      </c>
      <c r="E85" s="45">
        <v>376000</v>
      </c>
      <c r="F85" s="45">
        <v>897000</v>
      </c>
      <c r="G85" s="45">
        <v>897000</v>
      </c>
      <c r="H85" s="23"/>
      <c r="I85" s="23"/>
      <c r="J85" s="23"/>
      <c r="K85" s="23"/>
    </row>
    <row r="86" spans="1:11" ht="15" customHeight="1">
      <c r="A86" s="23"/>
      <c r="B86" s="23"/>
      <c r="C86" s="27" t="s">
        <v>50</v>
      </c>
      <c r="D86" s="45">
        <v>0</v>
      </c>
      <c r="E86" s="45">
        <v>0</v>
      </c>
      <c r="F86" s="45">
        <v>0</v>
      </c>
      <c r="G86" s="45">
        <v>0</v>
      </c>
      <c r="H86" s="23"/>
      <c r="I86" s="23"/>
      <c r="J86" s="23"/>
      <c r="K86" s="23"/>
    </row>
    <row r="87" spans="1:11" ht="15" customHeight="1">
      <c r="A87" s="23"/>
      <c r="B87" s="23"/>
      <c r="C87" s="27" t="s">
        <v>53</v>
      </c>
      <c r="D87" s="45">
        <v>0</v>
      </c>
      <c r="E87" s="45">
        <v>0</v>
      </c>
      <c r="F87" s="45">
        <v>0</v>
      </c>
      <c r="G87" s="45">
        <v>0</v>
      </c>
      <c r="H87" s="23"/>
      <c r="I87" s="23"/>
      <c r="J87" s="23"/>
      <c r="K87" s="23"/>
    </row>
    <row r="88" spans="1:11" ht="15" customHeight="1">
      <c r="A88" s="23"/>
      <c r="B88" s="23"/>
      <c r="C88" s="27" t="s">
        <v>49</v>
      </c>
      <c r="D88" s="45">
        <v>0</v>
      </c>
      <c r="E88" s="45">
        <v>0</v>
      </c>
      <c r="F88" s="45">
        <v>0</v>
      </c>
      <c r="G88" s="45">
        <v>0</v>
      </c>
      <c r="H88" s="23"/>
      <c r="I88" s="23"/>
      <c r="J88" s="23"/>
      <c r="K88" s="23"/>
    </row>
    <row r="89" spans="1:11" ht="15" customHeight="1">
      <c r="A89" s="23"/>
      <c r="B89" s="23"/>
      <c r="C89" s="27" t="s">
        <v>50</v>
      </c>
      <c r="D89" s="45">
        <v>0</v>
      </c>
      <c r="E89" s="45">
        <v>0</v>
      </c>
      <c r="F89" s="45">
        <v>0</v>
      </c>
      <c r="G89" s="45">
        <v>0</v>
      </c>
      <c r="H89" s="23"/>
      <c r="I89" s="23"/>
      <c r="J89" s="23"/>
      <c r="K89" s="23"/>
    </row>
    <row r="90" spans="1:11" ht="20.100000000000001" customHeight="1">
      <c r="A90" s="23"/>
      <c r="B90" s="23"/>
      <c r="C90" s="27" t="s">
        <v>202</v>
      </c>
      <c r="D90" s="46">
        <v>0</v>
      </c>
      <c r="E90" s="46">
        <v>0</v>
      </c>
      <c r="F90" s="46">
        <v>0</v>
      </c>
      <c r="G90" s="46">
        <v>0</v>
      </c>
      <c r="H90" s="23"/>
      <c r="I90" s="23"/>
      <c r="J90" s="23"/>
      <c r="K90" s="23"/>
    </row>
    <row r="91" spans="1:11" ht="15" customHeight="1">
      <c r="A91" s="23"/>
      <c r="B91" s="23"/>
      <c r="C91" s="27" t="s">
        <v>49</v>
      </c>
      <c r="D91" s="45">
        <v>0</v>
      </c>
      <c r="E91" s="45">
        <v>0</v>
      </c>
      <c r="F91" s="45">
        <v>0</v>
      </c>
      <c r="G91" s="45">
        <v>0</v>
      </c>
      <c r="H91" s="23"/>
      <c r="I91" s="23"/>
      <c r="J91" s="23"/>
      <c r="K91" s="23"/>
    </row>
    <row r="92" spans="1:11" ht="15" customHeight="1">
      <c r="A92" s="23"/>
      <c r="B92" s="23"/>
      <c r="C92" s="27" t="s">
        <v>50</v>
      </c>
      <c r="D92" s="45">
        <v>0</v>
      </c>
      <c r="E92" s="45">
        <v>0</v>
      </c>
      <c r="F92" s="45">
        <v>0</v>
      </c>
      <c r="G92" s="45">
        <v>0</v>
      </c>
      <c r="H92" s="23"/>
      <c r="I92" s="23"/>
      <c r="J92" s="23"/>
      <c r="K92" s="23"/>
    </row>
    <row r="93" spans="1:11" ht="15" customHeight="1">
      <c r="A93" s="23"/>
      <c r="B93" s="23"/>
      <c r="C93" s="27" t="s">
        <v>55</v>
      </c>
      <c r="D93" s="45">
        <v>0</v>
      </c>
      <c r="E93" s="45">
        <v>0</v>
      </c>
      <c r="F93" s="45">
        <v>0</v>
      </c>
      <c r="G93" s="45">
        <v>0</v>
      </c>
      <c r="H93" s="23"/>
      <c r="I93" s="23"/>
      <c r="J93" s="23"/>
      <c r="K93" s="23"/>
    </row>
    <row r="94" spans="1:11" ht="15" customHeight="1">
      <c r="A94" s="23"/>
      <c r="B94" s="23"/>
      <c r="C94" s="27" t="s">
        <v>49</v>
      </c>
      <c r="D94" s="45">
        <v>0</v>
      </c>
      <c r="E94" s="45">
        <v>0</v>
      </c>
      <c r="F94" s="45">
        <v>0</v>
      </c>
      <c r="G94" s="45">
        <v>0</v>
      </c>
      <c r="H94" s="23"/>
      <c r="I94" s="23"/>
      <c r="J94" s="23"/>
      <c r="K94" s="23"/>
    </row>
    <row r="95" spans="1:11" ht="15" customHeight="1">
      <c r="A95" s="23"/>
      <c r="B95" s="23"/>
      <c r="C95" s="27" t="s">
        <v>50</v>
      </c>
      <c r="D95" s="45">
        <v>0</v>
      </c>
      <c r="E95" s="45">
        <v>0</v>
      </c>
      <c r="F95" s="45">
        <v>0</v>
      </c>
      <c r="G95" s="45">
        <v>0</v>
      </c>
      <c r="H95" s="23"/>
      <c r="I95" s="23"/>
      <c r="J95" s="23"/>
      <c r="K95" s="23"/>
    </row>
    <row r="96" spans="1:11" ht="15" customHeight="1">
      <c r="A96" s="23"/>
      <c r="B96" s="23"/>
      <c r="C96" s="27" t="s">
        <v>56</v>
      </c>
      <c r="D96" s="45">
        <v>0</v>
      </c>
      <c r="E96" s="45">
        <v>24000</v>
      </c>
      <c r="F96" s="45">
        <v>24000</v>
      </c>
      <c r="G96" s="45">
        <v>24000</v>
      </c>
      <c r="H96" s="23"/>
      <c r="I96" s="23"/>
      <c r="J96" s="23"/>
      <c r="K96" s="23"/>
    </row>
    <row r="97" spans="1:11" ht="15" customHeight="1">
      <c r="A97" s="23"/>
      <c r="B97" s="23"/>
      <c r="C97" s="27" t="s">
        <v>49</v>
      </c>
      <c r="D97" s="45">
        <v>0</v>
      </c>
      <c r="E97" s="45">
        <v>24000</v>
      </c>
      <c r="F97" s="45">
        <v>24000</v>
      </c>
      <c r="G97" s="45">
        <v>24000</v>
      </c>
      <c r="H97" s="23"/>
      <c r="I97" s="23"/>
      <c r="J97" s="23"/>
      <c r="K97" s="23"/>
    </row>
    <row r="98" spans="1:11" ht="15" customHeight="1">
      <c r="A98" s="23"/>
      <c r="B98" s="23"/>
      <c r="C98" s="27" t="s">
        <v>50</v>
      </c>
      <c r="D98" s="45">
        <v>0</v>
      </c>
      <c r="E98" s="45">
        <v>0</v>
      </c>
      <c r="F98" s="45">
        <v>0</v>
      </c>
      <c r="G98" s="45">
        <v>0</v>
      </c>
      <c r="H98" s="23"/>
      <c r="I98" s="23"/>
      <c r="J98" s="23"/>
      <c r="K98" s="23"/>
    </row>
    <row r="99" spans="1:11" ht="15" customHeight="1">
      <c r="A99" s="23"/>
      <c r="B99" s="23"/>
      <c r="C99" s="27" t="s">
        <v>57</v>
      </c>
      <c r="D99" s="45">
        <v>0</v>
      </c>
      <c r="E99" s="45">
        <v>0</v>
      </c>
      <c r="F99" s="45">
        <v>0</v>
      </c>
      <c r="G99" s="45">
        <v>0</v>
      </c>
      <c r="H99" s="23"/>
      <c r="I99" s="23"/>
      <c r="J99" s="23"/>
      <c r="K99" s="23"/>
    </row>
    <row r="100" spans="1:11" ht="15" customHeight="1">
      <c r="A100" s="23"/>
      <c r="B100" s="23"/>
      <c r="C100" s="27" t="s">
        <v>49</v>
      </c>
      <c r="D100" s="45">
        <v>0</v>
      </c>
      <c r="E100" s="45">
        <v>0</v>
      </c>
      <c r="F100" s="45">
        <v>0</v>
      </c>
      <c r="G100" s="45">
        <v>0</v>
      </c>
      <c r="H100" s="23"/>
      <c r="I100" s="23"/>
      <c r="J100" s="23"/>
      <c r="K100" s="23"/>
    </row>
    <row r="101" spans="1:11" ht="15" customHeight="1">
      <c r="A101" s="23"/>
      <c r="B101" s="23"/>
      <c r="C101" s="27" t="s">
        <v>58</v>
      </c>
      <c r="D101" s="45">
        <v>0</v>
      </c>
      <c r="E101" s="45">
        <v>0</v>
      </c>
      <c r="F101" s="45">
        <v>0</v>
      </c>
      <c r="G101" s="45">
        <v>0</v>
      </c>
      <c r="H101" s="23"/>
      <c r="I101" s="23"/>
      <c r="J101" s="23"/>
      <c r="K101" s="23"/>
    </row>
    <row r="102" spans="1:11" ht="15" customHeight="1">
      <c r="A102" s="23"/>
      <c r="B102" s="23"/>
      <c r="C102" s="27" t="s">
        <v>59</v>
      </c>
      <c r="D102" s="45">
        <v>0</v>
      </c>
      <c r="E102" s="45">
        <v>0</v>
      </c>
      <c r="F102" s="45">
        <v>0</v>
      </c>
      <c r="G102" s="45">
        <v>0</v>
      </c>
      <c r="H102" s="23"/>
      <c r="I102" s="23"/>
      <c r="J102" s="23"/>
      <c r="K102" s="23"/>
    </row>
    <row r="103" spans="1:11" ht="15" customHeight="1">
      <c r="A103" s="23"/>
      <c r="B103" s="23"/>
      <c r="C103" s="27" t="s">
        <v>60</v>
      </c>
      <c r="D103" s="45">
        <v>0</v>
      </c>
      <c r="E103" s="45">
        <v>0</v>
      </c>
      <c r="F103" s="45">
        <v>0</v>
      </c>
      <c r="G103" s="45">
        <v>0</v>
      </c>
      <c r="H103" s="23"/>
      <c r="I103" s="23"/>
      <c r="J103" s="23"/>
      <c r="K103" s="23"/>
    </row>
    <row r="104" spans="1:11" ht="15" customHeight="1">
      <c r="A104" s="23"/>
      <c r="B104" s="23"/>
      <c r="C104" s="27" t="s">
        <v>61</v>
      </c>
      <c r="D104" s="45">
        <v>0</v>
      </c>
      <c r="E104" s="45">
        <v>0</v>
      </c>
      <c r="F104" s="45">
        <v>0</v>
      </c>
      <c r="G104" s="45">
        <v>0</v>
      </c>
      <c r="H104" s="23"/>
      <c r="I104" s="23"/>
      <c r="J104" s="23"/>
      <c r="K104" s="23"/>
    </row>
    <row r="105" spans="1:11" ht="15" customHeight="1">
      <c r="A105" s="23"/>
      <c r="B105" s="23"/>
      <c r="C105" s="27" t="s">
        <v>62</v>
      </c>
      <c r="D105" s="45">
        <v>0</v>
      </c>
      <c r="E105" s="45">
        <v>0</v>
      </c>
      <c r="F105" s="45">
        <v>0</v>
      </c>
      <c r="G105" s="45">
        <v>0</v>
      </c>
      <c r="H105" s="23"/>
      <c r="I105" s="23"/>
      <c r="J105" s="23"/>
      <c r="K105" s="23"/>
    </row>
    <row r="106" spans="1:11" ht="15" customHeight="1">
      <c r="A106" s="23"/>
      <c r="B106" s="23"/>
      <c r="C106" s="27" t="s">
        <v>49</v>
      </c>
      <c r="D106" s="45">
        <v>0</v>
      </c>
      <c r="E106" s="45">
        <v>0</v>
      </c>
      <c r="F106" s="45">
        <v>0</v>
      </c>
      <c r="G106" s="45">
        <v>0</v>
      </c>
      <c r="H106" s="23"/>
      <c r="I106" s="23"/>
      <c r="J106" s="23"/>
      <c r="K106" s="23"/>
    </row>
    <row r="107" spans="1:11" ht="15" customHeight="1">
      <c r="A107" s="23"/>
      <c r="B107" s="23"/>
      <c r="C107" s="27" t="s">
        <v>58</v>
      </c>
      <c r="D107" s="45">
        <v>0</v>
      </c>
      <c r="E107" s="45">
        <v>0</v>
      </c>
      <c r="F107" s="45">
        <v>0</v>
      </c>
      <c r="G107" s="45">
        <v>0</v>
      </c>
      <c r="H107" s="23"/>
      <c r="I107" s="23"/>
      <c r="J107" s="23"/>
      <c r="K107" s="23"/>
    </row>
    <row r="108" spans="1:11" ht="15" customHeight="1">
      <c r="A108" s="23"/>
      <c r="B108" s="23"/>
      <c r="C108" s="27" t="s">
        <v>59</v>
      </c>
      <c r="D108" s="45">
        <v>0</v>
      </c>
      <c r="E108" s="45">
        <v>0</v>
      </c>
      <c r="F108" s="45">
        <v>0</v>
      </c>
      <c r="G108" s="45">
        <v>0</v>
      </c>
      <c r="H108" s="23"/>
      <c r="I108" s="23"/>
      <c r="J108" s="23"/>
      <c r="K108" s="23"/>
    </row>
    <row r="109" spans="1:11" ht="15" customHeight="1">
      <c r="A109" s="23"/>
      <c r="B109" s="23"/>
      <c r="C109" s="27" t="s">
        <v>60</v>
      </c>
      <c r="D109" s="45">
        <v>0</v>
      </c>
      <c r="E109" s="45">
        <v>0</v>
      </c>
      <c r="F109" s="45">
        <v>0</v>
      </c>
      <c r="G109" s="45">
        <v>0</v>
      </c>
      <c r="H109" s="23"/>
      <c r="I109" s="23"/>
      <c r="J109" s="23"/>
      <c r="K109" s="23"/>
    </row>
    <row r="110" spans="1:11" ht="15" customHeight="1">
      <c r="A110" s="23"/>
      <c r="B110" s="23"/>
      <c r="C110" s="27" t="s">
        <v>61</v>
      </c>
      <c r="D110" s="45">
        <v>0</v>
      </c>
      <c r="E110" s="45">
        <v>0</v>
      </c>
      <c r="F110" s="45">
        <v>0</v>
      </c>
      <c r="G110" s="45">
        <v>0</v>
      </c>
      <c r="H110" s="23"/>
      <c r="I110" s="23"/>
      <c r="J110" s="23"/>
      <c r="K110" s="23"/>
    </row>
    <row r="111" spans="1:11" ht="15" customHeight="1">
      <c r="A111" s="23"/>
      <c r="B111" s="23"/>
      <c r="C111" s="27" t="s">
        <v>63</v>
      </c>
      <c r="D111" s="45">
        <v>0</v>
      </c>
      <c r="E111" s="45">
        <v>0</v>
      </c>
      <c r="F111" s="45">
        <v>0</v>
      </c>
      <c r="G111" s="45">
        <v>0</v>
      </c>
      <c r="H111" s="23"/>
      <c r="I111" s="23"/>
      <c r="J111" s="23"/>
      <c r="K111" s="23"/>
    </row>
    <row r="112" spans="1:11" ht="15" customHeight="1">
      <c r="A112" s="23"/>
      <c r="B112" s="23"/>
      <c r="C112" s="27" t="s">
        <v>49</v>
      </c>
      <c r="D112" s="45">
        <v>0</v>
      </c>
      <c r="E112" s="45">
        <v>0</v>
      </c>
      <c r="F112" s="45">
        <v>0</v>
      </c>
      <c r="G112" s="45">
        <v>0</v>
      </c>
      <c r="H112" s="23"/>
      <c r="I112" s="23"/>
      <c r="J112" s="23"/>
      <c r="K112" s="23"/>
    </row>
    <row r="113" spans="1:11" ht="15" customHeight="1">
      <c r="A113" s="23"/>
      <c r="B113" s="23"/>
      <c r="C113" s="27" t="s">
        <v>58</v>
      </c>
      <c r="D113" s="45">
        <v>0</v>
      </c>
      <c r="E113" s="45">
        <v>0</v>
      </c>
      <c r="F113" s="45">
        <v>0</v>
      </c>
      <c r="G113" s="45">
        <v>0</v>
      </c>
      <c r="H113" s="23"/>
      <c r="I113" s="23"/>
      <c r="J113" s="23"/>
      <c r="K113" s="23"/>
    </row>
    <row r="114" spans="1:11" ht="15" customHeight="1">
      <c r="A114" s="23"/>
      <c r="B114" s="23"/>
      <c r="C114" s="27" t="s">
        <v>59</v>
      </c>
      <c r="D114" s="45">
        <v>0</v>
      </c>
      <c r="E114" s="45">
        <v>0</v>
      </c>
      <c r="F114" s="45">
        <v>0</v>
      </c>
      <c r="G114" s="45">
        <v>0</v>
      </c>
      <c r="H114" s="23"/>
      <c r="I114" s="23"/>
      <c r="J114" s="23"/>
      <c r="K114" s="23"/>
    </row>
    <row r="115" spans="1:11" ht="15" customHeight="1">
      <c r="A115" s="23"/>
      <c r="B115" s="23"/>
      <c r="C115" s="27" t="s">
        <v>60</v>
      </c>
      <c r="D115" s="45">
        <v>0</v>
      </c>
      <c r="E115" s="45">
        <v>0</v>
      </c>
      <c r="F115" s="45">
        <v>0</v>
      </c>
      <c r="G115" s="45">
        <v>0</v>
      </c>
      <c r="H115" s="23"/>
      <c r="I115" s="23"/>
      <c r="J115" s="23"/>
      <c r="K115" s="23"/>
    </row>
    <row r="116" spans="1:11" ht="15" customHeight="1">
      <c r="A116" s="23"/>
      <c r="B116" s="23"/>
      <c r="C116" s="27" t="s">
        <v>61</v>
      </c>
      <c r="D116" s="45">
        <v>0</v>
      </c>
      <c r="E116" s="45">
        <v>0</v>
      </c>
      <c r="F116" s="45">
        <v>0</v>
      </c>
      <c r="G116" s="45">
        <v>0</v>
      </c>
      <c r="H116" s="23"/>
      <c r="I116" s="23"/>
      <c r="J116" s="23"/>
      <c r="K116" s="23"/>
    </row>
    <row r="117" spans="1:11" ht="15" customHeight="1">
      <c r="A117" s="23"/>
      <c r="B117" s="23"/>
      <c r="C117" s="27" t="s">
        <v>64</v>
      </c>
      <c r="D117" s="45">
        <v>0</v>
      </c>
      <c r="E117" s="45">
        <v>0</v>
      </c>
      <c r="F117" s="45">
        <v>0</v>
      </c>
      <c r="G117" s="45">
        <v>0</v>
      </c>
      <c r="H117" s="23"/>
      <c r="I117" s="23"/>
      <c r="J117" s="23"/>
      <c r="K117" s="23"/>
    </row>
    <row r="118" spans="1:11" ht="15" customHeight="1">
      <c r="A118" s="23"/>
      <c r="B118" s="23"/>
      <c r="C118" s="27" t="s">
        <v>65</v>
      </c>
      <c r="D118" s="45">
        <v>0</v>
      </c>
      <c r="E118" s="45">
        <v>0</v>
      </c>
      <c r="F118" s="45">
        <v>0</v>
      </c>
      <c r="G118" s="45">
        <v>0</v>
      </c>
      <c r="H118" s="23"/>
      <c r="I118" s="23"/>
      <c r="J118" s="23"/>
      <c r="K118" s="23"/>
    </row>
    <row r="119" spans="1:11" ht="20.100000000000001" customHeight="1">
      <c r="A119" s="23"/>
      <c r="B119" s="23"/>
      <c r="C119" s="47" t="s">
        <v>18</v>
      </c>
      <c r="D119" s="23"/>
      <c r="E119" s="23"/>
      <c r="F119" s="23"/>
      <c r="G119" s="23"/>
      <c r="H119" s="23"/>
      <c r="I119" s="23"/>
      <c r="J119" s="23"/>
      <c r="K119" s="23"/>
    </row>
  </sheetData>
  <mergeCells count="17">
    <mergeCell ref="C31:G31"/>
    <mergeCell ref="D10:G10"/>
    <mergeCell ref="D14:G14"/>
    <mergeCell ref="D19:G19"/>
    <mergeCell ref="D20:G20"/>
    <mergeCell ref="D21:G21"/>
    <mergeCell ref="D22:G22"/>
    <mergeCell ref="C18:G18"/>
    <mergeCell ref="D6:G6"/>
    <mergeCell ref="D7:G7"/>
    <mergeCell ref="C8:G8"/>
    <mergeCell ref="C9:G9"/>
    <mergeCell ref="C1:G1"/>
    <mergeCell ref="C2:G2"/>
    <mergeCell ref="D3:G3"/>
    <mergeCell ref="D4:G4"/>
    <mergeCell ref="D5:G5"/>
  </mergeCells>
  <pageMargins left="0" right="0" top="0" bottom="0" header="0" footer="0"/>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464"/>
  <sheetViews>
    <sheetView view="pageBreakPreview" topLeftCell="B10" zoomScale="77" zoomScaleNormal="100" zoomScaleSheetLayoutView="77" workbookViewId="0">
      <selection activeCell="J17" sqref="J17"/>
    </sheetView>
  </sheetViews>
  <sheetFormatPr defaultColWidth="9.125" defaultRowHeight="14.25"/>
  <cols>
    <col min="1" max="1" width="13.25" style="24" hidden="1"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23"/>
      <c r="B1" s="23"/>
      <c r="C1" s="1856" t="s">
        <v>0</v>
      </c>
      <c r="D1" s="1857"/>
      <c r="E1" s="1857"/>
      <c r="F1" s="1857"/>
      <c r="G1" s="1857"/>
      <c r="H1" s="23"/>
      <c r="I1" s="23"/>
      <c r="J1" s="23"/>
      <c r="K1" s="23"/>
    </row>
    <row r="2" spans="1:11" ht="24.95" customHeight="1">
      <c r="A2" s="23"/>
      <c r="B2" s="23"/>
      <c r="C2" s="1858" t="s">
        <v>1</v>
      </c>
      <c r="D2" s="1859"/>
      <c r="E2" s="1859"/>
      <c r="F2" s="1859"/>
      <c r="G2" s="1859"/>
      <c r="H2" s="23"/>
      <c r="I2" s="23"/>
      <c r="J2" s="23"/>
      <c r="K2" s="23"/>
    </row>
    <row r="3" spans="1:11" ht="14.1" customHeight="1">
      <c r="A3" s="23"/>
      <c r="B3" s="23"/>
      <c r="C3" s="25" t="s">
        <v>2</v>
      </c>
      <c r="D3" s="1860" t="s">
        <v>2616</v>
      </c>
      <c r="E3" s="1861"/>
      <c r="F3" s="1861"/>
      <c r="G3" s="1861"/>
      <c r="H3" s="23"/>
      <c r="I3" s="23"/>
      <c r="J3" s="23"/>
      <c r="K3" s="23"/>
    </row>
    <row r="4" spans="1:11" ht="14.1" customHeight="1">
      <c r="A4" s="23"/>
      <c r="B4" s="23"/>
      <c r="C4" s="25" t="s">
        <v>4</v>
      </c>
      <c r="D4" s="1860" t="s">
        <v>2615</v>
      </c>
      <c r="E4" s="1861"/>
      <c r="F4" s="1861"/>
      <c r="G4" s="1861"/>
      <c r="H4" s="23"/>
      <c r="I4" s="23"/>
      <c r="J4" s="23"/>
      <c r="K4" s="23"/>
    </row>
    <row r="5" spans="1:11" ht="14.1" customHeight="1">
      <c r="A5" s="23"/>
      <c r="B5" s="23"/>
      <c r="C5" s="25" t="s">
        <v>6</v>
      </c>
      <c r="D5" s="1860" t="s">
        <v>2764</v>
      </c>
      <c r="E5" s="1861"/>
      <c r="F5" s="1861"/>
      <c r="G5" s="1861"/>
      <c r="H5" s="23"/>
      <c r="I5" s="23"/>
      <c r="J5" s="23"/>
      <c r="K5" s="23"/>
    </row>
    <row r="6" spans="1:11" ht="14.1" customHeight="1">
      <c r="A6" s="23"/>
      <c r="B6" s="23"/>
      <c r="C6" s="25" t="s">
        <v>8</v>
      </c>
      <c r="D6" s="1860" t="s">
        <v>676</v>
      </c>
      <c r="E6" s="1861"/>
      <c r="F6" s="1861"/>
      <c r="G6" s="1861"/>
      <c r="H6" s="23"/>
      <c r="I6" s="23"/>
      <c r="J6" s="23"/>
      <c r="K6" s="23"/>
    </row>
    <row r="7" spans="1:11" ht="14.1" customHeight="1">
      <c r="A7" s="23"/>
      <c r="B7" s="23"/>
      <c r="C7" s="25" t="s">
        <v>10</v>
      </c>
      <c r="D7" s="1862" t="s">
        <v>11</v>
      </c>
      <c r="E7" s="1863"/>
      <c r="F7" s="1863"/>
      <c r="G7" s="1863"/>
      <c r="H7" s="23"/>
      <c r="I7" s="23"/>
      <c r="J7" s="23"/>
      <c r="K7" s="23"/>
    </row>
    <row r="8" spans="1:11" ht="14.1" customHeight="1">
      <c r="A8" s="23"/>
      <c r="B8" s="23"/>
      <c r="C8" s="1864" t="s">
        <v>12</v>
      </c>
      <c r="D8" s="1865"/>
      <c r="E8" s="1865"/>
      <c r="F8" s="1865"/>
      <c r="G8" s="1865"/>
      <c r="H8" s="23"/>
      <c r="I8" s="23"/>
      <c r="J8" s="23"/>
      <c r="K8" s="23"/>
    </row>
    <row r="9" spans="1:11" ht="30.95" customHeight="1">
      <c r="A9" s="23"/>
      <c r="B9" s="23"/>
      <c r="C9" s="1866" t="s">
        <v>2763</v>
      </c>
      <c r="D9" s="1867"/>
      <c r="E9" s="1867"/>
      <c r="F9" s="1867"/>
      <c r="G9" s="1867"/>
      <c r="H9" s="23"/>
      <c r="I9" s="23"/>
      <c r="J9" s="23"/>
      <c r="K9" s="23"/>
    </row>
    <row r="10" spans="1:11" ht="65.099999999999994" customHeight="1">
      <c r="A10" s="23"/>
      <c r="B10" s="23"/>
      <c r="C10" s="26" t="s">
        <v>14</v>
      </c>
      <c r="D10" s="1854" t="s">
        <v>2762</v>
      </c>
      <c r="E10" s="1855"/>
      <c r="F10" s="1855"/>
      <c r="G10" s="1855"/>
      <c r="H10" s="23"/>
      <c r="I10" s="23"/>
      <c r="J10" s="23"/>
      <c r="K10" s="23"/>
    </row>
    <row r="11" spans="1:11" ht="27.95" customHeight="1">
      <c r="A11" s="23"/>
      <c r="B11" s="23"/>
      <c r="C11" s="27" t="s">
        <v>209</v>
      </c>
      <c r="D11" s="28">
        <v>2023</v>
      </c>
      <c r="E11" s="28">
        <v>2024</v>
      </c>
      <c r="F11" s="28">
        <v>2025</v>
      </c>
      <c r="G11" s="28">
        <v>2026</v>
      </c>
      <c r="H11" s="23"/>
      <c r="I11" s="23"/>
      <c r="J11" s="23"/>
      <c r="K11" s="23"/>
    </row>
    <row r="12" spans="1:11" ht="14.1" customHeight="1">
      <c r="A12" s="23"/>
      <c r="B12" s="23"/>
      <c r="C12" s="29"/>
      <c r="D12" s="30" t="s">
        <v>22</v>
      </c>
      <c r="E12" s="30" t="s">
        <v>23</v>
      </c>
      <c r="F12" s="30" t="s">
        <v>23</v>
      </c>
      <c r="G12" s="30" t="s">
        <v>23</v>
      </c>
      <c r="H12" s="23"/>
      <c r="I12" s="23"/>
      <c r="J12" s="23"/>
      <c r="K12" s="23"/>
    </row>
    <row r="13" spans="1:11" ht="51.95" customHeight="1">
      <c r="A13" s="23"/>
      <c r="B13" s="23"/>
      <c r="C13" s="27" t="s">
        <v>2761</v>
      </c>
      <c r="D13" s="31" t="s">
        <v>2758</v>
      </c>
      <c r="E13" s="31" t="s">
        <v>254</v>
      </c>
      <c r="F13" s="31" t="s">
        <v>475</v>
      </c>
      <c r="G13" s="31" t="s">
        <v>477</v>
      </c>
      <c r="H13" s="23"/>
      <c r="I13" s="23"/>
      <c r="J13" s="23"/>
      <c r="K13" s="23"/>
    </row>
    <row r="14" spans="1:11" ht="66.75" customHeight="1">
      <c r="A14" s="23"/>
      <c r="B14" s="23"/>
      <c r="C14" s="26" t="s">
        <v>16</v>
      </c>
      <c r="D14" s="1854" t="s">
        <v>2760</v>
      </c>
      <c r="E14" s="1855"/>
      <c r="F14" s="1855"/>
      <c r="G14" s="1855"/>
      <c r="H14" s="23"/>
      <c r="I14" s="23"/>
      <c r="J14" s="23"/>
      <c r="K14" s="23"/>
    </row>
    <row r="15" spans="1:11" ht="27.95" customHeight="1">
      <c r="A15" s="23"/>
      <c r="B15" s="23"/>
      <c r="C15" s="27" t="s">
        <v>223</v>
      </c>
      <c r="D15" s="28">
        <v>2023</v>
      </c>
      <c r="E15" s="28">
        <v>2024</v>
      </c>
      <c r="F15" s="28">
        <v>2025</v>
      </c>
      <c r="G15" s="28">
        <v>2026</v>
      </c>
      <c r="H15" s="23"/>
      <c r="I15" s="23"/>
      <c r="J15" s="23"/>
      <c r="K15" s="23"/>
    </row>
    <row r="16" spans="1:11" ht="14.1" customHeight="1">
      <c r="A16" s="23"/>
      <c r="B16" s="23"/>
      <c r="C16" s="29"/>
      <c r="D16" s="30" t="s">
        <v>22</v>
      </c>
      <c r="E16" s="30" t="s">
        <v>23</v>
      </c>
      <c r="F16" s="30" t="s">
        <v>23</v>
      </c>
      <c r="G16" s="30" t="s">
        <v>23</v>
      </c>
      <c r="H16" s="23"/>
      <c r="I16" s="23"/>
      <c r="J16" s="23"/>
      <c r="K16" s="23"/>
    </row>
    <row r="17" spans="1:11" ht="72.95" customHeight="1">
      <c r="A17" s="23"/>
      <c r="B17" s="23"/>
      <c r="C17" s="27" t="s">
        <v>2759</v>
      </c>
      <c r="D17" s="31" t="s">
        <v>2758</v>
      </c>
      <c r="E17" s="31" t="s">
        <v>544</v>
      </c>
      <c r="F17" s="31" t="s">
        <v>1673</v>
      </c>
      <c r="G17" s="31" t="s">
        <v>2608</v>
      </c>
      <c r="H17" s="23"/>
      <c r="I17" s="23"/>
      <c r="J17" s="23"/>
      <c r="K17" s="23"/>
    </row>
    <row r="18" spans="1:11" ht="72.95" customHeight="1">
      <c r="A18" s="23"/>
      <c r="B18" s="23"/>
      <c r="C18" s="27" t="s">
        <v>2757</v>
      </c>
      <c r="D18" s="31" t="s">
        <v>2752</v>
      </c>
      <c r="E18" s="31" t="s">
        <v>1987</v>
      </c>
      <c r="F18" s="31" t="s">
        <v>1989</v>
      </c>
      <c r="G18" s="31" t="s">
        <v>2230</v>
      </c>
      <c r="H18" s="23"/>
      <c r="I18" s="23"/>
      <c r="J18" s="23"/>
      <c r="K18" s="23"/>
    </row>
    <row r="19" spans="1:11" ht="20.100000000000001" customHeight="1">
      <c r="A19" s="23"/>
      <c r="B19" s="23"/>
      <c r="C19" s="27" t="s">
        <v>2756</v>
      </c>
      <c r="D19" s="31" t="s">
        <v>2603</v>
      </c>
      <c r="E19" s="31" t="s">
        <v>2276</v>
      </c>
      <c r="F19" s="31" t="s">
        <v>2755</v>
      </c>
      <c r="G19" s="31" t="s">
        <v>252</v>
      </c>
      <c r="H19" s="23"/>
      <c r="I19" s="23"/>
      <c r="J19" s="23"/>
      <c r="K19" s="23"/>
    </row>
    <row r="20" spans="1:11" ht="20.100000000000001" customHeight="1">
      <c r="A20" s="23"/>
      <c r="B20" s="23"/>
      <c r="C20" s="27" t="s">
        <v>2754</v>
      </c>
      <c r="D20" s="31" t="s">
        <v>2753</v>
      </c>
      <c r="E20" s="31" t="s">
        <v>2752</v>
      </c>
      <c r="F20" s="31" t="s">
        <v>2751</v>
      </c>
      <c r="G20" s="31" t="s">
        <v>2750</v>
      </c>
      <c r="H20" s="23"/>
      <c r="I20" s="23"/>
      <c r="J20" s="23"/>
      <c r="K20" s="23"/>
    </row>
    <row r="21" spans="1:11" ht="14.1" customHeight="1">
      <c r="A21" s="23"/>
      <c r="B21" s="23"/>
      <c r="C21" s="1852" t="s">
        <v>27</v>
      </c>
      <c r="D21" s="1853"/>
      <c r="E21" s="1853"/>
      <c r="F21" s="1853"/>
      <c r="G21" s="1853"/>
      <c r="H21" s="23"/>
      <c r="I21" s="23"/>
      <c r="J21" s="23"/>
      <c r="K21" s="23"/>
    </row>
    <row r="22" spans="1:11" ht="14.1" customHeight="1">
      <c r="A22" s="23"/>
      <c r="B22" s="23"/>
      <c r="C22" s="32" t="s">
        <v>2749</v>
      </c>
      <c r="D22" s="1852" t="s">
        <v>2748</v>
      </c>
      <c r="E22" s="1853"/>
      <c r="F22" s="1853"/>
      <c r="G22" s="1853"/>
      <c r="H22" s="23"/>
      <c r="I22" s="23"/>
      <c r="J22" s="23"/>
      <c r="K22" s="23"/>
    </row>
    <row r="23" spans="1:11" ht="14.1" customHeight="1">
      <c r="A23" s="23"/>
      <c r="B23" s="23"/>
      <c r="C23" s="33" t="s">
        <v>19</v>
      </c>
      <c r="D23" s="1850" t="s">
        <v>2747</v>
      </c>
      <c r="E23" s="1851"/>
      <c r="F23" s="1851"/>
      <c r="G23" s="1851"/>
      <c r="H23" s="23"/>
      <c r="I23" s="23"/>
      <c r="J23" s="23"/>
      <c r="K23" s="23"/>
    </row>
    <row r="24" spans="1:11" ht="14.1" customHeight="1">
      <c r="A24" s="23"/>
      <c r="B24" s="23"/>
      <c r="C24" s="34" t="s">
        <v>20</v>
      </c>
      <c r="D24" s="1846" t="s">
        <v>2746</v>
      </c>
      <c r="E24" s="1847"/>
      <c r="F24" s="1847"/>
      <c r="G24" s="1847"/>
      <c r="H24" s="23"/>
      <c r="I24" s="23"/>
      <c r="J24" s="23"/>
      <c r="K24" s="23"/>
    </row>
    <row r="25" spans="1:11" ht="14.1" customHeight="1">
      <c r="A25" s="23"/>
      <c r="B25" s="23"/>
      <c r="C25" s="34" t="s">
        <v>21</v>
      </c>
      <c r="D25" s="1846" t="s">
        <v>2745</v>
      </c>
      <c r="E25" s="1847"/>
      <c r="F25" s="1847"/>
      <c r="G25" s="1847"/>
      <c r="H25" s="23"/>
      <c r="I25" s="23"/>
      <c r="J25" s="23"/>
      <c r="K25" s="23"/>
    </row>
    <row r="26" spans="1:11" ht="15" customHeight="1">
      <c r="A26" s="23"/>
      <c r="B26" s="23"/>
      <c r="C26" s="35"/>
      <c r="D26" s="36">
        <v>2023</v>
      </c>
      <c r="E26" s="36">
        <v>2024</v>
      </c>
      <c r="F26" s="36">
        <v>2025</v>
      </c>
      <c r="G26" s="36">
        <v>2026</v>
      </c>
      <c r="H26" s="23"/>
      <c r="I26" s="23"/>
      <c r="J26" s="23"/>
      <c r="K26" s="23"/>
    </row>
    <row r="27" spans="1:11" ht="15" customHeight="1">
      <c r="A27" s="23"/>
      <c r="B27" s="23"/>
      <c r="C27" s="37"/>
      <c r="D27" s="38" t="s">
        <v>22</v>
      </c>
      <c r="E27" s="38" t="s">
        <v>23</v>
      </c>
      <c r="F27" s="38" t="s">
        <v>23</v>
      </c>
      <c r="G27" s="38" t="s">
        <v>23</v>
      </c>
      <c r="H27" s="23"/>
      <c r="I27" s="23"/>
      <c r="J27" s="23"/>
      <c r="K27" s="23"/>
    </row>
    <row r="28" spans="1:11" ht="14.1" customHeight="1">
      <c r="A28" s="23"/>
      <c r="B28" s="23"/>
      <c r="C28" s="27" t="s">
        <v>33</v>
      </c>
      <c r="D28" s="31" t="s">
        <v>2744</v>
      </c>
      <c r="E28" s="31" t="s">
        <v>2743</v>
      </c>
      <c r="F28" s="31" t="s">
        <v>2742</v>
      </c>
      <c r="G28" s="31" t="s">
        <v>2742</v>
      </c>
      <c r="H28" s="23"/>
      <c r="I28" s="23"/>
      <c r="J28" s="23"/>
      <c r="K28" s="23"/>
    </row>
    <row r="29" spans="1:11" ht="14.1" customHeight="1">
      <c r="A29" s="23"/>
      <c r="B29" s="23"/>
      <c r="C29" s="27" t="s">
        <v>35</v>
      </c>
      <c r="D29" s="31" t="s">
        <v>2741</v>
      </c>
      <c r="E29" s="31" t="s">
        <v>2740</v>
      </c>
      <c r="F29" s="31" t="s">
        <v>2739</v>
      </c>
      <c r="G29" s="31" t="s">
        <v>2738</v>
      </c>
      <c r="H29" s="23"/>
      <c r="I29" s="23"/>
      <c r="J29" s="23"/>
      <c r="K29" s="23"/>
    </row>
    <row r="30" spans="1:11" ht="14.1" customHeight="1">
      <c r="A30" s="23"/>
      <c r="B30" s="23"/>
      <c r="C30" s="27" t="s">
        <v>40</v>
      </c>
      <c r="D30" s="31" t="s">
        <v>2737</v>
      </c>
      <c r="E30" s="31" t="s">
        <v>2736</v>
      </c>
      <c r="F30" s="31" t="s">
        <v>2735</v>
      </c>
      <c r="G30" s="31" t="s">
        <v>2734</v>
      </c>
      <c r="H30" s="23"/>
      <c r="I30" s="23"/>
      <c r="J30" s="23"/>
      <c r="K30" s="23"/>
    </row>
    <row r="31" spans="1:11" ht="14.1" customHeight="1">
      <c r="A31" s="23"/>
      <c r="B31" s="23"/>
      <c r="C31" s="27" t="s">
        <v>41</v>
      </c>
      <c r="D31" s="31" t="s">
        <v>18</v>
      </c>
      <c r="E31" s="31" t="s">
        <v>2733</v>
      </c>
      <c r="F31" s="31" t="s">
        <v>2732</v>
      </c>
      <c r="G31" s="31" t="s">
        <v>42</v>
      </c>
      <c r="H31" s="23"/>
      <c r="I31" s="23"/>
      <c r="J31" s="23"/>
      <c r="K31" s="23"/>
    </row>
    <row r="32" spans="1:11" ht="14.1" customHeight="1">
      <c r="A32" s="23"/>
      <c r="B32" s="23"/>
      <c r="C32" s="27" t="s">
        <v>43</v>
      </c>
      <c r="D32" s="31" t="s">
        <v>18</v>
      </c>
      <c r="E32" s="31" t="s">
        <v>2731</v>
      </c>
      <c r="F32" s="31" t="s">
        <v>2730</v>
      </c>
      <c r="G32" s="31" t="s">
        <v>2727</v>
      </c>
      <c r="H32" s="23"/>
      <c r="I32" s="23"/>
      <c r="J32" s="23"/>
      <c r="K32" s="23"/>
    </row>
    <row r="33" spans="1:11" ht="14.1" customHeight="1">
      <c r="A33" s="23"/>
      <c r="B33" s="23"/>
      <c r="C33" s="27" t="s">
        <v>47</v>
      </c>
      <c r="D33" s="31" t="s">
        <v>18</v>
      </c>
      <c r="E33" s="31" t="s">
        <v>2729</v>
      </c>
      <c r="F33" s="31" t="s">
        <v>2728</v>
      </c>
      <c r="G33" s="31" t="s">
        <v>2727</v>
      </c>
      <c r="H33" s="23"/>
      <c r="I33" s="23"/>
      <c r="J33" s="23"/>
      <c r="K33" s="23"/>
    </row>
    <row r="34" spans="1:11" ht="14.1" customHeight="1">
      <c r="A34" s="23"/>
      <c r="B34" s="23"/>
      <c r="C34" s="1848" t="s">
        <v>24</v>
      </c>
      <c r="D34" s="1849"/>
      <c r="E34" s="1849"/>
      <c r="F34" s="1849"/>
      <c r="G34" s="1849"/>
      <c r="H34" s="23"/>
      <c r="I34" s="23"/>
      <c r="J34" s="23"/>
      <c r="K34" s="23"/>
    </row>
    <row r="35" spans="1:11" ht="14.1" customHeight="1">
      <c r="A35" s="23"/>
      <c r="B35" s="23"/>
      <c r="C35" s="35"/>
      <c r="D35" s="36">
        <v>2023</v>
      </c>
      <c r="E35" s="36">
        <v>2024</v>
      </c>
      <c r="F35" s="36">
        <v>2025</v>
      </c>
      <c r="G35" s="36">
        <v>2026</v>
      </c>
      <c r="H35" s="23"/>
      <c r="I35" s="23"/>
      <c r="J35" s="23"/>
      <c r="K35" s="23"/>
    </row>
    <row r="36" spans="1:11" ht="14.1" customHeight="1">
      <c r="A36" s="23"/>
      <c r="B36" s="23"/>
      <c r="C36" s="37"/>
      <c r="D36" s="38" t="s">
        <v>22</v>
      </c>
      <c r="E36" s="38" t="s">
        <v>23</v>
      </c>
      <c r="F36" s="38" t="s">
        <v>23</v>
      </c>
      <c r="G36" s="38" t="s">
        <v>23</v>
      </c>
      <c r="H36" s="23"/>
      <c r="I36" s="23"/>
      <c r="J36" s="23"/>
      <c r="K36" s="23"/>
    </row>
    <row r="37" spans="1:11" ht="14.1" customHeight="1">
      <c r="A37" s="23"/>
      <c r="B37" s="23"/>
      <c r="C37" s="39" t="s">
        <v>48</v>
      </c>
      <c r="D37" s="40">
        <v>0</v>
      </c>
      <c r="E37" s="40">
        <v>3179700000</v>
      </c>
      <c r="F37" s="40">
        <v>3303086000</v>
      </c>
      <c r="G37" s="40">
        <v>3303086000</v>
      </c>
      <c r="H37" s="23"/>
      <c r="I37" s="23"/>
      <c r="J37" s="23"/>
      <c r="K37" s="23"/>
    </row>
    <row r="38" spans="1:11" ht="14.1" customHeight="1">
      <c r="A38" s="23"/>
      <c r="B38" s="23"/>
      <c r="C38" s="39" t="s">
        <v>49</v>
      </c>
      <c r="D38" s="40">
        <v>0</v>
      </c>
      <c r="E38" s="40">
        <v>3179700000</v>
      </c>
      <c r="F38" s="40">
        <v>3303086000</v>
      </c>
      <c r="G38" s="40">
        <v>3303086000</v>
      </c>
      <c r="H38" s="23"/>
      <c r="I38" s="23"/>
      <c r="J38" s="23"/>
      <c r="K38" s="23"/>
    </row>
    <row r="39" spans="1:11" ht="14.1" customHeight="1">
      <c r="A39" s="23"/>
      <c r="B39" s="23"/>
      <c r="C39" s="39" t="s">
        <v>50</v>
      </c>
      <c r="D39" s="40">
        <v>0</v>
      </c>
      <c r="E39" s="40">
        <v>0</v>
      </c>
      <c r="F39" s="40">
        <v>0</v>
      </c>
      <c r="G39" s="40">
        <v>0</v>
      </c>
      <c r="H39" s="23"/>
      <c r="I39" s="23"/>
      <c r="J39" s="23"/>
      <c r="K39" s="23"/>
    </row>
    <row r="40" spans="1:11" ht="14.1" customHeight="1">
      <c r="A40" s="23"/>
      <c r="B40" s="23"/>
      <c r="C40" s="39" t="s">
        <v>51</v>
      </c>
      <c r="D40" s="40">
        <v>0</v>
      </c>
      <c r="E40" s="40">
        <v>400000000</v>
      </c>
      <c r="F40" s="40">
        <v>400000000</v>
      </c>
      <c r="G40" s="40">
        <v>400000000</v>
      </c>
      <c r="H40" s="23"/>
      <c r="I40" s="23"/>
      <c r="J40" s="23"/>
      <c r="K40" s="23"/>
    </row>
    <row r="41" spans="1:11" ht="14.1" customHeight="1">
      <c r="A41" s="23"/>
      <c r="B41" s="23"/>
      <c r="C41" s="39" t="s">
        <v>49</v>
      </c>
      <c r="D41" s="40">
        <v>0</v>
      </c>
      <c r="E41" s="40">
        <v>400000000</v>
      </c>
      <c r="F41" s="40">
        <v>400000000</v>
      </c>
      <c r="G41" s="40">
        <v>400000000</v>
      </c>
      <c r="H41" s="23"/>
      <c r="I41" s="23"/>
      <c r="J41" s="23"/>
      <c r="K41" s="23"/>
    </row>
    <row r="42" spans="1:11" ht="14.1" customHeight="1">
      <c r="A42" s="23"/>
      <c r="B42" s="23"/>
      <c r="C42" s="39" t="s">
        <v>50</v>
      </c>
      <c r="D42" s="40">
        <v>0</v>
      </c>
      <c r="E42" s="40">
        <v>0</v>
      </c>
      <c r="F42" s="40">
        <v>0</v>
      </c>
      <c r="G42" s="40">
        <v>0</v>
      </c>
      <c r="H42" s="23"/>
      <c r="I42" s="23"/>
      <c r="J42" s="23"/>
      <c r="K42" s="23"/>
    </row>
    <row r="43" spans="1:11" ht="14.1" customHeight="1">
      <c r="A43" s="23"/>
      <c r="B43" s="23"/>
      <c r="C43" s="39" t="s">
        <v>52</v>
      </c>
      <c r="D43" s="40">
        <v>0</v>
      </c>
      <c r="E43" s="40">
        <v>615800000</v>
      </c>
      <c r="F43" s="40">
        <v>656030000</v>
      </c>
      <c r="G43" s="40">
        <v>706030000</v>
      </c>
      <c r="H43" s="23"/>
      <c r="I43" s="23"/>
      <c r="J43" s="23"/>
      <c r="K43" s="23"/>
    </row>
    <row r="44" spans="1:11" ht="14.1" customHeight="1">
      <c r="A44" s="23"/>
      <c r="B44" s="23"/>
      <c r="C44" s="39" t="s">
        <v>49</v>
      </c>
      <c r="D44" s="40">
        <v>0</v>
      </c>
      <c r="E44" s="40">
        <v>615800000</v>
      </c>
      <c r="F44" s="40">
        <v>656030000</v>
      </c>
      <c r="G44" s="40">
        <v>706030000</v>
      </c>
      <c r="H44" s="23"/>
      <c r="I44" s="23"/>
      <c r="J44" s="23"/>
      <c r="K44" s="23"/>
    </row>
    <row r="45" spans="1:11" ht="14.1" customHeight="1">
      <c r="A45" s="23"/>
      <c r="B45" s="23"/>
      <c r="C45" s="39" t="s">
        <v>50</v>
      </c>
      <c r="D45" s="40">
        <v>0</v>
      </c>
      <c r="E45" s="40">
        <v>0</v>
      </c>
      <c r="F45" s="40">
        <v>0</v>
      </c>
      <c r="G45" s="40">
        <v>0</v>
      </c>
      <c r="H45" s="23"/>
      <c r="I45" s="23"/>
      <c r="J45" s="23"/>
      <c r="K45" s="23"/>
    </row>
    <row r="46" spans="1:11" ht="14.1" customHeight="1">
      <c r="A46" s="23"/>
      <c r="B46" s="23"/>
      <c r="C46" s="39" t="s">
        <v>53</v>
      </c>
      <c r="D46" s="40">
        <v>0</v>
      </c>
      <c r="E46" s="40">
        <v>0</v>
      </c>
      <c r="F46" s="40">
        <v>0</v>
      </c>
      <c r="G46" s="40">
        <v>0</v>
      </c>
      <c r="H46" s="23"/>
      <c r="I46" s="23"/>
      <c r="J46" s="23"/>
      <c r="K46" s="23"/>
    </row>
    <row r="47" spans="1:11" ht="14.1" customHeight="1">
      <c r="A47" s="23"/>
      <c r="B47" s="23"/>
      <c r="C47" s="39" t="s">
        <v>49</v>
      </c>
      <c r="D47" s="40">
        <v>0</v>
      </c>
      <c r="E47" s="40">
        <v>0</v>
      </c>
      <c r="F47" s="40">
        <v>0</v>
      </c>
      <c r="G47" s="40">
        <v>0</v>
      </c>
      <c r="H47" s="23"/>
      <c r="I47" s="23"/>
      <c r="J47" s="23"/>
      <c r="K47" s="23"/>
    </row>
    <row r="48" spans="1:11" ht="14.1" customHeight="1">
      <c r="A48" s="23"/>
      <c r="B48" s="23"/>
      <c r="C48" s="39" t="s">
        <v>50</v>
      </c>
      <c r="D48" s="40">
        <v>0</v>
      </c>
      <c r="E48" s="40">
        <v>0</v>
      </c>
      <c r="F48" s="40">
        <v>0</v>
      </c>
      <c r="G48" s="40">
        <v>0</v>
      </c>
      <c r="H48" s="23"/>
      <c r="I48" s="23"/>
      <c r="J48" s="23"/>
      <c r="K48" s="23"/>
    </row>
    <row r="49" spans="1:11" ht="14.1" customHeight="1">
      <c r="A49" s="23"/>
      <c r="B49" s="23"/>
      <c r="C49" s="39" t="s">
        <v>54</v>
      </c>
      <c r="D49" s="40">
        <v>0</v>
      </c>
      <c r="E49" s="40">
        <v>0</v>
      </c>
      <c r="F49" s="40">
        <v>0</v>
      </c>
      <c r="G49" s="40">
        <v>0</v>
      </c>
      <c r="H49" s="23"/>
      <c r="I49" s="23"/>
      <c r="J49" s="23"/>
      <c r="K49" s="23"/>
    </row>
    <row r="50" spans="1:11" ht="14.1" customHeight="1">
      <c r="A50" s="23"/>
      <c r="B50" s="23"/>
      <c r="C50" s="39" t="s">
        <v>49</v>
      </c>
      <c r="D50" s="40">
        <v>0</v>
      </c>
      <c r="E50" s="40">
        <v>0</v>
      </c>
      <c r="F50" s="40">
        <v>0</v>
      </c>
      <c r="G50" s="40">
        <v>0</v>
      </c>
      <c r="H50" s="23"/>
      <c r="I50" s="23"/>
      <c r="J50" s="23"/>
      <c r="K50" s="23"/>
    </row>
    <row r="51" spans="1:11" ht="14.1" customHeight="1">
      <c r="A51" s="23"/>
      <c r="B51" s="23"/>
      <c r="C51" s="39" t="s">
        <v>50</v>
      </c>
      <c r="D51" s="40">
        <v>0</v>
      </c>
      <c r="E51" s="40">
        <v>0</v>
      </c>
      <c r="F51" s="40">
        <v>0</v>
      </c>
      <c r="G51" s="40">
        <v>0</v>
      </c>
      <c r="H51" s="23"/>
      <c r="I51" s="23"/>
      <c r="J51" s="23"/>
      <c r="K51" s="23"/>
    </row>
    <row r="52" spans="1:11" ht="14.1" customHeight="1">
      <c r="A52" s="23"/>
      <c r="B52" s="23"/>
      <c r="C52" s="39" t="s">
        <v>55</v>
      </c>
      <c r="D52" s="40">
        <v>0</v>
      </c>
      <c r="E52" s="40">
        <v>0</v>
      </c>
      <c r="F52" s="40">
        <v>0</v>
      </c>
      <c r="G52" s="40">
        <v>0</v>
      </c>
      <c r="H52" s="23"/>
      <c r="I52" s="23"/>
      <c r="J52" s="23"/>
      <c r="K52" s="23"/>
    </row>
    <row r="53" spans="1:11" ht="14.1" customHeight="1">
      <c r="A53" s="23"/>
      <c r="B53" s="23"/>
      <c r="C53" s="39" t="s">
        <v>49</v>
      </c>
      <c r="D53" s="40">
        <v>0</v>
      </c>
      <c r="E53" s="40">
        <v>0</v>
      </c>
      <c r="F53" s="40">
        <v>0</v>
      </c>
      <c r="G53" s="40">
        <v>0</v>
      </c>
      <c r="H53" s="23"/>
      <c r="I53" s="23"/>
      <c r="J53" s="23"/>
      <c r="K53" s="23"/>
    </row>
    <row r="54" spans="1:11" ht="14.1" customHeight="1">
      <c r="A54" s="23"/>
      <c r="B54" s="23"/>
      <c r="C54" s="39" t="s">
        <v>50</v>
      </c>
      <c r="D54" s="40">
        <v>0</v>
      </c>
      <c r="E54" s="40">
        <v>0</v>
      </c>
      <c r="F54" s="40">
        <v>0</v>
      </c>
      <c r="G54" s="40">
        <v>0</v>
      </c>
      <c r="H54" s="23"/>
      <c r="I54" s="23"/>
      <c r="J54" s="23"/>
      <c r="K54" s="23"/>
    </row>
    <row r="55" spans="1:11" ht="14.1" customHeight="1">
      <c r="A55" s="23"/>
      <c r="B55" s="23"/>
      <c r="C55" s="39" t="s">
        <v>56</v>
      </c>
      <c r="D55" s="40">
        <v>0</v>
      </c>
      <c r="E55" s="40">
        <v>6100000</v>
      </c>
      <c r="F55" s="40">
        <v>6100000</v>
      </c>
      <c r="G55" s="40">
        <v>6100000</v>
      </c>
      <c r="H55" s="23"/>
      <c r="I55" s="23"/>
      <c r="J55" s="23"/>
      <c r="K55" s="23"/>
    </row>
    <row r="56" spans="1:11" ht="14.1" customHeight="1">
      <c r="A56" s="23"/>
      <c r="B56" s="23"/>
      <c r="C56" s="39" t="s">
        <v>49</v>
      </c>
      <c r="D56" s="40">
        <v>0</v>
      </c>
      <c r="E56" s="40">
        <v>6100000</v>
      </c>
      <c r="F56" s="40">
        <v>6100000</v>
      </c>
      <c r="G56" s="40">
        <v>6100000</v>
      </c>
      <c r="H56" s="23"/>
      <c r="I56" s="23"/>
      <c r="J56" s="23"/>
      <c r="K56" s="23"/>
    </row>
    <row r="57" spans="1:11" ht="14.1" customHeight="1">
      <c r="A57" s="23"/>
      <c r="B57" s="23"/>
      <c r="C57" s="39" t="s">
        <v>50</v>
      </c>
      <c r="D57" s="40">
        <v>0</v>
      </c>
      <c r="E57" s="40">
        <v>0</v>
      </c>
      <c r="F57" s="40">
        <v>0</v>
      </c>
      <c r="G57" s="40">
        <v>0</v>
      </c>
      <c r="H57" s="23"/>
      <c r="I57" s="23"/>
      <c r="J57" s="23"/>
      <c r="K57" s="23"/>
    </row>
    <row r="58" spans="1:11" ht="14.1" customHeight="1">
      <c r="A58" s="23"/>
      <c r="B58" s="23"/>
      <c r="C58" s="39" t="s">
        <v>57</v>
      </c>
      <c r="D58" s="40">
        <v>0</v>
      </c>
      <c r="E58" s="40">
        <v>0</v>
      </c>
      <c r="F58" s="40">
        <v>0</v>
      </c>
      <c r="G58" s="40">
        <v>0</v>
      </c>
      <c r="H58" s="23"/>
      <c r="I58" s="23"/>
      <c r="J58" s="23"/>
      <c r="K58" s="23"/>
    </row>
    <row r="59" spans="1:11" ht="14.1" customHeight="1">
      <c r="A59" s="23"/>
      <c r="B59" s="23"/>
      <c r="C59" s="39" t="s">
        <v>49</v>
      </c>
      <c r="D59" s="40">
        <v>0</v>
      </c>
      <c r="E59" s="40">
        <v>0</v>
      </c>
      <c r="F59" s="40">
        <v>0</v>
      </c>
      <c r="G59" s="40">
        <v>0</v>
      </c>
      <c r="H59" s="23"/>
      <c r="I59" s="23"/>
      <c r="J59" s="23"/>
      <c r="K59" s="23"/>
    </row>
    <row r="60" spans="1:11" ht="14.1" customHeight="1">
      <c r="A60" s="23"/>
      <c r="B60" s="23"/>
      <c r="C60" s="39" t="s">
        <v>58</v>
      </c>
      <c r="D60" s="40">
        <v>0</v>
      </c>
      <c r="E60" s="40">
        <v>0</v>
      </c>
      <c r="F60" s="40">
        <v>0</v>
      </c>
      <c r="G60" s="40">
        <v>0</v>
      </c>
      <c r="H60" s="23"/>
      <c r="I60" s="23"/>
      <c r="J60" s="23"/>
      <c r="K60" s="23"/>
    </row>
    <row r="61" spans="1:11" ht="14.1" customHeight="1">
      <c r="A61" s="23"/>
      <c r="B61" s="23"/>
      <c r="C61" s="39" t="s">
        <v>59</v>
      </c>
      <c r="D61" s="40">
        <v>0</v>
      </c>
      <c r="E61" s="40">
        <v>0</v>
      </c>
      <c r="F61" s="40">
        <v>0</v>
      </c>
      <c r="G61" s="40">
        <v>0</v>
      </c>
      <c r="H61" s="23"/>
      <c r="I61" s="23"/>
      <c r="J61" s="23"/>
      <c r="K61" s="23"/>
    </row>
    <row r="62" spans="1:11" ht="14.1" customHeight="1">
      <c r="A62" s="23"/>
      <c r="B62" s="23"/>
      <c r="C62" s="39" t="s">
        <v>60</v>
      </c>
      <c r="D62" s="40">
        <v>0</v>
      </c>
      <c r="E62" s="40">
        <v>0</v>
      </c>
      <c r="F62" s="40">
        <v>0</v>
      </c>
      <c r="G62" s="40">
        <v>0</v>
      </c>
      <c r="H62" s="23"/>
      <c r="I62" s="23"/>
      <c r="J62" s="23"/>
      <c r="K62" s="23"/>
    </row>
    <row r="63" spans="1:11" ht="14.1" customHeight="1">
      <c r="A63" s="23"/>
      <c r="B63" s="23"/>
      <c r="C63" s="39" t="s">
        <v>61</v>
      </c>
      <c r="D63" s="40">
        <v>0</v>
      </c>
      <c r="E63" s="40">
        <v>0</v>
      </c>
      <c r="F63" s="40">
        <v>0</v>
      </c>
      <c r="G63" s="40">
        <v>0</v>
      </c>
      <c r="H63" s="23"/>
      <c r="I63" s="23"/>
      <c r="J63" s="23"/>
      <c r="K63" s="23"/>
    </row>
    <row r="64" spans="1:11" ht="14.1" customHeight="1">
      <c r="A64" s="23"/>
      <c r="B64" s="23"/>
      <c r="C64" s="39" t="s">
        <v>62</v>
      </c>
      <c r="D64" s="40">
        <v>0</v>
      </c>
      <c r="E64" s="40">
        <v>0</v>
      </c>
      <c r="F64" s="40">
        <v>0</v>
      </c>
      <c r="G64" s="40">
        <v>0</v>
      </c>
      <c r="H64" s="23"/>
      <c r="I64" s="23"/>
      <c r="J64" s="23"/>
      <c r="K64" s="23"/>
    </row>
    <row r="65" spans="1:11" ht="14.1" customHeight="1">
      <c r="A65" s="23"/>
      <c r="B65" s="23"/>
      <c r="C65" s="39" t="s">
        <v>49</v>
      </c>
      <c r="D65" s="40">
        <v>0</v>
      </c>
      <c r="E65" s="40">
        <v>0</v>
      </c>
      <c r="F65" s="40">
        <v>0</v>
      </c>
      <c r="G65" s="40">
        <v>0</v>
      </c>
      <c r="H65" s="23"/>
      <c r="I65" s="23"/>
      <c r="J65" s="23"/>
      <c r="K65" s="23"/>
    </row>
    <row r="66" spans="1:11" ht="14.1" customHeight="1">
      <c r="A66" s="23"/>
      <c r="B66" s="23"/>
      <c r="C66" s="39" t="s">
        <v>58</v>
      </c>
      <c r="D66" s="40">
        <v>0</v>
      </c>
      <c r="E66" s="40">
        <v>0</v>
      </c>
      <c r="F66" s="40">
        <v>0</v>
      </c>
      <c r="G66" s="40">
        <v>0</v>
      </c>
      <c r="H66" s="23"/>
      <c r="I66" s="23"/>
      <c r="J66" s="23"/>
      <c r="K66" s="23"/>
    </row>
    <row r="67" spans="1:11" ht="14.1" customHeight="1">
      <c r="A67" s="23"/>
      <c r="B67" s="23"/>
      <c r="C67" s="39" t="s">
        <v>59</v>
      </c>
      <c r="D67" s="40">
        <v>0</v>
      </c>
      <c r="E67" s="40">
        <v>0</v>
      </c>
      <c r="F67" s="40">
        <v>0</v>
      </c>
      <c r="G67" s="40">
        <v>0</v>
      </c>
      <c r="H67" s="23"/>
      <c r="I67" s="23"/>
      <c r="J67" s="23"/>
      <c r="K67" s="23"/>
    </row>
    <row r="68" spans="1:11" ht="14.1" customHeight="1">
      <c r="A68" s="23"/>
      <c r="B68" s="23"/>
      <c r="C68" s="39" t="s">
        <v>60</v>
      </c>
      <c r="D68" s="40">
        <v>0</v>
      </c>
      <c r="E68" s="40">
        <v>0</v>
      </c>
      <c r="F68" s="40">
        <v>0</v>
      </c>
      <c r="G68" s="40">
        <v>0</v>
      </c>
      <c r="H68" s="23"/>
      <c r="I68" s="23"/>
      <c r="J68" s="23"/>
      <c r="K68" s="23"/>
    </row>
    <row r="69" spans="1:11" ht="14.1" customHeight="1">
      <c r="A69" s="23"/>
      <c r="B69" s="23"/>
      <c r="C69" s="39" t="s">
        <v>61</v>
      </c>
      <c r="D69" s="40">
        <v>0</v>
      </c>
      <c r="E69" s="40">
        <v>0</v>
      </c>
      <c r="F69" s="40">
        <v>0</v>
      </c>
      <c r="G69" s="40">
        <v>0</v>
      </c>
      <c r="H69" s="23"/>
      <c r="I69" s="23"/>
      <c r="J69" s="23"/>
      <c r="K69" s="23"/>
    </row>
    <row r="70" spans="1:11" ht="14.1" customHeight="1">
      <c r="A70" s="23"/>
      <c r="B70" s="23"/>
      <c r="C70" s="39" t="s">
        <v>63</v>
      </c>
      <c r="D70" s="40">
        <v>0</v>
      </c>
      <c r="E70" s="40">
        <v>0</v>
      </c>
      <c r="F70" s="40">
        <v>0</v>
      </c>
      <c r="G70" s="40">
        <v>0</v>
      </c>
      <c r="H70" s="23"/>
      <c r="I70" s="23"/>
      <c r="J70" s="23"/>
      <c r="K70" s="23"/>
    </row>
    <row r="71" spans="1:11" ht="14.1" customHeight="1">
      <c r="A71" s="23"/>
      <c r="B71" s="23"/>
      <c r="C71" s="39" t="s">
        <v>49</v>
      </c>
      <c r="D71" s="40">
        <v>0</v>
      </c>
      <c r="E71" s="40">
        <v>0</v>
      </c>
      <c r="F71" s="40">
        <v>0</v>
      </c>
      <c r="G71" s="40">
        <v>0</v>
      </c>
      <c r="H71" s="23"/>
      <c r="I71" s="23"/>
      <c r="J71" s="23"/>
      <c r="K71" s="23"/>
    </row>
    <row r="72" spans="1:11" ht="14.1" customHeight="1">
      <c r="A72" s="23"/>
      <c r="B72" s="23"/>
      <c r="C72" s="39" t="s">
        <v>58</v>
      </c>
      <c r="D72" s="40">
        <v>0</v>
      </c>
      <c r="E72" s="40">
        <v>0</v>
      </c>
      <c r="F72" s="40">
        <v>0</v>
      </c>
      <c r="G72" s="40">
        <v>0</v>
      </c>
      <c r="H72" s="23"/>
      <c r="I72" s="23"/>
      <c r="J72" s="23"/>
      <c r="K72" s="23"/>
    </row>
    <row r="73" spans="1:11" ht="14.1" customHeight="1">
      <c r="A73" s="23"/>
      <c r="B73" s="23"/>
      <c r="C73" s="39" t="s">
        <v>59</v>
      </c>
      <c r="D73" s="40">
        <v>0</v>
      </c>
      <c r="E73" s="40">
        <v>0</v>
      </c>
      <c r="F73" s="40">
        <v>0</v>
      </c>
      <c r="G73" s="40">
        <v>0</v>
      </c>
      <c r="H73" s="23"/>
      <c r="I73" s="23"/>
      <c r="J73" s="23"/>
      <c r="K73" s="23"/>
    </row>
    <row r="74" spans="1:11" ht="14.1" customHeight="1">
      <c r="A74" s="23"/>
      <c r="B74" s="23"/>
      <c r="C74" s="39" t="s">
        <v>60</v>
      </c>
      <c r="D74" s="40">
        <v>0</v>
      </c>
      <c r="E74" s="40">
        <v>0</v>
      </c>
      <c r="F74" s="40">
        <v>0</v>
      </c>
      <c r="G74" s="40">
        <v>0</v>
      </c>
      <c r="H74" s="23"/>
      <c r="I74" s="23"/>
      <c r="J74" s="23"/>
      <c r="K74" s="23"/>
    </row>
    <row r="75" spans="1:11" ht="14.1" customHeight="1">
      <c r="A75" s="23"/>
      <c r="B75" s="23"/>
      <c r="C75" s="39" t="s">
        <v>61</v>
      </c>
      <c r="D75" s="40">
        <v>0</v>
      </c>
      <c r="E75" s="40">
        <v>0</v>
      </c>
      <c r="F75" s="40">
        <v>0</v>
      </c>
      <c r="G75" s="40">
        <v>0</v>
      </c>
      <c r="H75" s="23"/>
      <c r="I75" s="23"/>
      <c r="J75" s="23"/>
      <c r="K75" s="23"/>
    </row>
    <row r="76" spans="1:11" ht="14.1" customHeight="1">
      <c r="A76" s="23"/>
      <c r="B76" s="23"/>
      <c r="C76" s="39" t="s">
        <v>64</v>
      </c>
      <c r="D76" s="40">
        <v>0</v>
      </c>
      <c r="E76" s="40">
        <v>0</v>
      </c>
      <c r="F76" s="40">
        <v>0</v>
      </c>
      <c r="G76" s="40">
        <v>0</v>
      </c>
      <c r="H76" s="23"/>
      <c r="I76" s="23"/>
      <c r="J76" s="23"/>
      <c r="K76" s="23"/>
    </row>
    <row r="77" spans="1:11" ht="14.1" customHeight="1">
      <c r="A77" s="23"/>
      <c r="B77" s="23"/>
      <c r="C77" s="39" t="s">
        <v>65</v>
      </c>
      <c r="D77" s="40">
        <v>0</v>
      </c>
      <c r="E77" s="40">
        <v>0</v>
      </c>
      <c r="F77" s="40">
        <v>0</v>
      </c>
      <c r="G77" s="40">
        <v>0</v>
      </c>
      <c r="H77" s="23"/>
      <c r="I77" s="23"/>
      <c r="J77" s="23"/>
      <c r="K77" s="23"/>
    </row>
    <row r="78" spans="1:11" ht="14.1" customHeight="1">
      <c r="A78" s="23"/>
      <c r="B78" s="23"/>
      <c r="C78" s="41" t="s">
        <v>25</v>
      </c>
      <c r="D78" s="40">
        <v>0</v>
      </c>
      <c r="E78" s="40">
        <v>4201600000</v>
      </c>
      <c r="F78" s="40">
        <v>4365216000</v>
      </c>
      <c r="G78" s="40">
        <v>4415216000</v>
      </c>
      <c r="H78" s="23"/>
      <c r="I78" s="23"/>
      <c r="J78" s="23"/>
      <c r="K78" s="23"/>
    </row>
    <row r="79" spans="1:11" ht="14.1" customHeight="1">
      <c r="A79" s="23"/>
      <c r="B79" s="23"/>
      <c r="C79" s="1852" t="s">
        <v>66</v>
      </c>
      <c r="D79" s="1853"/>
      <c r="E79" s="1853"/>
      <c r="F79" s="1853"/>
      <c r="G79" s="1853"/>
      <c r="H79" s="23"/>
      <c r="I79" s="23"/>
      <c r="J79" s="23"/>
      <c r="K79" s="23"/>
    </row>
    <row r="80" spans="1:11" ht="14.1" customHeight="1">
      <c r="A80" s="23"/>
      <c r="B80" s="23"/>
      <c r="C80" s="32" t="s">
        <v>2726</v>
      </c>
      <c r="D80" s="1852" t="s">
        <v>2725</v>
      </c>
      <c r="E80" s="1853"/>
      <c r="F80" s="1853"/>
      <c r="G80" s="1853"/>
      <c r="H80" s="23"/>
      <c r="I80" s="23"/>
      <c r="J80" s="23"/>
      <c r="K80" s="23"/>
    </row>
    <row r="81" spans="1:11" ht="14.1" customHeight="1">
      <c r="A81" s="23"/>
      <c r="B81" s="23"/>
      <c r="C81" s="33" t="s">
        <v>19</v>
      </c>
      <c r="D81" s="1850" t="s">
        <v>2724</v>
      </c>
      <c r="E81" s="1851"/>
      <c r="F81" s="1851"/>
      <c r="G81" s="1851"/>
      <c r="H81" s="23"/>
      <c r="I81" s="23"/>
      <c r="J81" s="23"/>
      <c r="K81" s="23"/>
    </row>
    <row r="82" spans="1:11" ht="14.1" customHeight="1">
      <c r="A82" s="23"/>
      <c r="B82" s="23"/>
      <c r="C82" s="34" t="s">
        <v>20</v>
      </c>
      <c r="D82" s="1846" t="s">
        <v>2723</v>
      </c>
      <c r="E82" s="1847"/>
      <c r="F82" s="1847"/>
      <c r="G82" s="1847"/>
      <c r="H82" s="23"/>
      <c r="I82" s="23"/>
      <c r="J82" s="23"/>
      <c r="K82" s="23"/>
    </row>
    <row r="83" spans="1:11" ht="14.1" customHeight="1">
      <c r="A83" s="23"/>
      <c r="B83" s="23"/>
      <c r="C83" s="34" t="s">
        <v>21</v>
      </c>
      <c r="D83" s="1846" t="s">
        <v>2684</v>
      </c>
      <c r="E83" s="1847"/>
      <c r="F83" s="1847"/>
      <c r="G83" s="1847"/>
      <c r="H83" s="23"/>
      <c r="I83" s="23"/>
      <c r="J83" s="23"/>
      <c r="K83" s="23"/>
    </row>
    <row r="84" spans="1:11" ht="15" customHeight="1">
      <c r="A84" s="23"/>
      <c r="B84" s="23"/>
      <c r="C84" s="35"/>
      <c r="D84" s="36">
        <v>2023</v>
      </c>
      <c r="E84" s="36">
        <v>2024</v>
      </c>
      <c r="F84" s="36">
        <v>2025</v>
      </c>
      <c r="G84" s="36">
        <v>2026</v>
      </c>
      <c r="H84" s="23"/>
      <c r="I84" s="23"/>
      <c r="J84" s="23"/>
      <c r="K84" s="23"/>
    </row>
    <row r="85" spans="1:11" ht="15" customHeight="1">
      <c r="A85" s="23"/>
      <c r="B85" s="23"/>
      <c r="C85" s="37"/>
      <c r="D85" s="38" t="s">
        <v>22</v>
      </c>
      <c r="E85" s="38" t="s">
        <v>23</v>
      </c>
      <c r="F85" s="38" t="s">
        <v>23</v>
      </c>
      <c r="G85" s="38" t="s">
        <v>23</v>
      </c>
      <c r="H85" s="23"/>
      <c r="I85" s="23"/>
      <c r="J85" s="23"/>
      <c r="K85" s="23"/>
    </row>
    <row r="86" spans="1:11" ht="14.1" customHeight="1">
      <c r="A86" s="23"/>
      <c r="B86" s="23"/>
      <c r="C86" s="27" t="s">
        <v>33</v>
      </c>
      <c r="D86" s="31" t="s">
        <v>127</v>
      </c>
      <c r="E86" s="31" t="s">
        <v>136</v>
      </c>
      <c r="F86" s="31" t="s">
        <v>191</v>
      </c>
      <c r="G86" s="31" t="s">
        <v>295</v>
      </c>
      <c r="H86" s="23"/>
      <c r="I86" s="23"/>
      <c r="J86" s="23"/>
      <c r="K86" s="23"/>
    </row>
    <row r="87" spans="1:11" ht="14.1" customHeight="1">
      <c r="A87" s="23"/>
      <c r="B87" s="23"/>
      <c r="C87" s="27" t="s">
        <v>35</v>
      </c>
      <c r="D87" s="31" t="s">
        <v>2722</v>
      </c>
      <c r="E87" s="31" t="s">
        <v>1653</v>
      </c>
      <c r="F87" s="31" t="s">
        <v>2721</v>
      </c>
      <c r="G87" s="31" t="s">
        <v>2720</v>
      </c>
      <c r="H87" s="23"/>
      <c r="I87" s="23"/>
      <c r="J87" s="23"/>
      <c r="K87" s="23"/>
    </row>
    <row r="88" spans="1:11" ht="14.1" customHeight="1">
      <c r="A88" s="23"/>
      <c r="B88" s="23"/>
      <c r="C88" s="27" t="s">
        <v>40</v>
      </c>
      <c r="D88" s="31" t="s">
        <v>2719</v>
      </c>
      <c r="E88" s="31" t="s">
        <v>2718</v>
      </c>
      <c r="F88" s="31" t="s">
        <v>2717</v>
      </c>
      <c r="G88" s="31" t="s">
        <v>2716</v>
      </c>
      <c r="H88" s="23"/>
      <c r="I88" s="23"/>
      <c r="J88" s="23"/>
      <c r="K88" s="23"/>
    </row>
    <row r="89" spans="1:11" ht="14.1" customHeight="1">
      <c r="A89" s="23"/>
      <c r="B89" s="23"/>
      <c r="C89" s="27" t="s">
        <v>41</v>
      </c>
      <c r="D89" s="31" t="s">
        <v>18</v>
      </c>
      <c r="E89" s="31" t="s">
        <v>2715</v>
      </c>
      <c r="F89" s="31" t="s">
        <v>2714</v>
      </c>
      <c r="G89" s="31" t="s">
        <v>2713</v>
      </c>
      <c r="H89" s="23"/>
      <c r="I89" s="23"/>
      <c r="J89" s="23"/>
      <c r="K89" s="23"/>
    </row>
    <row r="90" spans="1:11" ht="14.1" customHeight="1">
      <c r="A90" s="23"/>
      <c r="B90" s="23"/>
      <c r="C90" s="27" t="s">
        <v>43</v>
      </c>
      <c r="D90" s="31" t="s">
        <v>18</v>
      </c>
      <c r="E90" s="31" t="s">
        <v>2712</v>
      </c>
      <c r="F90" s="31" t="s">
        <v>2711</v>
      </c>
      <c r="G90" s="31" t="s">
        <v>2710</v>
      </c>
      <c r="H90" s="23"/>
      <c r="I90" s="23"/>
      <c r="J90" s="23"/>
      <c r="K90" s="23"/>
    </row>
    <row r="91" spans="1:11" ht="14.1" customHeight="1">
      <c r="A91" s="23"/>
      <c r="B91" s="23"/>
      <c r="C91" s="27" t="s">
        <v>47</v>
      </c>
      <c r="D91" s="31" t="s">
        <v>18</v>
      </c>
      <c r="E91" s="31" t="s">
        <v>2709</v>
      </c>
      <c r="F91" s="31" t="s">
        <v>2708</v>
      </c>
      <c r="G91" s="31" t="s">
        <v>2707</v>
      </c>
      <c r="H91" s="23"/>
      <c r="I91" s="23"/>
      <c r="J91" s="23"/>
      <c r="K91" s="23"/>
    </row>
    <row r="92" spans="1:11" ht="14.1" customHeight="1">
      <c r="A92" s="23"/>
      <c r="B92" s="23"/>
      <c r="C92" s="1848" t="s">
        <v>24</v>
      </c>
      <c r="D92" s="1849"/>
      <c r="E92" s="1849"/>
      <c r="F92" s="1849"/>
      <c r="G92" s="1849"/>
      <c r="H92" s="23"/>
      <c r="I92" s="23"/>
      <c r="J92" s="23"/>
      <c r="K92" s="23"/>
    </row>
    <row r="93" spans="1:11" ht="14.1" customHeight="1">
      <c r="A93" s="23"/>
      <c r="B93" s="23"/>
      <c r="C93" s="35"/>
      <c r="D93" s="36">
        <v>2023</v>
      </c>
      <c r="E93" s="36">
        <v>2024</v>
      </c>
      <c r="F93" s="36">
        <v>2025</v>
      </c>
      <c r="G93" s="36">
        <v>2026</v>
      </c>
      <c r="H93" s="23"/>
      <c r="I93" s="23"/>
      <c r="J93" s="23"/>
      <c r="K93" s="23"/>
    </row>
    <row r="94" spans="1:11" ht="14.1" customHeight="1">
      <c r="A94" s="23"/>
      <c r="B94" s="23"/>
      <c r="C94" s="37"/>
      <c r="D94" s="38" t="s">
        <v>22</v>
      </c>
      <c r="E94" s="38" t="s">
        <v>23</v>
      </c>
      <c r="F94" s="38" t="s">
        <v>23</v>
      </c>
      <c r="G94" s="38" t="s">
        <v>23</v>
      </c>
      <c r="H94" s="23"/>
      <c r="I94" s="23"/>
      <c r="J94" s="23"/>
      <c r="K94" s="23"/>
    </row>
    <row r="95" spans="1:11" ht="14.1" customHeight="1">
      <c r="A95" s="23"/>
      <c r="B95" s="23"/>
      <c r="C95" s="39" t="s">
        <v>48</v>
      </c>
      <c r="D95" s="40">
        <v>0</v>
      </c>
      <c r="E95" s="40">
        <v>0</v>
      </c>
      <c r="F95" s="40">
        <v>0</v>
      </c>
      <c r="G95" s="40">
        <v>0</v>
      </c>
      <c r="H95" s="23"/>
      <c r="I95" s="23"/>
      <c r="J95" s="23"/>
      <c r="K95" s="23"/>
    </row>
    <row r="96" spans="1:11" ht="14.1" customHeight="1">
      <c r="A96" s="23"/>
      <c r="B96" s="23"/>
      <c r="C96" s="39" t="s">
        <v>49</v>
      </c>
      <c r="D96" s="40">
        <v>0</v>
      </c>
      <c r="E96" s="40">
        <v>0</v>
      </c>
      <c r="F96" s="40">
        <v>0</v>
      </c>
      <c r="G96" s="40">
        <v>0</v>
      </c>
      <c r="H96" s="23"/>
      <c r="I96" s="23"/>
      <c r="J96" s="23"/>
      <c r="K96" s="23"/>
    </row>
    <row r="97" spans="1:11" ht="14.1" customHeight="1">
      <c r="A97" s="23"/>
      <c r="B97" s="23"/>
      <c r="C97" s="39" t="s">
        <v>50</v>
      </c>
      <c r="D97" s="40">
        <v>0</v>
      </c>
      <c r="E97" s="40">
        <v>0</v>
      </c>
      <c r="F97" s="40">
        <v>0</v>
      </c>
      <c r="G97" s="40">
        <v>0</v>
      </c>
      <c r="H97" s="23"/>
      <c r="I97" s="23"/>
      <c r="J97" s="23"/>
      <c r="K97" s="23"/>
    </row>
    <row r="98" spans="1:11" ht="14.1" customHeight="1">
      <c r="A98" s="23"/>
      <c r="B98" s="23"/>
      <c r="C98" s="39" t="s">
        <v>51</v>
      </c>
      <c r="D98" s="40">
        <v>0</v>
      </c>
      <c r="E98" s="40">
        <v>0</v>
      </c>
      <c r="F98" s="40">
        <v>0</v>
      </c>
      <c r="G98" s="40">
        <v>0</v>
      </c>
      <c r="H98" s="23"/>
      <c r="I98" s="23"/>
      <c r="J98" s="23"/>
      <c r="K98" s="23"/>
    </row>
    <row r="99" spans="1:11" ht="14.1" customHeight="1">
      <c r="A99" s="23"/>
      <c r="B99" s="23"/>
      <c r="C99" s="39" t="s">
        <v>49</v>
      </c>
      <c r="D99" s="40">
        <v>0</v>
      </c>
      <c r="E99" s="40">
        <v>0</v>
      </c>
      <c r="F99" s="40">
        <v>0</v>
      </c>
      <c r="G99" s="40">
        <v>0</v>
      </c>
      <c r="H99" s="23"/>
      <c r="I99" s="23"/>
      <c r="J99" s="23"/>
      <c r="K99" s="23"/>
    </row>
    <row r="100" spans="1:11" ht="14.1" customHeight="1">
      <c r="A100" s="23"/>
      <c r="B100" s="23"/>
      <c r="C100" s="39" t="s">
        <v>50</v>
      </c>
      <c r="D100" s="40">
        <v>0</v>
      </c>
      <c r="E100" s="40">
        <v>0</v>
      </c>
      <c r="F100" s="40">
        <v>0</v>
      </c>
      <c r="G100" s="40">
        <v>0</v>
      </c>
      <c r="H100" s="23"/>
      <c r="I100" s="23"/>
      <c r="J100" s="23"/>
      <c r="K100" s="23"/>
    </row>
    <row r="101" spans="1:11" ht="14.1" customHeight="1">
      <c r="A101" s="23"/>
      <c r="B101" s="23"/>
      <c r="C101" s="39" t="s">
        <v>52</v>
      </c>
      <c r="D101" s="40">
        <v>0</v>
      </c>
      <c r="E101" s="40">
        <v>0</v>
      </c>
      <c r="F101" s="40">
        <v>0</v>
      </c>
      <c r="G101" s="40">
        <v>0</v>
      </c>
      <c r="H101" s="23"/>
      <c r="I101" s="23"/>
      <c r="J101" s="23"/>
      <c r="K101" s="23"/>
    </row>
    <row r="102" spans="1:11" ht="14.1" customHeight="1">
      <c r="A102" s="23"/>
      <c r="B102" s="23"/>
      <c r="C102" s="39" t="s">
        <v>49</v>
      </c>
      <c r="D102" s="40">
        <v>0</v>
      </c>
      <c r="E102" s="40">
        <v>0</v>
      </c>
      <c r="F102" s="40">
        <v>0</v>
      </c>
      <c r="G102" s="40">
        <v>0</v>
      </c>
      <c r="H102" s="23"/>
      <c r="I102" s="23"/>
      <c r="J102" s="23"/>
      <c r="K102" s="23"/>
    </row>
    <row r="103" spans="1:11" ht="14.1" customHeight="1">
      <c r="A103" s="23"/>
      <c r="B103" s="23"/>
      <c r="C103" s="39" t="s">
        <v>50</v>
      </c>
      <c r="D103" s="40">
        <v>0</v>
      </c>
      <c r="E103" s="40">
        <v>0</v>
      </c>
      <c r="F103" s="40">
        <v>0</v>
      </c>
      <c r="G103" s="40">
        <v>0</v>
      </c>
      <c r="H103" s="23"/>
      <c r="I103" s="23"/>
      <c r="J103" s="23"/>
      <c r="K103" s="23"/>
    </row>
    <row r="104" spans="1:11" ht="14.1" customHeight="1">
      <c r="A104" s="23"/>
      <c r="B104" s="23"/>
      <c r="C104" s="39" t="s">
        <v>53</v>
      </c>
      <c r="D104" s="40">
        <v>0</v>
      </c>
      <c r="E104" s="40">
        <v>0</v>
      </c>
      <c r="F104" s="40">
        <v>0</v>
      </c>
      <c r="G104" s="40">
        <v>0</v>
      </c>
      <c r="H104" s="23"/>
      <c r="I104" s="23"/>
      <c r="J104" s="23"/>
      <c r="K104" s="23"/>
    </row>
    <row r="105" spans="1:11" ht="14.1" customHeight="1">
      <c r="A105" s="23"/>
      <c r="B105" s="23"/>
      <c r="C105" s="39" t="s">
        <v>49</v>
      </c>
      <c r="D105" s="40">
        <v>0</v>
      </c>
      <c r="E105" s="40">
        <v>0</v>
      </c>
      <c r="F105" s="40">
        <v>0</v>
      </c>
      <c r="G105" s="40">
        <v>0</v>
      </c>
      <c r="H105" s="23"/>
      <c r="I105" s="23"/>
      <c r="J105" s="23"/>
      <c r="K105" s="23"/>
    </row>
    <row r="106" spans="1:11" ht="14.1" customHeight="1">
      <c r="A106" s="23"/>
      <c r="B106" s="23"/>
      <c r="C106" s="39" t="s">
        <v>50</v>
      </c>
      <c r="D106" s="40">
        <v>0</v>
      </c>
      <c r="E106" s="40">
        <v>0</v>
      </c>
      <c r="F106" s="40">
        <v>0</v>
      </c>
      <c r="G106" s="40">
        <v>0</v>
      </c>
      <c r="H106" s="23"/>
      <c r="I106" s="23"/>
      <c r="J106" s="23"/>
      <c r="K106" s="23"/>
    </row>
    <row r="107" spans="1:11" ht="14.1" customHeight="1">
      <c r="A107" s="23"/>
      <c r="B107" s="23"/>
      <c r="C107" s="39" t="s">
        <v>54</v>
      </c>
      <c r="D107" s="40">
        <v>0</v>
      </c>
      <c r="E107" s="40">
        <v>0</v>
      </c>
      <c r="F107" s="40">
        <v>0</v>
      </c>
      <c r="G107" s="40">
        <v>0</v>
      </c>
      <c r="H107" s="23"/>
      <c r="I107" s="23"/>
      <c r="J107" s="23"/>
      <c r="K107" s="23"/>
    </row>
    <row r="108" spans="1:11" ht="14.1" customHeight="1">
      <c r="A108" s="23"/>
      <c r="B108" s="23"/>
      <c r="C108" s="39" t="s">
        <v>49</v>
      </c>
      <c r="D108" s="40">
        <v>0</v>
      </c>
      <c r="E108" s="40">
        <v>0</v>
      </c>
      <c r="F108" s="40">
        <v>0</v>
      </c>
      <c r="G108" s="40">
        <v>0</v>
      </c>
      <c r="H108" s="23"/>
      <c r="I108" s="23"/>
      <c r="J108" s="23"/>
      <c r="K108" s="23"/>
    </row>
    <row r="109" spans="1:11" ht="14.1" customHeight="1">
      <c r="A109" s="23"/>
      <c r="B109" s="23"/>
      <c r="C109" s="39" t="s">
        <v>50</v>
      </c>
      <c r="D109" s="40">
        <v>0</v>
      </c>
      <c r="E109" s="40">
        <v>0</v>
      </c>
      <c r="F109" s="40">
        <v>0</v>
      </c>
      <c r="G109" s="40">
        <v>0</v>
      </c>
      <c r="H109" s="23"/>
      <c r="I109" s="23"/>
      <c r="J109" s="23"/>
      <c r="K109" s="23"/>
    </row>
    <row r="110" spans="1:11" ht="14.1" customHeight="1">
      <c r="A110" s="23"/>
      <c r="B110" s="23"/>
      <c r="C110" s="39" t="s">
        <v>55</v>
      </c>
      <c r="D110" s="40">
        <v>0</v>
      </c>
      <c r="E110" s="40">
        <v>0</v>
      </c>
      <c r="F110" s="40">
        <v>0</v>
      </c>
      <c r="G110" s="40">
        <v>0</v>
      </c>
      <c r="H110" s="23"/>
      <c r="I110" s="23"/>
      <c r="J110" s="23"/>
      <c r="K110" s="23"/>
    </row>
    <row r="111" spans="1:11" ht="14.1" customHeight="1">
      <c r="A111" s="23"/>
      <c r="B111" s="23"/>
      <c r="C111" s="39" t="s">
        <v>49</v>
      </c>
      <c r="D111" s="40">
        <v>0</v>
      </c>
      <c r="E111" s="40">
        <v>0</v>
      </c>
      <c r="F111" s="40">
        <v>0</v>
      </c>
      <c r="G111" s="40">
        <v>0</v>
      </c>
      <c r="H111" s="23"/>
      <c r="I111" s="23"/>
      <c r="J111" s="23"/>
      <c r="K111" s="23"/>
    </row>
    <row r="112" spans="1:11" ht="14.1" customHeight="1">
      <c r="A112" s="23"/>
      <c r="B112" s="23"/>
      <c r="C112" s="39" t="s">
        <v>50</v>
      </c>
      <c r="D112" s="40">
        <v>0</v>
      </c>
      <c r="E112" s="40">
        <v>0</v>
      </c>
      <c r="F112" s="40">
        <v>0</v>
      </c>
      <c r="G112" s="40">
        <v>0</v>
      </c>
      <c r="H112" s="23"/>
      <c r="I112" s="23"/>
      <c r="J112" s="23"/>
      <c r="K112" s="23"/>
    </row>
    <row r="113" spans="1:11" ht="14.1" customHeight="1">
      <c r="A113" s="23"/>
      <c r="B113" s="23"/>
      <c r="C113" s="39" t="s">
        <v>56</v>
      </c>
      <c r="D113" s="40">
        <v>0</v>
      </c>
      <c r="E113" s="40">
        <v>0</v>
      </c>
      <c r="F113" s="40">
        <v>0</v>
      </c>
      <c r="G113" s="40">
        <v>0</v>
      </c>
      <c r="H113" s="23"/>
      <c r="I113" s="23"/>
      <c r="J113" s="23"/>
      <c r="K113" s="23"/>
    </row>
    <row r="114" spans="1:11" ht="14.1" customHeight="1">
      <c r="A114" s="23"/>
      <c r="B114" s="23"/>
      <c r="C114" s="39" t="s">
        <v>49</v>
      </c>
      <c r="D114" s="40">
        <v>0</v>
      </c>
      <c r="E114" s="40">
        <v>0</v>
      </c>
      <c r="F114" s="40">
        <v>0</v>
      </c>
      <c r="G114" s="40">
        <v>0</v>
      </c>
      <c r="H114" s="23"/>
      <c r="I114" s="23"/>
      <c r="J114" s="23"/>
      <c r="K114" s="23"/>
    </row>
    <row r="115" spans="1:11" ht="14.1" customHeight="1">
      <c r="A115" s="23"/>
      <c r="B115" s="23"/>
      <c r="C115" s="39" t="s">
        <v>50</v>
      </c>
      <c r="D115" s="40">
        <v>0</v>
      </c>
      <c r="E115" s="40">
        <v>0</v>
      </c>
      <c r="F115" s="40">
        <v>0</v>
      </c>
      <c r="G115" s="40">
        <v>0</v>
      </c>
      <c r="H115" s="23"/>
      <c r="I115" s="23"/>
      <c r="J115" s="23"/>
      <c r="K115" s="23"/>
    </row>
    <row r="116" spans="1:11" ht="14.1" customHeight="1">
      <c r="A116" s="23"/>
      <c r="B116" s="23"/>
      <c r="C116" s="39" t="s">
        <v>57</v>
      </c>
      <c r="D116" s="40">
        <v>0</v>
      </c>
      <c r="E116" s="40">
        <v>0</v>
      </c>
      <c r="F116" s="40">
        <v>0</v>
      </c>
      <c r="G116" s="40">
        <v>0</v>
      </c>
      <c r="H116" s="23"/>
      <c r="I116" s="23"/>
      <c r="J116" s="23"/>
      <c r="K116" s="23"/>
    </row>
    <row r="117" spans="1:11" ht="14.1" customHeight="1">
      <c r="A117" s="23"/>
      <c r="B117" s="23"/>
      <c r="C117" s="39" t="s">
        <v>49</v>
      </c>
      <c r="D117" s="40">
        <v>0</v>
      </c>
      <c r="E117" s="40">
        <v>0</v>
      </c>
      <c r="F117" s="40">
        <v>0</v>
      </c>
      <c r="G117" s="40">
        <v>0</v>
      </c>
      <c r="H117" s="23"/>
      <c r="I117" s="23"/>
      <c r="J117" s="23"/>
      <c r="K117" s="23"/>
    </row>
    <row r="118" spans="1:11" ht="14.1" customHeight="1">
      <c r="A118" s="23"/>
      <c r="B118" s="23"/>
      <c r="C118" s="39" t="s">
        <v>58</v>
      </c>
      <c r="D118" s="40">
        <v>0</v>
      </c>
      <c r="E118" s="40">
        <v>0</v>
      </c>
      <c r="F118" s="40">
        <v>0</v>
      </c>
      <c r="G118" s="40">
        <v>0</v>
      </c>
      <c r="H118" s="23"/>
      <c r="I118" s="23"/>
      <c r="J118" s="23"/>
      <c r="K118" s="23"/>
    </row>
    <row r="119" spans="1:11" ht="14.1" customHeight="1">
      <c r="A119" s="23"/>
      <c r="B119" s="23"/>
      <c r="C119" s="39" t="s">
        <v>59</v>
      </c>
      <c r="D119" s="40">
        <v>0</v>
      </c>
      <c r="E119" s="40">
        <v>0</v>
      </c>
      <c r="F119" s="40">
        <v>0</v>
      </c>
      <c r="G119" s="40">
        <v>0</v>
      </c>
      <c r="H119" s="23"/>
      <c r="I119" s="23"/>
      <c r="J119" s="23"/>
      <c r="K119" s="23"/>
    </row>
    <row r="120" spans="1:11" ht="14.1" customHeight="1">
      <c r="A120" s="23"/>
      <c r="B120" s="23"/>
      <c r="C120" s="39" t="s">
        <v>60</v>
      </c>
      <c r="D120" s="40">
        <v>0</v>
      </c>
      <c r="E120" s="40">
        <v>0</v>
      </c>
      <c r="F120" s="40">
        <v>0</v>
      </c>
      <c r="G120" s="40">
        <v>0</v>
      </c>
      <c r="H120" s="23"/>
      <c r="I120" s="23"/>
      <c r="J120" s="23"/>
      <c r="K120" s="23"/>
    </row>
    <row r="121" spans="1:11" ht="14.1" customHeight="1">
      <c r="A121" s="23"/>
      <c r="B121" s="23"/>
      <c r="C121" s="39" t="s">
        <v>61</v>
      </c>
      <c r="D121" s="40">
        <v>0</v>
      </c>
      <c r="E121" s="40">
        <v>0</v>
      </c>
      <c r="F121" s="40">
        <v>0</v>
      </c>
      <c r="G121" s="40">
        <v>0</v>
      </c>
      <c r="H121" s="23"/>
      <c r="I121" s="23"/>
      <c r="J121" s="23"/>
      <c r="K121" s="23"/>
    </row>
    <row r="122" spans="1:11" ht="14.1" customHeight="1">
      <c r="A122" s="23"/>
      <c r="B122" s="23"/>
      <c r="C122" s="39" t="s">
        <v>62</v>
      </c>
      <c r="D122" s="40">
        <v>0</v>
      </c>
      <c r="E122" s="40">
        <v>30000000</v>
      </c>
      <c r="F122" s="40">
        <v>6950000</v>
      </c>
      <c r="G122" s="40">
        <v>4860000</v>
      </c>
      <c r="H122" s="23"/>
      <c r="I122" s="23"/>
      <c r="J122" s="23"/>
      <c r="K122" s="23"/>
    </row>
    <row r="123" spans="1:11" ht="14.1" customHeight="1">
      <c r="A123" s="23"/>
      <c r="B123" s="23"/>
      <c r="C123" s="39" t="s">
        <v>49</v>
      </c>
      <c r="D123" s="40">
        <v>0</v>
      </c>
      <c r="E123" s="40">
        <v>30000000</v>
      </c>
      <c r="F123" s="40">
        <v>6950000</v>
      </c>
      <c r="G123" s="40">
        <v>4860000</v>
      </c>
      <c r="H123" s="23"/>
      <c r="I123" s="23"/>
      <c r="J123" s="23"/>
      <c r="K123" s="23"/>
    </row>
    <row r="124" spans="1:11" ht="14.1" customHeight="1">
      <c r="A124" s="23"/>
      <c r="B124" s="23"/>
      <c r="C124" s="39" t="s">
        <v>58</v>
      </c>
      <c r="D124" s="40">
        <v>0</v>
      </c>
      <c r="E124" s="40">
        <v>0</v>
      </c>
      <c r="F124" s="40">
        <v>0</v>
      </c>
      <c r="G124" s="40">
        <v>0</v>
      </c>
      <c r="H124" s="23"/>
      <c r="I124" s="23"/>
      <c r="J124" s="23"/>
      <c r="K124" s="23"/>
    </row>
    <row r="125" spans="1:11" ht="14.1" customHeight="1">
      <c r="A125" s="23"/>
      <c r="B125" s="23"/>
      <c r="C125" s="39" t="s">
        <v>59</v>
      </c>
      <c r="D125" s="40">
        <v>0</v>
      </c>
      <c r="E125" s="40">
        <v>0</v>
      </c>
      <c r="F125" s="40">
        <v>0</v>
      </c>
      <c r="G125" s="40">
        <v>0</v>
      </c>
      <c r="H125" s="23"/>
      <c r="I125" s="23"/>
      <c r="J125" s="23"/>
      <c r="K125" s="23"/>
    </row>
    <row r="126" spans="1:11" ht="14.1" customHeight="1">
      <c r="A126" s="23"/>
      <c r="B126" s="23"/>
      <c r="C126" s="39" t="s">
        <v>60</v>
      </c>
      <c r="D126" s="40">
        <v>0</v>
      </c>
      <c r="E126" s="40">
        <v>0</v>
      </c>
      <c r="F126" s="40">
        <v>0</v>
      </c>
      <c r="G126" s="40">
        <v>0</v>
      </c>
      <c r="H126" s="23"/>
      <c r="I126" s="23"/>
      <c r="J126" s="23"/>
      <c r="K126" s="23"/>
    </row>
    <row r="127" spans="1:11" ht="14.1" customHeight="1">
      <c r="A127" s="23"/>
      <c r="B127" s="23"/>
      <c r="C127" s="39" t="s">
        <v>61</v>
      </c>
      <c r="D127" s="40">
        <v>0</v>
      </c>
      <c r="E127" s="40">
        <v>0</v>
      </c>
      <c r="F127" s="40">
        <v>0</v>
      </c>
      <c r="G127" s="40">
        <v>0</v>
      </c>
      <c r="H127" s="23"/>
      <c r="I127" s="23"/>
      <c r="J127" s="23"/>
      <c r="K127" s="23"/>
    </row>
    <row r="128" spans="1:11" ht="14.1" customHeight="1">
      <c r="A128" s="23"/>
      <c r="B128" s="23"/>
      <c r="C128" s="39" t="s">
        <v>63</v>
      </c>
      <c r="D128" s="40">
        <v>0</v>
      </c>
      <c r="E128" s="40">
        <v>0</v>
      </c>
      <c r="F128" s="40">
        <v>0</v>
      </c>
      <c r="G128" s="40">
        <v>0</v>
      </c>
      <c r="H128" s="23"/>
      <c r="I128" s="23"/>
      <c r="J128" s="23"/>
      <c r="K128" s="23"/>
    </row>
    <row r="129" spans="1:11" ht="14.1" customHeight="1">
      <c r="A129" s="23"/>
      <c r="B129" s="23"/>
      <c r="C129" s="39" t="s">
        <v>49</v>
      </c>
      <c r="D129" s="40">
        <v>0</v>
      </c>
      <c r="E129" s="40">
        <v>0</v>
      </c>
      <c r="F129" s="40">
        <v>0</v>
      </c>
      <c r="G129" s="40">
        <v>0</v>
      </c>
      <c r="H129" s="23"/>
      <c r="I129" s="23"/>
      <c r="J129" s="23"/>
      <c r="K129" s="23"/>
    </row>
    <row r="130" spans="1:11" ht="14.1" customHeight="1">
      <c r="A130" s="23"/>
      <c r="B130" s="23"/>
      <c r="C130" s="39" t="s">
        <v>58</v>
      </c>
      <c r="D130" s="40">
        <v>0</v>
      </c>
      <c r="E130" s="40">
        <v>0</v>
      </c>
      <c r="F130" s="40">
        <v>0</v>
      </c>
      <c r="G130" s="40">
        <v>0</v>
      </c>
      <c r="H130" s="23"/>
      <c r="I130" s="23"/>
      <c r="J130" s="23"/>
      <c r="K130" s="23"/>
    </row>
    <row r="131" spans="1:11" ht="14.1" customHeight="1">
      <c r="A131" s="23"/>
      <c r="B131" s="23"/>
      <c r="C131" s="39" t="s">
        <v>59</v>
      </c>
      <c r="D131" s="40">
        <v>0</v>
      </c>
      <c r="E131" s="40">
        <v>0</v>
      </c>
      <c r="F131" s="40">
        <v>0</v>
      </c>
      <c r="G131" s="40">
        <v>0</v>
      </c>
      <c r="H131" s="23"/>
      <c r="I131" s="23"/>
      <c r="J131" s="23"/>
      <c r="K131" s="23"/>
    </row>
    <row r="132" spans="1:11" ht="14.1" customHeight="1">
      <c r="A132" s="23"/>
      <c r="B132" s="23"/>
      <c r="C132" s="39" t="s">
        <v>60</v>
      </c>
      <c r="D132" s="40">
        <v>0</v>
      </c>
      <c r="E132" s="40">
        <v>0</v>
      </c>
      <c r="F132" s="40">
        <v>0</v>
      </c>
      <c r="G132" s="40">
        <v>0</v>
      </c>
      <c r="H132" s="23"/>
      <c r="I132" s="23"/>
      <c r="J132" s="23"/>
      <c r="K132" s="23"/>
    </row>
    <row r="133" spans="1:11" ht="14.1" customHeight="1">
      <c r="A133" s="23"/>
      <c r="B133" s="23"/>
      <c r="C133" s="39" t="s">
        <v>61</v>
      </c>
      <c r="D133" s="40">
        <v>0</v>
      </c>
      <c r="E133" s="40">
        <v>0</v>
      </c>
      <c r="F133" s="40">
        <v>0</v>
      </c>
      <c r="G133" s="40">
        <v>0</v>
      </c>
      <c r="H133" s="23"/>
      <c r="I133" s="23"/>
      <c r="J133" s="23"/>
      <c r="K133" s="23"/>
    </row>
    <row r="134" spans="1:11" ht="14.1" customHeight="1">
      <c r="A134" s="23"/>
      <c r="B134" s="23"/>
      <c r="C134" s="39" t="s">
        <v>64</v>
      </c>
      <c r="D134" s="40">
        <v>0</v>
      </c>
      <c r="E134" s="40">
        <v>0</v>
      </c>
      <c r="F134" s="40">
        <v>0</v>
      </c>
      <c r="G134" s="40">
        <v>0</v>
      </c>
      <c r="H134" s="23"/>
      <c r="I134" s="23"/>
      <c r="J134" s="23"/>
      <c r="K134" s="23"/>
    </row>
    <row r="135" spans="1:11" ht="14.1" customHeight="1">
      <c r="A135" s="23"/>
      <c r="B135" s="23"/>
      <c r="C135" s="39" t="s">
        <v>65</v>
      </c>
      <c r="D135" s="40">
        <v>0</v>
      </c>
      <c r="E135" s="40">
        <v>0</v>
      </c>
      <c r="F135" s="40">
        <v>0</v>
      </c>
      <c r="G135" s="40">
        <v>0</v>
      </c>
      <c r="H135" s="23"/>
      <c r="I135" s="23"/>
      <c r="J135" s="23"/>
      <c r="K135" s="23"/>
    </row>
    <row r="136" spans="1:11" ht="14.1" customHeight="1">
      <c r="A136" s="23"/>
      <c r="B136" s="23"/>
      <c r="C136" s="41" t="s">
        <v>25</v>
      </c>
      <c r="D136" s="40">
        <v>0</v>
      </c>
      <c r="E136" s="40">
        <v>30000000</v>
      </c>
      <c r="F136" s="40">
        <v>6950000</v>
      </c>
      <c r="G136" s="40">
        <v>4860000</v>
      </c>
      <c r="H136" s="23"/>
      <c r="I136" s="23"/>
      <c r="J136" s="23"/>
      <c r="K136" s="23"/>
    </row>
    <row r="137" spans="1:11" ht="14.1" customHeight="1">
      <c r="A137" s="23"/>
      <c r="B137" s="23"/>
      <c r="C137" s="32" t="s">
        <v>2706</v>
      </c>
      <c r="D137" s="1852" t="s">
        <v>2498</v>
      </c>
      <c r="E137" s="1853"/>
      <c r="F137" s="1853"/>
      <c r="G137" s="1853"/>
      <c r="H137" s="23"/>
      <c r="I137" s="23"/>
      <c r="J137" s="23"/>
      <c r="K137" s="23"/>
    </row>
    <row r="138" spans="1:11" ht="14.1" customHeight="1">
      <c r="A138" s="23"/>
      <c r="B138" s="23"/>
      <c r="C138" s="33" t="s">
        <v>19</v>
      </c>
      <c r="D138" s="1850" t="s">
        <v>2705</v>
      </c>
      <c r="E138" s="1851"/>
      <c r="F138" s="1851"/>
      <c r="G138" s="1851"/>
      <c r="H138" s="23"/>
      <c r="I138" s="23"/>
      <c r="J138" s="23"/>
      <c r="K138" s="23"/>
    </row>
    <row r="139" spans="1:11" ht="14.1" customHeight="1">
      <c r="A139" s="23"/>
      <c r="B139" s="23"/>
      <c r="C139" s="34" t="s">
        <v>20</v>
      </c>
      <c r="D139" s="1846" t="s">
        <v>2704</v>
      </c>
      <c r="E139" s="1847"/>
      <c r="F139" s="1847"/>
      <c r="G139" s="1847"/>
      <c r="H139" s="23"/>
      <c r="I139" s="23"/>
      <c r="J139" s="23"/>
      <c r="K139" s="23"/>
    </row>
    <row r="140" spans="1:11" ht="14.1" customHeight="1">
      <c r="A140" s="23"/>
      <c r="B140" s="23"/>
      <c r="C140" s="34" t="s">
        <v>21</v>
      </c>
      <c r="D140" s="1846" t="s">
        <v>2703</v>
      </c>
      <c r="E140" s="1847"/>
      <c r="F140" s="1847"/>
      <c r="G140" s="1847"/>
      <c r="H140" s="23"/>
      <c r="I140" s="23"/>
      <c r="J140" s="23"/>
      <c r="K140" s="23"/>
    </row>
    <row r="141" spans="1:11" ht="15" customHeight="1">
      <c r="A141" s="23"/>
      <c r="B141" s="23"/>
      <c r="C141" s="35"/>
      <c r="D141" s="36">
        <v>2023</v>
      </c>
      <c r="E141" s="36">
        <v>2024</v>
      </c>
      <c r="F141" s="36">
        <v>2025</v>
      </c>
      <c r="G141" s="36">
        <v>2026</v>
      </c>
      <c r="H141" s="23"/>
      <c r="I141" s="23"/>
      <c r="J141" s="23"/>
      <c r="K141" s="23"/>
    </row>
    <row r="142" spans="1:11" ht="15" customHeight="1">
      <c r="A142" s="23"/>
      <c r="B142" s="23"/>
      <c r="C142" s="37"/>
      <c r="D142" s="38" t="s">
        <v>22</v>
      </c>
      <c r="E142" s="38" t="s">
        <v>23</v>
      </c>
      <c r="F142" s="38" t="s">
        <v>23</v>
      </c>
      <c r="G142" s="38" t="s">
        <v>23</v>
      </c>
      <c r="H142" s="23"/>
      <c r="I142" s="23"/>
      <c r="J142" s="23"/>
      <c r="K142" s="23"/>
    </row>
    <row r="143" spans="1:11" ht="14.1" customHeight="1">
      <c r="A143" s="23"/>
      <c r="B143" s="23"/>
      <c r="C143" s="27" t="s">
        <v>33</v>
      </c>
      <c r="D143" s="31" t="s">
        <v>137</v>
      </c>
      <c r="E143" s="31" t="s">
        <v>137</v>
      </c>
      <c r="F143" s="31" t="s">
        <v>137</v>
      </c>
      <c r="G143" s="31" t="s">
        <v>137</v>
      </c>
      <c r="H143" s="23"/>
      <c r="I143" s="23"/>
      <c r="J143" s="23"/>
      <c r="K143" s="23"/>
    </row>
    <row r="144" spans="1:11" ht="14.1" customHeight="1">
      <c r="A144" s="23"/>
      <c r="B144" s="23"/>
      <c r="C144" s="27" t="s">
        <v>35</v>
      </c>
      <c r="D144" s="31" t="s">
        <v>2702</v>
      </c>
      <c r="E144" s="31" t="s">
        <v>1653</v>
      </c>
      <c r="F144" s="31" t="s">
        <v>1653</v>
      </c>
      <c r="G144" s="31" t="s">
        <v>1653</v>
      </c>
      <c r="H144" s="23"/>
      <c r="I144" s="23"/>
      <c r="J144" s="23"/>
      <c r="K144" s="23"/>
    </row>
    <row r="145" spans="1:11" ht="14.1" customHeight="1">
      <c r="A145" s="23"/>
      <c r="B145" s="23"/>
      <c r="C145" s="27" t="s">
        <v>40</v>
      </c>
      <c r="D145" s="31" t="s">
        <v>2701</v>
      </c>
      <c r="E145" s="31" t="s">
        <v>573</v>
      </c>
      <c r="F145" s="31" t="s">
        <v>573</v>
      </c>
      <c r="G145" s="31" t="s">
        <v>573</v>
      </c>
      <c r="H145" s="23"/>
      <c r="I145" s="23"/>
      <c r="J145" s="23"/>
      <c r="K145" s="23"/>
    </row>
    <row r="146" spans="1:11" ht="14.1" customHeight="1">
      <c r="A146" s="23"/>
      <c r="B146" s="23"/>
      <c r="C146" s="27" t="s">
        <v>41</v>
      </c>
      <c r="D146" s="31" t="s">
        <v>18</v>
      </c>
      <c r="E146" s="31" t="s">
        <v>42</v>
      </c>
      <c r="F146" s="31" t="s">
        <v>42</v>
      </c>
      <c r="G146" s="31" t="s">
        <v>42</v>
      </c>
      <c r="H146" s="23"/>
      <c r="I146" s="23"/>
      <c r="J146" s="23"/>
      <c r="K146" s="23"/>
    </row>
    <row r="147" spans="1:11" ht="14.1" customHeight="1">
      <c r="A147" s="23"/>
      <c r="B147" s="23"/>
      <c r="C147" s="27" t="s">
        <v>43</v>
      </c>
      <c r="D147" s="31" t="s">
        <v>18</v>
      </c>
      <c r="E147" s="31" t="s">
        <v>2700</v>
      </c>
      <c r="F147" s="31" t="s">
        <v>42</v>
      </c>
      <c r="G147" s="31" t="s">
        <v>42</v>
      </c>
      <c r="H147" s="23"/>
      <c r="I147" s="23"/>
      <c r="J147" s="23"/>
      <c r="K147" s="23"/>
    </row>
    <row r="148" spans="1:11" ht="14.1" customHeight="1">
      <c r="A148" s="23"/>
      <c r="B148" s="23"/>
      <c r="C148" s="27" t="s">
        <v>47</v>
      </c>
      <c r="D148" s="31" t="s">
        <v>18</v>
      </c>
      <c r="E148" s="31" t="s">
        <v>2700</v>
      </c>
      <c r="F148" s="31" t="s">
        <v>42</v>
      </c>
      <c r="G148" s="31" t="s">
        <v>42</v>
      </c>
      <c r="H148" s="23"/>
      <c r="I148" s="23"/>
      <c r="J148" s="23"/>
      <c r="K148" s="23"/>
    </row>
    <row r="149" spans="1:11" ht="14.1" customHeight="1">
      <c r="A149" s="23"/>
      <c r="B149" s="23"/>
      <c r="C149" s="1848" t="s">
        <v>24</v>
      </c>
      <c r="D149" s="1849"/>
      <c r="E149" s="1849"/>
      <c r="F149" s="1849"/>
      <c r="G149" s="1849"/>
      <c r="H149" s="23"/>
      <c r="I149" s="23"/>
      <c r="J149" s="23"/>
      <c r="K149" s="23"/>
    </row>
    <row r="150" spans="1:11" ht="14.1" customHeight="1">
      <c r="A150" s="23"/>
      <c r="B150" s="23"/>
      <c r="C150" s="35"/>
      <c r="D150" s="36">
        <v>2023</v>
      </c>
      <c r="E150" s="36">
        <v>2024</v>
      </c>
      <c r="F150" s="36">
        <v>2025</v>
      </c>
      <c r="G150" s="36">
        <v>2026</v>
      </c>
      <c r="H150" s="23"/>
      <c r="I150" s="23"/>
      <c r="J150" s="23"/>
      <c r="K150" s="23"/>
    </row>
    <row r="151" spans="1:11" ht="14.1" customHeight="1">
      <c r="A151" s="23"/>
      <c r="B151" s="23"/>
      <c r="C151" s="37"/>
      <c r="D151" s="38" t="s">
        <v>22</v>
      </c>
      <c r="E151" s="38" t="s">
        <v>23</v>
      </c>
      <c r="F151" s="38" t="s">
        <v>23</v>
      </c>
      <c r="G151" s="38" t="s">
        <v>23</v>
      </c>
      <c r="H151" s="23"/>
      <c r="I151" s="23"/>
      <c r="J151" s="23"/>
      <c r="K151" s="23"/>
    </row>
    <row r="152" spans="1:11" ht="14.1" customHeight="1">
      <c r="A152" s="23"/>
      <c r="B152" s="23"/>
      <c r="C152" s="39" t="s">
        <v>48</v>
      </c>
      <c r="D152" s="40">
        <v>0</v>
      </c>
      <c r="E152" s="40">
        <v>0</v>
      </c>
      <c r="F152" s="40">
        <v>0</v>
      </c>
      <c r="G152" s="40">
        <v>0</v>
      </c>
      <c r="H152" s="23"/>
      <c r="I152" s="23"/>
      <c r="J152" s="23"/>
      <c r="K152" s="23"/>
    </row>
    <row r="153" spans="1:11" ht="14.1" customHeight="1">
      <c r="A153" s="23"/>
      <c r="B153" s="23"/>
      <c r="C153" s="39" t="s">
        <v>49</v>
      </c>
      <c r="D153" s="40">
        <v>0</v>
      </c>
      <c r="E153" s="40">
        <v>0</v>
      </c>
      <c r="F153" s="40">
        <v>0</v>
      </c>
      <c r="G153" s="40">
        <v>0</v>
      </c>
      <c r="H153" s="23"/>
      <c r="I153" s="23"/>
      <c r="J153" s="23"/>
      <c r="K153" s="23"/>
    </row>
    <row r="154" spans="1:11" ht="14.1" customHeight="1">
      <c r="A154" s="23"/>
      <c r="B154" s="23"/>
      <c r="C154" s="39" t="s">
        <v>50</v>
      </c>
      <c r="D154" s="40">
        <v>0</v>
      </c>
      <c r="E154" s="40">
        <v>0</v>
      </c>
      <c r="F154" s="40">
        <v>0</v>
      </c>
      <c r="G154" s="40">
        <v>0</v>
      </c>
      <c r="H154" s="23"/>
      <c r="I154" s="23"/>
      <c r="J154" s="23"/>
      <c r="K154" s="23"/>
    </row>
    <row r="155" spans="1:11" ht="14.1" customHeight="1">
      <c r="A155" s="23"/>
      <c r="B155" s="23"/>
      <c r="C155" s="39" t="s">
        <v>51</v>
      </c>
      <c r="D155" s="40">
        <v>0</v>
      </c>
      <c r="E155" s="40">
        <v>0</v>
      </c>
      <c r="F155" s="40">
        <v>0</v>
      </c>
      <c r="G155" s="40">
        <v>0</v>
      </c>
      <c r="H155" s="23"/>
      <c r="I155" s="23"/>
      <c r="J155" s="23"/>
      <c r="K155" s="23"/>
    </row>
    <row r="156" spans="1:11" ht="14.1" customHeight="1">
      <c r="A156" s="23"/>
      <c r="B156" s="23"/>
      <c r="C156" s="39" t="s">
        <v>49</v>
      </c>
      <c r="D156" s="40">
        <v>0</v>
      </c>
      <c r="E156" s="40">
        <v>0</v>
      </c>
      <c r="F156" s="40">
        <v>0</v>
      </c>
      <c r="G156" s="40">
        <v>0</v>
      </c>
      <c r="H156" s="23"/>
      <c r="I156" s="23"/>
      <c r="J156" s="23"/>
      <c r="K156" s="23"/>
    </row>
    <row r="157" spans="1:11" ht="14.1" customHeight="1">
      <c r="A157" s="23"/>
      <c r="B157" s="23"/>
      <c r="C157" s="39" t="s">
        <v>50</v>
      </c>
      <c r="D157" s="40">
        <v>0</v>
      </c>
      <c r="E157" s="40">
        <v>0</v>
      </c>
      <c r="F157" s="40">
        <v>0</v>
      </c>
      <c r="G157" s="40">
        <v>0</v>
      </c>
      <c r="H157" s="23"/>
      <c r="I157" s="23"/>
      <c r="J157" s="23"/>
      <c r="K157" s="23"/>
    </row>
    <row r="158" spans="1:11" ht="14.1" customHeight="1">
      <c r="A158" s="23"/>
      <c r="B158" s="23"/>
      <c r="C158" s="39" t="s">
        <v>52</v>
      </c>
      <c r="D158" s="40">
        <v>0</v>
      </c>
      <c r="E158" s="40">
        <v>0</v>
      </c>
      <c r="F158" s="40">
        <v>0</v>
      </c>
      <c r="G158" s="40">
        <v>0</v>
      </c>
      <c r="H158" s="23"/>
      <c r="I158" s="23"/>
      <c r="J158" s="23"/>
      <c r="K158" s="23"/>
    </row>
    <row r="159" spans="1:11" ht="14.1" customHeight="1">
      <c r="A159" s="23"/>
      <c r="B159" s="23"/>
      <c r="C159" s="39" t="s">
        <v>49</v>
      </c>
      <c r="D159" s="40">
        <v>0</v>
      </c>
      <c r="E159" s="40">
        <v>0</v>
      </c>
      <c r="F159" s="40">
        <v>0</v>
      </c>
      <c r="G159" s="40">
        <v>0</v>
      </c>
      <c r="H159" s="23"/>
      <c r="I159" s="23"/>
      <c r="J159" s="23"/>
      <c r="K159" s="23"/>
    </row>
    <row r="160" spans="1:11" ht="14.1" customHeight="1">
      <c r="A160" s="23"/>
      <c r="B160" s="23"/>
      <c r="C160" s="39" t="s">
        <v>50</v>
      </c>
      <c r="D160" s="40">
        <v>0</v>
      </c>
      <c r="E160" s="40">
        <v>0</v>
      </c>
      <c r="F160" s="40">
        <v>0</v>
      </c>
      <c r="G160" s="40">
        <v>0</v>
      </c>
      <c r="H160" s="23"/>
      <c r="I160" s="23"/>
      <c r="J160" s="23"/>
      <c r="K160" s="23"/>
    </row>
    <row r="161" spans="1:11" ht="14.1" customHeight="1">
      <c r="A161" s="23"/>
      <c r="B161" s="23"/>
      <c r="C161" s="39" t="s">
        <v>53</v>
      </c>
      <c r="D161" s="40">
        <v>0</v>
      </c>
      <c r="E161" s="40">
        <v>0</v>
      </c>
      <c r="F161" s="40">
        <v>0</v>
      </c>
      <c r="G161" s="40">
        <v>0</v>
      </c>
      <c r="H161" s="23"/>
      <c r="I161" s="23"/>
      <c r="J161" s="23"/>
      <c r="K161" s="23"/>
    </row>
    <row r="162" spans="1:11" ht="14.1" customHeight="1">
      <c r="A162" s="23"/>
      <c r="B162" s="23"/>
      <c r="C162" s="39" t="s">
        <v>49</v>
      </c>
      <c r="D162" s="40">
        <v>0</v>
      </c>
      <c r="E162" s="40">
        <v>0</v>
      </c>
      <c r="F162" s="40">
        <v>0</v>
      </c>
      <c r="G162" s="40">
        <v>0</v>
      </c>
      <c r="H162" s="23"/>
      <c r="I162" s="23"/>
      <c r="J162" s="23"/>
      <c r="K162" s="23"/>
    </row>
    <row r="163" spans="1:11" ht="14.1" customHeight="1">
      <c r="A163" s="23"/>
      <c r="B163" s="23"/>
      <c r="C163" s="39" t="s">
        <v>50</v>
      </c>
      <c r="D163" s="40">
        <v>0</v>
      </c>
      <c r="E163" s="40">
        <v>0</v>
      </c>
      <c r="F163" s="40">
        <v>0</v>
      </c>
      <c r="G163" s="40">
        <v>0</v>
      </c>
      <c r="H163" s="23"/>
      <c r="I163" s="23"/>
      <c r="J163" s="23"/>
      <c r="K163" s="23"/>
    </row>
    <row r="164" spans="1:11" ht="14.1" customHeight="1">
      <c r="A164" s="23"/>
      <c r="B164" s="23"/>
      <c r="C164" s="39" t="s">
        <v>54</v>
      </c>
      <c r="D164" s="40">
        <v>0</v>
      </c>
      <c r="E164" s="40">
        <v>0</v>
      </c>
      <c r="F164" s="40">
        <v>0</v>
      </c>
      <c r="G164" s="40">
        <v>0</v>
      </c>
      <c r="H164" s="23"/>
      <c r="I164" s="23"/>
      <c r="J164" s="23"/>
      <c r="K164" s="23"/>
    </row>
    <row r="165" spans="1:11" ht="14.1" customHeight="1">
      <c r="A165" s="23"/>
      <c r="B165" s="23"/>
      <c r="C165" s="39" t="s">
        <v>49</v>
      </c>
      <c r="D165" s="40">
        <v>0</v>
      </c>
      <c r="E165" s="40">
        <v>0</v>
      </c>
      <c r="F165" s="40">
        <v>0</v>
      </c>
      <c r="G165" s="40">
        <v>0</v>
      </c>
      <c r="H165" s="23"/>
      <c r="I165" s="23"/>
      <c r="J165" s="23"/>
      <c r="K165" s="23"/>
    </row>
    <row r="166" spans="1:11" ht="14.1" customHeight="1">
      <c r="A166" s="23"/>
      <c r="B166" s="23"/>
      <c r="C166" s="39" t="s">
        <v>50</v>
      </c>
      <c r="D166" s="40">
        <v>0</v>
      </c>
      <c r="E166" s="40">
        <v>0</v>
      </c>
      <c r="F166" s="40">
        <v>0</v>
      </c>
      <c r="G166" s="40">
        <v>0</v>
      </c>
      <c r="H166" s="23"/>
      <c r="I166" s="23"/>
      <c r="J166" s="23"/>
      <c r="K166" s="23"/>
    </row>
    <row r="167" spans="1:11" ht="14.1" customHeight="1">
      <c r="A167" s="23"/>
      <c r="B167" s="23"/>
      <c r="C167" s="39" t="s">
        <v>55</v>
      </c>
      <c r="D167" s="40">
        <v>0</v>
      </c>
      <c r="E167" s="40">
        <v>0</v>
      </c>
      <c r="F167" s="40">
        <v>0</v>
      </c>
      <c r="G167" s="40">
        <v>0</v>
      </c>
      <c r="H167" s="23"/>
      <c r="I167" s="23"/>
      <c r="J167" s="23"/>
      <c r="K167" s="23"/>
    </row>
    <row r="168" spans="1:11" ht="14.1" customHeight="1">
      <c r="A168" s="23"/>
      <c r="B168" s="23"/>
      <c r="C168" s="39" t="s">
        <v>49</v>
      </c>
      <c r="D168" s="40">
        <v>0</v>
      </c>
      <c r="E168" s="40">
        <v>0</v>
      </c>
      <c r="F168" s="40">
        <v>0</v>
      </c>
      <c r="G168" s="40">
        <v>0</v>
      </c>
      <c r="H168" s="23"/>
      <c r="I168" s="23"/>
      <c r="J168" s="23"/>
      <c r="K168" s="23"/>
    </row>
    <row r="169" spans="1:11" ht="14.1" customHeight="1">
      <c r="A169" s="23"/>
      <c r="B169" s="23"/>
      <c r="C169" s="39" t="s">
        <v>50</v>
      </c>
      <c r="D169" s="40">
        <v>0</v>
      </c>
      <c r="E169" s="40">
        <v>0</v>
      </c>
      <c r="F169" s="40">
        <v>0</v>
      </c>
      <c r="G169" s="40">
        <v>0</v>
      </c>
      <c r="H169" s="23"/>
      <c r="I169" s="23"/>
      <c r="J169" s="23"/>
      <c r="K169" s="23"/>
    </row>
    <row r="170" spans="1:11" ht="14.1" customHeight="1">
      <c r="A170" s="23"/>
      <c r="B170" s="23"/>
      <c r="C170" s="39" t="s">
        <v>56</v>
      </c>
      <c r="D170" s="40">
        <v>0</v>
      </c>
      <c r="E170" s="40">
        <v>0</v>
      </c>
      <c r="F170" s="40">
        <v>0</v>
      </c>
      <c r="G170" s="40">
        <v>0</v>
      </c>
      <c r="H170" s="23"/>
      <c r="I170" s="23"/>
      <c r="J170" s="23"/>
      <c r="K170" s="23"/>
    </row>
    <row r="171" spans="1:11" ht="14.1" customHeight="1">
      <c r="A171" s="23"/>
      <c r="B171" s="23"/>
      <c r="C171" s="39" t="s">
        <v>49</v>
      </c>
      <c r="D171" s="40">
        <v>0</v>
      </c>
      <c r="E171" s="40">
        <v>0</v>
      </c>
      <c r="F171" s="40">
        <v>0</v>
      </c>
      <c r="G171" s="40">
        <v>0</v>
      </c>
      <c r="H171" s="23"/>
      <c r="I171" s="23"/>
      <c r="J171" s="23"/>
      <c r="K171" s="23"/>
    </row>
    <row r="172" spans="1:11" ht="14.1" customHeight="1">
      <c r="A172" s="23"/>
      <c r="B172" s="23"/>
      <c r="C172" s="39" t="s">
        <v>50</v>
      </c>
      <c r="D172" s="40">
        <v>0</v>
      </c>
      <c r="E172" s="40">
        <v>0</v>
      </c>
      <c r="F172" s="40">
        <v>0</v>
      </c>
      <c r="G172" s="40">
        <v>0</v>
      </c>
      <c r="H172" s="23"/>
      <c r="I172" s="23"/>
      <c r="J172" s="23"/>
      <c r="K172" s="23"/>
    </row>
    <row r="173" spans="1:11" ht="14.1" customHeight="1">
      <c r="A173" s="23"/>
      <c r="B173" s="23"/>
      <c r="C173" s="39" t="s">
        <v>57</v>
      </c>
      <c r="D173" s="40">
        <v>0</v>
      </c>
      <c r="E173" s="40">
        <v>0</v>
      </c>
      <c r="F173" s="40">
        <v>0</v>
      </c>
      <c r="G173" s="40">
        <v>0</v>
      </c>
      <c r="H173" s="23"/>
      <c r="I173" s="23"/>
      <c r="J173" s="23"/>
      <c r="K173" s="23"/>
    </row>
    <row r="174" spans="1:11" ht="14.1" customHeight="1">
      <c r="A174" s="23"/>
      <c r="B174" s="23"/>
      <c r="C174" s="39" t="s">
        <v>49</v>
      </c>
      <c r="D174" s="40">
        <v>0</v>
      </c>
      <c r="E174" s="40">
        <v>0</v>
      </c>
      <c r="F174" s="40">
        <v>0</v>
      </c>
      <c r="G174" s="40">
        <v>0</v>
      </c>
      <c r="H174" s="23"/>
      <c r="I174" s="23"/>
      <c r="J174" s="23"/>
      <c r="K174" s="23"/>
    </row>
    <row r="175" spans="1:11" ht="14.1" customHeight="1">
      <c r="A175" s="23"/>
      <c r="B175" s="23"/>
      <c r="C175" s="39" t="s">
        <v>58</v>
      </c>
      <c r="D175" s="40">
        <v>0</v>
      </c>
      <c r="E175" s="40">
        <v>0</v>
      </c>
      <c r="F175" s="40">
        <v>0</v>
      </c>
      <c r="G175" s="40">
        <v>0</v>
      </c>
      <c r="H175" s="23"/>
      <c r="I175" s="23"/>
      <c r="J175" s="23"/>
      <c r="K175" s="23"/>
    </row>
    <row r="176" spans="1:11" ht="14.1" customHeight="1">
      <c r="A176" s="23"/>
      <c r="B176" s="23"/>
      <c r="C176" s="39" t="s">
        <v>59</v>
      </c>
      <c r="D176" s="40">
        <v>0</v>
      </c>
      <c r="E176" s="40">
        <v>0</v>
      </c>
      <c r="F176" s="40">
        <v>0</v>
      </c>
      <c r="G176" s="40">
        <v>0</v>
      </c>
      <c r="H176" s="23"/>
      <c r="I176" s="23"/>
      <c r="J176" s="23"/>
      <c r="K176" s="23"/>
    </row>
    <row r="177" spans="1:11" ht="14.1" customHeight="1">
      <c r="A177" s="23"/>
      <c r="B177" s="23"/>
      <c r="C177" s="39" t="s">
        <v>60</v>
      </c>
      <c r="D177" s="40">
        <v>0</v>
      </c>
      <c r="E177" s="40">
        <v>0</v>
      </c>
      <c r="F177" s="40">
        <v>0</v>
      </c>
      <c r="G177" s="40">
        <v>0</v>
      </c>
      <c r="H177" s="23"/>
      <c r="I177" s="23"/>
      <c r="J177" s="23"/>
      <c r="K177" s="23"/>
    </row>
    <row r="178" spans="1:11" ht="14.1" customHeight="1">
      <c r="A178" s="23"/>
      <c r="B178" s="23"/>
      <c r="C178" s="39" t="s">
        <v>61</v>
      </c>
      <c r="D178" s="40">
        <v>0</v>
      </c>
      <c r="E178" s="40">
        <v>0</v>
      </c>
      <c r="F178" s="40">
        <v>0</v>
      </c>
      <c r="G178" s="40">
        <v>0</v>
      </c>
      <c r="H178" s="23"/>
      <c r="I178" s="23"/>
      <c r="J178" s="23"/>
      <c r="K178" s="23"/>
    </row>
    <row r="179" spans="1:11" ht="14.1" customHeight="1">
      <c r="A179" s="23"/>
      <c r="B179" s="23"/>
      <c r="C179" s="39" t="s">
        <v>62</v>
      </c>
      <c r="D179" s="40">
        <v>0</v>
      </c>
      <c r="E179" s="40">
        <v>30000000</v>
      </c>
      <c r="F179" s="40">
        <v>30000000</v>
      </c>
      <c r="G179" s="40">
        <v>30000000</v>
      </c>
      <c r="H179" s="23"/>
      <c r="I179" s="23"/>
      <c r="J179" s="23"/>
      <c r="K179" s="23"/>
    </row>
    <row r="180" spans="1:11" ht="14.1" customHeight="1">
      <c r="A180" s="23"/>
      <c r="B180" s="23"/>
      <c r="C180" s="39" t="s">
        <v>49</v>
      </c>
      <c r="D180" s="40">
        <v>0</v>
      </c>
      <c r="E180" s="40">
        <v>30000000</v>
      </c>
      <c r="F180" s="40">
        <v>30000000</v>
      </c>
      <c r="G180" s="40">
        <v>30000000</v>
      </c>
      <c r="H180" s="23"/>
      <c r="I180" s="23"/>
      <c r="J180" s="23"/>
      <c r="K180" s="23"/>
    </row>
    <row r="181" spans="1:11" ht="14.1" customHeight="1">
      <c r="A181" s="23"/>
      <c r="B181" s="23"/>
      <c r="C181" s="39" t="s">
        <v>58</v>
      </c>
      <c r="D181" s="40">
        <v>0</v>
      </c>
      <c r="E181" s="40">
        <v>0</v>
      </c>
      <c r="F181" s="40">
        <v>0</v>
      </c>
      <c r="G181" s="40">
        <v>0</v>
      </c>
      <c r="H181" s="23"/>
      <c r="I181" s="23"/>
      <c r="J181" s="23"/>
      <c r="K181" s="23"/>
    </row>
    <row r="182" spans="1:11" ht="14.1" customHeight="1">
      <c r="A182" s="23"/>
      <c r="B182" s="23"/>
      <c r="C182" s="39" t="s">
        <v>59</v>
      </c>
      <c r="D182" s="40">
        <v>0</v>
      </c>
      <c r="E182" s="40">
        <v>0</v>
      </c>
      <c r="F182" s="40">
        <v>0</v>
      </c>
      <c r="G182" s="40">
        <v>0</v>
      </c>
      <c r="H182" s="23"/>
      <c r="I182" s="23"/>
      <c r="J182" s="23"/>
      <c r="K182" s="23"/>
    </row>
    <row r="183" spans="1:11" ht="14.1" customHeight="1">
      <c r="A183" s="23"/>
      <c r="B183" s="23"/>
      <c r="C183" s="39" t="s">
        <v>60</v>
      </c>
      <c r="D183" s="40">
        <v>0</v>
      </c>
      <c r="E183" s="40">
        <v>0</v>
      </c>
      <c r="F183" s="40">
        <v>0</v>
      </c>
      <c r="G183" s="40">
        <v>0</v>
      </c>
      <c r="H183" s="23"/>
      <c r="I183" s="23"/>
      <c r="J183" s="23"/>
      <c r="K183" s="23"/>
    </row>
    <row r="184" spans="1:11" ht="14.1" customHeight="1">
      <c r="A184" s="23"/>
      <c r="B184" s="23"/>
      <c r="C184" s="39" t="s">
        <v>61</v>
      </c>
      <c r="D184" s="40">
        <v>0</v>
      </c>
      <c r="E184" s="40">
        <v>0</v>
      </c>
      <c r="F184" s="40">
        <v>0</v>
      </c>
      <c r="G184" s="40">
        <v>0</v>
      </c>
      <c r="H184" s="23"/>
      <c r="I184" s="23"/>
      <c r="J184" s="23"/>
      <c r="K184" s="23"/>
    </row>
    <row r="185" spans="1:11" ht="14.1" customHeight="1">
      <c r="A185" s="23"/>
      <c r="B185" s="23"/>
      <c r="C185" s="39" t="s">
        <v>63</v>
      </c>
      <c r="D185" s="40">
        <v>0</v>
      </c>
      <c r="E185" s="40">
        <v>0</v>
      </c>
      <c r="F185" s="40">
        <v>0</v>
      </c>
      <c r="G185" s="40">
        <v>0</v>
      </c>
      <c r="H185" s="23"/>
      <c r="I185" s="23"/>
      <c r="J185" s="23"/>
      <c r="K185" s="23"/>
    </row>
    <row r="186" spans="1:11" ht="14.1" customHeight="1">
      <c r="A186" s="23"/>
      <c r="B186" s="23"/>
      <c r="C186" s="39" t="s">
        <v>49</v>
      </c>
      <c r="D186" s="40">
        <v>0</v>
      </c>
      <c r="E186" s="40">
        <v>0</v>
      </c>
      <c r="F186" s="40">
        <v>0</v>
      </c>
      <c r="G186" s="40">
        <v>0</v>
      </c>
      <c r="H186" s="23"/>
      <c r="I186" s="23"/>
      <c r="J186" s="23"/>
      <c r="K186" s="23"/>
    </row>
    <row r="187" spans="1:11" ht="14.1" customHeight="1">
      <c r="A187" s="23"/>
      <c r="B187" s="23"/>
      <c r="C187" s="39" t="s">
        <v>58</v>
      </c>
      <c r="D187" s="40">
        <v>0</v>
      </c>
      <c r="E187" s="40">
        <v>0</v>
      </c>
      <c r="F187" s="40">
        <v>0</v>
      </c>
      <c r="G187" s="40">
        <v>0</v>
      </c>
      <c r="H187" s="23"/>
      <c r="I187" s="23"/>
      <c r="J187" s="23"/>
      <c r="K187" s="23"/>
    </row>
    <row r="188" spans="1:11" ht="14.1" customHeight="1">
      <c r="A188" s="23"/>
      <c r="B188" s="23"/>
      <c r="C188" s="39" t="s">
        <v>59</v>
      </c>
      <c r="D188" s="40">
        <v>0</v>
      </c>
      <c r="E188" s="40">
        <v>0</v>
      </c>
      <c r="F188" s="40">
        <v>0</v>
      </c>
      <c r="G188" s="40">
        <v>0</v>
      </c>
      <c r="H188" s="23"/>
      <c r="I188" s="23"/>
      <c r="J188" s="23"/>
      <c r="K188" s="23"/>
    </row>
    <row r="189" spans="1:11" ht="14.1" customHeight="1">
      <c r="A189" s="23"/>
      <c r="B189" s="23"/>
      <c r="C189" s="39" t="s">
        <v>60</v>
      </c>
      <c r="D189" s="40">
        <v>0</v>
      </c>
      <c r="E189" s="40">
        <v>0</v>
      </c>
      <c r="F189" s="40">
        <v>0</v>
      </c>
      <c r="G189" s="40">
        <v>0</v>
      </c>
      <c r="H189" s="23"/>
      <c r="I189" s="23"/>
      <c r="J189" s="23"/>
      <c r="K189" s="23"/>
    </row>
    <row r="190" spans="1:11" ht="14.1" customHeight="1">
      <c r="A190" s="23"/>
      <c r="B190" s="23"/>
      <c r="C190" s="39" t="s">
        <v>61</v>
      </c>
      <c r="D190" s="40">
        <v>0</v>
      </c>
      <c r="E190" s="40">
        <v>0</v>
      </c>
      <c r="F190" s="40">
        <v>0</v>
      </c>
      <c r="G190" s="40">
        <v>0</v>
      </c>
      <c r="H190" s="23"/>
      <c r="I190" s="23"/>
      <c r="J190" s="23"/>
      <c r="K190" s="23"/>
    </row>
    <row r="191" spans="1:11" ht="14.1" customHeight="1">
      <c r="A191" s="23"/>
      <c r="B191" s="23"/>
      <c r="C191" s="39" t="s">
        <v>64</v>
      </c>
      <c r="D191" s="40">
        <v>0</v>
      </c>
      <c r="E191" s="40">
        <v>0</v>
      </c>
      <c r="F191" s="40">
        <v>0</v>
      </c>
      <c r="G191" s="40">
        <v>0</v>
      </c>
      <c r="H191" s="23"/>
      <c r="I191" s="23"/>
      <c r="J191" s="23"/>
      <c r="K191" s="23"/>
    </row>
    <row r="192" spans="1:11" ht="14.1" customHeight="1">
      <c r="A192" s="23"/>
      <c r="B192" s="23"/>
      <c r="C192" s="39" t="s">
        <v>65</v>
      </c>
      <c r="D192" s="40">
        <v>0</v>
      </c>
      <c r="E192" s="40">
        <v>0</v>
      </c>
      <c r="F192" s="40">
        <v>0</v>
      </c>
      <c r="G192" s="40">
        <v>0</v>
      </c>
      <c r="H192" s="23"/>
      <c r="I192" s="23"/>
      <c r="J192" s="23"/>
      <c r="K192" s="23"/>
    </row>
    <row r="193" spans="1:11" ht="14.1" customHeight="1">
      <c r="A193" s="23"/>
      <c r="B193" s="23"/>
      <c r="C193" s="41" t="s">
        <v>25</v>
      </c>
      <c r="D193" s="40">
        <v>0</v>
      </c>
      <c r="E193" s="40">
        <v>30000000</v>
      </c>
      <c r="F193" s="40">
        <v>30000000</v>
      </c>
      <c r="G193" s="40">
        <v>30000000</v>
      </c>
      <c r="H193" s="23"/>
      <c r="I193" s="23"/>
      <c r="J193" s="23"/>
      <c r="K193" s="23"/>
    </row>
    <row r="194" spans="1:11" ht="14.1" customHeight="1">
      <c r="A194" s="23"/>
      <c r="B194" s="23"/>
      <c r="C194" s="32" t="s">
        <v>2699</v>
      </c>
      <c r="D194" s="1852" t="s">
        <v>2698</v>
      </c>
      <c r="E194" s="1853"/>
      <c r="F194" s="1853"/>
      <c r="G194" s="1853"/>
      <c r="H194" s="23"/>
      <c r="I194" s="23"/>
      <c r="J194" s="23"/>
      <c r="K194" s="23"/>
    </row>
    <row r="195" spans="1:11" ht="14.1" customHeight="1">
      <c r="A195" s="23"/>
      <c r="B195" s="23"/>
      <c r="C195" s="33" t="s">
        <v>19</v>
      </c>
      <c r="D195" s="1850" t="s">
        <v>2697</v>
      </c>
      <c r="E195" s="1851"/>
      <c r="F195" s="1851"/>
      <c r="G195" s="1851"/>
      <c r="H195" s="23"/>
      <c r="I195" s="23"/>
      <c r="J195" s="23"/>
      <c r="K195" s="23"/>
    </row>
    <row r="196" spans="1:11" ht="14.1" customHeight="1">
      <c r="A196" s="23"/>
      <c r="B196" s="23"/>
      <c r="C196" s="34" t="s">
        <v>20</v>
      </c>
      <c r="D196" s="1846" t="s">
        <v>2696</v>
      </c>
      <c r="E196" s="1847"/>
      <c r="F196" s="1847"/>
      <c r="G196" s="1847"/>
      <c r="H196" s="23"/>
      <c r="I196" s="23"/>
      <c r="J196" s="23"/>
      <c r="K196" s="23"/>
    </row>
    <row r="197" spans="1:11" ht="14.1" customHeight="1">
      <c r="A197" s="23"/>
      <c r="B197" s="23"/>
      <c r="C197" s="34" t="s">
        <v>21</v>
      </c>
      <c r="D197" s="1846" t="s">
        <v>2695</v>
      </c>
      <c r="E197" s="1847"/>
      <c r="F197" s="1847"/>
      <c r="G197" s="1847"/>
      <c r="H197" s="23"/>
      <c r="I197" s="23"/>
      <c r="J197" s="23"/>
      <c r="K197" s="23"/>
    </row>
    <row r="198" spans="1:11" ht="15" customHeight="1">
      <c r="A198" s="23"/>
      <c r="B198" s="23"/>
      <c r="C198" s="35"/>
      <c r="D198" s="36">
        <v>2023</v>
      </c>
      <c r="E198" s="36">
        <v>2024</v>
      </c>
      <c r="F198" s="36">
        <v>2025</v>
      </c>
      <c r="G198" s="36">
        <v>2026</v>
      </c>
      <c r="H198" s="23"/>
      <c r="I198" s="23"/>
      <c r="J198" s="23"/>
      <c r="K198" s="23"/>
    </row>
    <row r="199" spans="1:11" ht="15" customHeight="1">
      <c r="A199" s="23"/>
      <c r="B199" s="23"/>
      <c r="C199" s="37"/>
      <c r="D199" s="38" t="s">
        <v>22</v>
      </c>
      <c r="E199" s="38" t="s">
        <v>23</v>
      </c>
      <c r="F199" s="38" t="s">
        <v>23</v>
      </c>
      <c r="G199" s="38" t="s">
        <v>23</v>
      </c>
      <c r="H199" s="23"/>
      <c r="I199" s="23"/>
      <c r="J199" s="23"/>
      <c r="K199" s="23"/>
    </row>
    <row r="200" spans="1:11" ht="14.1" customHeight="1">
      <c r="A200" s="23"/>
      <c r="B200" s="23"/>
      <c r="C200" s="27" t="s">
        <v>33</v>
      </c>
      <c r="D200" s="31" t="s">
        <v>34</v>
      </c>
      <c r="E200" s="31" t="s">
        <v>34</v>
      </c>
      <c r="F200" s="31" t="s">
        <v>34</v>
      </c>
      <c r="G200" s="31" t="s">
        <v>191</v>
      </c>
      <c r="H200" s="23"/>
      <c r="I200" s="23"/>
      <c r="J200" s="23"/>
      <c r="K200" s="23"/>
    </row>
    <row r="201" spans="1:11" ht="14.1" customHeight="1">
      <c r="A201" s="23"/>
      <c r="B201" s="23"/>
      <c r="C201" s="27" t="s">
        <v>35</v>
      </c>
      <c r="D201" s="31" t="s">
        <v>525</v>
      </c>
      <c r="E201" s="31" t="s">
        <v>2693</v>
      </c>
      <c r="F201" s="31" t="s">
        <v>2692</v>
      </c>
      <c r="G201" s="31" t="s">
        <v>2694</v>
      </c>
      <c r="H201" s="23"/>
      <c r="I201" s="23"/>
      <c r="J201" s="23"/>
      <c r="K201" s="23"/>
    </row>
    <row r="202" spans="1:11" ht="14.1" customHeight="1">
      <c r="A202" s="23"/>
      <c r="B202" s="23"/>
      <c r="C202" s="27" t="s">
        <v>40</v>
      </c>
      <c r="D202" s="31" t="s">
        <v>525</v>
      </c>
      <c r="E202" s="31" t="s">
        <v>2693</v>
      </c>
      <c r="F202" s="31" t="s">
        <v>2692</v>
      </c>
      <c r="G202" s="31" t="s">
        <v>2691</v>
      </c>
      <c r="H202" s="23"/>
      <c r="I202" s="23"/>
      <c r="J202" s="23"/>
      <c r="K202" s="23"/>
    </row>
    <row r="203" spans="1:11" ht="14.1" customHeight="1">
      <c r="A203" s="23"/>
      <c r="B203" s="23"/>
      <c r="C203" s="27" t="s">
        <v>41</v>
      </c>
      <c r="D203" s="31" t="s">
        <v>18</v>
      </c>
      <c r="E203" s="31" t="s">
        <v>42</v>
      </c>
      <c r="F203" s="31" t="s">
        <v>42</v>
      </c>
      <c r="G203" s="31" t="s">
        <v>126</v>
      </c>
      <c r="H203" s="23"/>
      <c r="I203" s="23"/>
      <c r="J203" s="23"/>
      <c r="K203" s="23"/>
    </row>
    <row r="204" spans="1:11" ht="14.1" customHeight="1">
      <c r="A204" s="23"/>
      <c r="B204" s="23"/>
      <c r="C204" s="27" t="s">
        <v>43</v>
      </c>
      <c r="D204" s="31" t="s">
        <v>18</v>
      </c>
      <c r="E204" s="31" t="s">
        <v>2689</v>
      </c>
      <c r="F204" s="31" t="s">
        <v>2688</v>
      </c>
      <c r="G204" s="31" t="s">
        <v>2690</v>
      </c>
      <c r="H204" s="23"/>
      <c r="I204" s="23"/>
      <c r="J204" s="23"/>
      <c r="K204" s="23"/>
    </row>
    <row r="205" spans="1:11" ht="14.1" customHeight="1">
      <c r="A205" s="23"/>
      <c r="B205" s="23"/>
      <c r="C205" s="27" t="s">
        <v>47</v>
      </c>
      <c r="D205" s="31" t="s">
        <v>18</v>
      </c>
      <c r="E205" s="31" t="s">
        <v>2689</v>
      </c>
      <c r="F205" s="31" t="s">
        <v>2688</v>
      </c>
      <c r="G205" s="31" t="s">
        <v>2687</v>
      </c>
      <c r="H205" s="23"/>
      <c r="I205" s="23"/>
      <c r="J205" s="23"/>
      <c r="K205" s="23"/>
    </row>
    <row r="206" spans="1:11" ht="14.1" customHeight="1">
      <c r="A206" s="23"/>
      <c r="B206" s="23"/>
      <c r="C206" s="1848" t="s">
        <v>24</v>
      </c>
      <c r="D206" s="1849"/>
      <c r="E206" s="1849"/>
      <c r="F206" s="1849"/>
      <c r="G206" s="1849"/>
      <c r="H206" s="23"/>
      <c r="I206" s="23"/>
      <c r="J206" s="23"/>
      <c r="K206" s="23"/>
    </row>
    <row r="207" spans="1:11" ht="14.1" customHeight="1">
      <c r="A207" s="23"/>
      <c r="B207" s="23"/>
      <c r="C207" s="35"/>
      <c r="D207" s="36">
        <v>2023</v>
      </c>
      <c r="E207" s="36">
        <v>2024</v>
      </c>
      <c r="F207" s="36">
        <v>2025</v>
      </c>
      <c r="G207" s="36">
        <v>2026</v>
      </c>
      <c r="H207" s="23"/>
      <c r="I207" s="23"/>
      <c r="J207" s="23"/>
      <c r="K207" s="23"/>
    </row>
    <row r="208" spans="1:11" ht="14.1" customHeight="1">
      <c r="A208" s="23"/>
      <c r="B208" s="23"/>
      <c r="C208" s="37"/>
      <c r="D208" s="38" t="s">
        <v>22</v>
      </c>
      <c r="E208" s="38" t="s">
        <v>23</v>
      </c>
      <c r="F208" s="38" t="s">
        <v>23</v>
      </c>
      <c r="G208" s="38" t="s">
        <v>23</v>
      </c>
      <c r="H208" s="23"/>
      <c r="I208" s="23"/>
      <c r="J208" s="23"/>
      <c r="K208" s="23"/>
    </row>
    <row r="209" spans="1:11" ht="14.1" customHeight="1">
      <c r="A209" s="23"/>
      <c r="B209" s="23"/>
      <c r="C209" s="39" t="s">
        <v>48</v>
      </c>
      <c r="D209" s="40">
        <v>0</v>
      </c>
      <c r="E209" s="40">
        <v>0</v>
      </c>
      <c r="F209" s="40">
        <v>0</v>
      </c>
      <c r="G209" s="40">
        <v>0</v>
      </c>
      <c r="H209" s="23"/>
      <c r="I209" s="23"/>
      <c r="J209" s="23"/>
      <c r="K209" s="23"/>
    </row>
    <row r="210" spans="1:11" ht="14.1" customHeight="1">
      <c r="A210" s="23"/>
      <c r="B210" s="23"/>
      <c r="C210" s="39" t="s">
        <v>49</v>
      </c>
      <c r="D210" s="40">
        <v>0</v>
      </c>
      <c r="E210" s="40">
        <v>0</v>
      </c>
      <c r="F210" s="40">
        <v>0</v>
      </c>
      <c r="G210" s="40">
        <v>0</v>
      </c>
      <c r="H210" s="23"/>
      <c r="I210" s="23"/>
      <c r="J210" s="23"/>
      <c r="K210" s="23"/>
    </row>
    <row r="211" spans="1:11" ht="14.1" customHeight="1">
      <c r="A211" s="23"/>
      <c r="B211" s="23"/>
      <c r="C211" s="39" t="s">
        <v>50</v>
      </c>
      <c r="D211" s="40">
        <v>0</v>
      </c>
      <c r="E211" s="40">
        <v>0</v>
      </c>
      <c r="F211" s="40">
        <v>0</v>
      </c>
      <c r="G211" s="40">
        <v>0</v>
      </c>
      <c r="H211" s="23"/>
      <c r="I211" s="23"/>
      <c r="J211" s="23"/>
      <c r="K211" s="23"/>
    </row>
    <row r="212" spans="1:11" ht="14.1" customHeight="1">
      <c r="A212" s="23"/>
      <c r="B212" s="23"/>
      <c r="C212" s="39" t="s">
        <v>51</v>
      </c>
      <c r="D212" s="40">
        <v>0</v>
      </c>
      <c r="E212" s="40">
        <v>0</v>
      </c>
      <c r="F212" s="40">
        <v>0</v>
      </c>
      <c r="G212" s="40">
        <v>0</v>
      </c>
      <c r="H212" s="23"/>
      <c r="I212" s="23"/>
      <c r="J212" s="23"/>
      <c r="K212" s="23"/>
    </row>
    <row r="213" spans="1:11" ht="14.1" customHeight="1">
      <c r="A213" s="23"/>
      <c r="B213" s="23"/>
      <c r="C213" s="39" t="s">
        <v>49</v>
      </c>
      <c r="D213" s="40">
        <v>0</v>
      </c>
      <c r="E213" s="40">
        <v>0</v>
      </c>
      <c r="F213" s="40">
        <v>0</v>
      </c>
      <c r="G213" s="40">
        <v>0</v>
      </c>
      <c r="H213" s="23"/>
      <c r="I213" s="23"/>
      <c r="J213" s="23"/>
      <c r="K213" s="23"/>
    </row>
    <row r="214" spans="1:11" ht="14.1" customHeight="1">
      <c r="A214" s="23"/>
      <c r="B214" s="23"/>
      <c r="C214" s="39" t="s">
        <v>50</v>
      </c>
      <c r="D214" s="40">
        <v>0</v>
      </c>
      <c r="E214" s="40">
        <v>0</v>
      </c>
      <c r="F214" s="40">
        <v>0</v>
      </c>
      <c r="G214" s="40">
        <v>0</v>
      </c>
      <c r="H214" s="23"/>
      <c r="I214" s="23"/>
      <c r="J214" s="23"/>
      <c r="K214" s="23"/>
    </row>
    <row r="215" spans="1:11" ht="14.1" customHeight="1">
      <c r="A215" s="23"/>
      <c r="B215" s="23"/>
      <c r="C215" s="39" t="s">
        <v>52</v>
      </c>
      <c r="D215" s="40">
        <v>0</v>
      </c>
      <c r="E215" s="40">
        <v>0</v>
      </c>
      <c r="F215" s="40">
        <v>0</v>
      </c>
      <c r="G215" s="40">
        <v>0</v>
      </c>
      <c r="H215" s="23"/>
      <c r="I215" s="23"/>
      <c r="J215" s="23"/>
      <c r="K215" s="23"/>
    </row>
    <row r="216" spans="1:11" ht="14.1" customHeight="1">
      <c r="A216" s="23"/>
      <c r="B216" s="23"/>
      <c r="C216" s="39" t="s">
        <v>49</v>
      </c>
      <c r="D216" s="40">
        <v>0</v>
      </c>
      <c r="E216" s="40">
        <v>0</v>
      </c>
      <c r="F216" s="40">
        <v>0</v>
      </c>
      <c r="G216" s="40">
        <v>0</v>
      </c>
      <c r="H216" s="23"/>
      <c r="I216" s="23"/>
      <c r="J216" s="23"/>
      <c r="K216" s="23"/>
    </row>
    <row r="217" spans="1:11" ht="14.1" customHeight="1">
      <c r="A217" s="23"/>
      <c r="B217" s="23"/>
      <c r="C217" s="39" t="s">
        <v>50</v>
      </c>
      <c r="D217" s="40">
        <v>0</v>
      </c>
      <c r="E217" s="40">
        <v>0</v>
      </c>
      <c r="F217" s="40">
        <v>0</v>
      </c>
      <c r="G217" s="40">
        <v>0</v>
      </c>
      <c r="H217" s="23"/>
      <c r="I217" s="23"/>
      <c r="J217" s="23"/>
      <c r="K217" s="23"/>
    </row>
    <row r="218" spans="1:11" ht="14.1" customHeight="1">
      <c r="A218" s="23"/>
      <c r="B218" s="23"/>
      <c r="C218" s="39" t="s">
        <v>53</v>
      </c>
      <c r="D218" s="40">
        <v>0</v>
      </c>
      <c r="E218" s="40">
        <v>0</v>
      </c>
      <c r="F218" s="40">
        <v>0</v>
      </c>
      <c r="G218" s="40">
        <v>0</v>
      </c>
      <c r="H218" s="23"/>
      <c r="I218" s="23"/>
      <c r="J218" s="23"/>
      <c r="K218" s="23"/>
    </row>
    <row r="219" spans="1:11" ht="14.1" customHeight="1">
      <c r="A219" s="23"/>
      <c r="B219" s="23"/>
      <c r="C219" s="39" t="s">
        <v>49</v>
      </c>
      <c r="D219" s="40">
        <v>0</v>
      </c>
      <c r="E219" s="40">
        <v>0</v>
      </c>
      <c r="F219" s="40">
        <v>0</v>
      </c>
      <c r="G219" s="40">
        <v>0</v>
      </c>
      <c r="H219" s="23"/>
      <c r="I219" s="23"/>
      <c r="J219" s="23"/>
      <c r="K219" s="23"/>
    </row>
    <row r="220" spans="1:11" ht="14.1" customHeight="1">
      <c r="A220" s="23"/>
      <c r="B220" s="23"/>
      <c r="C220" s="39" t="s">
        <v>50</v>
      </c>
      <c r="D220" s="40">
        <v>0</v>
      </c>
      <c r="E220" s="40">
        <v>0</v>
      </c>
      <c r="F220" s="40">
        <v>0</v>
      </c>
      <c r="G220" s="40">
        <v>0</v>
      </c>
      <c r="H220" s="23"/>
      <c r="I220" s="23"/>
      <c r="J220" s="23"/>
      <c r="K220" s="23"/>
    </row>
    <row r="221" spans="1:11" ht="14.1" customHeight="1">
      <c r="A221" s="23"/>
      <c r="B221" s="23"/>
      <c r="C221" s="39" t="s">
        <v>54</v>
      </c>
      <c r="D221" s="40">
        <v>0</v>
      </c>
      <c r="E221" s="40">
        <v>0</v>
      </c>
      <c r="F221" s="40">
        <v>0</v>
      </c>
      <c r="G221" s="40">
        <v>0</v>
      </c>
      <c r="H221" s="23"/>
      <c r="I221" s="23"/>
      <c r="J221" s="23"/>
      <c r="K221" s="23"/>
    </row>
    <row r="222" spans="1:11" ht="14.1" customHeight="1">
      <c r="A222" s="23"/>
      <c r="B222" s="23"/>
      <c r="C222" s="39" t="s">
        <v>49</v>
      </c>
      <c r="D222" s="40">
        <v>0</v>
      </c>
      <c r="E222" s="40">
        <v>0</v>
      </c>
      <c r="F222" s="40">
        <v>0</v>
      </c>
      <c r="G222" s="40">
        <v>0</v>
      </c>
      <c r="H222" s="23"/>
      <c r="I222" s="23"/>
      <c r="J222" s="23"/>
      <c r="K222" s="23"/>
    </row>
    <row r="223" spans="1:11" ht="14.1" customHeight="1">
      <c r="A223" s="23"/>
      <c r="B223" s="23"/>
      <c r="C223" s="39" t="s">
        <v>50</v>
      </c>
      <c r="D223" s="40">
        <v>0</v>
      </c>
      <c r="E223" s="40">
        <v>0</v>
      </c>
      <c r="F223" s="40">
        <v>0</v>
      </c>
      <c r="G223" s="40">
        <v>0</v>
      </c>
      <c r="H223" s="23"/>
      <c r="I223" s="23"/>
      <c r="J223" s="23"/>
      <c r="K223" s="23"/>
    </row>
    <row r="224" spans="1:11" ht="14.1" customHeight="1">
      <c r="A224" s="23"/>
      <c r="B224" s="23"/>
      <c r="C224" s="39" t="s">
        <v>55</v>
      </c>
      <c r="D224" s="40">
        <v>0</v>
      </c>
      <c r="E224" s="40">
        <v>0</v>
      </c>
      <c r="F224" s="40">
        <v>0</v>
      </c>
      <c r="G224" s="40">
        <v>0</v>
      </c>
      <c r="H224" s="23"/>
      <c r="I224" s="23"/>
      <c r="J224" s="23"/>
      <c r="K224" s="23"/>
    </row>
    <row r="225" spans="1:11" ht="14.1" customHeight="1">
      <c r="A225" s="23"/>
      <c r="B225" s="23"/>
      <c r="C225" s="39" t="s">
        <v>49</v>
      </c>
      <c r="D225" s="40">
        <v>0</v>
      </c>
      <c r="E225" s="40">
        <v>0</v>
      </c>
      <c r="F225" s="40">
        <v>0</v>
      </c>
      <c r="G225" s="40">
        <v>0</v>
      </c>
      <c r="H225" s="23"/>
      <c r="I225" s="23"/>
      <c r="J225" s="23"/>
      <c r="K225" s="23"/>
    </row>
    <row r="226" spans="1:11" ht="14.1" customHeight="1">
      <c r="A226" s="23"/>
      <c r="B226" s="23"/>
      <c r="C226" s="39" t="s">
        <v>50</v>
      </c>
      <c r="D226" s="40">
        <v>0</v>
      </c>
      <c r="E226" s="40">
        <v>0</v>
      </c>
      <c r="F226" s="40">
        <v>0</v>
      </c>
      <c r="G226" s="40">
        <v>0</v>
      </c>
      <c r="H226" s="23"/>
      <c r="I226" s="23"/>
      <c r="J226" s="23"/>
      <c r="K226" s="23"/>
    </row>
    <row r="227" spans="1:11" ht="14.1" customHeight="1">
      <c r="A227" s="23"/>
      <c r="B227" s="23"/>
      <c r="C227" s="39" t="s">
        <v>56</v>
      </c>
      <c r="D227" s="40">
        <v>0</v>
      </c>
      <c r="E227" s="40">
        <v>0</v>
      </c>
      <c r="F227" s="40">
        <v>0</v>
      </c>
      <c r="G227" s="40">
        <v>0</v>
      </c>
      <c r="H227" s="23"/>
      <c r="I227" s="23"/>
      <c r="J227" s="23"/>
      <c r="K227" s="23"/>
    </row>
    <row r="228" spans="1:11" ht="14.1" customHeight="1">
      <c r="A228" s="23"/>
      <c r="B228" s="23"/>
      <c r="C228" s="39" t="s">
        <v>49</v>
      </c>
      <c r="D228" s="40">
        <v>0</v>
      </c>
      <c r="E228" s="40">
        <v>0</v>
      </c>
      <c r="F228" s="40">
        <v>0</v>
      </c>
      <c r="G228" s="40">
        <v>0</v>
      </c>
      <c r="H228" s="23"/>
      <c r="I228" s="23"/>
      <c r="J228" s="23"/>
      <c r="K228" s="23"/>
    </row>
    <row r="229" spans="1:11" ht="14.1" customHeight="1">
      <c r="A229" s="23"/>
      <c r="B229" s="23"/>
      <c r="C229" s="39" t="s">
        <v>50</v>
      </c>
      <c r="D229" s="40">
        <v>0</v>
      </c>
      <c r="E229" s="40">
        <v>0</v>
      </c>
      <c r="F229" s="40">
        <v>0</v>
      </c>
      <c r="G229" s="40">
        <v>0</v>
      </c>
      <c r="H229" s="23"/>
      <c r="I229" s="23"/>
      <c r="J229" s="23"/>
      <c r="K229" s="23"/>
    </row>
    <row r="230" spans="1:11" ht="14.1" customHeight="1">
      <c r="A230" s="23"/>
      <c r="B230" s="23"/>
      <c r="C230" s="39" t="s">
        <v>57</v>
      </c>
      <c r="D230" s="40">
        <v>0</v>
      </c>
      <c r="E230" s="40">
        <v>28000000</v>
      </c>
      <c r="F230" s="40">
        <v>10820000</v>
      </c>
      <c r="G230" s="40">
        <v>91600000</v>
      </c>
      <c r="H230" s="23"/>
      <c r="I230" s="23"/>
      <c r="J230" s="23"/>
      <c r="K230" s="23"/>
    </row>
    <row r="231" spans="1:11" ht="14.1" customHeight="1">
      <c r="A231" s="23"/>
      <c r="B231" s="23"/>
      <c r="C231" s="39" t="s">
        <v>49</v>
      </c>
      <c r="D231" s="40">
        <v>0</v>
      </c>
      <c r="E231" s="40">
        <v>28000000</v>
      </c>
      <c r="F231" s="40">
        <v>10820000</v>
      </c>
      <c r="G231" s="40">
        <v>91600000</v>
      </c>
      <c r="H231" s="23"/>
      <c r="I231" s="23"/>
      <c r="J231" s="23"/>
      <c r="K231" s="23"/>
    </row>
    <row r="232" spans="1:11" ht="14.1" customHeight="1">
      <c r="A232" s="23"/>
      <c r="B232" s="23"/>
      <c r="C232" s="39" t="s">
        <v>58</v>
      </c>
      <c r="D232" s="40">
        <v>0</v>
      </c>
      <c r="E232" s="40">
        <v>0</v>
      </c>
      <c r="F232" s="40">
        <v>0</v>
      </c>
      <c r="G232" s="40">
        <v>0</v>
      </c>
      <c r="H232" s="23"/>
      <c r="I232" s="23"/>
      <c r="J232" s="23"/>
      <c r="K232" s="23"/>
    </row>
    <row r="233" spans="1:11" ht="14.1" customHeight="1">
      <c r="A233" s="23"/>
      <c r="B233" s="23"/>
      <c r="C233" s="39" t="s">
        <v>59</v>
      </c>
      <c r="D233" s="40">
        <v>0</v>
      </c>
      <c r="E233" s="40">
        <v>0</v>
      </c>
      <c r="F233" s="40">
        <v>0</v>
      </c>
      <c r="G233" s="40">
        <v>0</v>
      </c>
      <c r="H233" s="23"/>
      <c r="I233" s="23"/>
      <c r="J233" s="23"/>
      <c r="K233" s="23"/>
    </row>
    <row r="234" spans="1:11" ht="14.1" customHeight="1">
      <c r="A234" s="23"/>
      <c r="B234" s="23"/>
      <c r="C234" s="39" t="s">
        <v>60</v>
      </c>
      <c r="D234" s="40">
        <v>0</v>
      </c>
      <c r="E234" s="40">
        <v>0</v>
      </c>
      <c r="F234" s="40">
        <v>0</v>
      </c>
      <c r="G234" s="40">
        <v>0</v>
      </c>
      <c r="H234" s="23"/>
      <c r="I234" s="23"/>
      <c r="J234" s="23"/>
      <c r="K234" s="23"/>
    </row>
    <row r="235" spans="1:11" ht="14.1" customHeight="1">
      <c r="A235" s="23"/>
      <c r="B235" s="23"/>
      <c r="C235" s="39" t="s">
        <v>61</v>
      </c>
      <c r="D235" s="40">
        <v>0</v>
      </c>
      <c r="E235" s="40">
        <v>0</v>
      </c>
      <c r="F235" s="40">
        <v>0</v>
      </c>
      <c r="G235" s="40">
        <v>0</v>
      </c>
      <c r="H235" s="23"/>
      <c r="I235" s="23"/>
      <c r="J235" s="23"/>
      <c r="K235" s="23"/>
    </row>
    <row r="236" spans="1:11" ht="14.1" customHeight="1">
      <c r="A236" s="23"/>
      <c r="B236" s="23"/>
      <c r="C236" s="39" t="s">
        <v>62</v>
      </c>
      <c r="D236" s="40">
        <v>0</v>
      </c>
      <c r="E236" s="40">
        <v>0</v>
      </c>
      <c r="F236" s="40">
        <v>0</v>
      </c>
      <c r="G236" s="40">
        <v>0</v>
      </c>
      <c r="H236" s="23"/>
      <c r="I236" s="23"/>
      <c r="J236" s="23"/>
      <c r="K236" s="23"/>
    </row>
    <row r="237" spans="1:11" ht="14.1" customHeight="1">
      <c r="A237" s="23"/>
      <c r="B237" s="23"/>
      <c r="C237" s="39" t="s">
        <v>49</v>
      </c>
      <c r="D237" s="40">
        <v>0</v>
      </c>
      <c r="E237" s="40">
        <v>0</v>
      </c>
      <c r="F237" s="40">
        <v>0</v>
      </c>
      <c r="G237" s="40">
        <v>0</v>
      </c>
      <c r="H237" s="23"/>
      <c r="I237" s="23"/>
      <c r="J237" s="23"/>
      <c r="K237" s="23"/>
    </row>
    <row r="238" spans="1:11" ht="14.1" customHeight="1">
      <c r="A238" s="23"/>
      <c r="B238" s="23"/>
      <c r="C238" s="39" t="s">
        <v>58</v>
      </c>
      <c r="D238" s="40">
        <v>0</v>
      </c>
      <c r="E238" s="40">
        <v>0</v>
      </c>
      <c r="F238" s="40">
        <v>0</v>
      </c>
      <c r="G238" s="40">
        <v>0</v>
      </c>
      <c r="H238" s="23"/>
      <c r="I238" s="23"/>
      <c r="J238" s="23"/>
      <c r="K238" s="23"/>
    </row>
    <row r="239" spans="1:11" ht="14.1" customHeight="1">
      <c r="A239" s="23"/>
      <c r="B239" s="23"/>
      <c r="C239" s="39" t="s">
        <v>59</v>
      </c>
      <c r="D239" s="40">
        <v>0</v>
      </c>
      <c r="E239" s="40">
        <v>0</v>
      </c>
      <c r="F239" s="40">
        <v>0</v>
      </c>
      <c r="G239" s="40">
        <v>0</v>
      </c>
      <c r="H239" s="23"/>
      <c r="I239" s="23"/>
      <c r="J239" s="23"/>
      <c r="K239" s="23"/>
    </row>
    <row r="240" spans="1:11" ht="14.1" customHeight="1">
      <c r="A240" s="23"/>
      <c r="B240" s="23"/>
      <c r="C240" s="39" t="s">
        <v>60</v>
      </c>
      <c r="D240" s="40">
        <v>0</v>
      </c>
      <c r="E240" s="40">
        <v>0</v>
      </c>
      <c r="F240" s="40">
        <v>0</v>
      </c>
      <c r="G240" s="40">
        <v>0</v>
      </c>
      <c r="H240" s="23"/>
      <c r="I240" s="23"/>
      <c r="J240" s="23"/>
      <c r="K240" s="23"/>
    </row>
    <row r="241" spans="1:11" ht="14.1" customHeight="1">
      <c r="A241" s="23"/>
      <c r="B241" s="23"/>
      <c r="C241" s="39" t="s">
        <v>61</v>
      </c>
      <c r="D241" s="40">
        <v>0</v>
      </c>
      <c r="E241" s="40">
        <v>0</v>
      </c>
      <c r="F241" s="40">
        <v>0</v>
      </c>
      <c r="G241" s="40">
        <v>0</v>
      </c>
      <c r="H241" s="23"/>
      <c r="I241" s="23"/>
      <c r="J241" s="23"/>
      <c r="K241" s="23"/>
    </row>
    <row r="242" spans="1:11" ht="14.1" customHeight="1">
      <c r="A242" s="23"/>
      <c r="B242" s="23"/>
      <c r="C242" s="39" t="s">
        <v>63</v>
      </c>
      <c r="D242" s="40">
        <v>0</v>
      </c>
      <c r="E242" s="40">
        <v>0</v>
      </c>
      <c r="F242" s="40">
        <v>0</v>
      </c>
      <c r="G242" s="40">
        <v>0</v>
      </c>
      <c r="H242" s="23"/>
      <c r="I242" s="23"/>
      <c r="J242" s="23"/>
      <c r="K242" s="23"/>
    </row>
    <row r="243" spans="1:11" ht="14.1" customHeight="1">
      <c r="A243" s="23"/>
      <c r="B243" s="23"/>
      <c r="C243" s="39" t="s">
        <v>49</v>
      </c>
      <c r="D243" s="40">
        <v>0</v>
      </c>
      <c r="E243" s="40">
        <v>0</v>
      </c>
      <c r="F243" s="40">
        <v>0</v>
      </c>
      <c r="G243" s="40">
        <v>0</v>
      </c>
      <c r="H243" s="23"/>
      <c r="I243" s="23"/>
      <c r="J243" s="23"/>
      <c r="K243" s="23"/>
    </row>
    <row r="244" spans="1:11" ht="14.1" customHeight="1">
      <c r="A244" s="23"/>
      <c r="B244" s="23"/>
      <c r="C244" s="39" t="s">
        <v>58</v>
      </c>
      <c r="D244" s="40">
        <v>0</v>
      </c>
      <c r="E244" s="40">
        <v>0</v>
      </c>
      <c r="F244" s="40">
        <v>0</v>
      </c>
      <c r="G244" s="40">
        <v>0</v>
      </c>
      <c r="H244" s="23"/>
      <c r="I244" s="23"/>
      <c r="J244" s="23"/>
      <c r="K244" s="23"/>
    </row>
    <row r="245" spans="1:11" ht="14.1" customHeight="1">
      <c r="A245" s="23"/>
      <c r="B245" s="23"/>
      <c r="C245" s="39" t="s">
        <v>59</v>
      </c>
      <c r="D245" s="40">
        <v>0</v>
      </c>
      <c r="E245" s="40">
        <v>0</v>
      </c>
      <c r="F245" s="40">
        <v>0</v>
      </c>
      <c r="G245" s="40">
        <v>0</v>
      </c>
      <c r="H245" s="23"/>
      <c r="I245" s="23"/>
      <c r="J245" s="23"/>
      <c r="K245" s="23"/>
    </row>
    <row r="246" spans="1:11" ht="14.1" customHeight="1">
      <c r="A246" s="23"/>
      <c r="B246" s="23"/>
      <c r="C246" s="39" t="s">
        <v>60</v>
      </c>
      <c r="D246" s="40">
        <v>0</v>
      </c>
      <c r="E246" s="40">
        <v>0</v>
      </c>
      <c r="F246" s="40">
        <v>0</v>
      </c>
      <c r="G246" s="40">
        <v>0</v>
      </c>
      <c r="H246" s="23"/>
      <c r="I246" s="23"/>
      <c r="J246" s="23"/>
      <c r="K246" s="23"/>
    </row>
    <row r="247" spans="1:11" ht="14.1" customHeight="1">
      <c r="A247" s="23"/>
      <c r="B247" s="23"/>
      <c r="C247" s="39" t="s">
        <v>61</v>
      </c>
      <c r="D247" s="40">
        <v>0</v>
      </c>
      <c r="E247" s="40">
        <v>0</v>
      </c>
      <c r="F247" s="40">
        <v>0</v>
      </c>
      <c r="G247" s="40">
        <v>0</v>
      </c>
      <c r="H247" s="23"/>
      <c r="I247" s="23"/>
      <c r="J247" s="23"/>
      <c r="K247" s="23"/>
    </row>
    <row r="248" spans="1:11" ht="14.1" customHeight="1">
      <c r="A248" s="23"/>
      <c r="B248" s="23"/>
      <c r="C248" s="39" t="s">
        <v>64</v>
      </c>
      <c r="D248" s="40">
        <v>0</v>
      </c>
      <c r="E248" s="40">
        <v>0</v>
      </c>
      <c r="F248" s="40">
        <v>0</v>
      </c>
      <c r="G248" s="40">
        <v>0</v>
      </c>
      <c r="H248" s="23"/>
      <c r="I248" s="23"/>
      <c r="J248" s="23"/>
      <c r="K248" s="23"/>
    </row>
    <row r="249" spans="1:11" ht="14.1" customHeight="1">
      <c r="A249" s="23"/>
      <c r="B249" s="23"/>
      <c r="C249" s="39" t="s">
        <v>65</v>
      </c>
      <c r="D249" s="40">
        <v>0</v>
      </c>
      <c r="E249" s="40">
        <v>0</v>
      </c>
      <c r="F249" s="40">
        <v>0</v>
      </c>
      <c r="G249" s="40">
        <v>0</v>
      </c>
      <c r="H249" s="23"/>
      <c r="I249" s="23"/>
      <c r="J249" s="23"/>
      <c r="K249" s="23"/>
    </row>
    <row r="250" spans="1:11" ht="14.1" customHeight="1">
      <c r="A250" s="23"/>
      <c r="B250" s="23"/>
      <c r="C250" s="41" t="s">
        <v>25</v>
      </c>
      <c r="D250" s="40">
        <v>0</v>
      </c>
      <c r="E250" s="40">
        <v>28000000</v>
      </c>
      <c r="F250" s="40">
        <v>10820000</v>
      </c>
      <c r="G250" s="40">
        <v>91600000</v>
      </c>
      <c r="H250" s="23"/>
      <c r="I250" s="23"/>
      <c r="J250" s="23"/>
      <c r="K250" s="23"/>
    </row>
    <row r="251" spans="1:11" ht="14.1" customHeight="1">
      <c r="A251" s="23"/>
      <c r="B251" s="23"/>
      <c r="C251" s="33" t="s">
        <v>19</v>
      </c>
      <c r="D251" s="1850" t="s">
        <v>2686</v>
      </c>
      <c r="E251" s="1851"/>
      <c r="F251" s="1851"/>
      <c r="G251" s="1851"/>
      <c r="H251" s="23"/>
      <c r="I251" s="23"/>
      <c r="J251" s="23"/>
      <c r="K251" s="23"/>
    </row>
    <row r="252" spans="1:11" ht="14.1" customHeight="1">
      <c r="A252" s="23"/>
      <c r="B252" s="23"/>
      <c r="C252" s="34" t="s">
        <v>20</v>
      </c>
      <c r="D252" s="1846" t="s">
        <v>2685</v>
      </c>
      <c r="E252" s="1847"/>
      <c r="F252" s="1847"/>
      <c r="G252" s="1847"/>
      <c r="H252" s="23"/>
      <c r="I252" s="23"/>
      <c r="J252" s="23"/>
      <c r="K252" s="23"/>
    </row>
    <row r="253" spans="1:11" ht="14.1" customHeight="1">
      <c r="A253" s="23"/>
      <c r="B253" s="23"/>
      <c r="C253" s="34" t="s">
        <v>21</v>
      </c>
      <c r="D253" s="1846" t="s">
        <v>2684</v>
      </c>
      <c r="E253" s="1847"/>
      <c r="F253" s="1847"/>
      <c r="G253" s="1847"/>
      <c r="H253" s="23"/>
      <c r="I253" s="23"/>
      <c r="J253" s="23"/>
      <c r="K253" s="23"/>
    </row>
    <row r="254" spans="1:11" ht="15" customHeight="1">
      <c r="A254" s="23"/>
      <c r="B254" s="23"/>
      <c r="C254" s="35"/>
      <c r="D254" s="36">
        <v>2023</v>
      </c>
      <c r="E254" s="36">
        <v>2024</v>
      </c>
      <c r="F254" s="36">
        <v>2025</v>
      </c>
      <c r="G254" s="36">
        <v>2026</v>
      </c>
      <c r="H254" s="23"/>
      <c r="I254" s="23"/>
      <c r="J254" s="23"/>
      <c r="K254" s="23"/>
    </row>
    <row r="255" spans="1:11" ht="15" customHeight="1">
      <c r="A255" s="23"/>
      <c r="B255" s="23"/>
      <c r="C255" s="37"/>
      <c r="D255" s="38" t="s">
        <v>22</v>
      </c>
      <c r="E255" s="38" t="s">
        <v>23</v>
      </c>
      <c r="F255" s="38" t="s">
        <v>23</v>
      </c>
      <c r="G255" s="38" t="s">
        <v>23</v>
      </c>
      <c r="H255" s="23"/>
      <c r="I255" s="23"/>
      <c r="J255" s="23"/>
      <c r="K255" s="23"/>
    </row>
    <row r="256" spans="1:11" ht="14.1" customHeight="1">
      <c r="A256" s="23"/>
      <c r="B256" s="23"/>
      <c r="C256" s="27" t="s">
        <v>33</v>
      </c>
      <c r="D256" s="31" t="s">
        <v>301</v>
      </c>
      <c r="E256" s="31" t="s">
        <v>191</v>
      </c>
      <c r="F256" s="31" t="s">
        <v>170</v>
      </c>
      <c r="G256" s="31" t="s">
        <v>270</v>
      </c>
      <c r="H256" s="23"/>
      <c r="I256" s="23"/>
      <c r="J256" s="23"/>
      <c r="K256" s="23"/>
    </row>
    <row r="257" spans="1:11" ht="14.1" customHeight="1">
      <c r="A257" s="23"/>
      <c r="B257" s="23"/>
      <c r="C257" s="27" t="s">
        <v>35</v>
      </c>
      <c r="D257" s="31" t="s">
        <v>2683</v>
      </c>
      <c r="E257" s="31" t="s">
        <v>2682</v>
      </c>
      <c r="F257" s="31" t="s">
        <v>2681</v>
      </c>
      <c r="G257" s="31" t="s">
        <v>2680</v>
      </c>
      <c r="H257" s="23"/>
      <c r="I257" s="23"/>
      <c r="J257" s="23"/>
      <c r="K257" s="23"/>
    </row>
    <row r="258" spans="1:11" ht="14.1" customHeight="1">
      <c r="A258" s="23"/>
      <c r="B258" s="23"/>
      <c r="C258" s="27" t="s">
        <v>40</v>
      </c>
      <c r="D258" s="31" t="s">
        <v>2679</v>
      </c>
      <c r="E258" s="31" t="s">
        <v>2678</v>
      </c>
      <c r="F258" s="31" t="s">
        <v>2677</v>
      </c>
      <c r="G258" s="31" t="s">
        <v>2676</v>
      </c>
      <c r="H258" s="23"/>
      <c r="I258" s="23"/>
      <c r="J258" s="23"/>
      <c r="K258" s="23"/>
    </row>
    <row r="259" spans="1:11" ht="14.1" customHeight="1">
      <c r="A259" s="23"/>
      <c r="B259" s="23"/>
      <c r="C259" s="27" t="s">
        <v>41</v>
      </c>
      <c r="D259" s="31" t="s">
        <v>18</v>
      </c>
      <c r="E259" s="31" t="s">
        <v>2675</v>
      </c>
      <c r="F259" s="31" t="s">
        <v>2674</v>
      </c>
      <c r="G259" s="31" t="s">
        <v>2673</v>
      </c>
      <c r="H259" s="23"/>
      <c r="I259" s="23"/>
      <c r="J259" s="23"/>
      <c r="K259" s="23"/>
    </row>
    <row r="260" spans="1:11" ht="14.1" customHeight="1">
      <c r="A260" s="23"/>
      <c r="B260" s="23"/>
      <c r="C260" s="27" t="s">
        <v>43</v>
      </c>
      <c r="D260" s="31" t="s">
        <v>18</v>
      </c>
      <c r="E260" s="31" t="s">
        <v>2672</v>
      </c>
      <c r="F260" s="31" t="s">
        <v>2547</v>
      </c>
      <c r="G260" s="31" t="s">
        <v>2671</v>
      </c>
      <c r="H260" s="23"/>
      <c r="I260" s="23"/>
      <c r="J260" s="23"/>
      <c r="K260" s="23"/>
    </row>
    <row r="261" spans="1:11" ht="14.1" customHeight="1">
      <c r="A261" s="23"/>
      <c r="B261" s="23"/>
      <c r="C261" s="27" t="s">
        <v>47</v>
      </c>
      <c r="D261" s="31" t="s">
        <v>18</v>
      </c>
      <c r="E261" s="31" t="s">
        <v>2670</v>
      </c>
      <c r="F261" s="31" t="s">
        <v>2669</v>
      </c>
      <c r="G261" s="31" t="s">
        <v>2668</v>
      </c>
      <c r="H261" s="23"/>
      <c r="I261" s="23"/>
      <c r="J261" s="23"/>
      <c r="K261" s="23"/>
    </row>
    <row r="262" spans="1:11" ht="14.1" customHeight="1">
      <c r="A262" s="23"/>
      <c r="B262" s="23"/>
      <c r="C262" s="1848" t="s">
        <v>24</v>
      </c>
      <c r="D262" s="1849"/>
      <c r="E262" s="1849"/>
      <c r="F262" s="1849"/>
      <c r="G262" s="1849"/>
      <c r="H262" s="23"/>
      <c r="I262" s="23"/>
      <c r="J262" s="23"/>
      <c r="K262" s="23"/>
    </row>
    <row r="263" spans="1:11" ht="14.1" customHeight="1">
      <c r="A263" s="23"/>
      <c r="B263" s="23"/>
      <c r="C263" s="35"/>
      <c r="D263" s="36">
        <v>2023</v>
      </c>
      <c r="E263" s="36">
        <v>2024</v>
      </c>
      <c r="F263" s="36">
        <v>2025</v>
      </c>
      <c r="G263" s="36">
        <v>2026</v>
      </c>
      <c r="H263" s="23"/>
      <c r="I263" s="23"/>
      <c r="J263" s="23"/>
      <c r="K263" s="23"/>
    </row>
    <row r="264" spans="1:11" ht="14.1" customHeight="1">
      <c r="A264" s="23"/>
      <c r="B264" s="23"/>
      <c r="C264" s="37"/>
      <c r="D264" s="38" t="s">
        <v>22</v>
      </c>
      <c r="E264" s="38" t="s">
        <v>23</v>
      </c>
      <c r="F264" s="38" t="s">
        <v>23</v>
      </c>
      <c r="G264" s="38" t="s">
        <v>23</v>
      </c>
      <c r="H264" s="23"/>
      <c r="I264" s="23"/>
      <c r="J264" s="23"/>
      <c r="K264" s="23"/>
    </row>
    <row r="265" spans="1:11" ht="14.1" customHeight="1">
      <c r="A265" s="23"/>
      <c r="B265" s="23"/>
      <c r="C265" s="39" t="s">
        <v>48</v>
      </c>
      <c r="D265" s="40">
        <v>0</v>
      </c>
      <c r="E265" s="40">
        <v>0</v>
      </c>
      <c r="F265" s="40">
        <v>0</v>
      </c>
      <c r="G265" s="40">
        <v>0</v>
      </c>
      <c r="H265" s="23"/>
      <c r="I265" s="23"/>
      <c r="J265" s="23"/>
      <c r="K265" s="23"/>
    </row>
    <row r="266" spans="1:11" ht="14.1" customHeight="1">
      <c r="A266" s="23"/>
      <c r="B266" s="23"/>
      <c r="C266" s="39" t="s">
        <v>49</v>
      </c>
      <c r="D266" s="40">
        <v>0</v>
      </c>
      <c r="E266" s="40">
        <v>0</v>
      </c>
      <c r="F266" s="40">
        <v>0</v>
      </c>
      <c r="G266" s="40">
        <v>0</v>
      </c>
      <c r="H266" s="23"/>
      <c r="I266" s="23"/>
      <c r="J266" s="23"/>
      <c r="K266" s="23"/>
    </row>
    <row r="267" spans="1:11" ht="14.1" customHeight="1">
      <c r="A267" s="23"/>
      <c r="B267" s="23"/>
      <c r="C267" s="39" t="s">
        <v>50</v>
      </c>
      <c r="D267" s="40">
        <v>0</v>
      </c>
      <c r="E267" s="40">
        <v>0</v>
      </c>
      <c r="F267" s="40">
        <v>0</v>
      </c>
      <c r="G267" s="40">
        <v>0</v>
      </c>
      <c r="H267" s="23"/>
      <c r="I267" s="23"/>
      <c r="J267" s="23"/>
      <c r="K267" s="23"/>
    </row>
    <row r="268" spans="1:11" ht="14.1" customHeight="1">
      <c r="A268" s="23"/>
      <c r="B268" s="23"/>
      <c r="C268" s="39" t="s">
        <v>51</v>
      </c>
      <c r="D268" s="40">
        <v>0</v>
      </c>
      <c r="E268" s="40">
        <v>0</v>
      </c>
      <c r="F268" s="40">
        <v>0</v>
      </c>
      <c r="G268" s="40">
        <v>0</v>
      </c>
      <c r="H268" s="23"/>
      <c r="I268" s="23"/>
      <c r="J268" s="23"/>
      <c r="K268" s="23"/>
    </row>
    <row r="269" spans="1:11" ht="14.1" customHeight="1">
      <c r="A269" s="23"/>
      <c r="B269" s="23"/>
      <c r="C269" s="39" t="s">
        <v>49</v>
      </c>
      <c r="D269" s="40">
        <v>0</v>
      </c>
      <c r="E269" s="40">
        <v>0</v>
      </c>
      <c r="F269" s="40">
        <v>0</v>
      </c>
      <c r="G269" s="40">
        <v>0</v>
      </c>
      <c r="H269" s="23"/>
      <c r="I269" s="23"/>
      <c r="J269" s="23"/>
      <c r="K269" s="23"/>
    </row>
    <row r="270" spans="1:11" ht="14.1" customHeight="1">
      <c r="A270" s="23"/>
      <c r="B270" s="23"/>
      <c r="C270" s="39" t="s">
        <v>50</v>
      </c>
      <c r="D270" s="40">
        <v>0</v>
      </c>
      <c r="E270" s="40">
        <v>0</v>
      </c>
      <c r="F270" s="40">
        <v>0</v>
      </c>
      <c r="G270" s="40">
        <v>0</v>
      </c>
      <c r="H270" s="23"/>
      <c r="I270" s="23"/>
      <c r="J270" s="23"/>
      <c r="K270" s="23"/>
    </row>
    <row r="271" spans="1:11" ht="14.1" customHeight="1">
      <c r="A271" s="23"/>
      <c r="B271" s="23"/>
      <c r="C271" s="39" t="s">
        <v>52</v>
      </c>
      <c r="D271" s="40">
        <v>0</v>
      </c>
      <c r="E271" s="40">
        <v>0</v>
      </c>
      <c r="F271" s="40">
        <v>0</v>
      </c>
      <c r="G271" s="40">
        <v>0</v>
      </c>
      <c r="H271" s="23"/>
      <c r="I271" s="23"/>
      <c r="J271" s="23"/>
      <c r="K271" s="23"/>
    </row>
    <row r="272" spans="1:11" ht="14.1" customHeight="1">
      <c r="A272" s="23"/>
      <c r="B272" s="23"/>
      <c r="C272" s="39" t="s">
        <v>49</v>
      </c>
      <c r="D272" s="40">
        <v>0</v>
      </c>
      <c r="E272" s="40">
        <v>0</v>
      </c>
      <c r="F272" s="40">
        <v>0</v>
      </c>
      <c r="G272" s="40">
        <v>0</v>
      </c>
      <c r="H272" s="23"/>
      <c r="I272" s="23"/>
      <c r="J272" s="23"/>
      <c r="K272" s="23"/>
    </row>
    <row r="273" spans="1:11" ht="14.1" customHeight="1">
      <c r="A273" s="23"/>
      <c r="B273" s="23"/>
      <c r="C273" s="39" t="s">
        <v>50</v>
      </c>
      <c r="D273" s="40">
        <v>0</v>
      </c>
      <c r="E273" s="40">
        <v>0</v>
      </c>
      <c r="F273" s="40">
        <v>0</v>
      </c>
      <c r="G273" s="40">
        <v>0</v>
      </c>
      <c r="H273" s="23"/>
      <c r="I273" s="23"/>
      <c r="J273" s="23"/>
      <c r="K273" s="23"/>
    </row>
    <row r="274" spans="1:11" ht="14.1" customHeight="1">
      <c r="A274" s="23"/>
      <c r="B274" s="23"/>
      <c r="C274" s="39" t="s">
        <v>53</v>
      </c>
      <c r="D274" s="40">
        <v>0</v>
      </c>
      <c r="E274" s="40">
        <v>0</v>
      </c>
      <c r="F274" s="40">
        <v>0</v>
      </c>
      <c r="G274" s="40">
        <v>0</v>
      </c>
      <c r="H274" s="23"/>
      <c r="I274" s="23"/>
      <c r="J274" s="23"/>
      <c r="K274" s="23"/>
    </row>
    <row r="275" spans="1:11" ht="14.1" customHeight="1">
      <c r="A275" s="23"/>
      <c r="B275" s="23"/>
      <c r="C275" s="39" t="s">
        <v>49</v>
      </c>
      <c r="D275" s="40">
        <v>0</v>
      </c>
      <c r="E275" s="40">
        <v>0</v>
      </c>
      <c r="F275" s="40">
        <v>0</v>
      </c>
      <c r="G275" s="40">
        <v>0</v>
      </c>
      <c r="H275" s="23"/>
      <c r="I275" s="23"/>
      <c r="J275" s="23"/>
      <c r="K275" s="23"/>
    </row>
    <row r="276" spans="1:11" ht="14.1" customHeight="1">
      <c r="A276" s="23"/>
      <c r="B276" s="23"/>
      <c r="C276" s="39" t="s">
        <v>50</v>
      </c>
      <c r="D276" s="40">
        <v>0</v>
      </c>
      <c r="E276" s="40">
        <v>0</v>
      </c>
      <c r="F276" s="40">
        <v>0</v>
      </c>
      <c r="G276" s="40">
        <v>0</v>
      </c>
      <c r="H276" s="23"/>
      <c r="I276" s="23"/>
      <c r="J276" s="23"/>
      <c r="K276" s="23"/>
    </row>
    <row r="277" spans="1:11" ht="14.1" customHeight="1">
      <c r="A277" s="23"/>
      <c r="B277" s="23"/>
      <c r="C277" s="39" t="s">
        <v>54</v>
      </c>
      <c r="D277" s="40">
        <v>0</v>
      </c>
      <c r="E277" s="40">
        <v>0</v>
      </c>
      <c r="F277" s="40">
        <v>0</v>
      </c>
      <c r="G277" s="40">
        <v>0</v>
      </c>
      <c r="H277" s="23"/>
      <c r="I277" s="23"/>
      <c r="J277" s="23"/>
      <c r="K277" s="23"/>
    </row>
    <row r="278" spans="1:11" ht="14.1" customHeight="1">
      <c r="A278" s="23"/>
      <c r="B278" s="23"/>
      <c r="C278" s="39" t="s">
        <v>49</v>
      </c>
      <c r="D278" s="40">
        <v>0</v>
      </c>
      <c r="E278" s="40">
        <v>0</v>
      </c>
      <c r="F278" s="40">
        <v>0</v>
      </c>
      <c r="G278" s="40">
        <v>0</v>
      </c>
      <c r="H278" s="23"/>
      <c r="I278" s="23"/>
      <c r="J278" s="23"/>
      <c r="K278" s="23"/>
    </row>
    <row r="279" spans="1:11" ht="14.1" customHeight="1">
      <c r="A279" s="23"/>
      <c r="B279" s="23"/>
      <c r="C279" s="39" t="s">
        <v>50</v>
      </c>
      <c r="D279" s="40">
        <v>0</v>
      </c>
      <c r="E279" s="40">
        <v>0</v>
      </c>
      <c r="F279" s="40">
        <v>0</v>
      </c>
      <c r="G279" s="40">
        <v>0</v>
      </c>
      <c r="H279" s="23"/>
      <c r="I279" s="23"/>
      <c r="J279" s="23"/>
      <c r="K279" s="23"/>
    </row>
    <row r="280" spans="1:11" ht="14.1" customHeight="1">
      <c r="A280" s="23"/>
      <c r="B280" s="23"/>
      <c r="C280" s="39" t="s">
        <v>55</v>
      </c>
      <c r="D280" s="40">
        <v>0</v>
      </c>
      <c r="E280" s="40">
        <v>0</v>
      </c>
      <c r="F280" s="40">
        <v>0</v>
      </c>
      <c r="G280" s="40">
        <v>0</v>
      </c>
      <c r="H280" s="23"/>
      <c r="I280" s="23"/>
      <c r="J280" s="23"/>
      <c r="K280" s="23"/>
    </row>
    <row r="281" spans="1:11" ht="14.1" customHeight="1">
      <c r="A281" s="23"/>
      <c r="B281" s="23"/>
      <c r="C281" s="39" t="s">
        <v>49</v>
      </c>
      <c r="D281" s="40">
        <v>0</v>
      </c>
      <c r="E281" s="40">
        <v>0</v>
      </c>
      <c r="F281" s="40">
        <v>0</v>
      </c>
      <c r="G281" s="40">
        <v>0</v>
      </c>
      <c r="H281" s="23"/>
      <c r="I281" s="23"/>
      <c r="J281" s="23"/>
      <c r="K281" s="23"/>
    </row>
    <row r="282" spans="1:11" ht="14.1" customHeight="1">
      <c r="A282" s="23"/>
      <c r="B282" s="23"/>
      <c r="C282" s="39" t="s">
        <v>50</v>
      </c>
      <c r="D282" s="40">
        <v>0</v>
      </c>
      <c r="E282" s="40">
        <v>0</v>
      </c>
      <c r="F282" s="40">
        <v>0</v>
      </c>
      <c r="G282" s="40">
        <v>0</v>
      </c>
      <c r="H282" s="23"/>
      <c r="I282" s="23"/>
      <c r="J282" s="23"/>
      <c r="K282" s="23"/>
    </row>
    <row r="283" spans="1:11" ht="14.1" customHeight="1">
      <c r="A283" s="23"/>
      <c r="B283" s="23"/>
      <c r="C283" s="39" t="s">
        <v>56</v>
      </c>
      <c r="D283" s="40">
        <v>0</v>
      </c>
      <c r="E283" s="40">
        <v>0</v>
      </c>
      <c r="F283" s="40">
        <v>0</v>
      </c>
      <c r="G283" s="40">
        <v>0</v>
      </c>
      <c r="H283" s="23"/>
      <c r="I283" s="23"/>
      <c r="J283" s="23"/>
      <c r="K283" s="23"/>
    </row>
    <row r="284" spans="1:11" ht="14.1" customHeight="1">
      <c r="A284" s="23"/>
      <c r="B284" s="23"/>
      <c r="C284" s="39" t="s">
        <v>49</v>
      </c>
      <c r="D284" s="40">
        <v>0</v>
      </c>
      <c r="E284" s="40">
        <v>0</v>
      </c>
      <c r="F284" s="40">
        <v>0</v>
      </c>
      <c r="G284" s="40">
        <v>0</v>
      </c>
      <c r="H284" s="23"/>
      <c r="I284" s="23"/>
      <c r="J284" s="23"/>
      <c r="K284" s="23"/>
    </row>
    <row r="285" spans="1:11" ht="14.1" customHeight="1">
      <c r="A285" s="23"/>
      <c r="B285" s="23"/>
      <c r="C285" s="39" t="s">
        <v>50</v>
      </c>
      <c r="D285" s="40">
        <v>0</v>
      </c>
      <c r="E285" s="40">
        <v>0</v>
      </c>
      <c r="F285" s="40">
        <v>0</v>
      </c>
      <c r="G285" s="40">
        <v>0</v>
      </c>
      <c r="H285" s="23"/>
      <c r="I285" s="23"/>
      <c r="J285" s="23"/>
      <c r="K285" s="23"/>
    </row>
    <row r="286" spans="1:11" ht="14.1" customHeight="1">
      <c r="A286" s="23"/>
      <c r="B286" s="23"/>
      <c r="C286" s="39" t="s">
        <v>57</v>
      </c>
      <c r="D286" s="40">
        <v>0</v>
      </c>
      <c r="E286" s="40">
        <v>0</v>
      </c>
      <c r="F286" s="40">
        <v>0</v>
      </c>
      <c r="G286" s="40">
        <v>0</v>
      </c>
      <c r="H286" s="23"/>
      <c r="I286" s="23"/>
      <c r="J286" s="23"/>
      <c r="K286" s="23"/>
    </row>
    <row r="287" spans="1:11" ht="14.1" customHeight="1">
      <c r="A287" s="23"/>
      <c r="B287" s="23"/>
      <c r="C287" s="39" t="s">
        <v>49</v>
      </c>
      <c r="D287" s="40">
        <v>0</v>
      </c>
      <c r="E287" s="40">
        <v>0</v>
      </c>
      <c r="F287" s="40">
        <v>0</v>
      </c>
      <c r="G287" s="40">
        <v>0</v>
      </c>
      <c r="H287" s="23"/>
      <c r="I287" s="23"/>
      <c r="J287" s="23"/>
      <c r="K287" s="23"/>
    </row>
    <row r="288" spans="1:11" ht="14.1" customHeight="1">
      <c r="A288" s="23"/>
      <c r="B288" s="23"/>
      <c r="C288" s="39" t="s">
        <v>58</v>
      </c>
      <c r="D288" s="40">
        <v>0</v>
      </c>
      <c r="E288" s="40">
        <v>0</v>
      </c>
      <c r="F288" s="40">
        <v>0</v>
      </c>
      <c r="G288" s="40">
        <v>0</v>
      </c>
      <c r="H288" s="23"/>
      <c r="I288" s="23"/>
      <c r="J288" s="23"/>
      <c r="K288" s="23"/>
    </row>
    <row r="289" spans="1:11" ht="14.1" customHeight="1">
      <c r="A289" s="23"/>
      <c r="B289" s="23"/>
      <c r="C289" s="39" t="s">
        <v>59</v>
      </c>
      <c r="D289" s="40">
        <v>0</v>
      </c>
      <c r="E289" s="40">
        <v>0</v>
      </c>
      <c r="F289" s="40">
        <v>0</v>
      </c>
      <c r="G289" s="40">
        <v>0</v>
      </c>
      <c r="H289" s="23"/>
      <c r="I289" s="23"/>
      <c r="J289" s="23"/>
      <c r="K289" s="23"/>
    </row>
    <row r="290" spans="1:11" ht="14.1" customHeight="1">
      <c r="A290" s="23"/>
      <c r="B290" s="23"/>
      <c r="C290" s="39" t="s">
        <v>60</v>
      </c>
      <c r="D290" s="40">
        <v>0</v>
      </c>
      <c r="E290" s="40">
        <v>0</v>
      </c>
      <c r="F290" s="40">
        <v>0</v>
      </c>
      <c r="G290" s="40">
        <v>0</v>
      </c>
      <c r="H290" s="23"/>
      <c r="I290" s="23"/>
      <c r="J290" s="23"/>
      <c r="K290" s="23"/>
    </row>
    <row r="291" spans="1:11" ht="14.1" customHeight="1">
      <c r="A291" s="23"/>
      <c r="B291" s="23"/>
      <c r="C291" s="39" t="s">
        <v>61</v>
      </c>
      <c r="D291" s="40">
        <v>0</v>
      </c>
      <c r="E291" s="40">
        <v>0</v>
      </c>
      <c r="F291" s="40">
        <v>0</v>
      </c>
      <c r="G291" s="40">
        <v>0</v>
      </c>
      <c r="H291" s="23"/>
      <c r="I291" s="23"/>
      <c r="J291" s="23"/>
      <c r="K291" s="23"/>
    </row>
    <row r="292" spans="1:11" ht="14.1" customHeight="1">
      <c r="A292" s="23"/>
      <c r="B292" s="23"/>
      <c r="C292" s="39" t="s">
        <v>62</v>
      </c>
      <c r="D292" s="40">
        <v>0</v>
      </c>
      <c r="E292" s="40">
        <v>113900000</v>
      </c>
      <c r="F292" s="40">
        <v>107000000</v>
      </c>
      <c r="G292" s="40">
        <v>39440000</v>
      </c>
      <c r="H292" s="23"/>
      <c r="I292" s="23"/>
      <c r="J292" s="23"/>
      <c r="K292" s="23"/>
    </row>
    <row r="293" spans="1:11" ht="14.1" customHeight="1">
      <c r="A293" s="23"/>
      <c r="B293" s="23"/>
      <c r="C293" s="39" t="s">
        <v>49</v>
      </c>
      <c r="D293" s="40">
        <v>0</v>
      </c>
      <c r="E293" s="40">
        <v>113900000</v>
      </c>
      <c r="F293" s="40">
        <v>107000000</v>
      </c>
      <c r="G293" s="40">
        <v>39440000</v>
      </c>
      <c r="H293" s="23"/>
      <c r="I293" s="23"/>
      <c r="J293" s="23"/>
      <c r="K293" s="23"/>
    </row>
    <row r="294" spans="1:11" ht="14.1" customHeight="1">
      <c r="A294" s="23"/>
      <c r="B294" s="23"/>
      <c r="C294" s="39" t="s">
        <v>58</v>
      </c>
      <c r="D294" s="40">
        <v>0</v>
      </c>
      <c r="E294" s="40">
        <v>0</v>
      </c>
      <c r="F294" s="40">
        <v>0</v>
      </c>
      <c r="G294" s="40">
        <v>0</v>
      </c>
      <c r="H294" s="23"/>
      <c r="I294" s="23"/>
      <c r="J294" s="23"/>
      <c r="K294" s="23"/>
    </row>
    <row r="295" spans="1:11" ht="14.1" customHeight="1">
      <c r="A295" s="23"/>
      <c r="B295" s="23"/>
      <c r="C295" s="39" t="s">
        <v>59</v>
      </c>
      <c r="D295" s="40">
        <v>0</v>
      </c>
      <c r="E295" s="40">
        <v>0</v>
      </c>
      <c r="F295" s="40">
        <v>0</v>
      </c>
      <c r="G295" s="40">
        <v>0</v>
      </c>
      <c r="H295" s="23"/>
      <c r="I295" s="23"/>
      <c r="J295" s="23"/>
      <c r="K295" s="23"/>
    </row>
    <row r="296" spans="1:11" ht="14.1" customHeight="1">
      <c r="A296" s="23"/>
      <c r="B296" s="23"/>
      <c r="C296" s="39" t="s">
        <v>60</v>
      </c>
      <c r="D296" s="40">
        <v>0</v>
      </c>
      <c r="E296" s="40">
        <v>0</v>
      </c>
      <c r="F296" s="40">
        <v>0</v>
      </c>
      <c r="G296" s="40">
        <v>0</v>
      </c>
      <c r="H296" s="23"/>
      <c r="I296" s="23"/>
      <c r="J296" s="23"/>
      <c r="K296" s="23"/>
    </row>
    <row r="297" spans="1:11" ht="14.1" customHeight="1">
      <c r="A297" s="23"/>
      <c r="B297" s="23"/>
      <c r="C297" s="39" t="s">
        <v>61</v>
      </c>
      <c r="D297" s="40">
        <v>0</v>
      </c>
      <c r="E297" s="40">
        <v>0</v>
      </c>
      <c r="F297" s="40">
        <v>0</v>
      </c>
      <c r="G297" s="40">
        <v>0</v>
      </c>
      <c r="H297" s="23"/>
      <c r="I297" s="23"/>
      <c r="J297" s="23"/>
      <c r="K297" s="23"/>
    </row>
    <row r="298" spans="1:11" ht="14.1" customHeight="1">
      <c r="A298" s="23"/>
      <c r="B298" s="23"/>
      <c r="C298" s="39" t="s">
        <v>63</v>
      </c>
      <c r="D298" s="40">
        <v>0</v>
      </c>
      <c r="E298" s="40">
        <v>0</v>
      </c>
      <c r="F298" s="40">
        <v>0</v>
      </c>
      <c r="G298" s="40">
        <v>0</v>
      </c>
      <c r="H298" s="23"/>
      <c r="I298" s="23"/>
      <c r="J298" s="23"/>
      <c r="K298" s="23"/>
    </row>
    <row r="299" spans="1:11" ht="14.1" customHeight="1">
      <c r="A299" s="23"/>
      <c r="B299" s="23"/>
      <c r="C299" s="39" t="s">
        <v>49</v>
      </c>
      <c r="D299" s="40">
        <v>0</v>
      </c>
      <c r="E299" s="40">
        <v>0</v>
      </c>
      <c r="F299" s="40">
        <v>0</v>
      </c>
      <c r="G299" s="40">
        <v>0</v>
      </c>
      <c r="H299" s="23"/>
      <c r="I299" s="23"/>
      <c r="J299" s="23"/>
      <c r="K299" s="23"/>
    </row>
    <row r="300" spans="1:11" ht="14.1" customHeight="1">
      <c r="A300" s="23"/>
      <c r="B300" s="23"/>
      <c r="C300" s="39" t="s">
        <v>58</v>
      </c>
      <c r="D300" s="40">
        <v>0</v>
      </c>
      <c r="E300" s="40">
        <v>0</v>
      </c>
      <c r="F300" s="40">
        <v>0</v>
      </c>
      <c r="G300" s="40">
        <v>0</v>
      </c>
      <c r="H300" s="23"/>
      <c r="I300" s="23"/>
      <c r="J300" s="23"/>
      <c r="K300" s="23"/>
    </row>
    <row r="301" spans="1:11" ht="14.1" customHeight="1">
      <c r="A301" s="23"/>
      <c r="B301" s="23"/>
      <c r="C301" s="39" t="s">
        <v>59</v>
      </c>
      <c r="D301" s="40">
        <v>0</v>
      </c>
      <c r="E301" s="40">
        <v>0</v>
      </c>
      <c r="F301" s="40">
        <v>0</v>
      </c>
      <c r="G301" s="40">
        <v>0</v>
      </c>
      <c r="H301" s="23"/>
      <c r="I301" s="23"/>
      <c r="J301" s="23"/>
      <c r="K301" s="23"/>
    </row>
    <row r="302" spans="1:11" ht="14.1" customHeight="1">
      <c r="A302" s="23"/>
      <c r="B302" s="23"/>
      <c r="C302" s="39" t="s">
        <v>60</v>
      </c>
      <c r="D302" s="40">
        <v>0</v>
      </c>
      <c r="E302" s="40">
        <v>0</v>
      </c>
      <c r="F302" s="40">
        <v>0</v>
      </c>
      <c r="G302" s="40">
        <v>0</v>
      </c>
      <c r="H302" s="23"/>
      <c r="I302" s="23"/>
      <c r="J302" s="23"/>
      <c r="K302" s="23"/>
    </row>
    <row r="303" spans="1:11" ht="14.1" customHeight="1">
      <c r="A303" s="23"/>
      <c r="B303" s="23"/>
      <c r="C303" s="39" t="s">
        <v>61</v>
      </c>
      <c r="D303" s="40">
        <v>0</v>
      </c>
      <c r="E303" s="40">
        <v>0</v>
      </c>
      <c r="F303" s="40">
        <v>0</v>
      </c>
      <c r="G303" s="40">
        <v>0</v>
      </c>
      <c r="H303" s="23"/>
      <c r="I303" s="23"/>
      <c r="J303" s="23"/>
      <c r="K303" s="23"/>
    </row>
    <row r="304" spans="1:11" ht="14.1" customHeight="1">
      <c r="A304" s="23"/>
      <c r="B304" s="23"/>
      <c r="C304" s="39" t="s">
        <v>64</v>
      </c>
      <c r="D304" s="40">
        <v>0</v>
      </c>
      <c r="E304" s="40">
        <v>0</v>
      </c>
      <c r="F304" s="40">
        <v>0</v>
      </c>
      <c r="G304" s="40">
        <v>0</v>
      </c>
      <c r="H304" s="23"/>
      <c r="I304" s="23"/>
      <c r="J304" s="23"/>
      <c r="K304" s="23"/>
    </row>
    <row r="305" spans="1:11" ht="14.1" customHeight="1">
      <c r="A305" s="23"/>
      <c r="B305" s="23"/>
      <c r="C305" s="39" t="s">
        <v>65</v>
      </c>
      <c r="D305" s="40">
        <v>0</v>
      </c>
      <c r="E305" s="40">
        <v>0</v>
      </c>
      <c r="F305" s="40">
        <v>0</v>
      </c>
      <c r="G305" s="40">
        <v>0</v>
      </c>
      <c r="H305" s="23"/>
      <c r="I305" s="23"/>
      <c r="J305" s="23"/>
      <c r="K305" s="23"/>
    </row>
    <row r="306" spans="1:11" ht="14.1" customHeight="1">
      <c r="A306" s="23"/>
      <c r="B306" s="23"/>
      <c r="C306" s="41" t="s">
        <v>25</v>
      </c>
      <c r="D306" s="40">
        <v>0</v>
      </c>
      <c r="E306" s="40">
        <v>113900000</v>
      </c>
      <c r="F306" s="40">
        <v>107000000</v>
      </c>
      <c r="G306" s="40">
        <v>39440000</v>
      </c>
      <c r="H306" s="23"/>
      <c r="I306" s="23"/>
      <c r="J306" s="23"/>
      <c r="K306" s="23"/>
    </row>
    <row r="307" spans="1:11" ht="14.1" customHeight="1">
      <c r="A307" s="23"/>
      <c r="B307" s="23"/>
      <c r="C307" s="32" t="s">
        <v>2667</v>
      </c>
      <c r="D307" s="1852" t="s">
        <v>775</v>
      </c>
      <c r="E307" s="1853"/>
      <c r="F307" s="1853"/>
      <c r="G307" s="1853"/>
      <c r="H307" s="23"/>
      <c r="I307" s="23"/>
      <c r="J307" s="23"/>
      <c r="K307" s="23"/>
    </row>
    <row r="308" spans="1:11" ht="14.1" customHeight="1">
      <c r="A308" s="23"/>
      <c r="B308" s="23"/>
      <c r="C308" s="33" t="s">
        <v>19</v>
      </c>
      <c r="D308" s="1850" t="s">
        <v>2666</v>
      </c>
      <c r="E308" s="1851"/>
      <c r="F308" s="1851"/>
      <c r="G308" s="1851"/>
      <c r="H308" s="23"/>
      <c r="I308" s="23"/>
      <c r="J308" s="23"/>
      <c r="K308" s="23"/>
    </row>
    <row r="309" spans="1:11" ht="14.1" customHeight="1">
      <c r="A309" s="23"/>
      <c r="B309" s="23"/>
      <c r="C309" s="34" t="s">
        <v>20</v>
      </c>
      <c r="D309" s="1846" t="s">
        <v>2665</v>
      </c>
      <c r="E309" s="1847"/>
      <c r="F309" s="1847"/>
      <c r="G309" s="1847"/>
      <c r="H309" s="23"/>
      <c r="I309" s="23"/>
      <c r="J309" s="23"/>
      <c r="K309" s="23"/>
    </row>
    <row r="310" spans="1:11" ht="14.1" customHeight="1">
      <c r="A310" s="23"/>
      <c r="B310" s="23"/>
      <c r="C310" s="34" t="s">
        <v>21</v>
      </c>
      <c r="D310" s="1846" t="s">
        <v>2664</v>
      </c>
      <c r="E310" s="1847"/>
      <c r="F310" s="1847"/>
      <c r="G310" s="1847"/>
      <c r="H310" s="23"/>
      <c r="I310" s="23"/>
      <c r="J310" s="23"/>
      <c r="K310" s="23"/>
    </row>
    <row r="311" spans="1:11" ht="15" customHeight="1">
      <c r="A311" s="23"/>
      <c r="B311" s="23"/>
      <c r="C311" s="35"/>
      <c r="D311" s="36">
        <v>2023</v>
      </c>
      <c r="E311" s="36">
        <v>2024</v>
      </c>
      <c r="F311" s="36">
        <v>2025</v>
      </c>
      <c r="G311" s="36">
        <v>2026</v>
      </c>
      <c r="H311" s="23"/>
      <c r="I311" s="23"/>
      <c r="J311" s="23"/>
      <c r="K311" s="23"/>
    </row>
    <row r="312" spans="1:11" ht="15" customHeight="1">
      <c r="A312" s="23"/>
      <c r="B312" s="23"/>
      <c r="C312" s="37"/>
      <c r="D312" s="38" t="s">
        <v>22</v>
      </c>
      <c r="E312" s="38" t="s">
        <v>23</v>
      </c>
      <c r="F312" s="38" t="s">
        <v>23</v>
      </c>
      <c r="G312" s="38" t="s">
        <v>23</v>
      </c>
      <c r="H312" s="23"/>
      <c r="I312" s="23"/>
      <c r="J312" s="23"/>
      <c r="K312" s="23"/>
    </row>
    <row r="313" spans="1:11" ht="14.1" customHeight="1">
      <c r="A313" s="23"/>
      <c r="B313" s="23"/>
      <c r="C313" s="27" t="s">
        <v>33</v>
      </c>
      <c r="D313" s="31" t="s">
        <v>73</v>
      </c>
      <c r="E313" s="31" t="s">
        <v>5</v>
      </c>
      <c r="F313" s="31" t="s">
        <v>1832</v>
      </c>
      <c r="G313" s="31" t="s">
        <v>127</v>
      </c>
      <c r="H313" s="23"/>
      <c r="I313" s="23"/>
      <c r="J313" s="23"/>
      <c r="K313" s="23"/>
    </row>
    <row r="314" spans="1:11" ht="14.1" customHeight="1">
      <c r="A314" s="23"/>
      <c r="B314" s="23"/>
      <c r="C314" s="27" t="s">
        <v>35</v>
      </c>
      <c r="D314" s="31" t="s">
        <v>2663</v>
      </c>
      <c r="E314" s="31" t="s">
        <v>2036</v>
      </c>
      <c r="F314" s="31" t="s">
        <v>2662</v>
      </c>
      <c r="G314" s="31" t="s">
        <v>2661</v>
      </c>
      <c r="H314" s="23"/>
      <c r="I314" s="23"/>
      <c r="J314" s="23"/>
      <c r="K314" s="23"/>
    </row>
    <row r="315" spans="1:11" ht="14.1" customHeight="1">
      <c r="A315" s="23"/>
      <c r="B315" s="23"/>
      <c r="C315" s="27" t="s">
        <v>40</v>
      </c>
      <c r="D315" s="31" t="s">
        <v>2660</v>
      </c>
      <c r="E315" s="31" t="s">
        <v>2659</v>
      </c>
      <c r="F315" s="31" t="s">
        <v>2658</v>
      </c>
      <c r="G315" s="31" t="s">
        <v>2657</v>
      </c>
      <c r="H315" s="23"/>
      <c r="I315" s="23"/>
      <c r="J315" s="23"/>
      <c r="K315" s="23"/>
    </row>
    <row r="316" spans="1:11" ht="14.1" customHeight="1">
      <c r="A316" s="23"/>
      <c r="B316" s="23"/>
      <c r="C316" s="27" t="s">
        <v>41</v>
      </c>
      <c r="D316" s="31" t="s">
        <v>18</v>
      </c>
      <c r="E316" s="31" t="s">
        <v>2656</v>
      </c>
      <c r="F316" s="31" t="s">
        <v>2655</v>
      </c>
      <c r="G316" s="31" t="s">
        <v>2654</v>
      </c>
      <c r="H316" s="23"/>
      <c r="I316" s="23"/>
      <c r="J316" s="23"/>
      <c r="K316" s="23"/>
    </row>
    <row r="317" spans="1:11" ht="14.1" customHeight="1">
      <c r="A317" s="23"/>
      <c r="B317" s="23"/>
      <c r="C317" s="27" t="s">
        <v>43</v>
      </c>
      <c r="D317" s="31" t="s">
        <v>18</v>
      </c>
      <c r="E317" s="31" t="s">
        <v>2653</v>
      </c>
      <c r="F317" s="31" t="s">
        <v>2652</v>
      </c>
      <c r="G317" s="31" t="s">
        <v>2651</v>
      </c>
      <c r="H317" s="23"/>
      <c r="I317" s="23"/>
      <c r="J317" s="23"/>
      <c r="K317" s="23"/>
    </row>
    <row r="318" spans="1:11" ht="14.1" customHeight="1">
      <c r="A318" s="23"/>
      <c r="B318" s="23"/>
      <c r="C318" s="27" t="s">
        <v>47</v>
      </c>
      <c r="D318" s="31" t="s">
        <v>18</v>
      </c>
      <c r="E318" s="31" t="s">
        <v>2650</v>
      </c>
      <c r="F318" s="31" t="s">
        <v>2649</v>
      </c>
      <c r="G318" s="31" t="s">
        <v>2648</v>
      </c>
      <c r="H318" s="23"/>
      <c r="I318" s="23"/>
      <c r="J318" s="23"/>
      <c r="K318" s="23"/>
    </row>
    <row r="319" spans="1:11" ht="14.1" customHeight="1">
      <c r="A319" s="23"/>
      <c r="B319" s="23"/>
      <c r="C319" s="1848" t="s">
        <v>24</v>
      </c>
      <c r="D319" s="1849"/>
      <c r="E319" s="1849"/>
      <c r="F319" s="1849"/>
      <c r="G319" s="1849"/>
      <c r="H319" s="23"/>
      <c r="I319" s="23"/>
      <c r="J319" s="23"/>
      <c r="K319" s="23"/>
    </row>
    <row r="320" spans="1:11" ht="14.1" customHeight="1">
      <c r="A320" s="23"/>
      <c r="B320" s="23"/>
      <c r="C320" s="35"/>
      <c r="D320" s="36">
        <v>2023</v>
      </c>
      <c r="E320" s="36">
        <v>2024</v>
      </c>
      <c r="F320" s="36">
        <v>2025</v>
      </c>
      <c r="G320" s="36">
        <v>2026</v>
      </c>
      <c r="H320" s="23"/>
      <c r="I320" s="23"/>
      <c r="J320" s="23"/>
      <c r="K320" s="23"/>
    </row>
    <row r="321" spans="1:11" ht="14.1" customHeight="1">
      <c r="A321" s="23"/>
      <c r="B321" s="23"/>
      <c r="C321" s="37"/>
      <c r="D321" s="38" t="s">
        <v>22</v>
      </c>
      <c r="E321" s="38" t="s">
        <v>23</v>
      </c>
      <c r="F321" s="38" t="s">
        <v>23</v>
      </c>
      <c r="G321" s="38" t="s">
        <v>23</v>
      </c>
      <c r="H321" s="23"/>
      <c r="I321" s="23"/>
      <c r="J321" s="23"/>
      <c r="K321" s="23"/>
    </row>
    <row r="322" spans="1:11" ht="14.1" customHeight="1">
      <c r="A322" s="23"/>
      <c r="B322" s="23"/>
      <c r="C322" s="39" t="s">
        <v>48</v>
      </c>
      <c r="D322" s="40">
        <v>0</v>
      </c>
      <c r="E322" s="40">
        <v>0</v>
      </c>
      <c r="F322" s="40">
        <v>0</v>
      </c>
      <c r="G322" s="40">
        <v>0</v>
      </c>
      <c r="H322" s="23"/>
      <c r="I322" s="23"/>
      <c r="J322" s="23"/>
      <c r="K322" s="23"/>
    </row>
    <row r="323" spans="1:11" ht="14.1" customHeight="1">
      <c r="A323" s="23"/>
      <c r="B323" s="23"/>
      <c r="C323" s="39" t="s">
        <v>49</v>
      </c>
      <c r="D323" s="40">
        <v>0</v>
      </c>
      <c r="E323" s="40">
        <v>0</v>
      </c>
      <c r="F323" s="40">
        <v>0</v>
      </c>
      <c r="G323" s="40">
        <v>0</v>
      </c>
      <c r="H323" s="23"/>
      <c r="I323" s="23"/>
      <c r="J323" s="23"/>
      <c r="K323" s="23"/>
    </row>
    <row r="324" spans="1:11" ht="14.1" customHeight="1">
      <c r="A324" s="23"/>
      <c r="B324" s="23"/>
      <c r="C324" s="39" t="s">
        <v>50</v>
      </c>
      <c r="D324" s="40">
        <v>0</v>
      </c>
      <c r="E324" s="40">
        <v>0</v>
      </c>
      <c r="F324" s="40">
        <v>0</v>
      </c>
      <c r="G324" s="40">
        <v>0</v>
      </c>
      <c r="H324" s="23"/>
      <c r="I324" s="23"/>
      <c r="J324" s="23"/>
      <c r="K324" s="23"/>
    </row>
    <row r="325" spans="1:11" ht="14.1" customHeight="1">
      <c r="A325" s="23"/>
      <c r="B325" s="23"/>
      <c r="C325" s="39" t="s">
        <v>51</v>
      </c>
      <c r="D325" s="40">
        <v>0</v>
      </c>
      <c r="E325" s="40">
        <v>0</v>
      </c>
      <c r="F325" s="40">
        <v>0</v>
      </c>
      <c r="G325" s="40">
        <v>0</v>
      </c>
      <c r="H325" s="23"/>
      <c r="I325" s="23"/>
      <c r="J325" s="23"/>
      <c r="K325" s="23"/>
    </row>
    <row r="326" spans="1:11" ht="14.1" customHeight="1">
      <c r="A326" s="23"/>
      <c r="B326" s="23"/>
      <c r="C326" s="39" t="s">
        <v>49</v>
      </c>
      <c r="D326" s="40">
        <v>0</v>
      </c>
      <c r="E326" s="40">
        <v>0</v>
      </c>
      <c r="F326" s="40">
        <v>0</v>
      </c>
      <c r="G326" s="40">
        <v>0</v>
      </c>
      <c r="H326" s="23"/>
      <c r="I326" s="23"/>
      <c r="J326" s="23"/>
      <c r="K326" s="23"/>
    </row>
    <row r="327" spans="1:11" ht="14.1" customHeight="1">
      <c r="A327" s="23"/>
      <c r="B327" s="23"/>
      <c r="C327" s="39" t="s">
        <v>50</v>
      </c>
      <c r="D327" s="40">
        <v>0</v>
      </c>
      <c r="E327" s="40">
        <v>0</v>
      </c>
      <c r="F327" s="40">
        <v>0</v>
      </c>
      <c r="G327" s="40">
        <v>0</v>
      </c>
      <c r="H327" s="23"/>
      <c r="I327" s="23"/>
      <c r="J327" s="23"/>
      <c r="K327" s="23"/>
    </row>
    <row r="328" spans="1:11" ht="14.1" customHeight="1">
      <c r="A328" s="23"/>
      <c r="B328" s="23"/>
      <c r="C328" s="39" t="s">
        <v>52</v>
      </c>
      <c r="D328" s="40">
        <v>0</v>
      </c>
      <c r="E328" s="40">
        <v>0</v>
      </c>
      <c r="F328" s="40">
        <v>0</v>
      </c>
      <c r="G328" s="40">
        <v>0</v>
      </c>
      <c r="H328" s="23"/>
      <c r="I328" s="23"/>
      <c r="J328" s="23"/>
      <c r="K328" s="23"/>
    </row>
    <row r="329" spans="1:11" ht="14.1" customHeight="1">
      <c r="A329" s="23"/>
      <c r="B329" s="23"/>
      <c r="C329" s="39" t="s">
        <v>49</v>
      </c>
      <c r="D329" s="40">
        <v>0</v>
      </c>
      <c r="E329" s="40">
        <v>0</v>
      </c>
      <c r="F329" s="40">
        <v>0</v>
      </c>
      <c r="G329" s="40">
        <v>0</v>
      </c>
      <c r="H329" s="23"/>
      <c r="I329" s="23"/>
      <c r="J329" s="23"/>
      <c r="K329" s="23"/>
    </row>
    <row r="330" spans="1:11" ht="14.1" customHeight="1">
      <c r="A330" s="23"/>
      <c r="B330" s="23"/>
      <c r="C330" s="39" t="s">
        <v>50</v>
      </c>
      <c r="D330" s="40">
        <v>0</v>
      </c>
      <c r="E330" s="40">
        <v>0</v>
      </c>
      <c r="F330" s="40">
        <v>0</v>
      </c>
      <c r="G330" s="40">
        <v>0</v>
      </c>
      <c r="H330" s="23"/>
      <c r="I330" s="23"/>
      <c r="J330" s="23"/>
      <c r="K330" s="23"/>
    </row>
    <row r="331" spans="1:11" ht="14.1" customHeight="1">
      <c r="A331" s="23"/>
      <c r="B331" s="23"/>
      <c r="C331" s="39" t="s">
        <v>53</v>
      </c>
      <c r="D331" s="40">
        <v>0</v>
      </c>
      <c r="E331" s="40">
        <v>0</v>
      </c>
      <c r="F331" s="40">
        <v>0</v>
      </c>
      <c r="G331" s="40">
        <v>0</v>
      </c>
      <c r="H331" s="23"/>
      <c r="I331" s="23"/>
      <c r="J331" s="23"/>
      <c r="K331" s="23"/>
    </row>
    <row r="332" spans="1:11" ht="14.1" customHeight="1">
      <c r="A332" s="23"/>
      <c r="B332" s="23"/>
      <c r="C332" s="39" t="s">
        <v>49</v>
      </c>
      <c r="D332" s="40">
        <v>0</v>
      </c>
      <c r="E332" s="40">
        <v>0</v>
      </c>
      <c r="F332" s="40">
        <v>0</v>
      </c>
      <c r="G332" s="40">
        <v>0</v>
      </c>
      <c r="H332" s="23"/>
      <c r="I332" s="23"/>
      <c r="J332" s="23"/>
      <c r="K332" s="23"/>
    </row>
    <row r="333" spans="1:11" ht="14.1" customHeight="1">
      <c r="A333" s="23"/>
      <c r="B333" s="23"/>
      <c r="C333" s="39" t="s">
        <v>50</v>
      </c>
      <c r="D333" s="40">
        <v>0</v>
      </c>
      <c r="E333" s="40">
        <v>0</v>
      </c>
      <c r="F333" s="40">
        <v>0</v>
      </c>
      <c r="G333" s="40">
        <v>0</v>
      </c>
      <c r="H333" s="23"/>
      <c r="I333" s="23"/>
      <c r="J333" s="23"/>
      <c r="K333" s="23"/>
    </row>
    <row r="334" spans="1:11" ht="14.1" customHeight="1">
      <c r="A334" s="23"/>
      <c r="B334" s="23"/>
      <c r="C334" s="39" t="s">
        <v>54</v>
      </c>
      <c r="D334" s="40">
        <v>0</v>
      </c>
      <c r="E334" s="40">
        <v>0</v>
      </c>
      <c r="F334" s="40">
        <v>0</v>
      </c>
      <c r="G334" s="40">
        <v>0</v>
      </c>
      <c r="H334" s="23"/>
      <c r="I334" s="23"/>
      <c r="J334" s="23"/>
      <c r="K334" s="23"/>
    </row>
    <row r="335" spans="1:11" ht="14.1" customHeight="1">
      <c r="A335" s="23"/>
      <c r="B335" s="23"/>
      <c r="C335" s="39" t="s">
        <v>49</v>
      </c>
      <c r="D335" s="40">
        <v>0</v>
      </c>
      <c r="E335" s="40">
        <v>0</v>
      </c>
      <c r="F335" s="40">
        <v>0</v>
      </c>
      <c r="G335" s="40">
        <v>0</v>
      </c>
      <c r="H335" s="23"/>
      <c r="I335" s="23"/>
      <c r="J335" s="23"/>
      <c r="K335" s="23"/>
    </row>
    <row r="336" spans="1:11" ht="14.1" customHeight="1">
      <c r="A336" s="23"/>
      <c r="B336" s="23"/>
      <c r="C336" s="39" t="s">
        <v>50</v>
      </c>
      <c r="D336" s="40">
        <v>0</v>
      </c>
      <c r="E336" s="40">
        <v>0</v>
      </c>
      <c r="F336" s="40">
        <v>0</v>
      </c>
      <c r="G336" s="40">
        <v>0</v>
      </c>
      <c r="H336" s="23"/>
      <c r="I336" s="23"/>
      <c r="J336" s="23"/>
      <c r="K336" s="23"/>
    </row>
    <row r="337" spans="1:11" ht="14.1" customHeight="1">
      <c r="A337" s="23"/>
      <c r="B337" s="23"/>
      <c r="C337" s="39" t="s">
        <v>55</v>
      </c>
      <c r="D337" s="40">
        <v>0</v>
      </c>
      <c r="E337" s="40">
        <v>0</v>
      </c>
      <c r="F337" s="40">
        <v>0</v>
      </c>
      <c r="G337" s="40">
        <v>0</v>
      </c>
      <c r="H337" s="23"/>
      <c r="I337" s="23"/>
      <c r="J337" s="23"/>
      <c r="K337" s="23"/>
    </row>
    <row r="338" spans="1:11" ht="14.1" customHeight="1">
      <c r="A338" s="23"/>
      <c r="B338" s="23"/>
      <c r="C338" s="39" t="s">
        <v>49</v>
      </c>
      <c r="D338" s="40">
        <v>0</v>
      </c>
      <c r="E338" s="40">
        <v>0</v>
      </c>
      <c r="F338" s="40">
        <v>0</v>
      </c>
      <c r="G338" s="40">
        <v>0</v>
      </c>
      <c r="H338" s="23"/>
      <c r="I338" s="23"/>
      <c r="J338" s="23"/>
      <c r="K338" s="23"/>
    </row>
    <row r="339" spans="1:11" ht="14.1" customHeight="1">
      <c r="A339" s="23"/>
      <c r="B339" s="23"/>
      <c r="C339" s="39" t="s">
        <v>50</v>
      </c>
      <c r="D339" s="40">
        <v>0</v>
      </c>
      <c r="E339" s="40">
        <v>0</v>
      </c>
      <c r="F339" s="40">
        <v>0</v>
      </c>
      <c r="G339" s="40">
        <v>0</v>
      </c>
      <c r="H339" s="23"/>
      <c r="I339" s="23"/>
      <c r="J339" s="23"/>
      <c r="K339" s="23"/>
    </row>
    <row r="340" spans="1:11" ht="14.1" customHeight="1">
      <c r="A340" s="23"/>
      <c r="B340" s="23"/>
      <c r="C340" s="39" t="s">
        <v>56</v>
      </c>
      <c r="D340" s="40">
        <v>0</v>
      </c>
      <c r="E340" s="40">
        <v>0</v>
      </c>
      <c r="F340" s="40">
        <v>0</v>
      </c>
      <c r="G340" s="40">
        <v>0</v>
      </c>
      <c r="H340" s="23"/>
      <c r="I340" s="23"/>
      <c r="J340" s="23"/>
      <c r="K340" s="23"/>
    </row>
    <row r="341" spans="1:11" ht="14.1" customHeight="1">
      <c r="A341" s="23"/>
      <c r="B341" s="23"/>
      <c r="C341" s="39" t="s">
        <v>49</v>
      </c>
      <c r="D341" s="40">
        <v>0</v>
      </c>
      <c r="E341" s="40">
        <v>0</v>
      </c>
      <c r="F341" s="40">
        <v>0</v>
      </c>
      <c r="G341" s="40">
        <v>0</v>
      </c>
      <c r="H341" s="23"/>
      <c r="I341" s="23"/>
      <c r="J341" s="23"/>
      <c r="K341" s="23"/>
    </row>
    <row r="342" spans="1:11" ht="14.1" customHeight="1">
      <c r="A342" s="23"/>
      <c r="B342" s="23"/>
      <c r="C342" s="39" t="s">
        <v>50</v>
      </c>
      <c r="D342" s="40">
        <v>0</v>
      </c>
      <c r="E342" s="40">
        <v>0</v>
      </c>
      <c r="F342" s="40">
        <v>0</v>
      </c>
      <c r="G342" s="40">
        <v>0</v>
      </c>
      <c r="H342" s="23"/>
      <c r="I342" s="23"/>
      <c r="J342" s="23"/>
      <c r="K342" s="23"/>
    </row>
    <row r="343" spans="1:11" ht="14.1" customHeight="1">
      <c r="A343" s="23"/>
      <c r="B343" s="23"/>
      <c r="C343" s="39" t="s">
        <v>57</v>
      </c>
      <c r="D343" s="40">
        <v>0</v>
      </c>
      <c r="E343" s="40">
        <v>0</v>
      </c>
      <c r="F343" s="40">
        <v>0</v>
      </c>
      <c r="G343" s="40">
        <v>0</v>
      </c>
      <c r="H343" s="23"/>
      <c r="I343" s="23"/>
      <c r="J343" s="23"/>
      <c r="K343" s="23"/>
    </row>
    <row r="344" spans="1:11" ht="14.1" customHeight="1">
      <c r="A344" s="23"/>
      <c r="B344" s="23"/>
      <c r="C344" s="39" t="s">
        <v>49</v>
      </c>
      <c r="D344" s="40">
        <v>0</v>
      </c>
      <c r="E344" s="40">
        <v>0</v>
      </c>
      <c r="F344" s="40">
        <v>0</v>
      </c>
      <c r="G344" s="40">
        <v>0</v>
      </c>
      <c r="H344" s="23"/>
      <c r="I344" s="23"/>
      <c r="J344" s="23"/>
      <c r="K344" s="23"/>
    </row>
    <row r="345" spans="1:11" ht="14.1" customHeight="1">
      <c r="A345" s="23"/>
      <c r="B345" s="23"/>
      <c r="C345" s="39" t="s">
        <v>58</v>
      </c>
      <c r="D345" s="40">
        <v>0</v>
      </c>
      <c r="E345" s="40">
        <v>0</v>
      </c>
      <c r="F345" s="40">
        <v>0</v>
      </c>
      <c r="G345" s="40">
        <v>0</v>
      </c>
      <c r="H345" s="23"/>
      <c r="I345" s="23"/>
      <c r="J345" s="23"/>
      <c r="K345" s="23"/>
    </row>
    <row r="346" spans="1:11" ht="14.1" customHeight="1">
      <c r="A346" s="23"/>
      <c r="B346" s="23"/>
      <c r="C346" s="39" t="s">
        <v>59</v>
      </c>
      <c r="D346" s="40">
        <v>0</v>
      </c>
      <c r="E346" s="40">
        <v>0</v>
      </c>
      <c r="F346" s="40">
        <v>0</v>
      </c>
      <c r="G346" s="40">
        <v>0</v>
      </c>
      <c r="H346" s="23"/>
      <c r="I346" s="23"/>
      <c r="J346" s="23"/>
      <c r="K346" s="23"/>
    </row>
    <row r="347" spans="1:11" ht="14.1" customHeight="1">
      <c r="A347" s="23"/>
      <c r="B347" s="23"/>
      <c r="C347" s="39" t="s">
        <v>60</v>
      </c>
      <c r="D347" s="40">
        <v>0</v>
      </c>
      <c r="E347" s="40">
        <v>0</v>
      </c>
      <c r="F347" s="40">
        <v>0</v>
      </c>
      <c r="G347" s="40">
        <v>0</v>
      </c>
      <c r="H347" s="23"/>
      <c r="I347" s="23"/>
      <c r="J347" s="23"/>
      <c r="K347" s="23"/>
    </row>
    <row r="348" spans="1:11" ht="14.1" customHeight="1">
      <c r="A348" s="23"/>
      <c r="B348" s="23"/>
      <c r="C348" s="39" t="s">
        <v>61</v>
      </c>
      <c r="D348" s="40">
        <v>0</v>
      </c>
      <c r="E348" s="40">
        <v>0</v>
      </c>
      <c r="F348" s="40">
        <v>0</v>
      </c>
      <c r="G348" s="40">
        <v>0</v>
      </c>
      <c r="H348" s="23"/>
      <c r="I348" s="23"/>
      <c r="J348" s="23"/>
      <c r="K348" s="23"/>
    </row>
    <row r="349" spans="1:11" ht="14.1" customHeight="1">
      <c r="A349" s="23"/>
      <c r="B349" s="23"/>
      <c r="C349" s="39" t="s">
        <v>62</v>
      </c>
      <c r="D349" s="40">
        <v>0</v>
      </c>
      <c r="E349" s="40">
        <v>50000000</v>
      </c>
      <c r="F349" s="40">
        <v>30230000</v>
      </c>
      <c r="G349" s="40">
        <v>19100000</v>
      </c>
      <c r="H349" s="23"/>
      <c r="I349" s="23"/>
      <c r="J349" s="23"/>
      <c r="K349" s="23"/>
    </row>
    <row r="350" spans="1:11" ht="14.1" customHeight="1">
      <c r="A350" s="23"/>
      <c r="B350" s="23"/>
      <c r="C350" s="39" t="s">
        <v>49</v>
      </c>
      <c r="D350" s="40">
        <v>0</v>
      </c>
      <c r="E350" s="40">
        <v>50000000</v>
      </c>
      <c r="F350" s="40">
        <v>30230000</v>
      </c>
      <c r="G350" s="40">
        <v>19100000</v>
      </c>
      <c r="H350" s="23"/>
      <c r="I350" s="23"/>
      <c r="J350" s="23"/>
      <c r="K350" s="23"/>
    </row>
    <row r="351" spans="1:11" ht="14.1" customHeight="1">
      <c r="A351" s="23"/>
      <c r="B351" s="23"/>
      <c r="C351" s="39" t="s">
        <v>58</v>
      </c>
      <c r="D351" s="40">
        <v>0</v>
      </c>
      <c r="E351" s="40">
        <v>0</v>
      </c>
      <c r="F351" s="40">
        <v>0</v>
      </c>
      <c r="G351" s="40">
        <v>0</v>
      </c>
      <c r="H351" s="23"/>
      <c r="I351" s="23"/>
      <c r="J351" s="23"/>
      <c r="K351" s="23"/>
    </row>
    <row r="352" spans="1:11" ht="14.1" customHeight="1">
      <c r="A352" s="23"/>
      <c r="B352" s="23"/>
      <c r="C352" s="39" t="s">
        <v>59</v>
      </c>
      <c r="D352" s="40">
        <v>0</v>
      </c>
      <c r="E352" s="40">
        <v>0</v>
      </c>
      <c r="F352" s="40">
        <v>0</v>
      </c>
      <c r="G352" s="40">
        <v>0</v>
      </c>
      <c r="H352" s="23"/>
      <c r="I352" s="23"/>
      <c r="J352" s="23"/>
      <c r="K352" s="23"/>
    </row>
    <row r="353" spans="1:11" ht="14.1" customHeight="1">
      <c r="A353" s="23"/>
      <c r="B353" s="23"/>
      <c r="C353" s="39" t="s">
        <v>60</v>
      </c>
      <c r="D353" s="40">
        <v>0</v>
      </c>
      <c r="E353" s="40">
        <v>0</v>
      </c>
      <c r="F353" s="40">
        <v>0</v>
      </c>
      <c r="G353" s="40">
        <v>0</v>
      </c>
      <c r="H353" s="23"/>
      <c r="I353" s="23"/>
      <c r="J353" s="23"/>
      <c r="K353" s="23"/>
    </row>
    <row r="354" spans="1:11" ht="14.1" customHeight="1">
      <c r="A354" s="23"/>
      <c r="B354" s="23"/>
      <c r="C354" s="39" t="s">
        <v>61</v>
      </c>
      <c r="D354" s="40">
        <v>0</v>
      </c>
      <c r="E354" s="40">
        <v>0</v>
      </c>
      <c r="F354" s="40">
        <v>0</v>
      </c>
      <c r="G354" s="40">
        <v>0</v>
      </c>
      <c r="H354" s="23"/>
      <c r="I354" s="23"/>
      <c r="J354" s="23"/>
      <c r="K354" s="23"/>
    </row>
    <row r="355" spans="1:11" ht="14.1" customHeight="1">
      <c r="A355" s="23"/>
      <c r="B355" s="23"/>
      <c r="C355" s="39" t="s">
        <v>63</v>
      </c>
      <c r="D355" s="40">
        <v>0</v>
      </c>
      <c r="E355" s="40">
        <v>0</v>
      </c>
      <c r="F355" s="40">
        <v>0</v>
      </c>
      <c r="G355" s="40">
        <v>0</v>
      </c>
      <c r="H355" s="23"/>
      <c r="I355" s="23"/>
      <c r="J355" s="23"/>
      <c r="K355" s="23"/>
    </row>
    <row r="356" spans="1:11" ht="14.1" customHeight="1">
      <c r="A356" s="23"/>
      <c r="B356" s="23"/>
      <c r="C356" s="39" t="s">
        <v>49</v>
      </c>
      <c r="D356" s="40">
        <v>0</v>
      </c>
      <c r="E356" s="40">
        <v>0</v>
      </c>
      <c r="F356" s="40">
        <v>0</v>
      </c>
      <c r="G356" s="40">
        <v>0</v>
      </c>
      <c r="H356" s="23"/>
      <c r="I356" s="23"/>
      <c r="J356" s="23"/>
      <c r="K356" s="23"/>
    </row>
    <row r="357" spans="1:11" ht="14.1" customHeight="1">
      <c r="A357" s="23"/>
      <c r="B357" s="23"/>
      <c r="C357" s="39" t="s">
        <v>58</v>
      </c>
      <c r="D357" s="40">
        <v>0</v>
      </c>
      <c r="E357" s="40">
        <v>0</v>
      </c>
      <c r="F357" s="40">
        <v>0</v>
      </c>
      <c r="G357" s="40">
        <v>0</v>
      </c>
      <c r="H357" s="23"/>
      <c r="I357" s="23"/>
      <c r="J357" s="23"/>
      <c r="K357" s="23"/>
    </row>
    <row r="358" spans="1:11" ht="14.1" customHeight="1">
      <c r="A358" s="23"/>
      <c r="B358" s="23"/>
      <c r="C358" s="39" t="s">
        <v>59</v>
      </c>
      <c r="D358" s="40">
        <v>0</v>
      </c>
      <c r="E358" s="40">
        <v>0</v>
      </c>
      <c r="F358" s="40">
        <v>0</v>
      </c>
      <c r="G358" s="40">
        <v>0</v>
      </c>
      <c r="H358" s="23"/>
      <c r="I358" s="23"/>
      <c r="J358" s="23"/>
      <c r="K358" s="23"/>
    </row>
    <row r="359" spans="1:11" ht="14.1" customHeight="1">
      <c r="A359" s="23"/>
      <c r="B359" s="23"/>
      <c r="C359" s="39" t="s">
        <v>60</v>
      </c>
      <c r="D359" s="40">
        <v>0</v>
      </c>
      <c r="E359" s="40">
        <v>0</v>
      </c>
      <c r="F359" s="40">
        <v>0</v>
      </c>
      <c r="G359" s="40">
        <v>0</v>
      </c>
      <c r="H359" s="23"/>
      <c r="I359" s="23"/>
      <c r="J359" s="23"/>
      <c r="K359" s="23"/>
    </row>
    <row r="360" spans="1:11" ht="14.1" customHeight="1">
      <c r="A360" s="23"/>
      <c r="B360" s="23"/>
      <c r="C360" s="39" t="s">
        <v>61</v>
      </c>
      <c r="D360" s="40">
        <v>0</v>
      </c>
      <c r="E360" s="40">
        <v>0</v>
      </c>
      <c r="F360" s="40">
        <v>0</v>
      </c>
      <c r="G360" s="40">
        <v>0</v>
      </c>
      <c r="H360" s="23"/>
      <c r="I360" s="23"/>
      <c r="J360" s="23"/>
      <c r="K360" s="23"/>
    </row>
    <row r="361" spans="1:11" ht="14.1" customHeight="1">
      <c r="A361" s="23"/>
      <c r="B361" s="23"/>
      <c r="C361" s="39" t="s">
        <v>64</v>
      </c>
      <c r="D361" s="40">
        <v>0</v>
      </c>
      <c r="E361" s="40">
        <v>0</v>
      </c>
      <c r="F361" s="40">
        <v>0</v>
      </c>
      <c r="G361" s="40">
        <v>0</v>
      </c>
      <c r="H361" s="23"/>
      <c r="I361" s="23"/>
      <c r="J361" s="23"/>
      <c r="K361" s="23"/>
    </row>
    <row r="362" spans="1:11" ht="14.1" customHeight="1">
      <c r="A362" s="23"/>
      <c r="B362" s="23"/>
      <c r="C362" s="39" t="s">
        <v>65</v>
      </c>
      <c r="D362" s="40">
        <v>0</v>
      </c>
      <c r="E362" s="40">
        <v>0</v>
      </c>
      <c r="F362" s="40">
        <v>0</v>
      </c>
      <c r="G362" s="40">
        <v>0</v>
      </c>
      <c r="H362" s="23"/>
      <c r="I362" s="23"/>
      <c r="J362" s="23"/>
      <c r="K362" s="23"/>
    </row>
    <row r="363" spans="1:11" ht="14.1" customHeight="1">
      <c r="A363" s="23"/>
      <c r="B363" s="23"/>
      <c r="C363" s="41" t="s">
        <v>25</v>
      </c>
      <c r="D363" s="40">
        <v>0</v>
      </c>
      <c r="E363" s="40">
        <v>50000000</v>
      </c>
      <c r="F363" s="40">
        <v>30230000</v>
      </c>
      <c r="G363" s="40">
        <v>19100000</v>
      </c>
      <c r="H363" s="23"/>
      <c r="I363" s="23"/>
      <c r="J363" s="23"/>
      <c r="K363" s="23"/>
    </row>
    <row r="364" spans="1:11" ht="14.1" customHeight="1">
      <c r="A364" s="23"/>
      <c r="B364" s="23"/>
      <c r="C364" s="32" t="s">
        <v>2647</v>
      </c>
      <c r="D364" s="1852" t="s">
        <v>2646</v>
      </c>
      <c r="E364" s="1853"/>
      <c r="F364" s="1853"/>
      <c r="G364" s="1853"/>
      <c r="H364" s="23"/>
      <c r="I364" s="23"/>
      <c r="J364" s="23"/>
      <c r="K364" s="23"/>
    </row>
    <row r="365" spans="1:11" ht="14.1" customHeight="1">
      <c r="A365" s="23"/>
      <c r="B365" s="23"/>
      <c r="C365" s="33" t="s">
        <v>19</v>
      </c>
      <c r="D365" s="1850" t="s">
        <v>2645</v>
      </c>
      <c r="E365" s="1851"/>
      <c r="F365" s="1851"/>
      <c r="G365" s="1851"/>
      <c r="H365" s="23"/>
      <c r="I365" s="23"/>
      <c r="J365" s="23"/>
      <c r="K365" s="23"/>
    </row>
    <row r="366" spans="1:11" ht="14.1" customHeight="1">
      <c r="A366" s="23"/>
      <c r="B366" s="23"/>
      <c r="C366" s="34" t="s">
        <v>20</v>
      </c>
      <c r="D366" s="1846" t="s">
        <v>2577</v>
      </c>
      <c r="E366" s="1847"/>
      <c r="F366" s="1847"/>
      <c r="G366" s="1847"/>
      <c r="H366" s="23"/>
      <c r="I366" s="23"/>
      <c r="J366" s="23"/>
      <c r="K366" s="23"/>
    </row>
    <row r="367" spans="1:11" ht="14.1" customHeight="1">
      <c r="A367" s="23"/>
      <c r="B367" s="23"/>
      <c r="C367" s="34" t="s">
        <v>21</v>
      </c>
      <c r="D367" s="1846" t="s">
        <v>2644</v>
      </c>
      <c r="E367" s="1847"/>
      <c r="F367" s="1847"/>
      <c r="G367" s="1847"/>
      <c r="H367" s="23"/>
      <c r="I367" s="23"/>
      <c r="J367" s="23"/>
      <c r="K367" s="23"/>
    </row>
    <row r="368" spans="1:11" ht="15" customHeight="1">
      <c r="A368" s="23"/>
      <c r="B368" s="23"/>
      <c r="C368" s="35"/>
      <c r="D368" s="36">
        <v>2023</v>
      </c>
      <c r="E368" s="36">
        <v>2024</v>
      </c>
      <c r="F368" s="36">
        <v>2025</v>
      </c>
      <c r="G368" s="36">
        <v>2026</v>
      </c>
      <c r="H368" s="23"/>
      <c r="I368" s="23"/>
      <c r="J368" s="23"/>
      <c r="K368" s="23"/>
    </row>
    <row r="369" spans="1:11" ht="15" customHeight="1">
      <c r="A369" s="23"/>
      <c r="B369" s="23"/>
      <c r="C369" s="37"/>
      <c r="D369" s="38" t="s">
        <v>22</v>
      </c>
      <c r="E369" s="38" t="s">
        <v>23</v>
      </c>
      <c r="F369" s="38" t="s">
        <v>23</v>
      </c>
      <c r="G369" s="38" t="s">
        <v>23</v>
      </c>
      <c r="H369" s="23"/>
      <c r="I369" s="23"/>
      <c r="J369" s="23"/>
      <c r="K369" s="23"/>
    </row>
    <row r="370" spans="1:11" ht="14.1" customHeight="1">
      <c r="A370" s="23"/>
      <c r="B370" s="23"/>
      <c r="C370" s="27" t="s">
        <v>33</v>
      </c>
      <c r="D370" s="31" t="s">
        <v>295</v>
      </c>
      <c r="E370" s="31" t="s">
        <v>162</v>
      </c>
      <c r="F370" s="31" t="s">
        <v>42</v>
      </c>
      <c r="G370" s="31" t="s">
        <v>42</v>
      </c>
      <c r="H370" s="23"/>
      <c r="I370" s="23"/>
      <c r="J370" s="23"/>
      <c r="K370" s="23"/>
    </row>
    <row r="371" spans="1:11" ht="14.1" customHeight="1">
      <c r="A371" s="23"/>
      <c r="B371" s="23"/>
      <c r="C371" s="27" t="s">
        <v>35</v>
      </c>
      <c r="D371" s="31" t="s">
        <v>2643</v>
      </c>
      <c r="E371" s="31" t="s">
        <v>2642</v>
      </c>
      <c r="F371" s="31" t="s">
        <v>42</v>
      </c>
      <c r="G371" s="31" t="s">
        <v>42</v>
      </c>
      <c r="H371" s="23"/>
      <c r="I371" s="23"/>
      <c r="J371" s="23"/>
      <c r="K371" s="23"/>
    </row>
    <row r="372" spans="1:11" ht="14.1" customHeight="1">
      <c r="A372" s="23"/>
      <c r="B372" s="23"/>
      <c r="C372" s="27" t="s">
        <v>40</v>
      </c>
      <c r="D372" s="31" t="s">
        <v>2641</v>
      </c>
      <c r="E372" s="31" t="s">
        <v>2640</v>
      </c>
      <c r="F372" s="31" t="s">
        <v>42</v>
      </c>
      <c r="G372" s="31" t="s">
        <v>42</v>
      </c>
      <c r="H372" s="23"/>
      <c r="I372" s="23"/>
      <c r="J372" s="23"/>
      <c r="K372" s="23"/>
    </row>
    <row r="373" spans="1:11" ht="14.1" customHeight="1">
      <c r="A373" s="23"/>
      <c r="B373" s="23"/>
      <c r="C373" s="27" t="s">
        <v>41</v>
      </c>
      <c r="D373" s="31" t="s">
        <v>18</v>
      </c>
      <c r="E373" s="31" t="s">
        <v>2639</v>
      </c>
      <c r="F373" s="31" t="s">
        <v>122</v>
      </c>
      <c r="G373" s="31" t="s">
        <v>18</v>
      </c>
      <c r="H373" s="23"/>
      <c r="I373" s="23"/>
      <c r="J373" s="23"/>
      <c r="K373" s="23"/>
    </row>
    <row r="374" spans="1:11" ht="14.1" customHeight="1">
      <c r="A374" s="23"/>
      <c r="B374" s="23"/>
      <c r="C374" s="27" t="s">
        <v>43</v>
      </c>
      <c r="D374" s="31" t="s">
        <v>18</v>
      </c>
      <c r="E374" s="31" t="s">
        <v>2638</v>
      </c>
      <c r="F374" s="31" t="s">
        <v>122</v>
      </c>
      <c r="G374" s="31" t="s">
        <v>18</v>
      </c>
      <c r="H374" s="23"/>
      <c r="I374" s="23"/>
      <c r="J374" s="23"/>
      <c r="K374" s="23"/>
    </row>
    <row r="375" spans="1:11" ht="14.1" customHeight="1">
      <c r="A375" s="23"/>
      <c r="B375" s="23"/>
      <c r="C375" s="27" t="s">
        <v>47</v>
      </c>
      <c r="D375" s="31" t="s">
        <v>18</v>
      </c>
      <c r="E375" s="31" t="s">
        <v>2637</v>
      </c>
      <c r="F375" s="31" t="s">
        <v>122</v>
      </c>
      <c r="G375" s="31" t="s">
        <v>18</v>
      </c>
      <c r="H375" s="23"/>
      <c r="I375" s="23"/>
      <c r="J375" s="23"/>
      <c r="K375" s="23"/>
    </row>
    <row r="376" spans="1:11" ht="14.1" customHeight="1">
      <c r="A376" s="23"/>
      <c r="B376" s="23"/>
      <c r="C376" s="1848" t="s">
        <v>24</v>
      </c>
      <c r="D376" s="1849"/>
      <c r="E376" s="1849"/>
      <c r="F376" s="1849"/>
      <c r="G376" s="1849"/>
      <c r="H376" s="23"/>
      <c r="I376" s="23"/>
      <c r="J376" s="23"/>
      <c r="K376" s="23"/>
    </row>
    <row r="377" spans="1:11" ht="14.1" customHeight="1">
      <c r="A377" s="23"/>
      <c r="B377" s="23"/>
      <c r="C377" s="35"/>
      <c r="D377" s="36">
        <v>2023</v>
      </c>
      <c r="E377" s="36">
        <v>2024</v>
      </c>
      <c r="F377" s="36">
        <v>2025</v>
      </c>
      <c r="G377" s="36">
        <v>2026</v>
      </c>
      <c r="H377" s="23"/>
      <c r="I377" s="23"/>
      <c r="J377" s="23"/>
      <c r="K377" s="23"/>
    </row>
    <row r="378" spans="1:11" ht="14.1" customHeight="1">
      <c r="A378" s="23"/>
      <c r="B378" s="23"/>
      <c r="C378" s="37"/>
      <c r="D378" s="38" t="s">
        <v>22</v>
      </c>
      <c r="E378" s="38" t="s">
        <v>23</v>
      </c>
      <c r="F378" s="38" t="s">
        <v>23</v>
      </c>
      <c r="G378" s="38" t="s">
        <v>23</v>
      </c>
      <c r="H378" s="23"/>
      <c r="I378" s="23"/>
      <c r="J378" s="23"/>
      <c r="K378" s="23"/>
    </row>
    <row r="379" spans="1:11" ht="14.1" customHeight="1">
      <c r="A379" s="23"/>
      <c r="B379" s="23"/>
      <c r="C379" s="39" t="s">
        <v>48</v>
      </c>
      <c r="D379" s="40">
        <v>0</v>
      </c>
      <c r="E379" s="40">
        <v>0</v>
      </c>
      <c r="F379" s="40">
        <v>0</v>
      </c>
      <c r="G379" s="40">
        <v>0</v>
      </c>
      <c r="H379" s="23"/>
      <c r="I379" s="23"/>
      <c r="J379" s="23"/>
      <c r="K379" s="23"/>
    </row>
    <row r="380" spans="1:11" ht="14.1" customHeight="1">
      <c r="A380" s="23"/>
      <c r="B380" s="23"/>
      <c r="C380" s="39" t="s">
        <v>49</v>
      </c>
      <c r="D380" s="40">
        <v>0</v>
      </c>
      <c r="E380" s="40">
        <v>0</v>
      </c>
      <c r="F380" s="40">
        <v>0</v>
      </c>
      <c r="G380" s="40">
        <v>0</v>
      </c>
      <c r="H380" s="23"/>
      <c r="I380" s="23"/>
      <c r="J380" s="23"/>
      <c r="K380" s="23"/>
    </row>
    <row r="381" spans="1:11" ht="14.1" customHeight="1">
      <c r="A381" s="23"/>
      <c r="B381" s="23"/>
      <c r="C381" s="39" t="s">
        <v>50</v>
      </c>
      <c r="D381" s="40">
        <v>0</v>
      </c>
      <c r="E381" s="40">
        <v>0</v>
      </c>
      <c r="F381" s="40">
        <v>0</v>
      </c>
      <c r="G381" s="40">
        <v>0</v>
      </c>
      <c r="H381" s="23"/>
      <c r="I381" s="23"/>
      <c r="J381" s="23"/>
      <c r="K381" s="23"/>
    </row>
    <row r="382" spans="1:11" ht="14.1" customHeight="1">
      <c r="A382" s="23"/>
      <c r="B382" s="23"/>
      <c r="C382" s="39" t="s">
        <v>51</v>
      </c>
      <c r="D382" s="40">
        <v>0</v>
      </c>
      <c r="E382" s="40">
        <v>0</v>
      </c>
      <c r="F382" s="40">
        <v>0</v>
      </c>
      <c r="G382" s="40">
        <v>0</v>
      </c>
      <c r="H382" s="23"/>
      <c r="I382" s="23"/>
      <c r="J382" s="23"/>
      <c r="K382" s="23"/>
    </row>
    <row r="383" spans="1:11" ht="14.1" customHeight="1">
      <c r="A383" s="23"/>
      <c r="B383" s="23"/>
      <c r="C383" s="39" t="s">
        <v>49</v>
      </c>
      <c r="D383" s="40">
        <v>0</v>
      </c>
      <c r="E383" s="40">
        <v>0</v>
      </c>
      <c r="F383" s="40">
        <v>0</v>
      </c>
      <c r="G383" s="40">
        <v>0</v>
      </c>
      <c r="H383" s="23"/>
      <c r="I383" s="23"/>
      <c r="J383" s="23"/>
      <c r="K383" s="23"/>
    </row>
    <row r="384" spans="1:11" ht="14.1" customHeight="1">
      <c r="A384" s="23"/>
      <c r="B384" s="23"/>
      <c r="C384" s="39" t="s">
        <v>50</v>
      </c>
      <c r="D384" s="40">
        <v>0</v>
      </c>
      <c r="E384" s="40">
        <v>0</v>
      </c>
      <c r="F384" s="40">
        <v>0</v>
      </c>
      <c r="G384" s="40">
        <v>0</v>
      </c>
      <c r="H384" s="23"/>
      <c r="I384" s="23"/>
      <c r="J384" s="23"/>
      <c r="K384" s="23"/>
    </row>
    <row r="385" spans="1:11" ht="14.1" customHeight="1">
      <c r="A385" s="23"/>
      <c r="B385" s="23"/>
      <c r="C385" s="39" t="s">
        <v>52</v>
      </c>
      <c r="D385" s="40">
        <v>0</v>
      </c>
      <c r="E385" s="40">
        <v>0</v>
      </c>
      <c r="F385" s="40">
        <v>0</v>
      </c>
      <c r="G385" s="40">
        <v>0</v>
      </c>
      <c r="H385" s="23"/>
      <c r="I385" s="23"/>
      <c r="J385" s="23"/>
      <c r="K385" s="23"/>
    </row>
    <row r="386" spans="1:11" ht="14.1" customHeight="1">
      <c r="A386" s="23"/>
      <c r="B386" s="23"/>
      <c r="C386" s="39" t="s">
        <v>49</v>
      </c>
      <c r="D386" s="40">
        <v>0</v>
      </c>
      <c r="E386" s="40">
        <v>0</v>
      </c>
      <c r="F386" s="40">
        <v>0</v>
      </c>
      <c r="G386" s="40">
        <v>0</v>
      </c>
      <c r="H386" s="23"/>
      <c r="I386" s="23"/>
      <c r="J386" s="23"/>
      <c r="K386" s="23"/>
    </row>
    <row r="387" spans="1:11" ht="14.1" customHeight="1">
      <c r="A387" s="23"/>
      <c r="B387" s="23"/>
      <c r="C387" s="39" t="s">
        <v>50</v>
      </c>
      <c r="D387" s="40">
        <v>0</v>
      </c>
      <c r="E387" s="40">
        <v>0</v>
      </c>
      <c r="F387" s="40">
        <v>0</v>
      </c>
      <c r="G387" s="40">
        <v>0</v>
      </c>
      <c r="H387" s="23"/>
      <c r="I387" s="23"/>
      <c r="J387" s="23"/>
      <c r="K387" s="23"/>
    </row>
    <row r="388" spans="1:11" ht="14.1" customHeight="1">
      <c r="A388" s="23"/>
      <c r="B388" s="23"/>
      <c r="C388" s="39" t="s">
        <v>53</v>
      </c>
      <c r="D388" s="40">
        <v>0</v>
      </c>
      <c r="E388" s="40">
        <v>0</v>
      </c>
      <c r="F388" s="40">
        <v>0</v>
      </c>
      <c r="G388" s="40">
        <v>0</v>
      </c>
      <c r="H388" s="23"/>
      <c r="I388" s="23"/>
      <c r="J388" s="23"/>
      <c r="K388" s="23"/>
    </row>
    <row r="389" spans="1:11" ht="14.1" customHeight="1">
      <c r="A389" s="23"/>
      <c r="B389" s="23"/>
      <c r="C389" s="39" t="s">
        <v>49</v>
      </c>
      <c r="D389" s="40">
        <v>0</v>
      </c>
      <c r="E389" s="40">
        <v>0</v>
      </c>
      <c r="F389" s="40">
        <v>0</v>
      </c>
      <c r="G389" s="40">
        <v>0</v>
      </c>
      <c r="H389" s="23"/>
      <c r="I389" s="23"/>
      <c r="J389" s="23"/>
      <c r="K389" s="23"/>
    </row>
    <row r="390" spans="1:11" ht="14.1" customHeight="1">
      <c r="A390" s="23"/>
      <c r="B390" s="23"/>
      <c r="C390" s="39" t="s">
        <v>50</v>
      </c>
      <c r="D390" s="40">
        <v>0</v>
      </c>
      <c r="E390" s="40">
        <v>0</v>
      </c>
      <c r="F390" s="40">
        <v>0</v>
      </c>
      <c r="G390" s="40">
        <v>0</v>
      </c>
      <c r="H390" s="23"/>
      <c r="I390" s="23"/>
      <c r="J390" s="23"/>
      <c r="K390" s="23"/>
    </row>
    <row r="391" spans="1:11" ht="14.1" customHeight="1">
      <c r="A391" s="23"/>
      <c r="B391" s="23"/>
      <c r="C391" s="39" t="s">
        <v>54</v>
      </c>
      <c r="D391" s="40">
        <v>0</v>
      </c>
      <c r="E391" s="40">
        <v>0</v>
      </c>
      <c r="F391" s="40">
        <v>0</v>
      </c>
      <c r="G391" s="40">
        <v>0</v>
      </c>
      <c r="H391" s="23"/>
      <c r="I391" s="23"/>
      <c r="J391" s="23"/>
      <c r="K391" s="23"/>
    </row>
    <row r="392" spans="1:11" ht="14.1" customHeight="1">
      <c r="A392" s="23"/>
      <c r="B392" s="23"/>
      <c r="C392" s="39" t="s">
        <v>49</v>
      </c>
      <c r="D392" s="40">
        <v>0</v>
      </c>
      <c r="E392" s="40">
        <v>0</v>
      </c>
      <c r="F392" s="40">
        <v>0</v>
      </c>
      <c r="G392" s="40">
        <v>0</v>
      </c>
      <c r="H392" s="23"/>
      <c r="I392" s="23"/>
      <c r="J392" s="23"/>
      <c r="K392" s="23"/>
    </row>
    <row r="393" spans="1:11" ht="14.1" customHeight="1">
      <c r="A393" s="23"/>
      <c r="B393" s="23"/>
      <c r="C393" s="39" t="s">
        <v>50</v>
      </c>
      <c r="D393" s="40">
        <v>0</v>
      </c>
      <c r="E393" s="40">
        <v>0</v>
      </c>
      <c r="F393" s="40">
        <v>0</v>
      </c>
      <c r="G393" s="40">
        <v>0</v>
      </c>
      <c r="H393" s="23"/>
      <c r="I393" s="23"/>
      <c r="J393" s="23"/>
      <c r="K393" s="23"/>
    </row>
    <row r="394" spans="1:11" ht="14.1" customHeight="1">
      <c r="A394" s="23"/>
      <c r="B394" s="23"/>
      <c r="C394" s="39" t="s">
        <v>55</v>
      </c>
      <c r="D394" s="40">
        <v>0</v>
      </c>
      <c r="E394" s="40">
        <v>0</v>
      </c>
      <c r="F394" s="40">
        <v>0</v>
      </c>
      <c r="G394" s="40">
        <v>0</v>
      </c>
      <c r="H394" s="23"/>
      <c r="I394" s="23"/>
      <c r="J394" s="23"/>
      <c r="K394" s="23"/>
    </row>
    <row r="395" spans="1:11" ht="14.1" customHeight="1">
      <c r="A395" s="23"/>
      <c r="B395" s="23"/>
      <c r="C395" s="39" t="s">
        <v>49</v>
      </c>
      <c r="D395" s="40">
        <v>0</v>
      </c>
      <c r="E395" s="40">
        <v>0</v>
      </c>
      <c r="F395" s="40">
        <v>0</v>
      </c>
      <c r="G395" s="40">
        <v>0</v>
      </c>
      <c r="H395" s="23"/>
      <c r="I395" s="23"/>
      <c r="J395" s="23"/>
      <c r="K395" s="23"/>
    </row>
    <row r="396" spans="1:11" ht="14.1" customHeight="1">
      <c r="A396" s="23"/>
      <c r="B396" s="23"/>
      <c r="C396" s="39" t="s">
        <v>50</v>
      </c>
      <c r="D396" s="40">
        <v>0</v>
      </c>
      <c r="E396" s="40">
        <v>0</v>
      </c>
      <c r="F396" s="40">
        <v>0</v>
      </c>
      <c r="G396" s="40">
        <v>0</v>
      </c>
      <c r="H396" s="23"/>
      <c r="I396" s="23"/>
      <c r="J396" s="23"/>
      <c r="K396" s="23"/>
    </row>
    <row r="397" spans="1:11" ht="14.1" customHeight="1">
      <c r="A397" s="23"/>
      <c r="B397" s="23"/>
      <c r="C397" s="39" t="s">
        <v>56</v>
      </c>
      <c r="D397" s="40">
        <v>0</v>
      </c>
      <c r="E397" s="40">
        <v>0</v>
      </c>
      <c r="F397" s="40">
        <v>0</v>
      </c>
      <c r="G397" s="40">
        <v>0</v>
      </c>
      <c r="H397" s="23"/>
      <c r="I397" s="23"/>
      <c r="J397" s="23"/>
      <c r="K397" s="23"/>
    </row>
    <row r="398" spans="1:11" ht="14.1" customHeight="1">
      <c r="A398" s="23"/>
      <c r="B398" s="23"/>
      <c r="C398" s="39" t="s">
        <v>49</v>
      </c>
      <c r="D398" s="40">
        <v>0</v>
      </c>
      <c r="E398" s="40">
        <v>0</v>
      </c>
      <c r="F398" s="40">
        <v>0</v>
      </c>
      <c r="G398" s="40">
        <v>0</v>
      </c>
      <c r="H398" s="23"/>
      <c r="I398" s="23"/>
      <c r="J398" s="23"/>
      <c r="K398" s="23"/>
    </row>
    <row r="399" spans="1:11" ht="14.1" customHeight="1">
      <c r="A399" s="23"/>
      <c r="B399" s="23"/>
      <c r="C399" s="39" t="s">
        <v>50</v>
      </c>
      <c r="D399" s="40">
        <v>0</v>
      </c>
      <c r="E399" s="40">
        <v>0</v>
      </c>
      <c r="F399" s="40">
        <v>0</v>
      </c>
      <c r="G399" s="40">
        <v>0</v>
      </c>
      <c r="H399" s="23"/>
      <c r="I399" s="23"/>
      <c r="J399" s="23"/>
      <c r="K399" s="23"/>
    </row>
    <row r="400" spans="1:11" ht="14.1" customHeight="1">
      <c r="A400" s="23"/>
      <c r="B400" s="23"/>
      <c r="C400" s="39" t="s">
        <v>57</v>
      </c>
      <c r="D400" s="40">
        <v>0</v>
      </c>
      <c r="E400" s="40">
        <v>0</v>
      </c>
      <c r="F400" s="40">
        <v>0</v>
      </c>
      <c r="G400" s="40">
        <v>0</v>
      </c>
      <c r="H400" s="23"/>
      <c r="I400" s="23"/>
      <c r="J400" s="23"/>
      <c r="K400" s="23"/>
    </row>
    <row r="401" spans="1:11" ht="14.1" customHeight="1">
      <c r="A401" s="23"/>
      <c r="B401" s="23"/>
      <c r="C401" s="39" t="s">
        <v>49</v>
      </c>
      <c r="D401" s="40">
        <v>0</v>
      </c>
      <c r="E401" s="40">
        <v>0</v>
      </c>
      <c r="F401" s="40">
        <v>0</v>
      </c>
      <c r="G401" s="40">
        <v>0</v>
      </c>
      <c r="H401" s="23"/>
      <c r="I401" s="23"/>
      <c r="J401" s="23"/>
      <c r="K401" s="23"/>
    </row>
    <row r="402" spans="1:11" ht="14.1" customHeight="1">
      <c r="A402" s="23"/>
      <c r="B402" s="23"/>
      <c r="C402" s="39" t="s">
        <v>58</v>
      </c>
      <c r="D402" s="40">
        <v>0</v>
      </c>
      <c r="E402" s="40">
        <v>0</v>
      </c>
      <c r="F402" s="40">
        <v>0</v>
      </c>
      <c r="G402" s="40">
        <v>0</v>
      </c>
      <c r="H402" s="23"/>
      <c r="I402" s="23"/>
      <c r="J402" s="23"/>
      <c r="K402" s="23"/>
    </row>
    <row r="403" spans="1:11" ht="14.1" customHeight="1">
      <c r="A403" s="23"/>
      <c r="B403" s="23"/>
      <c r="C403" s="39" t="s">
        <v>59</v>
      </c>
      <c r="D403" s="40">
        <v>0</v>
      </c>
      <c r="E403" s="40">
        <v>0</v>
      </c>
      <c r="F403" s="40">
        <v>0</v>
      </c>
      <c r="G403" s="40">
        <v>0</v>
      </c>
      <c r="H403" s="23"/>
      <c r="I403" s="23"/>
      <c r="J403" s="23"/>
      <c r="K403" s="23"/>
    </row>
    <row r="404" spans="1:11" ht="14.1" customHeight="1">
      <c r="A404" s="23"/>
      <c r="B404" s="23"/>
      <c r="C404" s="39" t="s">
        <v>60</v>
      </c>
      <c r="D404" s="40">
        <v>0</v>
      </c>
      <c r="E404" s="40">
        <v>0</v>
      </c>
      <c r="F404" s="40">
        <v>0</v>
      </c>
      <c r="G404" s="40">
        <v>0</v>
      </c>
      <c r="H404" s="23"/>
      <c r="I404" s="23"/>
      <c r="J404" s="23"/>
      <c r="K404" s="23"/>
    </row>
    <row r="405" spans="1:11" ht="14.1" customHeight="1">
      <c r="A405" s="23"/>
      <c r="B405" s="23"/>
      <c r="C405" s="39" t="s">
        <v>61</v>
      </c>
      <c r="D405" s="40">
        <v>0</v>
      </c>
      <c r="E405" s="40">
        <v>0</v>
      </c>
      <c r="F405" s="40">
        <v>0</v>
      </c>
      <c r="G405" s="40">
        <v>0</v>
      </c>
      <c r="H405" s="23"/>
      <c r="I405" s="23"/>
      <c r="J405" s="23"/>
      <c r="K405" s="23"/>
    </row>
    <row r="406" spans="1:11" ht="14.1" customHeight="1">
      <c r="A406" s="23"/>
      <c r="B406" s="23"/>
      <c r="C406" s="39" t="s">
        <v>62</v>
      </c>
      <c r="D406" s="40">
        <v>0</v>
      </c>
      <c r="E406" s="40">
        <v>116100000</v>
      </c>
      <c r="F406" s="40">
        <v>0</v>
      </c>
      <c r="G406" s="40">
        <v>0</v>
      </c>
      <c r="H406" s="23"/>
      <c r="I406" s="23"/>
      <c r="J406" s="23"/>
      <c r="K406" s="23"/>
    </row>
    <row r="407" spans="1:11" ht="14.1" customHeight="1">
      <c r="A407" s="23"/>
      <c r="B407" s="23"/>
      <c r="C407" s="39" t="s">
        <v>49</v>
      </c>
      <c r="D407" s="40">
        <v>0</v>
      </c>
      <c r="E407" s="40">
        <v>116100000</v>
      </c>
      <c r="F407" s="40">
        <v>0</v>
      </c>
      <c r="G407" s="40">
        <v>0</v>
      </c>
      <c r="H407" s="23"/>
      <c r="I407" s="23"/>
      <c r="J407" s="23"/>
      <c r="K407" s="23"/>
    </row>
    <row r="408" spans="1:11" ht="14.1" customHeight="1">
      <c r="A408" s="23"/>
      <c r="B408" s="23"/>
      <c r="C408" s="39" t="s">
        <v>58</v>
      </c>
      <c r="D408" s="40">
        <v>0</v>
      </c>
      <c r="E408" s="40">
        <v>0</v>
      </c>
      <c r="F408" s="40">
        <v>0</v>
      </c>
      <c r="G408" s="40">
        <v>0</v>
      </c>
      <c r="H408" s="23"/>
      <c r="I408" s="23"/>
      <c r="J408" s="23"/>
      <c r="K408" s="23"/>
    </row>
    <row r="409" spans="1:11" ht="14.1" customHeight="1">
      <c r="A409" s="23"/>
      <c r="B409" s="23"/>
      <c r="C409" s="39" t="s">
        <v>59</v>
      </c>
      <c r="D409" s="40">
        <v>0</v>
      </c>
      <c r="E409" s="40">
        <v>0</v>
      </c>
      <c r="F409" s="40">
        <v>0</v>
      </c>
      <c r="G409" s="40">
        <v>0</v>
      </c>
      <c r="H409" s="23"/>
      <c r="I409" s="23"/>
      <c r="J409" s="23"/>
      <c r="K409" s="23"/>
    </row>
    <row r="410" spans="1:11" ht="14.1" customHeight="1">
      <c r="A410" s="23"/>
      <c r="B410" s="23"/>
      <c r="C410" s="39" t="s">
        <v>60</v>
      </c>
      <c r="D410" s="40">
        <v>0</v>
      </c>
      <c r="E410" s="40">
        <v>0</v>
      </c>
      <c r="F410" s="40">
        <v>0</v>
      </c>
      <c r="G410" s="40">
        <v>0</v>
      </c>
      <c r="H410" s="23"/>
      <c r="I410" s="23"/>
      <c r="J410" s="23"/>
      <c r="K410" s="23"/>
    </row>
    <row r="411" spans="1:11" ht="14.1" customHeight="1">
      <c r="A411" s="23"/>
      <c r="B411" s="23"/>
      <c r="C411" s="39" t="s">
        <v>61</v>
      </c>
      <c r="D411" s="40">
        <v>0</v>
      </c>
      <c r="E411" s="40">
        <v>0</v>
      </c>
      <c r="F411" s="40">
        <v>0</v>
      </c>
      <c r="G411" s="40">
        <v>0</v>
      </c>
      <c r="H411" s="23"/>
      <c r="I411" s="23"/>
      <c r="J411" s="23"/>
      <c r="K411" s="23"/>
    </row>
    <row r="412" spans="1:11" ht="14.1" customHeight="1">
      <c r="A412" s="23"/>
      <c r="B412" s="23"/>
      <c r="C412" s="39" t="s">
        <v>63</v>
      </c>
      <c r="D412" s="40">
        <v>0</v>
      </c>
      <c r="E412" s="40">
        <v>0</v>
      </c>
      <c r="F412" s="40">
        <v>0</v>
      </c>
      <c r="G412" s="40">
        <v>0</v>
      </c>
      <c r="H412" s="23"/>
      <c r="I412" s="23"/>
      <c r="J412" s="23"/>
      <c r="K412" s="23"/>
    </row>
    <row r="413" spans="1:11" ht="14.1" customHeight="1">
      <c r="A413" s="23"/>
      <c r="B413" s="23"/>
      <c r="C413" s="39" t="s">
        <v>49</v>
      </c>
      <c r="D413" s="40">
        <v>0</v>
      </c>
      <c r="E413" s="40">
        <v>0</v>
      </c>
      <c r="F413" s="40">
        <v>0</v>
      </c>
      <c r="G413" s="40">
        <v>0</v>
      </c>
      <c r="H413" s="23"/>
      <c r="I413" s="23"/>
      <c r="J413" s="23"/>
      <c r="K413" s="23"/>
    </row>
    <row r="414" spans="1:11" ht="14.1" customHeight="1">
      <c r="A414" s="23"/>
      <c r="B414" s="23"/>
      <c r="C414" s="39" t="s">
        <v>58</v>
      </c>
      <c r="D414" s="40">
        <v>0</v>
      </c>
      <c r="E414" s="40">
        <v>0</v>
      </c>
      <c r="F414" s="40">
        <v>0</v>
      </c>
      <c r="G414" s="40">
        <v>0</v>
      </c>
      <c r="H414" s="23"/>
      <c r="I414" s="23"/>
      <c r="J414" s="23"/>
      <c r="K414" s="23"/>
    </row>
    <row r="415" spans="1:11" ht="14.1" customHeight="1">
      <c r="A415" s="23"/>
      <c r="B415" s="23"/>
      <c r="C415" s="39" t="s">
        <v>59</v>
      </c>
      <c r="D415" s="40">
        <v>0</v>
      </c>
      <c r="E415" s="40">
        <v>0</v>
      </c>
      <c r="F415" s="40">
        <v>0</v>
      </c>
      <c r="G415" s="40">
        <v>0</v>
      </c>
      <c r="H415" s="23"/>
      <c r="I415" s="23"/>
      <c r="J415" s="23"/>
      <c r="K415" s="23"/>
    </row>
    <row r="416" spans="1:11" ht="14.1" customHeight="1">
      <c r="A416" s="23"/>
      <c r="B416" s="23"/>
      <c r="C416" s="39" t="s">
        <v>60</v>
      </c>
      <c r="D416" s="40">
        <v>0</v>
      </c>
      <c r="E416" s="40">
        <v>0</v>
      </c>
      <c r="F416" s="40">
        <v>0</v>
      </c>
      <c r="G416" s="40">
        <v>0</v>
      </c>
      <c r="H416" s="23"/>
      <c r="I416" s="23"/>
      <c r="J416" s="23"/>
      <c r="K416" s="23"/>
    </row>
    <row r="417" spans="1:11" ht="14.1" customHeight="1">
      <c r="A417" s="23"/>
      <c r="B417" s="23"/>
      <c r="C417" s="39" t="s">
        <v>61</v>
      </c>
      <c r="D417" s="40">
        <v>0</v>
      </c>
      <c r="E417" s="40">
        <v>0</v>
      </c>
      <c r="F417" s="40">
        <v>0</v>
      </c>
      <c r="G417" s="40">
        <v>0</v>
      </c>
      <c r="H417" s="23"/>
      <c r="I417" s="23"/>
      <c r="J417" s="23"/>
      <c r="K417" s="23"/>
    </row>
    <row r="418" spans="1:11" ht="14.1" customHeight="1">
      <c r="A418" s="23"/>
      <c r="B418" s="23"/>
      <c r="C418" s="39" t="s">
        <v>64</v>
      </c>
      <c r="D418" s="40">
        <v>0</v>
      </c>
      <c r="E418" s="40">
        <v>0</v>
      </c>
      <c r="F418" s="40">
        <v>0</v>
      </c>
      <c r="G418" s="40">
        <v>0</v>
      </c>
      <c r="H418" s="23"/>
      <c r="I418" s="23"/>
      <c r="J418" s="23"/>
      <c r="K418" s="23"/>
    </row>
    <row r="419" spans="1:11" ht="14.1" customHeight="1">
      <c r="A419" s="23"/>
      <c r="B419" s="23"/>
      <c r="C419" s="39" t="s">
        <v>65</v>
      </c>
      <c r="D419" s="40">
        <v>0</v>
      </c>
      <c r="E419" s="40">
        <v>0</v>
      </c>
      <c r="F419" s="40">
        <v>0</v>
      </c>
      <c r="G419" s="40">
        <v>0</v>
      </c>
      <c r="H419" s="23"/>
      <c r="I419" s="23"/>
      <c r="J419" s="23"/>
      <c r="K419" s="23"/>
    </row>
    <row r="420" spans="1:11" ht="14.1" customHeight="1">
      <c r="A420" s="23"/>
      <c r="B420" s="23"/>
      <c r="C420" s="41" t="s">
        <v>25</v>
      </c>
      <c r="D420" s="40">
        <v>0</v>
      </c>
      <c r="E420" s="40">
        <v>116100000</v>
      </c>
      <c r="F420" s="40">
        <v>0</v>
      </c>
      <c r="G420" s="40">
        <v>0</v>
      </c>
      <c r="H420" s="23"/>
      <c r="I420" s="23"/>
      <c r="J420" s="23"/>
      <c r="K420" s="23"/>
    </row>
    <row r="421" spans="1:11" ht="15" customHeight="1">
      <c r="A421" s="23"/>
      <c r="B421" s="23"/>
      <c r="C421" s="42" t="s">
        <v>18</v>
      </c>
      <c r="D421" s="43" t="s">
        <v>18</v>
      </c>
      <c r="E421" s="43" t="s">
        <v>18</v>
      </c>
      <c r="F421" s="43" t="s">
        <v>18</v>
      </c>
      <c r="G421" s="43" t="s">
        <v>18</v>
      </c>
      <c r="H421" s="23"/>
      <c r="I421" s="23"/>
      <c r="J421" s="23"/>
      <c r="K421" s="23"/>
    </row>
    <row r="422" spans="1:11" ht="15" customHeight="1">
      <c r="A422" s="23"/>
      <c r="B422" s="23"/>
      <c r="C422" s="26" t="s">
        <v>201</v>
      </c>
      <c r="D422" s="44">
        <v>0</v>
      </c>
      <c r="E422" s="44">
        <v>4569600000</v>
      </c>
      <c r="F422" s="44">
        <v>4550216000</v>
      </c>
      <c r="G422" s="44">
        <v>4600216000</v>
      </c>
      <c r="H422" s="23"/>
      <c r="I422" s="23"/>
      <c r="J422" s="23"/>
      <c r="K422" s="23"/>
    </row>
    <row r="423" spans="1:11" ht="15" customHeight="1">
      <c r="A423" s="23"/>
      <c r="B423" s="23"/>
      <c r="C423" s="27" t="s">
        <v>48</v>
      </c>
      <c r="D423" s="45">
        <v>0</v>
      </c>
      <c r="E423" s="45">
        <v>3179700000</v>
      </c>
      <c r="F423" s="45">
        <v>3303086000</v>
      </c>
      <c r="G423" s="45">
        <v>3303086000</v>
      </c>
      <c r="H423" s="23"/>
      <c r="I423" s="23"/>
      <c r="J423" s="23"/>
      <c r="K423" s="23"/>
    </row>
    <row r="424" spans="1:11" ht="15" customHeight="1">
      <c r="A424" s="23"/>
      <c r="B424" s="23"/>
      <c r="C424" s="27" t="s">
        <v>49</v>
      </c>
      <c r="D424" s="45">
        <v>0</v>
      </c>
      <c r="E424" s="45">
        <v>3179700000</v>
      </c>
      <c r="F424" s="45">
        <v>3303086000</v>
      </c>
      <c r="G424" s="45">
        <v>3303086000</v>
      </c>
      <c r="H424" s="23"/>
      <c r="I424" s="23"/>
      <c r="J424" s="23"/>
      <c r="K424" s="23"/>
    </row>
    <row r="425" spans="1:11" ht="15" customHeight="1">
      <c r="A425" s="23"/>
      <c r="B425" s="23"/>
      <c r="C425" s="27" t="s">
        <v>50</v>
      </c>
      <c r="D425" s="45">
        <v>0</v>
      </c>
      <c r="E425" s="45">
        <v>0</v>
      </c>
      <c r="F425" s="45">
        <v>0</v>
      </c>
      <c r="G425" s="45">
        <v>0</v>
      </c>
      <c r="H425" s="23"/>
      <c r="I425" s="23"/>
      <c r="J425" s="23"/>
      <c r="K425" s="23"/>
    </row>
    <row r="426" spans="1:11" ht="15" customHeight="1">
      <c r="A426" s="23"/>
      <c r="B426" s="23"/>
      <c r="C426" s="27" t="s">
        <v>51</v>
      </c>
      <c r="D426" s="45">
        <v>0</v>
      </c>
      <c r="E426" s="45">
        <v>400000000</v>
      </c>
      <c r="F426" s="45">
        <v>400000000</v>
      </c>
      <c r="G426" s="45">
        <v>400000000</v>
      </c>
      <c r="H426" s="23"/>
      <c r="I426" s="23"/>
      <c r="J426" s="23"/>
      <c r="K426" s="23"/>
    </row>
    <row r="427" spans="1:11" ht="15" customHeight="1">
      <c r="A427" s="23"/>
      <c r="B427" s="23"/>
      <c r="C427" s="27" t="s">
        <v>49</v>
      </c>
      <c r="D427" s="45">
        <v>0</v>
      </c>
      <c r="E427" s="45">
        <v>400000000</v>
      </c>
      <c r="F427" s="45">
        <v>400000000</v>
      </c>
      <c r="G427" s="45">
        <v>400000000</v>
      </c>
      <c r="H427" s="23"/>
      <c r="I427" s="23"/>
      <c r="J427" s="23"/>
      <c r="K427" s="23"/>
    </row>
    <row r="428" spans="1:11" ht="15" customHeight="1">
      <c r="A428" s="23"/>
      <c r="B428" s="23"/>
      <c r="C428" s="27" t="s">
        <v>50</v>
      </c>
      <c r="D428" s="45">
        <v>0</v>
      </c>
      <c r="E428" s="45">
        <v>0</v>
      </c>
      <c r="F428" s="45">
        <v>0</v>
      </c>
      <c r="G428" s="45">
        <v>0</v>
      </c>
      <c r="H428" s="23"/>
      <c r="I428" s="23"/>
      <c r="J428" s="23"/>
      <c r="K428" s="23"/>
    </row>
    <row r="429" spans="1:11" ht="15" customHeight="1">
      <c r="A429" s="23"/>
      <c r="B429" s="23"/>
      <c r="C429" s="27" t="s">
        <v>52</v>
      </c>
      <c r="D429" s="45">
        <v>0</v>
      </c>
      <c r="E429" s="45">
        <v>615800000</v>
      </c>
      <c r="F429" s="45">
        <v>656030000</v>
      </c>
      <c r="G429" s="45">
        <v>706030000</v>
      </c>
      <c r="H429" s="23"/>
      <c r="I429" s="23"/>
      <c r="J429" s="23"/>
      <c r="K429" s="23"/>
    </row>
    <row r="430" spans="1:11" ht="15" customHeight="1">
      <c r="A430" s="23"/>
      <c r="B430" s="23"/>
      <c r="C430" s="27" t="s">
        <v>49</v>
      </c>
      <c r="D430" s="45">
        <v>0</v>
      </c>
      <c r="E430" s="45">
        <v>615800000</v>
      </c>
      <c r="F430" s="45">
        <v>656030000</v>
      </c>
      <c r="G430" s="45">
        <v>706030000</v>
      </c>
      <c r="H430" s="23"/>
      <c r="I430" s="23"/>
      <c r="J430" s="23"/>
      <c r="K430" s="23"/>
    </row>
    <row r="431" spans="1:11" ht="15" customHeight="1">
      <c r="A431" s="23"/>
      <c r="B431" s="23"/>
      <c r="C431" s="27" t="s">
        <v>50</v>
      </c>
      <c r="D431" s="45">
        <v>0</v>
      </c>
      <c r="E431" s="45">
        <v>0</v>
      </c>
      <c r="F431" s="45">
        <v>0</v>
      </c>
      <c r="G431" s="45">
        <v>0</v>
      </c>
      <c r="H431" s="23"/>
      <c r="I431" s="23"/>
      <c r="J431" s="23"/>
      <c r="K431" s="23"/>
    </row>
    <row r="432" spans="1:11" ht="15" customHeight="1">
      <c r="A432" s="23"/>
      <c r="B432" s="23"/>
      <c r="C432" s="27" t="s">
        <v>53</v>
      </c>
      <c r="D432" s="45">
        <v>0</v>
      </c>
      <c r="E432" s="45">
        <v>0</v>
      </c>
      <c r="F432" s="45">
        <v>0</v>
      </c>
      <c r="G432" s="45">
        <v>0</v>
      </c>
      <c r="H432" s="23"/>
      <c r="I432" s="23"/>
      <c r="J432" s="23"/>
      <c r="K432" s="23"/>
    </row>
    <row r="433" spans="1:11" ht="15" customHeight="1">
      <c r="A433" s="23"/>
      <c r="B433" s="23"/>
      <c r="C433" s="27" t="s">
        <v>49</v>
      </c>
      <c r="D433" s="45">
        <v>0</v>
      </c>
      <c r="E433" s="45">
        <v>0</v>
      </c>
      <c r="F433" s="45">
        <v>0</v>
      </c>
      <c r="G433" s="45">
        <v>0</v>
      </c>
      <c r="H433" s="23"/>
      <c r="I433" s="23"/>
      <c r="J433" s="23"/>
      <c r="K433" s="23"/>
    </row>
    <row r="434" spans="1:11" ht="15" customHeight="1">
      <c r="A434" s="23"/>
      <c r="B434" s="23"/>
      <c r="C434" s="27" t="s">
        <v>50</v>
      </c>
      <c r="D434" s="45">
        <v>0</v>
      </c>
      <c r="E434" s="45">
        <v>0</v>
      </c>
      <c r="F434" s="45">
        <v>0</v>
      </c>
      <c r="G434" s="45">
        <v>0</v>
      </c>
      <c r="H434" s="23"/>
      <c r="I434" s="23"/>
      <c r="J434" s="23"/>
      <c r="K434" s="23"/>
    </row>
    <row r="435" spans="1:11" ht="20.100000000000001" customHeight="1">
      <c r="A435" s="23"/>
      <c r="B435" s="23"/>
      <c r="C435" s="27" t="s">
        <v>202</v>
      </c>
      <c r="D435" s="46">
        <v>0</v>
      </c>
      <c r="E435" s="46">
        <v>0</v>
      </c>
      <c r="F435" s="46">
        <v>0</v>
      </c>
      <c r="G435" s="46">
        <v>0</v>
      </c>
      <c r="H435" s="23"/>
      <c r="I435" s="23"/>
      <c r="J435" s="23"/>
      <c r="K435" s="23"/>
    </row>
    <row r="436" spans="1:11" ht="15" customHeight="1">
      <c r="A436" s="23"/>
      <c r="B436" s="23"/>
      <c r="C436" s="27" t="s">
        <v>49</v>
      </c>
      <c r="D436" s="45">
        <v>0</v>
      </c>
      <c r="E436" s="45">
        <v>0</v>
      </c>
      <c r="F436" s="45">
        <v>0</v>
      </c>
      <c r="G436" s="45">
        <v>0</v>
      </c>
      <c r="H436" s="23"/>
      <c r="I436" s="23"/>
      <c r="J436" s="23"/>
      <c r="K436" s="23"/>
    </row>
    <row r="437" spans="1:11" ht="15" customHeight="1">
      <c r="A437" s="23"/>
      <c r="B437" s="23"/>
      <c r="C437" s="27" t="s">
        <v>50</v>
      </c>
      <c r="D437" s="45">
        <v>0</v>
      </c>
      <c r="E437" s="45">
        <v>0</v>
      </c>
      <c r="F437" s="45">
        <v>0</v>
      </c>
      <c r="G437" s="45">
        <v>0</v>
      </c>
      <c r="H437" s="23"/>
      <c r="I437" s="23"/>
      <c r="J437" s="23"/>
      <c r="K437" s="23"/>
    </row>
    <row r="438" spans="1:11" ht="15" customHeight="1">
      <c r="A438" s="23"/>
      <c r="B438" s="23"/>
      <c r="C438" s="27" t="s">
        <v>55</v>
      </c>
      <c r="D438" s="45">
        <v>0</v>
      </c>
      <c r="E438" s="45">
        <v>0</v>
      </c>
      <c r="F438" s="45">
        <v>0</v>
      </c>
      <c r="G438" s="45">
        <v>0</v>
      </c>
      <c r="H438" s="23"/>
      <c r="I438" s="23"/>
      <c r="J438" s="23"/>
      <c r="K438" s="23"/>
    </row>
    <row r="439" spans="1:11" ht="15" customHeight="1">
      <c r="A439" s="23"/>
      <c r="B439" s="23"/>
      <c r="C439" s="27" t="s">
        <v>49</v>
      </c>
      <c r="D439" s="45">
        <v>0</v>
      </c>
      <c r="E439" s="45">
        <v>0</v>
      </c>
      <c r="F439" s="45">
        <v>0</v>
      </c>
      <c r="G439" s="45">
        <v>0</v>
      </c>
      <c r="H439" s="23"/>
      <c r="I439" s="23"/>
      <c r="J439" s="23"/>
      <c r="K439" s="23"/>
    </row>
    <row r="440" spans="1:11" ht="15" customHeight="1">
      <c r="A440" s="23"/>
      <c r="B440" s="23"/>
      <c r="C440" s="27" t="s">
        <v>50</v>
      </c>
      <c r="D440" s="45">
        <v>0</v>
      </c>
      <c r="E440" s="45">
        <v>0</v>
      </c>
      <c r="F440" s="45">
        <v>0</v>
      </c>
      <c r="G440" s="45">
        <v>0</v>
      </c>
      <c r="H440" s="23"/>
      <c r="I440" s="23"/>
      <c r="J440" s="23"/>
      <c r="K440" s="23"/>
    </row>
    <row r="441" spans="1:11" ht="15" customHeight="1">
      <c r="A441" s="23"/>
      <c r="B441" s="23"/>
      <c r="C441" s="27" t="s">
        <v>56</v>
      </c>
      <c r="D441" s="45">
        <v>0</v>
      </c>
      <c r="E441" s="45">
        <v>6100000</v>
      </c>
      <c r="F441" s="45">
        <v>6100000</v>
      </c>
      <c r="G441" s="45">
        <v>6100000</v>
      </c>
      <c r="H441" s="23"/>
      <c r="I441" s="23"/>
      <c r="J441" s="23"/>
      <c r="K441" s="23"/>
    </row>
    <row r="442" spans="1:11" ht="15" customHeight="1">
      <c r="A442" s="23"/>
      <c r="B442" s="23"/>
      <c r="C442" s="27" t="s">
        <v>49</v>
      </c>
      <c r="D442" s="45">
        <v>0</v>
      </c>
      <c r="E442" s="45">
        <v>6100000</v>
      </c>
      <c r="F442" s="45">
        <v>6100000</v>
      </c>
      <c r="G442" s="45">
        <v>6100000</v>
      </c>
      <c r="H442" s="23"/>
      <c r="I442" s="23"/>
      <c r="J442" s="23"/>
      <c r="K442" s="23"/>
    </row>
    <row r="443" spans="1:11" ht="15" customHeight="1">
      <c r="A443" s="23"/>
      <c r="B443" s="23"/>
      <c r="C443" s="27" t="s">
        <v>50</v>
      </c>
      <c r="D443" s="45">
        <v>0</v>
      </c>
      <c r="E443" s="45">
        <v>0</v>
      </c>
      <c r="F443" s="45">
        <v>0</v>
      </c>
      <c r="G443" s="45">
        <v>0</v>
      </c>
      <c r="H443" s="23"/>
      <c r="I443" s="23"/>
      <c r="J443" s="23"/>
      <c r="K443" s="23"/>
    </row>
    <row r="444" spans="1:11" ht="15" customHeight="1">
      <c r="A444" s="23"/>
      <c r="B444" s="23"/>
      <c r="C444" s="27" t="s">
        <v>57</v>
      </c>
      <c r="D444" s="45">
        <v>0</v>
      </c>
      <c r="E444" s="45">
        <v>28000000</v>
      </c>
      <c r="F444" s="45">
        <v>10820000</v>
      </c>
      <c r="G444" s="45">
        <v>91600000</v>
      </c>
      <c r="H444" s="23"/>
      <c r="I444" s="23"/>
      <c r="J444" s="23"/>
      <c r="K444" s="23"/>
    </row>
    <row r="445" spans="1:11" ht="15" customHeight="1">
      <c r="A445" s="23"/>
      <c r="B445" s="23"/>
      <c r="C445" s="27" t="s">
        <v>49</v>
      </c>
      <c r="D445" s="45">
        <v>0</v>
      </c>
      <c r="E445" s="45">
        <v>28000000</v>
      </c>
      <c r="F445" s="45">
        <v>10820000</v>
      </c>
      <c r="G445" s="45">
        <v>91600000</v>
      </c>
      <c r="H445" s="23"/>
      <c r="I445" s="23"/>
      <c r="J445" s="23"/>
      <c r="K445" s="23"/>
    </row>
    <row r="446" spans="1:11" ht="15" customHeight="1">
      <c r="A446" s="23"/>
      <c r="B446" s="23"/>
      <c r="C446" s="27" t="s">
        <v>58</v>
      </c>
      <c r="D446" s="45">
        <v>0</v>
      </c>
      <c r="E446" s="45">
        <v>0</v>
      </c>
      <c r="F446" s="45">
        <v>0</v>
      </c>
      <c r="G446" s="45">
        <v>0</v>
      </c>
      <c r="H446" s="23"/>
      <c r="I446" s="23"/>
      <c r="J446" s="23"/>
      <c r="K446" s="23"/>
    </row>
    <row r="447" spans="1:11" ht="15" customHeight="1">
      <c r="A447" s="23"/>
      <c r="B447" s="23"/>
      <c r="C447" s="27" t="s">
        <v>59</v>
      </c>
      <c r="D447" s="45">
        <v>0</v>
      </c>
      <c r="E447" s="45">
        <v>0</v>
      </c>
      <c r="F447" s="45">
        <v>0</v>
      </c>
      <c r="G447" s="45">
        <v>0</v>
      </c>
      <c r="H447" s="23"/>
      <c r="I447" s="23"/>
      <c r="J447" s="23"/>
      <c r="K447" s="23"/>
    </row>
    <row r="448" spans="1:11" ht="15" customHeight="1">
      <c r="A448" s="23"/>
      <c r="B448" s="23"/>
      <c r="C448" s="27" t="s">
        <v>60</v>
      </c>
      <c r="D448" s="45">
        <v>0</v>
      </c>
      <c r="E448" s="45">
        <v>0</v>
      </c>
      <c r="F448" s="45">
        <v>0</v>
      </c>
      <c r="G448" s="45">
        <v>0</v>
      </c>
      <c r="H448" s="23"/>
      <c r="I448" s="23"/>
      <c r="J448" s="23"/>
      <c r="K448" s="23"/>
    </row>
    <row r="449" spans="1:11" ht="15" customHeight="1">
      <c r="A449" s="23"/>
      <c r="B449" s="23"/>
      <c r="C449" s="27" t="s">
        <v>61</v>
      </c>
      <c r="D449" s="45">
        <v>0</v>
      </c>
      <c r="E449" s="45">
        <v>0</v>
      </c>
      <c r="F449" s="45">
        <v>0</v>
      </c>
      <c r="G449" s="45">
        <v>0</v>
      </c>
      <c r="H449" s="23"/>
      <c r="I449" s="23"/>
      <c r="J449" s="23"/>
      <c r="K449" s="23"/>
    </row>
    <row r="450" spans="1:11" ht="15" customHeight="1">
      <c r="A450" s="23"/>
      <c r="B450" s="23"/>
      <c r="C450" s="27" t="s">
        <v>62</v>
      </c>
      <c r="D450" s="45">
        <v>0</v>
      </c>
      <c r="E450" s="45">
        <v>340000000</v>
      </c>
      <c r="F450" s="45">
        <v>174180000</v>
      </c>
      <c r="G450" s="45">
        <v>93400000</v>
      </c>
      <c r="H450" s="23"/>
      <c r="I450" s="23"/>
      <c r="J450" s="23"/>
      <c r="K450" s="23"/>
    </row>
    <row r="451" spans="1:11" ht="15" customHeight="1">
      <c r="A451" s="23"/>
      <c r="B451" s="23"/>
      <c r="C451" s="27" t="s">
        <v>49</v>
      </c>
      <c r="D451" s="45">
        <v>0</v>
      </c>
      <c r="E451" s="45">
        <v>340000000</v>
      </c>
      <c r="F451" s="45">
        <v>174180000</v>
      </c>
      <c r="G451" s="45">
        <v>93400000</v>
      </c>
      <c r="H451" s="23"/>
      <c r="I451" s="23"/>
      <c r="J451" s="23"/>
      <c r="K451" s="23"/>
    </row>
    <row r="452" spans="1:11" ht="15" customHeight="1">
      <c r="A452" s="23"/>
      <c r="B452" s="23"/>
      <c r="C452" s="27" t="s">
        <v>58</v>
      </c>
      <c r="D452" s="45">
        <v>0</v>
      </c>
      <c r="E452" s="45">
        <v>0</v>
      </c>
      <c r="F452" s="45">
        <v>0</v>
      </c>
      <c r="G452" s="45">
        <v>0</v>
      </c>
      <c r="H452" s="23"/>
      <c r="I452" s="23"/>
      <c r="J452" s="23"/>
      <c r="K452" s="23"/>
    </row>
    <row r="453" spans="1:11" ht="15" customHeight="1">
      <c r="A453" s="23"/>
      <c r="B453" s="23"/>
      <c r="C453" s="27" t="s">
        <v>59</v>
      </c>
      <c r="D453" s="45">
        <v>0</v>
      </c>
      <c r="E453" s="45">
        <v>0</v>
      </c>
      <c r="F453" s="45">
        <v>0</v>
      </c>
      <c r="G453" s="45">
        <v>0</v>
      </c>
      <c r="H453" s="23"/>
      <c r="I453" s="23"/>
      <c r="J453" s="23"/>
      <c r="K453" s="23"/>
    </row>
    <row r="454" spans="1:11" ht="15" customHeight="1">
      <c r="A454" s="23"/>
      <c r="B454" s="23"/>
      <c r="C454" s="27" t="s">
        <v>60</v>
      </c>
      <c r="D454" s="45">
        <v>0</v>
      </c>
      <c r="E454" s="45">
        <v>0</v>
      </c>
      <c r="F454" s="45">
        <v>0</v>
      </c>
      <c r="G454" s="45">
        <v>0</v>
      </c>
      <c r="H454" s="23"/>
      <c r="I454" s="23"/>
      <c r="J454" s="23"/>
      <c r="K454" s="23"/>
    </row>
    <row r="455" spans="1:11" ht="15" customHeight="1">
      <c r="A455" s="23"/>
      <c r="B455" s="23"/>
      <c r="C455" s="27" t="s">
        <v>61</v>
      </c>
      <c r="D455" s="45">
        <v>0</v>
      </c>
      <c r="E455" s="45">
        <v>0</v>
      </c>
      <c r="F455" s="45">
        <v>0</v>
      </c>
      <c r="G455" s="45">
        <v>0</v>
      </c>
      <c r="H455" s="23"/>
      <c r="I455" s="23"/>
      <c r="J455" s="23"/>
      <c r="K455" s="23"/>
    </row>
    <row r="456" spans="1:11" ht="15" customHeight="1">
      <c r="A456" s="23"/>
      <c r="B456" s="23"/>
      <c r="C456" s="27" t="s">
        <v>63</v>
      </c>
      <c r="D456" s="45">
        <v>0</v>
      </c>
      <c r="E456" s="45">
        <v>0</v>
      </c>
      <c r="F456" s="45">
        <v>0</v>
      </c>
      <c r="G456" s="45">
        <v>0</v>
      </c>
      <c r="H456" s="23"/>
      <c r="I456" s="23"/>
      <c r="J456" s="23"/>
      <c r="K456" s="23"/>
    </row>
    <row r="457" spans="1:11" ht="15" customHeight="1">
      <c r="A457" s="23"/>
      <c r="B457" s="23"/>
      <c r="C457" s="27" t="s">
        <v>49</v>
      </c>
      <c r="D457" s="45">
        <v>0</v>
      </c>
      <c r="E457" s="45">
        <v>0</v>
      </c>
      <c r="F457" s="45">
        <v>0</v>
      </c>
      <c r="G457" s="45">
        <v>0</v>
      </c>
      <c r="H457" s="23"/>
      <c r="I457" s="23"/>
      <c r="J457" s="23"/>
      <c r="K457" s="23"/>
    </row>
    <row r="458" spans="1:11" ht="15" customHeight="1">
      <c r="A458" s="23"/>
      <c r="B458" s="23"/>
      <c r="C458" s="27" t="s">
        <v>58</v>
      </c>
      <c r="D458" s="45">
        <v>0</v>
      </c>
      <c r="E458" s="45">
        <v>0</v>
      </c>
      <c r="F458" s="45">
        <v>0</v>
      </c>
      <c r="G458" s="45">
        <v>0</v>
      </c>
      <c r="H458" s="23"/>
      <c r="I458" s="23"/>
      <c r="J458" s="23"/>
      <c r="K458" s="23"/>
    </row>
    <row r="459" spans="1:11" ht="15" customHeight="1">
      <c r="A459" s="23"/>
      <c r="B459" s="23"/>
      <c r="C459" s="27" t="s">
        <v>59</v>
      </c>
      <c r="D459" s="45">
        <v>0</v>
      </c>
      <c r="E459" s="45">
        <v>0</v>
      </c>
      <c r="F459" s="45">
        <v>0</v>
      </c>
      <c r="G459" s="45">
        <v>0</v>
      </c>
      <c r="H459" s="23"/>
      <c r="I459" s="23"/>
      <c r="J459" s="23"/>
      <c r="K459" s="23"/>
    </row>
    <row r="460" spans="1:11" ht="15" customHeight="1">
      <c r="A460" s="23"/>
      <c r="B460" s="23"/>
      <c r="C460" s="27" t="s">
        <v>60</v>
      </c>
      <c r="D460" s="45">
        <v>0</v>
      </c>
      <c r="E460" s="45">
        <v>0</v>
      </c>
      <c r="F460" s="45">
        <v>0</v>
      </c>
      <c r="G460" s="45">
        <v>0</v>
      </c>
      <c r="H460" s="23"/>
      <c r="I460" s="23"/>
      <c r="J460" s="23"/>
      <c r="K460" s="23"/>
    </row>
    <row r="461" spans="1:11" ht="15" customHeight="1">
      <c r="A461" s="23"/>
      <c r="B461" s="23"/>
      <c r="C461" s="27" t="s">
        <v>61</v>
      </c>
      <c r="D461" s="45">
        <v>0</v>
      </c>
      <c r="E461" s="45">
        <v>0</v>
      </c>
      <c r="F461" s="45">
        <v>0</v>
      </c>
      <c r="G461" s="45">
        <v>0</v>
      </c>
      <c r="H461" s="23"/>
      <c r="I461" s="23"/>
      <c r="J461" s="23"/>
      <c r="K461" s="23"/>
    </row>
    <row r="462" spans="1:11" ht="15" customHeight="1">
      <c r="A462" s="23"/>
      <c r="B462" s="23"/>
      <c r="C462" s="27" t="s">
        <v>64</v>
      </c>
      <c r="D462" s="45">
        <v>0</v>
      </c>
      <c r="E462" s="45">
        <v>0</v>
      </c>
      <c r="F462" s="45">
        <v>0</v>
      </c>
      <c r="G462" s="45">
        <v>0</v>
      </c>
      <c r="H462" s="23"/>
      <c r="I462" s="23"/>
      <c r="J462" s="23"/>
      <c r="K462" s="23"/>
    </row>
    <row r="463" spans="1:11" ht="15" customHeight="1">
      <c r="A463" s="23"/>
      <c r="B463" s="23"/>
      <c r="C463" s="27" t="s">
        <v>65</v>
      </c>
      <c r="D463" s="45">
        <v>0</v>
      </c>
      <c r="E463" s="45">
        <v>0</v>
      </c>
      <c r="F463" s="45">
        <v>0</v>
      </c>
      <c r="G463" s="45">
        <v>0</v>
      </c>
      <c r="H463" s="23"/>
      <c r="I463" s="23"/>
      <c r="J463" s="23"/>
      <c r="K463" s="23"/>
    </row>
    <row r="464" spans="1:11" ht="20.100000000000001" customHeight="1">
      <c r="A464" s="23"/>
      <c r="B464" s="23"/>
      <c r="C464" s="47" t="s">
        <v>18</v>
      </c>
      <c r="D464" s="23"/>
      <c r="E464" s="23"/>
      <c r="F464" s="23"/>
      <c r="G464" s="23"/>
      <c r="H464" s="23"/>
      <c r="I464" s="23"/>
      <c r="J464" s="23"/>
      <c r="K464" s="23"/>
    </row>
  </sheetData>
  <mergeCells count="47">
    <mergeCell ref="D364:G364"/>
    <mergeCell ref="D365:G365"/>
    <mergeCell ref="D366:G366"/>
    <mergeCell ref="D367:G367"/>
    <mergeCell ref="C376:G376"/>
    <mergeCell ref="C319:G319"/>
    <mergeCell ref="D196:G196"/>
    <mergeCell ref="D197:G197"/>
    <mergeCell ref="C206:G206"/>
    <mergeCell ref="D251:G251"/>
    <mergeCell ref="D252:G252"/>
    <mergeCell ref="D310:G310"/>
    <mergeCell ref="D253:G253"/>
    <mergeCell ref="C262:G262"/>
    <mergeCell ref="D307:G307"/>
    <mergeCell ref="D308:G308"/>
    <mergeCell ref="D309:G309"/>
    <mergeCell ref="D25:G25"/>
    <mergeCell ref="C34:G34"/>
    <mergeCell ref="D195:G195"/>
    <mergeCell ref="D80:G80"/>
    <mergeCell ref="D81:G81"/>
    <mergeCell ref="D82:G82"/>
    <mergeCell ref="D83:G83"/>
    <mergeCell ref="C92:G92"/>
    <mergeCell ref="D137:G137"/>
    <mergeCell ref="D138:G138"/>
    <mergeCell ref="C79:G79"/>
    <mergeCell ref="D139:G139"/>
    <mergeCell ref="D140:G140"/>
    <mergeCell ref="C149:G149"/>
    <mergeCell ref="D194:G194"/>
    <mergeCell ref="C21:G21"/>
    <mergeCell ref="D22:G22"/>
    <mergeCell ref="D23:G23"/>
    <mergeCell ref="D24:G24"/>
    <mergeCell ref="D6:G6"/>
    <mergeCell ref="D7:G7"/>
    <mergeCell ref="C8:G8"/>
    <mergeCell ref="C9:G9"/>
    <mergeCell ref="D10:G10"/>
    <mergeCell ref="D14:G14"/>
    <mergeCell ref="C1:G1"/>
    <mergeCell ref="C2:G2"/>
    <mergeCell ref="D3:G3"/>
    <mergeCell ref="D4:G4"/>
    <mergeCell ref="D5:G5"/>
  </mergeCells>
  <pageMargins left="0" right="0" top="0" bottom="0"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348"/>
  <sheetViews>
    <sheetView view="pageBreakPreview" topLeftCell="B280" zoomScale="75" zoomScaleNormal="100" zoomScaleSheetLayoutView="75" workbookViewId="0">
      <selection activeCell="K357" sqref="K357"/>
    </sheetView>
  </sheetViews>
  <sheetFormatPr defaultColWidth="9.125" defaultRowHeight="14.25"/>
  <cols>
    <col min="1" max="1" width="13.25" style="24" hidden="1"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23"/>
      <c r="B1" s="23"/>
      <c r="C1" s="1856" t="s">
        <v>0</v>
      </c>
      <c r="D1" s="1857"/>
      <c r="E1" s="1857"/>
      <c r="F1" s="1857"/>
      <c r="G1" s="1857"/>
      <c r="H1" s="23"/>
      <c r="I1" s="23"/>
      <c r="J1" s="23"/>
      <c r="K1" s="23"/>
    </row>
    <row r="2" spans="1:11" ht="24.95" customHeight="1">
      <c r="A2" s="23"/>
      <c r="B2" s="23"/>
      <c r="C2" s="1858" t="s">
        <v>1</v>
      </c>
      <c r="D2" s="1859"/>
      <c r="E2" s="1859"/>
      <c r="F2" s="1859"/>
      <c r="G2" s="1859"/>
      <c r="H2" s="23"/>
      <c r="I2" s="23"/>
      <c r="J2" s="23"/>
      <c r="K2" s="23"/>
    </row>
    <row r="3" spans="1:11" ht="14.1" customHeight="1">
      <c r="A3" s="23"/>
      <c r="B3" s="23"/>
      <c r="C3" s="25" t="s">
        <v>2</v>
      </c>
      <c r="D3" s="1860" t="s">
        <v>2809</v>
      </c>
      <c r="E3" s="1861"/>
      <c r="F3" s="1861"/>
      <c r="G3" s="1861"/>
      <c r="H3" s="23"/>
      <c r="I3" s="23"/>
      <c r="J3" s="23"/>
      <c r="K3" s="23"/>
    </row>
    <row r="4" spans="1:11" ht="14.1" customHeight="1">
      <c r="A4" s="23"/>
      <c r="B4" s="23"/>
      <c r="C4" s="25" t="s">
        <v>4</v>
      </c>
      <c r="D4" s="1860" t="s">
        <v>298</v>
      </c>
      <c r="E4" s="1861"/>
      <c r="F4" s="1861"/>
      <c r="G4" s="1861"/>
      <c r="H4" s="23"/>
      <c r="I4" s="23"/>
      <c r="J4" s="23"/>
      <c r="K4" s="23"/>
    </row>
    <row r="5" spans="1:11" ht="14.1" customHeight="1">
      <c r="A5" s="23"/>
      <c r="B5" s="23"/>
      <c r="C5" s="25" t="s">
        <v>6</v>
      </c>
      <c r="D5" s="1860" t="s">
        <v>2808</v>
      </c>
      <c r="E5" s="1861"/>
      <c r="F5" s="1861"/>
      <c r="G5" s="1861"/>
      <c r="H5" s="23"/>
      <c r="I5" s="23"/>
      <c r="J5" s="23"/>
      <c r="K5" s="23"/>
    </row>
    <row r="6" spans="1:11" ht="14.1" customHeight="1">
      <c r="A6" s="23"/>
      <c r="B6" s="23"/>
      <c r="C6" s="25" t="s">
        <v>8</v>
      </c>
      <c r="D6" s="1860" t="s">
        <v>465</v>
      </c>
      <c r="E6" s="1861"/>
      <c r="F6" s="1861"/>
      <c r="G6" s="1861"/>
      <c r="H6" s="23"/>
      <c r="I6" s="23"/>
      <c r="J6" s="23"/>
      <c r="K6" s="23"/>
    </row>
    <row r="7" spans="1:11" ht="14.1" customHeight="1">
      <c r="A7" s="23"/>
      <c r="B7" s="23"/>
      <c r="C7" s="25" t="s">
        <v>10</v>
      </c>
      <c r="D7" s="1862" t="s">
        <v>11</v>
      </c>
      <c r="E7" s="1863"/>
      <c r="F7" s="1863"/>
      <c r="G7" s="1863"/>
      <c r="H7" s="23"/>
      <c r="I7" s="23"/>
      <c r="J7" s="23"/>
      <c r="K7" s="23"/>
    </row>
    <row r="8" spans="1:11" ht="14.1" customHeight="1">
      <c r="A8" s="23"/>
      <c r="B8" s="23"/>
      <c r="C8" s="1864" t="s">
        <v>12</v>
      </c>
      <c r="D8" s="1865"/>
      <c r="E8" s="1865"/>
      <c r="F8" s="1865"/>
      <c r="G8" s="1865"/>
      <c r="H8" s="23"/>
      <c r="I8" s="23"/>
      <c r="J8" s="23"/>
      <c r="K8" s="23"/>
    </row>
    <row r="9" spans="1:11" ht="30.95" customHeight="1">
      <c r="A9" s="23"/>
      <c r="B9" s="23"/>
      <c r="C9" s="1866" t="s">
        <v>2807</v>
      </c>
      <c r="D9" s="1867"/>
      <c r="E9" s="1867"/>
      <c r="F9" s="1867"/>
      <c r="G9" s="1867"/>
      <c r="H9" s="23"/>
      <c r="I9" s="23"/>
      <c r="J9" s="23"/>
      <c r="K9" s="23"/>
    </row>
    <row r="10" spans="1:11" ht="120.95" customHeight="1">
      <c r="A10" s="23"/>
      <c r="B10" s="23"/>
      <c r="C10" s="26" t="s">
        <v>14</v>
      </c>
      <c r="D10" s="1854" t="s">
        <v>2806</v>
      </c>
      <c r="E10" s="1855"/>
      <c r="F10" s="1855"/>
      <c r="G10" s="1855"/>
      <c r="H10" s="23"/>
      <c r="I10" s="23"/>
      <c r="J10" s="23"/>
      <c r="K10" s="23"/>
    </row>
    <row r="11" spans="1:11" ht="27.95" customHeight="1">
      <c r="A11" s="23"/>
      <c r="B11" s="23"/>
      <c r="C11" s="27" t="s">
        <v>209</v>
      </c>
      <c r="D11" s="28">
        <v>2023</v>
      </c>
      <c r="E11" s="28">
        <v>2024</v>
      </c>
      <c r="F11" s="28">
        <v>2025</v>
      </c>
      <c r="G11" s="28">
        <v>2026</v>
      </c>
      <c r="H11" s="23"/>
      <c r="I11" s="23"/>
      <c r="J11" s="23"/>
      <c r="K11" s="23"/>
    </row>
    <row r="12" spans="1:11" ht="14.1" customHeight="1">
      <c r="A12" s="23"/>
      <c r="B12" s="23"/>
      <c r="C12" s="29"/>
      <c r="D12" s="30" t="s">
        <v>22</v>
      </c>
      <c r="E12" s="30" t="s">
        <v>23</v>
      </c>
      <c r="F12" s="30" t="s">
        <v>23</v>
      </c>
      <c r="G12" s="30" t="s">
        <v>23</v>
      </c>
      <c r="H12" s="23"/>
      <c r="I12" s="23"/>
      <c r="J12" s="23"/>
      <c r="K12" s="23"/>
    </row>
    <row r="13" spans="1:11" ht="30.95" customHeight="1">
      <c r="A13" s="23"/>
      <c r="B13" s="23"/>
      <c r="C13" s="27" t="s">
        <v>2805</v>
      </c>
      <c r="D13" s="31" t="s">
        <v>427</v>
      </c>
      <c r="E13" s="31" t="s">
        <v>427</v>
      </c>
      <c r="F13" s="31" t="s">
        <v>2194</v>
      </c>
      <c r="G13" s="31" t="s">
        <v>2194</v>
      </c>
      <c r="H13" s="23"/>
      <c r="I13" s="23"/>
      <c r="J13" s="23"/>
      <c r="K13" s="23"/>
    </row>
    <row r="14" spans="1:11" ht="78.95" customHeight="1">
      <c r="A14" s="23"/>
      <c r="B14" s="23"/>
      <c r="C14" s="26" t="s">
        <v>16</v>
      </c>
      <c r="D14" s="1854" t="s">
        <v>2804</v>
      </c>
      <c r="E14" s="1855"/>
      <c r="F14" s="1855"/>
      <c r="G14" s="1855"/>
      <c r="H14" s="23"/>
      <c r="I14" s="23"/>
      <c r="J14" s="23"/>
      <c r="K14" s="23"/>
    </row>
    <row r="15" spans="1:11" ht="27.95" customHeight="1">
      <c r="A15" s="23"/>
      <c r="B15" s="23"/>
      <c r="C15" s="27" t="s">
        <v>223</v>
      </c>
      <c r="D15" s="28">
        <v>2023</v>
      </c>
      <c r="E15" s="28">
        <v>2024</v>
      </c>
      <c r="F15" s="28">
        <v>2025</v>
      </c>
      <c r="G15" s="28">
        <v>2026</v>
      </c>
      <c r="H15" s="23"/>
      <c r="I15" s="23"/>
      <c r="J15" s="23"/>
      <c r="K15" s="23"/>
    </row>
    <row r="16" spans="1:11" ht="14.1" customHeight="1">
      <c r="A16" s="23"/>
      <c r="B16" s="23"/>
      <c r="C16" s="29"/>
      <c r="D16" s="30" t="s">
        <v>22</v>
      </c>
      <c r="E16" s="30" t="s">
        <v>23</v>
      </c>
      <c r="F16" s="30" t="s">
        <v>23</v>
      </c>
      <c r="G16" s="30" t="s">
        <v>23</v>
      </c>
      <c r="H16" s="23"/>
      <c r="I16" s="23"/>
      <c r="J16" s="23"/>
      <c r="K16" s="23"/>
    </row>
    <row r="17" spans="1:11" ht="30.95" customHeight="1">
      <c r="A17" s="23"/>
      <c r="B17" s="23"/>
      <c r="C17" s="27" t="s">
        <v>2803</v>
      </c>
      <c r="D17" s="31" t="s">
        <v>425</v>
      </c>
      <c r="E17" s="31" t="s">
        <v>115</v>
      </c>
      <c r="F17" s="31" t="s">
        <v>115</v>
      </c>
      <c r="G17" s="31" t="s">
        <v>115</v>
      </c>
      <c r="H17" s="23"/>
      <c r="I17" s="23"/>
      <c r="J17" s="23"/>
      <c r="K17" s="23"/>
    </row>
    <row r="18" spans="1:11" ht="30.95" customHeight="1">
      <c r="A18" s="23"/>
      <c r="B18" s="23"/>
      <c r="C18" s="27" t="s">
        <v>2802</v>
      </c>
      <c r="D18" s="31" t="s">
        <v>211</v>
      </c>
      <c r="E18" s="31" t="s">
        <v>225</v>
      </c>
      <c r="F18" s="31" t="s">
        <v>225</v>
      </c>
      <c r="G18" s="31" t="s">
        <v>225</v>
      </c>
      <c r="H18" s="23"/>
      <c r="I18" s="23"/>
      <c r="J18" s="23"/>
      <c r="K18" s="23"/>
    </row>
    <row r="19" spans="1:11" ht="14.1" customHeight="1">
      <c r="A19" s="23"/>
      <c r="B19" s="23"/>
      <c r="C19" s="1852" t="s">
        <v>27</v>
      </c>
      <c r="D19" s="1853"/>
      <c r="E19" s="1853"/>
      <c r="F19" s="1853"/>
      <c r="G19" s="1853"/>
      <c r="H19" s="23"/>
      <c r="I19" s="23"/>
      <c r="J19" s="23"/>
      <c r="K19" s="23"/>
    </row>
    <row r="20" spans="1:11" ht="14.1" customHeight="1">
      <c r="A20" s="23"/>
      <c r="B20" s="23"/>
      <c r="C20" s="32" t="s">
        <v>2801</v>
      </c>
      <c r="D20" s="1852" t="s">
        <v>2800</v>
      </c>
      <c r="E20" s="1853"/>
      <c r="F20" s="1853"/>
      <c r="G20" s="1853"/>
      <c r="H20" s="23"/>
      <c r="I20" s="23"/>
      <c r="J20" s="23"/>
      <c r="K20" s="23"/>
    </row>
    <row r="21" spans="1:11" ht="18" customHeight="1">
      <c r="A21" s="23"/>
      <c r="B21" s="23"/>
      <c r="C21" s="33" t="s">
        <v>19</v>
      </c>
      <c r="D21" s="1850" t="s">
        <v>2799</v>
      </c>
      <c r="E21" s="1851"/>
      <c r="F21" s="1851"/>
      <c r="G21" s="1851"/>
      <c r="H21" s="23"/>
      <c r="I21" s="23"/>
      <c r="J21" s="23"/>
      <c r="K21" s="23"/>
    </row>
    <row r="22" spans="1:11" ht="18" customHeight="1">
      <c r="A22" s="23"/>
      <c r="B22" s="23"/>
      <c r="C22" s="34" t="s">
        <v>20</v>
      </c>
      <c r="D22" s="1846" t="s">
        <v>2798</v>
      </c>
      <c r="E22" s="1847"/>
      <c r="F22" s="1847"/>
      <c r="G22" s="1847"/>
      <c r="H22" s="23"/>
      <c r="I22" s="23"/>
      <c r="J22" s="23"/>
      <c r="K22" s="23"/>
    </row>
    <row r="23" spans="1:11" ht="18" customHeight="1">
      <c r="A23" s="23"/>
      <c r="B23" s="23"/>
      <c r="C23" s="34" t="s">
        <v>21</v>
      </c>
      <c r="D23" s="1846" t="s">
        <v>666</v>
      </c>
      <c r="E23" s="1847"/>
      <c r="F23" s="1847"/>
      <c r="G23" s="1847"/>
      <c r="H23" s="23"/>
      <c r="I23" s="23"/>
      <c r="J23" s="23"/>
      <c r="K23" s="23"/>
    </row>
    <row r="24" spans="1:11" ht="15" customHeight="1">
      <c r="A24" s="23"/>
      <c r="B24" s="23"/>
      <c r="C24" s="35"/>
      <c r="D24" s="36">
        <v>2023</v>
      </c>
      <c r="E24" s="36">
        <v>2024</v>
      </c>
      <c r="F24" s="36">
        <v>2025</v>
      </c>
      <c r="G24" s="36">
        <v>2026</v>
      </c>
      <c r="H24" s="23"/>
      <c r="I24" s="23"/>
      <c r="J24" s="23"/>
      <c r="K24" s="23"/>
    </row>
    <row r="25" spans="1:11" ht="15" customHeight="1">
      <c r="A25" s="23"/>
      <c r="B25" s="23"/>
      <c r="C25" s="37"/>
      <c r="D25" s="38" t="s">
        <v>22</v>
      </c>
      <c r="E25" s="38" t="s">
        <v>23</v>
      </c>
      <c r="F25" s="38" t="s">
        <v>23</v>
      </c>
      <c r="G25" s="38" t="s">
        <v>23</v>
      </c>
      <c r="H25" s="23"/>
      <c r="I25" s="23"/>
      <c r="J25" s="23"/>
      <c r="K25" s="23"/>
    </row>
    <row r="26" spans="1:11" ht="14.1" customHeight="1">
      <c r="A26" s="23"/>
      <c r="B26" s="23"/>
      <c r="C26" s="27" t="s">
        <v>33</v>
      </c>
      <c r="D26" s="31" t="s">
        <v>2797</v>
      </c>
      <c r="E26" s="31" t="s">
        <v>2797</v>
      </c>
      <c r="F26" s="31" t="s">
        <v>2797</v>
      </c>
      <c r="G26" s="31" t="s">
        <v>1510</v>
      </c>
      <c r="H26" s="23"/>
      <c r="I26" s="23"/>
      <c r="J26" s="23"/>
      <c r="K26" s="23"/>
    </row>
    <row r="27" spans="1:11" ht="14.1" customHeight="1">
      <c r="A27" s="23"/>
      <c r="B27" s="23"/>
      <c r="C27" s="27" t="s">
        <v>35</v>
      </c>
      <c r="D27" s="31" t="s">
        <v>2796</v>
      </c>
      <c r="E27" s="31" t="s">
        <v>2795</v>
      </c>
      <c r="F27" s="31" t="s">
        <v>2794</v>
      </c>
      <c r="G27" s="31" t="s">
        <v>2793</v>
      </c>
      <c r="H27" s="23"/>
      <c r="I27" s="23"/>
      <c r="J27" s="23"/>
      <c r="K27" s="23"/>
    </row>
    <row r="28" spans="1:11" ht="14.1" customHeight="1">
      <c r="A28" s="23"/>
      <c r="B28" s="23"/>
      <c r="C28" s="27" t="s">
        <v>40</v>
      </c>
      <c r="D28" s="31" t="s">
        <v>2792</v>
      </c>
      <c r="E28" s="31" t="s">
        <v>2791</v>
      </c>
      <c r="F28" s="31" t="s">
        <v>2790</v>
      </c>
      <c r="G28" s="31" t="s">
        <v>2789</v>
      </c>
      <c r="H28" s="23"/>
      <c r="I28" s="23"/>
      <c r="J28" s="23"/>
      <c r="K28" s="23"/>
    </row>
    <row r="29" spans="1:11" ht="14.1" customHeight="1">
      <c r="A29" s="23"/>
      <c r="B29" s="23"/>
      <c r="C29" s="27" t="s">
        <v>41</v>
      </c>
      <c r="D29" s="31" t="s">
        <v>18</v>
      </c>
      <c r="E29" s="31" t="s">
        <v>42</v>
      </c>
      <c r="F29" s="31" t="s">
        <v>42</v>
      </c>
      <c r="G29" s="31" t="s">
        <v>2777</v>
      </c>
      <c r="H29" s="23"/>
      <c r="I29" s="23"/>
      <c r="J29" s="23"/>
      <c r="K29" s="23"/>
    </row>
    <row r="30" spans="1:11" ht="14.1" customHeight="1">
      <c r="A30" s="23"/>
      <c r="B30" s="23"/>
      <c r="C30" s="27" t="s">
        <v>43</v>
      </c>
      <c r="D30" s="31" t="s">
        <v>18</v>
      </c>
      <c r="E30" s="31" t="s">
        <v>2787</v>
      </c>
      <c r="F30" s="31" t="s">
        <v>2786</v>
      </c>
      <c r="G30" s="31" t="s">
        <v>2788</v>
      </c>
      <c r="H30" s="23"/>
      <c r="I30" s="23"/>
      <c r="J30" s="23"/>
      <c r="K30" s="23"/>
    </row>
    <row r="31" spans="1:11" ht="14.1" customHeight="1">
      <c r="A31" s="23"/>
      <c r="B31" s="23"/>
      <c r="C31" s="27" t="s">
        <v>47</v>
      </c>
      <c r="D31" s="31" t="s">
        <v>18</v>
      </c>
      <c r="E31" s="31" t="s">
        <v>2787</v>
      </c>
      <c r="F31" s="31" t="s">
        <v>2786</v>
      </c>
      <c r="G31" s="31" t="s">
        <v>2785</v>
      </c>
      <c r="H31" s="23"/>
      <c r="I31" s="23"/>
      <c r="J31" s="23"/>
      <c r="K31" s="23"/>
    </row>
    <row r="32" spans="1:11" ht="14.1" customHeight="1">
      <c r="A32" s="23"/>
      <c r="B32" s="23"/>
      <c r="C32" s="1848" t="s">
        <v>24</v>
      </c>
      <c r="D32" s="1849"/>
      <c r="E32" s="1849"/>
      <c r="F32" s="1849"/>
      <c r="G32" s="1849"/>
      <c r="H32" s="23"/>
      <c r="I32" s="23"/>
      <c r="J32" s="23"/>
      <c r="K32" s="23"/>
    </row>
    <row r="33" spans="1:11" ht="14.1" customHeight="1">
      <c r="A33" s="23"/>
      <c r="B33" s="23"/>
      <c r="C33" s="35"/>
      <c r="D33" s="36">
        <v>2023</v>
      </c>
      <c r="E33" s="36">
        <v>2024</v>
      </c>
      <c r="F33" s="36">
        <v>2025</v>
      </c>
      <c r="G33" s="36">
        <v>2026</v>
      </c>
      <c r="H33" s="23"/>
      <c r="I33" s="23"/>
      <c r="J33" s="23"/>
      <c r="K33" s="23"/>
    </row>
    <row r="34" spans="1:11" ht="14.1" customHeight="1">
      <c r="A34" s="23"/>
      <c r="B34" s="23"/>
      <c r="C34" s="37"/>
      <c r="D34" s="38" t="s">
        <v>22</v>
      </c>
      <c r="E34" s="38" t="s">
        <v>23</v>
      </c>
      <c r="F34" s="38" t="s">
        <v>23</v>
      </c>
      <c r="G34" s="38" t="s">
        <v>23</v>
      </c>
      <c r="H34" s="23"/>
      <c r="I34" s="23"/>
      <c r="J34" s="23"/>
      <c r="K34" s="23"/>
    </row>
    <row r="35" spans="1:11" ht="14.1" customHeight="1">
      <c r="A35" s="23"/>
      <c r="B35" s="23"/>
      <c r="C35" s="39" t="s">
        <v>48</v>
      </c>
      <c r="D35" s="40">
        <v>0</v>
      </c>
      <c r="E35" s="40">
        <v>146500000</v>
      </c>
      <c r="F35" s="40">
        <v>139700000</v>
      </c>
      <c r="G35" s="40">
        <v>139700000</v>
      </c>
      <c r="H35" s="23"/>
      <c r="I35" s="23"/>
      <c r="J35" s="23"/>
      <c r="K35" s="23"/>
    </row>
    <row r="36" spans="1:11" ht="14.1" customHeight="1">
      <c r="A36" s="23"/>
      <c r="B36" s="23"/>
      <c r="C36" s="39" t="s">
        <v>49</v>
      </c>
      <c r="D36" s="40">
        <v>0</v>
      </c>
      <c r="E36" s="40">
        <v>146500000</v>
      </c>
      <c r="F36" s="40">
        <v>139700000</v>
      </c>
      <c r="G36" s="40">
        <v>139700000</v>
      </c>
      <c r="H36" s="23"/>
      <c r="I36" s="23"/>
      <c r="J36" s="23"/>
      <c r="K36" s="23"/>
    </row>
    <row r="37" spans="1:11" ht="14.1" customHeight="1">
      <c r="A37" s="23"/>
      <c r="B37" s="23"/>
      <c r="C37" s="39" t="s">
        <v>50</v>
      </c>
      <c r="D37" s="40">
        <v>0</v>
      </c>
      <c r="E37" s="40">
        <v>0</v>
      </c>
      <c r="F37" s="40">
        <v>0</v>
      </c>
      <c r="G37" s="40">
        <v>0</v>
      </c>
      <c r="H37" s="23"/>
      <c r="I37" s="23"/>
      <c r="J37" s="23"/>
      <c r="K37" s="23"/>
    </row>
    <row r="38" spans="1:11" ht="14.1" customHeight="1">
      <c r="A38" s="23"/>
      <c r="B38" s="23"/>
      <c r="C38" s="39" t="s">
        <v>51</v>
      </c>
      <c r="D38" s="40">
        <v>0</v>
      </c>
      <c r="E38" s="40">
        <v>19300000</v>
      </c>
      <c r="F38" s="40">
        <v>18981000</v>
      </c>
      <c r="G38" s="40">
        <v>18981000</v>
      </c>
      <c r="H38" s="23"/>
      <c r="I38" s="23"/>
      <c r="J38" s="23"/>
      <c r="K38" s="23"/>
    </row>
    <row r="39" spans="1:11" ht="14.1" customHeight="1">
      <c r="A39" s="23"/>
      <c r="B39" s="23"/>
      <c r="C39" s="39" t="s">
        <v>49</v>
      </c>
      <c r="D39" s="40">
        <v>0</v>
      </c>
      <c r="E39" s="40">
        <v>19300000</v>
      </c>
      <c r="F39" s="40">
        <v>18981000</v>
      </c>
      <c r="G39" s="40">
        <v>18981000</v>
      </c>
      <c r="H39" s="23"/>
      <c r="I39" s="23"/>
      <c r="J39" s="23"/>
      <c r="K39" s="23"/>
    </row>
    <row r="40" spans="1:11" ht="14.1" customHeight="1">
      <c r="A40" s="23"/>
      <c r="B40" s="23"/>
      <c r="C40" s="39" t="s">
        <v>50</v>
      </c>
      <c r="D40" s="40">
        <v>0</v>
      </c>
      <c r="E40" s="40">
        <v>0</v>
      </c>
      <c r="F40" s="40">
        <v>0</v>
      </c>
      <c r="G40" s="40">
        <v>0</v>
      </c>
      <c r="H40" s="23"/>
      <c r="I40" s="23"/>
      <c r="J40" s="23"/>
      <c r="K40" s="23"/>
    </row>
    <row r="41" spans="1:11" ht="14.1" customHeight="1">
      <c r="A41" s="23"/>
      <c r="B41" s="23"/>
      <c r="C41" s="39" t="s">
        <v>52</v>
      </c>
      <c r="D41" s="40">
        <v>0</v>
      </c>
      <c r="E41" s="40">
        <v>42500000</v>
      </c>
      <c r="F41" s="40">
        <v>30500000</v>
      </c>
      <c r="G41" s="40">
        <v>31500000</v>
      </c>
      <c r="H41" s="23"/>
      <c r="I41" s="23"/>
      <c r="J41" s="23"/>
      <c r="K41" s="23"/>
    </row>
    <row r="42" spans="1:11" ht="14.1" customHeight="1">
      <c r="A42" s="23"/>
      <c r="B42" s="23"/>
      <c r="C42" s="39" t="s">
        <v>49</v>
      </c>
      <c r="D42" s="40">
        <v>0</v>
      </c>
      <c r="E42" s="40">
        <v>42500000</v>
      </c>
      <c r="F42" s="40">
        <v>30500000</v>
      </c>
      <c r="G42" s="40">
        <v>31500000</v>
      </c>
      <c r="H42" s="23"/>
      <c r="I42" s="23"/>
      <c r="J42" s="23"/>
      <c r="K42" s="23"/>
    </row>
    <row r="43" spans="1:11" ht="14.1" customHeight="1">
      <c r="A43" s="23"/>
      <c r="B43" s="23"/>
      <c r="C43" s="39" t="s">
        <v>50</v>
      </c>
      <c r="D43" s="40">
        <v>0</v>
      </c>
      <c r="E43" s="40">
        <v>0</v>
      </c>
      <c r="F43" s="40">
        <v>0</v>
      </c>
      <c r="G43" s="40">
        <v>0</v>
      </c>
      <c r="H43" s="23"/>
      <c r="I43" s="23"/>
      <c r="J43" s="23"/>
      <c r="K43" s="23"/>
    </row>
    <row r="44" spans="1:11" ht="14.1" customHeight="1">
      <c r="A44" s="23"/>
      <c r="B44" s="23"/>
      <c r="C44" s="39" t="s">
        <v>53</v>
      </c>
      <c r="D44" s="40">
        <v>0</v>
      </c>
      <c r="E44" s="40">
        <v>0</v>
      </c>
      <c r="F44" s="40">
        <v>0</v>
      </c>
      <c r="G44" s="40">
        <v>0</v>
      </c>
      <c r="H44" s="23"/>
      <c r="I44" s="23"/>
      <c r="J44" s="23"/>
      <c r="K44" s="23"/>
    </row>
    <row r="45" spans="1:11" ht="14.1" customHeight="1">
      <c r="A45" s="23"/>
      <c r="B45" s="23"/>
      <c r="C45" s="39" t="s">
        <v>49</v>
      </c>
      <c r="D45" s="40">
        <v>0</v>
      </c>
      <c r="E45" s="40">
        <v>0</v>
      </c>
      <c r="F45" s="40">
        <v>0</v>
      </c>
      <c r="G45" s="40">
        <v>0</v>
      </c>
      <c r="H45" s="23"/>
      <c r="I45" s="23"/>
      <c r="J45" s="23"/>
      <c r="K45" s="23"/>
    </row>
    <row r="46" spans="1:11" ht="14.1" customHeight="1">
      <c r="A46" s="23"/>
      <c r="B46" s="23"/>
      <c r="C46" s="39" t="s">
        <v>50</v>
      </c>
      <c r="D46" s="40">
        <v>0</v>
      </c>
      <c r="E46" s="40">
        <v>0</v>
      </c>
      <c r="F46" s="40">
        <v>0</v>
      </c>
      <c r="G46" s="40">
        <v>0</v>
      </c>
      <c r="H46" s="23"/>
      <c r="I46" s="23"/>
      <c r="J46" s="23"/>
      <c r="K46" s="23"/>
    </row>
    <row r="47" spans="1:11" ht="14.1" customHeight="1">
      <c r="A47" s="23"/>
      <c r="B47" s="23"/>
      <c r="C47" s="39" t="s">
        <v>54</v>
      </c>
      <c r="D47" s="40">
        <v>0</v>
      </c>
      <c r="E47" s="40">
        <v>0</v>
      </c>
      <c r="F47" s="40">
        <v>0</v>
      </c>
      <c r="G47" s="40">
        <v>0</v>
      </c>
      <c r="H47" s="23"/>
      <c r="I47" s="23"/>
      <c r="J47" s="23"/>
      <c r="K47" s="23"/>
    </row>
    <row r="48" spans="1:11" ht="14.1" customHeight="1">
      <c r="A48" s="23"/>
      <c r="B48" s="23"/>
      <c r="C48" s="39" t="s">
        <v>49</v>
      </c>
      <c r="D48" s="40">
        <v>0</v>
      </c>
      <c r="E48" s="40">
        <v>0</v>
      </c>
      <c r="F48" s="40">
        <v>0</v>
      </c>
      <c r="G48" s="40">
        <v>0</v>
      </c>
      <c r="H48" s="23"/>
      <c r="I48" s="23"/>
      <c r="J48" s="23"/>
      <c r="K48" s="23"/>
    </row>
    <row r="49" spans="1:11" ht="14.1" customHeight="1">
      <c r="A49" s="23"/>
      <c r="B49" s="23"/>
      <c r="C49" s="39" t="s">
        <v>50</v>
      </c>
      <c r="D49" s="40">
        <v>0</v>
      </c>
      <c r="E49" s="40">
        <v>0</v>
      </c>
      <c r="F49" s="40">
        <v>0</v>
      </c>
      <c r="G49" s="40">
        <v>0</v>
      </c>
      <c r="H49" s="23"/>
      <c r="I49" s="23"/>
      <c r="J49" s="23"/>
      <c r="K49" s="23"/>
    </row>
    <row r="50" spans="1:11" ht="14.1" customHeight="1">
      <c r="A50" s="23"/>
      <c r="B50" s="23"/>
      <c r="C50" s="39" t="s">
        <v>55</v>
      </c>
      <c r="D50" s="40">
        <v>0</v>
      </c>
      <c r="E50" s="40">
        <v>1000000</v>
      </c>
      <c r="F50" s="40">
        <v>1000000</v>
      </c>
      <c r="G50" s="40">
        <v>1000000</v>
      </c>
      <c r="H50" s="23"/>
      <c r="I50" s="23"/>
      <c r="J50" s="23"/>
      <c r="K50" s="23"/>
    </row>
    <row r="51" spans="1:11" ht="14.1" customHeight="1">
      <c r="A51" s="23"/>
      <c r="B51" s="23"/>
      <c r="C51" s="39" t="s">
        <v>49</v>
      </c>
      <c r="D51" s="40">
        <v>0</v>
      </c>
      <c r="E51" s="40">
        <v>1000000</v>
      </c>
      <c r="F51" s="40">
        <v>1000000</v>
      </c>
      <c r="G51" s="40">
        <v>1000000</v>
      </c>
      <c r="H51" s="23"/>
      <c r="I51" s="23"/>
      <c r="J51" s="23"/>
      <c r="K51" s="23"/>
    </row>
    <row r="52" spans="1:11" ht="14.1" customHeight="1">
      <c r="A52" s="23"/>
      <c r="B52" s="23"/>
      <c r="C52" s="39" t="s">
        <v>50</v>
      </c>
      <c r="D52" s="40">
        <v>0</v>
      </c>
      <c r="E52" s="40">
        <v>0</v>
      </c>
      <c r="F52" s="40">
        <v>0</v>
      </c>
      <c r="G52" s="40">
        <v>0</v>
      </c>
      <c r="H52" s="23"/>
      <c r="I52" s="23"/>
      <c r="J52" s="23"/>
      <c r="K52" s="23"/>
    </row>
    <row r="53" spans="1:11" ht="14.1" customHeight="1">
      <c r="A53" s="23"/>
      <c r="B53" s="23"/>
      <c r="C53" s="39" t="s">
        <v>56</v>
      </c>
      <c r="D53" s="40">
        <v>0</v>
      </c>
      <c r="E53" s="40">
        <v>0</v>
      </c>
      <c r="F53" s="40">
        <v>0</v>
      </c>
      <c r="G53" s="40">
        <v>0</v>
      </c>
      <c r="H53" s="23"/>
      <c r="I53" s="23"/>
      <c r="J53" s="23"/>
      <c r="K53" s="23"/>
    </row>
    <row r="54" spans="1:11" ht="14.1" customHeight="1">
      <c r="A54" s="23"/>
      <c r="B54" s="23"/>
      <c r="C54" s="39" t="s">
        <v>49</v>
      </c>
      <c r="D54" s="40">
        <v>0</v>
      </c>
      <c r="E54" s="40">
        <v>0</v>
      </c>
      <c r="F54" s="40">
        <v>0</v>
      </c>
      <c r="G54" s="40">
        <v>0</v>
      </c>
      <c r="H54" s="23"/>
      <c r="I54" s="23"/>
      <c r="J54" s="23"/>
      <c r="K54" s="23"/>
    </row>
    <row r="55" spans="1:11" ht="14.1" customHeight="1">
      <c r="A55" s="23"/>
      <c r="B55" s="23"/>
      <c r="C55" s="39" t="s">
        <v>50</v>
      </c>
      <c r="D55" s="40">
        <v>0</v>
      </c>
      <c r="E55" s="40">
        <v>0</v>
      </c>
      <c r="F55" s="40">
        <v>0</v>
      </c>
      <c r="G55" s="40">
        <v>0</v>
      </c>
      <c r="H55" s="23"/>
      <c r="I55" s="23"/>
      <c r="J55" s="23"/>
      <c r="K55" s="23"/>
    </row>
    <row r="56" spans="1:11" ht="14.1" customHeight="1">
      <c r="A56" s="23"/>
      <c r="B56" s="23"/>
      <c r="C56" s="39" t="s">
        <v>57</v>
      </c>
      <c r="D56" s="40">
        <v>0</v>
      </c>
      <c r="E56" s="40">
        <v>0</v>
      </c>
      <c r="F56" s="40">
        <v>0</v>
      </c>
      <c r="G56" s="40">
        <v>0</v>
      </c>
      <c r="H56" s="23"/>
      <c r="I56" s="23"/>
      <c r="J56" s="23"/>
      <c r="K56" s="23"/>
    </row>
    <row r="57" spans="1:11" ht="14.1" customHeight="1">
      <c r="A57" s="23"/>
      <c r="B57" s="23"/>
      <c r="C57" s="39" t="s">
        <v>49</v>
      </c>
      <c r="D57" s="40">
        <v>0</v>
      </c>
      <c r="E57" s="40">
        <v>0</v>
      </c>
      <c r="F57" s="40">
        <v>0</v>
      </c>
      <c r="G57" s="40">
        <v>0</v>
      </c>
      <c r="H57" s="23"/>
      <c r="I57" s="23"/>
      <c r="J57" s="23"/>
      <c r="K57" s="23"/>
    </row>
    <row r="58" spans="1:11" ht="14.1" customHeight="1">
      <c r="A58" s="23"/>
      <c r="B58" s="23"/>
      <c r="C58" s="39" t="s">
        <v>58</v>
      </c>
      <c r="D58" s="40">
        <v>0</v>
      </c>
      <c r="E58" s="40">
        <v>0</v>
      </c>
      <c r="F58" s="40">
        <v>0</v>
      </c>
      <c r="G58" s="40">
        <v>0</v>
      </c>
      <c r="H58" s="23"/>
      <c r="I58" s="23"/>
      <c r="J58" s="23"/>
      <c r="K58" s="23"/>
    </row>
    <row r="59" spans="1:11" ht="14.1" customHeight="1">
      <c r="A59" s="23"/>
      <c r="B59" s="23"/>
      <c r="C59" s="39" t="s">
        <v>59</v>
      </c>
      <c r="D59" s="40">
        <v>0</v>
      </c>
      <c r="E59" s="40">
        <v>0</v>
      </c>
      <c r="F59" s="40">
        <v>0</v>
      </c>
      <c r="G59" s="40">
        <v>0</v>
      </c>
      <c r="H59" s="23"/>
      <c r="I59" s="23"/>
      <c r="J59" s="23"/>
      <c r="K59" s="23"/>
    </row>
    <row r="60" spans="1:11" ht="14.1" customHeight="1">
      <c r="A60" s="23"/>
      <c r="B60" s="23"/>
      <c r="C60" s="39" t="s">
        <v>60</v>
      </c>
      <c r="D60" s="40">
        <v>0</v>
      </c>
      <c r="E60" s="40">
        <v>0</v>
      </c>
      <c r="F60" s="40">
        <v>0</v>
      </c>
      <c r="G60" s="40">
        <v>0</v>
      </c>
      <c r="H60" s="23"/>
      <c r="I60" s="23"/>
      <c r="J60" s="23"/>
      <c r="K60" s="23"/>
    </row>
    <row r="61" spans="1:11" ht="14.1" customHeight="1">
      <c r="A61" s="23"/>
      <c r="B61" s="23"/>
      <c r="C61" s="39" t="s">
        <v>61</v>
      </c>
      <c r="D61" s="40">
        <v>0</v>
      </c>
      <c r="E61" s="40">
        <v>0</v>
      </c>
      <c r="F61" s="40">
        <v>0</v>
      </c>
      <c r="G61" s="40">
        <v>0</v>
      </c>
      <c r="H61" s="23"/>
      <c r="I61" s="23"/>
      <c r="J61" s="23"/>
      <c r="K61" s="23"/>
    </row>
    <row r="62" spans="1:11" ht="14.1" customHeight="1">
      <c r="A62" s="23"/>
      <c r="B62" s="23"/>
      <c r="C62" s="39" t="s">
        <v>62</v>
      </c>
      <c r="D62" s="40">
        <v>0</v>
      </c>
      <c r="E62" s="40">
        <v>0</v>
      </c>
      <c r="F62" s="40">
        <v>0</v>
      </c>
      <c r="G62" s="40">
        <v>0</v>
      </c>
      <c r="H62" s="23"/>
      <c r="I62" s="23"/>
      <c r="J62" s="23"/>
      <c r="K62" s="23"/>
    </row>
    <row r="63" spans="1:11" ht="14.1" customHeight="1">
      <c r="A63" s="23"/>
      <c r="B63" s="23"/>
      <c r="C63" s="39" t="s">
        <v>49</v>
      </c>
      <c r="D63" s="40">
        <v>0</v>
      </c>
      <c r="E63" s="40">
        <v>0</v>
      </c>
      <c r="F63" s="40">
        <v>0</v>
      </c>
      <c r="G63" s="40">
        <v>0</v>
      </c>
      <c r="H63" s="23"/>
      <c r="I63" s="23"/>
      <c r="J63" s="23"/>
      <c r="K63" s="23"/>
    </row>
    <row r="64" spans="1:11" ht="14.1" customHeight="1">
      <c r="A64" s="23"/>
      <c r="B64" s="23"/>
      <c r="C64" s="39" t="s">
        <v>58</v>
      </c>
      <c r="D64" s="40">
        <v>0</v>
      </c>
      <c r="E64" s="40">
        <v>0</v>
      </c>
      <c r="F64" s="40">
        <v>0</v>
      </c>
      <c r="G64" s="40">
        <v>0</v>
      </c>
      <c r="H64" s="23"/>
      <c r="I64" s="23"/>
      <c r="J64" s="23"/>
      <c r="K64" s="23"/>
    </row>
    <row r="65" spans="1:11" ht="14.1" customHeight="1">
      <c r="A65" s="23"/>
      <c r="B65" s="23"/>
      <c r="C65" s="39" t="s">
        <v>59</v>
      </c>
      <c r="D65" s="40">
        <v>0</v>
      </c>
      <c r="E65" s="40">
        <v>0</v>
      </c>
      <c r="F65" s="40">
        <v>0</v>
      </c>
      <c r="G65" s="40">
        <v>0</v>
      </c>
      <c r="H65" s="23"/>
      <c r="I65" s="23"/>
      <c r="J65" s="23"/>
      <c r="K65" s="23"/>
    </row>
    <row r="66" spans="1:11" ht="14.1" customHeight="1">
      <c r="A66" s="23"/>
      <c r="B66" s="23"/>
      <c r="C66" s="39" t="s">
        <v>60</v>
      </c>
      <c r="D66" s="40">
        <v>0</v>
      </c>
      <c r="E66" s="40">
        <v>0</v>
      </c>
      <c r="F66" s="40">
        <v>0</v>
      </c>
      <c r="G66" s="40">
        <v>0</v>
      </c>
      <c r="H66" s="23"/>
      <c r="I66" s="23"/>
      <c r="J66" s="23"/>
      <c r="K66" s="23"/>
    </row>
    <row r="67" spans="1:11" ht="14.1" customHeight="1">
      <c r="A67" s="23"/>
      <c r="B67" s="23"/>
      <c r="C67" s="39" t="s">
        <v>61</v>
      </c>
      <c r="D67" s="40">
        <v>0</v>
      </c>
      <c r="E67" s="40">
        <v>0</v>
      </c>
      <c r="F67" s="40">
        <v>0</v>
      </c>
      <c r="G67" s="40">
        <v>0</v>
      </c>
      <c r="H67" s="23"/>
      <c r="I67" s="23"/>
      <c r="J67" s="23"/>
      <c r="K67" s="23"/>
    </row>
    <row r="68" spans="1:11" ht="14.1" customHeight="1">
      <c r="A68" s="23"/>
      <c r="B68" s="23"/>
      <c r="C68" s="39" t="s">
        <v>63</v>
      </c>
      <c r="D68" s="40">
        <v>0</v>
      </c>
      <c r="E68" s="40">
        <v>0</v>
      </c>
      <c r="F68" s="40">
        <v>0</v>
      </c>
      <c r="G68" s="40">
        <v>0</v>
      </c>
      <c r="H68" s="23"/>
      <c r="I68" s="23"/>
      <c r="J68" s="23"/>
      <c r="K68" s="23"/>
    </row>
    <row r="69" spans="1:11" ht="14.1" customHeight="1">
      <c r="A69" s="23"/>
      <c r="B69" s="23"/>
      <c r="C69" s="39" t="s">
        <v>49</v>
      </c>
      <c r="D69" s="40">
        <v>0</v>
      </c>
      <c r="E69" s="40">
        <v>0</v>
      </c>
      <c r="F69" s="40">
        <v>0</v>
      </c>
      <c r="G69" s="40">
        <v>0</v>
      </c>
      <c r="H69" s="23"/>
      <c r="I69" s="23"/>
      <c r="J69" s="23"/>
      <c r="K69" s="23"/>
    </row>
    <row r="70" spans="1:11" ht="14.1" customHeight="1">
      <c r="A70" s="23"/>
      <c r="B70" s="23"/>
      <c r="C70" s="39" t="s">
        <v>58</v>
      </c>
      <c r="D70" s="40">
        <v>0</v>
      </c>
      <c r="E70" s="40">
        <v>0</v>
      </c>
      <c r="F70" s="40">
        <v>0</v>
      </c>
      <c r="G70" s="40">
        <v>0</v>
      </c>
      <c r="H70" s="23"/>
      <c r="I70" s="23"/>
      <c r="J70" s="23"/>
      <c r="K70" s="23"/>
    </row>
    <row r="71" spans="1:11" ht="14.1" customHeight="1">
      <c r="A71" s="23"/>
      <c r="B71" s="23"/>
      <c r="C71" s="39" t="s">
        <v>59</v>
      </c>
      <c r="D71" s="40">
        <v>0</v>
      </c>
      <c r="E71" s="40">
        <v>0</v>
      </c>
      <c r="F71" s="40">
        <v>0</v>
      </c>
      <c r="G71" s="40">
        <v>0</v>
      </c>
      <c r="H71" s="23"/>
      <c r="I71" s="23"/>
      <c r="J71" s="23"/>
      <c r="K71" s="23"/>
    </row>
    <row r="72" spans="1:11" ht="14.1" customHeight="1">
      <c r="A72" s="23"/>
      <c r="B72" s="23"/>
      <c r="C72" s="39" t="s">
        <v>60</v>
      </c>
      <c r="D72" s="40">
        <v>0</v>
      </c>
      <c r="E72" s="40">
        <v>0</v>
      </c>
      <c r="F72" s="40">
        <v>0</v>
      </c>
      <c r="G72" s="40">
        <v>0</v>
      </c>
      <c r="H72" s="23"/>
      <c r="I72" s="23"/>
      <c r="J72" s="23"/>
      <c r="K72" s="23"/>
    </row>
    <row r="73" spans="1:11" ht="14.1" customHeight="1">
      <c r="A73" s="23"/>
      <c r="B73" s="23"/>
      <c r="C73" s="39" t="s">
        <v>61</v>
      </c>
      <c r="D73" s="40">
        <v>0</v>
      </c>
      <c r="E73" s="40">
        <v>0</v>
      </c>
      <c r="F73" s="40">
        <v>0</v>
      </c>
      <c r="G73" s="40">
        <v>0</v>
      </c>
      <c r="H73" s="23"/>
      <c r="I73" s="23"/>
      <c r="J73" s="23"/>
      <c r="K73" s="23"/>
    </row>
    <row r="74" spans="1:11" ht="14.1" customHeight="1">
      <c r="A74" s="23"/>
      <c r="B74" s="23"/>
      <c r="C74" s="39" t="s">
        <v>64</v>
      </c>
      <c r="D74" s="40">
        <v>0</v>
      </c>
      <c r="E74" s="40">
        <v>0</v>
      </c>
      <c r="F74" s="40">
        <v>0</v>
      </c>
      <c r="G74" s="40">
        <v>0</v>
      </c>
      <c r="H74" s="23"/>
      <c r="I74" s="23"/>
      <c r="J74" s="23"/>
      <c r="K74" s="23"/>
    </row>
    <row r="75" spans="1:11" ht="14.1" customHeight="1">
      <c r="A75" s="23"/>
      <c r="B75" s="23"/>
      <c r="C75" s="39" t="s">
        <v>65</v>
      </c>
      <c r="D75" s="40">
        <v>0</v>
      </c>
      <c r="E75" s="40">
        <v>0</v>
      </c>
      <c r="F75" s="40">
        <v>0</v>
      </c>
      <c r="G75" s="40">
        <v>0</v>
      </c>
      <c r="H75" s="23"/>
      <c r="I75" s="23"/>
      <c r="J75" s="23"/>
      <c r="K75" s="23"/>
    </row>
    <row r="76" spans="1:11" ht="14.1" customHeight="1">
      <c r="A76" s="23"/>
      <c r="B76" s="23"/>
      <c r="C76" s="41" t="s">
        <v>25</v>
      </c>
      <c r="D76" s="40">
        <v>0</v>
      </c>
      <c r="E76" s="40">
        <v>209300000</v>
      </c>
      <c r="F76" s="40">
        <v>190181000</v>
      </c>
      <c r="G76" s="40">
        <v>191181000</v>
      </c>
      <c r="H76" s="23"/>
      <c r="I76" s="23"/>
      <c r="J76" s="23"/>
      <c r="K76" s="23"/>
    </row>
    <row r="77" spans="1:11" ht="14.1" customHeight="1">
      <c r="A77" s="23"/>
      <c r="B77" s="23"/>
      <c r="C77" s="1852" t="s">
        <v>66</v>
      </c>
      <c r="D77" s="1853"/>
      <c r="E77" s="1853"/>
      <c r="F77" s="1853"/>
      <c r="G77" s="1853"/>
      <c r="H77" s="23"/>
      <c r="I77" s="23"/>
      <c r="J77" s="23"/>
      <c r="K77" s="23"/>
    </row>
    <row r="78" spans="1:11" ht="14.1" customHeight="1">
      <c r="A78" s="23"/>
      <c r="B78" s="23"/>
      <c r="C78" s="32" t="s">
        <v>2784</v>
      </c>
      <c r="D78" s="1852" t="s">
        <v>2725</v>
      </c>
      <c r="E78" s="1853"/>
      <c r="F78" s="1853"/>
      <c r="G78" s="1853"/>
      <c r="H78" s="23"/>
      <c r="I78" s="23"/>
      <c r="J78" s="23"/>
      <c r="K78" s="23"/>
    </row>
    <row r="79" spans="1:11" ht="14.1" customHeight="1">
      <c r="A79" s="23"/>
      <c r="B79" s="23"/>
      <c r="C79" s="33" t="s">
        <v>19</v>
      </c>
      <c r="D79" s="1850" t="s">
        <v>2783</v>
      </c>
      <c r="E79" s="1851"/>
      <c r="F79" s="1851"/>
      <c r="G79" s="1851"/>
      <c r="H79" s="23"/>
      <c r="I79" s="23"/>
      <c r="J79" s="23"/>
      <c r="K79" s="23"/>
    </row>
    <row r="80" spans="1:11" ht="14.1" customHeight="1">
      <c r="A80" s="23"/>
      <c r="B80" s="23"/>
      <c r="C80" s="34" t="s">
        <v>20</v>
      </c>
      <c r="D80" s="1846" t="s">
        <v>2782</v>
      </c>
      <c r="E80" s="1847"/>
      <c r="F80" s="1847"/>
      <c r="G80" s="1847"/>
      <c r="H80" s="23"/>
      <c r="I80" s="23"/>
      <c r="J80" s="23"/>
      <c r="K80" s="23"/>
    </row>
    <row r="81" spans="1:11" ht="14.1" customHeight="1">
      <c r="A81" s="23"/>
      <c r="B81" s="23"/>
      <c r="C81" s="34" t="s">
        <v>21</v>
      </c>
      <c r="D81" s="1846" t="s">
        <v>161</v>
      </c>
      <c r="E81" s="1847"/>
      <c r="F81" s="1847"/>
      <c r="G81" s="1847"/>
      <c r="H81" s="23"/>
      <c r="I81" s="23"/>
      <c r="J81" s="23"/>
      <c r="K81" s="23"/>
    </row>
    <row r="82" spans="1:11" ht="15" customHeight="1">
      <c r="A82" s="23"/>
      <c r="B82" s="23"/>
      <c r="C82" s="35"/>
      <c r="D82" s="36">
        <v>2023</v>
      </c>
      <c r="E82" s="36">
        <v>2024</v>
      </c>
      <c r="F82" s="36">
        <v>2025</v>
      </c>
      <c r="G82" s="36">
        <v>2026</v>
      </c>
      <c r="H82" s="23"/>
      <c r="I82" s="23"/>
      <c r="J82" s="23"/>
      <c r="K82" s="23"/>
    </row>
    <row r="83" spans="1:11" ht="15" customHeight="1">
      <c r="A83" s="23"/>
      <c r="B83" s="23"/>
      <c r="C83" s="37"/>
      <c r="D83" s="38" t="s">
        <v>22</v>
      </c>
      <c r="E83" s="38" t="s">
        <v>23</v>
      </c>
      <c r="F83" s="38" t="s">
        <v>23</v>
      </c>
      <c r="G83" s="38" t="s">
        <v>23</v>
      </c>
      <c r="H83" s="23"/>
      <c r="I83" s="23"/>
      <c r="J83" s="23"/>
      <c r="K83" s="23"/>
    </row>
    <row r="84" spans="1:11" ht="14.1" customHeight="1">
      <c r="A84" s="23"/>
      <c r="B84" s="23"/>
      <c r="C84" s="27" t="s">
        <v>33</v>
      </c>
      <c r="D84" s="31" t="s">
        <v>170</v>
      </c>
      <c r="E84" s="31" t="s">
        <v>170</v>
      </c>
      <c r="F84" s="31" t="s">
        <v>170</v>
      </c>
      <c r="G84" s="31" t="s">
        <v>170</v>
      </c>
      <c r="H84" s="23"/>
      <c r="I84" s="23"/>
      <c r="J84" s="23"/>
      <c r="K84" s="23"/>
    </row>
    <row r="85" spans="1:11" ht="14.1" customHeight="1">
      <c r="A85" s="23"/>
      <c r="B85" s="23"/>
      <c r="C85" s="27" t="s">
        <v>35</v>
      </c>
      <c r="D85" s="31" t="s">
        <v>2200</v>
      </c>
      <c r="E85" s="31" t="s">
        <v>2781</v>
      </c>
      <c r="F85" s="31" t="s">
        <v>2780</v>
      </c>
      <c r="G85" s="31" t="s">
        <v>280</v>
      </c>
      <c r="H85" s="23"/>
      <c r="I85" s="23"/>
      <c r="J85" s="23"/>
      <c r="K85" s="23"/>
    </row>
    <row r="86" spans="1:11" ht="14.1" customHeight="1">
      <c r="A86" s="23"/>
      <c r="B86" s="23"/>
      <c r="C86" s="27" t="s">
        <v>40</v>
      </c>
      <c r="D86" s="31" t="s">
        <v>525</v>
      </c>
      <c r="E86" s="31" t="s">
        <v>2779</v>
      </c>
      <c r="F86" s="31" t="s">
        <v>290</v>
      </c>
      <c r="G86" s="31" t="s">
        <v>1820</v>
      </c>
      <c r="H86" s="23"/>
      <c r="I86" s="23"/>
      <c r="J86" s="23"/>
      <c r="K86" s="23"/>
    </row>
    <row r="87" spans="1:11" ht="14.1" customHeight="1">
      <c r="A87" s="23"/>
      <c r="B87" s="23"/>
      <c r="C87" s="27" t="s">
        <v>41</v>
      </c>
      <c r="D87" s="31" t="s">
        <v>18</v>
      </c>
      <c r="E87" s="31" t="s">
        <v>42</v>
      </c>
      <c r="F87" s="31" t="s">
        <v>42</v>
      </c>
      <c r="G87" s="31" t="s">
        <v>42</v>
      </c>
      <c r="H87" s="23"/>
      <c r="I87" s="23"/>
      <c r="J87" s="23"/>
      <c r="K87" s="23"/>
    </row>
    <row r="88" spans="1:11" ht="14.1" customHeight="1">
      <c r="A88" s="23"/>
      <c r="B88" s="23"/>
      <c r="C88" s="27" t="s">
        <v>43</v>
      </c>
      <c r="D88" s="31" t="s">
        <v>18</v>
      </c>
      <c r="E88" s="31" t="s">
        <v>2715</v>
      </c>
      <c r="F88" s="31" t="s">
        <v>2778</v>
      </c>
      <c r="G88" s="31" t="s">
        <v>2777</v>
      </c>
      <c r="H88" s="23"/>
      <c r="I88" s="23"/>
      <c r="J88" s="23"/>
      <c r="K88" s="23"/>
    </row>
    <row r="89" spans="1:11" ht="14.1" customHeight="1">
      <c r="A89" s="23"/>
      <c r="B89" s="23"/>
      <c r="C89" s="27" t="s">
        <v>47</v>
      </c>
      <c r="D89" s="31" t="s">
        <v>18</v>
      </c>
      <c r="E89" s="31" t="s">
        <v>2715</v>
      </c>
      <c r="F89" s="31" t="s">
        <v>2778</v>
      </c>
      <c r="G89" s="31" t="s">
        <v>2777</v>
      </c>
      <c r="H89" s="23"/>
      <c r="I89" s="23"/>
      <c r="J89" s="23"/>
      <c r="K89" s="23"/>
    </row>
    <row r="90" spans="1:11" ht="14.1" customHeight="1">
      <c r="A90" s="23"/>
      <c r="B90" s="23"/>
      <c r="C90" s="1848" t="s">
        <v>24</v>
      </c>
      <c r="D90" s="1849"/>
      <c r="E90" s="1849"/>
      <c r="F90" s="1849"/>
      <c r="G90" s="1849"/>
      <c r="H90" s="23"/>
      <c r="I90" s="23"/>
      <c r="J90" s="23"/>
      <c r="K90" s="23"/>
    </row>
    <row r="91" spans="1:11" ht="14.1" customHeight="1">
      <c r="A91" s="23"/>
      <c r="B91" s="23"/>
      <c r="C91" s="35"/>
      <c r="D91" s="36">
        <v>2023</v>
      </c>
      <c r="E91" s="36">
        <v>2024</v>
      </c>
      <c r="F91" s="36">
        <v>2025</v>
      </c>
      <c r="G91" s="36">
        <v>2026</v>
      </c>
      <c r="H91" s="23"/>
      <c r="I91" s="23"/>
      <c r="J91" s="23"/>
      <c r="K91" s="23"/>
    </row>
    <row r="92" spans="1:11" ht="14.1" customHeight="1">
      <c r="A92" s="23"/>
      <c r="B92" s="23"/>
      <c r="C92" s="37"/>
      <c r="D92" s="38" t="s">
        <v>22</v>
      </c>
      <c r="E92" s="38" t="s">
        <v>23</v>
      </c>
      <c r="F92" s="38" t="s">
        <v>23</v>
      </c>
      <c r="G92" s="38" t="s">
        <v>23</v>
      </c>
      <c r="H92" s="23"/>
      <c r="I92" s="23"/>
      <c r="J92" s="23"/>
      <c r="K92" s="23"/>
    </row>
    <row r="93" spans="1:11" ht="14.1" customHeight="1">
      <c r="A93" s="23"/>
      <c r="B93" s="23"/>
      <c r="C93" s="39" t="s">
        <v>48</v>
      </c>
      <c r="D93" s="40">
        <v>0</v>
      </c>
      <c r="E93" s="40">
        <v>0</v>
      </c>
      <c r="F93" s="40">
        <v>0</v>
      </c>
      <c r="G93" s="40">
        <v>0</v>
      </c>
      <c r="H93" s="23"/>
      <c r="I93" s="23"/>
      <c r="J93" s="23"/>
      <c r="K93" s="23"/>
    </row>
    <row r="94" spans="1:11" ht="14.1" customHeight="1">
      <c r="A94" s="23"/>
      <c r="B94" s="23"/>
      <c r="C94" s="39" t="s">
        <v>49</v>
      </c>
      <c r="D94" s="40">
        <v>0</v>
      </c>
      <c r="E94" s="40">
        <v>0</v>
      </c>
      <c r="F94" s="40">
        <v>0</v>
      </c>
      <c r="G94" s="40">
        <v>0</v>
      </c>
      <c r="H94" s="23"/>
      <c r="I94" s="23"/>
      <c r="J94" s="23"/>
      <c r="K94" s="23"/>
    </row>
    <row r="95" spans="1:11" ht="14.1" customHeight="1">
      <c r="A95" s="23"/>
      <c r="B95" s="23"/>
      <c r="C95" s="39" t="s">
        <v>50</v>
      </c>
      <c r="D95" s="40">
        <v>0</v>
      </c>
      <c r="E95" s="40">
        <v>0</v>
      </c>
      <c r="F95" s="40">
        <v>0</v>
      </c>
      <c r="G95" s="40">
        <v>0</v>
      </c>
      <c r="H95" s="23"/>
      <c r="I95" s="23"/>
      <c r="J95" s="23"/>
      <c r="K95" s="23"/>
    </row>
    <row r="96" spans="1:11" ht="14.1" customHeight="1">
      <c r="A96" s="23"/>
      <c r="B96" s="23"/>
      <c r="C96" s="39" t="s">
        <v>51</v>
      </c>
      <c r="D96" s="40">
        <v>0</v>
      </c>
      <c r="E96" s="40">
        <v>0</v>
      </c>
      <c r="F96" s="40">
        <v>0</v>
      </c>
      <c r="G96" s="40">
        <v>0</v>
      </c>
      <c r="H96" s="23"/>
      <c r="I96" s="23"/>
      <c r="J96" s="23"/>
      <c r="K96" s="23"/>
    </row>
    <row r="97" spans="1:11" ht="14.1" customHeight="1">
      <c r="A97" s="23"/>
      <c r="B97" s="23"/>
      <c r="C97" s="39" t="s">
        <v>49</v>
      </c>
      <c r="D97" s="40">
        <v>0</v>
      </c>
      <c r="E97" s="40">
        <v>0</v>
      </c>
      <c r="F97" s="40">
        <v>0</v>
      </c>
      <c r="G97" s="40">
        <v>0</v>
      </c>
      <c r="H97" s="23"/>
      <c r="I97" s="23"/>
      <c r="J97" s="23"/>
      <c r="K97" s="23"/>
    </row>
    <row r="98" spans="1:11" ht="14.1" customHeight="1">
      <c r="A98" s="23"/>
      <c r="B98" s="23"/>
      <c r="C98" s="39" t="s">
        <v>50</v>
      </c>
      <c r="D98" s="40">
        <v>0</v>
      </c>
      <c r="E98" s="40">
        <v>0</v>
      </c>
      <c r="F98" s="40">
        <v>0</v>
      </c>
      <c r="G98" s="40">
        <v>0</v>
      </c>
      <c r="H98" s="23"/>
      <c r="I98" s="23"/>
      <c r="J98" s="23"/>
      <c r="K98" s="23"/>
    </row>
    <row r="99" spans="1:11" ht="14.1" customHeight="1">
      <c r="A99" s="23"/>
      <c r="B99" s="23"/>
      <c r="C99" s="39" t="s">
        <v>52</v>
      </c>
      <c r="D99" s="40">
        <v>0</v>
      </c>
      <c r="E99" s="40">
        <v>0</v>
      </c>
      <c r="F99" s="40">
        <v>0</v>
      </c>
      <c r="G99" s="40">
        <v>0</v>
      </c>
      <c r="H99" s="23"/>
      <c r="I99" s="23"/>
      <c r="J99" s="23"/>
      <c r="K99" s="23"/>
    </row>
    <row r="100" spans="1:11" ht="14.1" customHeight="1">
      <c r="A100" s="23"/>
      <c r="B100" s="23"/>
      <c r="C100" s="39" t="s">
        <v>49</v>
      </c>
      <c r="D100" s="40">
        <v>0</v>
      </c>
      <c r="E100" s="40">
        <v>0</v>
      </c>
      <c r="F100" s="40">
        <v>0</v>
      </c>
      <c r="G100" s="40">
        <v>0</v>
      </c>
      <c r="H100" s="23"/>
      <c r="I100" s="23"/>
      <c r="J100" s="23"/>
      <c r="K100" s="23"/>
    </row>
    <row r="101" spans="1:11" ht="14.1" customHeight="1">
      <c r="A101" s="23"/>
      <c r="B101" s="23"/>
      <c r="C101" s="39" t="s">
        <v>50</v>
      </c>
      <c r="D101" s="40">
        <v>0</v>
      </c>
      <c r="E101" s="40">
        <v>0</v>
      </c>
      <c r="F101" s="40">
        <v>0</v>
      </c>
      <c r="G101" s="40">
        <v>0</v>
      </c>
      <c r="H101" s="23"/>
      <c r="I101" s="23"/>
      <c r="J101" s="23"/>
      <c r="K101" s="23"/>
    </row>
    <row r="102" spans="1:11" ht="14.1" customHeight="1">
      <c r="A102" s="23"/>
      <c r="B102" s="23"/>
      <c r="C102" s="39" t="s">
        <v>53</v>
      </c>
      <c r="D102" s="40">
        <v>0</v>
      </c>
      <c r="E102" s="40">
        <v>0</v>
      </c>
      <c r="F102" s="40">
        <v>0</v>
      </c>
      <c r="G102" s="40">
        <v>0</v>
      </c>
      <c r="H102" s="23"/>
      <c r="I102" s="23"/>
      <c r="J102" s="23"/>
      <c r="K102" s="23"/>
    </row>
    <row r="103" spans="1:11" ht="14.1" customHeight="1">
      <c r="A103" s="23"/>
      <c r="B103" s="23"/>
      <c r="C103" s="39" t="s">
        <v>49</v>
      </c>
      <c r="D103" s="40">
        <v>0</v>
      </c>
      <c r="E103" s="40">
        <v>0</v>
      </c>
      <c r="F103" s="40">
        <v>0</v>
      </c>
      <c r="G103" s="40">
        <v>0</v>
      </c>
      <c r="H103" s="23"/>
      <c r="I103" s="23"/>
      <c r="J103" s="23"/>
      <c r="K103" s="23"/>
    </row>
    <row r="104" spans="1:11" ht="14.1" customHeight="1">
      <c r="A104" s="23"/>
      <c r="B104" s="23"/>
      <c r="C104" s="39" t="s">
        <v>50</v>
      </c>
      <c r="D104" s="40">
        <v>0</v>
      </c>
      <c r="E104" s="40">
        <v>0</v>
      </c>
      <c r="F104" s="40">
        <v>0</v>
      </c>
      <c r="G104" s="40">
        <v>0</v>
      </c>
      <c r="H104" s="23"/>
      <c r="I104" s="23"/>
      <c r="J104" s="23"/>
      <c r="K104" s="23"/>
    </row>
    <row r="105" spans="1:11" ht="14.1" customHeight="1">
      <c r="A105" s="23"/>
      <c r="B105" s="23"/>
      <c r="C105" s="39" t="s">
        <v>54</v>
      </c>
      <c r="D105" s="40">
        <v>0</v>
      </c>
      <c r="E105" s="40">
        <v>0</v>
      </c>
      <c r="F105" s="40">
        <v>0</v>
      </c>
      <c r="G105" s="40">
        <v>0</v>
      </c>
      <c r="H105" s="23"/>
      <c r="I105" s="23"/>
      <c r="J105" s="23"/>
      <c r="K105" s="23"/>
    </row>
    <row r="106" spans="1:11" ht="14.1" customHeight="1">
      <c r="A106" s="23"/>
      <c r="B106" s="23"/>
      <c r="C106" s="39" t="s">
        <v>49</v>
      </c>
      <c r="D106" s="40">
        <v>0</v>
      </c>
      <c r="E106" s="40">
        <v>0</v>
      </c>
      <c r="F106" s="40">
        <v>0</v>
      </c>
      <c r="G106" s="40">
        <v>0</v>
      </c>
      <c r="H106" s="23"/>
      <c r="I106" s="23"/>
      <c r="J106" s="23"/>
      <c r="K106" s="23"/>
    </row>
    <row r="107" spans="1:11" ht="14.1" customHeight="1">
      <c r="A107" s="23"/>
      <c r="B107" s="23"/>
      <c r="C107" s="39" t="s">
        <v>50</v>
      </c>
      <c r="D107" s="40">
        <v>0</v>
      </c>
      <c r="E107" s="40">
        <v>0</v>
      </c>
      <c r="F107" s="40">
        <v>0</v>
      </c>
      <c r="G107" s="40">
        <v>0</v>
      </c>
      <c r="H107" s="23"/>
      <c r="I107" s="23"/>
      <c r="J107" s="23"/>
      <c r="K107" s="23"/>
    </row>
    <row r="108" spans="1:11" ht="14.1" customHeight="1">
      <c r="A108" s="23"/>
      <c r="B108" s="23"/>
      <c r="C108" s="39" t="s">
        <v>55</v>
      </c>
      <c r="D108" s="40">
        <v>0</v>
      </c>
      <c r="E108" s="40">
        <v>0</v>
      </c>
      <c r="F108" s="40">
        <v>0</v>
      </c>
      <c r="G108" s="40">
        <v>0</v>
      </c>
      <c r="H108" s="23"/>
      <c r="I108" s="23"/>
      <c r="J108" s="23"/>
      <c r="K108" s="23"/>
    </row>
    <row r="109" spans="1:11" ht="14.1" customHeight="1">
      <c r="A109" s="23"/>
      <c r="B109" s="23"/>
      <c r="C109" s="39" t="s">
        <v>49</v>
      </c>
      <c r="D109" s="40">
        <v>0</v>
      </c>
      <c r="E109" s="40">
        <v>0</v>
      </c>
      <c r="F109" s="40">
        <v>0</v>
      </c>
      <c r="G109" s="40">
        <v>0</v>
      </c>
      <c r="H109" s="23"/>
      <c r="I109" s="23"/>
      <c r="J109" s="23"/>
      <c r="K109" s="23"/>
    </row>
    <row r="110" spans="1:11" ht="14.1" customHeight="1">
      <c r="A110" s="23"/>
      <c r="B110" s="23"/>
      <c r="C110" s="39" t="s">
        <v>50</v>
      </c>
      <c r="D110" s="40">
        <v>0</v>
      </c>
      <c r="E110" s="40">
        <v>0</v>
      </c>
      <c r="F110" s="40">
        <v>0</v>
      </c>
      <c r="G110" s="40">
        <v>0</v>
      </c>
      <c r="H110" s="23"/>
      <c r="I110" s="23"/>
      <c r="J110" s="23"/>
      <c r="K110" s="23"/>
    </row>
    <row r="111" spans="1:11" ht="14.1" customHeight="1">
      <c r="A111" s="23"/>
      <c r="B111" s="23"/>
      <c r="C111" s="39" t="s">
        <v>56</v>
      </c>
      <c r="D111" s="40">
        <v>0</v>
      </c>
      <c r="E111" s="40">
        <v>0</v>
      </c>
      <c r="F111" s="40">
        <v>0</v>
      </c>
      <c r="G111" s="40">
        <v>0</v>
      </c>
      <c r="H111" s="23"/>
      <c r="I111" s="23"/>
      <c r="J111" s="23"/>
      <c r="K111" s="23"/>
    </row>
    <row r="112" spans="1:11" ht="14.1" customHeight="1">
      <c r="A112" s="23"/>
      <c r="B112" s="23"/>
      <c r="C112" s="39" t="s">
        <v>49</v>
      </c>
      <c r="D112" s="40">
        <v>0</v>
      </c>
      <c r="E112" s="40">
        <v>0</v>
      </c>
      <c r="F112" s="40">
        <v>0</v>
      </c>
      <c r="G112" s="40">
        <v>0</v>
      </c>
      <c r="H112" s="23"/>
      <c r="I112" s="23"/>
      <c r="J112" s="23"/>
      <c r="K112" s="23"/>
    </row>
    <row r="113" spans="1:11" ht="14.1" customHeight="1">
      <c r="A113" s="23"/>
      <c r="B113" s="23"/>
      <c r="C113" s="39" t="s">
        <v>50</v>
      </c>
      <c r="D113" s="40">
        <v>0</v>
      </c>
      <c r="E113" s="40">
        <v>0</v>
      </c>
      <c r="F113" s="40">
        <v>0</v>
      </c>
      <c r="G113" s="40">
        <v>0</v>
      </c>
      <c r="H113" s="23"/>
      <c r="I113" s="23"/>
      <c r="J113" s="23"/>
      <c r="K113" s="23"/>
    </row>
    <row r="114" spans="1:11" ht="14.1" customHeight="1">
      <c r="A114" s="23"/>
      <c r="B114" s="23"/>
      <c r="C114" s="39" t="s">
        <v>57</v>
      </c>
      <c r="D114" s="40">
        <v>0</v>
      </c>
      <c r="E114" s="40">
        <v>0</v>
      </c>
      <c r="F114" s="40">
        <v>0</v>
      </c>
      <c r="G114" s="40">
        <v>0</v>
      </c>
      <c r="H114" s="23"/>
      <c r="I114" s="23"/>
      <c r="J114" s="23"/>
      <c r="K114" s="23"/>
    </row>
    <row r="115" spans="1:11" ht="14.1" customHeight="1">
      <c r="A115" s="23"/>
      <c r="B115" s="23"/>
      <c r="C115" s="39" t="s">
        <v>49</v>
      </c>
      <c r="D115" s="40">
        <v>0</v>
      </c>
      <c r="E115" s="40">
        <v>0</v>
      </c>
      <c r="F115" s="40">
        <v>0</v>
      </c>
      <c r="G115" s="40">
        <v>0</v>
      </c>
      <c r="H115" s="23"/>
      <c r="I115" s="23"/>
      <c r="J115" s="23"/>
      <c r="K115" s="23"/>
    </row>
    <row r="116" spans="1:11" ht="14.1" customHeight="1">
      <c r="A116" s="23"/>
      <c r="B116" s="23"/>
      <c r="C116" s="39" t="s">
        <v>58</v>
      </c>
      <c r="D116" s="40">
        <v>0</v>
      </c>
      <c r="E116" s="40">
        <v>0</v>
      </c>
      <c r="F116" s="40">
        <v>0</v>
      </c>
      <c r="G116" s="40">
        <v>0</v>
      </c>
      <c r="H116" s="23"/>
      <c r="I116" s="23"/>
      <c r="J116" s="23"/>
      <c r="K116" s="23"/>
    </row>
    <row r="117" spans="1:11" ht="14.1" customHeight="1">
      <c r="A117" s="23"/>
      <c r="B117" s="23"/>
      <c r="C117" s="39" t="s">
        <v>59</v>
      </c>
      <c r="D117" s="40">
        <v>0</v>
      </c>
      <c r="E117" s="40">
        <v>0</v>
      </c>
      <c r="F117" s="40">
        <v>0</v>
      </c>
      <c r="G117" s="40">
        <v>0</v>
      </c>
      <c r="H117" s="23"/>
      <c r="I117" s="23"/>
      <c r="J117" s="23"/>
      <c r="K117" s="23"/>
    </row>
    <row r="118" spans="1:11" ht="14.1" customHeight="1">
      <c r="A118" s="23"/>
      <c r="B118" s="23"/>
      <c r="C118" s="39" t="s">
        <v>60</v>
      </c>
      <c r="D118" s="40">
        <v>0</v>
      </c>
      <c r="E118" s="40">
        <v>0</v>
      </c>
      <c r="F118" s="40">
        <v>0</v>
      </c>
      <c r="G118" s="40">
        <v>0</v>
      </c>
      <c r="H118" s="23"/>
      <c r="I118" s="23"/>
      <c r="J118" s="23"/>
      <c r="K118" s="23"/>
    </row>
    <row r="119" spans="1:11" ht="14.1" customHeight="1">
      <c r="A119" s="23"/>
      <c r="B119" s="23"/>
      <c r="C119" s="39" t="s">
        <v>61</v>
      </c>
      <c r="D119" s="40">
        <v>0</v>
      </c>
      <c r="E119" s="40">
        <v>0</v>
      </c>
      <c r="F119" s="40">
        <v>0</v>
      </c>
      <c r="G119" s="40">
        <v>0</v>
      </c>
      <c r="H119" s="23"/>
      <c r="I119" s="23"/>
      <c r="J119" s="23"/>
      <c r="K119" s="23"/>
    </row>
    <row r="120" spans="1:11" ht="14.1" customHeight="1">
      <c r="A120" s="23"/>
      <c r="B120" s="23"/>
      <c r="C120" s="39" t="s">
        <v>62</v>
      </c>
      <c r="D120" s="40">
        <v>0</v>
      </c>
      <c r="E120" s="40">
        <v>1100000</v>
      </c>
      <c r="F120" s="40">
        <v>900000</v>
      </c>
      <c r="G120" s="40">
        <v>1000000</v>
      </c>
      <c r="H120" s="23"/>
      <c r="I120" s="23"/>
      <c r="J120" s="23"/>
      <c r="K120" s="23"/>
    </row>
    <row r="121" spans="1:11" ht="14.1" customHeight="1">
      <c r="A121" s="23"/>
      <c r="B121" s="23"/>
      <c r="C121" s="39" t="s">
        <v>49</v>
      </c>
      <c r="D121" s="40">
        <v>0</v>
      </c>
      <c r="E121" s="40">
        <v>1100000</v>
      </c>
      <c r="F121" s="40">
        <v>900000</v>
      </c>
      <c r="G121" s="40">
        <v>1000000</v>
      </c>
      <c r="H121" s="23"/>
      <c r="I121" s="23"/>
      <c r="J121" s="23"/>
      <c r="K121" s="23"/>
    </row>
    <row r="122" spans="1:11" ht="14.1" customHeight="1">
      <c r="A122" s="23"/>
      <c r="B122" s="23"/>
      <c r="C122" s="39" t="s">
        <v>58</v>
      </c>
      <c r="D122" s="40">
        <v>0</v>
      </c>
      <c r="E122" s="40">
        <v>0</v>
      </c>
      <c r="F122" s="40">
        <v>0</v>
      </c>
      <c r="G122" s="40">
        <v>0</v>
      </c>
      <c r="H122" s="23"/>
      <c r="I122" s="23"/>
      <c r="J122" s="23"/>
      <c r="K122" s="23"/>
    </row>
    <row r="123" spans="1:11" ht="14.1" customHeight="1">
      <c r="A123" s="23"/>
      <c r="B123" s="23"/>
      <c r="C123" s="39" t="s">
        <v>59</v>
      </c>
      <c r="D123" s="40">
        <v>0</v>
      </c>
      <c r="E123" s="40">
        <v>0</v>
      </c>
      <c r="F123" s="40">
        <v>0</v>
      </c>
      <c r="G123" s="40">
        <v>0</v>
      </c>
      <c r="H123" s="23"/>
      <c r="I123" s="23"/>
      <c r="J123" s="23"/>
      <c r="K123" s="23"/>
    </row>
    <row r="124" spans="1:11" ht="14.1" customHeight="1">
      <c r="A124" s="23"/>
      <c r="B124" s="23"/>
      <c r="C124" s="39" t="s">
        <v>60</v>
      </c>
      <c r="D124" s="40">
        <v>0</v>
      </c>
      <c r="E124" s="40">
        <v>0</v>
      </c>
      <c r="F124" s="40">
        <v>0</v>
      </c>
      <c r="G124" s="40">
        <v>0</v>
      </c>
      <c r="H124" s="23"/>
      <c r="I124" s="23"/>
      <c r="J124" s="23"/>
      <c r="K124" s="23"/>
    </row>
    <row r="125" spans="1:11" ht="14.1" customHeight="1">
      <c r="A125" s="23"/>
      <c r="B125" s="23"/>
      <c r="C125" s="39" t="s">
        <v>61</v>
      </c>
      <c r="D125" s="40">
        <v>0</v>
      </c>
      <c r="E125" s="40">
        <v>0</v>
      </c>
      <c r="F125" s="40">
        <v>0</v>
      </c>
      <c r="G125" s="40">
        <v>0</v>
      </c>
      <c r="H125" s="23"/>
      <c r="I125" s="23"/>
      <c r="J125" s="23"/>
      <c r="K125" s="23"/>
    </row>
    <row r="126" spans="1:11" ht="14.1" customHeight="1">
      <c r="A126" s="23"/>
      <c r="B126" s="23"/>
      <c r="C126" s="39" t="s">
        <v>63</v>
      </c>
      <c r="D126" s="40">
        <v>0</v>
      </c>
      <c r="E126" s="40">
        <v>0</v>
      </c>
      <c r="F126" s="40">
        <v>0</v>
      </c>
      <c r="G126" s="40">
        <v>0</v>
      </c>
      <c r="H126" s="23"/>
      <c r="I126" s="23"/>
      <c r="J126" s="23"/>
      <c r="K126" s="23"/>
    </row>
    <row r="127" spans="1:11" ht="14.1" customHeight="1">
      <c r="A127" s="23"/>
      <c r="B127" s="23"/>
      <c r="C127" s="39" t="s">
        <v>49</v>
      </c>
      <c r="D127" s="40">
        <v>0</v>
      </c>
      <c r="E127" s="40">
        <v>0</v>
      </c>
      <c r="F127" s="40">
        <v>0</v>
      </c>
      <c r="G127" s="40">
        <v>0</v>
      </c>
      <c r="H127" s="23"/>
      <c r="I127" s="23"/>
      <c r="J127" s="23"/>
      <c r="K127" s="23"/>
    </row>
    <row r="128" spans="1:11" ht="14.1" customHeight="1">
      <c r="A128" s="23"/>
      <c r="B128" s="23"/>
      <c r="C128" s="39" t="s">
        <v>58</v>
      </c>
      <c r="D128" s="40">
        <v>0</v>
      </c>
      <c r="E128" s="40">
        <v>0</v>
      </c>
      <c r="F128" s="40">
        <v>0</v>
      </c>
      <c r="G128" s="40">
        <v>0</v>
      </c>
      <c r="H128" s="23"/>
      <c r="I128" s="23"/>
      <c r="J128" s="23"/>
      <c r="K128" s="23"/>
    </row>
    <row r="129" spans="1:11" ht="14.1" customHeight="1">
      <c r="A129" s="23"/>
      <c r="B129" s="23"/>
      <c r="C129" s="39" t="s">
        <v>59</v>
      </c>
      <c r="D129" s="40">
        <v>0</v>
      </c>
      <c r="E129" s="40">
        <v>0</v>
      </c>
      <c r="F129" s="40">
        <v>0</v>
      </c>
      <c r="G129" s="40">
        <v>0</v>
      </c>
      <c r="H129" s="23"/>
      <c r="I129" s="23"/>
      <c r="J129" s="23"/>
      <c r="K129" s="23"/>
    </row>
    <row r="130" spans="1:11" ht="14.1" customHeight="1">
      <c r="A130" s="23"/>
      <c r="B130" s="23"/>
      <c r="C130" s="39" t="s">
        <v>60</v>
      </c>
      <c r="D130" s="40">
        <v>0</v>
      </c>
      <c r="E130" s="40">
        <v>0</v>
      </c>
      <c r="F130" s="40">
        <v>0</v>
      </c>
      <c r="G130" s="40">
        <v>0</v>
      </c>
      <c r="H130" s="23"/>
      <c r="I130" s="23"/>
      <c r="J130" s="23"/>
      <c r="K130" s="23"/>
    </row>
    <row r="131" spans="1:11" ht="14.1" customHeight="1">
      <c r="A131" s="23"/>
      <c r="B131" s="23"/>
      <c r="C131" s="39" t="s">
        <v>61</v>
      </c>
      <c r="D131" s="40">
        <v>0</v>
      </c>
      <c r="E131" s="40">
        <v>0</v>
      </c>
      <c r="F131" s="40">
        <v>0</v>
      </c>
      <c r="G131" s="40">
        <v>0</v>
      </c>
      <c r="H131" s="23"/>
      <c r="I131" s="23"/>
      <c r="J131" s="23"/>
      <c r="K131" s="23"/>
    </row>
    <row r="132" spans="1:11" ht="14.1" customHeight="1">
      <c r="A132" s="23"/>
      <c r="B132" s="23"/>
      <c r="C132" s="39" t="s">
        <v>64</v>
      </c>
      <c r="D132" s="40">
        <v>0</v>
      </c>
      <c r="E132" s="40">
        <v>0</v>
      </c>
      <c r="F132" s="40">
        <v>0</v>
      </c>
      <c r="G132" s="40">
        <v>0</v>
      </c>
      <c r="H132" s="23"/>
      <c r="I132" s="23"/>
      <c r="J132" s="23"/>
      <c r="K132" s="23"/>
    </row>
    <row r="133" spans="1:11" ht="14.1" customHeight="1">
      <c r="A133" s="23"/>
      <c r="B133" s="23"/>
      <c r="C133" s="39" t="s">
        <v>65</v>
      </c>
      <c r="D133" s="40">
        <v>0</v>
      </c>
      <c r="E133" s="40">
        <v>0</v>
      </c>
      <c r="F133" s="40">
        <v>0</v>
      </c>
      <c r="G133" s="40">
        <v>0</v>
      </c>
      <c r="H133" s="23"/>
      <c r="I133" s="23"/>
      <c r="J133" s="23"/>
      <c r="K133" s="23"/>
    </row>
    <row r="134" spans="1:11" ht="14.1" customHeight="1">
      <c r="A134" s="23"/>
      <c r="B134" s="23"/>
      <c r="C134" s="41" t="s">
        <v>25</v>
      </c>
      <c r="D134" s="40">
        <v>0</v>
      </c>
      <c r="E134" s="40">
        <v>1100000</v>
      </c>
      <c r="F134" s="40">
        <v>900000</v>
      </c>
      <c r="G134" s="40">
        <v>1000000</v>
      </c>
      <c r="H134" s="23"/>
      <c r="I134" s="23"/>
      <c r="J134" s="23"/>
      <c r="K134" s="23"/>
    </row>
    <row r="135" spans="1:11" ht="14.1" customHeight="1">
      <c r="A135" s="23"/>
      <c r="B135" s="23"/>
      <c r="C135" s="33" t="s">
        <v>19</v>
      </c>
      <c r="D135" s="1850" t="s">
        <v>2776</v>
      </c>
      <c r="E135" s="1851"/>
      <c r="F135" s="1851"/>
      <c r="G135" s="1851"/>
      <c r="H135" s="23"/>
      <c r="I135" s="23"/>
      <c r="J135" s="23"/>
      <c r="K135" s="23"/>
    </row>
    <row r="136" spans="1:11" ht="14.1" customHeight="1">
      <c r="A136" s="23"/>
      <c r="B136" s="23"/>
      <c r="C136" s="34" t="s">
        <v>20</v>
      </c>
      <c r="D136" s="1846" t="s">
        <v>2775</v>
      </c>
      <c r="E136" s="1847"/>
      <c r="F136" s="1847"/>
      <c r="G136" s="1847"/>
      <c r="H136" s="23"/>
      <c r="I136" s="23"/>
      <c r="J136" s="23"/>
      <c r="K136" s="23"/>
    </row>
    <row r="137" spans="1:11" ht="14.1" customHeight="1">
      <c r="A137" s="23"/>
      <c r="B137" s="23"/>
      <c r="C137" s="34" t="s">
        <v>21</v>
      </c>
      <c r="D137" s="1846" t="s">
        <v>287</v>
      </c>
      <c r="E137" s="1847"/>
      <c r="F137" s="1847"/>
      <c r="G137" s="1847"/>
      <c r="H137" s="23"/>
      <c r="I137" s="23"/>
      <c r="J137" s="23"/>
      <c r="K137" s="23"/>
    </row>
    <row r="138" spans="1:11" ht="15" customHeight="1">
      <c r="A138" s="23"/>
      <c r="B138" s="23"/>
      <c r="C138" s="35"/>
      <c r="D138" s="36">
        <v>2023</v>
      </c>
      <c r="E138" s="36">
        <v>2024</v>
      </c>
      <c r="F138" s="36">
        <v>2025</v>
      </c>
      <c r="G138" s="36">
        <v>2026</v>
      </c>
      <c r="H138" s="23"/>
      <c r="I138" s="23"/>
      <c r="J138" s="23"/>
      <c r="K138" s="23"/>
    </row>
    <row r="139" spans="1:11" ht="15" customHeight="1">
      <c r="A139" s="23"/>
      <c r="B139" s="23"/>
      <c r="C139" s="37"/>
      <c r="D139" s="38" t="s">
        <v>22</v>
      </c>
      <c r="E139" s="38" t="s">
        <v>23</v>
      </c>
      <c r="F139" s="38" t="s">
        <v>23</v>
      </c>
      <c r="G139" s="38" t="s">
        <v>23</v>
      </c>
      <c r="H139" s="23"/>
      <c r="I139" s="23"/>
      <c r="J139" s="23"/>
      <c r="K139" s="23"/>
    </row>
    <row r="140" spans="1:11" ht="14.1" customHeight="1">
      <c r="A140" s="23"/>
      <c r="B140" s="23"/>
      <c r="C140" s="27" t="s">
        <v>33</v>
      </c>
      <c r="D140" s="31" t="s">
        <v>235</v>
      </c>
      <c r="E140" s="31" t="s">
        <v>235</v>
      </c>
      <c r="F140" s="31" t="s">
        <v>235</v>
      </c>
      <c r="G140" s="31" t="s">
        <v>235</v>
      </c>
      <c r="H140" s="23"/>
      <c r="I140" s="23"/>
      <c r="J140" s="23"/>
      <c r="K140" s="23"/>
    </row>
    <row r="141" spans="1:11" ht="14.1" customHeight="1">
      <c r="A141" s="23"/>
      <c r="B141" s="23"/>
      <c r="C141" s="27" t="s">
        <v>35</v>
      </c>
      <c r="D141" s="31" t="s">
        <v>42</v>
      </c>
      <c r="E141" s="31" t="s">
        <v>2492</v>
      </c>
      <c r="F141" s="31" t="s">
        <v>2492</v>
      </c>
      <c r="G141" s="31" t="s">
        <v>2492</v>
      </c>
      <c r="H141" s="23"/>
      <c r="I141" s="23"/>
      <c r="J141" s="23"/>
      <c r="K141" s="23"/>
    </row>
    <row r="142" spans="1:11" ht="14.1" customHeight="1">
      <c r="A142" s="23"/>
      <c r="B142" s="23"/>
      <c r="C142" s="27" t="s">
        <v>40</v>
      </c>
      <c r="D142" s="31" t="s">
        <v>42</v>
      </c>
      <c r="E142" s="31" t="s">
        <v>282</v>
      </c>
      <c r="F142" s="31" t="s">
        <v>282</v>
      </c>
      <c r="G142" s="31" t="s">
        <v>282</v>
      </c>
      <c r="H142" s="23"/>
      <c r="I142" s="23"/>
      <c r="J142" s="23"/>
      <c r="K142" s="23"/>
    </row>
    <row r="143" spans="1:11" ht="14.1" customHeight="1">
      <c r="A143" s="23"/>
      <c r="B143" s="23"/>
      <c r="C143" s="27" t="s">
        <v>41</v>
      </c>
      <c r="D143" s="31" t="s">
        <v>18</v>
      </c>
      <c r="E143" s="31" t="s">
        <v>42</v>
      </c>
      <c r="F143" s="31" t="s">
        <v>42</v>
      </c>
      <c r="G143" s="31" t="s">
        <v>42</v>
      </c>
      <c r="H143" s="23"/>
      <c r="I143" s="23"/>
      <c r="J143" s="23"/>
      <c r="K143" s="23"/>
    </row>
    <row r="144" spans="1:11" ht="14.1" customHeight="1">
      <c r="A144" s="23"/>
      <c r="B144" s="23"/>
      <c r="C144" s="27" t="s">
        <v>43</v>
      </c>
      <c r="D144" s="31" t="s">
        <v>18</v>
      </c>
      <c r="E144" s="31" t="s">
        <v>18</v>
      </c>
      <c r="F144" s="31" t="s">
        <v>42</v>
      </c>
      <c r="G144" s="31" t="s">
        <v>42</v>
      </c>
      <c r="H144" s="23"/>
      <c r="I144" s="23"/>
      <c r="J144" s="23"/>
      <c r="K144" s="23"/>
    </row>
    <row r="145" spans="1:11" ht="14.1" customHeight="1">
      <c r="A145" s="23"/>
      <c r="B145" s="23"/>
      <c r="C145" s="27" t="s">
        <v>47</v>
      </c>
      <c r="D145" s="31" t="s">
        <v>18</v>
      </c>
      <c r="E145" s="31" t="s">
        <v>18</v>
      </c>
      <c r="F145" s="31" t="s">
        <v>42</v>
      </c>
      <c r="G145" s="31" t="s">
        <v>42</v>
      </c>
      <c r="H145" s="23"/>
      <c r="I145" s="23"/>
      <c r="J145" s="23"/>
      <c r="K145" s="23"/>
    </row>
    <row r="146" spans="1:11" ht="14.1" customHeight="1">
      <c r="A146" s="23"/>
      <c r="B146" s="23"/>
      <c r="C146" s="1848" t="s">
        <v>24</v>
      </c>
      <c r="D146" s="1849"/>
      <c r="E146" s="1849"/>
      <c r="F146" s="1849"/>
      <c r="G146" s="1849"/>
      <c r="H146" s="23"/>
      <c r="I146" s="23"/>
      <c r="J146" s="23"/>
      <c r="K146" s="23"/>
    </row>
    <row r="147" spans="1:11" ht="14.1" customHeight="1">
      <c r="A147" s="23"/>
      <c r="B147" s="23"/>
      <c r="C147" s="35"/>
      <c r="D147" s="36">
        <v>2023</v>
      </c>
      <c r="E147" s="36">
        <v>2024</v>
      </c>
      <c r="F147" s="36">
        <v>2025</v>
      </c>
      <c r="G147" s="36">
        <v>2026</v>
      </c>
      <c r="H147" s="23"/>
      <c r="I147" s="23"/>
      <c r="J147" s="23"/>
      <c r="K147" s="23"/>
    </row>
    <row r="148" spans="1:11" ht="14.1" customHeight="1">
      <c r="A148" s="23"/>
      <c r="B148" s="23"/>
      <c r="C148" s="37"/>
      <c r="D148" s="38" t="s">
        <v>22</v>
      </c>
      <c r="E148" s="38" t="s">
        <v>23</v>
      </c>
      <c r="F148" s="38" t="s">
        <v>23</v>
      </c>
      <c r="G148" s="38" t="s">
        <v>23</v>
      </c>
      <c r="H148" s="23"/>
      <c r="I148" s="23"/>
      <c r="J148" s="23"/>
      <c r="K148" s="23"/>
    </row>
    <row r="149" spans="1:11" ht="14.1" customHeight="1">
      <c r="A149" s="23"/>
      <c r="B149" s="23"/>
      <c r="C149" s="39" t="s">
        <v>48</v>
      </c>
      <c r="D149" s="40">
        <v>0</v>
      </c>
      <c r="E149" s="40">
        <v>0</v>
      </c>
      <c r="F149" s="40">
        <v>0</v>
      </c>
      <c r="G149" s="40">
        <v>0</v>
      </c>
      <c r="H149" s="23"/>
      <c r="I149" s="23"/>
      <c r="J149" s="23"/>
      <c r="K149" s="23"/>
    </row>
    <row r="150" spans="1:11" ht="14.1" customHeight="1">
      <c r="A150" s="23"/>
      <c r="B150" s="23"/>
      <c r="C150" s="39" t="s">
        <v>49</v>
      </c>
      <c r="D150" s="40">
        <v>0</v>
      </c>
      <c r="E150" s="40">
        <v>0</v>
      </c>
      <c r="F150" s="40">
        <v>0</v>
      </c>
      <c r="G150" s="40">
        <v>0</v>
      </c>
      <c r="H150" s="23"/>
      <c r="I150" s="23"/>
      <c r="J150" s="23"/>
      <c r="K150" s="23"/>
    </row>
    <row r="151" spans="1:11" ht="14.1" customHeight="1">
      <c r="A151" s="23"/>
      <c r="B151" s="23"/>
      <c r="C151" s="39" t="s">
        <v>50</v>
      </c>
      <c r="D151" s="40">
        <v>0</v>
      </c>
      <c r="E151" s="40">
        <v>0</v>
      </c>
      <c r="F151" s="40">
        <v>0</v>
      </c>
      <c r="G151" s="40">
        <v>0</v>
      </c>
      <c r="H151" s="23"/>
      <c r="I151" s="23"/>
      <c r="J151" s="23"/>
      <c r="K151" s="23"/>
    </row>
    <row r="152" spans="1:11" ht="14.1" customHeight="1">
      <c r="A152" s="23"/>
      <c r="B152" s="23"/>
      <c r="C152" s="39" t="s">
        <v>51</v>
      </c>
      <c r="D152" s="40">
        <v>0</v>
      </c>
      <c r="E152" s="40">
        <v>0</v>
      </c>
      <c r="F152" s="40">
        <v>0</v>
      </c>
      <c r="G152" s="40">
        <v>0</v>
      </c>
      <c r="H152" s="23"/>
      <c r="I152" s="23"/>
      <c r="J152" s="23"/>
      <c r="K152" s="23"/>
    </row>
    <row r="153" spans="1:11" ht="14.1" customHeight="1">
      <c r="A153" s="23"/>
      <c r="B153" s="23"/>
      <c r="C153" s="39" t="s">
        <v>49</v>
      </c>
      <c r="D153" s="40">
        <v>0</v>
      </c>
      <c r="E153" s="40">
        <v>0</v>
      </c>
      <c r="F153" s="40">
        <v>0</v>
      </c>
      <c r="G153" s="40">
        <v>0</v>
      </c>
      <c r="H153" s="23"/>
      <c r="I153" s="23"/>
      <c r="J153" s="23"/>
      <c r="K153" s="23"/>
    </row>
    <row r="154" spans="1:11" ht="14.1" customHeight="1">
      <c r="A154" s="23"/>
      <c r="B154" s="23"/>
      <c r="C154" s="39" t="s">
        <v>50</v>
      </c>
      <c r="D154" s="40">
        <v>0</v>
      </c>
      <c r="E154" s="40">
        <v>0</v>
      </c>
      <c r="F154" s="40">
        <v>0</v>
      </c>
      <c r="G154" s="40">
        <v>0</v>
      </c>
      <c r="H154" s="23"/>
      <c r="I154" s="23"/>
      <c r="J154" s="23"/>
      <c r="K154" s="23"/>
    </row>
    <row r="155" spans="1:11" ht="14.1" customHeight="1">
      <c r="A155" s="23"/>
      <c r="B155" s="23"/>
      <c r="C155" s="39" t="s">
        <v>52</v>
      </c>
      <c r="D155" s="40">
        <v>0</v>
      </c>
      <c r="E155" s="40">
        <v>0</v>
      </c>
      <c r="F155" s="40">
        <v>0</v>
      </c>
      <c r="G155" s="40">
        <v>0</v>
      </c>
      <c r="H155" s="23"/>
      <c r="I155" s="23"/>
      <c r="J155" s="23"/>
      <c r="K155" s="23"/>
    </row>
    <row r="156" spans="1:11" ht="14.1" customHeight="1">
      <c r="A156" s="23"/>
      <c r="B156" s="23"/>
      <c r="C156" s="39" t="s">
        <v>49</v>
      </c>
      <c r="D156" s="40">
        <v>0</v>
      </c>
      <c r="E156" s="40">
        <v>0</v>
      </c>
      <c r="F156" s="40">
        <v>0</v>
      </c>
      <c r="G156" s="40">
        <v>0</v>
      </c>
      <c r="H156" s="23"/>
      <c r="I156" s="23"/>
      <c r="J156" s="23"/>
      <c r="K156" s="23"/>
    </row>
    <row r="157" spans="1:11" ht="14.1" customHeight="1">
      <c r="A157" s="23"/>
      <c r="B157" s="23"/>
      <c r="C157" s="39" t="s">
        <v>50</v>
      </c>
      <c r="D157" s="40">
        <v>0</v>
      </c>
      <c r="E157" s="40">
        <v>0</v>
      </c>
      <c r="F157" s="40">
        <v>0</v>
      </c>
      <c r="G157" s="40">
        <v>0</v>
      </c>
      <c r="H157" s="23"/>
      <c r="I157" s="23"/>
      <c r="J157" s="23"/>
      <c r="K157" s="23"/>
    </row>
    <row r="158" spans="1:11" ht="14.1" customHeight="1">
      <c r="A158" s="23"/>
      <c r="B158" s="23"/>
      <c r="C158" s="39" t="s">
        <v>53</v>
      </c>
      <c r="D158" s="40">
        <v>0</v>
      </c>
      <c r="E158" s="40">
        <v>0</v>
      </c>
      <c r="F158" s="40">
        <v>0</v>
      </c>
      <c r="G158" s="40">
        <v>0</v>
      </c>
      <c r="H158" s="23"/>
      <c r="I158" s="23"/>
      <c r="J158" s="23"/>
      <c r="K158" s="23"/>
    </row>
    <row r="159" spans="1:11" ht="14.1" customHeight="1">
      <c r="A159" s="23"/>
      <c r="B159" s="23"/>
      <c r="C159" s="39" t="s">
        <v>49</v>
      </c>
      <c r="D159" s="40">
        <v>0</v>
      </c>
      <c r="E159" s="40">
        <v>0</v>
      </c>
      <c r="F159" s="40">
        <v>0</v>
      </c>
      <c r="G159" s="40">
        <v>0</v>
      </c>
      <c r="H159" s="23"/>
      <c r="I159" s="23"/>
      <c r="J159" s="23"/>
      <c r="K159" s="23"/>
    </row>
    <row r="160" spans="1:11" ht="14.1" customHeight="1">
      <c r="A160" s="23"/>
      <c r="B160" s="23"/>
      <c r="C160" s="39" t="s">
        <v>50</v>
      </c>
      <c r="D160" s="40">
        <v>0</v>
      </c>
      <c r="E160" s="40">
        <v>0</v>
      </c>
      <c r="F160" s="40">
        <v>0</v>
      </c>
      <c r="G160" s="40">
        <v>0</v>
      </c>
      <c r="H160" s="23"/>
      <c r="I160" s="23"/>
      <c r="J160" s="23"/>
      <c r="K160" s="23"/>
    </row>
    <row r="161" spans="1:11" ht="14.1" customHeight="1">
      <c r="A161" s="23"/>
      <c r="B161" s="23"/>
      <c r="C161" s="39" t="s">
        <v>54</v>
      </c>
      <c r="D161" s="40">
        <v>0</v>
      </c>
      <c r="E161" s="40">
        <v>0</v>
      </c>
      <c r="F161" s="40">
        <v>0</v>
      </c>
      <c r="G161" s="40">
        <v>0</v>
      </c>
      <c r="H161" s="23"/>
      <c r="I161" s="23"/>
      <c r="J161" s="23"/>
      <c r="K161" s="23"/>
    </row>
    <row r="162" spans="1:11" ht="14.1" customHeight="1">
      <c r="A162" s="23"/>
      <c r="B162" s="23"/>
      <c r="C162" s="39" t="s">
        <v>49</v>
      </c>
      <c r="D162" s="40">
        <v>0</v>
      </c>
      <c r="E162" s="40">
        <v>0</v>
      </c>
      <c r="F162" s="40">
        <v>0</v>
      </c>
      <c r="G162" s="40">
        <v>0</v>
      </c>
      <c r="H162" s="23"/>
      <c r="I162" s="23"/>
      <c r="J162" s="23"/>
      <c r="K162" s="23"/>
    </row>
    <row r="163" spans="1:11" ht="14.1" customHeight="1">
      <c r="A163" s="23"/>
      <c r="B163" s="23"/>
      <c r="C163" s="39" t="s">
        <v>50</v>
      </c>
      <c r="D163" s="40">
        <v>0</v>
      </c>
      <c r="E163" s="40">
        <v>0</v>
      </c>
      <c r="F163" s="40">
        <v>0</v>
      </c>
      <c r="G163" s="40">
        <v>0</v>
      </c>
      <c r="H163" s="23"/>
      <c r="I163" s="23"/>
      <c r="J163" s="23"/>
      <c r="K163" s="23"/>
    </row>
    <row r="164" spans="1:11" ht="14.1" customHeight="1">
      <c r="A164" s="23"/>
      <c r="B164" s="23"/>
      <c r="C164" s="39" t="s">
        <v>55</v>
      </c>
      <c r="D164" s="40">
        <v>0</v>
      </c>
      <c r="E164" s="40">
        <v>0</v>
      </c>
      <c r="F164" s="40">
        <v>0</v>
      </c>
      <c r="G164" s="40">
        <v>0</v>
      </c>
      <c r="H164" s="23"/>
      <c r="I164" s="23"/>
      <c r="J164" s="23"/>
      <c r="K164" s="23"/>
    </row>
    <row r="165" spans="1:11" ht="14.1" customHeight="1">
      <c r="A165" s="23"/>
      <c r="B165" s="23"/>
      <c r="C165" s="39" t="s">
        <v>49</v>
      </c>
      <c r="D165" s="40">
        <v>0</v>
      </c>
      <c r="E165" s="40">
        <v>0</v>
      </c>
      <c r="F165" s="40">
        <v>0</v>
      </c>
      <c r="G165" s="40">
        <v>0</v>
      </c>
      <c r="H165" s="23"/>
      <c r="I165" s="23"/>
      <c r="J165" s="23"/>
      <c r="K165" s="23"/>
    </row>
    <row r="166" spans="1:11" ht="14.1" customHeight="1">
      <c r="A166" s="23"/>
      <c r="B166" s="23"/>
      <c r="C166" s="39" t="s">
        <v>50</v>
      </c>
      <c r="D166" s="40">
        <v>0</v>
      </c>
      <c r="E166" s="40">
        <v>0</v>
      </c>
      <c r="F166" s="40">
        <v>0</v>
      </c>
      <c r="G166" s="40">
        <v>0</v>
      </c>
      <c r="H166" s="23"/>
      <c r="I166" s="23"/>
      <c r="J166" s="23"/>
      <c r="K166" s="23"/>
    </row>
    <row r="167" spans="1:11" ht="14.1" customHeight="1">
      <c r="A167" s="23"/>
      <c r="B167" s="23"/>
      <c r="C167" s="39" t="s">
        <v>56</v>
      </c>
      <c r="D167" s="40">
        <v>0</v>
      </c>
      <c r="E167" s="40">
        <v>0</v>
      </c>
      <c r="F167" s="40">
        <v>0</v>
      </c>
      <c r="G167" s="40">
        <v>0</v>
      </c>
      <c r="H167" s="23"/>
      <c r="I167" s="23"/>
      <c r="J167" s="23"/>
      <c r="K167" s="23"/>
    </row>
    <row r="168" spans="1:11" ht="14.1" customHeight="1">
      <c r="A168" s="23"/>
      <c r="B168" s="23"/>
      <c r="C168" s="39" t="s">
        <v>49</v>
      </c>
      <c r="D168" s="40">
        <v>0</v>
      </c>
      <c r="E168" s="40">
        <v>0</v>
      </c>
      <c r="F168" s="40">
        <v>0</v>
      </c>
      <c r="G168" s="40">
        <v>0</v>
      </c>
      <c r="H168" s="23"/>
      <c r="I168" s="23"/>
      <c r="J168" s="23"/>
      <c r="K168" s="23"/>
    </row>
    <row r="169" spans="1:11" ht="14.1" customHeight="1">
      <c r="A169" s="23"/>
      <c r="B169" s="23"/>
      <c r="C169" s="39" t="s">
        <v>50</v>
      </c>
      <c r="D169" s="40">
        <v>0</v>
      </c>
      <c r="E169" s="40">
        <v>0</v>
      </c>
      <c r="F169" s="40">
        <v>0</v>
      </c>
      <c r="G169" s="40">
        <v>0</v>
      </c>
      <c r="H169" s="23"/>
      <c r="I169" s="23"/>
      <c r="J169" s="23"/>
      <c r="K169" s="23"/>
    </row>
    <row r="170" spans="1:11" ht="14.1" customHeight="1">
      <c r="A170" s="23"/>
      <c r="B170" s="23"/>
      <c r="C170" s="39" t="s">
        <v>57</v>
      </c>
      <c r="D170" s="40">
        <v>0</v>
      </c>
      <c r="E170" s="40">
        <v>0</v>
      </c>
      <c r="F170" s="40">
        <v>0</v>
      </c>
      <c r="G170" s="40">
        <v>0</v>
      </c>
      <c r="H170" s="23"/>
      <c r="I170" s="23"/>
      <c r="J170" s="23"/>
      <c r="K170" s="23"/>
    </row>
    <row r="171" spans="1:11" ht="14.1" customHeight="1">
      <c r="A171" s="23"/>
      <c r="B171" s="23"/>
      <c r="C171" s="39" t="s">
        <v>49</v>
      </c>
      <c r="D171" s="40">
        <v>0</v>
      </c>
      <c r="E171" s="40">
        <v>0</v>
      </c>
      <c r="F171" s="40">
        <v>0</v>
      </c>
      <c r="G171" s="40">
        <v>0</v>
      </c>
      <c r="H171" s="23"/>
      <c r="I171" s="23"/>
      <c r="J171" s="23"/>
      <c r="K171" s="23"/>
    </row>
    <row r="172" spans="1:11" ht="14.1" customHeight="1">
      <c r="A172" s="23"/>
      <c r="B172" s="23"/>
      <c r="C172" s="39" t="s">
        <v>58</v>
      </c>
      <c r="D172" s="40">
        <v>0</v>
      </c>
      <c r="E172" s="40">
        <v>0</v>
      </c>
      <c r="F172" s="40">
        <v>0</v>
      </c>
      <c r="G172" s="40">
        <v>0</v>
      </c>
      <c r="H172" s="23"/>
      <c r="I172" s="23"/>
      <c r="J172" s="23"/>
      <c r="K172" s="23"/>
    </row>
    <row r="173" spans="1:11" ht="14.1" customHeight="1">
      <c r="A173" s="23"/>
      <c r="B173" s="23"/>
      <c r="C173" s="39" t="s">
        <v>59</v>
      </c>
      <c r="D173" s="40">
        <v>0</v>
      </c>
      <c r="E173" s="40">
        <v>0</v>
      </c>
      <c r="F173" s="40">
        <v>0</v>
      </c>
      <c r="G173" s="40">
        <v>0</v>
      </c>
      <c r="H173" s="23"/>
      <c r="I173" s="23"/>
      <c r="J173" s="23"/>
      <c r="K173" s="23"/>
    </row>
    <row r="174" spans="1:11" ht="14.1" customHeight="1">
      <c r="A174" s="23"/>
      <c r="B174" s="23"/>
      <c r="C174" s="39" t="s">
        <v>60</v>
      </c>
      <c r="D174" s="40">
        <v>0</v>
      </c>
      <c r="E174" s="40">
        <v>0</v>
      </c>
      <c r="F174" s="40">
        <v>0</v>
      </c>
      <c r="G174" s="40">
        <v>0</v>
      </c>
      <c r="H174" s="23"/>
      <c r="I174" s="23"/>
      <c r="J174" s="23"/>
      <c r="K174" s="23"/>
    </row>
    <row r="175" spans="1:11" ht="14.1" customHeight="1">
      <c r="A175" s="23"/>
      <c r="B175" s="23"/>
      <c r="C175" s="39" t="s">
        <v>61</v>
      </c>
      <c r="D175" s="40">
        <v>0</v>
      </c>
      <c r="E175" s="40">
        <v>0</v>
      </c>
      <c r="F175" s="40">
        <v>0</v>
      </c>
      <c r="G175" s="40">
        <v>0</v>
      </c>
      <c r="H175" s="23"/>
      <c r="I175" s="23"/>
      <c r="J175" s="23"/>
      <c r="K175" s="23"/>
    </row>
    <row r="176" spans="1:11" ht="14.1" customHeight="1">
      <c r="A176" s="23"/>
      <c r="B176" s="23"/>
      <c r="C176" s="39" t="s">
        <v>62</v>
      </c>
      <c r="D176" s="40">
        <v>0</v>
      </c>
      <c r="E176" s="40">
        <v>2500000</v>
      </c>
      <c r="F176" s="40">
        <v>2500000</v>
      </c>
      <c r="G176" s="40">
        <v>2500000</v>
      </c>
      <c r="H176" s="23"/>
      <c r="I176" s="23"/>
      <c r="J176" s="23"/>
      <c r="K176" s="23"/>
    </row>
    <row r="177" spans="1:11" ht="14.1" customHeight="1">
      <c r="A177" s="23"/>
      <c r="B177" s="23"/>
      <c r="C177" s="39" t="s">
        <v>49</v>
      </c>
      <c r="D177" s="40">
        <v>0</v>
      </c>
      <c r="E177" s="40">
        <v>2500000</v>
      </c>
      <c r="F177" s="40">
        <v>2500000</v>
      </c>
      <c r="G177" s="40">
        <v>2500000</v>
      </c>
      <c r="H177" s="23"/>
      <c r="I177" s="23"/>
      <c r="J177" s="23"/>
      <c r="K177" s="23"/>
    </row>
    <row r="178" spans="1:11" ht="14.1" customHeight="1">
      <c r="A178" s="23"/>
      <c r="B178" s="23"/>
      <c r="C178" s="39" t="s">
        <v>58</v>
      </c>
      <c r="D178" s="40">
        <v>0</v>
      </c>
      <c r="E178" s="40">
        <v>0</v>
      </c>
      <c r="F178" s="40">
        <v>0</v>
      </c>
      <c r="G178" s="40">
        <v>0</v>
      </c>
      <c r="H178" s="23"/>
      <c r="I178" s="23"/>
      <c r="J178" s="23"/>
      <c r="K178" s="23"/>
    </row>
    <row r="179" spans="1:11" ht="14.1" customHeight="1">
      <c r="A179" s="23"/>
      <c r="B179" s="23"/>
      <c r="C179" s="39" t="s">
        <v>59</v>
      </c>
      <c r="D179" s="40">
        <v>0</v>
      </c>
      <c r="E179" s="40">
        <v>0</v>
      </c>
      <c r="F179" s="40">
        <v>0</v>
      </c>
      <c r="G179" s="40">
        <v>0</v>
      </c>
      <c r="H179" s="23"/>
      <c r="I179" s="23"/>
      <c r="J179" s="23"/>
      <c r="K179" s="23"/>
    </row>
    <row r="180" spans="1:11" ht="14.1" customHeight="1">
      <c r="A180" s="23"/>
      <c r="B180" s="23"/>
      <c r="C180" s="39" t="s">
        <v>60</v>
      </c>
      <c r="D180" s="40">
        <v>0</v>
      </c>
      <c r="E180" s="40">
        <v>0</v>
      </c>
      <c r="F180" s="40">
        <v>0</v>
      </c>
      <c r="G180" s="40">
        <v>0</v>
      </c>
      <c r="H180" s="23"/>
      <c r="I180" s="23"/>
      <c r="J180" s="23"/>
      <c r="K180" s="23"/>
    </row>
    <row r="181" spans="1:11" ht="14.1" customHeight="1">
      <c r="A181" s="23"/>
      <c r="B181" s="23"/>
      <c r="C181" s="39" t="s">
        <v>61</v>
      </c>
      <c r="D181" s="40">
        <v>0</v>
      </c>
      <c r="E181" s="40">
        <v>0</v>
      </c>
      <c r="F181" s="40">
        <v>0</v>
      </c>
      <c r="G181" s="40">
        <v>0</v>
      </c>
      <c r="H181" s="23"/>
      <c r="I181" s="23"/>
      <c r="J181" s="23"/>
      <c r="K181" s="23"/>
    </row>
    <row r="182" spans="1:11" ht="14.1" customHeight="1">
      <c r="A182" s="23"/>
      <c r="B182" s="23"/>
      <c r="C182" s="39" t="s">
        <v>63</v>
      </c>
      <c r="D182" s="40">
        <v>0</v>
      </c>
      <c r="E182" s="40">
        <v>0</v>
      </c>
      <c r="F182" s="40">
        <v>0</v>
      </c>
      <c r="G182" s="40">
        <v>0</v>
      </c>
      <c r="H182" s="23"/>
      <c r="I182" s="23"/>
      <c r="J182" s="23"/>
      <c r="K182" s="23"/>
    </row>
    <row r="183" spans="1:11" ht="14.1" customHeight="1">
      <c r="A183" s="23"/>
      <c r="B183" s="23"/>
      <c r="C183" s="39" t="s">
        <v>49</v>
      </c>
      <c r="D183" s="40">
        <v>0</v>
      </c>
      <c r="E183" s="40">
        <v>0</v>
      </c>
      <c r="F183" s="40">
        <v>0</v>
      </c>
      <c r="G183" s="40">
        <v>0</v>
      </c>
      <c r="H183" s="23"/>
      <c r="I183" s="23"/>
      <c r="J183" s="23"/>
      <c r="K183" s="23"/>
    </row>
    <row r="184" spans="1:11" ht="14.1" customHeight="1">
      <c r="A184" s="23"/>
      <c r="B184" s="23"/>
      <c r="C184" s="39" t="s">
        <v>58</v>
      </c>
      <c r="D184" s="40">
        <v>0</v>
      </c>
      <c r="E184" s="40">
        <v>0</v>
      </c>
      <c r="F184" s="40">
        <v>0</v>
      </c>
      <c r="G184" s="40">
        <v>0</v>
      </c>
      <c r="H184" s="23"/>
      <c r="I184" s="23"/>
      <c r="J184" s="23"/>
      <c r="K184" s="23"/>
    </row>
    <row r="185" spans="1:11" ht="14.1" customHeight="1">
      <c r="A185" s="23"/>
      <c r="B185" s="23"/>
      <c r="C185" s="39" t="s">
        <v>59</v>
      </c>
      <c r="D185" s="40">
        <v>0</v>
      </c>
      <c r="E185" s="40">
        <v>0</v>
      </c>
      <c r="F185" s="40">
        <v>0</v>
      </c>
      <c r="G185" s="40">
        <v>0</v>
      </c>
      <c r="H185" s="23"/>
      <c r="I185" s="23"/>
      <c r="J185" s="23"/>
      <c r="K185" s="23"/>
    </row>
    <row r="186" spans="1:11" ht="14.1" customHeight="1">
      <c r="A186" s="23"/>
      <c r="B186" s="23"/>
      <c r="C186" s="39" t="s">
        <v>60</v>
      </c>
      <c r="D186" s="40">
        <v>0</v>
      </c>
      <c r="E186" s="40">
        <v>0</v>
      </c>
      <c r="F186" s="40">
        <v>0</v>
      </c>
      <c r="G186" s="40">
        <v>0</v>
      </c>
      <c r="H186" s="23"/>
      <c r="I186" s="23"/>
      <c r="J186" s="23"/>
      <c r="K186" s="23"/>
    </row>
    <row r="187" spans="1:11" ht="14.1" customHeight="1">
      <c r="A187" s="23"/>
      <c r="B187" s="23"/>
      <c r="C187" s="39" t="s">
        <v>61</v>
      </c>
      <c r="D187" s="40">
        <v>0</v>
      </c>
      <c r="E187" s="40">
        <v>0</v>
      </c>
      <c r="F187" s="40">
        <v>0</v>
      </c>
      <c r="G187" s="40">
        <v>0</v>
      </c>
      <c r="H187" s="23"/>
      <c r="I187" s="23"/>
      <c r="J187" s="23"/>
      <c r="K187" s="23"/>
    </row>
    <row r="188" spans="1:11" ht="14.1" customHeight="1">
      <c r="A188" s="23"/>
      <c r="B188" s="23"/>
      <c r="C188" s="39" t="s">
        <v>64</v>
      </c>
      <c r="D188" s="40">
        <v>0</v>
      </c>
      <c r="E188" s="40">
        <v>0</v>
      </c>
      <c r="F188" s="40">
        <v>0</v>
      </c>
      <c r="G188" s="40">
        <v>0</v>
      </c>
      <c r="H188" s="23"/>
      <c r="I188" s="23"/>
      <c r="J188" s="23"/>
      <c r="K188" s="23"/>
    </row>
    <row r="189" spans="1:11" ht="14.1" customHeight="1">
      <c r="A189" s="23"/>
      <c r="B189" s="23"/>
      <c r="C189" s="39" t="s">
        <v>65</v>
      </c>
      <c r="D189" s="40">
        <v>0</v>
      </c>
      <c r="E189" s="40">
        <v>0</v>
      </c>
      <c r="F189" s="40">
        <v>0</v>
      </c>
      <c r="G189" s="40">
        <v>0</v>
      </c>
      <c r="H189" s="23"/>
      <c r="I189" s="23"/>
      <c r="J189" s="23"/>
      <c r="K189" s="23"/>
    </row>
    <row r="190" spans="1:11" ht="14.1" customHeight="1">
      <c r="A190" s="23"/>
      <c r="B190" s="23"/>
      <c r="C190" s="41" t="s">
        <v>25</v>
      </c>
      <c r="D190" s="40">
        <v>0</v>
      </c>
      <c r="E190" s="40">
        <v>2500000</v>
      </c>
      <c r="F190" s="40">
        <v>2500000</v>
      </c>
      <c r="G190" s="40">
        <v>2500000</v>
      </c>
      <c r="H190" s="23"/>
      <c r="I190" s="23"/>
      <c r="J190" s="23"/>
      <c r="K190" s="23"/>
    </row>
    <row r="191" spans="1:11" ht="14.1" customHeight="1">
      <c r="A191" s="23"/>
      <c r="B191" s="23"/>
      <c r="C191" s="32" t="s">
        <v>2774</v>
      </c>
      <c r="D191" s="1852" t="s">
        <v>2773</v>
      </c>
      <c r="E191" s="1853"/>
      <c r="F191" s="1853"/>
      <c r="G191" s="1853"/>
      <c r="H191" s="23"/>
      <c r="I191" s="23"/>
      <c r="J191" s="23"/>
      <c r="K191" s="23"/>
    </row>
    <row r="192" spans="1:11" ht="18" customHeight="1">
      <c r="A192" s="23"/>
      <c r="B192" s="23"/>
      <c r="C192" s="33" t="s">
        <v>19</v>
      </c>
      <c r="D192" s="1850" t="s">
        <v>2772</v>
      </c>
      <c r="E192" s="1851"/>
      <c r="F192" s="1851"/>
      <c r="G192" s="1851"/>
      <c r="H192" s="23"/>
      <c r="I192" s="23"/>
      <c r="J192" s="23"/>
      <c r="K192" s="23"/>
    </row>
    <row r="193" spans="1:11" ht="18" customHeight="1">
      <c r="A193" s="23"/>
      <c r="B193" s="23"/>
      <c r="C193" s="34" t="s">
        <v>20</v>
      </c>
      <c r="D193" s="1846" t="s">
        <v>2771</v>
      </c>
      <c r="E193" s="1847"/>
      <c r="F193" s="1847"/>
      <c r="G193" s="1847"/>
      <c r="H193" s="23"/>
      <c r="I193" s="23"/>
      <c r="J193" s="23"/>
      <c r="K193" s="23"/>
    </row>
    <row r="194" spans="1:11" ht="18" customHeight="1">
      <c r="A194" s="23"/>
      <c r="B194" s="23"/>
      <c r="C194" s="34" t="s">
        <v>21</v>
      </c>
      <c r="D194" s="1846" t="s">
        <v>2770</v>
      </c>
      <c r="E194" s="1847"/>
      <c r="F194" s="1847"/>
      <c r="G194" s="1847"/>
      <c r="H194" s="23"/>
      <c r="I194" s="23"/>
      <c r="J194" s="23"/>
      <c r="K194" s="23"/>
    </row>
    <row r="195" spans="1:11" ht="15" customHeight="1">
      <c r="A195" s="23"/>
      <c r="B195" s="23"/>
      <c r="C195" s="35"/>
      <c r="D195" s="36">
        <v>2023</v>
      </c>
      <c r="E195" s="36">
        <v>2024</v>
      </c>
      <c r="F195" s="36">
        <v>2025</v>
      </c>
      <c r="G195" s="36">
        <v>2026</v>
      </c>
      <c r="H195" s="23"/>
      <c r="I195" s="23"/>
      <c r="J195" s="23"/>
      <c r="K195" s="23"/>
    </row>
    <row r="196" spans="1:11" ht="15" customHeight="1">
      <c r="A196" s="23"/>
      <c r="B196" s="23"/>
      <c r="C196" s="37"/>
      <c r="D196" s="38" t="s">
        <v>22</v>
      </c>
      <c r="E196" s="38" t="s">
        <v>23</v>
      </c>
      <c r="F196" s="38" t="s">
        <v>23</v>
      </c>
      <c r="G196" s="38" t="s">
        <v>23</v>
      </c>
      <c r="H196" s="23"/>
      <c r="I196" s="23"/>
      <c r="J196" s="23"/>
      <c r="K196" s="23"/>
    </row>
    <row r="197" spans="1:11" ht="14.1" customHeight="1">
      <c r="A197" s="23"/>
      <c r="B197" s="23"/>
      <c r="C197" s="27" t="s">
        <v>33</v>
      </c>
      <c r="D197" s="31" t="s">
        <v>298</v>
      </c>
      <c r="E197" s="31" t="s">
        <v>298</v>
      </c>
      <c r="F197" s="31" t="s">
        <v>298</v>
      </c>
      <c r="G197" s="31" t="s">
        <v>235</v>
      </c>
      <c r="H197" s="23"/>
      <c r="I197" s="23"/>
      <c r="J197" s="23"/>
      <c r="K197" s="23"/>
    </row>
    <row r="198" spans="1:11" ht="14.1" customHeight="1">
      <c r="A198" s="23"/>
      <c r="B198" s="23"/>
      <c r="C198" s="27" t="s">
        <v>35</v>
      </c>
      <c r="D198" s="31" t="s">
        <v>42</v>
      </c>
      <c r="E198" s="31" t="s">
        <v>525</v>
      </c>
      <c r="F198" s="31" t="s">
        <v>525</v>
      </c>
      <c r="G198" s="31" t="s">
        <v>1820</v>
      </c>
      <c r="H198" s="23"/>
      <c r="I198" s="23"/>
      <c r="J198" s="23"/>
      <c r="K198" s="23"/>
    </row>
    <row r="199" spans="1:11" ht="14.1" customHeight="1">
      <c r="A199" s="23"/>
      <c r="B199" s="23"/>
      <c r="C199" s="27" t="s">
        <v>40</v>
      </c>
      <c r="D199" s="31" t="s">
        <v>42</v>
      </c>
      <c r="E199" s="31" t="s">
        <v>1530</v>
      </c>
      <c r="F199" s="31" t="s">
        <v>1530</v>
      </c>
      <c r="G199" s="31" t="s">
        <v>1530</v>
      </c>
      <c r="H199" s="23"/>
      <c r="I199" s="23"/>
      <c r="J199" s="23"/>
      <c r="K199" s="23"/>
    </row>
    <row r="200" spans="1:11" ht="14.1" customHeight="1">
      <c r="A200" s="23"/>
      <c r="B200" s="23"/>
      <c r="C200" s="27" t="s">
        <v>41</v>
      </c>
      <c r="D200" s="31" t="s">
        <v>18</v>
      </c>
      <c r="E200" s="31" t="s">
        <v>42</v>
      </c>
      <c r="F200" s="31" t="s">
        <v>42</v>
      </c>
      <c r="G200" s="31" t="s">
        <v>81</v>
      </c>
      <c r="H200" s="23"/>
      <c r="I200" s="23"/>
      <c r="J200" s="23"/>
      <c r="K200" s="23"/>
    </row>
    <row r="201" spans="1:11" ht="14.1" customHeight="1">
      <c r="A201" s="23"/>
      <c r="B201" s="23"/>
      <c r="C201" s="27" t="s">
        <v>43</v>
      </c>
      <c r="D201" s="31" t="s">
        <v>18</v>
      </c>
      <c r="E201" s="31" t="s">
        <v>18</v>
      </c>
      <c r="F201" s="31" t="s">
        <v>42</v>
      </c>
      <c r="G201" s="31" t="s">
        <v>81</v>
      </c>
      <c r="H201" s="23"/>
      <c r="I201" s="23"/>
      <c r="J201" s="23"/>
      <c r="K201" s="23"/>
    </row>
    <row r="202" spans="1:11" ht="14.1" customHeight="1">
      <c r="A202" s="23"/>
      <c r="B202" s="23"/>
      <c r="C202" s="27" t="s">
        <v>47</v>
      </c>
      <c r="D202" s="31" t="s">
        <v>18</v>
      </c>
      <c r="E202" s="31" t="s">
        <v>18</v>
      </c>
      <c r="F202" s="31" t="s">
        <v>42</v>
      </c>
      <c r="G202" s="31" t="s">
        <v>42</v>
      </c>
      <c r="H202" s="23"/>
      <c r="I202" s="23"/>
      <c r="J202" s="23"/>
      <c r="K202" s="23"/>
    </row>
    <row r="203" spans="1:11" ht="14.1" customHeight="1">
      <c r="A203" s="23"/>
      <c r="B203" s="23"/>
      <c r="C203" s="1848" t="s">
        <v>24</v>
      </c>
      <c r="D203" s="1849"/>
      <c r="E203" s="1849"/>
      <c r="F203" s="1849"/>
      <c r="G203" s="1849"/>
      <c r="H203" s="23"/>
      <c r="I203" s="23"/>
      <c r="J203" s="23"/>
      <c r="K203" s="23"/>
    </row>
    <row r="204" spans="1:11" ht="14.1" customHeight="1">
      <c r="A204" s="23"/>
      <c r="B204" s="23"/>
      <c r="C204" s="35"/>
      <c r="D204" s="36">
        <v>2023</v>
      </c>
      <c r="E204" s="36">
        <v>2024</v>
      </c>
      <c r="F204" s="36">
        <v>2025</v>
      </c>
      <c r="G204" s="36">
        <v>2026</v>
      </c>
      <c r="H204" s="23"/>
      <c r="I204" s="23"/>
      <c r="J204" s="23"/>
      <c r="K204" s="23"/>
    </row>
    <row r="205" spans="1:11" ht="14.1" customHeight="1">
      <c r="A205" s="23"/>
      <c r="B205" s="23"/>
      <c r="C205" s="37"/>
      <c r="D205" s="38" t="s">
        <v>22</v>
      </c>
      <c r="E205" s="38" t="s">
        <v>23</v>
      </c>
      <c r="F205" s="38" t="s">
        <v>23</v>
      </c>
      <c r="G205" s="38" t="s">
        <v>23</v>
      </c>
      <c r="H205" s="23"/>
      <c r="I205" s="23"/>
      <c r="J205" s="23"/>
      <c r="K205" s="23"/>
    </row>
    <row r="206" spans="1:11" ht="14.1" customHeight="1">
      <c r="A206" s="23"/>
      <c r="B206" s="23"/>
      <c r="C206" s="39" t="s">
        <v>48</v>
      </c>
      <c r="D206" s="40">
        <v>0</v>
      </c>
      <c r="E206" s="40">
        <v>0</v>
      </c>
      <c r="F206" s="40">
        <v>0</v>
      </c>
      <c r="G206" s="40">
        <v>0</v>
      </c>
      <c r="H206" s="23"/>
      <c r="I206" s="23"/>
      <c r="J206" s="23"/>
      <c r="K206" s="23"/>
    </row>
    <row r="207" spans="1:11" ht="14.1" customHeight="1">
      <c r="A207" s="23"/>
      <c r="B207" s="23"/>
      <c r="C207" s="39" t="s">
        <v>49</v>
      </c>
      <c r="D207" s="40">
        <v>0</v>
      </c>
      <c r="E207" s="40">
        <v>0</v>
      </c>
      <c r="F207" s="40">
        <v>0</v>
      </c>
      <c r="G207" s="40">
        <v>0</v>
      </c>
      <c r="H207" s="23"/>
      <c r="I207" s="23"/>
      <c r="J207" s="23"/>
      <c r="K207" s="23"/>
    </row>
    <row r="208" spans="1:11" ht="14.1" customHeight="1">
      <c r="A208" s="23"/>
      <c r="B208" s="23"/>
      <c r="C208" s="39" t="s">
        <v>50</v>
      </c>
      <c r="D208" s="40">
        <v>0</v>
      </c>
      <c r="E208" s="40">
        <v>0</v>
      </c>
      <c r="F208" s="40">
        <v>0</v>
      </c>
      <c r="G208" s="40">
        <v>0</v>
      </c>
      <c r="H208" s="23"/>
      <c r="I208" s="23"/>
      <c r="J208" s="23"/>
      <c r="K208" s="23"/>
    </row>
    <row r="209" spans="1:11" ht="14.1" customHeight="1">
      <c r="A209" s="23"/>
      <c r="B209" s="23"/>
      <c r="C209" s="39" t="s">
        <v>51</v>
      </c>
      <c r="D209" s="40">
        <v>0</v>
      </c>
      <c r="E209" s="40">
        <v>0</v>
      </c>
      <c r="F209" s="40">
        <v>0</v>
      </c>
      <c r="G209" s="40">
        <v>0</v>
      </c>
      <c r="H209" s="23"/>
      <c r="I209" s="23"/>
      <c r="J209" s="23"/>
      <c r="K209" s="23"/>
    </row>
    <row r="210" spans="1:11" ht="14.1" customHeight="1">
      <c r="A210" s="23"/>
      <c r="B210" s="23"/>
      <c r="C210" s="39" t="s">
        <v>49</v>
      </c>
      <c r="D210" s="40">
        <v>0</v>
      </c>
      <c r="E210" s="40">
        <v>0</v>
      </c>
      <c r="F210" s="40">
        <v>0</v>
      </c>
      <c r="G210" s="40">
        <v>0</v>
      </c>
      <c r="H210" s="23"/>
      <c r="I210" s="23"/>
      <c r="J210" s="23"/>
      <c r="K210" s="23"/>
    </row>
    <row r="211" spans="1:11" ht="14.1" customHeight="1">
      <c r="A211" s="23"/>
      <c r="B211" s="23"/>
      <c r="C211" s="39" t="s">
        <v>50</v>
      </c>
      <c r="D211" s="40">
        <v>0</v>
      </c>
      <c r="E211" s="40">
        <v>0</v>
      </c>
      <c r="F211" s="40">
        <v>0</v>
      </c>
      <c r="G211" s="40">
        <v>0</v>
      </c>
      <c r="H211" s="23"/>
      <c r="I211" s="23"/>
      <c r="J211" s="23"/>
      <c r="K211" s="23"/>
    </row>
    <row r="212" spans="1:11" ht="14.1" customHeight="1">
      <c r="A212" s="23"/>
      <c r="B212" s="23"/>
      <c r="C212" s="39" t="s">
        <v>52</v>
      </c>
      <c r="D212" s="40">
        <v>0</v>
      </c>
      <c r="E212" s="40">
        <v>0</v>
      </c>
      <c r="F212" s="40">
        <v>0</v>
      </c>
      <c r="G212" s="40">
        <v>0</v>
      </c>
      <c r="H212" s="23"/>
      <c r="I212" s="23"/>
      <c r="J212" s="23"/>
      <c r="K212" s="23"/>
    </row>
    <row r="213" spans="1:11" ht="14.1" customHeight="1">
      <c r="A213" s="23"/>
      <c r="B213" s="23"/>
      <c r="C213" s="39" t="s">
        <v>49</v>
      </c>
      <c r="D213" s="40">
        <v>0</v>
      </c>
      <c r="E213" s="40">
        <v>0</v>
      </c>
      <c r="F213" s="40">
        <v>0</v>
      </c>
      <c r="G213" s="40">
        <v>0</v>
      </c>
      <c r="H213" s="23"/>
      <c r="I213" s="23"/>
      <c r="J213" s="23"/>
      <c r="K213" s="23"/>
    </row>
    <row r="214" spans="1:11" ht="14.1" customHeight="1">
      <c r="A214" s="23"/>
      <c r="B214" s="23"/>
      <c r="C214" s="39" t="s">
        <v>50</v>
      </c>
      <c r="D214" s="40">
        <v>0</v>
      </c>
      <c r="E214" s="40">
        <v>0</v>
      </c>
      <c r="F214" s="40">
        <v>0</v>
      </c>
      <c r="G214" s="40">
        <v>0</v>
      </c>
      <c r="H214" s="23"/>
      <c r="I214" s="23"/>
      <c r="J214" s="23"/>
      <c r="K214" s="23"/>
    </row>
    <row r="215" spans="1:11" ht="14.1" customHeight="1">
      <c r="A215" s="23"/>
      <c r="B215" s="23"/>
      <c r="C215" s="39" t="s">
        <v>53</v>
      </c>
      <c r="D215" s="40">
        <v>0</v>
      </c>
      <c r="E215" s="40">
        <v>0</v>
      </c>
      <c r="F215" s="40">
        <v>0</v>
      </c>
      <c r="G215" s="40">
        <v>0</v>
      </c>
      <c r="H215" s="23"/>
      <c r="I215" s="23"/>
      <c r="J215" s="23"/>
      <c r="K215" s="23"/>
    </row>
    <row r="216" spans="1:11" ht="14.1" customHeight="1">
      <c r="A216" s="23"/>
      <c r="B216" s="23"/>
      <c r="C216" s="39" t="s">
        <v>49</v>
      </c>
      <c r="D216" s="40">
        <v>0</v>
      </c>
      <c r="E216" s="40">
        <v>0</v>
      </c>
      <c r="F216" s="40">
        <v>0</v>
      </c>
      <c r="G216" s="40">
        <v>0</v>
      </c>
      <c r="H216" s="23"/>
      <c r="I216" s="23"/>
      <c r="J216" s="23"/>
      <c r="K216" s="23"/>
    </row>
    <row r="217" spans="1:11" ht="14.1" customHeight="1">
      <c r="A217" s="23"/>
      <c r="B217" s="23"/>
      <c r="C217" s="39" t="s">
        <v>50</v>
      </c>
      <c r="D217" s="40">
        <v>0</v>
      </c>
      <c r="E217" s="40">
        <v>0</v>
      </c>
      <c r="F217" s="40">
        <v>0</v>
      </c>
      <c r="G217" s="40">
        <v>0</v>
      </c>
      <c r="H217" s="23"/>
      <c r="I217" s="23"/>
      <c r="J217" s="23"/>
      <c r="K217" s="23"/>
    </row>
    <row r="218" spans="1:11" ht="14.1" customHeight="1">
      <c r="A218" s="23"/>
      <c r="B218" s="23"/>
      <c r="C218" s="39" t="s">
        <v>54</v>
      </c>
      <c r="D218" s="40">
        <v>0</v>
      </c>
      <c r="E218" s="40">
        <v>0</v>
      </c>
      <c r="F218" s="40">
        <v>0</v>
      </c>
      <c r="G218" s="40">
        <v>0</v>
      </c>
      <c r="H218" s="23"/>
      <c r="I218" s="23"/>
      <c r="J218" s="23"/>
      <c r="K218" s="23"/>
    </row>
    <row r="219" spans="1:11" ht="14.1" customHeight="1">
      <c r="A219" s="23"/>
      <c r="B219" s="23"/>
      <c r="C219" s="39" t="s">
        <v>49</v>
      </c>
      <c r="D219" s="40">
        <v>0</v>
      </c>
      <c r="E219" s="40">
        <v>0</v>
      </c>
      <c r="F219" s="40">
        <v>0</v>
      </c>
      <c r="G219" s="40">
        <v>0</v>
      </c>
      <c r="H219" s="23"/>
      <c r="I219" s="23"/>
      <c r="J219" s="23"/>
      <c r="K219" s="23"/>
    </row>
    <row r="220" spans="1:11" ht="14.1" customHeight="1">
      <c r="A220" s="23"/>
      <c r="B220" s="23"/>
      <c r="C220" s="39" t="s">
        <v>50</v>
      </c>
      <c r="D220" s="40">
        <v>0</v>
      </c>
      <c r="E220" s="40">
        <v>0</v>
      </c>
      <c r="F220" s="40">
        <v>0</v>
      </c>
      <c r="G220" s="40">
        <v>0</v>
      </c>
      <c r="H220" s="23"/>
      <c r="I220" s="23"/>
      <c r="J220" s="23"/>
      <c r="K220" s="23"/>
    </row>
    <row r="221" spans="1:11" ht="14.1" customHeight="1">
      <c r="A221" s="23"/>
      <c r="B221" s="23"/>
      <c r="C221" s="39" t="s">
        <v>55</v>
      </c>
      <c r="D221" s="40">
        <v>0</v>
      </c>
      <c r="E221" s="40">
        <v>0</v>
      </c>
      <c r="F221" s="40">
        <v>0</v>
      </c>
      <c r="G221" s="40">
        <v>0</v>
      </c>
      <c r="H221" s="23"/>
      <c r="I221" s="23"/>
      <c r="J221" s="23"/>
      <c r="K221" s="23"/>
    </row>
    <row r="222" spans="1:11" ht="14.1" customHeight="1">
      <c r="A222" s="23"/>
      <c r="B222" s="23"/>
      <c r="C222" s="39" t="s">
        <v>49</v>
      </c>
      <c r="D222" s="40">
        <v>0</v>
      </c>
      <c r="E222" s="40">
        <v>0</v>
      </c>
      <c r="F222" s="40">
        <v>0</v>
      </c>
      <c r="G222" s="40">
        <v>0</v>
      </c>
      <c r="H222" s="23"/>
      <c r="I222" s="23"/>
      <c r="J222" s="23"/>
      <c r="K222" s="23"/>
    </row>
    <row r="223" spans="1:11" ht="14.1" customHeight="1">
      <c r="A223" s="23"/>
      <c r="B223" s="23"/>
      <c r="C223" s="39" t="s">
        <v>50</v>
      </c>
      <c r="D223" s="40">
        <v>0</v>
      </c>
      <c r="E223" s="40">
        <v>0</v>
      </c>
      <c r="F223" s="40">
        <v>0</v>
      </c>
      <c r="G223" s="40">
        <v>0</v>
      </c>
      <c r="H223" s="23"/>
      <c r="I223" s="23"/>
      <c r="J223" s="23"/>
      <c r="K223" s="23"/>
    </row>
    <row r="224" spans="1:11" ht="14.1" customHeight="1">
      <c r="A224" s="23"/>
      <c r="B224" s="23"/>
      <c r="C224" s="39" t="s">
        <v>56</v>
      </c>
      <c r="D224" s="40">
        <v>0</v>
      </c>
      <c r="E224" s="40">
        <v>0</v>
      </c>
      <c r="F224" s="40">
        <v>0</v>
      </c>
      <c r="G224" s="40">
        <v>0</v>
      </c>
      <c r="H224" s="23"/>
      <c r="I224" s="23"/>
      <c r="J224" s="23"/>
      <c r="K224" s="23"/>
    </row>
    <row r="225" spans="1:11" ht="14.1" customHeight="1">
      <c r="A225" s="23"/>
      <c r="B225" s="23"/>
      <c r="C225" s="39" t="s">
        <v>49</v>
      </c>
      <c r="D225" s="40">
        <v>0</v>
      </c>
      <c r="E225" s="40">
        <v>0</v>
      </c>
      <c r="F225" s="40">
        <v>0</v>
      </c>
      <c r="G225" s="40">
        <v>0</v>
      </c>
      <c r="H225" s="23"/>
      <c r="I225" s="23"/>
      <c r="J225" s="23"/>
      <c r="K225" s="23"/>
    </row>
    <row r="226" spans="1:11" ht="14.1" customHeight="1">
      <c r="A226" s="23"/>
      <c r="B226" s="23"/>
      <c r="C226" s="39" t="s">
        <v>50</v>
      </c>
      <c r="D226" s="40">
        <v>0</v>
      </c>
      <c r="E226" s="40">
        <v>0</v>
      </c>
      <c r="F226" s="40">
        <v>0</v>
      </c>
      <c r="G226" s="40">
        <v>0</v>
      </c>
      <c r="H226" s="23"/>
      <c r="I226" s="23"/>
      <c r="J226" s="23"/>
      <c r="K226" s="23"/>
    </row>
    <row r="227" spans="1:11" ht="14.1" customHeight="1">
      <c r="A227" s="23"/>
      <c r="B227" s="23"/>
      <c r="C227" s="39" t="s">
        <v>57</v>
      </c>
      <c r="D227" s="40">
        <v>0</v>
      </c>
      <c r="E227" s="40">
        <v>0</v>
      </c>
      <c r="F227" s="40">
        <v>0</v>
      </c>
      <c r="G227" s="40">
        <v>0</v>
      </c>
      <c r="H227" s="23"/>
      <c r="I227" s="23"/>
      <c r="J227" s="23"/>
      <c r="K227" s="23"/>
    </row>
    <row r="228" spans="1:11" ht="14.1" customHeight="1">
      <c r="A228" s="23"/>
      <c r="B228" s="23"/>
      <c r="C228" s="39" t="s">
        <v>49</v>
      </c>
      <c r="D228" s="40">
        <v>0</v>
      </c>
      <c r="E228" s="40">
        <v>0</v>
      </c>
      <c r="F228" s="40">
        <v>0</v>
      </c>
      <c r="G228" s="40">
        <v>0</v>
      </c>
      <c r="H228" s="23"/>
      <c r="I228" s="23"/>
      <c r="J228" s="23"/>
      <c r="K228" s="23"/>
    </row>
    <row r="229" spans="1:11" ht="14.1" customHeight="1">
      <c r="A229" s="23"/>
      <c r="B229" s="23"/>
      <c r="C229" s="39" t="s">
        <v>58</v>
      </c>
      <c r="D229" s="40">
        <v>0</v>
      </c>
      <c r="E229" s="40">
        <v>0</v>
      </c>
      <c r="F229" s="40">
        <v>0</v>
      </c>
      <c r="G229" s="40">
        <v>0</v>
      </c>
      <c r="H229" s="23"/>
      <c r="I229" s="23"/>
      <c r="J229" s="23"/>
      <c r="K229" s="23"/>
    </row>
    <row r="230" spans="1:11" ht="14.1" customHeight="1">
      <c r="A230" s="23"/>
      <c r="B230" s="23"/>
      <c r="C230" s="39" t="s">
        <v>59</v>
      </c>
      <c r="D230" s="40">
        <v>0</v>
      </c>
      <c r="E230" s="40">
        <v>0</v>
      </c>
      <c r="F230" s="40">
        <v>0</v>
      </c>
      <c r="G230" s="40">
        <v>0</v>
      </c>
      <c r="H230" s="23"/>
      <c r="I230" s="23"/>
      <c r="J230" s="23"/>
      <c r="K230" s="23"/>
    </row>
    <row r="231" spans="1:11" ht="14.1" customHeight="1">
      <c r="A231" s="23"/>
      <c r="B231" s="23"/>
      <c r="C231" s="39" t="s">
        <v>60</v>
      </c>
      <c r="D231" s="40">
        <v>0</v>
      </c>
      <c r="E231" s="40">
        <v>0</v>
      </c>
      <c r="F231" s="40">
        <v>0</v>
      </c>
      <c r="G231" s="40">
        <v>0</v>
      </c>
      <c r="H231" s="23"/>
      <c r="I231" s="23"/>
      <c r="J231" s="23"/>
      <c r="K231" s="23"/>
    </row>
    <row r="232" spans="1:11" ht="14.1" customHeight="1">
      <c r="A232" s="23"/>
      <c r="B232" s="23"/>
      <c r="C232" s="39" t="s">
        <v>61</v>
      </c>
      <c r="D232" s="40">
        <v>0</v>
      </c>
      <c r="E232" s="40">
        <v>0</v>
      </c>
      <c r="F232" s="40">
        <v>0</v>
      </c>
      <c r="G232" s="40">
        <v>0</v>
      </c>
      <c r="H232" s="23"/>
      <c r="I232" s="23"/>
      <c r="J232" s="23"/>
      <c r="K232" s="23"/>
    </row>
    <row r="233" spans="1:11" ht="14.1" customHeight="1">
      <c r="A233" s="23"/>
      <c r="B233" s="23"/>
      <c r="C233" s="39" t="s">
        <v>62</v>
      </c>
      <c r="D233" s="40">
        <v>0</v>
      </c>
      <c r="E233" s="40">
        <v>600000</v>
      </c>
      <c r="F233" s="40">
        <v>600000</v>
      </c>
      <c r="G233" s="40">
        <v>500000</v>
      </c>
      <c r="H233" s="23"/>
      <c r="I233" s="23"/>
      <c r="J233" s="23"/>
      <c r="K233" s="23"/>
    </row>
    <row r="234" spans="1:11" ht="14.1" customHeight="1">
      <c r="A234" s="23"/>
      <c r="B234" s="23"/>
      <c r="C234" s="39" t="s">
        <v>49</v>
      </c>
      <c r="D234" s="40">
        <v>0</v>
      </c>
      <c r="E234" s="40">
        <v>600000</v>
      </c>
      <c r="F234" s="40">
        <v>600000</v>
      </c>
      <c r="G234" s="40">
        <v>500000</v>
      </c>
      <c r="H234" s="23"/>
      <c r="I234" s="23"/>
      <c r="J234" s="23"/>
      <c r="K234" s="23"/>
    </row>
    <row r="235" spans="1:11" ht="14.1" customHeight="1">
      <c r="A235" s="23"/>
      <c r="B235" s="23"/>
      <c r="C235" s="39" t="s">
        <v>58</v>
      </c>
      <c r="D235" s="40">
        <v>0</v>
      </c>
      <c r="E235" s="40">
        <v>0</v>
      </c>
      <c r="F235" s="40">
        <v>0</v>
      </c>
      <c r="G235" s="40">
        <v>0</v>
      </c>
      <c r="H235" s="23"/>
      <c r="I235" s="23"/>
      <c r="J235" s="23"/>
      <c r="K235" s="23"/>
    </row>
    <row r="236" spans="1:11" ht="14.1" customHeight="1">
      <c r="A236" s="23"/>
      <c r="B236" s="23"/>
      <c r="C236" s="39" t="s">
        <v>59</v>
      </c>
      <c r="D236" s="40">
        <v>0</v>
      </c>
      <c r="E236" s="40">
        <v>0</v>
      </c>
      <c r="F236" s="40">
        <v>0</v>
      </c>
      <c r="G236" s="40">
        <v>0</v>
      </c>
      <c r="H236" s="23"/>
      <c r="I236" s="23"/>
      <c r="J236" s="23"/>
      <c r="K236" s="23"/>
    </row>
    <row r="237" spans="1:11" ht="14.1" customHeight="1">
      <c r="A237" s="23"/>
      <c r="B237" s="23"/>
      <c r="C237" s="39" t="s">
        <v>60</v>
      </c>
      <c r="D237" s="40">
        <v>0</v>
      </c>
      <c r="E237" s="40">
        <v>0</v>
      </c>
      <c r="F237" s="40">
        <v>0</v>
      </c>
      <c r="G237" s="40">
        <v>0</v>
      </c>
      <c r="H237" s="23"/>
      <c r="I237" s="23"/>
      <c r="J237" s="23"/>
      <c r="K237" s="23"/>
    </row>
    <row r="238" spans="1:11" ht="14.1" customHeight="1">
      <c r="A238" s="23"/>
      <c r="B238" s="23"/>
      <c r="C238" s="39" t="s">
        <v>61</v>
      </c>
      <c r="D238" s="40">
        <v>0</v>
      </c>
      <c r="E238" s="40">
        <v>0</v>
      </c>
      <c r="F238" s="40">
        <v>0</v>
      </c>
      <c r="G238" s="40">
        <v>0</v>
      </c>
      <c r="H238" s="23"/>
      <c r="I238" s="23"/>
      <c r="J238" s="23"/>
      <c r="K238" s="23"/>
    </row>
    <row r="239" spans="1:11" ht="14.1" customHeight="1">
      <c r="A239" s="23"/>
      <c r="B239" s="23"/>
      <c r="C239" s="39" t="s">
        <v>63</v>
      </c>
      <c r="D239" s="40">
        <v>0</v>
      </c>
      <c r="E239" s="40">
        <v>0</v>
      </c>
      <c r="F239" s="40">
        <v>0</v>
      </c>
      <c r="G239" s="40">
        <v>0</v>
      </c>
      <c r="H239" s="23"/>
      <c r="I239" s="23"/>
      <c r="J239" s="23"/>
      <c r="K239" s="23"/>
    </row>
    <row r="240" spans="1:11" ht="14.1" customHeight="1">
      <c r="A240" s="23"/>
      <c r="B240" s="23"/>
      <c r="C240" s="39" t="s">
        <v>49</v>
      </c>
      <c r="D240" s="40">
        <v>0</v>
      </c>
      <c r="E240" s="40">
        <v>0</v>
      </c>
      <c r="F240" s="40">
        <v>0</v>
      </c>
      <c r="G240" s="40">
        <v>0</v>
      </c>
      <c r="H240" s="23"/>
      <c r="I240" s="23"/>
      <c r="J240" s="23"/>
      <c r="K240" s="23"/>
    </row>
    <row r="241" spans="1:11" ht="14.1" customHeight="1">
      <c r="A241" s="23"/>
      <c r="B241" s="23"/>
      <c r="C241" s="39" t="s">
        <v>58</v>
      </c>
      <c r="D241" s="40">
        <v>0</v>
      </c>
      <c r="E241" s="40">
        <v>0</v>
      </c>
      <c r="F241" s="40">
        <v>0</v>
      </c>
      <c r="G241" s="40">
        <v>0</v>
      </c>
      <c r="H241" s="23"/>
      <c r="I241" s="23"/>
      <c r="J241" s="23"/>
      <c r="K241" s="23"/>
    </row>
    <row r="242" spans="1:11" ht="14.1" customHeight="1">
      <c r="A242" s="23"/>
      <c r="B242" s="23"/>
      <c r="C242" s="39" t="s">
        <v>59</v>
      </c>
      <c r="D242" s="40">
        <v>0</v>
      </c>
      <c r="E242" s="40">
        <v>0</v>
      </c>
      <c r="F242" s="40">
        <v>0</v>
      </c>
      <c r="G242" s="40">
        <v>0</v>
      </c>
      <c r="H242" s="23"/>
      <c r="I242" s="23"/>
      <c r="J242" s="23"/>
      <c r="K242" s="23"/>
    </row>
    <row r="243" spans="1:11" ht="14.1" customHeight="1">
      <c r="A243" s="23"/>
      <c r="B243" s="23"/>
      <c r="C243" s="39" t="s">
        <v>60</v>
      </c>
      <c r="D243" s="40">
        <v>0</v>
      </c>
      <c r="E243" s="40">
        <v>0</v>
      </c>
      <c r="F243" s="40">
        <v>0</v>
      </c>
      <c r="G243" s="40">
        <v>0</v>
      </c>
      <c r="H243" s="23"/>
      <c r="I243" s="23"/>
      <c r="J243" s="23"/>
      <c r="K243" s="23"/>
    </row>
    <row r="244" spans="1:11" ht="14.1" customHeight="1">
      <c r="A244" s="23"/>
      <c r="B244" s="23"/>
      <c r="C244" s="39" t="s">
        <v>61</v>
      </c>
      <c r="D244" s="40">
        <v>0</v>
      </c>
      <c r="E244" s="40">
        <v>0</v>
      </c>
      <c r="F244" s="40">
        <v>0</v>
      </c>
      <c r="G244" s="40">
        <v>0</v>
      </c>
      <c r="H244" s="23"/>
      <c r="I244" s="23"/>
      <c r="J244" s="23"/>
      <c r="K244" s="23"/>
    </row>
    <row r="245" spans="1:11" ht="14.1" customHeight="1">
      <c r="A245" s="23"/>
      <c r="B245" s="23"/>
      <c r="C245" s="39" t="s">
        <v>64</v>
      </c>
      <c r="D245" s="40">
        <v>0</v>
      </c>
      <c r="E245" s="40">
        <v>0</v>
      </c>
      <c r="F245" s="40">
        <v>0</v>
      </c>
      <c r="G245" s="40">
        <v>0</v>
      </c>
      <c r="H245" s="23"/>
      <c r="I245" s="23"/>
      <c r="J245" s="23"/>
      <c r="K245" s="23"/>
    </row>
    <row r="246" spans="1:11" ht="14.1" customHeight="1">
      <c r="A246" s="23"/>
      <c r="B246" s="23"/>
      <c r="C246" s="39" t="s">
        <v>65</v>
      </c>
      <c r="D246" s="40">
        <v>0</v>
      </c>
      <c r="E246" s="40">
        <v>0</v>
      </c>
      <c r="F246" s="40">
        <v>0</v>
      </c>
      <c r="G246" s="40">
        <v>0</v>
      </c>
      <c r="H246" s="23"/>
      <c r="I246" s="23"/>
      <c r="J246" s="23"/>
      <c r="K246" s="23"/>
    </row>
    <row r="247" spans="1:11" ht="14.1" customHeight="1">
      <c r="A247" s="23"/>
      <c r="B247" s="23"/>
      <c r="C247" s="41" t="s">
        <v>25</v>
      </c>
      <c r="D247" s="40">
        <v>0</v>
      </c>
      <c r="E247" s="40">
        <v>600000</v>
      </c>
      <c r="F247" s="40">
        <v>600000</v>
      </c>
      <c r="G247" s="40">
        <v>500000</v>
      </c>
      <c r="H247" s="23"/>
      <c r="I247" s="23"/>
      <c r="J247" s="23"/>
      <c r="K247" s="23"/>
    </row>
    <row r="248" spans="1:11" ht="14.1" customHeight="1">
      <c r="A248" s="23"/>
      <c r="B248" s="23"/>
      <c r="C248" s="32" t="s">
        <v>2769</v>
      </c>
      <c r="D248" s="1852" t="s">
        <v>2768</v>
      </c>
      <c r="E248" s="1853"/>
      <c r="F248" s="1853"/>
      <c r="G248" s="1853"/>
      <c r="H248" s="23"/>
      <c r="I248" s="23"/>
      <c r="J248" s="23"/>
      <c r="K248" s="23"/>
    </row>
    <row r="249" spans="1:11" ht="18" customHeight="1">
      <c r="A249" s="23"/>
      <c r="B249" s="23"/>
      <c r="C249" s="33" t="s">
        <v>19</v>
      </c>
      <c r="D249" s="1850" t="s">
        <v>2767</v>
      </c>
      <c r="E249" s="1851"/>
      <c r="F249" s="1851"/>
      <c r="G249" s="1851"/>
      <c r="H249" s="23"/>
      <c r="I249" s="23"/>
      <c r="J249" s="23"/>
      <c r="K249" s="23"/>
    </row>
    <row r="250" spans="1:11" ht="18" customHeight="1">
      <c r="A250" s="23"/>
      <c r="B250" s="23"/>
      <c r="C250" s="34" t="s">
        <v>20</v>
      </c>
      <c r="D250" s="1846" t="s">
        <v>2766</v>
      </c>
      <c r="E250" s="1847"/>
      <c r="F250" s="1847"/>
      <c r="G250" s="1847"/>
      <c r="H250" s="23"/>
      <c r="I250" s="23"/>
      <c r="J250" s="23"/>
      <c r="K250" s="23"/>
    </row>
    <row r="251" spans="1:11" ht="18" customHeight="1">
      <c r="A251" s="23"/>
      <c r="B251" s="23"/>
      <c r="C251" s="34" t="s">
        <v>21</v>
      </c>
      <c r="D251" s="1846" t="s">
        <v>287</v>
      </c>
      <c r="E251" s="1847"/>
      <c r="F251" s="1847"/>
      <c r="G251" s="1847"/>
      <c r="H251" s="23"/>
      <c r="I251" s="23"/>
      <c r="J251" s="23"/>
      <c r="K251" s="23"/>
    </row>
    <row r="252" spans="1:11" ht="15" customHeight="1">
      <c r="A252" s="23"/>
      <c r="B252" s="23"/>
      <c r="C252" s="35"/>
      <c r="D252" s="36">
        <v>2023</v>
      </c>
      <c r="E252" s="36">
        <v>2024</v>
      </c>
      <c r="F252" s="36">
        <v>2025</v>
      </c>
      <c r="G252" s="36">
        <v>2026</v>
      </c>
      <c r="H252" s="23"/>
      <c r="I252" s="23"/>
      <c r="J252" s="23"/>
      <c r="K252" s="23"/>
    </row>
    <row r="253" spans="1:11" ht="15" customHeight="1">
      <c r="A253" s="23"/>
      <c r="B253" s="23"/>
      <c r="C253" s="37"/>
      <c r="D253" s="38" t="s">
        <v>22</v>
      </c>
      <c r="E253" s="38" t="s">
        <v>23</v>
      </c>
      <c r="F253" s="38" t="s">
        <v>23</v>
      </c>
      <c r="G253" s="38" t="s">
        <v>23</v>
      </c>
      <c r="H253" s="23"/>
      <c r="I253" s="23"/>
      <c r="J253" s="23"/>
      <c r="K253" s="23"/>
    </row>
    <row r="254" spans="1:11" ht="14.1" customHeight="1">
      <c r="A254" s="23"/>
      <c r="B254" s="23"/>
      <c r="C254" s="27" t="s">
        <v>33</v>
      </c>
      <c r="D254" s="31" t="s">
        <v>18</v>
      </c>
      <c r="E254" s="31" t="s">
        <v>34</v>
      </c>
      <c r="F254" s="31" t="s">
        <v>42</v>
      </c>
      <c r="G254" s="31" t="s">
        <v>42</v>
      </c>
      <c r="H254" s="23"/>
      <c r="I254" s="23"/>
      <c r="J254" s="23"/>
      <c r="K254" s="23"/>
    </row>
    <row r="255" spans="1:11" ht="14.1" customHeight="1">
      <c r="A255" s="23"/>
      <c r="B255" s="23"/>
      <c r="C255" s="27" t="s">
        <v>35</v>
      </c>
      <c r="D255" s="31" t="s">
        <v>42</v>
      </c>
      <c r="E255" s="31" t="s">
        <v>2765</v>
      </c>
      <c r="F255" s="31" t="s">
        <v>42</v>
      </c>
      <c r="G255" s="31" t="s">
        <v>42</v>
      </c>
      <c r="H255" s="23"/>
      <c r="I255" s="23"/>
      <c r="J255" s="23"/>
      <c r="K255" s="23"/>
    </row>
    <row r="256" spans="1:11" ht="14.1" customHeight="1">
      <c r="A256" s="23"/>
      <c r="B256" s="23"/>
      <c r="C256" s="27" t="s">
        <v>40</v>
      </c>
      <c r="D256" s="31" t="s">
        <v>42</v>
      </c>
      <c r="E256" s="31" t="s">
        <v>2765</v>
      </c>
      <c r="F256" s="31" t="s">
        <v>42</v>
      </c>
      <c r="G256" s="31" t="s">
        <v>42</v>
      </c>
      <c r="H256" s="23"/>
      <c r="I256" s="23"/>
      <c r="J256" s="23"/>
      <c r="K256" s="23"/>
    </row>
    <row r="257" spans="1:11" ht="14.1" customHeight="1">
      <c r="A257" s="23"/>
      <c r="B257" s="23"/>
      <c r="C257" s="27" t="s">
        <v>41</v>
      </c>
      <c r="D257" s="31" t="s">
        <v>18</v>
      </c>
      <c r="E257" s="31" t="s">
        <v>18</v>
      </c>
      <c r="F257" s="31" t="s">
        <v>122</v>
      </c>
      <c r="G257" s="31" t="s">
        <v>18</v>
      </c>
      <c r="H257" s="23"/>
      <c r="I257" s="23"/>
      <c r="J257" s="23"/>
      <c r="K257" s="23"/>
    </row>
    <row r="258" spans="1:11" ht="14.1" customHeight="1">
      <c r="A258" s="23"/>
      <c r="B258" s="23"/>
      <c r="C258" s="27" t="s">
        <v>43</v>
      </c>
      <c r="D258" s="31" t="s">
        <v>18</v>
      </c>
      <c r="E258" s="31" t="s">
        <v>18</v>
      </c>
      <c r="F258" s="31" t="s">
        <v>122</v>
      </c>
      <c r="G258" s="31" t="s">
        <v>18</v>
      </c>
      <c r="H258" s="23"/>
      <c r="I258" s="23"/>
      <c r="J258" s="23"/>
      <c r="K258" s="23"/>
    </row>
    <row r="259" spans="1:11" ht="14.1" customHeight="1">
      <c r="A259" s="23"/>
      <c r="B259" s="23"/>
      <c r="C259" s="27" t="s">
        <v>47</v>
      </c>
      <c r="D259" s="31" t="s">
        <v>18</v>
      </c>
      <c r="E259" s="31" t="s">
        <v>18</v>
      </c>
      <c r="F259" s="31" t="s">
        <v>122</v>
      </c>
      <c r="G259" s="31" t="s">
        <v>18</v>
      </c>
      <c r="H259" s="23"/>
      <c r="I259" s="23"/>
      <c r="J259" s="23"/>
      <c r="K259" s="23"/>
    </row>
    <row r="260" spans="1:11" ht="14.1" customHeight="1">
      <c r="A260" s="23"/>
      <c r="B260" s="23"/>
      <c r="C260" s="1848" t="s">
        <v>24</v>
      </c>
      <c r="D260" s="1849"/>
      <c r="E260" s="1849"/>
      <c r="F260" s="1849"/>
      <c r="G260" s="1849"/>
      <c r="H260" s="23"/>
      <c r="I260" s="23"/>
      <c r="J260" s="23"/>
      <c r="K260" s="23"/>
    </row>
    <row r="261" spans="1:11" ht="14.1" customHeight="1">
      <c r="A261" s="23"/>
      <c r="B261" s="23"/>
      <c r="C261" s="35"/>
      <c r="D261" s="36">
        <v>2023</v>
      </c>
      <c r="E261" s="36">
        <v>2024</v>
      </c>
      <c r="F261" s="36">
        <v>2025</v>
      </c>
      <c r="G261" s="36">
        <v>2026</v>
      </c>
      <c r="H261" s="23"/>
      <c r="I261" s="23"/>
      <c r="J261" s="23"/>
      <c r="K261" s="23"/>
    </row>
    <row r="262" spans="1:11" ht="14.1" customHeight="1">
      <c r="A262" s="23"/>
      <c r="B262" s="23"/>
      <c r="C262" s="37"/>
      <c r="D262" s="38" t="s">
        <v>22</v>
      </c>
      <c r="E262" s="38" t="s">
        <v>23</v>
      </c>
      <c r="F262" s="38" t="s">
        <v>23</v>
      </c>
      <c r="G262" s="38" t="s">
        <v>23</v>
      </c>
      <c r="H262" s="23"/>
      <c r="I262" s="23"/>
      <c r="J262" s="23"/>
      <c r="K262" s="23"/>
    </row>
    <row r="263" spans="1:11" ht="14.1" customHeight="1">
      <c r="A263" s="23"/>
      <c r="B263" s="23"/>
      <c r="C263" s="39" t="s">
        <v>48</v>
      </c>
      <c r="D263" s="40">
        <v>0</v>
      </c>
      <c r="E263" s="40">
        <v>0</v>
      </c>
      <c r="F263" s="40">
        <v>0</v>
      </c>
      <c r="G263" s="40">
        <v>0</v>
      </c>
      <c r="H263" s="23"/>
      <c r="I263" s="23"/>
      <c r="J263" s="23"/>
      <c r="K263" s="23"/>
    </row>
    <row r="264" spans="1:11" ht="14.1" customHeight="1">
      <c r="A264" s="23"/>
      <c r="B264" s="23"/>
      <c r="C264" s="39" t="s">
        <v>49</v>
      </c>
      <c r="D264" s="40">
        <v>0</v>
      </c>
      <c r="E264" s="40">
        <v>0</v>
      </c>
      <c r="F264" s="40">
        <v>0</v>
      </c>
      <c r="G264" s="40">
        <v>0</v>
      </c>
      <c r="H264" s="23"/>
      <c r="I264" s="23"/>
      <c r="J264" s="23"/>
      <c r="K264" s="23"/>
    </row>
    <row r="265" spans="1:11" ht="14.1" customHeight="1">
      <c r="A265" s="23"/>
      <c r="B265" s="23"/>
      <c r="C265" s="39" t="s">
        <v>50</v>
      </c>
      <c r="D265" s="40">
        <v>0</v>
      </c>
      <c r="E265" s="40">
        <v>0</v>
      </c>
      <c r="F265" s="40">
        <v>0</v>
      </c>
      <c r="G265" s="40">
        <v>0</v>
      </c>
      <c r="H265" s="23"/>
      <c r="I265" s="23"/>
      <c r="J265" s="23"/>
      <c r="K265" s="23"/>
    </row>
    <row r="266" spans="1:11" ht="14.1" customHeight="1">
      <c r="A266" s="23"/>
      <c r="B266" s="23"/>
      <c r="C266" s="39" t="s">
        <v>51</v>
      </c>
      <c r="D266" s="40">
        <v>0</v>
      </c>
      <c r="E266" s="40">
        <v>0</v>
      </c>
      <c r="F266" s="40">
        <v>0</v>
      </c>
      <c r="G266" s="40">
        <v>0</v>
      </c>
      <c r="H266" s="23"/>
      <c r="I266" s="23"/>
      <c r="J266" s="23"/>
      <c r="K266" s="23"/>
    </row>
    <row r="267" spans="1:11" ht="14.1" customHeight="1">
      <c r="A267" s="23"/>
      <c r="B267" s="23"/>
      <c r="C267" s="39" t="s">
        <v>49</v>
      </c>
      <c r="D267" s="40">
        <v>0</v>
      </c>
      <c r="E267" s="40">
        <v>0</v>
      </c>
      <c r="F267" s="40">
        <v>0</v>
      </c>
      <c r="G267" s="40">
        <v>0</v>
      </c>
      <c r="H267" s="23"/>
      <c r="I267" s="23"/>
      <c r="J267" s="23"/>
      <c r="K267" s="23"/>
    </row>
    <row r="268" spans="1:11" ht="14.1" customHeight="1">
      <c r="A268" s="23"/>
      <c r="B268" s="23"/>
      <c r="C268" s="39" t="s">
        <v>50</v>
      </c>
      <c r="D268" s="40">
        <v>0</v>
      </c>
      <c r="E268" s="40">
        <v>0</v>
      </c>
      <c r="F268" s="40">
        <v>0</v>
      </c>
      <c r="G268" s="40">
        <v>0</v>
      </c>
      <c r="H268" s="23"/>
      <c r="I268" s="23"/>
      <c r="J268" s="23"/>
      <c r="K268" s="23"/>
    </row>
    <row r="269" spans="1:11" ht="14.1" customHeight="1">
      <c r="A269" s="23"/>
      <c r="B269" s="23"/>
      <c r="C269" s="39" t="s">
        <v>52</v>
      </c>
      <c r="D269" s="40">
        <v>0</v>
      </c>
      <c r="E269" s="40">
        <v>0</v>
      </c>
      <c r="F269" s="40">
        <v>0</v>
      </c>
      <c r="G269" s="40">
        <v>0</v>
      </c>
      <c r="H269" s="23"/>
      <c r="I269" s="23"/>
      <c r="J269" s="23"/>
      <c r="K269" s="23"/>
    </row>
    <row r="270" spans="1:11" ht="14.1" customHeight="1">
      <c r="A270" s="23"/>
      <c r="B270" s="23"/>
      <c r="C270" s="39" t="s">
        <v>49</v>
      </c>
      <c r="D270" s="40">
        <v>0</v>
      </c>
      <c r="E270" s="40">
        <v>0</v>
      </c>
      <c r="F270" s="40">
        <v>0</v>
      </c>
      <c r="G270" s="40">
        <v>0</v>
      </c>
      <c r="H270" s="23"/>
      <c r="I270" s="23"/>
      <c r="J270" s="23"/>
      <c r="K270" s="23"/>
    </row>
    <row r="271" spans="1:11" ht="14.1" customHeight="1">
      <c r="A271" s="23"/>
      <c r="B271" s="23"/>
      <c r="C271" s="39" t="s">
        <v>50</v>
      </c>
      <c r="D271" s="40">
        <v>0</v>
      </c>
      <c r="E271" s="40">
        <v>0</v>
      </c>
      <c r="F271" s="40">
        <v>0</v>
      </c>
      <c r="G271" s="40">
        <v>0</v>
      </c>
      <c r="H271" s="23"/>
      <c r="I271" s="23"/>
      <c r="J271" s="23"/>
      <c r="K271" s="23"/>
    </row>
    <row r="272" spans="1:11" ht="14.1" customHeight="1">
      <c r="A272" s="23"/>
      <c r="B272" s="23"/>
      <c r="C272" s="39" t="s">
        <v>53</v>
      </c>
      <c r="D272" s="40">
        <v>0</v>
      </c>
      <c r="E272" s="40">
        <v>0</v>
      </c>
      <c r="F272" s="40">
        <v>0</v>
      </c>
      <c r="G272" s="40">
        <v>0</v>
      </c>
      <c r="H272" s="23"/>
      <c r="I272" s="23"/>
      <c r="J272" s="23"/>
      <c r="K272" s="23"/>
    </row>
    <row r="273" spans="1:11" ht="14.1" customHeight="1">
      <c r="A273" s="23"/>
      <c r="B273" s="23"/>
      <c r="C273" s="39" t="s">
        <v>49</v>
      </c>
      <c r="D273" s="40">
        <v>0</v>
      </c>
      <c r="E273" s="40">
        <v>0</v>
      </c>
      <c r="F273" s="40">
        <v>0</v>
      </c>
      <c r="G273" s="40">
        <v>0</v>
      </c>
      <c r="H273" s="23"/>
      <c r="I273" s="23"/>
      <c r="J273" s="23"/>
      <c r="K273" s="23"/>
    </row>
    <row r="274" spans="1:11" ht="14.1" customHeight="1">
      <c r="A274" s="23"/>
      <c r="B274" s="23"/>
      <c r="C274" s="39" t="s">
        <v>50</v>
      </c>
      <c r="D274" s="40">
        <v>0</v>
      </c>
      <c r="E274" s="40">
        <v>0</v>
      </c>
      <c r="F274" s="40">
        <v>0</v>
      </c>
      <c r="G274" s="40">
        <v>0</v>
      </c>
      <c r="H274" s="23"/>
      <c r="I274" s="23"/>
      <c r="J274" s="23"/>
      <c r="K274" s="23"/>
    </row>
    <row r="275" spans="1:11" ht="14.1" customHeight="1">
      <c r="A275" s="23"/>
      <c r="B275" s="23"/>
      <c r="C275" s="39" t="s">
        <v>54</v>
      </c>
      <c r="D275" s="40">
        <v>0</v>
      </c>
      <c r="E275" s="40">
        <v>0</v>
      </c>
      <c r="F275" s="40">
        <v>0</v>
      </c>
      <c r="G275" s="40">
        <v>0</v>
      </c>
      <c r="H275" s="23"/>
      <c r="I275" s="23"/>
      <c r="J275" s="23"/>
      <c r="K275" s="23"/>
    </row>
    <row r="276" spans="1:11" ht="14.1" customHeight="1">
      <c r="A276" s="23"/>
      <c r="B276" s="23"/>
      <c r="C276" s="39" t="s">
        <v>49</v>
      </c>
      <c r="D276" s="40">
        <v>0</v>
      </c>
      <c r="E276" s="40">
        <v>0</v>
      </c>
      <c r="F276" s="40">
        <v>0</v>
      </c>
      <c r="G276" s="40">
        <v>0</v>
      </c>
      <c r="H276" s="23"/>
      <c r="I276" s="23"/>
      <c r="J276" s="23"/>
      <c r="K276" s="23"/>
    </row>
    <row r="277" spans="1:11" ht="14.1" customHeight="1">
      <c r="A277" s="23"/>
      <c r="B277" s="23"/>
      <c r="C277" s="39" t="s">
        <v>50</v>
      </c>
      <c r="D277" s="40">
        <v>0</v>
      </c>
      <c r="E277" s="40">
        <v>0</v>
      </c>
      <c r="F277" s="40">
        <v>0</v>
      </c>
      <c r="G277" s="40">
        <v>0</v>
      </c>
      <c r="H277" s="23"/>
      <c r="I277" s="23"/>
      <c r="J277" s="23"/>
      <c r="K277" s="23"/>
    </row>
    <row r="278" spans="1:11" ht="14.1" customHeight="1">
      <c r="A278" s="23"/>
      <c r="B278" s="23"/>
      <c r="C278" s="39" t="s">
        <v>55</v>
      </c>
      <c r="D278" s="40">
        <v>0</v>
      </c>
      <c r="E278" s="40">
        <v>0</v>
      </c>
      <c r="F278" s="40">
        <v>0</v>
      </c>
      <c r="G278" s="40">
        <v>0</v>
      </c>
      <c r="H278" s="23"/>
      <c r="I278" s="23"/>
      <c r="J278" s="23"/>
      <c r="K278" s="23"/>
    </row>
    <row r="279" spans="1:11" ht="14.1" customHeight="1">
      <c r="A279" s="23"/>
      <c r="B279" s="23"/>
      <c r="C279" s="39" t="s">
        <v>49</v>
      </c>
      <c r="D279" s="40">
        <v>0</v>
      </c>
      <c r="E279" s="40">
        <v>0</v>
      </c>
      <c r="F279" s="40">
        <v>0</v>
      </c>
      <c r="G279" s="40">
        <v>0</v>
      </c>
      <c r="H279" s="23"/>
      <c r="I279" s="23"/>
      <c r="J279" s="23"/>
      <c r="K279" s="23"/>
    </row>
    <row r="280" spans="1:11" ht="14.1" customHeight="1">
      <c r="A280" s="23"/>
      <c r="B280" s="23"/>
      <c r="C280" s="39" t="s">
        <v>50</v>
      </c>
      <c r="D280" s="40">
        <v>0</v>
      </c>
      <c r="E280" s="40">
        <v>0</v>
      </c>
      <c r="F280" s="40">
        <v>0</v>
      </c>
      <c r="G280" s="40">
        <v>0</v>
      </c>
      <c r="H280" s="23"/>
      <c r="I280" s="23"/>
      <c r="J280" s="23"/>
      <c r="K280" s="23"/>
    </row>
    <row r="281" spans="1:11" ht="14.1" customHeight="1">
      <c r="A281" s="23"/>
      <c r="B281" s="23"/>
      <c r="C281" s="39" t="s">
        <v>56</v>
      </c>
      <c r="D281" s="40">
        <v>0</v>
      </c>
      <c r="E281" s="40">
        <v>0</v>
      </c>
      <c r="F281" s="40">
        <v>0</v>
      </c>
      <c r="G281" s="40">
        <v>0</v>
      </c>
      <c r="H281" s="23"/>
      <c r="I281" s="23"/>
      <c r="J281" s="23"/>
      <c r="K281" s="23"/>
    </row>
    <row r="282" spans="1:11" ht="14.1" customHeight="1">
      <c r="A282" s="23"/>
      <c r="B282" s="23"/>
      <c r="C282" s="39" t="s">
        <v>49</v>
      </c>
      <c r="D282" s="40">
        <v>0</v>
      </c>
      <c r="E282" s="40">
        <v>0</v>
      </c>
      <c r="F282" s="40">
        <v>0</v>
      </c>
      <c r="G282" s="40">
        <v>0</v>
      </c>
      <c r="H282" s="23"/>
      <c r="I282" s="23"/>
      <c r="J282" s="23"/>
      <c r="K282" s="23"/>
    </row>
    <row r="283" spans="1:11" ht="14.1" customHeight="1">
      <c r="A283" s="23"/>
      <c r="B283" s="23"/>
      <c r="C283" s="39" t="s">
        <v>50</v>
      </c>
      <c r="D283" s="40">
        <v>0</v>
      </c>
      <c r="E283" s="40">
        <v>0</v>
      </c>
      <c r="F283" s="40">
        <v>0</v>
      </c>
      <c r="G283" s="40">
        <v>0</v>
      </c>
      <c r="H283" s="23"/>
      <c r="I283" s="23"/>
      <c r="J283" s="23"/>
      <c r="K283" s="23"/>
    </row>
    <row r="284" spans="1:11" ht="14.1" customHeight="1">
      <c r="A284" s="23"/>
      <c r="B284" s="23"/>
      <c r="C284" s="39" t="s">
        <v>57</v>
      </c>
      <c r="D284" s="40">
        <v>0</v>
      </c>
      <c r="E284" s="40">
        <v>0</v>
      </c>
      <c r="F284" s="40">
        <v>0</v>
      </c>
      <c r="G284" s="40">
        <v>0</v>
      </c>
      <c r="H284" s="23"/>
      <c r="I284" s="23"/>
      <c r="J284" s="23"/>
      <c r="K284" s="23"/>
    </row>
    <row r="285" spans="1:11" ht="14.1" customHeight="1">
      <c r="A285" s="23"/>
      <c r="B285" s="23"/>
      <c r="C285" s="39" t="s">
        <v>49</v>
      </c>
      <c r="D285" s="40">
        <v>0</v>
      </c>
      <c r="E285" s="40">
        <v>0</v>
      </c>
      <c r="F285" s="40">
        <v>0</v>
      </c>
      <c r="G285" s="40">
        <v>0</v>
      </c>
      <c r="H285" s="23"/>
      <c r="I285" s="23"/>
      <c r="J285" s="23"/>
      <c r="K285" s="23"/>
    </row>
    <row r="286" spans="1:11" ht="14.1" customHeight="1">
      <c r="A286" s="23"/>
      <c r="B286" s="23"/>
      <c r="C286" s="39" t="s">
        <v>58</v>
      </c>
      <c r="D286" s="40">
        <v>0</v>
      </c>
      <c r="E286" s="40">
        <v>0</v>
      </c>
      <c r="F286" s="40">
        <v>0</v>
      </c>
      <c r="G286" s="40">
        <v>0</v>
      </c>
      <c r="H286" s="23"/>
      <c r="I286" s="23"/>
      <c r="J286" s="23"/>
      <c r="K286" s="23"/>
    </row>
    <row r="287" spans="1:11" ht="14.1" customHeight="1">
      <c r="A287" s="23"/>
      <c r="B287" s="23"/>
      <c r="C287" s="39" t="s">
        <v>59</v>
      </c>
      <c r="D287" s="40">
        <v>0</v>
      </c>
      <c r="E287" s="40">
        <v>0</v>
      </c>
      <c r="F287" s="40">
        <v>0</v>
      </c>
      <c r="G287" s="40">
        <v>0</v>
      </c>
      <c r="H287" s="23"/>
      <c r="I287" s="23"/>
      <c r="J287" s="23"/>
      <c r="K287" s="23"/>
    </row>
    <row r="288" spans="1:11" ht="14.1" customHeight="1">
      <c r="A288" s="23"/>
      <c r="B288" s="23"/>
      <c r="C288" s="39" t="s">
        <v>60</v>
      </c>
      <c r="D288" s="40">
        <v>0</v>
      </c>
      <c r="E288" s="40">
        <v>0</v>
      </c>
      <c r="F288" s="40">
        <v>0</v>
      </c>
      <c r="G288" s="40">
        <v>0</v>
      </c>
      <c r="H288" s="23"/>
      <c r="I288" s="23"/>
      <c r="J288" s="23"/>
      <c r="K288" s="23"/>
    </row>
    <row r="289" spans="1:11" ht="14.1" customHeight="1">
      <c r="A289" s="23"/>
      <c r="B289" s="23"/>
      <c r="C289" s="39" t="s">
        <v>61</v>
      </c>
      <c r="D289" s="40">
        <v>0</v>
      </c>
      <c r="E289" s="40">
        <v>0</v>
      </c>
      <c r="F289" s="40">
        <v>0</v>
      </c>
      <c r="G289" s="40">
        <v>0</v>
      </c>
      <c r="H289" s="23"/>
      <c r="I289" s="23"/>
      <c r="J289" s="23"/>
      <c r="K289" s="23"/>
    </row>
    <row r="290" spans="1:11" ht="14.1" customHeight="1">
      <c r="A290" s="23"/>
      <c r="B290" s="23"/>
      <c r="C290" s="39" t="s">
        <v>62</v>
      </c>
      <c r="D290" s="40">
        <v>0</v>
      </c>
      <c r="E290" s="40">
        <v>30800000</v>
      </c>
      <c r="F290" s="40">
        <v>0</v>
      </c>
      <c r="G290" s="40">
        <v>0</v>
      </c>
      <c r="H290" s="23"/>
      <c r="I290" s="23"/>
      <c r="J290" s="23"/>
      <c r="K290" s="23"/>
    </row>
    <row r="291" spans="1:11" ht="14.1" customHeight="1">
      <c r="A291" s="23"/>
      <c r="B291" s="23"/>
      <c r="C291" s="39" t="s">
        <v>49</v>
      </c>
      <c r="D291" s="40">
        <v>0</v>
      </c>
      <c r="E291" s="40">
        <v>30800000</v>
      </c>
      <c r="F291" s="40">
        <v>0</v>
      </c>
      <c r="G291" s="40">
        <v>0</v>
      </c>
      <c r="H291" s="23"/>
      <c r="I291" s="23"/>
      <c r="J291" s="23"/>
      <c r="K291" s="23"/>
    </row>
    <row r="292" spans="1:11" ht="14.1" customHeight="1">
      <c r="A292" s="23"/>
      <c r="B292" s="23"/>
      <c r="C292" s="39" t="s">
        <v>58</v>
      </c>
      <c r="D292" s="40">
        <v>0</v>
      </c>
      <c r="E292" s="40">
        <v>0</v>
      </c>
      <c r="F292" s="40">
        <v>0</v>
      </c>
      <c r="G292" s="40">
        <v>0</v>
      </c>
      <c r="H292" s="23"/>
      <c r="I292" s="23"/>
      <c r="J292" s="23"/>
      <c r="K292" s="23"/>
    </row>
    <row r="293" spans="1:11" ht="14.1" customHeight="1">
      <c r="A293" s="23"/>
      <c r="B293" s="23"/>
      <c r="C293" s="39" t="s">
        <v>59</v>
      </c>
      <c r="D293" s="40">
        <v>0</v>
      </c>
      <c r="E293" s="40">
        <v>0</v>
      </c>
      <c r="F293" s="40">
        <v>0</v>
      </c>
      <c r="G293" s="40">
        <v>0</v>
      </c>
      <c r="H293" s="23"/>
      <c r="I293" s="23"/>
      <c r="J293" s="23"/>
      <c r="K293" s="23"/>
    </row>
    <row r="294" spans="1:11" ht="14.1" customHeight="1">
      <c r="A294" s="23"/>
      <c r="B294" s="23"/>
      <c r="C294" s="39" t="s">
        <v>60</v>
      </c>
      <c r="D294" s="40">
        <v>0</v>
      </c>
      <c r="E294" s="40">
        <v>0</v>
      </c>
      <c r="F294" s="40">
        <v>0</v>
      </c>
      <c r="G294" s="40">
        <v>0</v>
      </c>
      <c r="H294" s="23"/>
      <c r="I294" s="23"/>
      <c r="J294" s="23"/>
      <c r="K294" s="23"/>
    </row>
    <row r="295" spans="1:11" ht="14.1" customHeight="1">
      <c r="A295" s="23"/>
      <c r="B295" s="23"/>
      <c r="C295" s="39" t="s">
        <v>61</v>
      </c>
      <c r="D295" s="40">
        <v>0</v>
      </c>
      <c r="E295" s="40">
        <v>0</v>
      </c>
      <c r="F295" s="40">
        <v>0</v>
      </c>
      <c r="G295" s="40">
        <v>0</v>
      </c>
      <c r="H295" s="23"/>
      <c r="I295" s="23"/>
      <c r="J295" s="23"/>
      <c r="K295" s="23"/>
    </row>
    <row r="296" spans="1:11" ht="14.1" customHeight="1">
      <c r="A296" s="23"/>
      <c r="B296" s="23"/>
      <c r="C296" s="39" t="s">
        <v>63</v>
      </c>
      <c r="D296" s="40">
        <v>0</v>
      </c>
      <c r="E296" s="40">
        <v>0</v>
      </c>
      <c r="F296" s="40">
        <v>0</v>
      </c>
      <c r="G296" s="40">
        <v>0</v>
      </c>
      <c r="H296" s="23"/>
      <c r="I296" s="23"/>
      <c r="J296" s="23"/>
      <c r="K296" s="23"/>
    </row>
    <row r="297" spans="1:11" ht="14.1" customHeight="1">
      <c r="A297" s="23"/>
      <c r="B297" s="23"/>
      <c r="C297" s="39" t="s">
        <v>49</v>
      </c>
      <c r="D297" s="40">
        <v>0</v>
      </c>
      <c r="E297" s="40">
        <v>0</v>
      </c>
      <c r="F297" s="40">
        <v>0</v>
      </c>
      <c r="G297" s="40">
        <v>0</v>
      </c>
      <c r="H297" s="23"/>
      <c r="I297" s="23"/>
      <c r="J297" s="23"/>
      <c r="K297" s="23"/>
    </row>
    <row r="298" spans="1:11" ht="14.1" customHeight="1">
      <c r="A298" s="23"/>
      <c r="B298" s="23"/>
      <c r="C298" s="39" t="s">
        <v>58</v>
      </c>
      <c r="D298" s="40">
        <v>0</v>
      </c>
      <c r="E298" s="40">
        <v>0</v>
      </c>
      <c r="F298" s="40">
        <v>0</v>
      </c>
      <c r="G298" s="40">
        <v>0</v>
      </c>
      <c r="H298" s="23"/>
      <c r="I298" s="23"/>
      <c r="J298" s="23"/>
      <c r="K298" s="23"/>
    </row>
    <row r="299" spans="1:11" ht="14.1" customHeight="1">
      <c r="A299" s="23"/>
      <c r="B299" s="23"/>
      <c r="C299" s="39" t="s">
        <v>59</v>
      </c>
      <c r="D299" s="40">
        <v>0</v>
      </c>
      <c r="E299" s="40">
        <v>0</v>
      </c>
      <c r="F299" s="40">
        <v>0</v>
      </c>
      <c r="G299" s="40">
        <v>0</v>
      </c>
      <c r="H299" s="23"/>
      <c r="I299" s="23"/>
      <c r="J299" s="23"/>
      <c r="K299" s="23"/>
    </row>
    <row r="300" spans="1:11" ht="14.1" customHeight="1">
      <c r="A300" s="23"/>
      <c r="B300" s="23"/>
      <c r="C300" s="39" t="s">
        <v>60</v>
      </c>
      <c r="D300" s="40">
        <v>0</v>
      </c>
      <c r="E300" s="40">
        <v>0</v>
      </c>
      <c r="F300" s="40">
        <v>0</v>
      </c>
      <c r="G300" s="40">
        <v>0</v>
      </c>
      <c r="H300" s="23"/>
      <c r="I300" s="23"/>
      <c r="J300" s="23"/>
      <c r="K300" s="23"/>
    </row>
    <row r="301" spans="1:11" ht="14.1" customHeight="1">
      <c r="A301" s="23"/>
      <c r="B301" s="23"/>
      <c r="C301" s="39" t="s">
        <v>61</v>
      </c>
      <c r="D301" s="40">
        <v>0</v>
      </c>
      <c r="E301" s="40">
        <v>0</v>
      </c>
      <c r="F301" s="40">
        <v>0</v>
      </c>
      <c r="G301" s="40">
        <v>0</v>
      </c>
      <c r="H301" s="23"/>
      <c r="I301" s="23"/>
      <c r="J301" s="23"/>
      <c r="K301" s="23"/>
    </row>
    <row r="302" spans="1:11" ht="14.1" customHeight="1">
      <c r="A302" s="23"/>
      <c r="B302" s="23"/>
      <c r="C302" s="39" t="s">
        <v>64</v>
      </c>
      <c r="D302" s="40">
        <v>0</v>
      </c>
      <c r="E302" s="40">
        <v>0</v>
      </c>
      <c r="F302" s="40">
        <v>0</v>
      </c>
      <c r="G302" s="40">
        <v>0</v>
      </c>
      <c r="H302" s="23"/>
      <c r="I302" s="23"/>
      <c r="J302" s="23"/>
      <c r="K302" s="23"/>
    </row>
    <row r="303" spans="1:11" ht="14.1" customHeight="1">
      <c r="A303" s="23"/>
      <c r="B303" s="23"/>
      <c r="C303" s="39" t="s">
        <v>65</v>
      </c>
      <c r="D303" s="40">
        <v>0</v>
      </c>
      <c r="E303" s="40">
        <v>0</v>
      </c>
      <c r="F303" s="40">
        <v>0</v>
      </c>
      <c r="G303" s="40">
        <v>0</v>
      </c>
      <c r="H303" s="23"/>
      <c r="I303" s="23"/>
      <c r="J303" s="23"/>
      <c r="K303" s="23"/>
    </row>
    <row r="304" spans="1:11" ht="14.1" customHeight="1">
      <c r="A304" s="23"/>
      <c r="B304" s="23"/>
      <c r="C304" s="41" t="s">
        <v>25</v>
      </c>
      <c r="D304" s="40">
        <v>0</v>
      </c>
      <c r="E304" s="40">
        <v>30800000</v>
      </c>
      <c r="F304" s="40">
        <v>0</v>
      </c>
      <c r="G304" s="40">
        <v>0</v>
      </c>
      <c r="H304" s="23"/>
      <c r="I304" s="23"/>
      <c r="J304" s="23"/>
      <c r="K304" s="23"/>
    </row>
    <row r="305" spans="1:11" ht="15" customHeight="1">
      <c r="A305" s="23"/>
      <c r="B305" s="23"/>
      <c r="C305" s="42" t="s">
        <v>18</v>
      </c>
      <c r="D305" s="43" t="s">
        <v>18</v>
      </c>
      <c r="E305" s="43" t="s">
        <v>18</v>
      </c>
      <c r="F305" s="43" t="s">
        <v>18</v>
      </c>
      <c r="G305" s="43" t="s">
        <v>18</v>
      </c>
      <c r="H305" s="23"/>
      <c r="I305" s="23"/>
      <c r="J305" s="23"/>
      <c r="K305" s="23"/>
    </row>
    <row r="306" spans="1:11" ht="15" customHeight="1">
      <c r="A306" s="23"/>
      <c r="B306" s="23"/>
      <c r="C306" s="26" t="s">
        <v>201</v>
      </c>
      <c r="D306" s="44">
        <v>0</v>
      </c>
      <c r="E306" s="44">
        <v>244300000</v>
      </c>
      <c r="F306" s="44">
        <v>194181000</v>
      </c>
      <c r="G306" s="44">
        <v>195181000</v>
      </c>
      <c r="H306" s="23"/>
      <c r="I306" s="23"/>
      <c r="J306" s="23"/>
      <c r="K306" s="23"/>
    </row>
    <row r="307" spans="1:11" ht="15" customHeight="1">
      <c r="A307" s="23"/>
      <c r="B307" s="23"/>
      <c r="C307" s="27" t="s">
        <v>48</v>
      </c>
      <c r="D307" s="45">
        <v>0</v>
      </c>
      <c r="E307" s="45">
        <v>146500000</v>
      </c>
      <c r="F307" s="45">
        <v>139700000</v>
      </c>
      <c r="G307" s="45">
        <v>139700000</v>
      </c>
      <c r="H307" s="23"/>
      <c r="I307" s="23"/>
      <c r="J307" s="23"/>
      <c r="K307" s="23"/>
    </row>
    <row r="308" spans="1:11" ht="15" customHeight="1">
      <c r="A308" s="23"/>
      <c r="B308" s="23"/>
      <c r="C308" s="27" t="s">
        <v>49</v>
      </c>
      <c r="D308" s="45">
        <v>0</v>
      </c>
      <c r="E308" s="45">
        <v>146500000</v>
      </c>
      <c r="F308" s="45">
        <v>139700000</v>
      </c>
      <c r="G308" s="45">
        <v>139700000</v>
      </c>
      <c r="H308" s="23"/>
      <c r="I308" s="23"/>
      <c r="J308" s="23"/>
      <c r="K308" s="23"/>
    </row>
    <row r="309" spans="1:11" ht="15" customHeight="1">
      <c r="A309" s="23"/>
      <c r="B309" s="23"/>
      <c r="C309" s="27" t="s">
        <v>50</v>
      </c>
      <c r="D309" s="45">
        <v>0</v>
      </c>
      <c r="E309" s="45">
        <v>0</v>
      </c>
      <c r="F309" s="45">
        <v>0</v>
      </c>
      <c r="G309" s="45">
        <v>0</v>
      </c>
      <c r="H309" s="23"/>
      <c r="I309" s="23"/>
      <c r="J309" s="23"/>
      <c r="K309" s="23"/>
    </row>
    <row r="310" spans="1:11" ht="15" customHeight="1">
      <c r="A310" s="23"/>
      <c r="B310" s="23"/>
      <c r="C310" s="27" t="s">
        <v>51</v>
      </c>
      <c r="D310" s="45">
        <v>0</v>
      </c>
      <c r="E310" s="45">
        <v>19300000</v>
      </c>
      <c r="F310" s="45">
        <v>18981000</v>
      </c>
      <c r="G310" s="45">
        <v>18981000</v>
      </c>
      <c r="H310" s="23"/>
      <c r="I310" s="23"/>
      <c r="J310" s="23"/>
      <c r="K310" s="23"/>
    </row>
    <row r="311" spans="1:11" ht="15" customHeight="1">
      <c r="A311" s="23"/>
      <c r="B311" s="23"/>
      <c r="C311" s="27" t="s">
        <v>49</v>
      </c>
      <c r="D311" s="45">
        <v>0</v>
      </c>
      <c r="E311" s="45">
        <v>19300000</v>
      </c>
      <c r="F311" s="45">
        <v>18981000</v>
      </c>
      <c r="G311" s="45">
        <v>18981000</v>
      </c>
      <c r="H311" s="23"/>
      <c r="I311" s="23"/>
      <c r="J311" s="23"/>
      <c r="K311" s="23"/>
    </row>
    <row r="312" spans="1:11" ht="15" customHeight="1">
      <c r="A312" s="23"/>
      <c r="B312" s="23"/>
      <c r="C312" s="27" t="s">
        <v>50</v>
      </c>
      <c r="D312" s="45">
        <v>0</v>
      </c>
      <c r="E312" s="45">
        <v>0</v>
      </c>
      <c r="F312" s="45">
        <v>0</v>
      </c>
      <c r="G312" s="45">
        <v>0</v>
      </c>
      <c r="H312" s="23"/>
      <c r="I312" s="23"/>
      <c r="J312" s="23"/>
      <c r="K312" s="23"/>
    </row>
    <row r="313" spans="1:11" ht="15" customHeight="1">
      <c r="A313" s="23"/>
      <c r="B313" s="23"/>
      <c r="C313" s="27" t="s">
        <v>52</v>
      </c>
      <c r="D313" s="45">
        <v>0</v>
      </c>
      <c r="E313" s="45">
        <v>42500000</v>
      </c>
      <c r="F313" s="45">
        <v>30500000</v>
      </c>
      <c r="G313" s="45">
        <v>31500000</v>
      </c>
      <c r="H313" s="23"/>
      <c r="I313" s="23"/>
      <c r="J313" s="23"/>
      <c r="K313" s="23"/>
    </row>
    <row r="314" spans="1:11" ht="15" customHeight="1">
      <c r="A314" s="23"/>
      <c r="B314" s="23"/>
      <c r="C314" s="27" t="s">
        <v>49</v>
      </c>
      <c r="D314" s="45">
        <v>0</v>
      </c>
      <c r="E314" s="45">
        <v>42500000</v>
      </c>
      <c r="F314" s="45">
        <v>30500000</v>
      </c>
      <c r="G314" s="45">
        <v>31500000</v>
      </c>
      <c r="H314" s="23"/>
      <c r="I314" s="23"/>
      <c r="J314" s="23"/>
      <c r="K314" s="23"/>
    </row>
    <row r="315" spans="1:11" ht="15" customHeight="1">
      <c r="A315" s="23"/>
      <c r="B315" s="23"/>
      <c r="C315" s="27" t="s">
        <v>50</v>
      </c>
      <c r="D315" s="45">
        <v>0</v>
      </c>
      <c r="E315" s="45">
        <v>0</v>
      </c>
      <c r="F315" s="45">
        <v>0</v>
      </c>
      <c r="G315" s="45">
        <v>0</v>
      </c>
      <c r="H315" s="23"/>
      <c r="I315" s="23"/>
      <c r="J315" s="23"/>
      <c r="K315" s="23"/>
    </row>
    <row r="316" spans="1:11" ht="15" customHeight="1">
      <c r="A316" s="23"/>
      <c r="B316" s="23"/>
      <c r="C316" s="27" t="s">
        <v>53</v>
      </c>
      <c r="D316" s="45">
        <v>0</v>
      </c>
      <c r="E316" s="45">
        <v>0</v>
      </c>
      <c r="F316" s="45">
        <v>0</v>
      </c>
      <c r="G316" s="45">
        <v>0</v>
      </c>
      <c r="H316" s="23"/>
      <c r="I316" s="23"/>
      <c r="J316" s="23"/>
      <c r="K316" s="23"/>
    </row>
    <row r="317" spans="1:11" ht="15" customHeight="1">
      <c r="A317" s="23"/>
      <c r="B317" s="23"/>
      <c r="C317" s="27" t="s">
        <v>49</v>
      </c>
      <c r="D317" s="45">
        <v>0</v>
      </c>
      <c r="E317" s="45">
        <v>0</v>
      </c>
      <c r="F317" s="45">
        <v>0</v>
      </c>
      <c r="G317" s="45">
        <v>0</v>
      </c>
      <c r="H317" s="23"/>
      <c r="I317" s="23"/>
      <c r="J317" s="23"/>
      <c r="K317" s="23"/>
    </row>
    <row r="318" spans="1:11" ht="15" customHeight="1">
      <c r="A318" s="23"/>
      <c r="B318" s="23"/>
      <c r="C318" s="27" t="s">
        <v>50</v>
      </c>
      <c r="D318" s="45">
        <v>0</v>
      </c>
      <c r="E318" s="45">
        <v>0</v>
      </c>
      <c r="F318" s="45">
        <v>0</v>
      </c>
      <c r="G318" s="45">
        <v>0</v>
      </c>
      <c r="H318" s="23"/>
      <c r="I318" s="23"/>
      <c r="J318" s="23"/>
      <c r="K318" s="23"/>
    </row>
    <row r="319" spans="1:11" ht="20.100000000000001" customHeight="1">
      <c r="A319" s="23"/>
      <c r="B319" s="23"/>
      <c r="C319" s="27" t="s">
        <v>202</v>
      </c>
      <c r="D319" s="46">
        <v>0</v>
      </c>
      <c r="E319" s="46">
        <v>0</v>
      </c>
      <c r="F319" s="46">
        <v>0</v>
      </c>
      <c r="G319" s="46">
        <v>0</v>
      </c>
      <c r="H319" s="23"/>
      <c r="I319" s="23"/>
      <c r="J319" s="23"/>
      <c r="K319" s="23"/>
    </row>
    <row r="320" spans="1:11" ht="15" customHeight="1">
      <c r="A320" s="23"/>
      <c r="B320" s="23"/>
      <c r="C320" s="27" t="s">
        <v>49</v>
      </c>
      <c r="D320" s="45">
        <v>0</v>
      </c>
      <c r="E320" s="45">
        <v>0</v>
      </c>
      <c r="F320" s="45">
        <v>0</v>
      </c>
      <c r="G320" s="45">
        <v>0</v>
      </c>
      <c r="H320" s="23"/>
      <c r="I320" s="23"/>
      <c r="J320" s="23"/>
      <c r="K320" s="23"/>
    </row>
    <row r="321" spans="1:11" ht="15" customHeight="1">
      <c r="A321" s="23"/>
      <c r="B321" s="23"/>
      <c r="C321" s="27" t="s">
        <v>50</v>
      </c>
      <c r="D321" s="45">
        <v>0</v>
      </c>
      <c r="E321" s="45">
        <v>0</v>
      </c>
      <c r="F321" s="45">
        <v>0</v>
      </c>
      <c r="G321" s="45">
        <v>0</v>
      </c>
      <c r="H321" s="23"/>
      <c r="I321" s="23"/>
      <c r="J321" s="23"/>
      <c r="K321" s="23"/>
    </row>
    <row r="322" spans="1:11" ht="15" customHeight="1">
      <c r="A322" s="23"/>
      <c r="B322" s="23"/>
      <c r="C322" s="27" t="s">
        <v>55</v>
      </c>
      <c r="D322" s="45">
        <v>0</v>
      </c>
      <c r="E322" s="45">
        <v>1000000</v>
      </c>
      <c r="F322" s="45">
        <v>1000000</v>
      </c>
      <c r="G322" s="45">
        <v>1000000</v>
      </c>
      <c r="H322" s="23"/>
      <c r="I322" s="23"/>
      <c r="J322" s="23"/>
      <c r="K322" s="23"/>
    </row>
    <row r="323" spans="1:11" ht="15" customHeight="1">
      <c r="A323" s="23"/>
      <c r="B323" s="23"/>
      <c r="C323" s="27" t="s">
        <v>49</v>
      </c>
      <c r="D323" s="45">
        <v>0</v>
      </c>
      <c r="E323" s="45">
        <v>1000000</v>
      </c>
      <c r="F323" s="45">
        <v>1000000</v>
      </c>
      <c r="G323" s="45">
        <v>1000000</v>
      </c>
      <c r="H323" s="23"/>
      <c r="I323" s="23"/>
      <c r="J323" s="23"/>
      <c r="K323" s="23"/>
    </row>
    <row r="324" spans="1:11" ht="15" customHeight="1">
      <c r="A324" s="23"/>
      <c r="B324" s="23"/>
      <c r="C324" s="27" t="s">
        <v>50</v>
      </c>
      <c r="D324" s="45">
        <v>0</v>
      </c>
      <c r="E324" s="45">
        <v>0</v>
      </c>
      <c r="F324" s="45">
        <v>0</v>
      </c>
      <c r="G324" s="45">
        <v>0</v>
      </c>
      <c r="H324" s="23"/>
      <c r="I324" s="23"/>
      <c r="J324" s="23"/>
      <c r="K324" s="23"/>
    </row>
    <row r="325" spans="1:11" ht="15" customHeight="1">
      <c r="A325" s="23"/>
      <c r="B325" s="23"/>
      <c r="C325" s="27" t="s">
        <v>56</v>
      </c>
      <c r="D325" s="45">
        <v>0</v>
      </c>
      <c r="E325" s="45">
        <v>0</v>
      </c>
      <c r="F325" s="45">
        <v>0</v>
      </c>
      <c r="G325" s="45">
        <v>0</v>
      </c>
      <c r="H325" s="23"/>
      <c r="I325" s="23"/>
      <c r="J325" s="23"/>
      <c r="K325" s="23"/>
    </row>
    <row r="326" spans="1:11" ht="15" customHeight="1">
      <c r="A326" s="23"/>
      <c r="B326" s="23"/>
      <c r="C326" s="27" t="s">
        <v>49</v>
      </c>
      <c r="D326" s="45">
        <v>0</v>
      </c>
      <c r="E326" s="45">
        <v>0</v>
      </c>
      <c r="F326" s="45">
        <v>0</v>
      </c>
      <c r="G326" s="45">
        <v>0</v>
      </c>
      <c r="H326" s="23"/>
      <c r="I326" s="23"/>
      <c r="J326" s="23"/>
      <c r="K326" s="23"/>
    </row>
    <row r="327" spans="1:11" ht="15" customHeight="1">
      <c r="A327" s="23"/>
      <c r="B327" s="23"/>
      <c r="C327" s="27" t="s">
        <v>50</v>
      </c>
      <c r="D327" s="45">
        <v>0</v>
      </c>
      <c r="E327" s="45">
        <v>0</v>
      </c>
      <c r="F327" s="45">
        <v>0</v>
      </c>
      <c r="G327" s="45">
        <v>0</v>
      </c>
      <c r="H327" s="23"/>
      <c r="I327" s="23"/>
      <c r="J327" s="23"/>
      <c r="K327" s="23"/>
    </row>
    <row r="328" spans="1:11" ht="15" customHeight="1">
      <c r="A328" s="23"/>
      <c r="B328" s="23"/>
      <c r="C328" s="27" t="s">
        <v>57</v>
      </c>
      <c r="D328" s="45">
        <v>0</v>
      </c>
      <c r="E328" s="45">
        <v>0</v>
      </c>
      <c r="F328" s="45">
        <v>0</v>
      </c>
      <c r="G328" s="45">
        <v>0</v>
      </c>
      <c r="H328" s="23"/>
      <c r="I328" s="23"/>
      <c r="J328" s="23"/>
      <c r="K328" s="23"/>
    </row>
    <row r="329" spans="1:11" ht="15" customHeight="1">
      <c r="A329" s="23"/>
      <c r="B329" s="23"/>
      <c r="C329" s="27" t="s">
        <v>49</v>
      </c>
      <c r="D329" s="45">
        <v>0</v>
      </c>
      <c r="E329" s="45">
        <v>0</v>
      </c>
      <c r="F329" s="45">
        <v>0</v>
      </c>
      <c r="G329" s="45">
        <v>0</v>
      </c>
      <c r="H329" s="23"/>
      <c r="I329" s="23"/>
      <c r="J329" s="23"/>
      <c r="K329" s="23"/>
    </row>
    <row r="330" spans="1:11" ht="15" customHeight="1">
      <c r="A330" s="23"/>
      <c r="B330" s="23"/>
      <c r="C330" s="27" t="s">
        <v>58</v>
      </c>
      <c r="D330" s="45">
        <v>0</v>
      </c>
      <c r="E330" s="45">
        <v>0</v>
      </c>
      <c r="F330" s="45">
        <v>0</v>
      </c>
      <c r="G330" s="45">
        <v>0</v>
      </c>
      <c r="H330" s="23"/>
      <c r="I330" s="23"/>
      <c r="J330" s="23"/>
      <c r="K330" s="23"/>
    </row>
    <row r="331" spans="1:11" ht="15" customHeight="1">
      <c r="A331" s="23"/>
      <c r="B331" s="23"/>
      <c r="C331" s="27" t="s">
        <v>59</v>
      </c>
      <c r="D331" s="45">
        <v>0</v>
      </c>
      <c r="E331" s="45">
        <v>0</v>
      </c>
      <c r="F331" s="45">
        <v>0</v>
      </c>
      <c r="G331" s="45">
        <v>0</v>
      </c>
      <c r="H331" s="23"/>
      <c r="I331" s="23"/>
      <c r="J331" s="23"/>
      <c r="K331" s="23"/>
    </row>
    <row r="332" spans="1:11" ht="15" customHeight="1">
      <c r="A332" s="23"/>
      <c r="B332" s="23"/>
      <c r="C332" s="27" t="s">
        <v>60</v>
      </c>
      <c r="D332" s="45">
        <v>0</v>
      </c>
      <c r="E332" s="45">
        <v>0</v>
      </c>
      <c r="F332" s="45">
        <v>0</v>
      </c>
      <c r="G332" s="45">
        <v>0</v>
      </c>
      <c r="H332" s="23"/>
      <c r="I332" s="23"/>
      <c r="J332" s="23"/>
      <c r="K332" s="23"/>
    </row>
    <row r="333" spans="1:11" ht="15" customHeight="1">
      <c r="A333" s="23"/>
      <c r="B333" s="23"/>
      <c r="C333" s="27" t="s">
        <v>61</v>
      </c>
      <c r="D333" s="45">
        <v>0</v>
      </c>
      <c r="E333" s="45">
        <v>0</v>
      </c>
      <c r="F333" s="45">
        <v>0</v>
      </c>
      <c r="G333" s="45">
        <v>0</v>
      </c>
      <c r="H333" s="23"/>
      <c r="I333" s="23"/>
      <c r="J333" s="23"/>
      <c r="K333" s="23"/>
    </row>
    <row r="334" spans="1:11" ht="15" customHeight="1">
      <c r="A334" s="23"/>
      <c r="B334" s="23"/>
      <c r="C334" s="27" t="s">
        <v>62</v>
      </c>
      <c r="D334" s="45">
        <v>0</v>
      </c>
      <c r="E334" s="45">
        <v>35000000</v>
      </c>
      <c r="F334" s="45">
        <v>4000000</v>
      </c>
      <c r="G334" s="45">
        <v>4000000</v>
      </c>
      <c r="H334" s="23"/>
      <c r="I334" s="23"/>
      <c r="J334" s="23"/>
      <c r="K334" s="23"/>
    </row>
    <row r="335" spans="1:11" ht="15" customHeight="1">
      <c r="A335" s="23"/>
      <c r="B335" s="23"/>
      <c r="C335" s="27" t="s">
        <v>49</v>
      </c>
      <c r="D335" s="45">
        <v>0</v>
      </c>
      <c r="E335" s="45">
        <v>35000000</v>
      </c>
      <c r="F335" s="45">
        <v>4000000</v>
      </c>
      <c r="G335" s="45">
        <v>4000000</v>
      </c>
      <c r="H335" s="23"/>
      <c r="I335" s="23"/>
      <c r="J335" s="23"/>
      <c r="K335" s="23"/>
    </row>
    <row r="336" spans="1:11" ht="15" customHeight="1">
      <c r="A336" s="23"/>
      <c r="B336" s="23"/>
      <c r="C336" s="27" t="s">
        <v>58</v>
      </c>
      <c r="D336" s="45">
        <v>0</v>
      </c>
      <c r="E336" s="45">
        <v>0</v>
      </c>
      <c r="F336" s="45">
        <v>0</v>
      </c>
      <c r="G336" s="45">
        <v>0</v>
      </c>
      <c r="H336" s="23"/>
      <c r="I336" s="23"/>
      <c r="J336" s="23"/>
      <c r="K336" s="23"/>
    </row>
    <row r="337" spans="1:11" ht="15" customHeight="1">
      <c r="A337" s="23"/>
      <c r="B337" s="23"/>
      <c r="C337" s="27" t="s">
        <v>59</v>
      </c>
      <c r="D337" s="45">
        <v>0</v>
      </c>
      <c r="E337" s="45">
        <v>0</v>
      </c>
      <c r="F337" s="45">
        <v>0</v>
      </c>
      <c r="G337" s="45">
        <v>0</v>
      </c>
      <c r="H337" s="23"/>
      <c r="I337" s="23"/>
      <c r="J337" s="23"/>
      <c r="K337" s="23"/>
    </row>
    <row r="338" spans="1:11" ht="15" customHeight="1">
      <c r="A338" s="23"/>
      <c r="B338" s="23"/>
      <c r="C338" s="27" t="s">
        <v>60</v>
      </c>
      <c r="D338" s="45">
        <v>0</v>
      </c>
      <c r="E338" s="45">
        <v>0</v>
      </c>
      <c r="F338" s="45">
        <v>0</v>
      </c>
      <c r="G338" s="45">
        <v>0</v>
      </c>
      <c r="H338" s="23"/>
      <c r="I338" s="23"/>
      <c r="J338" s="23"/>
      <c r="K338" s="23"/>
    </row>
    <row r="339" spans="1:11" ht="15" customHeight="1">
      <c r="A339" s="23"/>
      <c r="B339" s="23"/>
      <c r="C339" s="27" t="s">
        <v>61</v>
      </c>
      <c r="D339" s="45">
        <v>0</v>
      </c>
      <c r="E339" s="45">
        <v>0</v>
      </c>
      <c r="F339" s="45">
        <v>0</v>
      </c>
      <c r="G339" s="45">
        <v>0</v>
      </c>
      <c r="H339" s="23"/>
      <c r="I339" s="23"/>
      <c r="J339" s="23"/>
      <c r="K339" s="23"/>
    </row>
    <row r="340" spans="1:11" ht="15" customHeight="1">
      <c r="A340" s="23"/>
      <c r="B340" s="23"/>
      <c r="C340" s="27" t="s">
        <v>63</v>
      </c>
      <c r="D340" s="45">
        <v>0</v>
      </c>
      <c r="E340" s="45">
        <v>0</v>
      </c>
      <c r="F340" s="45">
        <v>0</v>
      </c>
      <c r="G340" s="45">
        <v>0</v>
      </c>
      <c r="H340" s="23"/>
      <c r="I340" s="23"/>
      <c r="J340" s="23"/>
      <c r="K340" s="23"/>
    </row>
    <row r="341" spans="1:11" ht="15" customHeight="1">
      <c r="A341" s="23"/>
      <c r="B341" s="23"/>
      <c r="C341" s="27" t="s">
        <v>49</v>
      </c>
      <c r="D341" s="45">
        <v>0</v>
      </c>
      <c r="E341" s="45">
        <v>0</v>
      </c>
      <c r="F341" s="45">
        <v>0</v>
      </c>
      <c r="G341" s="45">
        <v>0</v>
      </c>
      <c r="H341" s="23"/>
      <c r="I341" s="23"/>
      <c r="J341" s="23"/>
      <c r="K341" s="23"/>
    </row>
    <row r="342" spans="1:11" ht="15" customHeight="1">
      <c r="A342" s="23"/>
      <c r="B342" s="23"/>
      <c r="C342" s="27" t="s">
        <v>58</v>
      </c>
      <c r="D342" s="45">
        <v>0</v>
      </c>
      <c r="E342" s="45">
        <v>0</v>
      </c>
      <c r="F342" s="45">
        <v>0</v>
      </c>
      <c r="G342" s="45">
        <v>0</v>
      </c>
      <c r="H342" s="23"/>
      <c r="I342" s="23"/>
      <c r="J342" s="23"/>
      <c r="K342" s="23"/>
    </row>
    <row r="343" spans="1:11" ht="15" customHeight="1">
      <c r="A343" s="23"/>
      <c r="B343" s="23"/>
      <c r="C343" s="27" t="s">
        <v>59</v>
      </c>
      <c r="D343" s="45">
        <v>0</v>
      </c>
      <c r="E343" s="45">
        <v>0</v>
      </c>
      <c r="F343" s="45">
        <v>0</v>
      </c>
      <c r="G343" s="45">
        <v>0</v>
      </c>
      <c r="H343" s="23"/>
      <c r="I343" s="23"/>
      <c r="J343" s="23"/>
      <c r="K343" s="23"/>
    </row>
    <row r="344" spans="1:11" ht="15" customHeight="1">
      <c r="A344" s="23"/>
      <c r="B344" s="23"/>
      <c r="C344" s="27" t="s">
        <v>60</v>
      </c>
      <c r="D344" s="45">
        <v>0</v>
      </c>
      <c r="E344" s="45">
        <v>0</v>
      </c>
      <c r="F344" s="45">
        <v>0</v>
      </c>
      <c r="G344" s="45">
        <v>0</v>
      </c>
      <c r="H344" s="23"/>
      <c r="I344" s="23"/>
      <c r="J344" s="23"/>
      <c r="K344" s="23"/>
    </row>
    <row r="345" spans="1:11" ht="15" customHeight="1">
      <c r="A345" s="23"/>
      <c r="B345" s="23"/>
      <c r="C345" s="27" t="s">
        <v>61</v>
      </c>
      <c r="D345" s="45">
        <v>0</v>
      </c>
      <c r="E345" s="45">
        <v>0</v>
      </c>
      <c r="F345" s="45">
        <v>0</v>
      </c>
      <c r="G345" s="45">
        <v>0</v>
      </c>
      <c r="H345" s="23"/>
      <c r="I345" s="23"/>
      <c r="J345" s="23"/>
      <c r="K345" s="23"/>
    </row>
    <row r="346" spans="1:11" ht="15" customHeight="1">
      <c r="A346" s="23"/>
      <c r="B346" s="23"/>
      <c r="C346" s="27" t="s">
        <v>64</v>
      </c>
      <c r="D346" s="45">
        <v>0</v>
      </c>
      <c r="E346" s="45">
        <v>0</v>
      </c>
      <c r="F346" s="45">
        <v>0</v>
      </c>
      <c r="G346" s="45">
        <v>0</v>
      </c>
      <c r="H346" s="23"/>
      <c r="I346" s="23"/>
      <c r="J346" s="23"/>
      <c r="K346" s="23"/>
    </row>
    <row r="347" spans="1:11" ht="15" customHeight="1">
      <c r="A347" s="23"/>
      <c r="B347" s="23"/>
      <c r="C347" s="27" t="s">
        <v>65</v>
      </c>
      <c r="D347" s="45">
        <v>0</v>
      </c>
      <c r="E347" s="45">
        <v>0</v>
      </c>
      <c r="F347" s="45">
        <v>0</v>
      </c>
      <c r="G347" s="45">
        <v>0</v>
      </c>
      <c r="H347" s="23"/>
      <c r="I347" s="23"/>
      <c r="J347" s="23"/>
      <c r="K347" s="23"/>
    </row>
    <row r="348" spans="1:11" ht="20.100000000000001" customHeight="1">
      <c r="A348" s="23"/>
      <c r="B348" s="23"/>
      <c r="C348" s="47" t="s">
        <v>18</v>
      </c>
      <c r="D348" s="23"/>
      <c r="E348" s="23"/>
      <c r="F348" s="23"/>
      <c r="G348" s="23"/>
      <c r="H348" s="23"/>
      <c r="I348" s="23"/>
      <c r="J348" s="23"/>
      <c r="K348" s="23"/>
    </row>
  </sheetData>
  <mergeCells count="37">
    <mergeCell ref="C260:G260"/>
    <mergeCell ref="D194:G194"/>
    <mergeCell ref="C203:G203"/>
    <mergeCell ref="D248:G248"/>
    <mergeCell ref="D249:G249"/>
    <mergeCell ref="D250:G250"/>
    <mergeCell ref="D251:G251"/>
    <mergeCell ref="D23:G23"/>
    <mergeCell ref="C32:G32"/>
    <mergeCell ref="D193:G193"/>
    <mergeCell ref="D78:G78"/>
    <mergeCell ref="D79:G79"/>
    <mergeCell ref="D80:G80"/>
    <mergeCell ref="D81:G81"/>
    <mergeCell ref="C90:G90"/>
    <mergeCell ref="D135:G135"/>
    <mergeCell ref="D136:G136"/>
    <mergeCell ref="C77:G77"/>
    <mergeCell ref="D137:G137"/>
    <mergeCell ref="C146:G146"/>
    <mergeCell ref="D191:G191"/>
    <mergeCell ref="D192:G192"/>
    <mergeCell ref="C19:G19"/>
    <mergeCell ref="D20:G20"/>
    <mergeCell ref="D21:G21"/>
    <mergeCell ref="D22:G22"/>
    <mergeCell ref="D6:G6"/>
    <mergeCell ref="D7:G7"/>
    <mergeCell ref="C8:G8"/>
    <mergeCell ref="C9:G9"/>
    <mergeCell ref="D10:G10"/>
    <mergeCell ref="D14:G14"/>
    <mergeCell ref="C1:G1"/>
    <mergeCell ref="C2:G2"/>
    <mergeCell ref="D3:G3"/>
    <mergeCell ref="D4:G4"/>
    <mergeCell ref="D5:G5"/>
  </mergeCells>
  <pageMargins left="0" right="0" top="0" bottom="0" header="0" footer="0"/>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186"/>
  <sheetViews>
    <sheetView view="pageBreakPreview" topLeftCell="A141" zoomScale="60" zoomScaleNormal="100" workbookViewId="0">
      <selection activeCell="A187" sqref="A187:XFD195"/>
    </sheetView>
  </sheetViews>
  <sheetFormatPr defaultColWidth="9.125" defaultRowHeight="14.25"/>
  <cols>
    <col min="1" max="1" width="13.25" style="24"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23"/>
      <c r="B1" s="23"/>
      <c r="C1" s="1856" t="s">
        <v>0</v>
      </c>
      <c r="D1" s="1857"/>
      <c r="E1" s="1857"/>
      <c r="F1" s="1857"/>
      <c r="G1" s="1857"/>
      <c r="H1" s="23"/>
      <c r="I1" s="23"/>
      <c r="J1" s="23"/>
      <c r="K1" s="23"/>
    </row>
    <row r="2" spans="1:11" ht="24.95" customHeight="1">
      <c r="A2" s="23"/>
      <c r="B2" s="23"/>
      <c r="C2" s="1858" t="s">
        <v>1</v>
      </c>
      <c r="D2" s="1859"/>
      <c r="E2" s="1859"/>
      <c r="F2" s="1859"/>
      <c r="G2" s="1859"/>
      <c r="H2" s="23"/>
      <c r="I2" s="23"/>
      <c r="J2" s="23"/>
      <c r="K2" s="23"/>
    </row>
    <row r="3" spans="1:11" ht="14.1" customHeight="1">
      <c r="A3" s="23"/>
      <c r="B3" s="23"/>
      <c r="C3" s="25" t="s">
        <v>2</v>
      </c>
      <c r="D3" s="1860" t="s">
        <v>413</v>
      </c>
      <c r="E3" s="1861"/>
      <c r="F3" s="1861"/>
      <c r="G3" s="1861"/>
      <c r="H3" s="23"/>
      <c r="I3" s="23"/>
      <c r="J3" s="23"/>
      <c r="K3" s="23"/>
    </row>
    <row r="4" spans="1:11" ht="14.1" customHeight="1">
      <c r="A4" s="23"/>
      <c r="B4" s="23"/>
      <c r="C4" s="25" t="s">
        <v>4</v>
      </c>
      <c r="D4" s="1860" t="s">
        <v>414</v>
      </c>
      <c r="E4" s="1861"/>
      <c r="F4" s="1861"/>
      <c r="G4" s="1861"/>
      <c r="H4" s="23"/>
      <c r="I4" s="23"/>
      <c r="J4" s="23"/>
      <c r="K4" s="23"/>
    </row>
    <row r="5" spans="1:11" ht="14.1" customHeight="1">
      <c r="A5" s="23"/>
      <c r="B5" s="23"/>
      <c r="C5" s="25" t="s">
        <v>6</v>
      </c>
      <c r="D5" s="1860" t="s">
        <v>415</v>
      </c>
      <c r="E5" s="1861"/>
      <c r="F5" s="1861"/>
      <c r="G5" s="1861"/>
      <c r="H5" s="23"/>
      <c r="I5" s="23"/>
      <c r="J5" s="23"/>
      <c r="K5" s="23"/>
    </row>
    <row r="6" spans="1:11" ht="14.1" customHeight="1">
      <c r="A6" s="23"/>
      <c r="B6" s="23"/>
      <c r="C6" s="25" t="s">
        <v>8</v>
      </c>
      <c r="D6" s="1860" t="s">
        <v>416</v>
      </c>
      <c r="E6" s="1861"/>
      <c r="F6" s="1861"/>
      <c r="G6" s="1861"/>
      <c r="H6" s="23"/>
      <c r="I6" s="23"/>
      <c r="J6" s="23"/>
      <c r="K6" s="23"/>
    </row>
    <row r="7" spans="1:11" ht="14.1" customHeight="1">
      <c r="A7" s="23"/>
      <c r="B7" s="23"/>
      <c r="C7" s="25" t="s">
        <v>10</v>
      </c>
      <c r="D7" s="1862" t="s">
        <v>11</v>
      </c>
      <c r="E7" s="1863"/>
      <c r="F7" s="1863"/>
      <c r="G7" s="1863"/>
      <c r="H7" s="23"/>
      <c r="I7" s="23"/>
      <c r="J7" s="23"/>
      <c r="K7" s="23"/>
    </row>
    <row r="8" spans="1:11" ht="14.1" customHeight="1">
      <c r="A8" s="23"/>
      <c r="B8" s="23"/>
      <c r="C8" s="1864" t="s">
        <v>12</v>
      </c>
      <c r="D8" s="1865"/>
      <c r="E8" s="1865"/>
      <c r="F8" s="1865"/>
      <c r="G8" s="1865"/>
      <c r="H8" s="23"/>
      <c r="I8" s="23"/>
      <c r="J8" s="23"/>
      <c r="K8" s="23"/>
    </row>
    <row r="9" spans="1:11" ht="20.100000000000001" customHeight="1">
      <c r="A9" s="23"/>
      <c r="B9" s="23"/>
      <c r="C9" s="1866" t="s">
        <v>417</v>
      </c>
      <c r="D9" s="1867"/>
      <c r="E9" s="1867"/>
      <c r="F9" s="1867"/>
      <c r="G9" s="1867"/>
      <c r="H9" s="23"/>
      <c r="I9" s="23"/>
      <c r="J9" s="23"/>
      <c r="K9" s="23"/>
    </row>
    <row r="10" spans="1:11" ht="87" customHeight="1">
      <c r="A10" s="23"/>
      <c r="B10" s="23"/>
      <c r="C10" s="26" t="s">
        <v>14</v>
      </c>
      <c r="D10" s="1854" t="s">
        <v>418</v>
      </c>
      <c r="E10" s="1855"/>
      <c r="F10" s="1855"/>
      <c r="G10" s="1855"/>
      <c r="H10" s="23"/>
      <c r="I10" s="23"/>
      <c r="J10" s="23"/>
      <c r="K10" s="23"/>
    </row>
    <row r="11" spans="1:11" ht="27.95" customHeight="1">
      <c r="A11" s="23"/>
      <c r="B11" s="23"/>
      <c r="C11" s="27" t="s">
        <v>209</v>
      </c>
      <c r="D11" s="28">
        <v>2023</v>
      </c>
      <c r="E11" s="28">
        <v>2024</v>
      </c>
      <c r="F11" s="28">
        <v>2025</v>
      </c>
      <c r="G11" s="28">
        <v>2026</v>
      </c>
      <c r="H11" s="23"/>
      <c r="I11" s="23"/>
      <c r="J11" s="23"/>
      <c r="K11" s="23"/>
    </row>
    <row r="12" spans="1:11" ht="14.1" customHeight="1">
      <c r="A12" s="23"/>
      <c r="B12" s="23"/>
      <c r="C12" s="29"/>
      <c r="D12" s="30" t="s">
        <v>22</v>
      </c>
      <c r="E12" s="30" t="s">
        <v>23</v>
      </c>
      <c r="F12" s="30" t="s">
        <v>23</v>
      </c>
      <c r="G12" s="30" t="s">
        <v>23</v>
      </c>
      <c r="H12" s="23"/>
      <c r="I12" s="23"/>
      <c r="J12" s="23"/>
      <c r="K12" s="23"/>
    </row>
    <row r="13" spans="1:11" ht="14.1" customHeight="1">
      <c r="A13" s="23"/>
      <c r="B13" s="23"/>
      <c r="C13" s="27" t="s">
        <v>419</v>
      </c>
      <c r="D13" s="31" t="s">
        <v>211</v>
      </c>
      <c r="E13" s="31" t="s">
        <v>211</v>
      </c>
      <c r="F13" s="31" t="s">
        <v>211</v>
      </c>
      <c r="G13" s="31" t="s">
        <v>211</v>
      </c>
      <c r="H13" s="23"/>
      <c r="I13" s="23"/>
      <c r="J13" s="23"/>
      <c r="K13" s="23"/>
    </row>
    <row r="14" spans="1:11" ht="14.1" customHeight="1">
      <c r="A14" s="23"/>
      <c r="B14" s="23"/>
      <c r="C14" s="27" t="s">
        <v>420</v>
      </c>
      <c r="D14" s="31" t="s">
        <v>211</v>
      </c>
      <c r="E14" s="31" t="s">
        <v>211</v>
      </c>
      <c r="F14" s="31" t="s">
        <v>211</v>
      </c>
      <c r="G14" s="31" t="s">
        <v>211</v>
      </c>
      <c r="H14" s="23"/>
      <c r="I14" s="23"/>
      <c r="J14" s="23"/>
      <c r="K14" s="23"/>
    </row>
    <row r="15" spans="1:11" ht="14.1" customHeight="1">
      <c r="A15" s="23"/>
      <c r="B15" s="23"/>
      <c r="C15" s="27" t="s">
        <v>421</v>
      </c>
      <c r="D15" s="31" t="s">
        <v>217</v>
      </c>
      <c r="E15" s="31" t="s">
        <v>422</v>
      </c>
      <c r="F15" s="31" t="s">
        <v>423</v>
      </c>
      <c r="G15" s="31" t="s">
        <v>218</v>
      </c>
      <c r="H15" s="23"/>
      <c r="I15" s="23"/>
      <c r="J15" s="23"/>
      <c r="K15" s="23"/>
    </row>
    <row r="16" spans="1:11" ht="14.1" customHeight="1">
      <c r="A16" s="23"/>
      <c r="B16" s="23"/>
      <c r="C16" s="27" t="s">
        <v>424</v>
      </c>
      <c r="D16" s="31" t="s">
        <v>218</v>
      </c>
      <c r="E16" s="31" t="s">
        <v>425</v>
      </c>
      <c r="F16" s="31" t="s">
        <v>426</v>
      </c>
      <c r="G16" s="31" t="s">
        <v>427</v>
      </c>
      <c r="H16" s="23"/>
      <c r="I16" s="23"/>
      <c r="J16" s="23"/>
      <c r="K16" s="23"/>
    </row>
    <row r="17" spans="1:11" ht="14.1" customHeight="1">
      <c r="A17" s="23"/>
      <c r="B17" s="23"/>
      <c r="C17" s="27" t="s">
        <v>428</v>
      </c>
      <c r="D17" s="31" t="s">
        <v>218</v>
      </c>
      <c r="E17" s="31" t="s">
        <v>425</v>
      </c>
      <c r="F17" s="31" t="s">
        <v>426</v>
      </c>
      <c r="G17" s="31" t="s">
        <v>427</v>
      </c>
      <c r="H17" s="23"/>
      <c r="I17" s="23"/>
      <c r="J17" s="23"/>
      <c r="K17" s="23"/>
    </row>
    <row r="18" spans="1:11" ht="67.5" customHeight="1">
      <c r="A18" s="23"/>
      <c r="B18" s="23"/>
      <c r="C18" s="26" t="s">
        <v>16</v>
      </c>
      <c r="D18" s="1854" t="s">
        <v>429</v>
      </c>
      <c r="E18" s="1855"/>
      <c r="F18" s="1855"/>
      <c r="G18" s="1855"/>
      <c r="H18" s="23"/>
      <c r="I18" s="23"/>
      <c r="J18" s="23"/>
      <c r="K18" s="23"/>
    </row>
    <row r="19" spans="1:11" ht="27.95" customHeight="1">
      <c r="A19" s="23"/>
      <c r="B19" s="23"/>
      <c r="C19" s="27" t="s">
        <v>223</v>
      </c>
      <c r="D19" s="28">
        <v>2023</v>
      </c>
      <c r="E19" s="28">
        <v>2024</v>
      </c>
      <c r="F19" s="28">
        <v>2025</v>
      </c>
      <c r="G19" s="28">
        <v>2026</v>
      </c>
      <c r="H19" s="23"/>
      <c r="I19" s="23"/>
      <c r="J19" s="23"/>
      <c r="K19" s="23"/>
    </row>
    <row r="20" spans="1:11" ht="14.1" customHeight="1">
      <c r="A20" s="23"/>
      <c r="B20" s="23"/>
      <c r="C20" s="29"/>
      <c r="D20" s="30" t="s">
        <v>22</v>
      </c>
      <c r="E20" s="30" t="s">
        <v>23</v>
      </c>
      <c r="F20" s="30" t="s">
        <v>23</v>
      </c>
      <c r="G20" s="30" t="s">
        <v>23</v>
      </c>
      <c r="H20" s="23"/>
      <c r="I20" s="23"/>
      <c r="J20" s="23"/>
      <c r="K20" s="23"/>
    </row>
    <row r="21" spans="1:11" ht="30.95" customHeight="1">
      <c r="A21" s="23"/>
      <c r="B21" s="23"/>
      <c r="C21" s="27" t="s">
        <v>430</v>
      </c>
      <c r="D21" s="31" t="s">
        <v>211</v>
      </c>
      <c r="E21" s="31" t="s">
        <v>211</v>
      </c>
      <c r="F21" s="31" t="s">
        <v>211</v>
      </c>
      <c r="G21" s="31" t="s">
        <v>211</v>
      </c>
      <c r="H21" s="23"/>
      <c r="I21" s="23"/>
      <c r="J21" s="23"/>
      <c r="K21" s="23"/>
    </row>
    <row r="22" spans="1:11" ht="30.95" customHeight="1">
      <c r="A22" s="23"/>
      <c r="B22" s="23"/>
      <c r="C22" s="27" t="s">
        <v>431</v>
      </c>
      <c r="D22" s="31" t="s">
        <v>211</v>
      </c>
      <c r="E22" s="31" t="s">
        <v>211</v>
      </c>
      <c r="F22" s="31" t="s">
        <v>211</v>
      </c>
      <c r="G22" s="31" t="s">
        <v>211</v>
      </c>
      <c r="H22" s="23"/>
      <c r="I22" s="23"/>
      <c r="J22" s="23"/>
      <c r="K22" s="23"/>
    </row>
    <row r="23" spans="1:11" ht="20.100000000000001" customHeight="1">
      <c r="A23" s="23"/>
      <c r="B23" s="23"/>
      <c r="C23" s="27" t="s">
        <v>432</v>
      </c>
      <c r="D23" s="31" t="s">
        <v>162</v>
      </c>
      <c r="E23" s="31" t="s">
        <v>301</v>
      </c>
      <c r="F23" s="31" t="s">
        <v>137</v>
      </c>
      <c r="G23" s="31" t="s">
        <v>162</v>
      </c>
      <c r="H23" s="23"/>
      <c r="I23" s="23"/>
      <c r="J23" s="23"/>
      <c r="K23" s="23"/>
    </row>
    <row r="24" spans="1:11" ht="14.1" customHeight="1">
      <c r="A24" s="23"/>
      <c r="B24" s="23"/>
      <c r="C24" s="27" t="s">
        <v>433</v>
      </c>
      <c r="D24" s="31" t="s">
        <v>295</v>
      </c>
      <c r="E24" s="31" t="s">
        <v>162</v>
      </c>
      <c r="F24" s="31" t="s">
        <v>162</v>
      </c>
      <c r="G24" s="31" t="s">
        <v>191</v>
      </c>
      <c r="H24" s="23"/>
      <c r="I24" s="23"/>
      <c r="J24" s="23"/>
      <c r="K24" s="23"/>
    </row>
    <row r="25" spans="1:11" ht="62.1" customHeight="1">
      <c r="A25" s="23"/>
      <c r="B25" s="23"/>
      <c r="C25" s="27" t="s">
        <v>434</v>
      </c>
      <c r="D25" s="31" t="s">
        <v>225</v>
      </c>
      <c r="E25" s="31" t="s">
        <v>211</v>
      </c>
      <c r="F25" s="31" t="s">
        <v>211</v>
      </c>
      <c r="G25" s="31" t="s">
        <v>211</v>
      </c>
      <c r="H25" s="23"/>
      <c r="I25" s="23"/>
      <c r="J25" s="23"/>
      <c r="K25" s="23"/>
    </row>
    <row r="26" spans="1:11" ht="51.95" customHeight="1">
      <c r="A26" s="23"/>
      <c r="B26" s="23"/>
      <c r="C26" s="27" t="s">
        <v>435</v>
      </c>
      <c r="D26" s="31" t="s">
        <v>436</v>
      </c>
      <c r="E26" s="31" t="s">
        <v>215</v>
      </c>
      <c r="F26" s="31" t="s">
        <v>217</v>
      </c>
      <c r="G26" s="31" t="s">
        <v>422</v>
      </c>
      <c r="H26" s="23"/>
      <c r="I26" s="23"/>
      <c r="J26" s="23"/>
      <c r="K26" s="23"/>
    </row>
    <row r="27" spans="1:11" ht="14.1" customHeight="1">
      <c r="A27" s="23"/>
      <c r="B27" s="23"/>
      <c r="C27" s="1852" t="s">
        <v>27</v>
      </c>
      <c r="D27" s="1853"/>
      <c r="E27" s="1853"/>
      <c r="F27" s="1853"/>
      <c r="G27" s="1853"/>
      <c r="H27" s="23"/>
      <c r="I27" s="23"/>
      <c r="J27" s="23"/>
      <c r="K27" s="23"/>
    </row>
    <row r="28" spans="1:11" ht="14.1" customHeight="1">
      <c r="A28" s="23"/>
      <c r="B28" s="23"/>
      <c r="C28" s="32" t="s">
        <v>437</v>
      </c>
      <c r="D28" s="1852" t="s">
        <v>438</v>
      </c>
      <c r="E28" s="1853"/>
      <c r="F28" s="1853"/>
      <c r="G28" s="1853"/>
      <c r="H28" s="23"/>
      <c r="I28" s="23"/>
      <c r="J28" s="23"/>
      <c r="K28" s="23"/>
    </row>
    <row r="29" spans="1:11" ht="18" customHeight="1">
      <c r="A29" s="23"/>
      <c r="B29" s="23"/>
      <c r="C29" s="33" t="s">
        <v>19</v>
      </c>
      <c r="D29" s="1850" t="s">
        <v>439</v>
      </c>
      <c r="E29" s="1851"/>
      <c r="F29" s="1851"/>
      <c r="G29" s="1851"/>
      <c r="H29" s="23"/>
      <c r="I29" s="23"/>
      <c r="J29" s="23"/>
      <c r="K29" s="23"/>
    </row>
    <row r="30" spans="1:11" ht="18" customHeight="1">
      <c r="A30" s="23"/>
      <c r="B30" s="23"/>
      <c r="C30" s="34" t="s">
        <v>20</v>
      </c>
      <c r="D30" s="1846" t="s">
        <v>440</v>
      </c>
      <c r="E30" s="1847"/>
      <c r="F30" s="1847"/>
      <c r="G30" s="1847"/>
      <c r="H30" s="23"/>
      <c r="I30" s="23"/>
      <c r="J30" s="23"/>
      <c r="K30" s="23"/>
    </row>
    <row r="31" spans="1:11" ht="18" customHeight="1">
      <c r="A31" s="23"/>
      <c r="B31" s="23"/>
      <c r="C31" s="34" t="s">
        <v>21</v>
      </c>
      <c r="D31" s="1846" t="s">
        <v>441</v>
      </c>
      <c r="E31" s="1847"/>
      <c r="F31" s="1847"/>
      <c r="G31" s="1847"/>
      <c r="H31" s="23"/>
      <c r="I31" s="23"/>
      <c r="J31" s="23"/>
      <c r="K31" s="23"/>
    </row>
    <row r="32" spans="1:11" ht="15" customHeight="1">
      <c r="A32" s="23"/>
      <c r="B32" s="23"/>
      <c r="C32" s="35"/>
      <c r="D32" s="36">
        <v>2023</v>
      </c>
      <c r="E32" s="36">
        <v>2024</v>
      </c>
      <c r="F32" s="36">
        <v>2025</v>
      </c>
      <c r="G32" s="36">
        <v>2026</v>
      </c>
      <c r="H32" s="23"/>
      <c r="I32" s="23"/>
      <c r="J32" s="23"/>
      <c r="K32" s="23"/>
    </row>
    <row r="33" spans="1:11" ht="15" customHeight="1">
      <c r="A33" s="23"/>
      <c r="B33" s="23"/>
      <c r="C33" s="37"/>
      <c r="D33" s="38" t="s">
        <v>22</v>
      </c>
      <c r="E33" s="38" t="s">
        <v>23</v>
      </c>
      <c r="F33" s="38" t="s">
        <v>23</v>
      </c>
      <c r="G33" s="38" t="s">
        <v>23</v>
      </c>
      <c r="H33" s="23"/>
      <c r="I33" s="23"/>
      <c r="J33" s="23"/>
      <c r="K33" s="23"/>
    </row>
    <row r="34" spans="1:11" ht="14.1" customHeight="1">
      <c r="A34" s="23"/>
      <c r="B34" s="23"/>
      <c r="C34" s="27" t="s">
        <v>33</v>
      </c>
      <c r="D34" s="31" t="s">
        <v>442</v>
      </c>
      <c r="E34" s="31" t="s">
        <v>442</v>
      </c>
      <c r="F34" s="31" t="s">
        <v>442</v>
      </c>
      <c r="G34" s="31" t="s">
        <v>443</v>
      </c>
      <c r="H34" s="23"/>
      <c r="I34" s="23"/>
      <c r="J34" s="23"/>
      <c r="K34" s="23"/>
    </row>
    <row r="35" spans="1:11" ht="14.1" customHeight="1">
      <c r="A35" s="23"/>
      <c r="B35" s="23"/>
      <c r="C35" s="27" t="s">
        <v>35</v>
      </c>
      <c r="D35" s="31" t="s">
        <v>444</v>
      </c>
      <c r="E35" s="31" t="s">
        <v>445</v>
      </c>
      <c r="F35" s="31" t="s">
        <v>446</v>
      </c>
      <c r="G35" s="31" t="s">
        <v>447</v>
      </c>
      <c r="H35" s="23"/>
      <c r="I35" s="23"/>
      <c r="J35" s="23"/>
      <c r="K35" s="23"/>
    </row>
    <row r="36" spans="1:11" ht="14.1" customHeight="1">
      <c r="A36" s="23"/>
      <c r="B36" s="23"/>
      <c r="C36" s="27" t="s">
        <v>40</v>
      </c>
      <c r="D36" s="31" t="s">
        <v>448</v>
      </c>
      <c r="E36" s="31" t="s">
        <v>449</v>
      </c>
      <c r="F36" s="31" t="s">
        <v>450</v>
      </c>
      <c r="G36" s="31" t="s">
        <v>451</v>
      </c>
      <c r="H36" s="23"/>
      <c r="I36" s="23"/>
      <c r="J36" s="23"/>
      <c r="K36" s="23"/>
    </row>
    <row r="37" spans="1:11" ht="14.1" customHeight="1">
      <c r="A37" s="23"/>
      <c r="B37" s="23"/>
      <c r="C37" s="27" t="s">
        <v>41</v>
      </c>
      <c r="D37" s="31" t="s">
        <v>18</v>
      </c>
      <c r="E37" s="31" t="s">
        <v>42</v>
      </c>
      <c r="F37" s="31" t="s">
        <v>42</v>
      </c>
      <c r="G37" s="31" t="s">
        <v>452</v>
      </c>
      <c r="H37" s="23"/>
      <c r="I37" s="23"/>
      <c r="J37" s="23"/>
      <c r="K37" s="23"/>
    </row>
    <row r="38" spans="1:11" ht="14.1" customHeight="1">
      <c r="A38" s="23"/>
      <c r="B38" s="23"/>
      <c r="C38" s="27" t="s">
        <v>43</v>
      </c>
      <c r="D38" s="31" t="s">
        <v>18</v>
      </c>
      <c r="E38" s="31" t="s">
        <v>453</v>
      </c>
      <c r="F38" s="31" t="s">
        <v>454</v>
      </c>
      <c r="G38" s="31" t="s">
        <v>455</v>
      </c>
      <c r="H38" s="23"/>
      <c r="I38" s="23"/>
      <c r="J38" s="23"/>
      <c r="K38" s="23"/>
    </row>
    <row r="39" spans="1:11" ht="14.1" customHeight="1">
      <c r="A39" s="23"/>
      <c r="B39" s="23"/>
      <c r="C39" s="27" t="s">
        <v>47</v>
      </c>
      <c r="D39" s="31" t="s">
        <v>18</v>
      </c>
      <c r="E39" s="31" t="s">
        <v>453</v>
      </c>
      <c r="F39" s="31" t="s">
        <v>454</v>
      </c>
      <c r="G39" s="31" t="s">
        <v>452</v>
      </c>
      <c r="H39" s="23"/>
      <c r="I39" s="23"/>
      <c r="J39" s="23"/>
      <c r="K39" s="23"/>
    </row>
    <row r="40" spans="1:11" ht="14.1" customHeight="1">
      <c r="A40" s="23"/>
      <c r="B40" s="23"/>
      <c r="C40" s="1848" t="s">
        <v>24</v>
      </c>
      <c r="D40" s="1849"/>
      <c r="E40" s="1849"/>
      <c r="F40" s="1849"/>
      <c r="G40" s="1849"/>
      <c r="H40" s="23"/>
      <c r="I40" s="23"/>
      <c r="J40" s="23"/>
      <c r="K40" s="23"/>
    </row>
    <row r="41" spans="1:11" ht="14.1" customHeight="1">
      <c r="A41" s="23"/>
      <c r="B41" s="23"/>
      <c r="C41" s="35"/>
      <c r="D41" s="36">
        <v>2023</v>
      </c>
      <c r="E41" s="36">
        <v>2024</v>
      </c>
      <c r="F41" s="36">
        <v>2025</v>
      </c>
      <c r="G41" s="36">
        <v>2026</v>
      </c>
      <c r="H41" s="23"/>
      <c r="I41" s="23"/>
      <c r="J41" s="23"/>
      <c r="K41" s="23"/>
    </row>
    <row r="42" spans="1:11" ht="14.1" customHeight="1">
      <c r="A42" s="23"/>
      <c r="B42" s="23"/>
      <c r="C42" s="37"/>
      <c r="D42" s="38" t="s">
        <v>22</v>
      </c>
      <c r="E42" s="38" t="s">
        <v>23</v>
      </c>
      <c r="F42" s="38" t="s">
        <v>23</v>
      </c>
      <c r="G42" s="38" t="s">
        <v>23</v>
      </c>
      <c r="H42" s="23"/>
      <c r="I42" s="23"/>
      <c r="J42" s="23"/>
      <c r="K42" s="23"/>
    </row>
    <row r="43" spans="1:11" ht="14.1" customHeight="1">
      <c r="A43" s="23"/>
      <c r="B43" s="23"/>
      <c r="C43" s="39" t="s">
        <v>48</v>
      </c>
      <c r="D43" s="40">
        <v>0</v>
      </c>
      <c r="E43" s="40">
        <v>58235000</v>
      </c>
      <c r="F43" s="40">
        <v>60086000</v>
      </c>
      <c r="G43" s="40">
        <v>60086000</v>
      </c>
      <c r="H43" s="23"/>
      <c r="I43" s="23"/>
      <c r="J43" s="23"/>
      <c r="K43" s="23"/>
    </row>
    <row r="44" spans="1:11" ht="14.1" customHeight="1">
      <c r="A44" s="23"/>
      <c r="B44" s="23"/>
      <c r="C44" s="39" t="s">
        <v>49</v>
      </c>
      <c r="D44" s="40">
        <v>0</v>
      </c>
      <c r="E44" s="40">
        <v>58235000</v>
      </c>
      <c r="F44" s="40">
        <v>60086000</v>
      </c>
      <c r="G44" s="40">
        <v>60086000</v>
      </c>
      <c r="H44" s="23"/>
      <c r="I44" s="23"/>
      <c r="J44" s="23"/>
      <c r="K44" s="23"/>
    </row>
    <row r="45" spans="1:11" ht="14.1" customHeight="1">
      <c r="A45" s="23"/>
      <c r="B45" s="23"/>
      <c r="C45" s="39" t="s">
        <v>50</v>
      </c>
      <c r="D45" s="40">
        <v>0</v>
      </c>
      <c r="E45" s="40">
        <v>0</v>
      </c>
      <c r="F45" s="40">
        <v>0</v>
      </c>
      <c r="G45" s="40">
        <v>0</v>
      </c>
      <c r="H45" s="23"/>
      <c r="I45" s="23"/>
      <c r="J45" s="23"/>
      <c r="K45" s="23"/>
    </row>
    <row r="46" spans="1:11" ht="14.1" customHeight="1">
      <c r="A46" s="23"/>
      <c r="B46" s="23"/>
      <c r="C46" s="39" t="s">
        <v>51</v>
      </c>
      <c r="D46" s="40">
        <v>0</v>
      </c>
      <c r="E46" s="40">
        <v>9484000</v>
      </c>
      <c r="F46" s="40">
        <v>9782000</v>
      </c>
      <c r="G46" s="40">
        <v>9782000</v>
      </c>
      <c r="H46" s="23"/>
      <c r="I46" s="23"/>
      <c r="J46" s="23"/>
      <c r="K46" s="23"/>
    </row>
    <row r="47" spans="1:11" ht="14.1" customHeight="1">
      <c r="A47" s="23"/>
      <c r="B47" s="23"/>
      <c r="C47" s="39" t="s">
        <v>49</v>
      </c>
      <c r="D47" s="40">
        <v>0</v>
      </c>
      <c r="E47" s="40">
        <v>9484000</v>
      </c>
      <c r="F47" s="40">
        <v>9782000</v>
      </c>
      <c r="G47" s="40">
        <v>9782000</v>
      </c>
      <c r="H47" s="23"/>
      <c r="I47" s="23"/>
      <c r="J47" s="23"/>
      <c r="K47" s="23"/>
    </row>
    <row r="48" spans="1:11" ht="14.1" customHeight="1">
      <c r="A48" s="23"/>
      <c r="B48" s="23"/>
      <c r="C48" s="39" t="s">
        <v>50</v>
      </c>
      <c r="D48" s="40">
        <v>0</v>
      </c>
      <c r="E48" s="40">
        <v>0</v>
      </c>
      <c r="F48" s="40">
        <v>0</v>
      </c>
      <c r="G48" s="40">
        <v>0</v>
      </c>
      <c r="H48" s="23"/>
      <c r="I48" s="23"/>
      <c r="J48" s="23"/>
      <c r="K48" s="23"/>
    </row>
    <row r="49" spans="1:11" ht="14.1" customHeight="1">
      <c r="A49" s="23"/>
      <c r="B49" s="23"/>
      <c r="C49" s="39" t="s">
        <v>52</v>
      </c>
      <c r="D49" s="40">
        <v>0</v>
      </c>
      <c r="E49" s="40">
        <v>11250000</v>
      </c>
      <c r="F49" s="40">
        <v>12250000</v>
      </c>
      <c r="G49" s="40">
        <v>13250000</v>
      </c>
      <c r="H49" s="23"/>
      <c r="I49" s="23"/>
      <c r="J49" s="23"/>
      <c r="K49" s="23"/>
    </row>
    <row r="50" spans="1:11" ht="14.1" customHeight="1">
      <c r="A50" s="23"/>
      <c r="B50" s="23"/>
      <c r="C50" s="39" t="s">
        <v>49</v>
      </c>
      <c r="D50" s="40">
        <v>0</v>
      </c>
      <c r="E50" s="40">
        <v>11250000</v>
      </c>
      <c r="F50" s="40">
        <v>12250000</v>
      </c>
      <c r="G50" s="40">
        <v>13250000</v>
      </c>
      <c r="H50" s="23"/>
      <c r="I50" s="23"/>
      <c r="J50" s="23"/>
      <c r="K50" s="23"/>
    </row>
    <row r="51" spans="1:11" ht="14.1" customHeight="1">
      <c r="A51" s="23"/>
      <c r="B51" s="23"/>
      <c r="C51" s="39" t="s">
        <v>50</v>
      </c>
      <c r="D51" s="40">
        <v>0</v>
      </c>
      <c r="E51" s="40">
        <v>0</v>
      </c>
      <c r="F51" s="40">
        <v>0</v>
      </c>
      <c r="G51" s="40">
        <v>0</v>
      </c>
      <c r="H51" s="23"/>
      <c r="I51" s="23"/>
      <c r="J51" s="23"/>
      <c r="K51" s="23"/>
    </row>
    <row r="52" spans="1:11" ht="14.1" customHeight="1">
      <c r="A52" s="23"/>
      <c r="B52" s="23"/>
      <c r="C52" s="39" t="s">
        <v>53</v>
      </c>
      <c r="D52" s="40">
        <v>0</v>
      </c>
      <c r="E52" s="40">
        <v>0</v>
      </c>
      <c r="F52" s="40">
        <v>0</v>
      </c>
      <c r="G52" s="40">
        <v>0</v>
      </c>
      <c r="H52" s="23"/>
      <c r="I52" s="23"/>
      <c r="J52" s="23"/>
      <c r="K52" s="23"/>
    </row>
    <row r="53" spans="1:11" ht="14.1" customHeight="1">
      <c r="A53" s="23"/>
      <c r="B53" s="23"/>
      <c r="C53" s="39" t="s">
        <v>49</v>
      </c>
      <c r="D53" s="40">
        <v>0</v>
      </c>
      <c r="E53" s="40">
        <v>0</v>
      </c>
      <c r="F53" s="40">
        <v>0</v>
      </c>
      <c r="G53" s="40">
        <v>0</v>
      </c>
      <c r="H53" s="23"/>
      <c r="I53" s="23"/>
      <c r="J53" s="23"/>
      <c r="K53" s="23"/>
    </row>
    <row r="54" spans="1:11" ht="14.1" customHeight="1">
      <c r="A54" s="23"/>
      <c r="B54" s="23"/>
      <c r="C54" s="39" t="s">
        <v>50</v>
      </c>
      <c r="D54" s="40">
        <v>0</v>
      </c>
      <c r="E54" s="40">
        <v>0</v>
      </c>
      <c r="F54" s="40">
        <v>0</v>
      </c>
      <c r="G54" s="40">
        <v>0</v>
      </c>
      <c r="H54" s="23"/>
      <c r="I54" s="23"/>
      <c r="J54" s="23"/>
      <c r="K54" s="23"/>
    </row>
    <row r="55" spans="1:11" ht="14.1" customHeight="1">
      <c r="A55" s="23"/>
      <c r="B55" s="23"/>
      <c r="C55" s="39" t="s">
        <v>54</v>
      </c>
      <c r="D55" s="40">
        <v>0</v>
      </c>
      <c r="E55" s="40">
        <v>0</v>
      </c>
      <c r="F55" s="40">
        <v>0</v>
      </c>
      <c r="G55" s="40">
        <v>0</v>
      </c>
      <c r="H55" s="23"/>
      <c r="I55" s="23"/>
      <c r="J55" s="23"/>
      <c r="K55" s="23"/>
    </row>
    <row r="56" spans="1:11" ht="14.1" customHeight="1">
      <c r="A56" s="23"/>
      <c r="B56" s="23"/>
      <c r="C56" s="39" t="s">
        <v>49</v>
      </c>
      <c r="D56" s="40">
        <v>0</v>
      </c>
      <c r="E56" s="40">
        <v>0</v>
      </c>
      <c r="F56" s="40">
        <v>0</v>
      </c>
      <c r="G56" s="40">
        <v>0</v>
      </c>
      <c r="H56" s="23"/>
      <c r="I56" s="23"/>
      <c r="J56" s="23"/>
      <c r="K56" s="23"/>
    </row>
    <row r="57" spans="1:11" ht="14.1" customHeight="1">
      <c r="A57" s="23"/>
      <c r="B57" s="23"/>
      <c r="C57" s="39" t="s">
        <v>50</v>
      </c>
      <c r="D57" s="40">
        <v>0</v>
      </c>
      <c r="E57" s="40">
        <v>0</v>
      </c>
      <c r="F57" s="40">
        <v>0</v>
      </c>
      <c r="G57" s="40">
        <v>0</v>
      </c>
      <c r="H57" s="23"/>
      <c r="I57" s="23"/>
      <c r="J57" s="23"/>
      <c r="K57" s="23"/>
    </row>
    <row r="58" spans="1:11" ht="14.1" customHeight="1">
      <c r="A58" s="23"/>
      <c r="B58" s="23"/>
      <c r="C58" s="39" t="s">
        <v>55</v>
      </c>
      <c r="D58" s="40">
        <v>0</v>
      </c>
      <c r="E58" s="40">
        <v>3500000</v>
      </c>
      <c r="F58" s="40">
        <v>3500000</v>
      </c>
      <c r="G58" s="40">
        <v>3500000</v>
      </c>
      <c r="H58" s="23"/>
      <c r="I58" s="23"/>
      <c r="J58" s="23"/>
      <c r="K58" s="23"/>
    </row>
    <row r="59" spans="1:11" ht="14.1" customHeight="1">
      <c r="A59" s="23"/>
      <c r="B59" s="23"/>
      <c r="C59" s="39" t="s">
        <v>49</v>
      </c>
      <c r="D59" s="40">
        <v>0</v>
      </c>
      <c r="E59" s="40">
        <v>3500000</v>
      </c>
      <c r="F59" s="40">
        <v>3500000</v>
      </c>
      <c r="G59" s="40">
        <v>3500000</v>
      </c>
      <c r="H59" s="23"/>
      <c r="I59" s="23"/>
      <c r="J59" s="23"/>
      <c r="K59" s="23"/>
    </row>
    <row r="60" spans="1:11" ht="14.1" customHeight="1">
      <c r="A60" s="23"/>
      <c r="B60" s="23"/>
      <c r="C60" s="39" t="s">
        <v>50</v>
      </c>
      <c r="D60" s="40">
        <v>0</v>
      </c>
      <c r="E60" s="40">
        <v>0</v>
      </c>
      <c r="F60" s="40">
        <v>0</v>
      </c>
      <c r="G60" s="40">
        <v>0</v>
      </c>
      <c r="H60" s="23"/>
      <c r="I60" s="23"/>
      <c r="J60" s="23"/>
      <c r="K60" s="23"/>
    </row>
    <row r="61" spans="1:11" ht="14.1" customHeight="1">
      <c r="A61" s="23"/>
      <c r="B61" s="23"/>
      <c r="C61" s="39" t="s">
        <v>56</v>
      </c>
      <c r="D61" s="40">
        <v>0</v>
      </c>
      <c r="E61" s="40">
        <v>0</v>
      </c>
      <c r="F61" s="40">
        <v>0</v>
      </c>
      <c r="G61" s="40">
        <v>0</v>
      </c>
      <c r="H61" s="23"/>
      <c r="I61" s="23"/>
      <c r="J61" s="23"/>
      <c r="K61" s="23"/>
    </row>
    <row r="62" spans="1:11" ht="14.1" customHeight="1">
      <c r="A62" s="23"/>
      <c r="B62" s="23"/>
      <c r="C62" s="39" t="s">
        <v>49</v>
      </c>
      <c r="D62" s="40">
        <v>0</v>
      </c>
      <c r="E62" s="40">
        <v>0</v>
      </c>
      <c r="F62" s="40">
        <v>0</v>
      </c>
      <c r="G62" s="40">
        <v>0</v>
      </c>
      <c r="H62" s="23"/>
      <c r="I62" s="23"/>
      <c r="J62" s="23"/>
      <c r="K62" s="23"/>
    </row>
    <row r="63" spans="1:11" ht="14.1" customHeight="1">
      <c r="A63" s="23"/>
      <c r="B63" s="23"/>
      <c r="C63" s="39" t="s">
        <v>50</v>
      </c>
      <c r="D63" s="40">
        <v>0</v>
      </c>
      <c r="E63" s="40">
        <v>0</v>
      </c>
      <c r="F63" s="40">
        <v>0</v>
      </c>
      <c r="G63" s="40">
        <v>0</v>
      </c>
      <c r="H63" s="23"/>
      <c r="I63" s="23"/>
      <c r="J63" s="23"/>
      <c r="K63" s="23"/>
    </row>
    <row r="64" spans="1:11" ht="14.1" customHeight="1">
      <c r="A64" s="23"/>
      <c r="B64" s="23"/>
      <c r="C64" s="39" t="s">
        <v>57</v>
      </c>
      <c r="D64" s="40">
        <v>0</v>
      </c>
      <c r="E64" s="40">
        <v>0</v>
      </c>
      <c r="F64" s="40">
        <v>0</v>
      </c>
      <c r="G64" s="40">
        <v>0</v>
      </c>
      <c r="H64" s="23"/>
      <c r="I64" s="23"/>
      <c r="J64" s="23"/>
      <c r="K64" s="23"/>
    </row>
    <row r="65" spans="1:11" ht="14.1" customHeight="1">
      <c r="A65" s="23"/>
      <c r="B65" s="23"/>
      <c r="C65" s="39" t="s">
        <v>49</v>
      </c>
      <c r="D65" s="40">
        <v>0</v>
      </c>
      <c r="E65" s="40">
        <v>0</v>
      </c>
      <c r="F65" s="40">
        <v>0</v>
      </c>
      <c r="G65" s="40">
        <v>0</v>
      </c>
      <c r="H65" s="23"/>
      <c r="I65" s="23"/>
      <c r="J65" s="23"/>
      <c r="K65" s="23"/>
    </row>
    <row r="66" spans="1:11" ht="14.1" customHeight="1">
      <c r="A66" s="23"/>
      <c r="B66" s="23"/>
      <c r="C66" s="39" t="s">
        <v>58</v>
      </c>
      <c r="D66" s="40">
        <v>0</v>
      </c>
      <c r="E66" s="40">
        <v>0</v>
      </c>
      <c r="F66" s="40">
        <v>0</v>
      </c>
      <c r="G66" s="40">
        <v>0</v>
      </c>
      <c r="H66" s="23"/>
      <c r="I66" s="23"/>
      <c r="J66" s="23"/>
      <c r="K66" s="23"/>
    </row>
    <row r="67" spans="1:11" ht="14.1" customHeight="1">
      <c r="A67" s="23"/>
      <c r="B67" s="23"/>
      <c r="C67" s="39" t="s">
        <v>59</v>
      </c>
      <c r="D67" s="40">
        <v>0</v>
      </c>
      <c r="E67" s="40">
        <v>0</v>
      </c>
      <c r="F67" s="40">
        <v>0</v>
      </c>
      <c r="G67" s="40">
        <v>0</v>
      </c>
      <c r="H67" s="23"/>
      <c r="I67" s="23"/>
      <c r="J67" s="23"/>
      <c r="K67" s="23"/>
    </row>
    <row r="68" spans="1:11" ht="14.1" customHeight="1">
      <c r="A68" s="23"/>
      <c r="B68" s="23"/>
      <c r="C68" s="39" t="s">
        <v>60</v>
      </c>
      <c r="D68" s="40">
        <v>0</v>
      </c>
      <c r="E68" s="40">
        <v>0</v>
      </c>
      <c r="F68" s="40">
        <v>0</v>
      </c>
      <c r="G68" s="40">
        <v>0</v>
      </c>
      <c r="H68" s="23"/>
      <c r="I68" s="23"/>
      <c r="J68" s="23"/>
      <c r="K68" s="23"/>
    </row>
    <row r="69" spans="1:11" ht="14.1" customHeight="1">
      <c r="A69" s="23"/>
      <c r="B69" s="23"/>
      <c r="C69" s="39" t="s">
        <v>61</v>
      </c>
      <c r="D69" s="40">
        <v>0</v>
      </c>
      <c r="E69" s="40">
        <v>0</v>
      </c>
      <c r="F69" s="40">
        <v>0</v>
      </c>
      <c r="G69" s="40">
        <v>0</v>
      </c>
      <c r="H69" s="23"/>
      <c r="I69" s="23"/>
      <c r="J69" s="23"/>
      <c r="K69" s="23"/>
    </row>
    <row r="70" spans="1:11" ht="14.1" customHeight="1">
      <c r="A70" s="23"/>
      <c r="B70" s="23"/>
      <c r="C70" s="39" t="s">
        <v>62</v>
      </c>
      <c r="D70" s="40">
        <v>0</v>
      </c>
      <c r="E70" s="40">
        <v>0</v>
      </c>
      <c r="F70" s="40">
        <v>0</v>
      </c>
      <c r="G70" s="40">
        <v>0</v>
      </c>
      <c r="H70" s="23"/>
      <c r="I70" s="23"/>
      <c r="J70" s="23"/>
      <c r="K70" s="23"/>
    </row>
    <row r="71" spans="1:11" ht="14.1" customHeight="1">
      <c r="A71" s="23"/>
      <c r="B71" s="23"/>
      <c r="C71" s="39" t="s">
        <v>49</v>
      </c>
      <c r="D71" s="40">
        <v>0</v>
      </c>
      <c r="E71" s="40">
        <v>0</v>
      </c>
      <c r="F71" s="40">
        <v>0</v>
      </c>
      <c r="G71" s="40">
        <v>0</v>
      </c>
      <c r="H71" s="23"/>
      <c r="I71" s="23"/>
      <c r="J71" s="23"/>
      <c r="K71" s="23"/>
    </row>
    <row r="72" spans="1:11" ht="14.1" customHeight="1">
      <c r="A72" s="23"/>
      <c r="B72" s="23"/>
      <c r="C72" s="39" t="s">
        <v>58</v>
      </c>
      <c r="D72" s="40">
        <v>0</v>
      </c>
      <c r="E72" s="40">
        <v>0</v>
      </c>
      <c r="F72" s="40">
        <v>0</v>
      </c>
      <c r="G72" s="40">
        <v>0</v>
      </c>
      <c r="H72" s="23"/>
      <c r="I72" s="23"/>
      <c r="J72" s="23"/>
      <c r="K72" s="23"/>
    </row>
    <row r="73" spans="1:11" ht="14.1" customHeight="1">
      <c r="A73" s="23"/>
      <c r="B73" s="23"/>
      <c r="C73" s="39" t="s">
        <v>59</v>
      </c>
      <c r="D73" s="40">
        <v>0</v>
      </c>
      <c r="E73" s="40">
        <v>0</v>
      </c>
      <c r="F73" s="40">
        <v>0</v>
      </c>
      <c r="G73" s="40">
        <v>0</v>
      </c>
      <c r="H73" s="23"/>
      <c r="I73" s="23"/>
      <c r="J73" s="23"/>
      <c r="K73" s="23"/>
    </row>
    <row r="74" spans="1:11" ht="14.1" customHeight="1">
      <c r="A74" s="23"/>
      <c r="B74" s="23"/>
      <c r="C74" s="39" t="s">
        <v>60</v>
      </c>
      <c r="D74" s="40">
        <v>0</v>
      </c>
      <c r="E74" s="40">
        <v>0</v>
      </c>
      <c r="F74" s="40">
        <v>0</v>
      </c>
      <c r="G74" s="40">
        <v>0</v>
      </c>
      <c r="H74" s="23"/>
      <c r="I74" s="23"/>
      <c r="J74" s="23"/>
      <c r="K74" s="23"/>
    </row>
    <row r="75" spans="1:11" ht="14.1" customHeight="1">
      <c r="A75" s="23"/>
      <c r="B75" s="23"/>
      <c r="C75" s="39" t="s">
        <v>61</v>
      </c>
      <c r="D75" s="40">
        <v>0</v>
      </c>
      <c r="E75" s="40">
        <v>0</v>
      </c>
      <c r="F75" s="40">
        <v>0</v>
      </c>
      <c r="G75" s="40">
        <v>0</v>
      </c>
      <c r="H75" s="23"/>
      <c r="I75" s="23"/>
      <c r="J75" s="23"/>
      <c r="K75" s="23"/>
    </row>
    <row r="76" spans="1:11" ht="14.1" customHeight="1">
      <c r="A76" s="23"/>
      <c r="B76" s="23"/>
      <c r="C76" s="39" t="s">
        <v>63</v>
      </c>
      <c r="D76" s="40">
        <v>0</v>
      </c>
      <c r="E76" s="40">
        <v>0</v>
      </c>
      <c r="F76" s="40">
        <v>0</v>
      </c>
      <c r="G76" s="40">
        <v>0</v>
      </c>
      <c r="H76" s="23"/>
      <c r="I76" s="23"/>
      <c r="J76" s="23"/>
      <c r="K76" s="23"/>
    </row>
    <row r="77" spans="1:11" ht="14.1" customHeight="1">
      <c r="A77" s="23"/>
      <c r="B77" s="23"/>
      <c r="C77" s="39" t="s">
        <v>49</v>
      </c>
      <c r="D77" s="40">
        <v>0</v>
      </c>
      <c r="E77" s="40">
        <v>0</v>
      </c>
      <c r="F77" s="40">
        <v>0</v>
      </c>
      <c r="G77" s="40">
        <v>0</v>
      </c>
      <c r="H77" s="23"/>
      <c r="I77" s="23"/>
      <c r="J77" s="23"/>
      <c r="K77" s="23"/>
    </row>
    <row r="78" spans="1:11" ht="14.1" customHeight="1">
      <c r="A78" s="23"/>
      <c r="B78" s="23"/>
      <c r="C78" s="39" t="s">
        <v>58</v>
      </c>
      <c r="D78" s="40">
        <v>0</v>
      </c>
      <c r="E78" s="40">
        <v>0</v>
      </c>
      <c r="F78" s="40">
        <v>0</v>
      </c>
      <c r="G78" s="40">
        <v>0</v>
      </c>
      <c r="H78" s="23"/>
      <c r="I78" s="23"/>
      <c r="J78" s="23"/>
      <c r="K78" s="23"/>
    </row>
    <row r="79" spans="1:11" ht="14.1" customHeight="1">
      <c r="A79" s="23"/>
      <c r="B79" s="23"/>
      <c r="C79" s="39" t="s">
        <v>59</v>
      </c>
      <c r="D79" s="40">
        <v>0</v>
      </c>
      <c r="E79" s="40">
        <v>0</v>
      </c>
      <c r="F79" s="40">
        <v>0</v>
      </c>
      <c r="G79" s="40">
        <v>0</v>
      </c>
      <c r="H79" s="23"/>
      <c r="I79" s="23"/>
      <c r="J79" s="23"/>
      <c r="K79" s="23"/>
    </row>
    <row r="80" spans="1:11" ht="14.1" customHeight="1">
      <c r="A80" s="23"/>
      <c r="B80" s="23"/>
      <c r="C80" s="39" t="s">
        <v>60</v>
      </c>
      <c r="D80" s="40">
        <v>0</v>
      </c>
      <c r="E80" s="40">
        <v>0</v>
      </c>
      <c r="F80" s="40">
        <v>0</v>
      </c>
      <c r="G80" s="40">
        <v>0</v>
      </c>
      <c r="H80" s="23"/>
      <c r="I80" s="23"/>
      <c r="J80" s="23"/>
      <c r="K80" s="23"/>
    </row>
    <row r="81" spans="1:11" ht="14.1" customHeight="1">
      <c r="A81" s="23"/>
      <c r="B81" s="23"/>
      <c r="C81" s="39" t="s">
        <v>61</v>
      </c>
      <c r="D81" s="40">
        <v>0</v>
      </c>
      <c r="E81" s="40">
        <v>0</v>
      </c>
      <c r="F81" s="40">
        <v>0</v>
      </c>
      <c r="G81" s="40">
        <v>0</v>
      </c>
      <c r="H81" s="23"/>
      <c r="I81" s="23"/>
      <c r="J81" s="23"/>
      <c r="K81" s="23"/>
    </row>
    <row r="82" spans="1:11" ht="14.1" customHeight="1">
      <c r="A82" s="23"/>
      <c r="B82" s="23"/>
      <c r="C82" s="39" t="s">
        <v>64</v>
      </c>
      <c r="D82" s="40">
        <v>0</v>
      </c>
      <c r="E82" s="40">
        <v>0</v>
      </c>
      <c r="F82" s="40">
        <v>0</v>
      </c>
      <c r="G82" s="40">
        <v>0</v>
      </c>
      <c r="H82" s="23"/>
      <c r="I82" s="23"/>
      <c r="J82" s="23"/>
      <c r="K82" s="23"/>
    </row>
    <row r="83" spans="1:11" ht="14.1" customHeight="1">
      <c r="A83" s="23"/>
      <c r="B83" s="23"/>
      <c r="C83" s="39" t="s">
        <v>65</v>
      </c>
      <c r="D83" s="40">
        <v>0</v>
      </c>
      <c r="E83" s="40">
        <v>0</v>
      </c>
      <c r="F83" s="40">
        <v>0</v>
      </c>
      <c r="G83" s="40">
        <v>0</v>
      </c>
      <c r="H83" s="23"/>
      <c r="I83" s="23"/>
      <c r="J83" s="23"/>
      <c r="K83" s="23"/>
    </row>
    <row r="84" spans="1:11" ht="14.1" customHeight="1">
      <c r="A84" s="23"/>
      <c r="B84" s="23"/>
      <c r="C84" s="41" t="s">
        <v>25</v>
      </c>
      <c r="D84" s="40">
        <v>0</v>
      </c>
      <c r="E84" s="40">
        <v>82469000</v>
      </c>
      <c r="F84" s="40">
        <v>85618000</v>
      </c>
      <c r="G84" s="40">
        <v>86618000</v>
      </c>
      <c r="H84" s="23"/>
      <c r="I84" s="23"/>
      <c r="J84" s="23"/>
      <c r="K84" s="23"/>
    </row>
    <row r="85" spans="1:11" ht="14.1" customHeight="1">
      <c r="A85" s="23"/>
      <c r="B85" s="23"/>
      <c r="C85" s="1852" t="s">
        <v>66</v>
      </c>
      <c r="D85" s="1853"/>
      <c r="E85" s="1853"/>
      <c r="F85" s="1853"/>
      <c r="G85" s="1853"/>
      <c r="H85" s="23"/>
      <c r="I85" s="23"/>
      <c r="J85" s="23"/>
      <c r="K85" s="23"/>
    </row>
    <row r="86" spans="1:11" ht="14.1" customHeight="1">
      <c r="A86" s="23"/>
      <c r="B86" s="23"/>
      <c r="C86" s="32" t="s">
        <v>456</v>
      </c>
      <c r="D86" s="1852" t="s">
        <v>457</v>
      </c>
      <c r="E86" s="1853"/>
      <c r="F86" s="1853"/>
      <c r="G86" s="1853"/>
      <c r="H86" s="23"/>
      <c r="I86" s="23"/>
      <c r="J86" s="23"/>
      <c r="K86" s="23"/>
    </row>
    <row r="87" spans="1:11" ht="14.1" customHeight="1">
      <c r="A87" s="23"/>
      <c r="B87" s="23"/>
      <c r="C87" s="33" t="s">
        <v>19</v>
      </c>
      <c r="D87" s="1850" t="s">
        <v>458</v>
      </c>
      <c r="E87" s="1851"/>
      <c r="F87" s="1851"/>
      <c r="G87" s="1851"/>
      <c r="H87" s="23"/>
      <c r="I87" s="23"/>
      <c r="J87" s="23"/>
      <c r="K87" s="23"/>
    </row>
    <row r="88" spans="1:11" ht="14.1" customHeight="1">
      <c r="A88" s="23"/>
      <c r="B88" s="23"/>
      <c r="C88" s="34" t="s">
        <v>20</v>
      </c>
      <c r="D88" s="1846" t="s">
        <v>457</v>
      </c>
      <c r="E88" s="1847"/>
      <c r="F88" s="1847"/>
      <c r="G88" s="1847"/>
      <c r="H88" s="23"/>
      <c r="I88" s="23"/>
      <c r="J88" s="23"/>
      <c r="K88" s="23"/>
    </row>
    <row r="89" spans="1:11" ht="14.1" customHeight="1">
      <c r="A89" s="23"/>
      <c r="B89" s="23"/>
      <c r="C89" s="34" t="s">
        <v>21</v>
      </c>
      <c r="D89" s="1846" t="s">
        <v>459</v>
      </c>
      <c r="E89" s="1847"/>
      <c r="F89" s="1847"/>
      <c r="G89" s="1847"/>
      <c r="H89" s="23"/>
      <c r="I89" s="23"/>
      <c r="J89" s="23"/>
      <c r="K89" s="23"/>
    </row>
    <row r="90" spans="1:11" ht="15" customHeight="1">
      <c r="A90" s="23"/>
      <c r="B90" s="23"/>
      <c r="C90" s="35"/>
      <c r="D90" s="36">
        <v>2023</v>
      </c>
      <c r="E90" s="36">
        <v>2024</v>
      </c>
      <c r="F90" s="36">
        <v>2025</v>
      </c>
      <c r="G90" s="36">
        <v>2026</v>
      </c>
      <c r="H90" s="23"/>
      <c r="I90" s="23"/>
      <c r="J90" s="23"/>
      <c r="K90" s="23"/>
    </row>
    <row r="91" spans="1:11" ht="15" customHeight="1">
      <c r="A91" s="23"/>
      <c r="B91" s="23"/>
      <c r="C91" s="37"/>
      <c r="D91" s="38" t="s">
        <v>22</v>
      </c>
      <c r="E91" s="38" t="s">
        <v>23</v>
      </c>
      <c r="F91" s="38" t="s">
        <v>23</v>
      </c>
      <c r="G91" s="38" t="s">
        <v>23</v>
      </c>
      <c r="H91" s="23"/>
      <c r="I91" s="23"/>
      <c r="J91" s="23"/>
      <c r="K91" s="23"/>
    </row>
    <row r="92" spans="1:11" ht="14.1" customHeight="1">
      <c r="A92" s="23"/>
      <c r="B92" s="23"/>
      <c r="C92" s="27" t="s">
        <v>33</v>
      </c>
      <c r="D92" s="31" t="s">
        <v>34</v>
      </c>
      <c r="E92" s="31" t="s">
        <v>34</v>
      </c>
      <c r="F92" s="31" t="s">
        <v>34</v>
      </c>
      <c r="G92" s="31" t="s">
        <v>34</v>
      </c>
      <c r="H92" s="23"/>
      <c r="I92" s="23"/>
      <c r="J92" s="23"/>
      <c r="K92" s="23"/>
    </row>
    <row r="93" spans="1:11" ht="14.1" customHeight="1">
      <c r="A93" s="23"/>
      <c r="B93" s="23"/>
      <c r="C93" s="27" t="s">
        <v>35</v>
      </c>
      <c r="D93" s="31" t="s">
        <v>42</v>
      </c>
      <c r="E93" s="31" t="s">
        <v>460</v>
      </c>
      <c r="F93" s="31" t="s">
        <v>280</v>
      </c>
      <c r="G93" s="31" t="s">
        <v>460</v>
      </c>
      <c r="H93" s="23"/>
      <c r="I93" s="23"/>
      <c r="J93" s="23"/>
      <c r="K93" s="23"/>
    </row>
    <row r="94" spans="1:11" ht="14.1" customHeight="1">
      <c r="A94" s="23"/>
      <c r="B94" s="23"/>
      <c r="C94" s="27" t="s">
        <v>40</v>
      </c>
      <c r="D94" s="31" t="s">
        <v>42</v>
      </c>
      <c r="E94" s="31" t="s">
        <v>460</v>
      </c>
      <c r="F94" s="31" t="s">
        <v>280</v>
      </c>
      <c r="G94" s="31" t="s">
        <v>460</v>
      </c>
      <c r="H94" s="23"/>
      <c r="I94" s="23"/>
      <c r="J94" s="23"/>
      <c r="K94" s="23"/>
    </row>
    <row r="95" spans="1:11" ht="14.1" customHeight="1">
      <c r="A95" s="23"/>
      <c r="B95" s="23"/>
      <c r="C95" s="27" t="s">
        <v>41</v>
      </c>
      <c r="D95" s="31" t="s">
        <v>18</v>
      </c>
      <c r="E95" s="31" t="s">
        <v>42</v>
      </c>
      <c r="F95" s="31" t="s">
        <v>42</v>
      </c>
      <c r="G95" s="31" t="s">
        <v>42</v>
      </c>
      <c r="H95" s="23"/>
      <c r="I95" s="23"/>
      <c r="J95" s="23"/>
      <c r="K95" s="23"/>
    </row>
    <row r="96" spans="1:11" ht="14.1" customHeight="1">
      <c r="A96" s="23"/>
      <c r="B96" s="23"/>
      <c r="C96" s="27" t="s">
        <v>43</v>
      </c>
      <c r="D96" s="31" t="s">
        <v>18</v>
      </c>
      <c r="E96" s="31" t="s">
        <v>18</v>
      </c>
      <c r="F96" s="31" t="s">
        <v>461</v>
      </c>
      <c r="G96" s="31" t="s">
        <v>295</v>
      </c>
      <c r="H96" s="23"/>
      <c r="I96" s="23"/>
      <c r="J96" s="23"/>
      <c r="K96" s="23"/>
    </row>
    <row r="97" spans="1:11" ht="14.1" customHeight="1">
      <c r="A97" s="23"/>
      <c r="B97" s="23"/>
      <c r="C97" s="27" t="s">
        <v>47</v>
      </c>
      <c r="D97" s="31" t="s">
        <v>18</v>
      </c>
      <c r="E97" s="31" t="s">
        <v>18</v>
      </c>
      <c r="F97" s="31" t="s">
        <v>461</v>
      </c>
      <c r="G97" s="31" t="s">
        <v>295</v>
      </c>
      <c r="H97" s="23"/>
      <c r="I97" s="23"/>
      <c r="J97" s="23"/>
      <c r="K97" s="23"/>
    </row>
    <row r="98" spans="1:11" ht="14.1" customHeight="1">
      <c r="A98" s="23"/>
      <c r="B98" s="23"/>
      <c r="C98" s="1848" t="s">
        <v>24</v>
      </c>
      <c r="D98" s="1849"/>
      <c r="E98" s="1849"/>
      <c r="F98" s="1849"/>
      <c r="G98" s="1849"/>
      <c r="H98" s="23"/>
      <c r="I98" s="23"/>
      <c r="J98" s="23"/>
      <c r="K98" s="23"/>
    </row>
    <row r="99" spans="1:11" ht="14.1" customHeight="1">
      <c r="A99" s="23"/>
      <c r="B99" s="23"/>
      <c r="C99" s="35"/>
      <c r="D99" s="36">
        <v>2023</v>
      </c>
      <c r="E99" s="36">
        <v>2024</v>
      </c>
      <c r="F99" s="36">
        <v>2025</v>
      </c>
      <c r="G99" s="36">
        <v>2026</v>
      </c>
      <c r="H99" s="23"/>
      <c r="I99" s="23"/>
      <c r="J99" s="23"/>
      <c r="K99" s="23"/>
    </row>
    <row r="100" spans="1:11" ht="14.1" customHeight="1">
      <c r="A100" s="23"/>
      <c r="B100" s="23"/>
      <c r="C100" s="37"/>
      <c r="D100" s="38" t="s">
        <v>22</v>
      </c>
      <c r="E100" s="38" t="s">
        <v>23</v>
      </c>
      <c r="F100" s="38" t="s">
        <v>23</v>
      </c>
      <c r="G100" s="38" t="s">
        <v>23</v>
      </c>
      <c r="H100" s="23"/>
      <c r="I100" s="23"/>
      <c r="J100" s="23"/>
      <c r="K100" s="23"/>
    </row>
    <row r="101" spans="1:11" ht="14.1" customHeight="1">
      <c r="A101" s="23"/>
      <c r="B101" s="23"/>
      <c r="C101" s="39" t="s">
        <v>48</v>
      </c>
      <c r="D101" s="40">
        <v>0</v>
      </c>
      <c r="E101" s="40">
        <v>0</v>
      </c>
      <c r="F101" s="40">
        <v>0</v>
      </c>
      <c r="G101" s="40">
        <v>0</v>
      </c>
      <c r="H101" s="23"/>
      <c r="I101" s="23"/>
      <c r="J101" s="23"/>
      <c r="K101" s="23"/>
    </row>
    <row r="102" spans="1:11" ht="14.1" customHeight="1">
      <c r="A102" s="23"/>
      <c r="B102" s="23"/>
      <c r="C102" s="39" t="s">
        <v>49</v>
      </c>
      <c r="D102" s="40">
        <v>0</v>
      </c>
      <c r="E102" s="40">
        <v>0</v>
      </c>
      <c r="F102" s="40">
        <v>0</v>
      </c>
      <c r="G102" s="40">
        <v>0</v>
      </c>
      <c r="H102" s="23"/>
      <c r="I102" s="23"/>
      <c r="J102" s="23"/>
      <c r="K102" s="23"/>
    </row>
    <row r="103" spans="1:11" ht="14.1" customHeight="1">
      <c r="A103" s="23"/>
      <c r="B103" s="23"/>
      <c r="C103" s="39" t="s">
        <v>50</v>
      </c>
      <c r="D103" s="40">
        <v>0</v>
      </c>
      <c r="E103" s="40">
        <v>0</v>
      </c>
      <c r="F103" s="40">
        <v>0</v>
      </c>
      <c r="G103" s="40">
        <v>0</v>
      </c>
      <c r="H103" s="23"/>
      <c r="I103" s="23"/>
      <c r="J103" s="23"/>
      <c r="K103" s="23"/>
    </row>
    <row r="104" spans="1:11" ht="14.1" customHeight="1">
      <c r="A104" s="23"/>
      <c r="B104" s="23"/>
      <c r="C104" s="39" t="s">
        <v>51</v>
      </c>
      <c r="D104" s="40">
        <v>0</v>
      </c>
      <c r="E104" s="40">
        <v>0</v>
      </c>
      <c r="F104" s="40">
        <v>0</v>
      </c>
      <c r="G104" s="40">
        <v>0</v>
      </c>
      <c r="H104" s="23"/>
      <c r="I104" s="23"/>
      <c r="J104" s="23"/>
      <c r="K104" s="23"/>
    </row>
    <row r="105" spans="1:11" ht="14.1" customHeight="1">
      <c r="A105" s="23"/>
      <c r="B105" s="23"/>
      <c r="C105" s="39" t="s">
        <v>49</v>
      </c>
      <c r="D105" s="40">
        <v>0</v>
      </c>
      <c r="E105" s="40">
        <v>0</v>
      </c>
      <c r="F105" s="40">
        <v>0</v>
      </c>
      <c r="G105" s="40">
        <v>0</v>
      </c>
      <c r="H105" s="23"/>
      <c r="I105" s="23"/>
      <c r="J105" s="23"/>
      <c r="K105" s="23"/>
    </row>
    <row r="106" spans="1:11" ht="14.1" customHeight="1">
      <c r="A106" s="23"/>
      <c r="B106" s="23"/>
      <c r="C106" s="39" t="s">
        <v>50</v>
      </c>
      <c r="D106" s="40">
        <v>0</v>
      </c>
      <c r="E106" s="40">
        <v>0</v>
      </c>
      <c r="F106" s="40">
        <v>0</v>
      </c>
      <c r="G106" s="40">
        <v>0</v>
      </c>
      <c r="H106" s="23"/>
      <c r="I106" s="23"/>
      <c r="J106" s="23"/>
      <c r="K106" s="23"/>
    </row>
    <row r="107" spans="1:11" ht="14.1" customHeight="1">
      <c r="A107" s="23"/>
      <c r="B107" s="23"/>
      <c r="C107" s="39" t="s">
        <v>52</v>
      </c>
      <c r="D107" s="40">
        <v>0</v>
      </c>
      <c r="E107" s="40">
        <v>0</v>
      </c>
      <c r="F107" s="40">
        <v>0</v>
      </c>
      <c r="G107" s="40">
        <v>0</v>
      </c>
      <c r="H107" s="23"/>
      <c r="I107" s="23"/>
      <c r="J107" s="23"/>
      <c r="K107" s="23"/>
    </row>
    <row r="108" spans="1:11" ht="14.1" customHeight="1">
      <c r="A108" s="23"/>
      <c r="B108" s="23"/>
      <c r="C108" s="39" t="s">
        <v>49</v>
      </c>
      <c r="D108" s="40">
        <v>0</v>
      </c>
      <c r="E108" s="40">
        <v>0</v>
      </c>
      <c r="F108" s="40">
        <v>0</v>
      </c>
      <c r="G108" s="40">
        <v>0</v>
      </c>
      <c r="H108" s="23"/>
      <c r="I108" s="23"/>
      <c r="J108" s="23"/>
      <c r="K108" s="23"/>
    </row>
    <row r="109" spans="1:11" ht="14.1" customHeight="1">
      <c r="A109" s="23"/>
      <c r="B109" s="23"/>
      <c r="C109" s="39" t="s">
        <v>50</v>
      </c>
      <c r="D109" s="40">
        <v>0</v>
      </c>
      <c r="E109" s="40">
        <v>0</v>
      </c>
      <c r="F109" s="40">
        <v>0</v>
      </c>
      <c r="G109" s="40">
        <v>0</v>
      </c>
      <c r="H109" s="23"/>
      <c r="I109" s="23"/>
      <c r="J109" s="23"/>
      <c r="K109" s="23"/>
    </row>
    <row r="110" spans="1:11" ht="14.1" customHeight="1">
      <c r="A110" s="23"/>
      <c r="B110" s="23"/>
      <c r="C110" s="39" t="s">
        <v>53</v>
      </c>
      <c r="D110" s="40">
        <v>0</v>
      </c>
      <c r="E110" s="40">
        <v>0</v>
      </c>
      <c r="F110" s="40">
        <v>0</v>
      </c>
      <c r="G110" s="40">
        <v>0</v>
      </c>
      <c r="H110" s="23"/>
      <c r="I110" s="23"/>
      <c r="J110" s="23"/>
      <c r="K110" s="23"/>
    </row>
    <row r="111" spans="1:11" ht="14.1" customHeight="1">
      <c r="A111" s="23"/>
      <c r="B111" s="23"/>
      <c r="C111" s="39" t="s">
        <v>49</v>
      </c>
      <c r="D111" s="40">
        <v>0</v>
      </c>
      <c r="E111" s="40">
        <v>0</v>
      </c>
      <c r="F111" s="40">
        <v>0</v>
      </c>
      <c r="G111" s="40">
        <v>0</v>
      </c>
      <c r="H111" s="23"/>
      <c r="I111" s="23"/>
      <c r="J111" s="23"/>
      <c r="K111" s="23"/>
    </row>
    <row r="112" spans="1:11" ht="14.1" customHeight="1">
      <c r="A112" s="23"/>
      <c r="B112" s="23"/>
      <c r="C112" s="39" t="s">
        <v>50</v>
      </c>
      <c r="D112" s="40">
        <v>0</v>
      </c>
      <c r="E112" s="40">
        <v>0</v>
      </c>
      <c r="F112" s="40">
        <v>0</v>
      </c>
      <c r="G112" s="40">
        <v>0</v>
      </c>
      <c r="H112" s="23"/>
      <c r="I112" s="23"/>
      <c r="J112" s="23"/>
      <c r="K112" s="23"/>
    </row>
    <row r="113" spans="1:11" ht="14.1" customHeight="1">
      <c r="A113" s="23"/>
      <c r="B113" s="23"/>
      <c r="C113" s="39" t="s">
        <v>54</v>
      </c>
      <c r="D113" s="40">
        <v>0</v>
      </c>
      <c r="E113" s="40">
        <v>0</v>
      </c>
      <c r="F113" s="40">
        <v>0</v>
      </c>
      <c r="G113" s="40">
        <v>0</v>
      </c>
      <c r="H113" s="23"/>
      <c r="I113" s="23"/>
      <c r="J113" s="23"/>
      <c r="K113" s="23"/>
    </row>
    <row r="114" spans="1:11" ht="14.1" customHeight="1">
      <c r="A114" s="23"/>
      <c r="B114" s="23"/>
      <c r="C114" s="39" t="s">
        <v>49</v>
      </c>
      <c r="D114" s="40">
        <v>0</v>
      </c>
      <c r="E114" s="40">
        <v>0</v>
      </c>
      <c r="F114" s="40">
        <v>0</v>
      </c>
      <c r="G114" s="40">
        <v>0</v>
      </c>
      <c r="H114" s="23"/>
      <c r="I114" s="23"/>
      <c r="J114" s="23"/>
      <c r="K114" s="23"/>
    </row>
    <row r="115" spans="1:11" ht="14.1" customHeight="1">
      <c r="A115" s="23"/>
      <c r="B115" s="23"/>
      <c r="C115" s="39" t="s">
        <v>50</v>
      </c>
      <c r="D115" s="40">
        <v>0</v>
      </c>
      <c r="E115" s="40">
        <v>0</v>
      </c>
      <c r="F115" s="40">
        <v>0</v>
      </c>
      <c r="G115" s="40">
        <v>0</v>
      </c>
      <c r="H115" s="23"/>
      <c r="I115" s="23"/>
      <c r="J115" s="23"/>
      <c r="K115" s="23"/>
    </row>
    <row r="116" spans="1:11" ht="14.1" customHeight="1">
      <c r="A116" s="23"/>
      <c r="B116" s="23"/>
      <c r="C116" s="39" t="s">
        <v>55</v>
      </c>
      <c r="D116" s="40">
        <v>0</v>
      </c>
      <c r="E116" s="40">
        <v>0</v>
      </c>
      <c r="F116" s="40">
        <v>0</v>
      </c>
      <c r="G116" s="40">
        <v>0</v>
      </c>
      <c r="H116" s="23"/>
      <c r="I116" s="23"/>
      <c r="J116" s="23"/>
      <c r="K116" s="23"/>
    </row>
    <row r="117" spans="1:11" ht="14.1" customHeight="1">
      <c r="A117" s="23"/>
      <c r="B117" s="23"/>
      <c r="C117" s="39" t="s">
        <v>49</v>
      </c>
      <c r="D117" s="40">
        <v>0</v>
      </c>
      <c r="E117" s="40">
        <v>0</v>
      </c>
      <c r="F117" s="40">
        <v>0</v>
      </c>
      <c r="G117" s="40">
        <v>0</v>
      </c>
      <c r="H117" s="23"/>
      <c r="I117" s="23"/>
      <c r="J117" s="23"/>
      <c r="K117" s="23"/>
    </row>
    <row r="118" spans="1:11" ht="14.1" customHeight="1">
      <c r="A118" s="23"/>
      <c r="B118" s="23"/>
      <c r="C118" s="39" t="s">
        <v>50</v>
      </c>
      <c r="D118" s="40">
        <v>0</v>
      </c>
      <c r="E118" s="40">
        <v>0</v>
      </c>
      <c r="F118" s="40">
        <v>0</v>
      </c>
      <c r="G118" s="40">
        <v>0</v>
      </c>
      <c r="H118" s="23"/>
      <c r="I118" s="23"/>
      <c r="J118" s="23"/>
      <c r="K118" s="23"/>
    </row>
    <row r="119" spans="1:11" ht="14.1" customHeight="1">
      <c r="A119" s="23"/>
      <c r="B119" s="23"/>
      <c r="C119" s="39" t="s">
        <v>56</v>
      </c>
      <c r="D119" s="40">
        <v>0</v>
      </c>
      <c r="E119" s="40">
        <v>0</v>
      </c>
      <c r="F119" s="40">
        <v>0</v>
      </c>
      <c r="G119" s="40">
        <v>0</v>
      </c>
      <c r="H119" s="23"/>
      <c r="I119" s="23"/>
      <c r="J119" s="23"/>
      <c r="K119" s="23"/>
    </row>
    <row r="120" spans="1:11" ht="14.1" customHeight="1">
      <c r="A120" s="23"/>
      <c r="B120" s="23"/>
      <c r="C120" s="39" t="s">
        <v>49</v>
      </c>
      <c r="D120" s="40">
        <v>0</v>
      </c>
      <c r="E120" s="40">
        <v>0</v>
      </c>
      <c r="F120" s="40">
        <v>0</v>
      </c>
      <c r="G120" s="40">
        <v>0</v>
      </c>
      <c r="H120" s="23"/>
      <c r="I120" s="23"/>
      <c r="J120" s="23"/>
      <c r="K120" s="23"/>
    </row>
    <row r="121" spans="1:11" ht="14.1" customHeight="1">
      <c r="A121" s="23"/>
      <c r="B121" s="23"/>
      <c r="C121" s="39" t="s">
        <v>50</v>
      </c>
      <c r="D121" s="40">
        <v>0</v>
      </c>
      <c r="E121" s="40">
        <v>0</v>
      </c>
      <c r="F121" s="40">
        <v>0</v>
      </c>
      <c r="G121" s="40">
        <v>0</v>
      </c>
      <c r="H121" s="23"/>
      <c r="I121" s="23"/>
      <c r="J121" s="23"/>
      <c r="K121" s="23"/>
    </row>
    <row r="122" spans="1:11" ht="14.1" customHeight="1">
      <c r="A122" s="23"/>
      <c r="B122" s="23"/>
      <c r="C122" s="39" t="s">
        <v>57</v>
      </c>
      <c r="D122" s="40">
        <v>0</v>
      </c>
      <c r="E122" s="40">
        <v>0</v>
      </c>
      <c r="F122" s="40">
        <v>0</v>
      </c>
      <c r="G122" s="40">
        <v>0</v>
      </c>
      <c r="H122" s="23"/>
      <c r="I122" s="23"/>
      <c r="J122" s="23"/>
      <c r="K122" s="23"/>
    </row>
    <row r="123" spans="1:11" ht="14.1" customHeight="1">
      <c r="A123" s="23"/>
      <c r="B123" s="23"/>
      <c r="C123" s="39" t="s">
        <v>49</v>
      </c>
      <c r="D123" s="40">
        <v>0</v>
      </c>
      <c r="E123" s="40">
        <v>0</v>
      </c>
      <c r="F123" s="40">
        <v>0</v>
      </c>
      <c r="G123" s="40">
        <v>0</v>
      </c>
      <c r="H123" s="23"/>
      <c r="I123" s="23"/>
      <c r="J123" s="23"/>
      <c r="K123" s="23"/>
    </row>
    <row r="124" spans="1:11" ht="14.1" customHeight="1">
      <c r="A124" s="23"/>
      <c r="B124" s="23"/>
      <c r="C124" s="39" t="s">
        <v>58</v>
      </c>
      <c r="D124" s="40">
        <v>0</v>
      </c>
      <c r="E124" s="40">
        <v>0</v>
      </c>
      <c r="F124" s="40">
        <v>0</v>
      </c>
      <c r="G124" s="40">
        <v>0</v>
      </c>
      <c r="H124" s="23"/>
      <c r="I124" s="23"/>
      <c r="J124" s="23"/>
      <c r="K124" s="23"/>
    </row>
    <row r="125" spans="1:11" ht="14.1" customHeight="1">
      <c r="A125" s="23"/>
      <c r="B125" s="23"/>
      <c r="C125" s="39" t="s">
        <v>59</v>
      </c>
      <c r="D125" s="40">
        <v>0</v>
      </c>
      <c r="E125" s="40">
        <v>0</v>
      </c>
      <c r="F125" s="40">
        <v>0</v>
      </c>
      <c r="G125" s="40">
        <v>0</v>
      </c>
      <c r="H125" s="23"/>
      <c r="I125" s="23"/>
      <c r="J125" s="23"/>
      <c r="K125" s="23"/>
    </row>
    <row r="126" spans="1:11" ht="14.1" customHeight="1">
      <c r="A126" s="23"/>
      <c r="B126" s="23"/>
      <c r="C126" s="39" t="s">
        <v>60</v>
      </c>
      <c r="D126" s="40">
        <v>0</v>
      </c>
      <c r="E126" s="40">
        <v>0</v>
      </c>
      <c r="F126" s="40">
        <v>0</v>
      </c>
      <c r="G126" s="40">
        <v>0</v>
      </c>
      <c r="H126" s="23"/>
      <c r="I126" s="23"/>
      <c r="J126" s="23"/>
      <c r="K126" s="23"/>
    </row>
    <row r="127" spans="1:11" ht="14.1" customHeight="1">
      <c r="A127" s="23"/>
      <c r="B127" s="23"/>
      <c r="C127" s="39" t="s">
        <v>61</v>
      </c>
      <c r="D127" s="40">
        <v>0</v>
      </c>
      <c r="E127" s="40">
        <v>0</v>
      </c>
      <c r="F127" s="40">
        <v>0</v>
      </c>
      <c r="G127" s="40">
        <v>0</v>
      </c>
      <c r="H127" s="23"/>
      <c r="I127" s="23"/>
      <c r="J127" s="23"/>
      <c r="K127" s="23"/>
    </row>
    <row r="128" spans="1:11" ht="14.1" customHeight="1">
      <c r="A128" s="23"/>
      <c r="B128" s="23"/>
      <c r="C128" s="39" t="s">
        <v>62</v>
      </c>
      <c r="D128" s="40">
        <v>0</v>
      </c>
      <c r="E128" s="40">
        <v>5000000</v>
      </c>
      <c r="F128" s="40">
        <v>1000000</v>
      </c>
      <c r="G128" s="40">
        <v>5000000</v>
      </c>
      <c r="H128" s="23"/>
      <c r="I128" s="23"/>
      <c r="J128" s="23"/>
      <c r="K128" s="23"/>
    </row>
    <row r="129" spans="1:11" ht="14.1" customHeight="1">
      <c r="A129" s="23"/>
      <c r="B129" s="23"/>
      <c r="C129" s="39" t="s">
        <v>49</v>
      </c>
      <c r="D129" s="40">
        <v>0</v>
      </c>
      <c r="E129" s="40">
        <v>5000000</v>
      </c>
      <c r="F129" s="40">
        <v>1000000</v>
      </c>
      <c r="G129" s="40">
        <v>5000000</v>
      </c>
      <c r="H129" s="23"/>
      <c r="I129" s="23"/>
      <c r="J129" s="23"/>
      <c r="K129" s="23"/>
    </row>
    <row r="130" spans="1:11" ht="14.1" customHeight="1">
      <c r="A130" s="23"/>
      <c r="B130" s="23"/>
      <c r="C130" s="39" t="s">
        <v>58</v>
      </c>
      <c r="D130" s="40">
        <v>0</v>
      </c>
      <c r="E130" s="40">
        <v>0</v>
      </c>
      <c r="F130" s="40">
        <v>0</v>
      </c>
      <c r="G130" s="40">
        <v>0</v>
      </c>
      <c r="H130" s="23"/>
      <c r="I130" s="23"/>
      <c r="J130" s="23"/>
      <c r="K130" s="23"/>
    </row>
    <row r="131" spans="1:11" ht="14.1" customHeight="1">
      <c r="A131" s="23"/>
      <c r="B131" s="23"/>
      <c r="C131" s="39" t="s">
        <v>59</v>
      </c>
      <c r="D131" s="40">
        <v>0</v>
      </c>
      <c r="E131" s="40">
        <v>0</v>
      </c>
      <c r="F131" s="40">
        <v>0</v>
      </c>
      <c r="G131" s="40">
        <v>0</v>
      </c>
      <c r="H131" s="23"/>
      <c r="I131" s="23"/>
      <c r="J131" s="23"/>
      <c r="K131" s="23"/>
    </row>
    <row r="132" spans="1:11" ht="14.1" customHeight="1">
      <c r="A132" s="23"/>
      <c r="B132" s="23"/>
      <c r="C132" s="39" t="s">
        <v>60</v>
      </c>
      <c r="D132" s="40">
        <v>0</v>
      </c>
      <c r="E132" s="40">
        <v>0</v>
      </c>
      <c r="F132" s="40">
        <v>0</v>
      </c>
      <c r="G132" s="40">
        <v>0</v>
      </c>
      <c r="H132" s="23"/>
      <c r="I132" s="23"/>
      <c r="J132" s="23"/>
      <c r="K132" s="23"/>
    </row>
    <row r="133" spans="1:11" ht="14.1" customHeight="1">
      <c r="A133" s="23"/>
      <c r="B133" s="23"/>
      <c r="C133" s="39" t="s">
        <v>61</v>
      </c>
      <c r="D133" s="40">
        <v>0</v>
      </c>
      <c r="E133" s="40">
        <v>0</v>
      </c>
      <c r="F133" s="40">
        <v>0</v>
      </c>
      <c r="G133" s="40">
        <v>0</v>
      </c>
      <c r="H133" s="23"/>
      <c r="I133" s="23"/>
      <c r="J133" s="23"/>
      <c r="K133" s="23"/>
    </row>
    <row r="134" spans="1:11" ht="14.1" customHeight="1">
      <c r="A134" s="23"/>
      <c r="B134" s="23"/>
      <c r="C134" s="39" t="s">
        <v>63</v>
      </c>
      <c r="D134" s="40">
        <v>0</v>
      </c>
      <c r="E134" s="40">
        <v>0</v>
      </c>
      <c r="F134" s="40">
        <v>0</v>
      </c>
      <c r="G134" s="40">
        <v>0</v>
      </c>
      <c r="H134" s="23"/>
      <c r="I134" s="23"/>
      <c r="J134" s="23"/>
      <c r="K134" s="23"/>
    </row>
    <row r="135" spans="1:11" ht="14.1" customHeight="1">
      <c r="A135" s="23"/>
      <c r="B135" s="23"/>
      <c r="C135" s="39" t="s">
        <v>49</v>
      </c>
      <c r="D135" s="40">
        <v>0</v>
      </c>
      <c r="E135" s="40">
        <v>0</v>
      </c>
      <c r="F135" s="40">
        <v>0</v>
      </c>
      <c r="G135" s="40">
        <v>0</v>
      </c>
      <c r="H135" s="23"/>
      <c r="I135" s="23"/>
      <c r="J135" s="23"/>
      <c r="K135" s="23"/>
    </row>
    <row r="136" spans="1:11" ht="14.1" customHeight="1">
      <c r="A136" s="23"/>
      <c r="B136" s="23"/>
      <c r="C136" s="39" t="s">
        <v>58</v>
      </c>
      <c r="D136" s="40">
        <v>0</v>
      </c>
      <c r="E136" s="40">
        <v>0</v>
      </c>
      <c r="F136" s="40">
        <v>0</v>
      </c>
      <c r="G136" s="40">
        <v>0</v>
      </c>
      <c r="H136" s="23"/>
      <c r="I136" s="23"/>
      <c r="J136" s="23"/>
      <c r="K136" s="23"/>
    </row>
    <row r="137" spans="1:11" ht="14.1" customHeight="1">
      <c r="A137" s="23"/>
      <c r="B137" s="23"/>
      <c r="C137" s="39" t="s">
        <v>59</v>
      </c>
      <c r="D137" s="40">
        <v>0</v>
      </c>
      <c r="E137" s="40">
        <v>0</v>
      </c>
      <c r="F137" s="40">
        <v>0</v>
      </c>
      <c r="G137" s="40">
        <v>0</v>
      </c>
      <c r="H137" s="23"/>
      <c r="I137" s="23"/>
      <c r="J137" s="23"/>
      <c r="K137" s="23"/>
    </row>
    <row r="138" spans="1:11" ht="14.1" customHeight="1">
      <c r="A138" s="23"/>
      <c r="B138" s="23"/>
      <c r="C138" s="39" t="s">
        <v>60</v>
      </c>
      <c r="D138" s="40">
        <v>0</v>
      </c>
      <c r="E138" s="40">
        <v>0</v>
      </c>
      <c r="F138" s="40">
        <v>0</v>
      </c>
      <c r="G138" s="40">
        <v>0</v>
      </c>
      <c r="H138" s="23"/>
      <c r="I138" s="23"/>
      <c r="J138" s="23"/>
      <c r="K138" s="23"/>
    </row>
    <row r="139" spans="1:11" ht="14.1" customHeight="1">
      <c r="A139" s="23"/>
      <c r="B139" s="23"/>
      <c r="C139" s="39" t="s">
        <v>61</v>
      </c>
      <c r="D139" s="40">
        <v>0</v>
      </c>
      <c r="E139" s="40">
        <v>0</v>
      </c>
      <c r="F139" s="40">
        <v>0</v>
      </c>
      <c r="G139" s="40">
        <v>0</v>
      </c>
      <c r="H139" s="23"/>
      <c r="I139" s="23"/>
      <c r="J139" s="23"/>
      <c r="K139" s="23"/>
    </row>
    <row r="140" spans="1:11" ht="14.1" customHeight="1">
      <c r="A140" s="23"/>
      <c r="B140" s="23"/>
      <c r="C140" s="39" t="s">
        <v>64</v>
      </c>
      <c r="D140" s="40">
        <v>0</v>
      </c>
      <c r="E140" s="40">
        <v>0</v>
      </c>
      <c r="F140" s="40">
        <v>0</v>
      </c>
      <c r="G140" s="40">
        <v>0</v>
      </c>
      <c r="H140" s="23"/>
      <c r="I140" s="23"/>
      <c r="J140" s="23"/>
      <c r="K140" s="23"/>
    </row>
    <row r="141" spans="1:11" ht="14.1" customHeight="1">
      <c r="A141" s="23"/>
      <c r="B141" s="23"/>
      <c r="C141" s="39" t="s">
        <v>65</v>
      </c>
      <c r="D141" s="40">
        <v>0</v>
      </c>
      <c r="E141" s="40">
        <v>0</v>
      </c>
      <c r="F141" s="40">
        <v>0</v>
      </c>
      <c r="G141" s="40">
        <v>0</v>
      </c>
      <c r="H141" s="23"/>
      <c r="I141" s="23"/>
      <c r="J141" s="23"/>
      <c r="K141" s="23"/>
    </row>
    <row r="142" spans="1:11" ht="14.1" customHeight="1">
      <c r="A142" s="23"/>
      <c r="B142" s="23"/>
      <c r="C142" s="41" t="s">
        <v>25</v>
      </c>
      <c r="D142" s="40">
        <v>0</v>
      </c>
      <c r="E142" s="40">
        <v>5000000</v>
      </c>
      <c r="F142" s="40">
        <v>1000000</v>
      </c>
      <c r="G142" s="40">
        <v>5000000</v>
      </c>
      <c r="H142" s="23"/>
      <c r="I142" s="23"/>
      <c r="J142" s="23"/>
      <c r="K142" s="23"/>
    </row>
    <row r="143" spans="1:11" ht="15" customHeight="1">
      <c r="A143" s="23"/>
      <c r="B143" s="23"/>
      <c r="C143" s="42" t="s">
        <v>18</v>
      </c>
      <c r="D143" s="43" t="s">
        <v>18</v>
      </c>
      <c r="E143" s="43" t="s">
        <v>18</v>
      </c>
      <c r="F143" s="43" t="s">
        <v>18</v>
      </c>
      <c r="G143" s="43" t="s">
        <v>18</v>
      </c>
      <c r="H143" s="23"/>
      <c r="I143" s="23"/>
      <c r="J143" s="23"/>
      <c r="K143" s="23"/>
    </row>
    <row r="144" spans="1:11" ht="15" customHeight="1">
      <c r="A144" s="23"/>
      <c r="B144" s="23"/>
      <c r="C144" s="26" t="s">
        <v>201</v>
      </c>
      <c r="D144" s="44">
        <v>0</v>
      </c>
      <c r="E144" s="44">
        <v>87469000</v>
      </c>
      <c r="F144" s="44">
        <v>86618000</v>
      </c>
      <c r="G144" s="44">
        <v>91618000</v>
      </c>
      <c r="H144" s="23"/>
      <c r="I144" s="23"/>
      <c r="J144" s="23"/>
      <c r="K144" s="23"/>
    </row>
    <row r="145" spans="1:11" ht="15" customHeight="1">
      <c r="A145" s="23"/>
      <c r="B145" s="23"/>
      <c r="C145" s="27" t="s">
        <v>48</v>
      </c>
      <c r="D145" s="45">
        <v>0</v>
      </c>
      <c r="E145" s="45">
        <v>58235000</v>
      </c>
      <c r="F145" s="45">
        <v>60086000</v>
      </c>
      <c r="G145" s="45">
        <v>60086000</v>
      </c>
      <c r="H145" s="23"/>
      <c r="I145" s="23"/>
      <c r="J145" s="23"/>
      <c r="K145" s="23"/>
    </row>
    <row r="146" spans="1:11" ht="15" customHeight="1">
      <c r="A146" s="23"/>
      <c r="B146" s="23"/>
      <c r="C146" s="27" t="s">
        <v>49</v>
      </c>
      <c r="D146" s="45">
        <v>0</v>
      </c>
      <c r="E146" s="45">
        <v>58235000</v>
      </c>
      <c r="F146" s="45">
        <v>60086000</v>
      </c>
      <c r="G146" s="45">
        <v>60086000</v>
      </c>
      <c r="H146" s="23"/>
      <c r="I146" s="23"/>
      <c r="J146" s="23"/>
      <c r="K146" s="23"/>
    </row>
    <row r="147" spans="1:11" ht="15" customHeight="1">
      <c r="A147" s="23"/>
      <c r="B147" s="23"/>
      <c r="C147" s="27" t="s">
        <v>50</v>
      </c>
      <c r="D147" s="45">
        <v>0</v>
      </c>
      <c r="E147" s="45">
        <v>0</v>
      </c>
      <c r="F147" s="45">
        <v>0</v>
      </c>
      <c r="G147" s="45">
        <v>0</v>
      </c>
      <c r="H147" s="23"/>
      <c r="I147" s="23"/>
      <c r="J147" s="23"/>
      <c r="K147" s="23"/>
    </row>
    <row r="148" spans="1:11" ht="15" customHeight="1">
      <c r="A148" s="23"/>
      <c r="B148" s="23"/>
      <c r="C148" s="27" t="s">
        <v>51</v>
      </c>
      <c r="D148" s="45">
        <v>0</v>
      </c>
      <c r="E148" s="45">
        <v>9484000</v>
      </c>
      <c r="F148" s="45">
        <v>9782000</v>
      </c>
      <c r="G148" s="45">
        <v>9782000</v>
      </c>
      <c r="H148" s="23"/>
      <c r="I148" s="23"/>
      <c r="J148" s="23"/>
      <c r="K148" s="23"/>
    </row>
    <row r="149" spans="1:11" ht="15" customHeight="1">
      <c r="A149" s="23"/>
      <c r="B149" s="23"/>
      <c r="C149" s="27" t="s">
        <v>49</v>
      </c>
      <c r="D149" s="45">
        <v>0</v>
      </c>
      <c r="E149" s="45">
        <v>9484000</v>
      </c>
      <c r="F149" s="45">
        <v>9782000</v>
      </c>
      <c r="G149" s="45">
        <v>9782000</v>
      </c>
      <c r="H149" s="23"/>
      <c r="I149" s="23"/>
      <c r="J149" s="23"/>
      <c r="K149" s="23"/>
    </row>
    <row r="150" spans="1:11" ht="15" customHeight="1">
      <c r="A150" s="23"/>
      <c r="B150" s="23"/>
      <c r="C150" s="27" t="s">
        <v>50</v>
      </c>
      <c r="D150" s="45">
        <v>0</v>
      </c>
      <c r="E150" s="45">
        <v>0</v>
      </c>
      <c r="F150" s="45">
        <v>0</v>
      </c>
      <c r="G150" s="45">
        <v>0</v>
      </c>
      <c r="H150" s="23"/>
      <c r="I150" s="23"/>
      <c r="J150" s="23"/>
      <c r="K150" s="23"/>
    </row>
    <row r="151" spans="1:11" ht="15" customHeight="1">
      <c r="A151" s="23"/>
      <c r="B151" s="23"/>
      <c r="C151" s="27" t="s">
        <v>52</v>
      </c>
      <c r="D151" s="45">
        <v>0</v>
      </c>
      <c r="E151" s="45">
        <v>11250000</v>
      </c>
      <c r="F151" s="45">
        <v>12250000</v>
      </c>
      <c r="G151" s="45">
        <v>13250000</v>
      </c>
      <c r="H151" s="23"/>
      <c r="I151" s="23"/>
      <c r="J151" s="23"/>
      <c r="K151" s="23"/>
    </row>
    <row r="152" spans="1:11" ht="15" customHeight="1">
      <c r="A152" s="23"/>
      <c r="B152" s="23"/>
      <c r="C152" s="27" t="s">
        <v>49</v>
      </c>
      <c r="D152" s="45">
        <v>0</v>
      </c>
      <c r="E152" s="45">
        <v>11250000</v>
      </c>
      <c r="F152" s="45">
        <v>12250000</v>
      </c>
      <c r="G152" s="45">
        <v>13250000</v>
      </c>
      <c r="H152" s="23"/>
      <c r="I152" s="23"/>
      <c r="J152" s="23"/>
      <c r="K152" s="23"/>
    </row>
    <row r="153" spans="1:11" ht="15" customHeight="1">
      <c r="A153" s="23"/>
      <c r="B153" s="23"/>
      <c r="C153" s="27" t="s">
        <v>50</v>
      </c>
      <c r="D153" s="45">
        <v>0</v>
      </c>
      <c r="E153" s="45">
        <v>0</v>
      </c>
      <c r="F153" s="45">
        <v>0</v>
      </c>
      <c r="G153" s="45">
        <v>0</v>
      </c>
      <c r="H153" s="23"/>
      <c r="I153" s="23"/>
      <c r="J153" s="23"/>
      <c r="K153" s="23"/>
    </row>
    <row r="154" spans="1:11" ht="15" customHeight="1">
      <c r="A154" s="23"/>
      <c r="B154" s="23"/>
      <c r="C154" s="27" t="s">
        <v>53</v>
      </c>
      <c r="D154" s="45">
        <v>0</v>
      </c>
      <c r="E154" s="45">
        <v>0</v>
      </c>
      <c r="F154" s="45">
        <v>0</v>
      </c>
      <c r="G154" s="45">
        <v>0</v>
      </c>
      <c r="H154" s="23"/>
      <c r="I154" s="23"/>
      <c r="J154" s="23"/>
      <c r="K154" s="23"/>
    </row>
    <row r="155" spans="1:11" ht="15" customHeight="1">
      <c r="A155" s="23"/>
      <c r="B155" s="23"/>
      <c r="C155" s="27" t="s">
        <v>49</v>
      </c>
      <c r="D155" s="45">
        <v>0</v>
      </c>
      <c r="E155" s="45">
        <v>0</v>
      </c>
      <c r="F155" s="45">
        <v>0</v>
      </c>
      <c r="G155" s="45">
        <v>0</v>
      </c>
      <c r="H155" s="23"/>
      <c r="I155" s="23"/>
      <c r="J155" s="23"/>
      <c r="K155" s="23"/>
    </row>
    <row r="156" spans="1:11" ht="15" customHeight="1">
      <c r="A156" s="23"/>
      <c r="B156" s="23"/>
      <c r="C156" s="27" t="s">
        <v>50</v>
      </c>
      <c r="D156" s="45">
        <v>0</v>
      </c>
      <c r="E156" s="45">
        <v>0</v>
      </c>
      <c r="F156" s="45">
        <v>0</v>
      </c>
      <c r="G156" s="45">
        <v>0</v>
      </c>
      <c r="H156" s="23"/>
      <c r="I156" s="23"/>
      <c r="J156" s="23"/>
      <c r="K156" s="23"/>
    </row>
    <row r="157" spans="1:11" ht="20.100000000000001" customHeight="1">
      <c r="A157" s="23"/>
      <c r="B157" s="23"/>
      <c r="C157" s="27" t="s">
        <v>202</v>
      </c>
      <c r="D157" s="46">
        <v>0</v>
      </c>
      <c r="E157" s="46">
        <v>0</v>
      </c>
      <c r="F157" s="46">
        <v>0</v>
      </c>
      <c r="G157" s="46">
        <v>0</v>
      </c>
      <c r="H157" s="23"/>
      <c r="I157" s="23"/>
      <c r="J157" s="23"/>
      <c r="K157" s="23"/>
    </row>
    <row r="158" spans="1:11" ht="15" customHeight="1">
      <c r="A158" s="23"/>
      <c r="B158" s="23"/>
      <c r="C158" s="27" t="s">
        <v>49</v>
      </c>
      <c r="D158" s="45">
        <v>0</v>
      </c>
      <c r="E158" s="45">
        <v>0</v>
      </c>
      <c r="F158" s="45">
        <v>0</v>
      </c>
      <c r="G158" s="45">
        <v>0</v>
      </c>
      <c r="H158" s="23"/>
      <c r="I158" s="23"/>
      <c r="J158" s="23"/>
      <c r="K158" s="23"/>
    </row>
    <row r="159" spans="1:11" ht="15" customHeight="1">
      <c r="A159" s="23"/>
      <c r="B159" s="23"/>
      <c r="C159" s="27" t="s">
        <v>50</v>
      </c>
      <c r="D159" s="45">
        <v>0</v>
      </c>
      <c r="E159" s="45">
        <v>0</v>
      </c>
      <c r="F159" s="45">
        <v>0</v>
      </c>
      <c r="G159" s="45">
        <v>0</v>
      </c>
      <c r="H159" s="23"/>
      <c r="I159" s="23"/>
      <c r="J159" s="23"/>
      <c r="K159" s="23"/>
    </row>
    <row r="160" spans="1:11" ht="15" customHeight="1">
      <c r="A160" s="23"/>
      <c r="B160" s="23"/>
      <c r="C160" s="27" t="s">
        <v>55</v>
      </c>
      <c r="D160" s="45">
        <v>0</v>
      </c>
      <c r="E160" s="45">
        <v>3500000</v>
      </c>
      <c r="F160" s="45">
        <v>3500000</v>
      </c>
      <c r="G160" s="45">
        <v>3500000</v>
      </c>
      <c r="H160" s="23"/>
      <c r="I160" s="23"/>
      <c r="J160" s="23"/>
      <c r="K160" s="23"/>
    </row>
    <row r="161" spans="1:11" ht="15" customHeight="1">
      <c r="A161" s="23"/>
      <c r="B161" s="23"/>
      <c r="C161" s="27" t="s">
        <v>49</v>
      </c>
      <c r="D161" s="45">
        <v>0</v>
      </c>
      <c r="E161" s="45">
        <v>3500000</v>
      </c>
      <c r="F161" s="45">
        <v>3500000</v>
      </c>
      <c r="G161" s="45">
        <v>3500000</v>
      </c>
      <c r="H161" s="23"/>
      <c r="I161" s="23"/>
      <c r="J161" s="23"/>
      <c r="K161" s="23"/>
    </row>
    <row r="162" spans="1:11" ht="15" customHeight="1">
      <c r="A162" s="23"/>
      <c r="B162" s="23"/>
      <c r="C162" s="27" t="s">
        <v>50</v>
      </c>
      <c r="D162" s="45">
        <v>0</v>
      </c>
      <c r="E162" s="45">
        <v>0</v>
      </c>
      <c r="F162" s="45">
        <v>0</v>
      </c>
      <c r="G162" s="45">
        <v>0</v>
      </c>
      <c r="H162" s="23"/>
      <c r="I162" s="23"/>
      <c r="J162" s="23"/>
      <c r="K162" s="23"/>
    </row>
    <row r="163" spans="1:11" ht="15" customHeight="1">
      <c r="A163" s="23"/>
      <c r="B163" s="23"/>
      <c r="C163" s="27" t="s">
        <v>56</v>
      </c>
      <c r="D163" s="45">
        <v>0</v>
      </c>
      <c r="E163" s="45">
        <v>0</v>
      </c>
      <c r="F163" s="45">
        <v>0</v>
      </c>
      <c r="G163" s="45">
        <v>0</v>
      </c>
      <c r="H163" s="23"/>
      <c r="I163" s="23"/>
      <c r="J163" s="23"/>
      <c r="K163" s="23"/>
    </row>
    <row r="164" spans="1:11" ht="15" customHeight="1">
      <c r="A164" s="23"/>
      <c r="B164" s="23"/>
      <c r="C164" s="27" t="s">
        <v>49</v>
      </c>
      <c r="D164" s="45">
        <v>0</v>
      </c>
      <c r="E164" s="45">
        <v>0</v>
      </c>
      <c r="F164" s="45">
        <v>0</v>
      </c>
      <c r="G164" s="45">
        <v>0</v>
      </c>
      <c r="H164" s="23"/>
      <c r="I164" s="23"/>
      <c r="J164" s="23"/>
      <c r="K164" s="23"/>
    </row>
    <row r="165" spans="1:11" ht="15" customHeight="1">
      <c r="A165" s="23"/>
      <c r="B165" s="23"/>
      <c r="C165" s="27" t="s">
        <v>50</v>
      </c>
      <c r="D165" s="45">
        <v>0</v>
      </c>
      <c r="E165" s="45">
        <v>0</v>
      </c>
      <c r="F165" s="45">
        <v>0</v>
      </c>
      <c r="G165" s="45">
        <v>0</v>
      </c>
      <c r="H165" s="23"/>
      <c r="I165" s="23"/>
      <c r="J165" s="23"/>
      <c r="K165" s="23"/>
    </row>
    <row r="166" spans="1:11" ht="15" customHeight="1">
      <c r="A166" s="23"/>
      <c r="B166" s="23"/>
      <c r="C166" s="27" t="s">
        <v>57</v>
      </c>
      <c r="D166" s="45">
        <v>0</v>
      </c>
      <c r="E166" s="45">
        <v>0</v>
      </c>
      <c r="F166" s="45">
        <v>0</v>
      </c>
      <c r="G166" s="45">
        <v>0</v>
      </c>
      <c r="H166" s="23"/>
      <c r="I166" s="23"/>
      <c r="J166" s="23"/>
      <c r="K166" s="23"/>
    </row>
    <row r="167" spans="1:11" ht="15" customHeight="1">
      <c r="A167" s="23"/>
      <c r="B167" s="23"/>
      <c r="C167" s="27" t="s">
        <v>49</v>
      </c>
      <c r="D167" s="45">
        <v>0</v>
      </c>
      <c r="E167" s="45">
        <v>0</v>
      </c>
      <c r="F167" s="45">
        <v>0</v>
      </c>
      <c r="G167" s="45">
        <v>0</v>
      </c>
      <c r="H167" s="23"/>
      <c r="I167" s="23"/>
      <c r="J167" s="23"/>
      <c r="K167" s="23"/>
    </row>
    <row r="168" spans="1:11" ht="15" customHeight="1">
      <c r="A168" s="23"/>
      <c r="B168" s="23"/>
      <c r="C168" s="27" t="s">
        <v>58</v>
      </c>
      <c r="D168" s="45">
        <v>0</v>
      </c>
      <c r="E168" s="45">
        <v>0</v>
      </c>
      <c r="F168" s="45">
        <v>0</v>
      </c>
      <c r="G168" s="45">
        <v>0</v>
      </c>
      <c r="H168" s="23"/>
      <c r="I168" s="23"/>
      <c r="J168" s="23"/>
      <c r="K168" s="23"/>
    </row>
    <row r="169" spans="1:11" ht="15" customHeight="1">
      <c r="A169" s="23"/>
      <c r="B169" s="23"/>
      <c r="C169" s="27" t="s">
        <v>59</v>
      </c>
      <c r="D169" s="45">
        <v>0</v>
      </c>
      <c r="E169" s="45">
        <v>0</v>
      </c>
      <c r="F169" s="45">
        <v>0</v>
      </c>
      <c r="G169" s="45">
        <v>0</v>
      </c>
      <c r="H169" s="23"/>
      <c r="I169" s="23"/>
      <c r="J169" s="23"/>
      <c r="K169" s="23"/>
    </row>
    <row r="170" spans="1:11" ht="15" customHeight="1">
      <c r="A170" s="23"/>
      <c r="B170" s="23"/>
      <c r="C170" s="27" t="s">
        <v>60</v>
      </c>
      <c r="D170" s="45">
        <v>0</v>
      </c>
      <c r="E170" s="45">
        <v>0</v>
      </c>
      <c r="F170" s="45">
        <v>0</v>
      </c>
      <c r="G170" s="45">
        <v>0</v>
      </c>
      <c r="H170" s="23"/>
      <c r="I170" s="23"/>
      <c r="J170" s="23"/>
      <c r="K170" s="23"/>
    </row>
    <row r="171" spans="1:11" ht="15" customHeight="1">
      <c r="A171" s="23"/>
      <c r="B171" s="23"/>
      <c r="C171" s="27" t="s">
        <v>61</v>
      </c>
      <c r="D171" s="45">
        <v>0</v>
      </c>
      <c r="E171" s="45">
        <v>0</v>
      </c>
      <c r="F171" s="45">
        <v>0</v>
      </c>
      <c r="G171" s="45">
        <v>0</v>
      </c>
      <c r="H171" s="23"/>
      <c r="I171" s="23"/>
      <c r="J171" s="23"/>
      <c r="K171" s="23"/>
    </row>
    <row r="172" spans="1:11" ht="15" customHeight="1">
      <c r="A172" s="23"/>
      <c r="B172" s="23"/>
      <c r="C172" s="27" t="s">
        <v>62</v>
      </c>
      <c r="D172" s="45">
        <v>0</v>
      </c>
      <c r="E172" s="45">
        <v>5000000</v>
      </c>
      <c r="F172" s="45">
        <v>1000000</v>
      </c>
      <c r="G172" s="45">
        <v>5000000</v>
      </c>
      <c r="H172" s="23"/>
      <c r="I172" s="23"/>
      <c r="J172" s="23"/>
      <c r="K172" s="23"/>
    </row>
    <row r="173" spans="1:11" ht="15" customHeight="1">
      <c r="A173" s="23"/>
      <c r="B173" s="23"/>
      <c r="C173" s="27" t="s">
        <v>49</v>
      </c>
      <c r="D173" s="45">
        <v>0</v>
      </c>
      <c r="E173" s="45">
        <v>5000000</v>
      </c>
      <c r="F173" s="45">
        <v>1000000</v>
      </c>
      <c r="G173" s="45">
        <v>5000000</v>
      </c>
      <c r="H173" s="23"/>
      <c r="I173" s="23"/>
      <c r="J173" s="23"/>
      <c r="K173" s="23"/>
    </row>
    <row r="174" spans="1:11" ht="15" customHeight="1">
      <c r="A174" s="23"/>
      <c r="B174" s="23"/>
      <c r="C174" s="27" t="s">
        <v>58</v>
      </c>
      <c r="D174" s="45">
        <v>0</v>
      </c>
      <c r="E174" s="45">
        <v>0</v>
      </c>
      <c r="F174" s="45">
        <v>0</v>
      </c>
      <c r="G174" s="45">
        <v>0</v>
      </c>
      <c r="H174" s="23"/>
      <c r="I174" s="23"/>
      <c r="J174" s="23"/>
      <c r="K174" s="23"/>
    </row>
    <row r="175" spans="1:11" ht="15" customHeight="1">
      <c r="A175" s="23"/>
      <c r="B175" s="23"/>
      <c r="C175" s="27" t="s">
        <v>59</v>
      </c>
      <c r="D175" s="45">
        <v>0</v>
      </c>
      <c r="E175" s="45">
        <v>0</v>
      </c>
      <c r="F175" s="45">
        <v>0</v>
      </c>
      <c r="G175" s="45">
        <v>0</v>
      </c>
      <c r="H175" s="23"/>
      <c r="I175" s="23"/>
      <c r="J175" s="23"/>
      <c r="K175" s="23"/>
    </row>
    <row r="176" spans="1:11" ht="15" customHeight="1">
      <c r="A176" s="23"/>
      <c r="B176" s="23"/>
      <c r="C176" s="27" t="s">
        <v>60</v>
      </c>
      <c r="D176" s="45">
        <v>0</v>
      </c>
      <c r="E176" s="45">
        <v>0</v>
      </c>
      <c r="F176" s="45">
        <v>0</v>
      </c>
      <c r="G176" s="45">
        <v>0</v>
      </c>
      <c r="H176" s="23"/>
      <c r="I176" s="23"/>
      <c r="J176" s="23"/>
      <c r="K176" s="23"/>
    </row>
    <row r="177" spans="1:11" ht="15" customHeight="1">
      <c r="A177" s="23"/>
      <c r="B177" s="23"/>
      <c r="C177" s="27" t="s">
        <v>61</v>
      </c>
      <c r="D177" s="45">
        <v>0</v>
      </c>
      <c r="E177" s="45">
        <v>0</v>
      </c>
      <c r="F177" s="45">
        <v>0</v>
      </c>
      <c r="G177" s="45">
        <v>0</v>
      </c>
      <c r="H177" s="23"/>
      <c r="I177" s="23"/>
      <c r="J177" s="23"/>
      <c r="K177" s="23"/>
    </row>
    <row r="178" spans="1:11" ht="15" customHeight="1">
      <c r="A178" s="23"/>
      <c r="B178" s="23"/>
      <c r="C178" s="27" t="s">
        <v>63</v>
      </c>
      <c r="D178" s="45">
        <v>0</v>
      </c>
      <c r="E178" s="45">
        <v>0</v>
      </c>
      <c r="F178" s="45">
        <v>0</v>
      </c>
      <c r="G178" s="45">
        <v>0</v>
      </c>
      <c r="H178" s="23"/>
      <c r="I178" s="23"/>
      <c r="J178" s="23"/>
      <c r="K178" s="23"/>
    </row>
    <row r="179" spans="1:11" ht="15" customHeight="1">
      <c r="A179" s="23"/>
      <c r="B179" s="23"/>
      <c r="C179" s="27" t="s">
        <v>49</v>
      </c>
      <c r="D179" s="45">
        <v>0</v>
      </c>
      <c r="E179" s="45">
        <v>0</v>
      </c>
      <c r="F179" s="45">
        <v>0</v>
      </c>
      <c r="G179" s="45">
        <v>0</v>
      </c>
      <c r="H179" s="23"/>
      <c r="I179" s="23"/>
      <c r="J179" s="23"/>
      <c r="K179" s="23"/>
    </row>
    <row r="180" spans="1:11" ht="15" customHeight="1">
      <c r="A180" s="23"/>
      <c r="B180" s="23"/>
      <c r="C180" s="27" t="s">
        <v>58</v>
      </c>
      <c r="D180" s="45">
        <v>0</v>
      </c>
      <c r="E180" s="45">
        <v>0</v>
      </c>
      <c r="F180" s="45">
        <v>0</v>
      </c>
      <c r="G180" s="45">
        <v>0</v>
      </c>
      <c r="H180" s="23"/>
      <c r="I180" s="23"/>
      <c r="J180" s="23"/>
      <c r="K180" s="23"/>
    </row>
    <row r="181" spans="1:11" ht="15" customHeight="1">
      <c r="A181" s="23"/>
      <c r="B181" s="23"/>
      <c r="C181" s="27" t="s">
        <v>59</v>
      </c>
      <c r="D181" s="45">
        <v>0</v>
      </c>
      <c r="E181" s="45">
        <v>0</v>
      </c>
      <c r="F181" s="45">
        <v>0</v>
      </c>
      <c r="G181" s="45">
        <v>0</v>
      </c>
      <c r="H181" s="23"/>
      <c r="I181" s="23"/>
      <c r="J181" s="23"/>
      <c r="K181" s="23"/>
    </row>
    <row r="182" spans="1:11" ht="15" customHeight="1">
      <c r="A182" s="23"/>
      <c r="B182" s="23"/>
      <c r="C182" s="27" t="s">
        <v>60</v>
      </c>
      <c r="D182" s="45">
        <v>0</v>
      </c>
      <c r="E182" s="45">
        <v>0</v>
      </c>
      <c r="F182" s="45">
        <v>0</v>
      </c>
      <c r="G182" s="45">
        <v>0</v>
      </c>
      <c r="H182" s="23"/>
      <c r="I182" s="23"/>
      <c r="J182" s="23"/>
      <c r="K182" s="23"/>
    </row>
    <row r="183" spans="1:11" ht="15" customHeight="1">
      <c r="A183" s="23"/>
      <c r="B183" s="23"/>
      <c r="C183" s="27" t="s">
        <v>61</v>
      </c>
      <c r="D183" s="45">
        <v>0</v>
      </c>
      <c r="E183" s="45">
        <v>0</v>
      </c>
      <c r="F183" s="45">
        <v>0</v>
      </c>
      <c r="G183" s="45">
        <v>0</v>
      </c>
      <c r="H183" s="23"/>
      <c r="I183" s="23"/>
      <c r="J183" s="23"/>
      <c r="K183" s="23"/>
    </row>
    <row r="184" spans="1:11" ht="15" customHeight="1">
      <c r="A184" s="23"/>
      <c r="B184" s="23"/>
      <c r="C184" s="27" t="s">
        <v>64</v>
      </c>
      <c r="D184" s="45">
        <v>0</v>
      </c>
      <c r="E184" s="45">
        <v>0</v>
      </c>
      <c r="F184" s="45">
        <v>0</v>
      </c>
      <c r="G184" s="45">
        <v>0</v>
      </c>
      <c r="H184" s="23"/>
      <c r="I184" s="23"/>
      <c r="J184" s="23"/>
      <c r="K184" s="23"/>
    </row>
    <row r="185" spans="1:11" ht="15" customHeight="1">
      <c r="A185" s="23"/>
      <c r="B185" s="23"/>
      <c r="C185" s="27" t="s">
        <v>65</v>
      </c>
      <c r="D185" s="45">
        <v>0</v>
      </c>
      <c r="E185" s="45">
        <v>0</v>
      </c>
      <c r="F185" s="45">
        <v>0</v>
      </c>
      <c r="G185" s="45">
        <v>0</v>
      </c>
      <c r="H185" s="23"/>
      <c r="I185" s="23"/>
      <c r="J185" s="23"/>
      <c r="K185" s="23"/>
    </row>
    <row r="186" spans="1:11" ht="20.100000000000001" customHeight="1">
      <c r="A186" s="23"/>
      <c r="B186" s="23"/>
      <c r="C186" s="47" t="s">
        <v>18</v>
      </c>
      <c r="D186" s="23"/>
      <c r="E186" s="23"/>
      <c r="F186" s="23"/>
      <c r="G186" s="23"/>
      <c r="H186" s="23"/>
      <c r="I186" s="23"/>
      <c r="J186" s="23"/>
      <c r="K186" s="23"/>
    </row>
  </sheetData>
  <mergeCells count="23">
    <mergeCell ref="D6:G6"/>
    <mergeCell ref="C1:G1"/>
    <mergeCell ref="C2:G2"/>
    <mergeCell ref="D3:G3"/>
    <mergeCell ref="D4:G4"/>
    <mergeCell ref="D5:G5"/>
    <mergeCell ref="C85:G85"/>
    <mergeCell ref="D7:G7"/>
    <mergeCell ref="C8:G8"/>
    <mergeCell ref="C9:G9"/>
    <mergeCell ref="D10:G10"/>
    <mergeCell ref="D18:G18"/>
    <mergeCell ref="C27:G27"/>
    <mergeCell ref="D28:G28"/>
    <mergeCell ref="D29:G29"/>
    <mergeCell ref="D30:G30"/>
    <mergeCell ref="D31:G31"/>
    <mergeCell ref="C40:G40"/>
    <mergeCell ref="D86:G86"/>
    <mergeCell ref="D87:G87"/>
    <mergeCell ref="D88:G88"/>
    <mergeCell ref="D89:G89"/>
    <mergeCell ref="C98:G98"/>
  </mergeCells>
  <pageMargins left="0" right="0" top="0" bottom="0" header="0" footer="0"/>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239"/>
  <sheetViews>
    <sheetView topLeftCell="B19" zoomScaleNormal="100" zoomScaleSheetLayoutView="75" workbookViewId="0">
      <selection activeCell="E40" sqref="E40"/>
    </sheetView>
  </sheetViews>
  <sheetFormatPr defaultColWidth="9.125" defaultRowHeight="14.25"/>
  <cols>
    <col min="1" max="1" width="13.25" style="24" hidden="1"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23"/>
      <c r="B1" s="23"/>
      <c r="C1" s="1856" t="s">
        <v>0</v>
      </c>
      <c r="D1" s="1857"/>
      <c r="E1" s="1857"/>
      <c r="F1" s="1857"/>
      <c r="G1" s="1857"/>
      <c r="H1" s="23"/>
      <c r="I1" s="23"/>
      <c r="J1" s="23"/>
      <c r="K1" s="23"/>
    </row>
    <row r="2" spans="1:11" ht="24.95" customHeight="1">
      <c r="A2" s="23"/>
      <c r="B2" s="23"/>
      <c r="C2" s="1858" t="s">
        <v>1</v>
      </c>
      <c r="D2" s="1859"/>
      <c r="E2" s="1859"/>
      <c r="F2" s="1859"/>
      <c r="G2" s="1859"/>
      <c r="H2" s="23"/>
      <c r="I2" s="23"/>
      <c r="J2" s="23"/>
      <c r="K2" s="23"/>
    </row>
    <row r="3" spans="1:11" ht="14.1" customHeight="1">
      <c r="A3" s="23"/>
      <c r="B3" s="23"/>
      <c r="C3" s="25" t="s">
        <v>2</v>
      </c>
      <c r="D3" s="1860" t="s">
        <v>2849</v>
      </c>
      <c r="E3" s="1861"/>
      <c r="F3" s="1861"/>
      <c r="G3" s="1861"/>
      <c r="H3" s="23"/>
      <c r="I3" s="23"/>
      <c r="J3" s="23"/>
      <c r="K3" s="23"/>
    </row>
    <row r="4" spans="1:11" ht="14.1" customHeight="1">
      <c r="A4" s="23"/>
      <c r="B4" s="23"/>
      <c r="C4" s="25" t="s">
        <v>4</v>
      </c>
      <c r="D4" s="1860" t="s">
        <v>1537</v>
      </c>
      <c r="E4" s="1861"/>
      <c r="F4" s="1861"/>
      <c r="G4" s="1861"/>
      <c r="H4" s="23"/>
      <c r="I4" s="23"/>
      <c r="J4" s="23"/>
      <c r="K4" s="23"/>
    </row>
    <row r="5" spans="1:11" ht="14.1" customHeight="1">
      <c r="A5" s="23"/>
      <c r="B5" s="23"/>
      <c r="C5" s="25" t="s">
        <v>6</v>
      </c>
      <c r="D5" s="1860" t="s">
        <v>2848</v>
      </c>
      <c r="E5" s="1861"/>
      <c r="F5" s="1861"/>
      <c r="G5" s="1861"/>
      <c r="H5" s="23"/>
      <c r="I5" s="23"/>
      <c r="J5" s="23"/>
      <c r="K5" s="23"/>
    </row>
    <row r="6" spans="1:11" ht="14.1" customHeight="1">
      <c r="A6" s="23"/>
      <c r="B6" s="23"/>
      <c r="C6" s="25" t="s">
        <v>8</v>
      </c>
      <c r="D6" s="1860" t="s">
        <v>533</v>
      </c>
      <c r="E6" s="1861"/>
      <c r="F6" s="1861"/>
      <c r="G6" s="1861"/>
      <c r="H6" s="23"/>
      <c r="I6" s="23"/>
      <c r="J6" s="23"/>
      <c r="K6" s="23"/>
    </row>
    <row r="7" spans="1:11" ht="14.1" customHeight="1">
      <c r="A7" s="23"/>
      <c r="B7" s="23"/>
      <c r="C7" s="25" t="s">
        <v>10</v>
      </c>
      <c r="D7" s="1862" t="s">
        <v>11</v>
      </c>
      <c r="E7" s="1863"/>
      <c r="F7" s="1863"/>
      <c r="G7" s="1863"/>
      <c r="H7" s="23"/>
      <c r="I7" s="23"/>
      <c r="J7" s="23"/>
      <c r="K7" s="23"/>
    </row>
    <row r="8" spans="1:11" ht="14.1" customHeight="1">
      <c r="A8" s="23"/>
      <c r="B8" s="23"/>
      <c r="C8" s="1864" t="s">
        <v>12</v>
      </c>
      <c r="D8" s="1865"/>
      <c r="E8" s="1865"/>
      <c r="F8" s="1865"/>
      <c r="G8" s="1865"/>
      <c r="H8" s="23"/>
      <c r="I8" s="23"/>
      <c r="J8" s="23"/>
      <c r="K8" s="23"/>
    </row>
    <row r="9" spans="1:11" ht="20.100000000000001" customHeight="1">
      <c r="A9" s="23"/>
      <c r="B9" s="23"/>
      <c r="C9" s="1866" t="s">
        <v>2847</v>
      </c>
      <c r="D9" s="1867"/>
      <c r="E9" s="1867"/>
      <c r="F9" s="1867"/>
      <c r="G9" s="1867"/>
      <c r="H9" s="23"/>
      <c r="I9" s="23"/>
      <c r="J9" s="23"/>
      <c r="K9" s="23"/>
    </row>
    <row r="10" spans="1:11" ht="123.95" customHeight="1">
      <c r="A10" s="23"/>
      <c r="B10" s="23"/>
      <c r="C10" s="26" t="s">
        <v>14</v>
      </c>
      <c r="D10" s="1854" t="s">
        <v>2846</v>
      </c>
      <c r="E10" s="1855"/>
      <c r="F10" s="1855"/>
      <c r="G10" s="1855"/>
      <c r="H10" s="23"/>
      <c r="I10" s="23"/>
      <c r="J10" s="23"/>
      <c r="K10" s="23"/>
    </row>
    <row r="11" spans="1:11" ht="27.95" customHeight="1">
      <c r="A11" s="23"/>
      <c r="B11" s="23"/>
      <c r="C11" s="27" t="s">
        <v>209</v>
      </c>
      <c r="D11" s="28">
        <v>2023</v>
      </c>
      <c r="E11" s="28">
        <v>2024</v>
      </c>
      <c r="F11" s="28">
        <v>2025</v>
      </c>
      <c r="G11" s="28">
        <v>2026</v>
      </c>
      <c r="H11" s="23"/>
      <c r="I11" s="23"/>
      <c r="J11" s="23"/>
      <c r="K11" s="23"/>
    </row>
    <row r="12" spans="1:11" ht="14.1" customHeight="1">
      <c r="A12" s="23"/>
      <c r="B12" s="23"/>
      <c r="C12" s="29"/>
      <c r="D12" s="30" t="s">
        <v>22</v>
      </c>
      <c r="E12" s="30" t="s">
        <v>23</v>
      </c>
      <c r="F12" s="30" t="s">
        <v>23</v>
      </c>
      <c r="G12" s="30" t="s">
        <v>23</v>
      </c>
      <c r="H12" s="23"/>
      <c r="I12" s="23"/>
      <c r="J12" s="23"/>
      <c r="K12" s="23"/>
    </row>
    <row r="13" spans="1:11" ht="14.1" customHeight="1">
      <c r="A13" s="23"/>
      <c r="B13" s="23"/>
      <c r="C13" s="27" t="s">
        <v>2845</v>
      </c>
      <c r="D13" s="31" t="s">
        <v>225</v>
      </c>
      <c r="E13" s="31" t="s">
        <v>225</v>
      </c>
      <c r="F13" s="31" t="s">
        <v>225</v>
      </c>
      <c r="G13" s="31" t="s">
        <v>225</v>
      </c>
      <c r="H13" s="23"/>
      <c r="I13" s="23"/>
      <c r="J13" s="23"/>
      <c r="K13" s="23"/>
    </row>
    <row r="14" spans="1:11" ht="30.95" customHeight="1">
      <c r="A14" s="23"/>
      <c r="B14" s="23"/>
      <c r="C14" s="27" t="s">
        <v>2844</v>
      </c>
      <c r="D14" s="31" t="s">
        <v>18</v>
      </c>
      <c r="E14" s="31" t="s">
        <v>1503</v>
      </c>
      <c r="F14" s="31" t="s">
        <v>1503</v>
      </c>
      <c r="G14" s="31" t="s">
        <v>1503</v>
      </c>
      <c r="H14" s="23"/>
      <c r="I14" s="23"/>
      <c r="J14" s="23"/>
      <c r="K14" s="23"/>
    </row>
    <row r="15" spans="1:11" ht="30.95" customHeight="1">
      <c r="A15" s="23"/>
      <c r="B15" s="23"/>
      <c r="C15" s="27" t="s">
        <v>2843</v>
      </c>
      <c r="D15" s="31" t="s">
        <v>18</v>
      </c>
      <c r="E15" s="31" t="s">
        <v>42</v>
      </c>
      <c r="F15" s="31" t="s">
        <v>42</v>
      </c>
      <c r="G15" s="31" t="s">
        <v>42</v>
      </c>
      <c r="H15" s="23"/>
      <c r="I15" s="23"/>
      <c r="J15" s="23"/>
      <c r="K15" s="23"/>
    </row>
    <row r="16" spans="1:11" ht="30.95" customHeight="1">
      <c r="A16" s="23"/>
      <c r="B16" s="23"/>
      <c r="C16" s="27" t="s">
        <v>2842</v>
      </c>
      <c r="D16" s="31" t="s">
        <v>18</v>
      </c>
      <c r="E16" s="31" t="s">
        <v>2177</v>
      </c>
      <c r="F16" s="31" t="s">
        <v>2177</v>
      </c>
      <c r="G16" s="31" t="s">
        <v>2177</v>
      </c>
      <c r="H16" s="23"/>
      <c r="I16" s="23"/>
      <c r="J16" s="23"/>
      <c r="K16" s="23"/>
    </row>
    <row r="17" spans="1:11" ht="72" customHeight="1">
      <c r="A17" s="23"/>
      <c r="B17" s="23"/>
      <c r="C17" s="26" t="s">
        <v>16</v>
      </c>
      <c r="D17" s="1854" t="s">
        <v>2841</v>
      </c>
      <c r="E17" s="1855"/>
      <c r="F17" s="1855"/>
      <c r="G17" s="1855"/>
      <c r="H17" s="23"/>
      <c r="I17" s="23"/>
      <c r="J17" s="23"/>
      <c r="K17" s="23"/>
    </row>
    <row r="18" spans="1:11" ht="27.95" customHeight="1">
      <c r="A18" s="23"/>
      <c r="B18" s="23"/>
      <c r="C18" s="27" t="s">
        <v>223</v>
      </c>
      <c r="D18" s="28">
        <v>2023</v>
      </c>
      <c r="E18" s="28">
        <v>2024</v>
      </c>
      <c r="F18" s="28">
        <v>2025</v>
      </c>
      <c r="G18" s="28">
        <v>2026</v>
      </c>
      <c r="H18" s="23"/>
      <c r="I18" s="23"/>
      <c r="J18" s="23"/>
      <c r="K18" s="23"/>
    </row>
    <row r="19" spans="1:11" ht="14.1" customHeight="1">
      <c r="A19" s="23"/>
      <c r="B19" s="23"/>
      <c r="C19" s="29"/>
      <c r="D19" s="30" t="s">
        <v>22</v>
      </c>
      <c r="E19" s="30" t="s">
        <v>23</v>
      </c>
      <c r="F19" s="30" t="s">
        <v>23</v>
      </c>
      <c r="G19" s="30" t="s">
        <v>23</v>
      </c>
      <c r="H19" s="23"/>
      <c r="I19" s="23"/>
      <c r="J19" s="23"/>
      <c r="K19" s="23"/>
    </row>
    <row r="20" spans="1:11" ht="20.100000000000001" customHeight="1">
      <c r="A20" s="23"/>
      <c r="B20" s="23"/>
      <c r="C20" s="27" t="s">
        <v>2840</v>
      </c>
      <c r="D20" s="31" t="s">
        <v>270</v>
      </c>
      <c r="E20" s="31" t="s">
        <v>270</v>
      </c>
      <c r="F20" s="31" t="s">
        <v>270</v>
      </c>
      <c r="G20" s="31" t="s">
        <v>270</v>
      </c>
      <c r="H20" s="23"/>
      <c r="I20" s="23"/>
      <c r="J20" s="23"/>
      <c r="K20" s="23"/>
    </row>
    <row r="21" spans="1:11" ht="20.100000000000001" customHeight="1">
      <c r="A21" s="23"/>
      <c r="B21" s="23"/>
      <c r="C21" s="27" t="s">
        <v>2839</v>
      </c>
      <c r="D21" s="31" t="s">
        <v>1719</v>
      </c>
      <c r="E21" s="31" t="s">
        <v>1719</v>
      </c>
      <c r="F21" s="31" t="s">
        <v>1719</v>
      </c>
      <c r="G21" s="31" t="s">
        <v>1719</v>
      </c>
      <c r="H21" s="23"/>
      <c r="I21" s="23"/>
      <c r="J21" s="23"/>
      <c r="K21" s="23"/>
    </row>
    <row r="22" spans="1:11" ht="20.100000000000001" customHeight="1">
      <c r="A22" s="23"/>
      <c r="B22" s="23"/>
      <c r="C22" s="27" t="s">
        <v>2838</v>
      </c>
      <c r="D22" s="31" t="s">
        <v>73</v>
      </c>
      <c r="E22" s="31" t="s">
        <v>73</v>
      </c>
      <c r="F22" s="31" t="s">
        <v>73</v>
      </c>
      <c r="G22" s="31" t="s">
        <v>73</v>
      </c>
      <c r="H22" s="23"/>
      <c r="I22" s="23"/>
      <c r="J22" s="23"/>
      <c r="K22" s="23"/>
    </row>
    <row r="23" spans="1:11" ht="14.1" customHeight="1">
      <c r="A23" s="23"/>
      <c r="B23" s="23"/>
      <c r="C23" s="1852" t="s">
        <v>27</v>
      </c>
      <c r="D23" s="1853"/>
      <c r="E23" s="1853"/>
      <c r="F23" s="1853"/>
      <c r="G23" s="1853"/>
      <c r="H23" s="23"/>
      <c r="I23" s="23"/>
      <c r="J23" s="23"/>
      <c r="K23" s="23"/>
    </row>
    <row r="24" spans="1:11" ht="14.1" customHeight="1">
      <c r="A24" s="23"/>
      <c r="B24" s="23"/>
      <c r="C24" s="32" t="s">
        <v>2837</v>
      </c>
      <c r="D24" s="1852" t="s">
        <v>2836</v>
      </c>
      <c r="E24" s="1853"/>
      <c r="F24" s="1853"/>
      <c r="G24" s="1853"/>
      <c r="H24" s="23"/>
      <c r="I24" s="23"/>
      <c r="J24" s="23"/>
      <c r="K24" s="23"/>
    </row>
    <row r="25" spans="1:11" ht="27" customHeight="1">
      <c r="A25" s="23"/>
      <c r="B25" s="23"/>
      <c r="C25" s="33" t="s">
        <v>19</v>
      </c>
      <c r="D25" s="1850" t="s">
        <v>2835</v>
      </c>
      <c r="E25" s="1851"/>
      <c r="F25" s="1851"/>
      <c r="G25" s="1851"/>
      <c r="H25" s="23"/>
      <c r="I25" s="23"/>
      <c r="J25" s="23"/>
      <c r="K25" s="23"/>
    </row>
    <row r="26" spans="1:11" ht="27" customHeight="1">
      <c r="A26" s="23"/>
      <c r="B26" s="23"/>
      <c r="C26" s="34" t="s">
        <v>20</v>
      </c>
      <c r="D26" s="1846" t="s">
        <v>2834</v>
      </c>
      <c r="E26" s="1847"/>
      <c r="F26" s="1847"/>
      <c r="G26" s="1847"/>
      <c r="H26" s="23"/>
      <c r="I26" s="23"/>
      <c r="J26" s="23"/>
      <c r="K26" s="23"/>
    </row>
    <row r="27" spans="1:11" ht="27" customHeight="1">
      <c r="A27" s="23"/>
      <c r="B27" s="23"/>
      <c r="C27" s="34" t="s">
        <v>21</v>
      </c>
      <c r="D27" s="1846" t="s">
        <v>2833</v>
      </c>
      <c r="E27" s="1847"/>
      <c r="F27" s="1847"/>
      <c r="G27" s="1847"/>
      <c r="H27" s="23"/>
      <c r="I27" s="23"/>
      <c r="J27" s="23"/>
      <c r="K27" s="23"/>
    </row>
    <row r="28" spans="1:11" ht="15" customHeight="1">
      <c r="A28" s="23"/>
      <c r="B28" s="23"/>
      <c r="C28" s="35"/>
      <c r="D28" s="36">
        <v>2023</v>
      </c>
      <c r="E28" s="36">
        <v>2024</v>
      </c>
      <c r="F28" s="36">
        <v>2025</v>
      </c>
      <c r="G28" s="36">
        <v>2026</v>
      </c>
      <c r="H28" s="23"/>
      <c r="I28" s="23"/>
      <c r="J28" s="23"/>
      <c r="K28" s="23"/>
    </row>
    <row r="29" spans="1:11" ht="15" customHeight="1">
      <c r="A29" s="23"/>
      <c r="B29" s="23"/>
      <c r="C29" s="37"/>
      <c r="D29" s="38" t="s">
        <v>22</v>
      </c>
      <c r="E29" s="38" t="s">
        <v>23</v>
      </c>
      <c r="F29" s="38" t="s">
        <v>23</v>
      </c>
      <c r="G29" s="38" t="s">
        <v>23</v>
      </c>
      <c r="H29" s="23"/>
      <c r="I29" s="23"/>
      <c r="J29" s="23"/>
      <c r="K29" s="23"/>
    </row>
    <row r="30" spans="1:11" ht="14.1" customHeight="1">
      <c r="A30" s="23"/>
      <c r="B30" s="23"/>
      <c r="C30" s="27" t="s">
        <v>33</v>
      </c>
      <c r="D30" s="31" t="s">
        <v>1496</v>
      </c>
      <c r="E30" s="31" t="s">
        <v>1576</v>
      </c>
      <c r="F30" s="31" t="s">
        <v>1576</v>
      </c>
      <c r="G30" s="31" t="s">
        <v>1576</v>
      </c>
      <c r="H30" s="23"/>
      <c r="I30" s="23"/>
      <c r="J30" s="23"/>
      <c r="K30" s="23"/>
    </row>
    <row r="31" spans="1:11" ht="14.1" customHeight="1">
      <c r="A31" s="23"/>
      <c r="B31" s="23"/>
      <c r="C31" s="27" t="s">
        <v>35</v>
      </c>
      <c r="D31" s="31" t="s">
        <v>2832</v>
      </c>
      <c r="E31" s="31" t="s">
        <v>2831</v>
      </c>
      <c r="F31" s="31" t="s">
        <v>2830</v>
      </c>
      <c r="G31" s="31" t="s">
        <v>2829</v>
      </c>
      <c r="H31" s="23"/>
      <c r="I31" s="23"/>
      <c r="J31" s="23"/>
      <c r="K31" s="23"/>
    </row>
    <row r="32" spans="1:11" ht="14.1" customHeight="1">
      <c r="A32" s="23"/>
      <c r="B32" s="23"/>
      <c r="C32" s="27" t="s">
        <v>40</v>
      </c>
      <c r="D32" s="31" t="s">
        <v>2828</v>
      </c>
      <c r="E32" s="31" t="s">
        <v>2827</v>
      </c>
      <c r="F32" s="31" t="s">
        <v>2826</v>
      </c>
      <c r="G32" s="31" t="s">
        <v>2825</v>
      </c>
      <c r="H32" s="23"/>
      <c r="I32" s="23"/>
      <c r="J32" s="23"/>
      <c r="K32" s="23"/>
    </row>
    <row r="33" spans="1:11" ht="14.1" customHeight="1">
      <c r="A33" s="23"/>
      <c r="B33" s="23"/>
      <c r="C33" s="27" t="s">
        <v>41</v>
      </c>
      <c r="D33" s="31" t="s">
        <v>18</v>
      </c>
      <c r="E33" s="31" t="s">
        <v>575</v>
      </c>
      <c r="F33" s="31" t="s">
        <v>42</v>
      </c>
      <c r="G33" s="31" t="s">
        <v>42</v>
      </c>
      <c r="H33" s="23"/>
      <c r="I33" s="23"/>
      <c r="J33" s="23"/>
      <c r="K33" s="23"/>
    </row>
    <row r="34" spans="1:11" ht="14.1" customHeight="1">
      <c r="A34" s="23"/>
      <c r="B34" s="23"/>
      <c r="C34" s="27" t="s">
        <v>43</v>
      </c>
      <c r="D34" s="31" t="s">
        <v>18</v>
      </c>
      <c r="E34" s="31" t="s">
        <v>2824</v>
      </c>
      <c r="F34" s="31" t="s">
        <v>46</v>
      </c>
      <c r="G34" s="31" t="s">
        <v>2822</v>
      </c>
      <c r="H34" s="23"/>
      <c r="I34" s="23"/>
      <c r="J34" s="23"/>
      <c r="K34" s="23"/>
    </row>
    <row r="35" spans="1:11" ht="14.1" customHeight="1">
      <c r="A35" s="23"/>
      <c r="B35" s="23"/>
      <c r="C35" s="27" t="s">
        <v>47</v>
      </c>
      <c r="D35" s="31" t="s">
        <v>18</v>
      </c>
      <c r="E35" s="31" t="s">
        <v>2823</v>
      </c>
      <c r="F35" s="31" t="s">
        <v>46</v>
      </c>
      <c r="G35" s="31" t="s">
        <v>2822</v>
      </c>
      <c r="H35" s="23"/>
      <c r="I35" s="23"/>
      <c r="J35" s="23"/>
      <c r="K35" s="23"/>
    </row>
    <row r="36" spans="1:11" ht="14.1" customHeight="1">
      <c r="A36" s="23"/>
      <c r="B36" s="23"/>
      <c r="C36" s="1848" t="s">
        <v>24</v>
      </c>
      <c r="D36" s="1849"/>
      <c r="E36" s="1849"/>
      <c r="F36" s="1849"/>
      <c r="G36" s="1849"/>
      <c r="H36" s="23"/>
      <c r="I36" s="23"/>
      <c r="J36" s="23"/>
      <c r="K36" s="23"/>
    </row>
    <row r="37" spans="1:11" ht="14.1" customHeight="1">
      <c r="A37" s="23"/>
      <c r="B37" s="23"/>
      <c r="C37" s="35"/>
      <c r="D37" s="36">
        <v>2023</v>
      </c>
      <c r="E37" s="36">
        <v>2024</v>
      </c>
      <c r="F37" s="36">
        <v>2025</v>
      </c>
      <c r="G37" s="36">
        <v>2026</v>
      </c>
      <c r="H37" s="23"/>
      <c r="I37" s="23"/>
      <c r="J37" s="23"/>
      <c r="K37" s="23"/>
    </row>
    <row r="38" spans="1:11" ht="14.1" customHeight="1">
      <c r="A38" s="23"/>
      <c r="B38" s="23"/>
      <c r="C38" s="37"/>
      <c r="D38" s="38" t="s">
        <v>22</v>
      </c>
      <c r="E38" s="38" t="s">
        <v>23</v>
      </c>
      <c r="F38" s="38" t="s">
        <v>23</v>
      </c>
      <c r="G38" s="38" t="s">
        <v>23</v>
      </c>
      <c r="H38" s="23"/>
      <c r="I38" s="23"/>
      <c r="J38" s="23"/>
      <c r="K38" s="23"/>
    </row>
    <row r="39" spans="1:11" ht="14.1" customHeight="1">
      <c r="A39" s="23"/>
      <c r="B39" s="23"/>
      <c r="C39" s="39" t="s">
        <v>48</v>
      </c>
      <c r="D39" s="40">
        <v>0</v>
      </c>
      <c r="E39" s="40">
        <f>E40</f>
        <v>155000000</v>
      </c>
      <c r="F39" s="40">
        <v>154840000</v>
      </c>
      <c r="G39" s="40">
        <v>154840000</v>
      </c>
      <c r="H39" s="23"/>
      <c r="I39" s="23"/>
      <c r="J39" s="23"/>
      <c r="K39" s="23"/>
    </row>
    <row r="40" spans="1:11" ht="14.1" customHeight="1">
      <c r="A40" s="23"/>
      <c r="B40" s="23"/>
      <c r="C40" s="39" t="s">
        <v>49</v>
      </c>
      <c r="D40" s="40">
        <v>0</v>
      </c>
      <c r="E40" s="40">
        <f>2160000+152840000</f>
        <v>155000000</v>
      </c>
      <c r="F40" s="40">
        <v>154840000</v>
      </c>
      <c r="G40" s="40">
        <v>154840000</v>
      </c>
      <c r="H40" s="23"/>
      <c r="I40" s="23"/>
      <c r="J40" s="23"/>
      <c r="K40" s="23"/>
    </row>
    <row r="41" spans="1:11" ht="14.1" customHeight="1">
      <c r="A41" s="23"/>
      <c r="B41" s="23"/>
      <c r="C41" s="39" t="s">
        <v>50</v>
      </c>
      <c r="D41" s="40">
        <v>0</v>
      </c>
      <c r="E41" s="40">
        <v>0</v>
      </c>
      <c r="F41" s="40">
        <v>0</v>
      </c>
      <c r="G41" s="40">
        <v>0</v>
      </c>
      <c r="H41" s="23"/>
      <c r="I41" s="23"/>
      <c r="J41" s="23"/>
      <c r="K41" s="23"/>
    </row>
    <row r="42" spans="1:11" ht="14.1" customHeight="1">
      <c r="A42" s="23"/>
      <c r="B42" s="23"/>
      <c r="C42" s="39" t="s">
        <v>51</v>
      </c>
      <c r="D42" s="40">
        <v>0</v>
      </c>
      <c r="E42" s="40">
        <f>E43</f>
        <v>18600000</v>
      </c>
      <c r="F42" s="40">
        <v>24270000</v>
      </c>
      <c r="G42" s="40">
        <v>24270000</v>
      </c>
      <c r="H42" s="23"/>
      <c r="I42" s="23"/>
      <c r="J42" s="23"/>
      <c r="K42" s="23"/>
    </row>
    <row r="43" spans="1:11" ht="14.1" customHeight="1">
      <c r="A43" s="23"/>
      <c r="B43" s="23"/>
      <c r="C43" s="39" t="s">
        <v>49</v>
      </c>
      <c r="D43" s="40">
        <v>0</v>
      </c>
      <c r="E43" s="40">
        <f>-2160000+20760000</f>
        <v>18600000</v>
      </c>
      <c r="F43" s="40">
        <v>24270000</v>
      </c>
      <c r="G43" s="40">
        <v>24270000</v>
      </c>
      <c r="H43" s="23"/>
      <c r="I43" s="23"/>
      <c r="J43" s="23"/>
      <c r="K43" s="23"/>
    </row>
    <row r="44" spans="1:11" ht="14.1" customHeight="1">
      <c r="A44" s="23"/>
      <c r="B44" s="23"/>
      <c r="C44" s="39" t="s">
        <v>50</v>
      </c>
      <c r="D44" s="40">
        <v>0</v>
      </c>
      <c r="E44" s="40">
        <v>0</v>
      </c>
      <c r="F44" s="40">
        <v>0</v>
      </c>
      <c r="G44" s="40">
        <v>0</v>
      </c>
      <c r="H44" s="23"/>
      <c r="I44" s="23"/>
      <c r="J44" s="23"/>
      <c r="K44" s="23"/>
    </row>
    <row r="45" spans="1:11" ht="14.1" customHeight="1">
      <c r="A45" s="23"/>
      <c r="B45" s="23"/>
      <c r="C45" s="39" t="s">
        <v>52</v>
      </c>
      <c r="D45" s="40">
        <v>0</v>
      </c>
      <c r="E45" s="40">
        <v>30483000</v>
      </c>
      <c r="F45" s="40">
        <v>25483000</v>
      </c>
      <c r="G45" s="40">
        <v>26483000</v>
      </c>
      <c r="H45" s="23"/>
      <c r="I45" s="23"/>
      <c r="J45" s="23"/>
      <c r="K45" s="23"/>
    </row>
    <row r="46" spans="1:11" ht="14.1" customHeight="1">
      <c r="A46" s="23"/>
      <c r="B46" s="23"/>
      <c r="C46" s="39" t="s">
        <v>49</v>
      </c>
      <c r="D46" s="40">
        <v>0</v>
      </c>
      <c r="E46" s="40">
        <v>30483000</v>
      </c>
      <c r="F46" s="40">
        <v>25483000</v>
      </c>
      <c r="G46" s="40">
        <v>26483000</v>
      </c>
      <c r="H46" s="23"/>
      <c r="I46" s="23"/>
      <c r="J46" s="23"/>
      <c r="K46" s="23"/>
    </row>
    <row r="47" spans="1:11" ht="14.1" customHeight="1">
      <c r="A47" s="23"/>
      <c r="B47" s="23"/>
      <c r="C47" s="39" t="s">
        <v>50</v>
      </c>
      <c r="D47" s="40">
        <v>0</v>
      </c>
      <c r="E47" s="40">
        <v>0</v>
      </c>
      <c r="F47" s="40">
        <v>0</v>
      </c>
      <c r="G47" s="40">
        <v>0</v>
      </c>
      <c r="H47" s="23"/>
      <c r="I47" s="23"/>
      <c r="J47" s="23"/>
      <c r="K47" s="23"/>
    </row>
    <row r="48" spans="1:11" ht="14.1" customHeight="1">
      <c r="A48" s="23"/>
      <c r="B48" s="23"/>
      <c r="C48" s="39" t="s">
        <v>53</v>
      </c>
      <c r="D48" s="40">
        <v>0</v>
      </c>
      <c r="E48" s="40">
        <v>0</v>
      </c>
      <c r="F48" s="40">
        <v>0</v>
      </c>
      <c r="G48" s="40">
        <v>0</v>
      </c>
      <c r="H48" s="23"/>
      <c r="I48" s="23"/>
      <c r="J48" s="23"/>
      <c r="K48" s="23"/>
    </row>
    <row r="49" spans="1:11" ht="14.1" customHeight="1">
      <c r="A49" s="23"/>
      <c r="B49" s="23"/>
      <c r="C49" s="39" t="s">
        <v>49</v>
      </c>
      <c r="D49" s="40">
        <v>0</v>
      </c>
      <c r="E49" s="40">
        <v>0</v>
      </c>
      <c r="F49" s="40">
        <v>0</v>
      </c>
      <c r="G49" s="40">
        <v>0</v>
      </c>
      <c r="H49" s="23"/>
      <c r="I49" s="23"/>
      <c r="J49" s="23"/>
      <c r="K49" s="23"/>
    </row>
    <row r="50" spans="1:11" ht="14.1" customHeight="1">
      <c r="A50" s="23"/>
      <c r="B50" s="23"/>
      <c r="C50" s="39" t="s">
        <v>50</v>
      </c>
      <c r="D50" s="40">
        <v>0</v>
      </c>
      <c r="E50" s="40">
        <v>0</v>
      </c>
      <c r="F50" s="40">
        <v>0</v>
      </c>
      <c r="G50" s="40">
        <v>0</v>
      </c>
      <c r="H50" s="23"/>
      <c r="I50" s="23"/>
      <c r="J50" s="23"/>
      <c r="K50" s="23"/>
    </row>
    <row r="51" spans="1:11" ht="14.1" customHeight="1">
      <c r="A51" s="23"/>
      <c r="B51" s="23"/>
      <c r="C51" s="39" t="s">
        <v>54</v>
      </c>
      <c r="D51" s="40">
        <v>0</v>
      </c>
      <c r="E51" s="40">
        <v>0</v>
      </c>
      <c r="F51" s="40">
        <v>0</v>
      </c>
      <c r="G51" s="40">
        <v>0</v>
      </c>
      <c r="H51" s="23"/>
      <c r="I51" s="23"/>
      <c r="J51" s="23"/>
      <c r="K51" s="23"/>
    </row>
    <row r="52" spans="1:11" ht="14.1" customHeight="1">
      <c r="A52" s="23"/>
      <c r="B52" s="23"/>
      <c r="C52" s="39" t="s">
        <v>49</v>
      </c>
      <c r="D52" s="40">
        <v>0</v>
      </c>
      <c r="E52" s="40">
        <v>0</v>
      </c>
      <c r="F52" s="40">
        <v>0</v>
      </c>
      <c r="G52" s="40">
        <v>0</v>
      </c>
      <c r="H52" s="23"/>
      <c r="I52" s="23"/>
      <c r="J52" s="23"/>
      <c r="K52" s="23"/>
    </row>
    <row r="53" spans="1:11" ht="14.1" customHeight="1">
      <c r="A53" s="23"/>
      <c r="B53" s="23"/>
      <c r="C53" s="39" t="s">
        <v>50</v>
      </c>
      <c r="D53" s="40">
        <v>0</v>
      </c>
      <c r="E53" s="40">
        <v>0</v>
      </c>
      <c r="F53" s="40">
        <v>0</v>
      </c>
      <c r="G53" s="40">
        <v>0</v>
      </c>
      <c r="H53" s="23"/>
      <c r="I53" s="23"/>
      <c r="J53" s="23"/>
      <c r="K53" s="23"/>
    </row>
    <row r="54" spans="1:11" ht="14.1" customHeight="1">
      <c r="A54" s="23"/>
      <c r="B54" s="23"/>
      <c r="C54" s="39" t="s">
        <v>55</v>
      </c>
      <c r="D54" s="40">
        <v>0</v>
      </c>
      <c r="E54" s="40">
        <v>0</v>
      </c>
      <c r="F54" s="40">
        <v>0</v>
      </c>
      <c r="G54" s="40">
        <v>0</v>
      </c>
      <c r="H54" s="23"/>
      <c r="I54" s="23"/>
      <c r="J54" s="23"/>
      <c r="K54" s="23"/>
    </row>
    <row r="55" spans="1:11" ht="14.1" customHeight="1">
      <c r="A55" s="23"/>
      <c r="B55" s="23"/>
      <c r="C55" s="39" t="s">
        <v>49</v>
      </c>
      <c r="D55" s="40">
        <v>0</v>
      </c>
      <c r="E55" s="40">
        <v>0</v>
      </c>
      <c r="F55" s="40">
        <v>0</v>
      </c>
      <c r="G55" s="40">
        <v>0</v>
      </c>
      <c r="H55" s="23"/>
      <c r="I55" s="23"/>
      <c r="J55" s="23"/>
      <c r="K55" s="23"/>
    </row>
    <row r="56" spans="1:11" ht="14.1" customHeight="1">
      <c r="A56" s="23"/>
      <c r="B56" s="23"/>
      <c r="C56" s="39" t="s">
        <v>50</v>
      </c>
      <c r="D56" s="40">
        <v>0</v>
      </c>
      <c r="E56" s="40">
        <v>0</v>
      </c>
      <c r="F56" s="40">
        <v>0</v>
      </c>
      <c r="G56" s="40">
        <v>0</v>
      </c>
      <c r="H56" s="23"/>
      <c r="I56" s="23"/>
      <c r="J56" s="23"/>
      <c r="K56" s="23"/>
    </row>
    <row r="57" spans="1:11" ht="14.1" customHeight="1">
      <c r="A57" s="23"/>
      <c r="B57" s="23"/>
      <c r="C57" s="39" t="s">
        <v>56</v>
      </c>
      <c r="D57" s="40">
        <v>0</v>
      </c>
      <c r="E57" s="40">
        <v>0</v>
      </c>
      <c r="F57" s="40">
        <v>0</v>
      </c>
      <c r="G57" s="40">
        <v>0</v>
      </c>
      <c r="H57" s="23"/>
      <c r="I57" s="23"/>
      <c r="J57" s="23"/>
      <c r="K57" s="23"/>
    </row>
    <row r="58" spans="1:11" ht="14.1" customHeight="1">
      <c r="A58" s="23"/>
      <c r="B58" s="23"/>
      <c r="C58" s="39" t="s">
        <v>49</v>
      </c>
      <c r="D58" s="40">
        <v>0</v>
      </c>
      <c r="E58" s="40">
        <v>0</v>
      </c>
      <c r="F58" s="40">
        <v>0</v>
      </c>
      <c r="G58" s="40">
        <v>0</v>
      </c>
      <c r="H58" s="23"/>
      <c r="I58" s="23"/>
      <c r="J58" s="23"/>
      <c r="K58" s="23"/>
    </row>
    <row r="59" spans="1:11" ht="14.1" customHeight="1">
      <c r="A59" s="23"/>
      <c r="B59" s="23"/>
      <c r="C59" s="39" t="s">
        <v>50</v>
      </c>
      <c r="D59" s="40">
        <v>0</v>
      </c>
      <c r="E59" s="40">
        <v>0</v>
      </c>
      <c r="F59" s="40">
        <v>0</v>
      </c>
      <c r="G59" s="40">
        <v>0</v>
      </c>
      <c r="H59" s="23"/>
      <c r="I59" s="23"/>
      <c r="J59" s="23"/>
      <c r="K59" s="23"/>
    </row>
    <row r="60" spans="1:11" ht="14.1" customHeight="1">
      <c r="A60" s="23"/>
      <c r="B60" s="23"/>
      <c r="C60" s="39" t="s">
        <v>57</v>
      </c>
      <c r="D60" s="40">
        <v>0</v>
      </c>
      <c r="E60" s="40">
        <v>0</v>
      </c>
      <c r="F60" s="40">
        <v>0</v>
      </c>
      <c r="G60" s="40">
        <v>0</v>
      </c>
      <c r="H60" s="23"/>
      <c r="I60" s="23"/>
      <c r="J60" s="23"/>
      <c r="K60" s="23"/>
    </row>
    <row r="61" spans="1:11" ht="14.1" customHeight="1">
      <c r="A61" s="23"/>
      <c r="B61" s="23"/>
      <c r="C61" s="39" t="s">
        <v>49</v>
      </c>
      <c r="D61" s="40">
        <v>0</v>
      </c>
      <c r="E61" s="40">
        <v>0</v>
      </c>
      <c r="F61" s="40">
        <v>0</v>
      </c>
      <c r="G61" s="40">
        <v>0</v>
      </c>
      <c r="H61" s="23"/>
      <c r="I61" s="23"/>
      <c r="J61" s="23"/>
      <c r="K61" s="23"/>
    </row>
    <row r="62" spans="1:11" ht="14.1" customHeight="1">
      <c r="A62" s="23"/>
      <c r="B62" s="23"/>
      <c r="C62" s="39" t="s">
        <v>58</v>
      </c>
      <c r="D62" s="40">
        <v>0</v>
      </c>
      <c r="E62" s="40">
        <v>0</v>
      </c>
      <c r="F62" s="40">
        <v>0</v>
      </c>
      <c r="G62" s="40">
        <v>0</v>
      </c>
      <c r="H62" s="23"/>
      <c r="I62" s="23"/>
      <c r="J62" s="23"/>
      <c r="K62" s="23"/>
    </row>
    <row r="63" spans="1:11" ht="14.1" customHeight="1">
      <c r="A63" s="23"/>
      <c r="B63" s="23"/>
      <c r="C63" s="39" t="s">
        <v>59</v>
      </c>
      <c r="D63" s="40">
        <v>0</v>
      </c>
      <c r="E63" s="40">
        <v>0</v>
      </c>
      <c r="F63" s="40">
        <v>0</v>
      </c>
      <c r="G63" s="40">
        <v>0</v>
      </c>
      <c r="H63" s="23"/>
      <c r="I63" s="23"/>
      <c r="J63" s="23"/>
      <c r="K63" s="23"/>
    </row>
    <row r="64" spans="1:11" ht="14.1" customHeight="1">
      <c r="A64" s="23"/>
      <c r="B64" s="23"/>
      <c r="C64" s="39" t="s">
        <v>60</v>
      </c>
      <c r="D64" s="40">
        <v>0</v>
      </c>
      <c r="E64" s="40">
        <v>0</v>
      </c>
      <c r="F64" s="40">
        <v>0</v>
      </c>
      <c r="G64" s="40">
        <v>0</v>
      </c>
      <c r="H64" s="23"/>
      <c r="I64" s="23"/>
      <c r="J64" s="23"/>
      <c r="K64" s="23"/>
    </row>
    <row r="65" spans="1:11" ht="14.1" customHeight="1">
      <c r="A65" s="23"/>
      <c r="B65" s="23"/>
      <c r="C65" s="39" t="s">
        <v>61</v>
      </c>
      <c r="D65" s="40">
        <v>0</v>
      </c>
      <c r="E65" s="40">
        <v>0</v>
      </c>
      <c r="F65" s="40">
        <v>0</v>
      </c>
      <c r="G65" s="40">
        <v>0</v>
      </c>
      <c r="H65" s="23"/>
      <c r="I65" s="23"/>
      <c r="J65" s="23"/>
      <c r="K65" s="23"/>
    </row>
    <row r="66" spans="1:11" ht="14.1" customHeight="1">
      <c r="A66" s="23"/>
      <c r="B66" s="23"/>
      <c r="C66" s="39" t="s">
        <v>62</v>
      </c>
      <c r="D66" s="40">
        <v>0</v>
      </c>
      <c r="E66" s="40">
        <v>0</v>
      </c>
      <c r="F66" s="40">
        <v>0</v>
      </c>
      <c r="G66" s="40">
        <v>0</v>
      </c>
      <c r="H66" s="23"/>
      <c r="I66" s="23"/>
      <c r="J66" s="23"/>
      <c r="K66" s="23"/>
    </row>
    <row r="67" spans="1:11" ht="14.1" customHeight="1">
      <c r="A67" s="23"/>
      <c r="B67" s="23"/>
      <c r="C67" s="39" t="s">
        <v>49</v>
      </c>
      <c r="D67" s="40">
        <v>0</v>
      </c>
      <c r="E67" s="40">
        <v>0</v>
      </c>
      <c r="F67" s="40">
        <v>0</v>
      </c>
      <c r="G67" s="40">
        <v>0</v>
      </c>
      <c r="H67" s="23"/>
      <c r="I67" s="23"/>
      <c r="J67" s="23"/>
      <c r="K67" s="23"/>
    </row>
    <row r="68" spans="1:11" ht="14.1" customHeight="1">
      <c r="A68" s="23"/>
      <c r="B68" s="23"/>
      <c r="C68" s="39" t="s">
        <v>58</v>
      </c>
      <c r="D68" s="40">
        <v>0</v>
      </c>
      <c r="E68" s="40">
        <v>0</v>
      </c>
      <c r="F68" s="40">
        <v>0</v>
      </c>
      <c r="G68" s="40">
        <v>0</v>
      </c>
      <c r="H68" s="23"/>
      <c r="I68" s="23"/>
      <c r="J68" s="23"/>
      <c r="K68" s="23"/>
    </row>
    <row r="69" spans="1:11" ht="14.1" customHeight="1">
      <c r="A69" s="23"/>
      <c r="B69" s="23"/>
      <c r="C69" s="39" t="s">
        <v>59</v>
      </c>
      <c r="D69" s="40">
        <v>0</v>
      </c>
      <c r="E69" s="40">
        <v>0</v>
      </c>
      <c r="F69" s="40">
        <v>0</v>
      </c>
      <c r="G69" s="40">
        <v>0</v>
      </c>
      <c r="H69" s="23"/>
      <c r="I69" s="23"/>
      <c r="J69" s="23"/>
      <c r="K69" s="23"/>
    </row>
    <row r="70" spans="1:11" ht="14.1" customHeight="1">
      <c r="A70" s="23"/>
      <c r="B70" s="23"/>
      <c r="C70" s="39" t="s">
        <v>60</v>
      </c>
      <c r="D70" s="40">
        <v>0</v>
      </c>
      <c r="E70" s="40">
        <v>0</v>
      </c>
      <c r="F70" s="40">
        <v>0</v>
      </c>
      <c r="G70" s="40">
        <v>0</v>
      </c>
      <c r="H70" s="23"/>
      <c r="I70" s="23"/>
      <c r="J70" s="23"/>
      <c r="K70" s="23"/>
    </row>
    <row r="71" spans="1:11" ht="14.1" customHeight="1">
      <c r="A71" s="23"/>
      <c r="B71" s="23"/>
      <c r="C71" s="39" t="s">
        <v>61</v>
      </c>
      <c r="D71" s="40">
        <v>0</v>
      </c>
      <c r="E71" s="40">
        <v>0</v>
      </c>
      <c r="F71" s="40">
        <v>0</v>
      </c>
      <c r="G71" s="40">
        <v>0</v>
      </c>
      <c r="H71" s="23"/>
      <c r="I71" s="23"/>
      <c r="J71" s="23"/>
      <c r="K71" s="23"/>
    </row>
    <row r="72" spans="1:11" ht="14.1" customHeight="1">
      <c r="A72" s="23"/>
      <c r="B72" s="23"/>
      <c r="C72" s="39" t="s">
        <v>63</v>
      </c>
      <c r="D72" s="40">
        <v>0</v>
      </c>
      <c r="E72" s="40">
        <v>0</v>
      </c>
      <c r="F72" s="40">
        <v>0</v>
      </c>
      <c r="G72" s="40">
        <v>0</v>
      </c>
      <c r="H72" s="23"/>
      <c r="I72" s="23"/>
      <c r="J72" s="23"/>
      <c r="K72" s="23"/>
    </row>
    <row r="73" spans="1:11" ht="14.1" customHeight="1">
      <c r="A73" s="23"/>
      <c r="B73" s="23"/>
      <c r="C73" s="39" t="s">
        <v>49</v>
      </c>
      <c r="D73" s="40">
        <v>0</v>
      </c>
      <c r="E73" s="40">
        <v>0</v>
      </c>
      <c r="F73" s="40">
        <v>0</v>
      </c>
      <c r="G73" s="40">
        <v>0</v>
      </c>
      <c r="H73" s="23"/>
      <c r="I73" s="23"/>
      <c r="J73" s="23"/>
      <c r="K73" s="23"/>
    </row>
    <row r="74" spans="1:11" ht="14.1" customHeight="1">
      <c r="A74" s="23"/>
      <c r="B74" s="23"/>
      <c r="C74" s="39" t="s">
        <v>58</v>
      </c>
      <c r="D74" s="40">
        <v>0</v>
      </c>
      <c r="E74" s="40">
        <v>0</v>
      </c>
      <c r="F74" s="40">
        <v>0</v>
      </c>
      <c r="G74" s="40">
        <v>0</v>
      </c>
      <c r="H74" s="23"/>
      <c r="I74" s="23"/>
      <c r="J74" s="23"/>
      <c r="K74" s="23"/>
    </row>
    <row r="75" spans="1:11" ht="14.1" customHeight="1">
      <c r="A75" s="23"/>
      <c r="B75" s="23"/>
      <c r="C75" s="39" t="s">
        <v>59</v>
      </c>
      <c r="D75" s="40">
        <v>0</v>
      </c>
      <c r="E75" s="40">
        <v>0</v>
      </c>
      <c r="F75" s="40">
        <v>0</v>
      </c>
      <c r="G75" s="40">
        <v>0</v>
      </c>
      <c r="H75" s="23"/>
      <c r="I75" s="23"/>
      <c r="J75" s="23"/>
      <c r="K75" s="23"/>
    </row>
    <row r="76" spans="1:11" ht="14.1" customHeight="1">
      <c r="A76" s="23"/>
      <c r="B76" s="23"/>
      <c r="C76" s="39" t="s">
        <v>60</v>
      </c>
      <c r="D76" s="40">
        <v>0</v>
      </c>
      <c r="E76" s="40">
        <v>0</v>
      </c>
      <c r="F76" s="40">
        <v>0</v>
      </c>
      <c r="G76" s="40">
        <v>0</v>
      </c>
      <c r="H76" s="23"/>
      <c r="I76" s="23"/>
      <c r="J76" s="23"/>
      <c r="K76" s="23"/>
    </row>
    <row r="77" spans="1:11" ht="14.1" customHeight="1">
      <c r="A77" s="23"/>
      <c r="B77" s="23"/>
      <c r="C77" s="39" t="s">
        <v>61</v>
      </c>
      <c r="D77" s="40">
        <v>0</v>
      </c>
      <c r="E77" s="40">
        <v>0</v>
      </c>
      <c r="F77" s="40">
        <v>0</v>
      </c>
      <c r="G77" s="40">
        <v>0</v>
      </c>
      <c r="H77" s="23"/>
      <c r="I77" s="23"/>
      <c r="J77" s="23"/>
      <c r="K77" s="23"/>
    </row>
    <row r="78" spans="1:11" ht="14.1" customHeight="1">
      <c r="A78" s="23"/>
      <c r="B78" s="23"/>
      <c r="C78" s="39" t="s">
        <v>64</v>
      </c>
      <c r="D78" s="40">
        <v>0</v>
      </c>
      <c r="E78" s="40">
        <v>0</v>
      </c>
      <c r="F78" s="40">
        <v>0</v>
      </c>
      <c r="G78" s="40">
        <v>0</v>
      </c>
      <c r="H78" s="23"/>
      <c r="I78" s="23"/>
      <c r="J78" s="23"/>
      <c r="K78" s="23"/>
    </row>
    <row r="79" spans="1:11" ht="14.1" customHeight="1">
      <c r="A79" s="23"/>
      <c r="B79" s="23"/>
      <c r="C79" s="39" t="s">
        <v>65</v>
      </c>
      <c r="D79" s="40">
        <v>0</v>
      </c>
      <c r="E79" s="40">
        <v>0</v>
      </c>
      <c r="F79" s="40">
        <v>0</v>
      </c>
      <c r="G79" s="40">
        <v>0</v>
      </c>
      <c r="H79" s="23"/>
      <c r="I79" s="23"/>
      <c r="J79" s="23"/>
      <c r="K79" s="23"/>
    </row>
    <row r="80" spans="1:11" ht="14.1" customHeight="1">
      <c r="A80" s="23"/>
      <c r="B80" s="23"/>
      <c r="C80" s="41" t="s">
        <v>25</v>
      </c>
      <c r="D80" s="40">
        <v>0</v>
      </c>
      <c r="E80" s="40">
        <v>204083000</v>
      </c>
      <c r="F80" s="40">
        <v>204593000</v>
      </c>
      <c r="G80" s="40">
        <v>205593000</v>
      </c>
      <c r="H80" s="23"/>
      <c r="I80" s="23"/>
      <c r="J80" s="23"/>
      <c r="K80" s="23"/>
    </row>
    <row r="81" spans="1:11" ht="14.1" customHeight="1">
      <c r="A81" s="23"/>
      <c r="B81" s="23"/>
      <c r="C81" s="1852" t="s">
        <v>66</v>
      </c>
      <c r="D81" s="1853"/>
      <c r="E81" s="1853"/>
      <c r="F81" s="1853"/>
      <c r="G81" s="1853"/>
      <c r="H81" s="23"/>
      <c r="I81" s="23"/>
      <c r="J81" s="23"/>
      <c r="K81" s="23"/>
    </row>
    <row r="82" spans="1:11" ht="14.1" customHeight="1">
      <c r="A82" s="23"/>
      <c r="B82" s="23"/>
      <c r="C82" s="32" t="s">
        <v>2821</v>
      </c>
      <c r="D82" s="1852" t="s">
        <v>1334</v>
      </c>
      <c r="E82" s="1853"/>
      <c r="F82" s="1853"/>
      <c r="G82" s="1853"/>
      <c r="H82" s="23"/>
      <c r="I82" s="23"/>
      <c r="J82" s="23"/>
      <c r="K82" s="23"/>
    </row>
    <row r="83" spans="1:11" ht="18" customHeight="1">
      <c r="A83" s="23"/>
      <c r="B83" s="23"/>
      <c r="C83" s="33" t="s">
        <v>19</v>
      </c>
      <c r="D83" s="1850" t="s">
        <v>2820</v>
      </c>
      <c r="E83" s="1851"/>
      <c r="F83" s="1851"/>
      <c r="G83" s="1851"/>
      <c r="H83" s="23"/>
      <c r="I83" s="23"/>
      <c r="J83" s="23"/>
      <c r="K83" s="23"/>
    </row>
    <row r="84" spans="1:11" ht="18" customHeight="1">
      <c r="A84" s="23"/>
      <c r="B84" s="23"/>
      <c r="C84" s="34" t="s">
        <v>20</v>
      </c>
      <c r="D84" s="1846" t="s">
        <v>2819</v>
      </c>
      <c r="E84" s="1847"/>
      <c r="F84" s="1847"/>
      <c r="G84" s="1847"/>
      <c r="H84" s="23"/>
      <c r="I84" s="23"/>
      <c r="J84" s="23"/>
      <c r="K84" s="23"/>
    </row>
    <row r="85" spans="1:11" ht="18" customHeight="1">
      <c r="A85" s="23"/>
      <c r="B85" s="23"/>
      <c r="C85" s="34" t="s">
        <v>21</v>
      </c>
      <c r="D85" s="1846" t="s">
        <v>287</v>
      </c>
      <c r="E85" s="1847"/>
      <c r="F85" s="1847"/>
      <c r="G85" s="1847"/>
      <c r="H85" s="23"/>
      <c r="I85" s="23"/>
      <c r="J85" s="23"/>
      <c r="K85" s="23"/>
    </row>
    <row r="86" spans="1:11" ht="15" customHeight="1">
      <c r="A86" s="23"/>
      <c r="B86" s="23"/>
      <c r="C86" s="35"/>
      <c r="D86" s="36">
        <v>2023</v>
      </c>
      <c r="E86" s="36">
        <v>2024</v>
      </c>
      <c r="F86" s="36">
        <v>2025</v>
      </c>
      <c r="G86" s="36">
        <v>2026</v>
      </c>
      <c r="H86" s="23"/>
      <c r="I86" s="23"/>
      <c r="J86" s="23"/>
      <c r="K86" s="23"/>
    </row>
    <row r="87" spans="1:11" ht="15" customHeight="1">
      <c r="A87" s="23"/>
      <c r="B87" s="23"/>
      <c r="C87" s="37"/>
      <c r="D87" s="38" t="s">
        <v>22</v>
      </c>
      <c r="E87" s="38" t="s">
        <v>23</v>
      </c>
      <c r="F87" s="38" t="s">
        <v>23</v>
      </c>
      <c r="G87" s="38" t="s">
        <v>23</v>
      </c>
      <c r="H87" s="23"/>
      <c r="I87" s="23"/>
      <c r="J87" s="23"/>
      <c r="K87" s="23"/>
    </row>
    <row r="88" spans="1:11" ht="14.1" customHeight="1">
      <c r="A88" s="23"/>
      <c r="B88" s="23"/>
      <c r="C88" s="27" t="s">
        <v>33</v>
      </c>
      <c r="D88" s="31" t="s">
        <v>73</v>
      </c>
      <c r="E88" s="31" t="s">
        <v>34</v>
      </c>
      <c r="F88" s="31" t="s">
        <v>163</v>
      </c>
      <c r="G88" s="31" t="s">
        <v>270</v>
      </c>
      <c r="H88" s="23"/>
      <c r="I88" s="23"/>
      <c r="J88" s="23"/>
      <c r="K88" s="23"/>
    </row>
    <row r="89" spans="1:11" ht="14.1" customHeight="1">
      <c r="A89" s="23"/>
      <c r="B89" s="23"/>
      <c r="C89" s="27" t="s">
        <v>35</v>
      </c>
      <c r="D89" s="31" t="s">
        <v>460</v>
      </c>
      <c r="E89" s="31" t="s">
        <v>460</v>
      </c>
      <c r="F89" s="31" t="s">
        <v>1654</v>
      </c>
      <c r="G89" s="31" t="s">
        <v>1654</v>
      </c>
      <c r="H89" s="23"/>
      <c r="I89" s="23"/>
      <c r="J89" s="23"/>
      <c r="K89" s="23"/>
    </row>
    <row r="90" spans="1:11" ht="14.1" customHeight="1">
      <c r="A90" s="23"/>
      <c r="B90" s="23"/>
      <c r="C90" s="27" t="s">
        <v>40</v>
      </c>
      <c r="D90" s="31" t="s">
        <v>1823</v>
      </c>
      <c r="E90" s="31" t="s">
        <v>460</v>
      </c>
      <c r="F90" s="31" t="s">
        <v>2818</v>
      </c>
      <c r="G90" s="31" t="s">
        <v>2493</v>
      </c>
      <c r="H90" s="23"/>
      <c r="I90" s="23"/>
      <c r="J90" s="23"/>
      <c r="K90" s="23"/>
    </row>
    <row r="91" spans="1:11" ht="14.1" customHeight="1">
      <c r="A91" s="23"/>
      <c r="B91" s="23"/>
      <c r="C91" s="27" t="s">
        <v>41</v>
      </c>
      <c r="D91" s="31" t="s">
        <v>18</v>
      </c>
      <c r="E91" s="31" t="s">
        <v>2817</v>
      </c>
      <c r="F91" s="31" t="s">
        <v>2816</v>
      </c>
      <c r="G91" s="31" t="s">
        <v>461</v>
      </c>
      <c r="H91" s="23"/>
      <c r="I91" s="23"/>
      <c r="J91" s="23"/>
      <c r="K91" s="23"/>
    </row>
    <row r="92" spans="1:11" ht="14.1" customHeight="1">
      <c r="A92" s="23"/>
      <c r="B92" s="23"/>
      <c r="C92" s="27" t="s">
        <v>43</v>
      </c>
      <c r="D92" s="31" t="s">
        <v>18</v>
      </c>
      <c r="E92" s="31" t="s">
        <v>42</v>
      </c>
      <c r="F92" s="31" t="s">
        <v>34</v>
      </c>
      <c r="G92" s="31" t="s">
        <v>42</v>
      </c>
      <c r="H92" s="23"/>
      <c r="I92" s="23"/>
      <c r="J92" s="23"/>
      <c r="K92" s="23"/>
    </row>
    <row r="93" spans="1:11" ht="14.1" customHeight="1">
      <c r="A93" s="23"/>
      <c r="B93" s="23"/>
      <c r="C93" s="27" t="s">
        <v>47</v>
      </c>
      <c r="D93" s="31" t="s">
        <v>18</v>
      </c>
      <c r="E93" s="31" t="s">
        <v>135</v>
      </c>
      <c r="F93" s="31" t="s">
        <v>2815</v>
      </c>
      <c r="G93" s="31" t="s">
        <v>295</v>
      </c>
      <c r="H93" s="23"/>
      <c r="I93" s="23"/>
      <c r="J93" s="23"/>
      <c r="K93" s="23"/>
    </row>
    <row r="94" spans="1:11" ht="14.1" customHeight="1">
      <c r="A94" s="23"/>
      <c r="B94" s="23"/>
      <c r="C94" s="1848" t="s">
        <v>24</v>
      </c>
      <c r="D94" s="1849"/>
      <c r="E94" s="1849"/>
      <c r="F94" s="1849"/>
      <c r="G94" s="1849"/>
      <c r="H94" s="23"/>
      <c r="I94" s="23"/>
      <c r="J94" s="23"/>
      <c r="K94" s="23"/>
    </row>
    <row r="95" spans="1:11" ht="14.1" customHeight="1">
      <c r="A95" s="23"/>
      <c r="B95" s="23"/>
      <c r="C95" s="35"/>
      <c r="D95" s="36">
        <v>2023</v>
      </c>
      <c r="E95" s="36">
        <v>2024</v>
      </c>
      <c r="F95" s="36">
        <v>2025</v>
      </c>
      <c r="G95" s="36">
        <v>2026</v>
      </c>
      <c r="H95" s="23"/>
      <c r="I95" s="23"/>
      <c r="J95" s="23"/>
      <c r="K95" s="23"/>
    </row>
    <row r="96" spans="1:11" ht="14.1" customHeight="1">
      <c r="A96" s="23"/>
      <c r="B96" s="23"/>
      <c r="C96" s="37"/>
      <c r="D96" s="38" t="s">
        <v>22</v>
      </c>
      <c r="E96" s="38" t="s">
        <v>23</v>
      </c>
      <c r="F96" s="38" t="s">
        <v>23</v>
      </c>
      <c r="G96" s="38" t="s">
        <v>23</v>
      </c>
      <c r="H96" s="23"/>
      <c r="I96" s="23"/>
      <c r="J96" s="23"/>
      <c r="K96" s="23"/>
    </row>
    <row r="97" spans="1:11" ht="14.1" customHeight="1">
      <c r="A97" s="23"/>
      <c r="B97" s="23"/>
      <c r="C97" s="39" t="s">
        <v>48</v>
      </c>
      <c r="D97" s="40">
        <v>0</v>
      </c>
      <c r="E97" s="40">
        <v>0</v>
      </c>
      <c r="F97" s="40">
        <v>0</v>
      </c>
      <c r="G97" s="40">
        <v>0</v>
      </c>
      <c r="H97" s="23"/>
      <c r="I97" s="23"/>
      <c r="J97" s="23"/>
      <c r="K97" s="23"/>
    </row>
    <row r="98" spans="1:11" ht="14.1" customHeight="1">
      <c r="A98" s="23"/>
      <c r="B98" s="23"/>
      <c r="C98" s="39" t="s">
        <v>49</v>
      </c>
      <c r="D98" s="40">
        <v>0</v>
      </c>
      <c r="E98" s="40">
        <v>0</v>
      </c>
      <c r="F98" s="40">
        <v>0</v>
      </c>
      <c r="G98" s="40">
        <v>0</v>
      </c>
      <c r="H98" s="23"/>
      <c r="I98" s="23"/>
      <c r="J98" s="23"/>
      <c r="K98" s="23"/>
    </row>
    <row r="99" spans="1:11" ht="14.1" customHeight="1">
      <c r="A99" s="23"/>
      <c r="B99" s="23"/>
      <c r="C99" s="39" t="s">
        <v>50</v>
      </c>
      <c r="D99" s="40">
        <v>0</v>
      </c>
      <c r="E99" s="40">
        <v>0</v>
      </c>
      <c r="F99" s="40">
        <v>0</v>
      </c>
      <c r="G99" s="40">
        <v>0</v>
      </c>
      <c r="H99" s="23"/>
      <c r="I99" s="23"/>
      <c r="J99" s="23"/>
      <c r="K99" s="23"/>
    </row>
    <row r="100" spans="1:11" ht="14.1" customHeight="1">
      <c r="A100" s="23"/>
      <c r="B100" s="23"/>
      <c r="C100" s="39" t="s">
        <v>51</v>
      </c>
      <c r="D100" s="40">
        <v>0</v>
      </c>
      <c r="E100" s="40">
        <v>0</v>
      </c>
      <c r="F100" s="40">
        <v>0</v>
      </c>
      <c r="G100" s="40">
        <v>0</v>
      </c>
      <c r="H100" s="23"/>
      <c r="I100" s="23"/>
      <c r="J100" s="23"/>
      <c r="K100" s="23"/>
    </row>
    <row r="101" spans="1:11" ht="14.1" customHeight="1">
      <c r="A101" s="23"/>
      <c r="B101" s="23"/>
      <c r="C101" s="39" t="s">
        <v>49</v>
      </c>
      <c r="D101" s="40">
        <v>0</v>
      </c>
      <c r="E101" s="40">
        <v>0</v>
      </c>
      <c r="F101" s="40">
        <v>0</v>
      </c>
      <c r="G101" s="40">
        <v>0</v>
      </c>
      <c r="H101" s="23"/>
      <c r="I101" s="23"/>
      <c r="J101" s="23"/>
      <c r="K101" s="23"/>
    </row>
    <row r="102" spans="1:11" ht="14.1" customHeight="1">
      <c r="A102" s="23"/>
      <c r="B102" s="23"/>
      <c r="C102" s="39" t="s">
        <v>50</v>
      </c>
      <c r="D102" s="40">
        <v>0</v>
      </c>
      <c r="E102" s="40">
        <v>0</v>
      </c>
      <c r="F102" s="40">
        <v>0</v>
      </c>
      <c r="G102" s="40">
        <v>0</v>
      </c>
      <c r="H102" s="23"/>
      <c r="I102" s="23"/>
      <c r="J102" s="23"/>
      <c r="K102" s="23"/>
    </row>
    <row r="103" spans="1:11" ht="14.1" customHeight="1">
      <c r="A103" s="23"/>
      <c r="B103" s="23"/>
      <c r="C103" s="39" t="s">
        <v>52</v>
      </c>
      <c r="D103" s="40">
        <v>0</v>
      </c>
      <c r="E103" s="40">
        <v>0</v>
      </c>
      <c r="F103" s="40">
        <v>0</v>
      </c>
      <c r="G103" s="40">
        <v>0</v>
      </c>
      <c r="H103" s="23"/>
      <c r="I103" s="23"/>
      <c r="J103" s="23"/>
      <c r="K103" s="23"/>
    </row>
    <row r="104" spans="1:11" ht="14.1" customHeight="1">
      <c r="A104" s="23"/>
      <c r="B104" s="23"/>
      <c r="C104" s="39" t="s">
        <v>49</v>
      </c>
      <c r="D104" s="40">
        <v>0</v>
      </c>
      <c r="E104" s="40">
        <v>0</v>
      </c>
      <c r="F104" s="40">
        <v>0</v>
      </c>
      <c r="G104" s="40">
        <v>0</v>
      </c>
      <c r="H104" s="23"/>
      <c r="I104" s="23"/>
      <c r="J104" s="23"/>
      <c r="K104" s="23"/>
    </row>
    <row r="105" spans="1:11" ht="14.1" customHeight="1">
      <c r="A105" s="23"/>
      <c r="B105" s="23"/>
      <c r="C105" s="39" t="s">
        <v>50</v>
      </c>
      <c r="D105" s="40">
        <v>0</v>
      </c>
      <c r="E105" s="40">
        <v>0</v>
      </c>
      <c r="F105" s="40">
        <v>0</v>
      </c>
      <c r="G105" s="40">
        <v>0</v>
      </c>
      <c r="H105" s="23"/>
      <c r="I105" s="23"/>
      <c r="J105" s="23"/>
      <c r="K105" s="23"/>
    </row>
    <row r="106" spans="1:11" ht="14.1" customHeight="1">
      <c r="A106" s="23"/>
      <c r="B106" s="23"/>
      <c r="C106" s="39" t="s">
        <v>53</v>
      </c>
      <c r="D106" s="40">
        <v>0</v>
      </c>
      <c r="E106" s="40">
        <v>0</v>
      </c>
      <c r="F106" s="40">
        <v>0</v>
      </c>
      <c r="G106" s="40">
        <v>0</v>
      </c>
      <c r="H106" s="23"/>
      <c r="I106" s="23"/>
      <c r="J106" s="23"/>
      <c r="K106" s="23"/>
    </row>
    <row r="107" spans="1:11" ht="14.1" customHeight="1">
      <c r="A107" s="23"/>
      <c r="B107" s="23"/>
      <c r="C107" s="39" t="s">
        <v>49</v>
      </c>
      <c r="D107" s="40">
        <v>0</v>
      </c>
      <c r="E107" s="40">
        <v>0</v>
      </c>
      <c r="F107" s="40">
        <v>0</v>
      </c>
      <c r="G107" s="40">
        <v>0</v>
      </c>
      <c r="H107" s="23"/>
      <c r="I107" s="23"/>
      <c r="J107" s="23"/>
      <c r="K107" s="23"/>
    </row>
    <row r="108" spans="1:11" ht="14.1" customHeight="1">
      <c r="A108" s="23"/>
      <c r="B108" s="23"/>
      <c r="C108" s="39" t="s">
        <v>50</v>
      </c>
      <c r="D108" s="40">
        <v>0</v>
      </c>
      <c r="E108" s="40">
        <v>0</v>
      </c>
      <c r="F108" s="40">
        <v>0</v>
      </c>
      <c r="G108" s="40">
        <v>0</v>
      </c>
      <c r="H108" s="23"/>
      <c r="I108" s="23"/>
      <c r="J108" s="23"/>
      <c r="K108" s="23"/>
    </row>
    <row r="109" spans="1:11" ht="14.1" customHeight="1">
      <c r="A109" s="23"/>
      <c r="B109" s="23"/>
      <c r="C109" s="39" t="s">
        <v>54</v>
      </c>
      <c r="D109" s="40">
        <v>0</v>
      </c>
      <c r="E109" s="40">
        <v>0</v>
      </c>
      <c r="F109" s="40">
        <v>0</v>
      </c>
      <c r="G109" s="40">
        <v>0</v>
      </c>
      <c r="H109" s="23"/>
      <c r="I109" s="23"/>
      <c r="J109" s="23"/>
      <c r="K109" s="23"/>
    </row>
    <row r="110" spans="1:11" ht="14.1" customHeight="1">
      <c r="A110" s="23"/>
      <c r="B110" s="23"/>
      <c r="C110" s="39" t="s">
        <v>49</v>
      </c>
      <c r="D110" s="40">
        <v>0</v>
      </c>
      <c r="E110" s="40">
        <v>0</v>
      </c>
      <c r="F110" s="40">
        <v>0</v>
      </c>
      <c r="G110" s="40">
        <v>0</v>
      </c>
      <c r="H110" s="23"/>
      <c r="I110" s="23"/>
      <c r="J110" s="23"/>
      <c r="K110" s="23"/>
    </row>
    <row r="111" spans="1:11" ht="14.1" customHeight="1">
      <c r="A111" s="23"/>
      <c r="B111" s="23"/>
      <c r="C111" s="39" t="s">
        <v>50</v>
      </c>
      <c r="D111" s="40">
        <v>0</v>
      </c>
      <c r="E111" s="40">
        <v>0</v>
      </c>
      <c r="F111" s="40">
        <v>0</v>
      </c>
      <c r="G111" s="40">
        <v>0</v>
      </c>
      <c r="H111" s="23"/>
      <c r="I111" s="23"/>
      <c r="J111" s="23"/>
      <c r="K111" s="23"/>
    </row>
    <row r="112" spans="1:11" ht="14.1" customHeight="1">
      <c r="A112" s="23"/>
      <c r="B112" s="23"/>
      <c r="C112" s="39" t="s">
        <v>55</v>
      </c>
      <c r="D112" s="40">
        <v>0</v>
      </c>
      <c r="E112" s="40">
        <v>0</v>
      </c>
      <c r="F112" s="40">
        <v>0</v>
      </c>
      <c r="G112" s="40">
        <v>0</v>
      </c>
      <c r="H112" s="23"/>
      <c r="I112" s="23"/>
      <c r="J112" s="23"/>
      <c r="K112" s="23"/>
    </row>
    <row r="113" spans="1:11" ht="14.1" customHeight="1">
      <c r="A113" s="23"/>
      <c r="B113" s="23"/>
      <c r="C113" s="39" t="s">
        <v>49</v>
      </c>
      <c r="D113" s="40">
        <v>0</v>
      </c>
      <c r="E113" s="40">
        <v>0</v>
      </c>
      <c r="F113" s="40">
        <v>0</v>
      </c>
      <c r="G113" s="40">
        <v>0</v>
      </c>
      <c r="H113" s="23"/>
      <c r="I113" s="23"/>
      <c r="J113" s="23"/>
      <c r="K113" s="23"/>
    </row>
    <row r="114" spans="1:11" ht="14.1" customHeight="1">
      <c r="A114" s="23"/>
      <c r="B114" s="23"/>
      <c r="C114" s="39" t="s">
        <v>50</v>
      </c>
      <c r="D114" s="40">
        <v>0</v>
      </c>
      <c r="E114" s="40">
        <v>0</v>
      </c>
      <c r="F114" s="40">
        <v>0</v>
      </c>
      <c r="G114" s="40">
        <v>0</v>
      </c>
      <c r="H114" s="23"/>
      <c r="I114" s="23"/>
      <c r="J114" s="23"/>
      <c r="K114" s="23"/>
    </row>
    <row r="115" spans="1:11" ht="14.1" customHeight="1">
      <c r="A115" s="23"/>
      <c r="B115" s="23"/>
      <c r="C115" s="39" t="s">
        <v>56</v>
      </c>
      <c r="D115" s="40">
        <v>0</v>
      </c>
      <c r="E115" s="40">
        <v>0</v>
      </c>
      <c r="F115" s="40">
        <v>0</v>
      </c>
      <c r="G115" s="40">
        <v>0</v>
      </c>
      <c r="H115" s="23"/>
      <c r="I115" s="23"/>
      <c r="J115" s="23"/>
      <c r="K115" s="23"/>
    </row>
    <row r="116" spans="1:11" ht="14.1" customHeight="1">
      <c r="A116" s="23"/>
      <c r="B116" s="23"/>
      <c r="C116" s="39" t="s">
        <v>49</v>
      </c>
      <c r="D116" s="40">
        <v>0</v>
      </c>
      <c r="E116" s="40">
        <v>0</v>
      </c>
      <c r="F116" s="40">
        <v>0</v>
      </c>
      <c r="G116" s="40">
        <v>0</v>
      </c>
      <c r="H116" s="23"/>
      <c r="I116" s="23"/>
      <c r="J116" s="23"/>
      <c r="K116" s="23"/>
    </row>
    <row r="117" spans="1:11" ht="14.1" customHeight="1">
      <c r="A117" s="23"/>
      <c r="B117" s="23"/>
      <c r="C117" s="39" t="s">
        <v>50</v>
      </c>
      <c r="D117" s="40">
        <v>0</v>
      </c>
      <c r="E117" s="40">
        <v>0</v>
      </c>
      <c r="F117" s="40">
        <v>0</v>
      </c>
      <c r="G117" s="40">
        <v>0</v>
      </c>
      <c r="H117" s="23"/>
      <c r="I117" s="23"/>
      <c r="J117" s="23"/>
      <c r="K117" s="23"/>
    </row>
    <row r="118" spans="1:11" ht="14.1" customHeight="1">
      <c r="A118" s="23"/>
      <c r="B118" s="23"/>
      <c r="C118" s="39" t="s">
        <v>57</v>
      </c>
      <c r="D118" s="40">
        <v>0</v>
      </c>
      <c r="E118" s="40">
        <v>0</v>
      </c>
      <c r="F118" s="40">
        <v>0</v>
      </c>
      <c r="G118" s="40">
        <v>0</v>
      </c>
      <c r="H118" s="23"/>
      <c r="I118" s="23"/>
      <c r="J118" s="23"/>
      <c r="K118" s="23"/>
    </row>
    <row r="119" spans="1:11" ht="14.1" customHeight="1">
      <c r="A119" s="23"/>
      <c r="B119" s="23"/>
      <c r="C119" s="39" t="s">
        <v>49</v>
      </c>
      <c r="D119" s="40">
        <v>0</v>
      </c>
      <c r="E119" s="40">
        <v>0</v>
      </c>
      <c r="F119" s="40">
        <v>0</v>
      </c>
      <c r="G119" s="40">
        <v>0</v>
      </c>
      <c r="H119" s="23"/>
      <c r="I119" s="23"/>
      <c r="J119" s="23"/>
      <c r="K119" s="23"/>
    </row>
    <row r="120" spans="1:11" ht="14.1" customHeight="1">
      <c r="A120" s="23"/>
      <c r="B120" s="23"/>
      <c r="C120" s="39" t="s">
        <v>58</v>
      </c>
      <c r="D120" s="40">
        <v>0</v>
      </c>
      <c r="E120" s="40">
        <v>0</v>
      </c>
      <c r="F120" s="40">
        <v>0</v>
      </c>
      <c r="G120" s="40">
        <v>0</v>
      </c>
      <c r="H120" s="23"/>
      <c r="I120" s="23"/>
      <c r="J120" s="23"/>
      <c r="K120" s="23"/>
    </row>
    <row r="121" spans="1:11" ht="14.1" customHeight="1">
      <c r="A121" s="23"/>
      <c r="B121" s="23"/>
      <c r="C121" s="39" t="s">
        <v>59</v>
      </c>
      <c r="D121" s="40">
        <v>0</v>
      </c>
      <c r="E121" s="40">
        <v>0</v>
      </c>
      <c r="F121" s="40">
        <v>0</v>
      </c>
      <c r="G121" s="40">
        <v>0</v>
      </c>
      <c r="H121" s="23"/>
      <c r="I121" s="23"/>
      <c r="J121" s="23"/>
      <c r="K121" s="23"/>
    </row>
    <row r="122" spans="1:11" ht="14.1" customHeight="1">
      <c r="A122" s="23"/>
      <c r="B122" s="23"/>
      <c r="C122" s="39" t="s">
        <v>60</v>
      </c>
      <c r="D122" s="40">
        <v>0</v>
      </c>
      <c r="E122" s="40">
        <v>0</v>
      </c>
      <c r="F122" s="40">
        <v>0</v>
      </c>
      <c r="G122" s="40">
        <v>0</v>
      </c>
      <c r="H122" s="23"/>
      <c r="I122" s="23"/>
      <c r="J122" s="23"/>
      <c r="K122" s="23"/>
    </row>
    <row r="123" spans="1:11" ht="14.1" customHeight="1">
      <c r="A123" s="23"/>
      <c r="B123" s="23"/>
      <c r="C123" s="39" t="s">
        <v>61</v>
      </c>
      <c r="D123" s="40">
        <v>0</v>
      </c>
      <c r="E123" s="40">
        <v>0</v>
      </c>
      <c r="F123" s="40">
        <v>0</v>
      </c>
      <c r="G123" s="40">
        <v>0</v>
      </c>
      <c r="H123" s="23"/>
      <c r="I123" s="23"/>
      <c r="J123" s="23"/>
      <c r="K123" s="23"/>
    </row>
    <row r="124" spans="1:11" ht="14.1" customHeight="1">
      <c r="A124" s="23"/>
      <c r="B124" s="23"/>
      <c r="C124" s="39" t="s">
        <v>62</v>
      </c>
      <c r="D124" s="40">
        <v>0</v>
      </c>
      <c r="E124" s="40">
        <v>5000000</v>
      </c>
      <c r="F124" s="40">
        <v>10000000</v>
      </c>
      <c r="G124" s="40">
        <v>10000000</v>
      </c>
      <c r="H124" s="23"/>
      <c r="I124" s="23"/>
      <c r="J124" s="23"/>
      <c r="K124" s="23"/>
    </row>
    <row r="125" spans="1:11" ht="14.1" customHeight="1">
      <c r="A125" s="23"/>
      <c r="B125" s="23"/>
      <c r="C125" s="39" t="s">
        <v>49</v>
      </c>
      <c r="D125" s="40">
        <v>0</v>
      </c>
      <c r="E125" s="40">
        <v>5000000</v>
      </c>
      <c r="F125" s="40">
        <v>10000000</v>
      </c>
      <c r="G125" s="40">
        <v>10000000</v>
      </c>
      <c r="H125" s="23"/>
      <c r="I125" s="23"/>
      <c r="J125" s="23"/>
      <c r="K125" s="23"/>
    </row>
    <row r="126" spans="1:11" ht="14.1" customHeight="1">
      <c r="A126" s="23"/>
      <c r="B126" s="23"/>
      <c r="C126" s="39" t="s">
        <v>58</v>
      </c>
      <c r="D126" s="40">
        <v>0</v>
      </c>
      <c r="E126" s="40">
        <v>0</v>
      </c>
      <c r="F126" s="40">
        <v>0</v>
      </c>
      <c r="G126" s="40">
        <v>0</v>
      </c>
      <c r="H126" s="23"/>
      <c r="I126" s="23"/>
      <c r="J126" s="23"/>
      <c r="K126" s="23"/>
    </row>
    <row r="127" spans="1:11" ht="14.1" customHeight="1">
      <c r="A127" s="23"/>
      <c r="B127" s="23"/>
      <c r="C127" s="39" t="s">
        <v>59</v>
      </c>
      <c r="D127" s="40">
        <v>0</v>
      </c>
      <c r="E127" s="40">
        <v>0</v>
      </c>
      <c r="F127" s="40">
        <v>0</v>
      </c>
      <c r="G127" s="40">
        <v>0</v>
      </c>
      <c r="H127" s="23"/>
      <c r="I127" s="23"/>
      <c r="J127" s="23"/>
      <c r="K127" s="23"/>
    </row>
    <row r="128" spans="1:11" ht="14.1" customHeight="1">
      <c r="A128" s="23"/>
      <c r="B128" s="23"/>
      <c r="C128" s="39" t="s">
        <v>60</v>
      </c>
      <c r="D128" s="40">
        <v>0</v>
      </c>
      <c r="E128" s="40">
        <v>0</v>
      </c>
      <c r="F128" s="40">
        <v>0</v>
      </c>
      <c r="G128" s="40">
        <v>0</v>
      </c>
      <c r="H128" s="23"/>
      <c r="I128" s="23"/>
      <c r="J128" s="23"/>
      <c r="K128" s="23"/>
    </row>
    <row r="129" spans="1:11" ht="14.1" customHeight="1">
      <c r="A129" s="23"/>
      <c r="B129" s="23"/>
      <c r="C129" s="39" t="s">
        <v>61</v>
      </c>
      <c r="D129" s="40">
        <v>0</v>
      </c>
      <c r="E129" s="40">
        <v>0</v>
      </c>
      <c r="F129" s="40">
        <v>0</v>
      </c>
      <c r="G129" s="40">
        <v>0</v>
      </c>
      <c r="H129" s="23"/>
      <c r="I129" s="23"/>
      <c r="J129" s="23"/>
      <c r="K129" s="23"/>
    </row>
    <row r="130" spans="1:11" ht="14.1" customHeight="1">
      <c r="A130" s="23"/>
      <c r="B130" s="23"/>
      <c r="C130" s="39" t="s">
        <v>63</v>
      </c>
      <c r="D130" s="40">
        <v>0</v>
      </c>
      <c r="E130" s="40">
        <v>0</v>
      </c>
      <c r="F130" s="40">
        <v>0</v>
      </c>
      <c r="G130" s="40">
        <v>0</v>
      </c>
      <c r="H130" s="23"/>
      <c r="I130" s="23"/>
      <c r="J130" s="23"/>
      <c r="K130" s="23"/>
    </row>
    <row r="131" spans="1:11" ht="14.1" customHeight="1">
      <c r="A131" s="23"/>
      <c r="B131" s="23"/>
      <c r="C131" s="39" t="s">
        <v>49</v>
      </c>
      <c r="D131" s="40">
        <v>0</v>
      </c>
      <c r="E131" s="40">
        <v>0</v>
      </c>
      <c r="F131" s="40">
        <v>0</v>
      </c>
      <c r="G131" s="40">
        <v>0</v>
      </c>
      <c r="H131" s="23"/>
      <c r="I131" s="23"/>
      <c r="J131" s="23"/>
      <c r="K131" s="23"/>
    </row>
    <row r="132" spans="1:11" ht="14.1" customHeight="1">
      <c r="A132" s="23"/>
      <c r="B132" s="23"/>
      <c r="C132" s="39" t="s">
        <v>58</v>
      </c>
      <c r="D132" s="40">
        <v>0</v>
      </c>
      <c r="E132" s="40">
        <v>0</v>
      </c>
      <c r="F132" s="40">
        <v>0</v>
      </c>
      <c r="G132" s="40">
        <v>0</v>
      </c>
      <c r="H132" s="23"/>
      <c r="I132" s="23"/>
      <c r="J132" s="23"/>
      <c r="K132" s="23"/>
    </row>
    <row r="133" spans="1:11" ht="14.1" customHeight="1">
      <c r="A133" s="23"/>
      <c r="B133" s="23"/>
      <c r="C133" s="39" t="s">
        <v>59</v>
      </c>
      <c r="D133" s="40">
        <v>0</v>
      </c>
      <c r="E133" s="40">
        <v>0</v>
      </c>
      <c r="F133" s="40">
        <v>0</v>
      </c>
      <c r="G133" s="40">
        <v>0</v>
      </c>
      <c r="H133" s="23"/>
      <c r="I133" s="23"/>
      <c r="J133" s="23"/>
      <c r="K133" s="23"/>
    </row>
    <row r="134" spans="1:11" ht="14.1" customHeight="1">
      <c r="A134" s="23"/>
      <c r="B134" s="23"/>
      <c r="C134" s="39" t="s">
        <v>60</v>
      </c>
      <c r="D134" s="40">
        <v>0</v>
      </c>
      <c r="E134" s="40">
        <v>0</v>
      </c>
      <c r="F134" s="40">
        <v>0</v>
      </c>
      <c r="G134" s="40">
        <v>0</v>
      </c>
      <c r="H134" s="23"/>
      <c r="I134" s="23"/>
      <c r="J134" s="23"/>
      <c r="K134" s="23"/>
    </row>
    <row r="135" spans="1:11" ht="14.1" customHeight="1">
      <c r="A135" s="23"/>
      <c r="B135" s="23"/>
      <c r="C135" s="39" t="s">
        <v>61</v>
      </c>
      <c r="D135" s="40">
        <v>0</v>
      </c>
      <c r="E135" s="40">
        <v>0</v>
      </c>
      <c r="F135" s="40">
        <v>0</v>
      </c>
      <c r="G135" s="40">
        <v>0</v>
      </c>
      <c r="H135" s="23"/>
      <c r="I135" s="23"/>
      <c r="J135" s="23"/>
      <c r="K135" s="23"/>
    </row>
    <row r="136" spans="1:11" ht="14.1" customHeight="1">
      <c r="A136" s="23"/>
      <c r="B136" s="23"/>
      <c r="C136" s="39" t="s">
        <v>64</v>
      </c>
      <c r="D136" s="40">
        <v>0</v>
      </c>
      <c r="E136" s="40">
        <v>0</v>
      </c>
      <c r="F136" s="40">
        <v>0</v>
      </c>
      <c r="G136" s="40">
        <v>0</v>
      </c>
      <c r="H136" s="23"/>
      <c r="I136" s="23"/>
      <c r="J136" s="23"/>
      <c r="K136" s="23"/>
    </row>
    <row r="137" spans="1:11" ht="14.1" customHeight="1">
      <c r="A137" s="23"/>
      <c r="B137" s="23"/>
      <c r="C137" s="39" t="s">
        <v>65</v>
      </c>
      <c r="D137" s="40">
        <v>0</v>
      </c>
      <c r="E137" s="40">
        <v>0</v>
      </c>
      <c r="F137" s="40">
        <v>0</v>
      </c>
      <c r="G137" s="40">
        <v>0</v>
      </c>
      <c r="H137" s="23"/>
      <c r="I137" s="23"/>
      <c r="J137" s="23"/>
      <c r="K137" s="23"/>
    </row>
    <row r="138" spans="1:11" ht="14.1" customHeight="1">
      <c r="A138" s="23"/>
      <c r="B138" s="23"/>
      <c r="C138" s="41" t="s">
        <v>25</v>
      </c>
      <c r="D138" s="40">
        <v>0</v>
      </c>
      <c r="E138" s="40">
        <v>5000000</v>
      </c>
      <c r="F138" s="40">
        <v>10000000</v>
      </c>
      <c r="G138" s="40">
        <v>10000000</v>
      </c>
      <c r="H138" s="23"/>
      <c r="I138" s="23"/>
      <c r="J138" s="23"/>
      <c r="K138" s="23"/>
    </row>
    <row r="139" spans="1:11" ht="14.1" customHeight="1">
      <c r="A139" s="23"/>
      <c r="B139" s="23"/>
      <c r="C139" s="32" t="s">
        <v>2814</v>
      </c>
      <c r="D139" s="1852" t="s">
        <v>2813</v>
      </c>
      <c r="E139" s="1853"/>
      <c r="F139" s="1853"/>
      <c r="G139" s="1853"/>
      <c r="H139" s="23"/>
      <c r="I139" s="23"/>
      <c r="J139" s="23"/>
      <c r="K139" s="23"/>
    </row>
    <row r="140" spans="1:11" ht="14.1" customHeight="1">
      <c r="A140" s="23"/>
      <c r="B140" s="23"/>
      <c r="C140" s="33" t="s">
        <v>19</v>
      </c>
      <c r="D140" s="1850" t="s">
        <v>2812</v>
      </c>
      <c r="E140" s="1851"/>
      <c r="F140" s="1851"/>
      <c r="G140" s="1851"/>
      <c r="H140" s="23"/>
      <c r="I140" s="23"/>
      <c r="J140" s="23"/>
      <c r="K140" s="23"/>
    </row>
    <row r="141" spans="1:11" ht="14.1" customHeight="1">
      <c r="A141" s="23"/>
      <c r="B141" s="23"/>
      <c r="C141" s="34" t="s">
        <v>20</v>
      </c>
      <c r="D141" s="1846" t="s">
        <v>2811</v>
      </c>
      <c r="E141" s="1847"/>
      <c r="F141" s="1847"/>
      <c r="G141" s="1847"/>
      <c r="H141" s="23"/>
      <c r="I141" s="23"/>
      <c r="J141" s="23"/>
      <c r="K141" s="23"/>
    </row>
    <row r="142" spans="1:11" ht="14.1" customHeight="1">
      <c r="A142" s="23"/>
      <c r="B142" s="23"/>
      <c r="C142" s="34" t="s">
        <v>21</v>
      </c>
      <c r="D142" s="1846" t="s">
        <v>2810</v>
      </c>
      <c r="E142" s="1847"/>
      <c r="F142" s="1847"/>
      <c r="G142" s="1847"/>
      <c r="H142" s="23"/>
      <c r="I142" s="23"/>
      <c r="J142" s="23"/>
      <c r="K142" s="23"/>
    </row>
    <row r="143" spans="1:11" ht="15" customHeight="1">
      <c r="A143" s="23"/>
      <c r="B143" s="23"/>
      <c r="C143" s="35"/>
      <c r="D143" s="36">
        <v>2023</v>
      </c>
      <c r="E143" s="36">
        <v>2024</v>
      </c>
      <c r="F143" s="36">
        <v>2025</v>
      </c>
      <c r="G143" s="36">
        <v>2026</v>
      </c>
      <c r="H143" s="23"/>
      <c r="I143" s="23"/>
      <c r="J143" s="23"/>
      <c r="K143" s="23"/>
    </row>
    <row r="144" spans="1:11" ht="15" customHeight="1">
      <c r="A144" s="23"/>
      <c r="B144" s="23"/>
      <c r="C144" s="37"/>
      <c r="D144" s="38" t="s">
        <v>22</v>
      </c>
      <c r="E144" s="38" t="s">
        <v>23</v>
      </c>
      <c r="F144" s="38" t="s">
        <v>23</v>
      </c>
      <c r="G144" s="38" t="s">
        <v>23</v>
      </c>
      <c r="H144" s="23"/>
      <c r="I144" s="23"/>
      <c r="J144" s="23"/>
      <c r="K144" s="23"/>
    </row>
    <row r="145" spans="1:11" ht="14.1" customHeight="1">
      <c r="A145" s="23"/>
      <c r="B145" s="23"/>
      <c r="C145" s="27" t="s">
        <v>33</v>
      </c>
      <c r="D145" s="31" t="s">
        <v>18</v>
      </c>
      <c r="E145" s="31" t="s">
        <v>170</v>
      </c>
      <c r="F145" s="31" t="s">
        <v>42</v>
      </c>
      <c r="G145" s="31" t="s">
        <v>42</v>
      </c>
      <c r="H145" s="23"/>
      <c r="I145" s="23"/>
      <c r="J145" s="23"/>
      <c r="K145" s="23"/>
    </row>
    <row r="146" spans="1:11" ht="14.1" customHeight="1">
      <c r="A146" s="23"/>
      <c r="B146" s="23"/>
      <c r="C146" s="27" t="s">
        <v>35</v>
      </c>
      <c r="D146" s="31" t="s">
        <v>18</v>
      </c>
      <c r="E146" s="31" t="s">
        <v>460</v>
      </c>
      <c r="F146" s="31" t="s">
        <v>42</v>
      </c>
      <c r="G146" s="31" t="s">
        <v>42</v>
      </c>
      <c r="H146" s="23"/>
      <c r="I146" s="23"/>
      <c r="J146" s="23"/>
      <c r="K146" s="23"/>
    </row>
    <row r="147" spans="1:11" ht="14.1" customHeight="1">
      <c r="A147" s="23"/>
      <c r="B147" s="23"/>
      <c r="C147" s="27" t="s">
        <v>40</v>
      </c>
      <c r="D147" s="31" t="s">
        <v>42</v>
      </c>
      <c r="E147" s="31" t="s">
        <v>2492</v>
      </c>
      <c r="F147" s="31" t="s">
        <v>42</v>
      </c>
      <c r="G147" s="31" t="s">
        <v>42</v>
      </c>
      <c r="H147" s="23"/>
      <c r="I147" s="23"/>
      <c r="J147" s="23"/>
      <c r="K147" s="23"/>
    </row>
    <row r="148" spans="1:11" ht="14.1" customHeight="1">
      <c r="A148" s="23"/>
      <c r="B148" s="23"/>
      <c r="C148" s="27" t="s">
        <v>41</v>
      </c>
      <c r="D148" s="31" t="s">
        <v>18</v>
      </c>
      <c r="E148" s="31" t="s">
        <v>18</v>
      </c>
      <c r="F148" s="31" t="s">
        <v>122</v>
      </c>
      <c r="G148" s="31" t="s">
        <v>18</v>
      </c>
      <c r="H148" s="23"/>
      <c r="I148" s="23"/>
      <c r="J148" s="23"/>
      <c r="K148" s="23"/>
    </row>
    <row r="149" spans="1:11" ht="14.1" customHeight="1">
      <c r="A149" s="23"/>
      <c r="B149" s="23"/>
      <c r="C149" s="27" t="s">
        <v>43</v>
      </c>
      <c r="D149" s="31" t="s">
        <v>18</v>
      </c>
      <c r="E149" s="31" t="s">
        <v>18</v>
      </c>
      <c r="F149" s="31" t="s">
        <v>122</v>
      </c>
      <c r="G149" s="31" t="s">
        <v>18</v>
      </c>
      <c r="H149" s="23"/>
      <c r="I149" s="23"/>
      <c r="J149" s="23"/>
      <c r="K149" s="23"/>
    </row>
    <row r="150" spans="1:11" ht="14.1" customHeight="1">
      <c r="A150" s="23"/>
      <c r="B150" s="23"/>
      <c r="C150" s="27" t="s">
        <v>47</v>
      </c>
      <c r="D150" s="31" t="s">
        <v>18</v>
      </c>
      <c r="E150" s="31" t="s">
        <v>18</v>
      </c>
      <c r="F150" s="31" t="s">
        <v>122</v>
      </c>
      <c r="G150" s="31" t="s">
        <v>18</v>
      </c>
      <c r="H150" s="23"/>
      <c r="I150" s="23"/>
      <c r="J150" s="23"/>
      <c r="K150" s="23"/>
    </row>
    <row r="151" spans="1:11" ht="14.1" customHeight="1">
      <c r="A151" s="23"/>
      <c r="B151" s="23"/>
      <c r="C151" s="1848" t="s">
        <v>24</v>
      </c>
      <c r="D151" s="1849"/>
      <c r="E151" s="1849"/>
      <c r="F151" s="1849"/>
      <c r="G151" s="1849"/>
      <c r="H151" s="23"/>
      <c r="I151" s="23"/>
      <c r="J151" s="23"/>
      <c r="K151" s="23"/>
    </row>
    <row r="152" spans="1:11" ht="14.1" customHeight="1">
      <c r="A152" s="23"/>
      <c r="B152" s="23"/>
      <c r="C152" s="35"/>
      <c r="D152" s="36">
        <v>2023</v>
      </c>
      <c r="E152" s="36">
        <v>2024</v>
      </c>
      <c r="F152" s="36">
        <v>2025</v>
      </c>
      <c r="G152" s="36">
        <v>2026</v>
      </c>
      <c r="H152" s="23"/>
      <c r="I152" s="23"/>
      <c r="J152" s="23"/>
      <c r="K152" s="23"/>
    </row>
    <row r="153" spans="1:11" ht="14.1" customHeight="1">
      <c r="A153" s="23"/>
      <c r="B153" s="23"/>
      <c r="C153" s="37"/>
      <c r="D153" s="38" t="s">
        <v>22</v>
      </c>
      <c r="E153" s="38" t="s">
        <v>23</v>
      </c>
      <c r="F153" s="38" t="s">
        <v>23</v>
      </c>
      <c r="G153" s="38" t="s">
        <v>23</v>
      </c>
      <c r="H153" s="23"/>
      <c r="I153" s="23"/>
      <c r="J153" s="23"/>
      <c r="K153" s="23"/>
    </row>
    <row r="154" spans="1:11" ht="14.1" customHeight="1">
      <c r="A154" s="23"/>
      <c r="B154" s="23"/>
      <c r="C154" s="39" t="s">
        <v>48</v>
      </c>
      <c r="D154" s="1462" t="s">
        <v>18</v>
      </c>
      <c r="E154" s="40">
        <v>0</v>
      </c>
      <c r="F154" s="40">
        <v>0</v>
      </c>
      <c r="G154" s="40">
        <v>0</v>
      </c>
      <c r="H154" s="23"/>
      <c r="I154" s="23"/>
      <c r="J154" s="23"/>
      <c r="K154" s="23"/>
    </row>
    <row r="155" spans="1:11" ht="14.1" customHeight="1">
      <c r="A155" s="23"/>
      <c r="B155" s="23"/>
      <c r="C155" s="39" t="s">
        <v>49</v>
      </c>
      <c r="D155" s="1462" t="s">
        <v>18</v>
      </c>
      <c r="E155" s="40">
        <v>0</v>
      </c>
      <c r="F155" s="40">
        <v>0</v>
      </c>
      <c r="G155" s="40">
        <v>0</v>
      </c>
      <c r="H155" s="23"/>
      <c r="I155" s="23"/>
      <c r="J155" s="23"/>
      <c r="K155" s="23"/>
    </row>
    <row r="156" spans="1:11" ht="14.1" customHeight="1">
      <c r="A156" s="23"/>
      <c r="B156" s="23"/>
      <c r="C156" s="39" t="s">
        <v>50</v>
      </c>
      <c r="D156" s="1462" t="s">
        <v>18</v>
      </c>
      <c r="E156" s="40">
        <v>0</v>
      </c>
      <c r="F156" s="40">
        <v>0</v>
      </c>
      <c r="G156" s="40">
        <v>0</v>
      </c>
      <c r="H156" s="23"/>
      <c r="I156" s="23"/>
      <c r="J156" s="23"/>
      <c r="K156" s="23"/>
    </row>
    <row r="157" spans="1:11" ht="14.1" customHeight="1">
      <c r="A157" s="23"/>
      <c r="B157" s="23"/>
      <c r="C157" s="39" t="s">
        <v>51</v>
      </c>
      <c r="D157" s="1462" t="s">
        <v>18</v>
      </c>
      <c r="E157" s="40">
        <v>0</v>
      </c>
      <c r="F157" s="40">
        <v>0</v>
      </c>
      <c r="G157" s="40">
        <v>0</v>
      </c>
      <c r="H157" s="23"/>
      <c r="I157" s="23"/>
      <c r="J157" s="23"/>
      <c r="K157" s="23"/>
    </row>
    <row r="158" spans="1:11" ht="14.1" customHeight="1">
      <c r="A158" s="23"/>
      <c r="B158" s="23"/>
      <c r="C158" s="39" t="s">
        <v>49</v>
      </c>
      <c r="D158" s="1462" t="s">
        <v>18</v>
      </c>
      <c r="E158" s="40">
        <v>0</v>
      </c>
      <c r="F158" s="40">
        <v>0</v>
      </c>
      <c r="G158" s="40">
        <v>0</v>
      </c>
      <c r="H158" s="23"/>
      <c r="I158" s="23"/>
      <c r="J158" s="23"/>
      <c r="K158" s="23"/>
    </row>
    <row r="159" spans="1:11" ht="14.1" customHeight="1">
      <c r="A159" s="23"/>
      <c r="B159" s="23"/>
      <c r="C159" s="39" t="s">
        <v>50</v>
      </c>
      <c r="D159" s="1462" t="s">
        <v>18</v>
      </c>
      <c r="E159" s="40">
        <v>0</v>
      </c>
      <c r="F159" s="40">
        <v>0</v>
      </c>
      <c r="G159" s="40">
        <v>0</v>
      </c>
      <c r="H159" s="23"/>
      <c r="I159" s="23"/>
      <c r="J159" s="23"/>
      <c r="K159" s="23"/>
    </row>
    <row r="160" spans="1:11" ht="14.1" customHeight="1">
      <c r="A160" s="23"/>
      <c r="B160" s="23"/>
      <c r="C160" s="39" t="s">
        <v>52</v>
      </c>
      <c r="D160" s="1462" t="s">
        <v>18</v>
      </c>
      <c r="E160" s="40">
        <v>0</v>
      </c>
      <c r="F160" s="40">
        <v>0</v>
      </c>
      <c r="G160" s="40">
        <v>0</v>
      </c>
      <c r="H160" s="23"/>
      <c r="I160" s="23"/>
      <c r="J160" s="23"/>
      <c r="K160" s="23"/>
    </row>
    <row r="161" spans="1:11" ht="14.1" customHeight="1">
      <c r="A161" s="23"/>
      <c r="B161" s="23"/>
      <c r="C161" s="39" t="s">
        <v>49</v>
      </c>
      <c r="D161" s="1462" t="s">
        <v>18</v>
      </c>
      <c r="E161" s="40">
        <v>0</v>
      </c>
      <c r="F161" s="40">
        <v>0</v>
      </c>
      <c r="G161" s="40">
        <v>0</v>
      </c>
      <c r="H161" s="23"/>
      <c r="I161" s="23"/>
      <c r="J161" s="23"/>
      <c r="K161" s="23"/>
    </row>
    <row r="162" spans="1:11" ht="14.1" customHeight="1">
      <c r="A162" s="23"/>
      <c r="B162" s="23"/>
      <c r="C162" s="39" t="s">
        <v>50</v>
      </c>
      <c r="D162" s="1462" t="s">
        <v>18</v>
      </c>
      <c r="E162" s="40">
        <v>0</v>
      </c>
      <c r="F162" s="40">
        <v>0</v>
      </c>
      <c r="G162" s="40">
        <v>0</v>
      </c>
      <c r="H162" s="23"/>
      <c r="I162" s="23"/>
      <c r="J162" s="23"/>
      <c r="K162" s="23"/>
    </row>
    <row r="163" spans="1:11" ht="14.1" customHeight="1">
      <c r="A163" s="23"/>
      <c r="B163" s="23"/>
      <c r="C163" s="39" t="s">
        <v>53</v>
      </c>
      <c r="D163" s="1462" t="s">
        <v>18</v>
      </c>
      <c r="E163" s="40">
        <v>0</v>
      </c>
      <c r="F163" s="40">
        <v>0</v>
      </c>
      <c r="G163" s="40">
        <v>0</v>
      </c>
      <c r="H163" s="23"/>
      <c r="I163" s="23"/>
      <c r="J163" s="23"/>
      <c r="K163" s="23"/>
    </row>
    <row r="164" spans="1:11" ht="14.1" customHeight="1">
      <c r="A164" s="23"/>
      <c r="B164" s="23"/>
      <c r="C164" s="39" t="s">
        <v>49</v>
      </c>
      <c r="D164" s="1462" t="s">
        <v>18</v>
      </c>
      <c r="E164" s="40">
        <v>0</v>
      </c>
      <c r="F164" s="40">
        <v>0</v>
      </c>
      <c r="G164" s="40">
        <v>0</v>
      </c>
      <c r="H164" s="23"/>
      <c r="I164" s="23"/>
      <c r="J164" s="23"/>
      <c r="K164" s="23"/>
    </row>
    <row r="165" spans="1:11" ht="14.1" customHeight="1">
      <c r="A165" s="23"/>
      <c r="B165" s="23"/>
      <c r="C165" s="39" t="s">
        <v>50</v>
      </c>
      <c r="D165" s="1462" t="s">
        <v>18</v>
      </c>
      <c r="E165" s="40">
        <v>0</v>
      </c>
      <c r="F165" s="40">
        <v>0</v>
      </c>
      <c r="G165" s="40">
        <v>0</v>
      </c>
      <c r="H165" s="23"/>
      <c r="I165" s="23"/>
      <c r="J165" s="23"/>
      <c r="K165" s="23"/>
    </row>
    <row r="166" spans="1:11" ht="14.1" customHeight="1">
      <c r="A166" s="23"/>
      <c r="B166" s="23"/>
      <c r="C166" s="39" t="s">
        <v>54</v>
      </c>
      <c r="D166" s="1462" t="s">
        <v>18</v>
      </c>
      <c r="E166" s="40">
        <v>0</v>
      </c>
      <c r="F166" s="40">
        <v>0</v>
      </c>
      <c r="G166" s="40">
        <v>0</v>
      </c>
      <c r="H166" s="23"/>
      <c r="I166" s="23"/>
      <c r="J166" s="23"/>
      <c r="K166" s="23"/>
    </row>
    <row r="167" spans="1:11" ht="14.1" customHeight="1">
      <c r="A167" s="23"/>
      <c r="B167" s="23"/>
      <c r="C167" s="39" t="s">
        <v>49</v>
      </c>
      <c r="D167" s="1462" t="s">
        <v>18</v>
      </c>
      <c r="E167" s="40">
        <v>0</v>
      </c>
      <c r="F167" s="40">
        <v>0</v>
      </c>
      <c r="G167" s="40">
        <v>0</v>
      </c>
      <c r="H167" s="23"/>
      <c r="I167" s="23"/>
      <c r="J167" s="23"/>
      <c r="K167" s="23"/>
    </row>
    <row r="168" spans="1:11" ht="14.1" customHeight="1">
      <c r="A168" s="23"/>
      <c r="B168" s="23"/>
      <c r="C168" s="39" t="s">
        <v>50</v>
      </c>
      <c r="D168" s="1462" t="s">
        <v>18</v>
      </c>
      <c r="E168" s="40">
        <v>0</v>
      </c>
      <c r="F168" s="40">
        <v>0</v>
      </c>
      <c r="G168" s="40">
        <v>0</v>
      </c>
      <c r="H168" s="23"/>
      <c r="I168" s="23"/>
      <c r="J168" s="23"/>
      <c r="K168" s="23"/>
    </row>
    <row r="169" spans="1:11" ht="14.1" customHeight="1">
      <c r="A169" s="23"/>
      <c r="B169" s="23"/>
      <c r="C169" s="39" t="s">
        <v>55</v>
      </c>
      <c r="D169" s="1462" t="s">
        <v>18</v>
      </c>
      <c r="E169" s="40">
        <v>0</v>
      </c>
      <c r="F169" s="40">
        <v>0</v>
      </c>
      <c r="G169" s="40">
        <v>0</v>
      </c>
      <c r="H169" s="23"/>
      <c r="I169" s="23"/>
      <c r="J169" s="23"/>
      <c r="K169" s="23"/>
    </row>
    <row r="170" spans="1:11" ht="14.1" customHeight="1">
      <c r="A170" s="23"/>
      <c r="B170" s="23"/>
      <c r="C170" s="39" t="s">
        <v>49</v>
      </c>
      <c r="D170" s="1462" t="s">
        <v>18</v>
      </c>
      <c r="E170" s="40">
        <v>0</v>
      </c>
      <c r="F170" s="40">
        <v>0</v>
      </c>
      <c r="G170" s="40">
        <v>0</v>
      </c>
      <c r="H170" s="23"/>
      <c r="I170" s="23"/>
      <c r="J170" s="23"/>
      <c r="K170" s="23"/>
    </row>
    <row r="171" spans="1:11" ht="14.1" customHeight="1">
      <c r="A171" s="23"/>
      <c r="B171" s="23"/>
      <c r="C171" s="39" t="s">
        <v>50</v>
      </c>
      <c r="D171" s="1462" t="s">
        <v>18</v>
      </c>
      <c r="E171" s="40">
        <v>0</v>
      </c>
      <c r="F171" s="40">
        <v>0</v>
      </c>
      <c r="G171" s="40">
        <v>0</v>
      </c>
      <c r="H171" s="23"/>
      <c r="I171" s="23"/>
      <c r="J171" s="23"/>
      <c r="K171" s="23"/>
    </row>
    <row r="172" spans="1:11" ht="14.1" customHeight="1">
      <c r="A172" s="23"/>
      <c r="B172" s="23"/>
      <c r="C172" s="39" t="s">
        <v>56</v>
      </c>
      <c r="D172" s="1462" t="s">
        <v>18</v>
      </c>
      <c r="E172" s="40">
        <v>0</v>
      </c>
      <c r="F172" s="40">
        <v>0</v>
      </c>
      <c r="G172" s="40">
        <v>0</v>
      </c>
      <c r="H172" s="23"/>
      <c r="I172" s="23"/>
      <c r="J172" s="23"/>
      <c r="K172" s="23"/>
    </row>
    <row r="173" spans="1:11" ht="14.1" customHeight="1">
      <c r="A173" s="23"/>
      <c r="B173" s="23"/>
      <c r="C173" s="39" t="s">
        <v>49</v>
      </c>
      <c r="D173" s="1462" t="s">
        <v>18</v>
      </c>
      <c r="E173" s="40">
        <v>0</v>
      </c>
      <c r="F173" s="40">
        <v>0</v>
      </c>
      <c r="G173" s="40">
        <v>0</v>
      </c>
      <c r="H173" s="23"/>
      <c r="I173" s="23"/>
      <c r="J173" s="23"/>
      <c r="K173" s="23"/>
    </row>
    <row r="174" spans="1:11" ht="14.1" customHeight="1">
      <c r="A174" s="23"/>
      <c r="B174" s="23"/>
      <c r="C174" s="39" t="s">
        <v>50</v>
      </c>
      <c r="D174" s="1462" t="s">
        <v>18</v>
      </c>
      <c r="E174" s="40">
        <v>0</v>
      </c>
      <c r="F174" s="40">
        <v>0</v>
      </c>
      <c r="G174" s="40">
        <v>0</v>
      </c>
      <c r="H174" s="23"/>
      <c r="I174" s="23"/>
      <c r="J174" s="23"/>
      <c r="K174" s="23"/>
    </row>
    <row r="175" spans="1:11" ht="14.1" customHeight="1">
      <c r="A175" s="23"/>
      <c r="B175" s="23"/>
      <c r="C175" s="39" t="s">
        <v>57</v>
      </c>
      <c r="D175" s="1462" t="s">
        <v>18</v>
      </c>
      <c r="E175" s="40">
        <v>0</v>
      </c>
      <c r="F175" s="40">
        <v>0</v>
      </c>
      <c r="G175" s="40">
        <v>0</v>
      </c>
      <c r="H175" s="23"/>
      <c r="I175" s="23"/>
      <c r="J175" s="23"/>
      <c r="K175" s="23"/>
    </row>
    <row r="176" spans="1:11" ht="14.1" customHeight="1">
      <c r="A176" s="23"/>
      <c r="B176" s="23"/>
      <c r="C176" s="39" t="s">
        <v>49</v>
      </c>
      <c r="D176" s="1462" t="s">
        <v>18</v>
      </c>
      <c r="E176" s="40">
        <v>0</v>
      </c>
      <c r="F176" s="40">
        <v>0</v>
      </c>
      <c r="G176" s="40">
        <v>0</v>
      </c>
      <c r="H176" s="23"/>
      <c r="I176" s="23"/>
      <c r="J176" s="23"/>
      <c r="K176" s="23"/>
    </row>
    <row r="177" spans="1:11" ht="14.1" customHeight="1">
      <c r="A177" s="23"/>
      <c r="B177" s="23"/>
      <c r="C177" s="39" t="s">
        <v>58</v>
      </c>
      <c r="D177" s="1462" t="s">
        <v>18</v>
      </c>
      <c r="E177" s="40">
        <v>0</v>
      </c>
      <c r="F177" s="40">
        <v>0</v>
      </c>
      <c r="G177" s="40">
        <v>0</v>
      </c>
      <c r="H177" s="23"/>
      <c r="I177" s="23"/>
      <c r="J177" s="23"/>
      <c r="K177" s="23"/>
    </row>
    <row r="178" spans="1:11" ht="14.1" customHeight="1">
      <c r="A178" s="23"/>
      <c r="B178" s="23"/>
      <c r="C178" s="39" t="s">
        <v>59</v>
      </c>
      <c r="D178" s="1462" t="s">
        <v>18</v>
      </c>
      <c r="E178" s="40">
        <v>0</v>
      </c>
      <c r="F178" s="40">
        <v>0</v>
      </c>
      <c r="G178" s="40">
        <v>0</v>
      </c>
      <c r="H178" s="23"/>
      <c r="I178" s="23"/>
      <c r="J178" s="23"/>
      <c r="K178" s="23"/>
    </row>
    <row r="179" spans="1:11" ht="14.1" customHeight="1">
      <c r="A179" s="23"/>
      <c r="B179" s="23"/>
      <c r="C179" s="39" t="s">
        <v>60</v>
      </c>
      <c r="D179" s="1462" t="s">
        <v>18</v>
      </c>
      <c r="E179" s="40">
        <v>0</v>
      </c>
      <c r="F179" s="40">
        <v>0</v>
      </c>
      <c r="G179" s="40">
        <v>0</v>
      </c>
      <c r="H179" s="23"/>
      <c r="I179" s="23"/>
      <c r="J179" s="23"/>
      <c r="K179" s="23"/>
    </row>
    <row r="180" spans="1:11" ht="14.1" customHeight="1">
      <c r="A180" s="23"/>
      <c r="B180" s="23"/>
      <c r="C180" s="39" t="s">
        <v>61</v>
      </c>
      <c r="D180" s="1462" t="s">
        <v>18</v>
      </c>
      <c r="E180" s="40">
        <v>0</v>
      </c>
      <c r="F180" s="40">
        <v>0</v>
      </c>
      <c r="G180" s="40">
        <v>0</v>
      </c>
      <c r="H180" s="23"/>
      <c r="I180" s="23"/>
      <c r="J180" s="23"/>
      <c r="K180" s="23"/>
    </row>
    <row r="181" spans="1:11" ht="14.1" customHeight="1">
      <c r="A181" s="23"/>
      <c r="B181" s="23"/>
      <c r="C181" s="39" t="s">
        <v>62</v>
      </c>
      <c r="D181" s="1462" t="s">
        <v>18</v>
      </c>
      <c r="E181" s="40">
        <v>5000000</v>
      </c>
      <c r="F181" s="40">
        <v>0</v>
      </c>
      <c r="G181" s="40">
        <v>0</v>
      </c>
      <c r="H181" s="23"/>
      <c r="I181" s="23"/>
      <c r="J181" s="23"/>
      <c r="K181" s="23"/>
    </row>
    <row r="182" spans="1:11" ht="14.1" customHeight="1">
      <c r="A182" s="23"/>
      <c r="B182" s="23"/>
      <c r="C182" s="39" t="s">
        <v>49</v>
      </c>
      <c r="D182" s="1462" t="s">
        <v>18</v>
      </c>
      <c r="E182" s="40">
        <v>5000000</v>
      </c>
      <c r="F182" s="40">
        <v>0</v>
      </c>
      <c r="G182" s="40">
        <v>0</v>
      </c>
      <c r="H182" s="23"/>
      <c r="I182" s="23"/>
      <c r="J182" s="23"/>
      <c r="K182" s="23"/>
    </row>
    <row r="183" spans="1:11" ht="14.1" customHeight="1">
      <c r="A183" s="23"/>
      <c r="B183" s="23"/>
      <c r="C183" s="39" t="s">
        <v>58</v>
      </c>
      <c r="D183" s="1462" t="s">
        <v>18</v>
      </c>
      <c r="E183" s="40">
        <v>0</v>
      </c>
      <c r="F183" s="40">
        <v>0</v>
      </c>
      <c r="G183" s="40">
        <v>0</v>
      </c>
      <c r="H183" s="23"/>
      <c r="I183" s="23"/>
      <c r="J183" s="23"/>
      <c r="K183" s="23"/>
    </row>
    <row r="184" spans="1:11" ht="14.1" customHeight="1">
      <c r="A184" s="23"/>
      <c r="B184" s="23"/>
      <c r="C184" s="39" t="s">
        <v>59</v>
      </c>
      <c r="D184" s="1462" t="s">
        <v>18</v>
      </c>
      <c r="E184" s="40">
        <v>0</v>
      </c>
      <c r="F184" s="40">
        <v>0</v>
      </c>
      <c r="G184" s="40">
        <v>0</v>
      </c>
      <c r="H184" s="23"/>
      <c r="I184" s="23"/>
      <c r="J184" s="23"/>
      <c r="K184" s="23"/>
    </row>
    <row r="185" spans="1:11" ht="14.1" customHeight="1">
      <c r="A185" s="23"/>
      <c r="B185" s="23"/>
      <c r="C185" s="39" t="s">
        <v>60</v>
      </c>
      <c r="D185" s="1462" t="s">
        <v>18</v>
      </c>
      <c r="E185" s="40">
        <v>0</v>
      </c>
      <c r="F185" s="40">
        <v>0</v>
      </c>
      <c r="G185" s="40">
        <v>0</v>
      </c>
      <c r="H185" s="23"/>
      <c r="I185" s="23"/>
      <c r="J185" s="23"/>
      <c r="K185" s="23"/>
    </row>
    <row r="186" spans="1:11" ht="14.1" customHeight="1">
      <c r="A186" s="23"/>
      <c r="B186" s="23"/>
      <c r="C186" s="39" t="s">
        <v>61</v>
      </c>
      <c r="D186" s="1462" t="s">
        <v>18</v>
      </c>
      <c r="E186" s="40">
        <v>0</v>
      </c>
      <c r="F186" s="40">
        <v>0</v>
      </c>
      <c r="G186" s="40">
        <v>0</v>
      </c>
      <c r="H186" s="23"/>
      <c r="I186" s="23"/>
      <c r="J186" s="23"/>
      <c r="K186" s="23"/>
    </row>
    <row r="187" spans="1:11" ht="14.1" customHeight="1">
      <c r="A187" s="23"/>
      <c r="B187" s="23"/>
      <c r="C187" s="39" t="s">
        <v>63</v>
      </c>
      <c r="D187" s="1462" t="s">
        <v>18</v>
      </c>
      <c r="E187" s="40">
        <v>0</v>
      </c>
      <c r="F187" s="40">
        <v>0</v>
      </c>
      <c r="G187" s="40">
        <v>0</v>
      </c>
      <c r="H187" s="23"/>
      <c r="I187" s="23"/>
      <c r="J187" s="23"/>
      <c r="K187" s="23"/>
    </row>
    <row r="188" spans="1:11" ht="14.1" customHeight="1">
      <c r="A188" s="23"/>
      <c r="B188" s="23"/>
      <c r="C188" s="39" t="s">
        <v>49</v>
      </c>
      <c r="D188" s="1462" t="s">
        <v>18</v>
      </c>
      <c r="E188" s="40">
        <v>0</v>
      </c>
      <c r="F188" s="40">
        <v>0</v>
      </c>
      <c r="G188" s="40">
        <v>0</v>
      </c>
      <c r="H188" s="23"/>
      <c r="I188" s="23"/>
      <c r="J188" s="23"/>
      <c r="K188" s="23"/>
    </row>
    <row r="189" spans="1:11" ht="14.1" customHeight="1">
      <c r="A189" s="23"/>
      <c r="B189" s="23"/>
      <c r="C189" s="39" t="s">
        <v>58</v>
      </c>
      <c r="D189" s="1462" t="s">
        <v>18</v>
      </c>
      <c r="E189" s="40">
        <v>0</v>
      </c>
      <c r="F189" s="40">
        <v>0</v>
      </c>
      <c r="G189" s="40">
        <v>0</v>
      </c>
      <c r="H189" s="23"/>
      <c r="I189" s="23"/>
      <c r="J189" s="23"/>
      <c r="K189" s="23"/>
    </row>
    <row r="190" spans="1:11" ht="14.1" customHeight="1">
      <c r="A190" s="23"/>
      <c r="B190" s="23"/>
      <c r="C190" s="39" t="s">
        <v>59</v>
      </c>
      <c r="D190" s="1462" t="s">
        <v>18</v>
      </c>
      <c r="E190" s="40">
        <v>0</v>
      </c>
      <c r="F190" s="40">
        <v>0</v>
      </c>
      <c r="G190" s="40">
        <v>0</v>
      </c>
      <c r="H190" s="23"/>
      <c r="I190" s="23"/>
      <c r="J190" s="23"/>
      <c r="K190" s="23"/>
    </row>
    <row r="191" spans="1:11" ht="14.1" customHeight="1">
      <c r="A191" s="23"/>
      <c r="B191" s="23"/>
      <c r="C191" s="39" t="s">
        <v>60</v>
      </c>
      <c r="D191" s="1462" t="s">
        <v>18</v>
      </c>
      <c r="E191" s="40">
        <v>0</v>
      </c>
      <c r="F191" s="40">
        <v>0</v>
      </c>
      <c r="G191" s="40">
        <v>0</v>
      </c>
      <c r="H191" s="23"/>
      <c r="I191" s="23"/>
      <c r="J191" s="23"/>
      <c r="K191" s="23"/>
    </row>
    <row r="192" spans="1:11" ht="14.1" customHeight="1">
      <c r="A192" s="23"/>
      <c r="B192" s="23"/>
      <c r="C192" s="39" t="s">
        <v>61</v>
      </c>
      <c r="D192" s="1462" t="s">
        <v>18</v>
      </c>
      <c r="E192" s="40">
        <v>0</v>
      </c>
      <c r="F192" s="40">
        <v>0</v>
      </c>
      <c r="G192" s="40">
        <v>0</v>
      </c>
      <c r="H192" s="23"/>
      <c r="I192" s="23"/>
      <c r="J192" s="23"/>
      <c r="K192" s="23"/>
    </row>
    <row r="193" spans="1:11" ht="14.1" customHeight="1">
      <c r="A193" s="23"/>
      <c r="B193" s="23"/>
      <c r="C193" s="39" t="s">
        <v>64</v>
      </c>
      <c r="D193" s="1462" t="s">
        <v>18</v>
      </c>
      <c r="E193" s="40">
        <v>0</v>
      </c>
      <c r="F193" s="40">
        <v>0</v>
      </c>
      <c r="G193" s="40">
        <v>0</v>
      </c>
      <c r="H193" s="23"/>
      <c r="I193" s="23"/>
      <c r="J193" s="23"/>
      <c r="K193" s="23"/>
    </row>
    <row r="194" spans="1:11" ht="14.1" customHeight="1">
      <c r="A194" s="23"/>
      <c r="B194" s="23"/>
      <c r="C194" s="39" t="s">
        <v>65</v>
      </c>
      <c r="D194" s="1462" t="s">
        <v>18</v>
      </c>
      <c r="E194" s="40">
        <v>0</v>
      </c>
      <c r="F194" s="40">
        <v>0</v>
      </c>
      <c r="G194" s="40">
        <v>0</v>
      </c>
      <c r="H194" s="23"/>
      <c r="I194" s="23"/>
      <c r="J194" s="23"/>
      <c r="K194" s="23"/>
    </row>
    <row r="195" spans="1:11" ht="14.1" customHeight="1">
      <c r="A195" s="23"/>
      <c r="B195" s="23"/>
      <c r="C195" s="41" t="s">
        <v>25</v>
      </c>
      <c r="D195" s="40">
        <v>0</v>
      </c>
      <c r="E195" s="40">
        <v>5000000</v>
      </c>
      <c r="F195" s="40">
        <v>0</v>
      </c>
      <c r="G195" s="40">
        <v>0</v>
      </c>
      <c r="H195" s="23"/>
      <c r="I195" s="23"/>
      <c r="J195" s="23"/>
      <c r="K195" s="23"/>
    </row>
    <row r="196" spans="1:11" ht="15" customHeight="1">
      <c r="A196" s="23"/>
      <c r="B196" s="23"/>
      <c r="C196" s="42" t="s">
        <v>18</v>
      </c>
      <c r="D196" s="43" t="s">
        <v>18</v>
      </c>
      <c r="E196" s="43" t="s">
        <v>18</v>
      </c>
      <c r="F196" s="43" t="s">
        <v>18</v>
      </c>
      <c r="G196" s="43" t="s">
        <v>18</v>
      </c>
      <c r="H196" s="23"/>
      <c r="I196" s="23"/>
      <c r="J196" s="23"/>
      <c r="K196" s="23"/>
    </row>
    <row r="197" spans="1:11" ht="15" customHeight="1">
      <c r="A197" s="23"/>
      <c r="B197" s="23"/>
      <c r="C197" s="26" t="s">
        <v>201</v>
      </c>
      <c r="D197" s="44">
        <v>0</v>
      </c>
      <c r="E197" s="44">
        <v>214083000</v>
      </c>
      <c r="F197" s="44">
        <v>214593000</v>
      </c>
      <c r="G197" s="44">
        <v>215593000</v>
      </c>
      <c r="H197" s="23"/>
      <c r="I197" s="23"/>
      <c r="J197" s="23"/>
      <c r="K197" s="23"/>
    </row>
    <row r="198" spans="1:11" ht="15" customHeight="1">
      <c r="A198" s="23"/>
      <c r="B198" s="23"/>
      <c r="C198" s="27" t="s">
        <v>48</v>
      </c>
      <c r="D198" s="45">
        <v>0</v>
      </c>
      <c r="E198" s="45">
        <v>152840000</v>
      </c>
      <c r="F198" s="45">
        <v>154840000</v>
      </c>
      <c r="G198" s="45">
        <v>154840000</v>
      </c>
      <c r="H198" s="23"/>
      <c r="I198" s="23"/>
      <c r="J198" s="23"/>
      <c r="K198" s="23"/>
    </row>
    <row r="199" spans="1:11" ht="15" customHeight="1">
      <c r="A199" s="23"/>
      <c r="B199" s="23"/>
      <c r="C199" s="27" t="s">
        <v>49</v>
      </c>
      <c r="D199" s="45">
        <v>0</v>
      </c>
      <c r="E199" s="45">
        <v>152840000</v>
      </c>
      <c r="F199" s="45">
        <v>154840000</v>
      </c>
      <c r="G199" s="45">
        <v>154840000</v>
      </c>
      <c r="H199" s="23"/>
      <c r="I199" s="23"/>
      <c r="J199" s="23"/>
      <c r="K199" s="23"/>
    </row>
    <row r="200" spans="1:11" ht="15" customHeight="1">
      <c r="A200" s="23"/>
      <c r="B200" s="23"/>
      <c r="C200" s="27" t="s">
        <v>50</v>
      </c>
      <c r="D200" s="45">
        <v>0</v>
      </c>
      <c r="E200" s="45">
        <v>0</v>
      </c>
      <c r="F200" s="45">
        <v>0</v>
      </c>
      <c r="G200" s="45">
        <v>0</v>
      </c>
      <c r="H200" s="23"/>
      <c r="I200" s="23"/>
      <c r="J200" s="23"/>
      <c r="K200" s="23"/>
    </row>
    <row r="201" spans="1:11" ht="15" customHeight="1">
      <c r="A201" s="23"/>
      <c r="B201" s="23"/>
      <c r="C201" s="27" t="s">
        <v>51</v>
      </c>
      <c r="D201" s="45">
        <v>0</v>
      </c>
      <c r="E201" s="45">
        <v>20760000</v>
      </c>
      <c r="F201" s="45">
        <v>24270000</v>
      </c>
      <c r="G201" s="45">
        <v>24270000</v>
      </c>
      <c r="H201" s="23"/>
      <c r="I201" s="23"/>
      <c r="J201" s="23"/>
      <c r="K201" s="23"/>
    </row>
    <row r="202" spans="1:11" ht="15" customHeight="1">
      <c r="A202" s="23"/>
      <c r="B202" s="23"/>
      <c r="C202" s="27" t="s">
        <v>49</v>
      </c>
      <c r="D202" s="45">
        <v>0</v>
      </c>
      <c r="E202" s="45">
        <v>20760000</v>
      </c>
      <c r="F202" s="45">
        <v>24270000</v>
      </c>
      <c r="G202" s="45">
        <v>24270000</v>
      </c>
      <c r="H202" s="23"/>
      <c r="I202" s="23"/>
      <c r="J202" s="23"/>
      <c r="K202" s="23"/>
    </row>
    <row r="203" spans="1:11" ht="15" customHeight="1">
      <c r="A203" s="23"/>
      <c r="B203" s="23"/>
      <c r="C203" s="27" t="s">
        <v>50</v>
      </c>
      <c r="D203" s="45">
        <v>0</v>
      </c>
      <c r="E203" s="45">
        <v>0</v>
      </c>
      <c r="F203" s="45">
        <v>0</v>
      </c>
      <c r="G203" s="45">
        <v>0</v>
      </c>
      <c r="H203" s="23"/>
      <c r="I203" s="23"/>
      <c r="J203" s="23"/>
      <c r="K203" s="23"/>
    </row>
    <row r="204" spans="1:11" ht="15" customHeight="1">
      <c r="A204" s="23"/>
      <c r="B204" s="23"/>
      <c r="C204" s="27" t="s">
        <v>52</v>
      </c>
      <c r="D204" s="45">
        <v>0</v>
      </c>
      <c r="E204" s="45">
        <v>30483000</v>
      </c>
      <c r="F204" s="45">
        <v>25483000</v>
      </c>
      <c r="G204" s="45">
        <v>26483000</v>
      </c>
      <c r="H204" s="23"/>
      <c r="I204" s="23"/>
      <c r="J204" s="23"/>
      <c r="K204" s="23"/>
    </row>
    <row r="205" spans="1:11" ht="15" customHeight="1">
      <c r="A205" s="23"/>
      <c r="B205" s="23"/>
      <c r="C205" s="27" t="s">
        <v>49</v>
      </c>
      <c r="D205" s="45">
        <v>0</v>
      </c>
      <c r="E205" s="45">
        <v>30483000</v>
      </c>
      <c r="F205" s="45">
        <v>25483000</v>
      </c>
      <c r="G205" s="45">
        <v>26483000</v>
      </c>
      <c r="H205" s="23"/>
      <c r="I205" s="23"/>
      <c r="J205" s="23"/>
      <c r="K205" s="23"/>
    </row>
    <row r="206" spans="1:11" ht="15" customHeight="1">
      <c r="A206" s="23"/>
      <c r="B206" s="23"/>
      <c r="C206" s="27" t="s">
        <v>50</v>
      </c>
      <c r="D206" s="45">
        <v>0</v>
      </c>
      <c r="E206" s="45">
        <v>0</v>
      </c>
      <c r="F206" s="45">
        <v>0</v>
      </c>
      <c r="G206" s="45">
        <v>0</v>
      </c>
      <c r="H206" s="23"/>
      <c r="I206" s="23"/>
      <c r="J206" s="23"/>
      <c r="K206" s="23"/>
    </row>
    <row r="207" spans="1:11" ht="15" customHeight="1">
      <c r="A207" s="23"/>
      <c r="B207" s="23"/>
      <c r="C207" s="27" t="s">
        <v>53</v>
      </c>
      <c r="D207" s="45">
        <v>0</v>
      </c>
      <c r="E207" s="45">
        <v>0</v>
      </c>
      <c r="F207" s="45">
        <v>0</v>
      </c>
      <c r="G207" s="45">
        <v>0</v>
      </c>
      <c r="H207" s="23"/>
      <c r="I207" s="23"/>
      <c r="J207" s="23"/>
      <c r="K207" s="23"/>
    </row>
    <row r="208" spans="1:11" ht="15" customHeight="1">
      <c r="A208" s="23"/>
      <c r="B208" s="23"/>
      <c r="C208" s="27" t="s">
        <v>49</v>
      </c>
      <c r="D208" s="45">
        <v>0</v>
      </c>
      <c r="E208" s="45">
        <v>0</v>
      </c>
      <c r="F208" s="45">
        <v>0</v>
      </c>
      <c r="G208" s="45">
        <v>0</v>
      </c>
      <c r="H208" s="23"/>
      <c r="I208" s="23"/>
      <c r="J208" s="23"/>
      <c r="K208" s="23"/>
    </row>
    <row r="209" spans="1:11" ht="15" customHeight="1">
      <c r="A209" s="23"/>
      <c r="B209" s="23"/>
      <c r="C209" s="27" t="s">
        <v>50</v>
      </c>
      <c r="D209" s="45">
        <v>0</v>
      </c>
      <c r="E209" s="45">
        <v>0</v>
      </c>
      <c r="F209" s="45">
        <v>0</v>
      </c>
      <c r="G209" s="45">
        <v>0</v>
      </c>
      <c r="H209" s="23"/>
      <c r="I209" s="23"/>
      <c r="J209" s="23"/>
      <c r="K209" s="23"/>
    </row>
    <row r="210" spans="1:11" ht="20.100000000000001" customHeight="1">
      <c r="A210" s="23"/>
      <c r="B210" s="23"/>
      <c r="C210" s="27" t="s">
        <v>202</v>
      </c>
      <c r="D210" s="46">
        <v>0</v>
      </c>
      <c r="E210" s="46">
        <v>0</v>
      </c>
      <c r="F210" s="46">
        <v>0</v>
      </c>
      <c r="G210" s="46">
        <v>0</v>
      </c>
      <c r="H210" s="23"/>
      <c r="I210" s="23"/>
      <c r="J210" s="23"/>
      <c r="K210" s="23"/>
    </row>
    <row r="211" spans="1:11" ht="15" customHeight="1">
      <c r="A211" s="23"/>
      <c r="B211" s="23"/>
      <c r="C211" s="27" t="s">
        <v>49</v>
      </c>
      <c r="D211" s="45">
        <v>0</v>
      </c>
      <c r="E211" s="45">
        <v>0</v>
      </c>
      <c r="F211" s="45">
        <v>0</v>
      </c>
      <c r="G211" s="45">
        <v>0</v>
      </c>
      <c r="H211" s="23"/>
      <c r="I211" s="23"/>
      <c r="J211" s="23"/>
      <c r="K211" s="23"/>
    </row>
    <row r="212" spans="1:11" ht="15" customHeight="1">
      <c r="A212" s="23"/>
      <c r="B212" s="23"/>
      <c r="C212" s="27" t="s">
        <v>50</v>
      </c>
      <c r="D212" s="45">
        <v>0</v>
      </c>
      <c r="E212" s="45">
        <v>0</v>
      </c>
      <c r="F212" s="45">
        <v>0</v>
      </c>
      <c r="G212" s="45">
        <v>0</v>
      </c>
      <c r="H212" s="23"/>
      <c r="I212" s="23"/>
      <c r="J212" s="23"/>
      <c r="K212" s="23"/>
    </row>
    <row r="213" spans="1:11" ht="15" customHeight="1">
      <c r="A213" s="23"/>
      <c r="B213" s="23"/>
      <c r="C213" s="27" t="s">
        <v>55</v>
      </c>
      <c r="D213" s="45">
        <v>0</v>
      </c>
      <c r="E213" s="45">
        <v>0</v>
      </c>
      <c r="F213" s="45">
        <v>0</v>
      </c>
      <c r="G213" s="45">
        <v>0</v>
      </c>
      <c r="H213" s="23"/>
      <c r="I213" s="23"/>
      <c r="J213" s="23"/>
      <c r="K213" s="23"/>
    </row>
    <row r="214" spans="1:11" ht="15" customHeight="1">
      <c r="A214" s="23"/>
      <c r="B214" s="23"/>
      <c r="C214" s="27" t="s">
        <v>49</v>
      </c>
      <c r="D214" s="45">
        <v>0</v>
      </c>
      <c r="E214" s="45">
        <v>0</v>
      </c>
      <c r="F214" s="45">
        <v>0</v>
      </c>
      <c r="G214" s="45">
        <v>0</v>
      </c>
      <c r="H214" s="23"/>
      <c r="I214" s="23"/>
      <c r="J214" s="23"/>
      <c r="K214" s="23"/>
    </row>
    <row r="215" spans="1:11" ht="15" customHeight="1">
      <c r="A215" s="23"/>
      <c r="B215" s="23"/>
      <c r="C215" s="27" t="s">
        <v>50</v>
      </c>
      <c r="D215" s="45">
        <v>0</v>
      </c>
      <c r="E215" s="45">
        <v>0</v>
      </c>
      <c r="F215" s="45">
        <v>0</v>
      </c>
      <c r="G215" s="45">
        <v>0</v>
      </c>
      <c r="H215" s="23"/>
      <c r="I215" s="23"/>
      <c r="J215" s="23"/>
      <c r="K215" s="23"/>
    </row>
    <row r="216" spans="1:11" ht="15" customHeight="1">
      <c r="A216" s="23"/>
      <c r="B216" s="23"/>
      <c r="C216" s="27" t="s">
        <v>56</v>
      </c>
      <c r="D216" s="45">
        <v>0</v>
      </c>
      <c r="E216" s="45">
        <v>0</v>
      </c>
      <c r="F216" s="45">
        <v>0</v>
      </c>
      <c r="G216" s="45">
        <v>0</v>
      </c>
      <c r="H216" s="23"/>
      <c r="I216" s="23"/>
      <c r="J216" s="23"/>
      <c r="K216" s="23"/>
    </row>
    <row r="217" spans="1:11" ht="15" customHeight="1">
      <c r="A217" s="23"/>
      <c r="B217" s="23"/>
      <c r="C217" s="27" t="s">
        <v>49</v>
      </c>
      <c r="D217" s="45">
        <v>0</v>
      </c>
      <c r="E217" s="45">
        <v>0</v>
      </c>
      <c r="F217" s="45">
        <v>0</v>
      </c>
      <c r="G217" s="45">
        <v>0</v>
      </c>
      <c r="H217" s="23"/>
      <c r="I217" s="23"/>
      <c r="J217" s="23"/>
      <c r="K217" s="23"/>
    </row>
    <row r="218" spans="1:11" ht="15" customHeight="1">
      <c r="A218" s="23"/>
      <c r="B218" s="23"/>
      <c r="C218" s="27" t="s">
        <v>50</v>
      </c>
      <c r="D218" s="45">
        <v>0</v>
      </c>
      <c r="E218" s="45">
        <v>0</v>
      </c>
      <c r="F218" s="45">
        <v>0</v>
      </c>
      <c r="G218" s="45">
        <v>0</v>
      </c>
      <c r="H218" s="23"/>
      <c r="I218" s="23"/>
      <c r="J218" s="23"/>
      <c r="K218" s="23"/>
    </row>
    <row r="219" spans="1:11" ht="15" customHeight="1">
      <c r="A219" s="23"/>
      <c r="B219" s="23"/>
      <c r="C219" s="27" t="s">
        <v>57</v>
      </c>
      <c r="D219" s="45">
        <v>0</v>
      </c>
      <c r="E219" s="45">
        <v>0</v>
      </c>
      <c r="F219" s="45">
        <v>0</v>
      </c>
      <c r="G219" s="45">
        <v>0</v>
      </c>
      <c r="H219" s="23"/>
      <c r="I219" s="23"/>
      <c r="J219" s="23"/>
      <c r="K219" s="23"/>
    </row>
    <row r="220" spans="1:11" ht="15" customHeight="1">
      <c r="A220" s="23"/>
      <c r="B220" s="23"/>
      <c r="C220" s="27" t="s">
        <v>49</v>
      </c>
      <c r="D220" s="45">
        <v>0</v>
      </c>
      <c r="E220" s="45">
        <v>0</v>
      </c>
      <c r="F220" s="45">
        <v>0</v>
      </c>
      <c r="G220" s="45">
        <v>0</v>
      </c>
      <c r="H220" s="23"/>
      <c r="I220" s="23"/>
      <c r="J220" s="23"/>
      <c r="K220" s="23"/>
    </row>
    <row r="221" spans="1:11" ht="15" customHeight="1">
      <c r="A221" s="23"/>
      <c r="B221" s="23"/>
      <c r="C221" s="27" t="s">
        <v>58</v>
      </c>
      <c r="D221" s="45">
        <v>0</v>
      </c>
      <c r="E221" s="45">
        <v>0</v>
      </c>
      <c r="F221" s="45">
        <v>0</v>
      </c>
      <c r="G221" s="45">
        <v>0</v>
      </c>
      <c r="H221" s="23"/>
      <c r="I221" s="23"/>
      <c r="J221" s="23"/>
      <c r="K221" s="23"/>
    </row>
    <row r="222" spans="1:11" ht="15" customHeight="1">
      <c r="A222" s="23"/>
      <c r="B222" s="23"/>
      <c r="C222" s="27" t="s">
        <v>59</v>
      </c>
      <c r="D222" s="45">
        <v>0</v>
      </c>
      <c r="E222" s="45">
        <v>0</v>
      </c>
      <c r="F222" s="45">
        <v>0</v>
      </c>
      <c r="G222" s="45">
        <v>0</v>
      </c>
      <c r="H222" s="23"/>
      <c r="I222" s="23"/>
      <c r="J222" s="23"/>
      <c r="K222" s="23"/>
    </row>
    <row r="223" spans="1:11" ht="15" customHeight="1">
      <c r="A223" s="23"/>
      <c r="B223" s="23"/>
      <c r="C223" s="27" t="s">
        <v>60</v>
      </c>
      <c r="D223" s="45">
        <v>0</v>
      </c>
      <c r="E223" s="45">
        <v>0</v>
      </c>
      <c r="F223" s="45">
        <v>0</v>
      </c>
      <c r="G223" s="45">
        <v>0</v>
      </c>
      <c r="H223" s="23"/>
      <c r="I223" s="23"/>
      <c r="J223" s="23"/>
      <c r="K223" s="23"/>
    </row>
    <row r="224" spans="1:11" ht="15" customHeight="1">
      <c r="A224" s="23"/>
      <c r="B224" s="23"/>
      <c r="C224" s="27" t="s">
        <v>61</v>
      </c>
      <c r="D224" s="45">
        <v>0</v>
      </c>
      <c r="E224" s="45">
        <v>0</v>
      </c>
      <c r="F224" s="45">
        <v>0</v>
      </c>
      <c r="G224" s="45">
        <v>0</v>
      </c>
      <c r="H224" s="23"/>
      <c r="I224" s="23"/>
      <c r="J224" s="23"/>
      <c r="K224" s="23"/>
    </row>
    <row r="225" spans="1:11" ht="15" customHeight="1">
      <c r="A225" s="23"/>
      <c r="B225" s="23"/>
      <c r="C225" s="27" t="s">
        <v>62</v>
      </c>
      <c r="D225" s="45">
        <v>0</v>
      </c>
      <c r="E225" s="45">
        <v>10000000</v>
      </c>
      <c r="F225" s="45">
        <v>10000000</v>
      </c>
      <c r="G225" s="45">
        <v>10000000</v>
      </c>
      <c r="H225" s="23"/>
      <c r="I225" s="23"/>
      <c r="J225" s="23"/>
      <c r="K225" s="23"/>
    </row>
    <row r="226" spans="1:11" ht="15" customHeight="1">
      <c r="A226" s="23"/>
      <c r="B226" s="23"/>
      <c r="C226" s="27" t="s">
        <v>49</v>
      </c>
      <c r="D226" s="45">
        <v>0</v>
      </c>
      <c r="E226" s="45">
        <v>10000000</v>
      </c>
      <c r="F226" s="45">
        <v>10000000</v>
      </c>
      <c r="G226" s="45">
        <v>10000000</v>
      </c>
      <c r="H226" s="23"/>
      <c r="I226" s="23"/>
      <c r="J226" s="23"/>
      <c r="K226" s="23"/>
    </row>
    <row r="227" spans="1:11" ht="15" customHeight="1">
      <c r="A227" s="23"/>
      <c r="B227" s="23"/>
      <c r="C227" s="27" t="s">
        <v>58</v>
      </c>
      <c r="D227" s="45">
        <v>0</v>
      </c>
      <c r="E227" s="45">
        <v>0</v>
      </c>
      <c r="F227" s="45">
        <v>0</v>
      </c>
      <c r="G227" s="45">
        <v>0</v>
      </c>
      <c r="H227" s="23"/>
      <c r="I227" s="23"/>
      <c r="J227" s="23"/>
      <c r="K227" s="23"/>
    </row>
    <row r="228" spans="1:11" ht="15" customHeight="1">
      <c r="A228" s="23"/>
      <c r="B228" s="23"/>
      <c r="C228" s="27" t="s">
        <v>59</v>
      </c>
      <c r="D228" s="45">
        <v>0</v>
      </c>
      <c r="E228" s="45">
        <v>0</v>
      </c>
      <c r="F228" s="45">
        <v>0</v>
      </c>
      <c r="G228" s="45">
        <v>0</v>
      </c>
      <c r="H228" s="23"/>
      <c r="I228" s="23"/>
      <c r="J228" s="23"/>
      <c r="K228" s="23"/>
    </row>
    <row r="229" spans="1:11" ht="15" customHeight="1">
      <c r="A229" s="23"/>
      <c r="B229" s="23"/>
      <c r="C229" s="27" t="s">
        <v>60</v>
      </c>
      <c r="D229" s="45">
        <v>0</v>
      </c>
      <c r="E229" s="45">
        <v>0</v>
      </c>
      <c r="F229" s="45">
        <v>0</v>
      </c>
      <c r="G229" s="45">
        <v>0</v>
      </c>
      <c r="H229" s="23"/>
      <c r="I229" s="23"/>
      <c r="J229" s="23"/>
      <c r="K229" s="23"/>
    </row>
    <row r="230" spans="1:11" ht="15" customHeight="1">
      <c r="A230" s="23"/>
      <c r="B230" s="23"/>
      <c r="C230" s="27" t="s">
        <v>61</v>
      </c>
      <c r="D230" s="45">
        <v>0</v>
      </c>
      <c r="E230" s="45">
        <v>0</v>
      </c>
      <c r="F230" s="45">
        <v>0</v>
      </c>
      <c r="G230" s="45">
        <v>0</v>
      </c>
      <c r="H230" s="23"/>
      <c r="I230" s="23"/>
      <c r="J230" s="23"/>
      <c r="K230" s="23"/>
    </row>
    <row r="231" spans="1:11" ht="15" customHeight="1">
      <c r="A231" s="23"/>
      <c r="B231" s="23"/>
      <c r="C231" s="27" t="s">
        <v>63</v>
      </c>
      <c r="D231" s="45">
        <v>0</v>
      </c>
      <c r="E231" s="45">
        <v>0</v>
      </c>
      <c r="F231" s="45">
        <v>0</v>
      </c>
      <c r="G231" s="45">
        <v>0</v>
      </c>
      <c r="H231" s="23"/>
      <c r="I231" s="23"/>
      <c r="J231" s="23"/>
      <c r="K231" s="23"/>
    </row>
    <row r="232" spans="1:11" ht="15" customHeight="1">
      <c r="A232" s="23"/>
      <c r="B232" s="23"/>
      <c r="C232" s="27" t="s">
        <v>49</v>
      </c>
      <c r="D232" s="45">
        <v>0</v>
      </c>
      <c r="E232" s="45">
        <v>0</v>
      </c>
      <c r="F232" s="45">
        <v>0</v>
      </c>
      <c r="G232" s="45">
        <v>0</v>
      </c>
      <c r="H232" s="23"/>
      <c r="I232" s="23"/>
      <c r="J232" s="23"/>
      <c r="K232" s="23"/>
    </row>
    <row r="233" spans="1:11" ht="15" customHeight="1">
      <c r="A233" s="23"/>
      <c r="B233" s="23"/>
      <c r="C233" s="27" t="s">
        <v>58</v>
      </c>
      <c r="D233" s="45">
        <v>0</v>
      </c>
      <c r="E233" s="45">
        <v>0</v>
      </c>
      <c r="F233" s="45">
        <v>0</v>
      </c>
      <c r="G233" s="45">
        <v>0</v>
      </c>
      <c r="H233" s="23"/>
      <c r="I233" s="23"/>
      <c r="J233" s="23"/>
      <c r="K233" s="23"/>
    </row>
    <row r="234" spans="1:11" ht="15" customHeight="1">
      <c r="A234" s="23"/>
      <c r="B234" s="23"/>
      <c r="C234" s="27" t="s">
        <v>59</v>
      </c>
      <c r="D234" s="45">
        <v>0</v>
      </c>
      <c r="E234" s="45">
        <v>0</v>
      </c>
      <c r="F234" s="45">
        <v>0</v>
      </c>
      <c r="G234" s="45">
        <v>0</v>
      </c>
      <c r="H234" s="23"/>
      <c r="I234" s="23"/>
      <c r="J234" s="23"/>
      <c r="K234" s="23"/>
    </row>
    <row r="235" spans="1:11" ht="15" customHeight="1">
      <c r="A235" s="23"/>
      <c r="B235" s="23"/>
      <c r="C235" s="27" t="s">
        <v>60</v>
      </c>
      <c r="D235" s="45">
        <v>0</v>
      </c>
      <c r="E235" s="45">
        <v>0</v>
      </c>
      <c r="F235" s="45">
        <v>0</v>
      </c>
      <c r="G235" s="45">
        <v>0</v>
      </c>
      <c r="H235" s="23"/>
      <c r="I235" s="23"/>
      <c r="J235" s="23"/>
      <c r="K235" s="23"/>
    </row>
    <row r="236" spans="1:11" ht="15" customHeight="1">
      <c r="A236" s="23"/>
      <c r="B236" s="23"/>
      <c r="C236" s="27" t="s">
        <v>61</v>
      </c>
      <c r="D236" s="45">
        <v>0</v>
      </c>
      <c r="E236" s="45">
        <v>0</v>
      </c>
      <c r="F236" s="45">
        <v>0</v>
      </c>
      <c r="G236" s="45">
        <v>0</v>
      </c>
      <c r="H236" s="23"/>
      <c r="I236" s="23"/>
      <c r="J236" s="23"/>
      <c r="K236" s="23"/>
    </row>
    <row r="237" spans="1:11" ht="15" customHeight="1">
      <c r="A237" s="23"/>
      <c r="B237" s="23"/>
      <c r="C237" s="27" t="s">
        <v>64</v>
      </c>
      <c r="D237" s="45">
        <v>0</v>
      </c>
      <c r="E237" s="45">
        <v>0</v>
      </c>
      <c r="F237" s="45">
        <v>0</v>
      </c>
      <c r="G237" s="45">
        <v>0</v>
      </c>
      <c r="H237" s="23"/>
      <c r="I237" s="23"/>
      <c r="J237" s="23"/>
      <c r="K237" s="23"/>
    </row>
    <row r="238" spans="1:11" ht="15" customHeight="1">
      <c r="A238" s="23"/>
      <c r="B238" s="23"/>
      <c r="C238" s="27" t="s">
        <v>65</v>
      </c>
      <c r="D238" s="45">
        <v>0</v>
      </c>
      <c r="E238" s="45">
        <v>0</v>
      </c>
      <c r="F238" s="45">
        <v>0</v>
      </c>
      <c r="G238" s="45">
        <v>0</v>
      </c>
      <c r="H238" s="23"/>
      <c r="I238" s="23"/>
      <c r="J238" s="23"/>
      <c r="K238" s="23"/>
    </row>
    <row r="239" spans="1:11" ht="20.100000000000001" customHeight="1">
      <c r="A239" s="23"/>
      <c r="B239" s="23"/>
      <c r="C239" s="47" t="s">
        <v>18</v>
      </c>
      <c r="D239" s="23"/>
      <c r="E239" s="23"/>
      <c r="F239" s="23"/>
      <c r="G239" s="23"/>
      <c r="H239" s="23"/>
      <c r="I239" s="23"/>
      <c r="J239" s="23"/>
      <c r="K239" s="23"/>
    </row>
  </sheetData>
  <mergeCells count="28">
    <mergeCell ref="D27:G27"/>
    <mergeCell ref="C36:G36"/>
    <mergeCell ref="D140:G140"/>
    <mergeCell ref="C81:G81"/>
    <mergeCell ref="D141:G141"/>
    <mergeCell ref="D142:G142"/>
    <mergeCell ref="C151:G151"/>
    <mergeCell ref="D82:G82"/>
    <mergeCell ref="D83:G83"/>
    <mergeCell ref="D84:G84"/>
    <mergeCell ref="D85:G85"/>
    <mergeCell ref="C94:G94"/>
    <mergeCell ref="D139:G139"/>
    <mergeCell ref="C23:G23"/>
    <mergeCell ref="D24:G24"/>
    <mergeCell ref="D25:G25"/>
    <mergeCell ref="D26:G26"/>
    <mergeCell ref="D6:G6"/>
    <mergeCell ref="D7:G7"/>
    <mergeCell ref="C8:G8"/>
    <mergeCell ref="C9:G9"/>
    <mergeCell ref="D10:G10"/>
    <mergeCell ref="D17:G17"/>
    <mergeCell ref="C1:G1"/>
    <mergeCell ref="C2:G2"/>
    <mergeCell ref="D3:G3"/>
    <mergeCell ref="D4:G4"/>
    <mergeCell ref="D5:G5"/>
  </mergeCells>
  <pageMargins left="0" right="0" top="0" bottom="0"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812"/>
  <sheetViews>
    <sheetView view="pageBreakPreview" topLeftCell="B770" zoomScale="73" zoomScaleNormal="100" zoomScaleSheetLayoutView="73" workbookViewId="0">
      <selection activeCell="N814" sqref="N814"/>
    </sheetView>
  </sheetViews>
  <sheetFormatPr defaultColWidth="9.125" defaultRowHeight="14.25"/>
  <cols>
    <col min="1" max="1" width="13.25" style="463" hidden="1" customWidth="1"/>
    <col min="2" max="2" width="9.75" style="463" customWidth="1"/>
    <col min="3" max="3" width="28.25" style="463" customWidth="1"/>
    <col min="4" max="6" width="15.875" style="463" customWidth="1"/>
    <col min="7" max="7" width="16.125" style="463" customWidth="1"/>
    <col min="8" max="8" width="6.75" style="463" customWidth="1"/>
    <col min="9" max="9" width="18.25" style="463" customWidth="1"/>
    <col min="10" max="10" width="10.75" style="463" customWidth="1"/>
    <col min="11" max="11" width="17.375" style="463" customWidth="1"/>
    <col min="12" max="16384" width="9.125" style="463"/>
  </cols>
  <sheetData>
    <row r="1" spans="1:11" ht="20.100000000000001" customHeight="1">
      <c r="A1" s="1463"/>
      <c r="B1" s="1463"/>
      <c r="C1" s="1842" t="s">
        <v>0</v>
      </c>
      <c r="D1" s="1843"/>
      <c r="E1" s="1843"/>
      <c r="F1" s="1843"/>
      <c r="G1" s="1843"/>
      <c r="H1" s="1463"/>
      <c r="I1" s="1463"/>
      <c r="J1" s="1463"/>
      <c r="K1" s="1463"/>
    </row>
    <row r="2" spans="1:11" ht="24.95" customHeight="1">
      <c r="A2" s="1463"/>
      <c r="B2" s="1463"/>
      <c r="C2" s="1844" t="s">
        <v>1</v>
      </c>
      <c r="D2" s="1845"/>
      <c r="E2" s="1845"/>
      <c r="F2" s="1845"/>
      <c r="G2" s="1845"/>
      <c r="H2" s="1463"/>
      <c r="I2" s="1463"/>
      <c r="J2" s="1463"/>
      <c r="K2" s="1463"/>
    </row>
    <row r="3" spans="1:11" ht="14.1" customHeight="1">
      <c r="A3" s="1463"/>
      <c r="B3" s="1463"/>
      <c r="C3" s="1464" t="s">
        <v>2</v>
      </c>
      <c r="D3" s="1840" t="s">
        <v>1926</v>
      </c>
      <c r="E3" s="1841"/>
      <c r="F3" s="1841"/>
      <c r="G3" s="1841"/>
      <c r="H3" s="1463"/>
      <c r="I3" s="1463"/>
      <c r="J3" s="1463"/>
      <c r="K3" s="1463"/>
    </row>
    <row r="4" spans="1:11" ht="14.1" customHeight="1">
      <c r="A4" s="1463"/>
      <c r="B4" s="1463"/>
      <c r="C4" s="1464" t="s">
        <v>4</v>
      </c>
      <c r="D4" s="1840" t="s">
        <v>1927</v>
      </c>
      <c r="E4" s="1841"/>
      <c r="F4" s="1841"/>
      <c r="G4" s="1841"/>
      <c r="H4" s="1463"/>
      <c r="I4" s="1463"/>
      <c r="J4" s="1463"/>
      <c r="K4" s="1463"/>
    </row>
    <row r="5" spans="1:11" ht="14.1" customHeight="1">
      <c r="A5" s="1463"/>
      <c r="B5" s="1463"/>
      <c r="C5" s="1464" t="s">
        <v>6</v>
      </c>
      <c r="D5" s="1840" t="s">
        <v>1092</v>
      </c>
      <c r="E5" s="1841"/>
      <c r="F5" s="1841"/>
      <c r="G5" s="1841"/>
      <c r="H5" s="1463"/>
      <c r="I5" s="1463"/>
      <c r="J5" s="1463"/>
      <c r="K5" s="1463"/>
    </row>
    <row r="6" spans="1:11" ht="14.1" customHeight="1">
      <c r="A6" s="1463"/>
      <c r="B6" s="1463"/>
      <c r="C6" s="1464" t="s">
        <v>8</v>
      </c>
      <c r="D6" s="1840" t="s">
        <v>533</v>
      </c>
      <c r="E6" s="1841"/>
      <c r="F6" s="1841"/>
      <c r="G6" s="1841"/>
      <c r="H6" s="1463"/>
      <c r="I6" s="1463"/>
      <c r="J6" s="1463"/>
      <c r="K6" s="1463"/>
    </row>
    <row r="7" spans="1:11" ht="14.1" customHeight="1">
      <c r="A7" s="1463"/>
      <c r="B7" s="1463"/>
      <c r="C7" s="1464" t="s">
        <v>10</v>
      </c>
      <c r="D7" s="1834" t="s">
        <v>11</v>
      </c>
      <c r="E7" s="1835"/>
      <c r="F7" s="1835"/>
      <c r="G7" s="1835"/>
      <c r="H7" s="1463"/>
      <c r="I7" s="1463"/>
      <c r="J7" s="1463"/>
      <c r="K7" s="1463"/>
    </row>
    <row r="8" spans="1:11" ht="14.1" customHeight="1">
      <c r="A8" s="1463"/>
      <c r="B8" s="1463"/>
      <c r="C8" s="1836" t="s">
        <v>12</v>
      </c>
      <c r="D8" s="1837"/>
      <c r="E8" s="1837"/>
      <c r="F8" s="1837"/>
      <c r="G8" s="1837"/>
      <c r="H8" s="1463"/>
      <c r="I8" s="1463"/>
      <c r="J8" s="1463"/>
      <c r="K8" s="1463"/>
    </row>
    <row r="9" spans="1:11" ht="104.1" customHeight="1">
      <c r="A9" s="1463"/>
      <c r="B9" s="1463"/>
      <c r="C9" s="1838" t="s">
        <v>1928</v>
      </c>
      <c r="D9" s="1839"/>
      <c r="E9" s="1839"/>
      <c r="F9" s="1839"/>
      <c r="G9" s="1839"/>
      <c r="H9" s="1463"/>
      <c r="I9" s="1463"/>
      <c r="J9" s="1463"/>
      <c r="K9" s="1463"/>
    </row>
    <row r="10" spans="1:11" ht="60.75" customHeight="1">
      <c r="A10" s="1463"/>
      <c r="B10" s="1463"/>
      <c r="C10" s="1465" t="s">
        <v>14</v>
      </c>
      <c r="D10" s="1832" t="s">
        <v>1929</v>
      </c>
      <c r="E10" s="1833"/>
      <c r="F10" s="1833"/>
      <c r="G10" s="1833"/>
      <c r="H10" s="1463"/>
      <c r="I10" s="1463"/>
      <c r="J10" s="1463"/>
      <c r="K10" s="1463"/>
    </row>
    <row r="11" spans="1:11" ht="27.95" customHeight="1">
      <c r="A11" s="1463"/>
      <c r="B11" s="1463"/>
      <c r="C11" s="1466" t="s">
        <v>209</v>
      </c>
      <c r="D11" s="1467">
        <v>2023</v>
      </c>
      <c r="E11" s="1467">
        <v>2024</v>
      </c>
      <c r="F11" s="1467">
        <v>2025</v>
      </c>
      <c r="G11" s="1467">
        <v>2026</v>
      </c>
      <c r="H11" s="1463"/>
      <c r="I11" s="1463"/>
      <c r="J11" s="1463"/>
      <c r="K11" s="1463"/>
    </row>
    <row r="12" spans="1:11" ht="14.1" customHeight="1">
      <c r="A12" s="1463"/>
      <c r="B12" s="1463"/>
      <c r="C12" s="1468"/>
      <c r="D12" s="1469" t="s">
        <v>22</v>
      </c>
      <c r="E12" s="1469" t="s">
        <v>23</v>
      </c>
      <c r="F12" s="1469" t="s">
        <v>23</v>
      </c>
      <c r="G12" s="1469" t="s">
        <v>23</v>
      </c>
      <c r="H12" s="1463"/>
      <c r="I12" s="1463"/>
      <c r="J12" s="1463"/>
      <c r="K12" s="1463"/>
    </row>
    <row r="13" spans="1:11" ht="20.100000000000001" customHeight="1">
      <c r="A13" s="1463"/>
      <c r="B13" s="1463"/>
      <c r="C13" s="1466" t="s">
        <v>1930</v>
      </c>
      <c r="D13" s="1470" t="s">
        <v>18</v>
      </c>
      <c r="E13" s="1470" t="s">
        <v>270</v>
      </c>
      <c r="F13" s="1470" t="s">
        <v>270</v>
      </c>
      <c r="G13" s="1470" t="s">
        <v>270</v>
      </c>
      <c r="H13" s="1463"/>
      <c r="I13" s="1463"/>
      <c r="J13" s="1463"/>
      <c r="K13" s="1463"/>
    </row>
    <row r="14" spans="1:11" ht="30.95" customHeight="1">
      <c r="A14" s="1463"/>
      <c r="B14" s="1463"/>
      <c r="C14" s="1466" t="s">
        <v>1931</v>
      </c>
      <c r="D14" s="1470" t="s">
        <v>18</v>
      </c>
      <c r="E14" s="1470" t="s">
        <v>270</v>
      </c>
      <c r="F14" s="1470" t="s">
        <v>295</v>
      </c>
      <c r="G14" s="1470" t="s">
        <v>162</v>
      </c>
      <c r="H14" s="1463"/>
      <c r="I14" s="1463"/>
      <c r="J14" s="1463"/>
      <c r="K14" s="1463"/>
    </row>
    <row r="15" spans="1:11" ht="20.100000000000001" customHeight="1">
      <c r="A15" s="1463"/>
      <c r="B15" s="1463"/>
      <c r="C15" s="1466" t="s">
        <v>1932</v>
      </c>
      <c r="D15" s="1470" t="s">
        <v>18</v>
      </c>
      <c r="E15" s="1470" t="s">
        <v>170</v>
      </c>
      <c r="F15" s="1470" t="s">
        <v>170</v>
      </c>
      <c r="G15" s="1470" t="s">
        <v>170</v>
      </c>
      <c r="H15" s="1463"/>
      <c r="I15" s="1463"/>
      <c r="J15" s="1463"/>
      <c r="K15" s="1463"/>
    </row>
    <row r="16" spans="1:11" ht="51.95" customHeight="1">
      <c r="A16" s="1463"/>
      <c r="B16" s="1463"/>
      <c r="C16" s="1466" t="s">
        <v>1933</v>
      </c>
      <c r="D16" s="1470" t="s">
        <v>18</v>
      </c>
      <c r="E16" s="1470" t="s">
        <v>295</v>
      </c>
      <c r="F16" s="1470" t="s">
        <v>295</v>
      </c>
      <c r="G16" s="1470" t="s">
        <v>295</v>
      </c>
      <c r="H16" s="1463"/>
      <c r="I16" s="1463"/>
      <c r="J16" s="1463"/>
      <c r="K16" s="1463"/>
    </row>
    <row r="17" spans="1:11" ht="32.25" customHeight="1">
      <c r="A17" s="1463"/>
      <c r="B17" s="1463"/>
      <c r="C17" s="1465" t="s">
        <v>16</v>
      </c>
      <c r="D17" s="1832" t="s">
        <v>1934</v>
      </c>
      <c r="E17" s="1833"/>
      <c r="F17" s="1833"/>
      <c r="G17" s="1833"/>
      <c r="H17" s="1463"/>
      <c r="I17" s="1463"/>
      <c r="J17" s="1463"/>
      <c r="K17" s="1463"/>
    </row>
    <row r="18" spans="1:11" ht="27.95" customHeight="1">
      <c r="A18" s="1463"/>
      <c r="B18" s="1463"/>
      <c r="C18" s="1466" t="s">
        <v>223</v>
      </c>
      <c r="D18" s="1467">
        <v>2023</v>
      </c>
      <c r="E18" s="1467">
        <v>2024</v>
      </c>
      <c r="F18" s="1467">
        <v>2025</v>
      </c>
      <c r="G18" s="1467">
        <v>2026</v>
      </c>
      <c r="H18" s="1463"/>
      <c r="I18" s="1463"/>
      <c r="J18" s="1463"/>
      <c r="K18" s="1463"/>
    </row>
    <row r="19" spans="1:11" ht="14.1" customHeight="1">
      <c r="A19" s="1463"/>
      <c r="B19" s="1463"/>
      <c r="C19" s="1468"/>
      <c r="D19" s="1469" t="s">
        <v>22</v>
      </c>
      <c r="E19" s="1469" t="s">
        <v>23</v>
      </c>
      <c r="F19" s="1469" t="s">
        <v>23</v>
      </c>
      <c r="G19" s="1469" t="s">
        <v>23</v>
      </c>
      <c r="H19" s="1463"/>
      <c r="I19" s="1463"/>
      <c r="J19" s="1463"/>
      <c r="K19" s="1463"/>
    </row>
    <row r="20" spans="1:11" ht="41.1" customHeight="1">
      <c r="A20" s="1463"/>
      <c r="B20" s="1463"/>
      <c r="C20" s="1466" t="s">
        <v>1935</v>
      </c>
      <c r="D20" s="1470" t="s">
        <v>18</v>
      </c>
      <c r="E20" s="1470" t="s">
        <v>270</v>
      </c>
      <c r="F20" s="1470" t="s">
        <v>295</v>
      </c>
      <c r="G20" s="1470" t="s">
        <v>295</v>
      </c>
      <c r="H20" s="1463"/>
      <c r="I20" s="1463"/>
      <c r="J20" s="1463"/>
      <c r="K20" s="1463"/>
    </row>
    <row r="21" spans="1:11" ht="30.95" customHeight="1">
      <c r="A21" s="1463"/>
      <c r="B21" s="1463"/>
      <c r="C21" s="1466" t="s">
        <v>1936</v>
      </c>
      <c r="D21" s="1470" t="s">
        <v>18</v>
      </c>
      <c r="E21" s="1470" t="s">
        <v>295</v>
      </c>
      <c r="F21" s="1470" t="s">
        <v>162</v>
      </c>
      <c r="G21" s="1470" t="s">
        <v>162</v>
      </c>
      <c r="H21" s="1463"/>
      <c r="I21" s="1463"/>
      <c r="J21" s="1463"/>
      <c r="K21" s="1463"/>
    </row>
    <row r="22" spans="1:11" ht="41.1" customHeight="1">
      <c r="A22" s="1463"/>
      <c r="B22" s="1463"/>
      <c r="C22" s="1466" t="s">
        <v>1937</v>
      </c>
      <c r="D22" s="1470" t="s">
        <v>18</v>
      </c>
      <c r="E22" s="1470" t="s">
        <v>270</v>
      </c>
      <c r="F22" s="1470" t="s">
        <v>295</v>
      </c>
      <c r="G22" s="1470" t="s">
        <v>162</v>
      </c>
      <c r="H22" s="1463"/>
      <c r="I22" s="1463"/>
      <c r="J22" s="1463"/>
      <c r="K22" s="1463"/>
    </row>
    <row r="23" spans="1:11" ht="41.1" customHeight="1">
      <c r="A23" s="1463"/>
      <c r="B23" s="1463"/>
      <c r="C23" s="1466" t="s">
        <v>1938</v>
      </c>
      <c r="D23" s="1470" t="s">
        <v>18</v>
      </c>
      <c r="E23" s="1470" t="s">
        <v>295</v>
      </c>
      <c r="F23" s="1470" t="s">
        <v>162</v>
      </c>
      <c r="G23" s="1470" t="s">
        <v>162</v>
      </c>
      <c r="H23" s="1463"/>
      <c r="I23" s="1463"/>
      <c r="J23" s="1463"/>
      <c r="K23" s="1463"/>
    </row>
    <row r="24" spans="1:11" ht="14.1" customHeight="1">
      <c r="A24" s="1463"/>
      <c r="B24" s="1463"/>
      <c r="C24" s="1830" t="s">
        <v>27</v>
      </c>
      <c r="D24" s="1831"/>
      <c r="E24" s="1831"/>
      <c r="F24" s="1831"/>
      <c r="G24" s="1831"/>
      <c r="H24" s="1463"/>
      <c r="I24" s="1463"/>
      <c r="J24" s="1463"/>
      <c r="K24" s="1463"/>
    </row>
    <row r="25" spans="1:11" ht="14.1" customHeight="1">
      <c r="A25" s="1463"/>
      <c r="B25" s="1463"/>
      <c r="C25" s="1471" t="s">
        <v>1939</v>
      </c>
      <c r="D25" s="1830" t="s">
        <v>1940</v>
      </c>
      <c r="E25" s="1831"/>
      <c r="F25" s="1831"/>
      <c r="G25" s="1831"/>
      <c r="H25" s="1463"/>
      <c r="I25" s="1463"/>
      <c r="J25" s="1463"/>
      <c r="K25" s="1463"/>
    </row>
    <row r="26" spans="1:11" ht="18" customHeight="1">
      <c r="A26" s="1463"/>
      <c r="B26" s="1463"/>
      <c r="C26" s="1472" t="s">
        <v>19</v>
      </c>
      <c r="D26" s="1828" t="s">
        <v>1941</v>
      </c>
      <c r="E26" s="1829"/>
      <c r="F26" s="1829"/>
      <c r="G26" s="1829"/>
      <c r="H26" s="1463"/>
      <c r="I26" s="1463"/>
      <c r="J26" s="1463"/>
      <c r="K26" s="1463"/>
    </row>
    <row r="27" spans="1:11" ht="18" customHeight="1">
      <c r="A27" s="1463"/>
      <c r="B27" s="1463"/>
      <c r="C27" s="1473" t="s">
        <v>20</v>
      </c>
      <c r="D27" s="1824" t="s">
        <v>1942</v>
      </c>
      <c r="E27" s="1825"/>
      <c r="F27" s="1825"/>
      <c r="G27" s="1825"/>
      <c r="H27" s="1463"/>
      <c r="I27" s="1463"/>
      <c r="J27" s="1463"/>
      <c r="K27" s="1463"/>
    </row>
    <row r="28" spans="1:11" ht="18" customHeight="1">
      <c r="A28" s="1463"/>
      <c r="B28" s="1463"/>
      <c r="C28" s="1473" t="s">
        <v>21</v>
      </c>
      <c r="D28" s="1824" t="s">
        <v>1943</v>
      </c>
      <c r="E28" s="1825"/>
      <c r="F28" s="1825"/>
      <c r="G28" s="1825"/>
      <c r="H28" s="1463"/>
      <c r="I28" s="1463"/>
      <c r="J28" s="1463"/>
      <c r="K28" s="1463"/>
    </row>
    <row r="29" spans="1:11" ht="15" customHeight="1">
      <c r="A29" s="1463"/>
      <c r="B29" s="1463"/>
      <c r="C29" s="1474"/>
      <c r="D29" s="1475">
        <v>2023</v>
      </c>
      <c r="E29" s="1475">
        <v>2024</v>
      </c>
      <c r="F29" s="1475">
        <v>2025</v>
      </c>
      <c r="G29" s="1475">
        <v>2026</v>
      </c>
      <c r="H29" s="1463"/>
      <c r="I29" s="1463"/>
      <c r="J29" s="1463"/>
      <c r="K29" s="1463"/>
    </row>
    <row r="30" spans="1:11" ht="15" customHeight="1">
      <c r="A30" s="1463"/>
      <c r="B30" s="1463"/>
      <c r="C30" s="1476"/>
      <c r="D30" s="1477" t="s">
        <v>22</v>
      </c>
      <c r="E30" s="1477" t="s">
        <v>23</v>
      </c>
      <c r="F30" s="1477" t="s">
        <v>23</v>
      </c>
      <c r="G30" s="1477" t="s">
        <v>23</v>
      </c>
      <c r="H30" s="1463"/>
      <c r="I30" s="1463"/>
      <c r="J30" s="1463"/>
      <c r="K30" s="1463"/>
    </row>
    <row r="31" spans="1:11" ht="14.1" customHeight="1">
      <c r="A31" s="1463"/>
      <c r="B31" s="1463"/>
      <c r="C31" s="1466" t="s">
        <v>33</v>
      </c>
      <c r="D31" s="1470" t="s">
        <v>299</v>
      </c>
      <c r="E31" s="1470" t="s">
        <v>299</v>
      </c>
      <c r="F31" s="1470" t="s">
        <v>299</v>
      </c>
      <c r="G31" s="1470" t="s">
        <v>1944</v>
      </c>
      <c r="H31" s="1463"/>
      <c r="I31" s="1463"/>
      <c r="J31" s="1463"/>
      <c r="K31" s="1463"/>
    </row>
    <row r="32" spans="1:11" ht="14.1" customHeight="1">
      <c r="A32" s="1463"/>
      <c r="B32" s="1463"/>
      <c r="C32" s="1466" t="s">
        <v>35</v>
      </c>
      <c r="D32" s="1470" t="s">
        <v>1945</v>
      </c>
      <c r="E32" s="1470" t="s">
        <v>1946</v>
      </c>
      <c r="F32" s="1470" t="s">
        <v>1947</v>
      </c>
      <c r="G32" s="1470" t="s">
        <v>1947</v>
      </c>
      <c r="H32" s="1463"/>
      <c r="I32" s="1463"/>
      <c r="J32" s="1463"/>
      <c r="K32" s="1463"/>
    </row>
    <row r="33" spans="1:11" ht="14.1" customHeight="1">
      <c r="A33" s="1463"/>
      <c r="B33" s="1463"/>
      <c r="C33" s="1466" t="s">
        <v>40</v>
      </c>
      <c r="D33" s="1470" t="s">
        <v>1948</v>
      </c>
      <c r="E33" s="1470" t="s">
        <v>1949</v>
      </c>
      <c r="F33" s="1470" t="s">
        <v>1950</v>
      </c>
      <c r="G33" s="1470" t="s">
        <v>1951</v>
      </c>
      <c r="H33" s="1463"/>
      <c r="I33" s="1463"/>
      <c r="J33" s="1463"/>
      <c r="K33" s="1463"/>
    </row>
    <row r="34" spans="1:11" ht="14.1" customHeight="1">
      <c r="A34" s="1463"/>
      <c r="B34" s="1463"/>
      <c r="C34" s="1466" t="s">
        <v>41</v>
      </c>
      <c r="D34" s="1470" t="s">
        <v>18</v>
      </c>
      <c r="E34" s="1470" t="s">
        <v>42</v>
      </c>
      <c r="F34" s="1470" t="s">
        <v>42</v>
      </c>
      <c r="G34" s="1470" t="s">
        <v>1647</v>
      </c>
      <c r="H34" s="1463"/>
      <c r="I34" s="1463"/>
      <c r="J34" s="1463"/>
      <c r="K34" s="1463"/>
    </row>
    <row r="35" spans="1:11" ht="14.1" customHeight="1">
      <c r="A35" s="1463"/>
      <c r="B35" s="1463"/>
      <c r="C35" s="1466" t="s">
        <v>43</v>
      </c>
      <c r="D35" s="1470" t="s">
        <v>18</v>
      </c>
      <c r="E35" s="1470" t="s">
        <v>1952</v>
      </c>
      <c r="F35" s="1470" t="s">
        <v>1953</v>
      </c>
      <c r="G35" s="1470" t="s">
        <v>42</v>
      </c>
      <c r="H35" s="1463"/>
      <c r="I35" s="1463"/>
      <c r="J35" s="1463"/>
      <c r="K35" s="1463"/>
    </row>
    <row r="36" spans="1:11" ht="14.1" customHeight="1">
      <c r="A36" s="1463"/>
      <c r="B36" s="1463"/>
      <c r="C36" s="1466" t="s">
        <v>47</v>
      </c>
      <c r="D36" s="1470" t="s">
        <v>18</v>
      </c>
      <c r="E36" s="1470" t="s">
        <v>1952</v>
      </c>
      <c r="F36" s="1470" t="s">
        <v>1953</v>
      </c>
      <c r="G36" s="1470" t="s">
        <v>292</v>
      </c>
      <c r="H36" s="1463"/>
      <c r="I36" s="1463"/>
      <c r="J36" s="1463"/>
      <c r="K36" s="1463"/>
    </row>
    <row r="37" spans="1:11" ht="14.1" customHeight="1">
      <c r="A37" s="1463"/>
      <c r="B37" s="1463"/>
      <c r="C37" s="1826" t="s">
        <v>24</v>
      </c>
      <c r="D37" s="1827"/>
      <c r="E37" s="1827"/>
      <c r="F37" s="1827"/>
      <c r="G37" s="1827"/>
      <c r="H37" s="1463"/>
      <c r="I37" s="1463"/>
      <c r="J37" s="1463"/>
      <c r="K37" s="1463"/>
    </row>
    <row r="38" spans="1:11" ht="14.1" customHeight="1">
      <c r="A38" s="1463"/>
      <c r="B38" s="1463"/>
      <c r="C38" s="1474"/>
      <c r="D38" s="1475">
        <v>2023</v>
      </c>
      <c r="E38" s="1475">
        <v>2024</v>
      </c>
      <c r="F38" s="1475">
        <v>2025</v>
      </c>
      <c r="G38" s="1475">
        <v>2026</v>
      </c>
      <c r="H38" s="1463"/>
      <c r="I38" s="1463"/>
      <c r="J38" s="1463"/>
      <c r="K38" s="1463"/>
    </row>
    <row r="39" spans="1:11" ht="14.1" customHeight="1">
      <c r="A39" s="1463"/>
      <c r="B39" s="1463"/>
      <c r="C39" s="1476"/>
      <c r="D39" s="1477" t="s">
        <v>22</v>
      </c>
      <c r="E39" s="1477" t="s">
        <v>23</v>
      </c>
      <c r="F39" s="1477" t="s">
        <v>23</v>
      </c>
      <c r="G39" s="1477" t="s">
        <v>23</v>
      </c>
      <c r="H39" s="1463"/>
      <c r="I39" s="1463"/>
      <c r="J39" s="1463"/>
      <c r="K39" s="1463"/>
    </row>
    <row r="40" spans="1:11" ht="14.1" customHeight="1">
      <c r="A40" s="1463"/>
      <c r="B40" s="1463"/>
      <c r="C40" s="1478" t="s">
        <v>48</v>
      </c>
      <c r="D40" s="1479">
        <v>0</v>
      </c>
      <c r="E40" s="1479">
        <v>431461000</v>
      </c>
      <c r="F40" s="1479">
        <v>431461000</v>
      </c>
      <c r="G40" s="1479">
        <v>431461000</v>
      </c>
      <c r="H40" s="1463"/>
      <c r="I40" s="1463"/>
      <c r="J40" s="1463"/>
      <c r="K40" s="1463"/>
    </row>
    <row r="41" spans="1:11" ht="14.1" customHeight="1">
      <c r="A41" s="1463"/>
      <c r="B41" s="1463"/>
      <c r="C41" s="1478" t="s">
        <v>49</v>
      </c>
      <c r="D41" s="1479">
        <v>0</v>
      </c>
      <c r="E41" s="1479">
        <v>431461000</v>
      </c>
      <c r="F41" s="1479">
        <v>431461000</v>
      </c>
      <c r="G41" s="1479">
        <v>431461000</v>
      </c>
      <c r="H41" s="1463"/>
      <c r="I41" s="1463"/>
      <c r="J41" s="1463"/>
      <c r="K41" s="1463"/>
    </row>
    <row r="42" spans="1:11" ht="14.1" customHeight="1">
      <c r="A42" s="1463"/>
      <c r="B42" s="1463"/>
      <c r="C42" s="1478" t="s">
        <v>50</v>
      </c>
      <c r="D42" s="1479">
        <v>0</v>
      </c>
      <c r="E42" s="1479">
        <v>0</v>
      </c>
      <c r="F42" s="1479">
        <v>0</v>
      </c>
      <c r="G42" s="1479">
        <v>0</v>
      </c>
      <c r="H42" s="1463"/>
      <c r="I42" s="1463"/>
      <c r="J42" s="1463"/>
      <c r="K42" s="1463"/>
    </row>
    <row r="43" spans="1:11" ht="14.1" customHeight="1">
      <c r="A43" s="1463"/>
      <c r="B43" s="1463"/>
      <c r="C43" s="1478" t="s">
        <v>51</v>
      </c>
      <c r="D43" s="1479">
        <v>0</v>
      </c>
      <c r="E43" s="1479">
        <v>72058000</v>
      </c>
      <c r="F43" s="1479">
        <v>72058000</v>
      </c>
      <c r="G43" s="1479">
        <v>72058000</v>
      </c>
      <c r="H43" s="1463"/>
      <c r="I43" s="1463"/>
      <c r="J43" s="1463"/>
      <c r="K43" s="1463"/>
    </row>
    <row r="44" spans="1:11" ht="14.1" customHeight="1">
      <c r="A44" s="1463"/>
      <c r="B44" s="1463"/>
      <c r="C44" s="1478" t="s">
        <v>49</v>
      </c>
      <c r="D44" s="1479">
        <v>0</v>
      </c>
      <c r="E44" s="1479">
        <v>72058000</v>
      </c>
      <c r="F44" s="1479">
        <v>72058000</v>
      </c>
      <c r="G44" s="1479">
        <v>72058000</v>
      </c>
      <c r="H44" s="1463"/>
      <c r="I44" s="1463"/>
      <c r="J44" s="1463"/>
      <c r="K44" s="1463"/>
    </row>
    <row r="45" spans="1:11" ht="14.1" customHeight="1">
      <c r="A45" s="1463"/>
      <c r="B45" s="1463"/>
      <c r="C45" s="1478" t="s">
        <v>50</v>
      </c>
      <c r="D45" s="1479">
        <v>0</v>
      </c>
      <c r="E45" s="1479">
        <v>0</v>
      </c>
      <c r="F45" s="1479">
        <v>0</v>
      </c>
      <c r="G45" s="1479">
        <v>0</v>
      </c>
      <c r="H45" s="1463"/>
      <c r="I45" s="1463"/>
      <c r="J45" s="1463"/>
      <c r="K45" s="1463"/>
    </row>
    <row r="46" spans="1:11" ht="14.1" customHeight="1">
      <c r="A46" s="1463"/>
      <c r="B46" s="1463"/>
      <c r="C46" s="1478" t="s">
        <v>52</v>
      </c>
      <c r="D46" s="1479">
        <v>0</v>
      </c>
      <c r="E46" s="1479">
        <v>25700000</v>
      </c>
      <c r="F46" s="1479">
        <v>25000000</v>
      </c>
      <c r="G46" s="1479">
        <v>25000000</v>
      </c>
      <c r="H46" s="1463"/>
      <c r="I46" s="1463"/>
      <c r="J46" s="1463"/>
      <c r="K46" s="1463"/>
    </row>
    <row r="47" spans="1:11" ht="14.1" customHeight="1">
      <c r="A47" s="1463"/>
      <c r="B47" s="1463"/>
      <c r="C47" s="1478" t="s">
        <v>49</v>
      </c>
      <c r="D47" s="1479">
        <v>0</v>
      </c>
      <c r="E47" s="1479">
        <v>25700000</v>
      </c>
      <c r="F47" s="1479">
        <v>25000000</v>
      </c>
      <c r="G47" s="1479">
        <v>25000000</v>
      </c>
      <c r="H47" s="1463"/>
      <c r="I47" s="1463"/>
      <c r="J47" s="1463"/>
      <c r="K47" s="1463"/>
    </row>
    <row r="48" spans="1:11" ht="14.1" customHeight="1">
      <c r="A48" s="1463"/>
      <c r="B48" s="1463"/>
      <c r="C48" s="1478" t="s">
        <v>50</v>
      </c>
      <c r="D48" s="1479">
        <v>0</v>
      </c>
      <c r="E48" s="1479">
        <v>0</v>
      </c>
      <c r="F48" s="1479">
        <v>0</v>
      </c>
      <c r="G48" s="1479">
        <v>0</v>
      </c>
      <c r="H48" s="1463"/>
      <c r="I48" s="1463"/>
      <c r="J48" s="1463"/>
      <c r="K48" s="1463"/>
    </row>
    <row r="49" spans="1:11" ht="14.1" customHeight="1">
      <c r="A49" s="1463"/>
      <c r="B49" s="1463"/>
      <c r="C49" s="1478" t="s">
        <v>53</v>
      </c>
      <c r="D49" s="1479">
        <v>0</v>
      </c>
      <c r="E49" s="1479">
        <v>0</v>
      </c>
      <c r="F49" s="1479">
        <v>0</v>
      </c>
      <c r="G49" s="1479">
        <v>0</v>
      </c>
      <c r="H49" s="1463"/>
      <c r="I49" s="1463"/>
      <c r="J49" s="1463"/>
      <c r="K49" s="1463"/>
    </row>
    <row r="50" spans="1:11" ht="14.1" customHeight="1">
      <c r="A50" s="1463"/>
      <c r="B50" s="1463"/>
      <c r="C50" s="1478" t="s">
        <v>49</v>
      </c>
      <c r="D50" s="1479">
        <v>0</v>
      </c>
      <c r="E50" s="1479">
        <v>0</v>
      </c>
      <c r="F50" s="1479">
        <v>0</v>
      </c>
      <c r="G50" s="1479">
        <v>0</v>
      </c>
      <c r="H50" s="1463"/>
      <c r="I50" s="1463"/>
      <c r="J50" s="1463"/>
      <c r="K50" s="1463"/>
    </row>
    <row r="51" spans="1:11" ht="14.1" customHeight="1">
      <c r="A51" s="1463"/>
      <c r="B51" s="1463"/>
      <c r="C51" s="1478" t="s">
        <v>50</v>
      </c>
      <c r="D51" s="1479">
        <v>0</v>
      </c>
      <c r="E51" s="1479">
        <v>0</v>
      </c>
      <c r="F51" s="1479">
        <v>0</v>
      </c>
      <c r="G51" s="1479">
        <v>0</v>
      </c>
      <c r="H51" s="1463"/>
      <c r="I51" s="1463"/>
      <c r="J51" s="1463"/>
      <c r="K51" s="1463"/>
    </row>
    <row r="52" spans="1:11" ht="14.1" customHeight="1">
      <c r="A52" s="1463"/>
      <c r="B52" s="1463"/>
      <c r="C52" s="1478" t="s">
        <v>54</v>
      </c>
      <c r="D52" s="1479">
        <v>0</v>
      </c>
      <c r="E52" s="1479">
        <v>0</v>
      </c>
      <c r="F52" s="1479">
        <v>0</v>
      </c>
      <c r="G52" s="1479">
        <v>0</v>
      </c>
      <c r="H52" s="1463"/>
      <c r="I52" s="1463"/>
      <c r="J52" s="1463"/>
      <c r="K52" s="1463"/>
    </row>
    <row r="53" spans="1:11" ht="14.1" customHeight="1">
      <c r="A53" s="1463"/>
      <c r="B53" s="1463"/>
      <c r="C53" s="1478" t="s">
        <v>49</v>
      </c>
      <c r="D53" s="1479">
        <v>0</v>
      </c>
      <c r="E53" s="1479">
        <v>0</v>
      </c>
      <c r="F53" s="1479">
        <v>0</v>
      </c>
      <c r="G53" s="1479">
        <v>0</v>
      </c>
      <c r="H53" s="1463"/>
      <c r="I53" s="1463"/>
      <c r="J53" s="1463"/>
      <c r="K53" s="1463"/>
    </row>
    <row r="54" spans="1:11" ht="14.1" customHeight="1">
      <c r="A54" s="1463"/>
      <c r="B54" s="1463"/>
      <c r="C54" s="1478" t="s">
        <v>50</v>
      </c>
      <c r="D54" s="1479">
        <v>0</v>
      </c>
      <c r="E54" s="1479">
        <v>0</v>
      </c>
      <c r="F54" s="1479">
        <v>0</v>
      </c>
      <c r="G54" s="1479">
        <v>0</v>
      </c>
      <c r="H54" s="1463"/>
      <c r="I54" s="1463"/>
      <c r="J54" s="1463"/>
      <c r="K54" s="1463"/>
    </row>
    <row r="55" spans="1:11" ht="14.1" customHeight="1">
      <c r="A55" s="1463"/>
      <c r="B55" s="1463"/>
      <c r="C55" s="1478" t="s">
        <v>55</v>
      </c>
      <c r="D55" s="1479">
        <v>0</v>
      </c>
      <c r="E55" s="1479">
        <v>0</v>
      </c>
      <c r="F55" s="1479">
        <v>0</v>
      </c>
      <c r="G55" s="1479">
        <v>0</v>
      </c>
      <c r="H55" s="1463"/>
      <c r="I55" s="1463"/>
      <c r="J55" s="1463"/>
      <c r="K55" s="1463"/>
    </row>
    <row r="56" spans="1:11" ht="14.1" customHeight="1">
      <c r="A56" s="1463"/>
      <c r="B56" s="1463"/>
      <c r="C56" s="1478" t="s">
        <v>49</v>
      </c>
      <c r="D56" s="1479">
        <v>0</v>
      </c>
      <c r="E56" s="1479">
        <v>0</v>
      </c>
      <c r="F56" s="1479">
        <v>0</v>
      </c>
      <c r="G56" s="1479">
        <v>0</v>
      </c>
      <c r="H56" s="1463"/>
      <c r="I56" s="1463"/>
      <c r="J56" s="1463"/>
      <c r="K56" s="1463"/>
    </row>
    <row r="57" spans="1:11" ht="14.1" customHeight="1">
      <c r="A57" s="1463"/>
      <c r="B57" s="1463"/>
      <c r="C57" s="1478" t="s">
        <v>50</v>
      </c>
      <c r="D57" s="1479">
        <v>0</v>
      </c>
      <c r="E57" s="1479">
        <v>0</v>
      </c>
      <c r="F57" s="1479">
        <v>0</v>
      </c>
      <c r="G57" s="1479">
        <v>0</v>
      </c>
      <c r="H57" s="1463"/>
      <c r="I57" s="1463"/>
      <c r="J57" s="1463"/>
      <c r="K57" s="1463"/>
    </row>
    <row r="58" spans="1:11" ht="14.1" customHeight="1">
      <c r="A58" s="1463"/>
      <c r="B58" s="1463"/>
      <c r="C58" s="1478" t="s">
        <v>56</v>
      </c>
      <c r="D58" s="1479">
        <v>0</v>
      </c>
      <c r="E58" s="1479">
        <v>0</v>
      </c>
      <c r="F58" s="1479">
        <v>0</v>
      </c>
      <c r="G58" s="1479">
        <v>0</v>
      </c>
      <c r="H58" s="1463"/>
      <c r="I58" s="1463"/>
      <c r="J58" s="1463"/>
      <c r="K58" s="1463"/>
    </row>
    <row r="59" spans="1:11" ht="14.1" customHeight="1">
      <c r="A59" s="1463"/>
      <c r="B59" s="1463"/>
      <c r="C59" s="1478" t="s">
        <v>49</v>
      </c>
      <c r="D59" s="1479">
        <v>0</v>
      </c>
      <c r="E59" s="1479">
        <v>0</v>
      </c>
      <c r="F59" s="1479">
        <v>0</v>
      </c>
      <c r="G59" s="1479">
        <v>0</v>
      </c>
      <c r="H59" s="1463"/>
      <c r="I59" s="1463"/>
      <c r="J59" s="1463"/>
      <c r="K59" s="1463"/>
    </row>
    <row r="60" spans="1:11" ht="14.1" customHeight="1">
      <c r="A60" s="1463"/>
      <c r="B60" s="1463"/>
      <c r="C60" s="1478" t="s">
        <v>50</v>
      </c>
      <c r="D60" s="1479">
        <v>0</v>
      </c>
      <c r="E60" s="1479">
        <v>0</v>
      </c>
      <c r="F60" s="1479">
        <v>0</v>
      </c>
      <c r="G60" s="1479">
        <v>0</v>
      </c>
      <c r="H60" s="1463"/>
      <c r="I60" s="1463"/>
      <c r="J60" s="1463"/>
      <c r="K60" s="1463"/>
    </row>
    <row r="61" spans="1:11" ht="14.1" customHeight="1">
      <c r="A61" s="1463"/>
      <c r="B61" s="1463"/>
      <c r="C61" s="1478" t="s">
        <v>57</v>
      </c>
      <c r="D61" s="1479">
        <v>0</v>
      </c>
      <c r="E61" s="1479">
        <v>0</v>
      </c>
      <c r="F61" s="1479">
        <v>0</v>
      </c>
      <c r="G61" s="1479">
        <v>0</v>
      </c>
      <c r="H61" s="1463"/>
      <c r="I61" s="1463"/>
      <c r="J61" s="1463"/>
      <c r="K61" s="1463"/>
    </row>
    <row r="62" spans="1:11" ht="14.1" customHeight="1">
      <c r="A62" s="1463"/>
      <c r="B62" s="1463"/>
      <c r="C62" s="1478" t="s">
        <v>49</v>
      </c>
      <c r="D62" s="1479">
        <v>0</v>
      </c>
      <c r="E62" s="1479">
        <v>0</v>
      </c>
      <c r="F62" s="1479">
        <v>0</v>
      </c>
      <c r="G62" s="1479">
        <v>0</v>
      </c>
      <c r="H62" s="1463"/>
      <c r="I62" s="1463"/>
      <c r="J62" s="1463"/>
      <c r="K62" s="1463"/>
    </row>
    <row r="63" spans="1:11" ht="14.1" customHeight="1">
      <c r="A63" s="1463"/>
      <c r="B63" s="1463"/>
      <c r="C63" s="1478" t="s">
        <v>58</v>
      </c>
      <c r="D63" s="1479">
        <v>0</v>
      </c>
      <c r="E63" s="1479">
        <v>0</v>
      </c>
      <c r="F63" s="1479">
        <v>0</v>
      </c>
      <c r="G63" s="1479">
        <v>0</v>
      </c>
      <c r="H63" s="1463"/>
      <c r="I63" s="1463"/>
      <c r="J63" s="1463"/>
      <c r="K63" s="1463"/>
    </row>
    <row r="64" spans="1:11" ht="14.1" customHeight="1">
      <c r="A64" s="1463"/>
      <c r="B64" s="1463"/>
      <c r="C64" s="1478" t="s">
        <v>59</v>
      </c>
      <c r="D64" s="1479">
        <v>0</v>
      </c>
      <c r="E64" s="1479">
        <v>0</v>
      </c>
      <c r="F64" s="1479">
        <v>0</v>
      </c>
      <c r="G64" s="1479">
        <v>0</v>
      </c>
      <c r="H64" s="1463"/>
      <c r="I64" s="1463"/>
      <c r="J64" s="1463"/>
      <c r="K64" s="1463"/>
    </row>
    <row r="65" spans="1:11" ht="14.1" customHeight="1">
      <c r="A65" s="1463"/>
      <c r="B65" s="1463"/>
      <c r="C65" s="1478" t="s">
        <v>60</v>
      </c>
      <c r="D65" s="1479">
        <v>0</v>
      </c>
      <c r="E65" s="1479">
        <v>0</v>
      </c>
      <c r="F65" s="1479">
        <v>0</v>
      </c>
      <c r="G65" s="1479">
        <v>0</v>
      </c>
      <c r="H65" s="1463"/>
      <c r="I65" s="1463"/>
      <c r="J65" s="1463"/>
      <c r="K65" s="1463"/>
    </row>
    <row r="66" spans="1:11" ht="14.1" customHeight="1">
      <c r="A66" s="1463"/>
      <c r="B66" s="1463"/>
      <c r="C66" s="1478" t="s">
        <v>61</v>
      </c>
      <c r="D66" s="1479">
        <v>0</v>
      </c>
      <c r="E66" s="1479">
        <v>0</v>
      </c>
      <c r="F66" s="1479">
        <v>0</v>
      </c>
      <c r="G66" s="1479">
        <v>0</v>
      </c>
      <c r="H66" s="1463"/>
      <c r="I66" s="1463"/>
      <c r="J66" s="1463"/>
      <c r="K66" s="1463"/>
    </row>
    <row r="67" spans="1:11" ht="14.1" customHeight="1">
      <c r="A67" s="1463"/>
      <c r="B67" s="1463"/>
      <c r="C67" s="1478" t="s">
        <v>62</v>
      </c>
      <c r="D67" s="1479">
        <v>0</v>
      </c>
      <c r="E67" s="1479">
        <v>0</v>
      </c>
      <c r="F67" s="1479">
        <v>0</v>
      </c>
      <c r="G67" s="1479">
        <v>0</v>
      </c>
      <c r="H67" s="1463"/>
      <c r="I67" s="1463"/>
      <c r="J67" s="1463"/>
      <c r="K67" s="1463"/>
    </row>
    <row r="68" spans="1:11" ht="14.1" customHeight="1">
      <c r="A68" s="1463"/>
      <c r="B68" s="1463"/>
      <c r="C68" s="1478" t="s">
        <v>49</v>
      </c>
      <c r="D68" s="1479">
        <v>0</v>
      </c>
      <c r="E68" s="1479">
        <v>0</v>
      </c>
      <c r="F68" s="1479">
        <v>0</v>
      </c>
      <c r="G68" s="1479">
        <v>0</v>
      </c>
      <c r="H68" s="1463"/>
      <c r="I68" s="1463"/>
      <c r="J68" s="1463"/>
      <c r="K68" s="1463"/>
    </row>
    <row r="69" spans="1:11" ht="14.1" customHeight="1">
      <c r="A69" s="1463"/>
      <c r="B69" s="1463"/>
      <c r="C69" s="1478" t="s">
        <v>58</v>
      </c>
      <c r="D69" s="1479">
        <v>0</v>
      </c>
      <c r="E69" s="1479">
        <v>0</v>
      </c>
      <c r="F69" s="1479">
        <v>0</v>
      </c>
      <c r="G69" s="1479">
        <v>0</v>
      </c>
      <c r="H69" s="1463"/>
      <c r="I69" s="1463"/>
      <c r="J69" s="1463"/>
      <c r="K69" s="1463"/>
    </row>
    <row r="70" spans="1:11" ht="14.1" customHeight="1">
      <c r="A70" s="1463"/>
      <c r="B70" s="1463"/>
      <c r="C70" s="1478" t="s">
        <v>59</v>
      </c>
      <c r="D70" s="1479">
        <v>0</v>
      </c>
      <c r="E70" s="1479">
        <v>0</v>
      </c>
      <c r="F70" s="1479">
        <v>0</v>
      </c>
      <c r="G70" s="1479">
        <v>0</v>
      </c>
      <c r="H70" s="1463"/>
      <c r="I70" s="1463"/>
      <c r="J70" s="1463"/>
      <c r="K70" s="1463"/>
    </row>
    <row r="71" spans="1:11" ht="14.1" customHeight="1">
      <c r="A71" s="1463"/>
      <c r="B71" s="1463"/>
      <c r="C71" s="1478" t="s">
        <v>60</v>
      </c>
      <c r="D71" s="1479">
        <v>0</v>
      </c>
      <c r="E71" s="1479">
        <v>0</v>
      </c>
      <c r="F71" s="1479">
        <v>0</v>
      </c>
      <c r="G71" s="1479">
        <v>0</v>
      </c>
      <c r="H71" s="1463"/>
      <c r="I71" s="1463"/>
      <c r="J71" s="1463"/>
      <c r="K71" s="1463"/>
    </row>
    <row r="72" spans="1:11" ht="14.1" customHeight="1">
      <c r="A72" s="1463"/>
      <c r="B72" s="1463"/>
      <c r="C72" s="1478" t="s">
        <v>61</v>
      </c>
      <c r="D72" s="1479">
        <v>0</v>
      </c>
      <c r="E72" s="1479">
        <v>0</v>
      </c>
      <c r="F72" s="1479">
        <v>0</v>
      </c>
      <c r="G72" s="1479">
        <v>0</v>
      </c>
      <c r="H72" s="1463"/>
      <c r="I72" s="1463"/>
      <c r="J72" s="1463"/>
      <c r="K72" s="1463"/>
    </row>
    <row r="73" spans="1:11" ht="14.1" customHeight="1">
      <c r="A73" s="1463"/>
      <c r="B73" s="1463"/>
      <c r="C73" s="1478" t="s">
        <v>63</v>
      </c>
      <c r="D73" s="1479">
        <v>0</v>
      </c>
      <c r="E73" s="1479">
        <v>0</v>
      </c>
      <c r="F73" s="1479">
        <v>0</v>
      </c>
      <c r="G73" s="1479">
        <v>0</v>
      </c>
      <c r="H73" s="1463"/>
      <c r="I73" s="1463"/>
      <c r="J73" s="1463"/>
      <c r="K73" s="1463"/>
    </row>
    <row r="74" spans="1:11" ht="14.1" customHeight="1">
      <c r="A74" s="1463"/>
      <c r="B74" s="1463"/>
      <c r="C74" s="1478" t="s">
        <v>49</v>
      </c>
      <c r="D74" s="1479">
        <v>0</v>
      </c>
      <c r="E74" s="1479">
        <v>0</v>
      </c>
      <c r="F74" s="1479">
        <v>0</v>
      </c>
      <c r="G74" s="1479">
        <v>0</v>
      </c>
      <c r="H74" s="1463"/>
      <c r="I74" s="1463"/>
      <c r="J74" s="1463"/>
      <c r="K74" s="1463"/>
    </row>
    <row r="75" spans="1:11" ht="14.1" customHeight="1">
      <c r="A75" s="1463"/>
      <c r="B75" s="1463"/>
      <c r="C75" s="1478" t="s">
        <v>58</v>
      </c>
      <c r="D75" s="1479">
        <v>0</v>
      </c>
      <c r="E75" s="1479">
        <v>0</v>
      </c>
      <c r="F75" s="1479">
        <v>0</v>
      </c>
      <c r="G75" s="1479">
        <v>0</v>
      </c>
      <c r="H75" s="1463"/>
      <c r="I75" s="1463"/>
      <c r="J75" s="1463"/>
      <c r="K75" s="1463"/>
    </row>
    <row r="76" spans="1:11" ht="14.1" customHeight="1">
      <c r="A76" s="1463"/>
      <c r="B76" s="1463"/>
      <c r="C76" s="1478" t="s">
        <v>59</v>
      </c>
      <c r="D76" s="1479">
        <v>0</v>
      </c>
      <c r="E76" s="1479">
        <v>0</v>
      </c>
      <c r="F76" s="1479">
        <v>0</v>
      </c>
      <c r="G76" s="1479">
        <v>0</v>
      </c>
      <c r="H76" s="1463"/>
      <c r="I76" s="1463"/>
      <c r="J76" s="1463"/>
      <c r="K76" s="1463"/>
    </row>
    <row r="77" spans="1:11" ht="14.1" customHeight="1">
      <c r="A77" s="1463"/>
      <c r="B77" s="1463"/>
      <c r="C77" s="1478" t="s">
        <v>60</v>
      </c>
      <c r="D77" s="1479">
        <v>0</v>
      </c>
      <c r="E77" s="1479">
        <v>0</v>
      </c>
      <c r="F77" s="1479">
        <v>0</v>
      </c>
      <c r="G77" s="1479">
        <v>0</v>
      </c>
      <c r="H77" s="1463"/>
      <c r="I77" s="1463"/>
      <c r="J77" s="1463"/>
      <c r="K77" s="1463"/>
    </row>
    <row r="78" spans="1:11" ht="14.1" customHeight="1">
      <c r="A78" s="1463"/>
      <c r="B78" s="1463"/>
      <c r="C78" s="1478" t="s">
        <v>61</v>
      </c>
      <c r="D78" s="1479">
        <v>0</v>
      </c>
      <c r="E78" s="1479">
        <v>0</v>
      </c>
      <c r="F78" s="1479">
        <v>0</v>
      </c>
      <c r="G78" s="1479">
        <v>0</v>
      </c>
      <c r="H78" s="1463"/>
      <c r="I78" s="1463"/>
      <c r="J78" s="1463"/>
      <c r="K78" s="1463"/>
    </row>
    <row r="79" spans="1:11" ht="14.1" customHeight="1">
      <c r="A79" s="1463"/>
      <c r="B79" s="1463"/>
      <c r="C79" s="1478" t="s">
        <v>64</v>
      </c>
      <c r="D79" s="1479">
        <v>0</v>
      </c>
      <c r="E79" s="1479">
        <v>0</v>
      </c>
      <c r="F79" s="1479">
        <v>0</v>
      </c>
      <c r="G79" s="1479">
        <v>0</v>
      </c>
      <c r="H79" s="1463"/>
      <c r="I79" s="1463"/>
      <c r="J79" s="1463"/>
      <c r="K79" s="1463"/>
    </row>
    <row r="80" spans="1:11" ht="14.1" customHeight="1">
      <c r="A80" s="1463"/>
      <c r="B80" s="1463"/>
      <c r="C80" s="1478" t="s">
        <v>65</v>
      </c>
      <c r="D80" s="1479">
        <v>0</v>
      </c>
      <c r="E80" s="1479">
        <v>0</v>
      </c>
      <c r="F80" s="1479">
        <v>0</v>
      </c>
      <c r="G80" s="1479">
        <v>0</v>
      </c>
      <c r="H80" s="1463"/>
      <c r="I80" s="1463"/>
      <c r="J80" s="1463"/>
      <c r="K80" s="1463"/>
    </row>
    <row r="81" spans="1:11" ht="14.1" customHeight="1">
      <c r="A81" s="1463"/>
      <c r="B81" s="1463"/>
      <c r="C81" s="1480" t="s">
        <v>25</v>
      </c>
      <c r="D81" s="1479">
        <v>0</v>
      </c>
      <c r="E81" s="1479">
        <v>529219000</v>
      </c>
      <c r="F81" s="1479">
        <v>528519000</v>
      </c>
      <c r="G81" s="1479">
        <v>528519000</v>
      </c>
      <c r="H81" s="1463"/>
      <c r="I81" s="1463"/>
      <c r="J81" s="1463"/>
      <c r="K81" s="1463"/>
    </row>
    <row r="82" spans="1:11" ht="24.75" customHeight="1">
      <c r="A82" s="1463"/>
      <c r="B82" s="1463"/>
      <c r="C82" s="1472" t="s">
        <v>19</v>
      </c>
      <c r="D82" s="1828" t="s">
        <v>1954</v>
      </c>
      <c r="E82" s="1829"/>
      <c r="F82" s="1829"/>
      <c r="G82" s="1829"/>
      <c r="H82" s="1463"/>
      <c r="I82" s="1463"/>
      <c r="J82" s="1463"/>
      <c r="K82" s="1463"/>
    </row>
    <row r="83" spans="1:11" ht="69" customHeight="1">
      <c r="A83" s="1463"/>
      <c r="B83" s="1463"/>
      <c r="C83" s="1473" t="s">
        <v>20</v>
      </c>
      <c r="D83" s="1824" t="s">
        <v>1955</v>
      </c>
      <c r="E83" s="1825"/>
      <c r="F83" s="1825"/>
      <c r="G83" s="1825"/>
      <c r="H83" s="1463"/>
      <c r="I83" s="1463"/>
      <c r="J83" s="1463"/>
      <c r="K83" s="1463"/>
    </row>
    <row r="84" spans="1:11">
      <c r="A84" s="1463"/>
      <c r="B84" s="1463"/>
      <c r="C84" s="1473" t="s">
        <v>21</v>
      </c>
      <c r="D84" s="1824" t="s">
        <v>1956</v>
      </c>
      <c r="E84" s="1825"/>
      <c r="F84" s="1825"/>
      <c r="G84" s="1825"/>
      <c r="H84" s="1463"/>
      <c r="I84" s="1463"/>
      <c r="J84" s="1463"/>
      <c r="K84" s="1463"/>
    </row>
    <row r="85" spans="1:11" ht="15" customHeight="1">
      <c r="A85" s="1463"/>
      <c r="B85" s="1463"/>
      <c r="C85" s="1474"/>
      <c r="D85" s="1475">
        <v>2023</v>
      </c>
      <c r="E85" s="1475">
        <v>2024</v>
      </c>
      <c r="F85" s="1475">
        <v>2025</v>
      </c>
      <c r="G85" s="1475">
        <v>2026</v>
      </c>
      <c r="H85" s="1463"/>
      <c r="I85" s="1463"/>
      <c r="J85" s="1463"/>
      <c r="K85" s="1463"/>
    </row>
    <row r="86" spans="1:11" ht="15" customHeight="1">
      <c r="A86" s="1463"/>
      <c r="B86" s="1463"/>
      <c r="C86" s="1476"/>
      <c r="D86" s="1477" t="s">
        <v>22</v>
      </c>
      <c r="E86" s="1477" t="s">
        <v>23</v>
      </c>
      <c r="F86" s="1477" t="s">
        <v>23</v>
      </c>
      <c r="G86" s="1477" t="s">
        <v>23</v>
      </c>
      <c r="H86" s="1463"/>
      <c r="I86" s="1463"/>
      <c r="J86" s="1463"/>
      <c r="K86" s="1463"/>
    </row>
    <row r="87" spans="1:11" ht="14.1" customHeight="1">
      <c r="A87" s="1463"/>
      <c r="B87" s="1463"/>
      <c r="C87" s="1466" t="s">
        <v>33</v>
      </c>
      <c r="D87" s="1470" t="s">
        <v>235</v>
      </c>
      <c r="E87" s="1470" t="s">
        <v>365</v>
      </c>
      <c r="F87" s="1470" t="s">
        <v>365</v>
      </c>
      <c r="G87" s="1470" t="s">
        <v>298</v>
      </c>
      <c r="H87" s="1463"/>
      <c r="I87" s="1463"/>
      <c r="J87" s="1463"/>
      <c r="K87" s="1463"/>
    </row>
    <row r="88" spans="1:11" ht="14.1" customHeight="1">
      <c r="A88" s="1463"/>
      <c r="B88" s="1463"/>
      <c r="C88" s="1466" t="s">
        <v>35</v>
      </c>
      <c r="D88" s="1470" t="s">
        <v>1957</v>
      </c>
      <c r="E88" s="1470" t="s">
        <v>1958</v>
      </c>
      <c r="F88" s="1470" t="s">
        <v>1959</v>
      </c>
      <c r="G88" s="1470" t="s">
        <v>1959</v>
      </c>
      <c r="H88" s="1463"/>
      <c r="I88" s="1463"/>
      <c r="J88" s="1463"/>
      <c r="K88" s="1463"/>
    </row>
    <row r="89" spans="1:11" ht="14.1" customHeight="1">
      <c r="A89" s="1463"/>
      <c r="B89" s="1463"/>
      <c r="C89" s="1466" t="s">
        <v>40</v>
      </c>
      <c r="D89" s="1470" t="s">
        <v>1960</v>
      </c>
      <c r="E89" s="1470" t="s">
        <v>1961</v>
      </c>
      <c r="F89" s="1470" t="s">
        <v>1962</v>
      </c>
      <c r="G89" s="1470" t="s">
        <v>1963</v>
      </c>
      <c r="H89" s="1463"/>
      <c r="I89" s="1463"/>
      <c r="J89" s="1463"/>
      <c r="K89" s="1463"/>
    </row>
    <row r="90" spans="1:11" ht="14.1" customHeight="1">
      <c r="A90" s="1463"/>
      <c r="B90" s="1463"/>
      <c r="C90" s="1466" t="s">
        <v>41</v>
      </c>
      <c r="D90" s="1470" t="s">
        <v>18</v>
      </c>
      <c r="E90" s="1470" t="s">
        <v>1964</v>
      </c>
      <c r="F90" s="1470" t="s">
        <v>42</v>
      </c>
      <c r="G90" s="1470" t="s">
        <v>376</v>
      </c>
      <c r="H90" s="1463"/>
      <c r="I90" s="1463"/>
      <c r="J90" s="1463"/>
      <c r="K90" s="1463"/>
    </row>
    <row r="91" spans="1:11" ht="14.1" customHeight="1">
      <c r="A91" s="1463"/>
      <c r="B91" s="1463"/>
      <c r="C91" s="1466" t="s">
        <v>43</v>
      </c>
      <c r="D91" s="1470" t="s">
        <v>18</v>
      </c>
      <c r="E91" s="1470" t="s">
        <v>1965</v>
      </c>
      <c r="F91" s="1470" t="s">
        <v>1966</v>
      </c>
      <c r="G91" s="1470" t="s">
        <v>42</v>
      </c>
      <c r="H91" s="1463"/>
      <c r="I91" s="1463"/>
      <c r="J91" s="1463"/>
      <c r="K91" s="1463"/>
    </row>
    <row r="92" spans="1:11" ht="14.1" customHeight="1">
      <c r="A92" s="1463"/>
      <c r="B92" s="1463"/>
      <c r="C92" s="1466" t="s">
        <v>47</v>
      </c>
      <c r="D92" s="1470" t="s">
        <v>18</v>
      </c>
      <c r="E92" s="1470" t="s">
        <v>1967</v>
      </c>
      <c r="F92" s="1470" t="s">
        <v>1966</v>
      </c>
      <c r="G92" s="1470" t="s">
        <v>1968</v>
      </c>
      <c r="H92" s="1463"/>
      <c r="I92" s="1463"/>
      <c r="J92" s="1463"/>
      <c r="K92" s="1463"/>
    </row>
    <row r="93" spans="1:11" ht="14.1" customHeight="1">
      <c r="A93" s="1463"/>
      <c r="B93" s="1463"/>
      <c r="C93" s="1826" t="s">
        <v>24</v>
      </c>
      <c r="D93" s="1827"/>
      <c r="E93" s="1827"/>
      <c r="F93" s="1827"/>
      <c r="G93" s="1827"/>
      <c r="H93" s="1463"/>
      <c r="I93" s="1463"/>
      <c r="J93" s="1463"/>
      <c r="K93" s="1463"/>
    </row>
    <row r="94" spans="1:11" ht="14.1" customHeight="1">
      <c r="A94" s="1463"/>
      <c r="B94" s="1463"/>
      <c r="C94" s="1474"/>
      <c r="D94" s="1475">
        <v>2023</v>
      </c>
      <c r="E94" s="1475">
        <v>2024</v>
      </c>
      <c r="F94" s="1475">
        <v>2025</v>
      </c>
      <c r="G94" s="1475">
        <v>2026</v>
      </c>
      <c r="H94" s="1463"/>
      <c r="I94" s="1463"/>
      <c r="J94" s="1463"/>
      <c r="K94" s="1463"/>
    </row>
    <row r="95" spans="1:11" ht="14.1" customHeight="1">
      <c r="A95" s="1463"/>
      <c r="B95" s="1463"/>
      <c r="C95" s="1476"/>
      <c r="D95" s="1477" t="s">
        <v>22</v>
      </c>
      <c r="E95" s="1477" t="s">
        <v>23</v>
      </c>
      <c r="F95" s="1477" t="s">
        <v>23</v>
      </c>
      <c r="G95" s="1477" t="s">
        <v>23</v>
      </c>
      <c r="H95" s="1463"/>
      <c r="I95" s="1463"/>
      <c r="J95" s="1463"/>
      <c r="K95" s="1463"/>
    </row>
    <row r="96" spans="1:11" ht="14.1" customHeight="1">
      <c r="A96" s="1463"/>
      <c r="B96" s="1463"/>
      <c r="C96" s="1478" t="s">
        <v>48</v>
      </c>
      <c r="D96" s="1479">
        <v>0</v>
      </c>
      <c r="E96" s="1479">
        <v>0</v>
      </c>
      <c r="F96" s="1479">
        <v>0</v>
      </c>
      <c r="G96" s="1479">
        <v>0</v>
      </c>
      <c r="H96" s="1463"/>
      <c r="I96" s="1463"/>
      <c r="J96" s="1463"/>
      <c r="K96" s="1463"/>
    </row>
    <row r="97" spans="1:11" ht="14.1" customHeight="1">
      <c r="A97" s="1463"/>
      <c r="B97" s="1463"/>
      <c r="C97" s="1478" t="s">
        <v>49</v>
      </c>
      <c r="D97" s="1479">
        <v>0</v>
      </c>
      <c r="E97" s="1479">
        <v>0</v>
      </c>
      <c r="F97" s="1479">
        <v>0</v>
      </c>
      <c r="G97" s="1479">
        <v>0</v>
      </c>
      <c r="H97" s="1463"/>
      <c r="I97" s="1463"/>
      <c r="J97" s="1463"/>
      <c r="K97" s="1463"/>
    </row>
    <row r="98" spans="1:11" ht="14.1" customHeight="1">
      <c r="A98" s="1463"/>
      <c r="B98" s="1463"/>
      <c r="C98" s="1478" t="s">
        <v>50</v>
      </c>
      <c r="D98" s="1479">
        <v>0</v>
      </c>
      <c r="E98" s="1479">
        <v>0</v>
      </c>
      <c r="F98" s="1479">
        <v>0</v>
      </c>
      <c r="G98" s="1479">
        <v>0</v>
      </c>
      <c r="H98" s="1463"/>
      <c r="I98" s="1463"/>
      <c r="J98" s="1463"/>
      <c r="K98" s="1463"/>
    </row>
    <row r="99" spans="1:11" ht="14.1" customHeight="1">
      <c r="A99" s="1463"/>
      <c r="B99" s="1463"/>
      <c r="C99" s="1478" t="s">
        <v>51</v>
      </c>
      <c r="D99" s="1479">
        <v>0</v>
      </c>
      <c r="E99" s="1479">
        <v>0</v>
      </c>
      <c r="F99" s="1479">
        <v>0</v>
      </c>
      <c r="G99" s="1479">
        <v>0</v>
      </c>
      <c r="H99" s="1463"/>
      <c r="I99" s="1463"/>
      <c r="J99" s="1463"/>
      <c r="K99" s="1463"/>
    </row>
    <row r="100" spans="1:11" ht="14.1" customHeight="1">
      <c r="A100" s="1463"/>
      <c r="B100" s="1463"/>
      <c r="C100" s="1478" t="s">
        <v>49</v>
      </c>
      <c r="D100" s="1479">
        <v>0</v>
      </c>
      <c r="E100" s="1479">
        <v>0</v>
      </c>
      <c r="F100" s="1479">
        <v>0</v>
      </c>
      <c r="G100" s="1479">
        <v>0</v>
      </c>
      <c r="H100" s="1463"/>
      <c r="I100" s="1463"/>
      <c r="J100" s="1463"/>
      <c r="K100" s="1463"/>
    </row>
    <row r="101" spans="1:11" ht="14.1" customHeight="1">
      <c r="A101" s="1463"/>
      <c r="B101" s="1463"/>
      <c r="C101" s="1478" t="s">
        <v>50</v>
      </c>
      <c r="D101" s="1479">
        <v>0</v>
      </c>
      <c r="E101" s="1479">
        <v>0</v>
      </c>
      <c r="F101" s="1479">
        <v>0</v>
      </c>
      <c r="G101" s="1479">
        <v>0</v>
      </c>
      <c r="H101" s="1463"/>
      <c r="I101" s="1463"/>
      <c r="J101" s="1463"/>
      <c r="K101" s="1463"/>
    </row>
    <row r="102" spans="1:11" ht="14.1" customHeight="1">
      <c r="A102" s="1463"/>
      <c r="B102" s="1463"/>
      <c r="C102" s="1478" t="s">
        <v>52</v>
      </c>
      <c r="D102" s="1479">
        <v>0</v>
      </c>
      <c r="E102" s="1479">
        <v>7300000</v>
      </c>
      <c r="F102" s="1479">
        <v>7000000</v>
      </c>
      <c r="G102" s="1479">
        <v>7000000</v>
      </c>
      <c r="H102" s="1463"/>
      <c r="I102" s="1463"/>
      <c r="J102" s="1463"/>
      <c r="K102" s="1463"/>
    </row>
    <row r="103" spans="1:11" ht="14.1" customHeight="1">
      <c r="A103" s="1463"/>
      <c r="B103" s="1463"/>
      <c r="C103" s="1478" t="s">
        <v>49</v>
      </c>
      <c r="D103" s="1479">
        <v>0</v>
      </c>
      <c r="E103" s="1479">
        <v>7300000</v>
      </c>
      <c r="F103" s="1479">
        <v>7000000</v>
      </c>
      <c r="G103" s="1479">
        <v>7000000</v>
      </c>
      <c r="H103" s="1463"/>
      <c r="I103" s="1463"/>
      <c r="J103" s="1463"/>
      <c r="K103" s="1463"/>
    </row>
    <row r="104" spans="1:11" ht="14.1" customHeight="1">
      <c r="A104" s="1463"/>
      <c r="B104" s="1463"/>
      <c r="C104" s="1478" t="s">
        <v>50</v>
      </c>
      <c r="D104" s="1479">
        <v>0</v>
      </c>
      <c r="E104" s="1479">
        <v>0</v>
      </c>
      <c r="F104" s="1479">
        <v>0</v>
      </c>
      <c r="G104" s="1479">
        <v>0</v>
      </c>
      <c r="H104" s="1463"/>
      <c r="I104" s="1463"/>
      <c r="J104" s="1463"/>
      <c r="K104" s="1463"/>
    </row>
    <row r="105" spans="1:11" ht="14.1" customHeight="1">
      <c r="A105" s="1463"/>
      <c r="B105" s="1463"/>
      <c r="C105" s="1478" t="s">
        <v>53</v>
      </c>
      <c r="D105" s="1479">
        <v>0</v>
      </c>
      <c r="E105" s="1479">
        <v>0</v>
      </c>
      <c r="F105" s="1479">
        <v>0</v>
      </c>
      <c r="G105" s="1479">
        <v>0</v>
      </c>
      <c r="H105" s="1463"/>
      <c r="I105" s="1463"/>
      <c r="J105" s="1463"/>
      <c r="K105" s="1463"/>
    </row>
    <row r="106" spans="1:11" ht="14.1" customHeight="1">
      <c r="A106" s="1463"/>
      <c r="B106" s="1463"/>
      <c r="C106" s="1478" t="s">
        <v>49</v>
      </c>
      <c r="D106" s="1479">
        <v>0</v>
      </c>
      <c r="E106" s="1479">
        <v>0</v>
      </c>
      <c r="F106" s="1479">
        <v>0</v>
      </c>
      <c r="G106" s="1479">
        <v>0</v>
      </c>
      <c r="H106" s="1463"/>
      <c r="I106" s="1463"/>
      <c r="J106" s="1463"/>
      <c r="K106" s="1463"/>
    </row>
    <row r="107" spans="1:11" ht="14.1" customHeight="1">
      <c r="A107" s="1463"/>
      <c r="B107" s="1463"/>
      <c r="C107" s="1478" t="s">
        <v>50</v>
      </c>
      <c r="D107" s="1479">
        <v>0</v>
      </c>
      <c r="E107" s="1479">
        <v>0</v>
      </c>
      <c r="F107" s="1479">
        <v>0</v>
      </c>
      <c r="G107" s="1479">
        <v>0</v>
      </c>
      <c r="H107" s="1463"/>
      <c r="I107" s="1463"/>
      <c r="J107" s="1463"/>
      <c r="K107" s="1463"/>
    </row>
    <row r="108" spans="1:11" ht="14.1" customHeight="1">
      <c r="A108" s="1463"/>
      <c r="B108" s="1463"/>
      <c r="C108" s="1478" t="s">
        <v>54</v>
      </c>
      <c r="D108" s="1479">
        <v>0</v>
      </c>
      <c r="E108" s="1479">
        <v>0</v>
      </c>
      <c r="F108" s="1479">
        <v>0</v>
      </c>
      <c r="G108" s="1479">
        <v>0</v>
      </c>
      <c r="H108" s="1463"/>
      <c r="I108" s="1463"/>
      <c r="J108" s="1463"/>
      <c r="K108" s="1463"/>
    </row>
    <row r="109" spans="1:11" ht="14.1" customHeight="1">
      <c r="A109" s="1463"/>
      <c r="B109" s="1463"/>
      <c r="C109" s="1478" t="s">
        <v>49</v>
      </c>
      <c r="D109" s="1479">
        <v>0</v>
      </c>
      <c r="E109" s="1479">
        <v>0</v>
      </c>
      <c r="F109" s="1479">
        <v>0</v>
      </c>
      <c r="G109" s="1479">
        <v>0</v>
      </c>
      <c r="H109" s="1463"/>
      <c r="I109" s="1463"/>
      <c r="J109" s="1463"/>
      <c r="K109" s="1463"/>
    </row>
    <row r="110" spans="1:11" ht="14.1" customHeight="1">
      <c r="A110" s="1463"/>
      <c r="B110" s="1463"/>
      <c r="C110" s="1478" t="s">
        <v>50</v>
      </c>
      <c r="D110" s="1479">
        <v>0</v>
      </c>
      <c r="E110" s="1479">
        <v>0</v>
      </c>
      <c r="F110" s="1479">
        <v>0</v>
      </c>
      <c r="G110" s="1479">
        <v>0</v>
      </c>
      <c r="H110" s="1463"/>
      <c r="I110" s="1463"/>
      <c r="J110" s="1463"/>
      <c r="K110" s="1463"/>
    </row>
    <row r="111" spans="1:11" ht="14.1" customHeight="1">
      <c r="A111" s="1463"/>
      <c r="B111" s="1463"/>
      <c r="C111" s="1478" t="s">
        <v>55</v>
      </c>
      <c r="D111" s="1479">
        <v>0</v>
      </c>
      <c r="E111" s="1479">
        <v>90000</v>
      </c>
      <c r="F111" s="1479">
        <v>90000</v>
      </c>
      <c r="G111" s="1479">
        <v>90000</v>
      </c>
      <c r="H111" s="1463"/>
      <c r="I111" s="1463"/>
      <c r="J111" s="1463"/>
      <c r="K111" s="1463"/>
    </row>
    <row r="112" spans="1:11" ht="14.1" customHeight="1">
      <c r="A112" s="1463"/>
      <c r="B112" s="1463"/>
      <c r="C112" s="1478" t="s">
        <v>49</v>
      </c>
      <c r="D112" s="1479">
        <v>0</v>
      </c>
      <c r="E112" s="1479">
        <v>90000</v>
      </c>
      <c r="F112" s="1479">
        <v>90000</v>
      </c>
      <c r="G112" s="1479">
        <v>90000</v>
      </c>
      <c r="H112" s="1463"/>
      <c r="I112" s="1463"/>
      <c r="J112" s="1463"/>
      <c r="K112" s="1463"/>
    </row>
    <row r="113" spans="1:11" ht="14.1" customHeight="1">
      <c r="A113" s="1463"/>
      <c r="B113" s="1463"/>
      <c r="C113" s="1478" t="s">
        <v>50</v>
      </c>
      <c r="D113" s="1479">
        <v>0</v>
      </c>
      <c r="E113" s="1479">
        <v>0</v>
      </c>
      <c r="F113" s="1479">
        <v>0</v>
      </c>
      <c r="G113" s="1479">
        <v>0</v>
      </c>
      <c r="H113" s="1463"/>
      <c r="I113" s="1463"/>
      <c r="J113" s="1463"/>
      <c r="K113" s="1463"/>
    </row>
    <row r="114" spans="1:11" ht="14.1" customHeight="1">
      <c r="A114" s="1463"/>
      <c r="B114" s="1463"/>
      <c r="C114" s="1478" t="s">
        <v>56</v>
      </c>
      <c r="D114" s="1479">
        <v>0</v>
      </c>
      <c r="E114" s="1479">
        <v>0</v>
      </c>
      <c r="F114" s="1479">
        <v>0</v>
      </c>
      <c r="G114" s="1479">
        <v>0</v>
      </c>
      <c r="H114" s="1463"/>
      <c r="I114" s="1463"/>
      <c r="J114" s="1463"/>
      <c r="K114" s="1463"/>
    </row>
    <row r="115" spans="1:11" ht="14.1" customHeight="1">
      <c r="A115" s="1463"/>
      <c r="B115" s="1463"/>
      <c r="C115" s="1478" t="s">
        <v>49</v>
      </c>
      <c r="D115" s="1479">
        <v>0</v>
      </c>
      <c r="E115" s="1479">
        <v>0</v>
      </c>
      <c r="F115" s="1479">
        <v>0</v>
      </c>
      <c r="G115" s="1479">
        <v>0</v>
      </c>
      <c r="H115" s="1463"/>
      <c r="I115" s="1463"/>
      <c r="J115" s="1463"/>
      <c r="K115" s="1463"/>
    </row>
    <row r="116" spans="1:11" ht="14.1" customHeight="1">
      <c r="A116" s="1463"/>
      <c r="B116" s="1463"/>
      <c r="C116" s="1478" t="s">
        <v>50</v>
      </c>
      <c r="D116" s="1479">
        <v>0</v>
      </c>
      <c r="E116" s="1479">
        <v>0</v>
      </c>
      <c r="F116" s="1479">
        <v>0</v>
      </c>
      <c r="G116" s="1479">
        <v>0</v>
      </c>
      <c r="H116" s="1463"/>
      <c r="I116" s="1463"/>
      <c r="J116" s="1463"/>
      <c r="K116" s="1463"/>
    </row>
    <row r="117" spans="1:11" ht="14.1" customHeight="1">
      <c r="A117" s="1463"/>
      <c r="B117" s="1463"/>
      <c r="C117" s="1478" t="s">
        <v>57</v>
      </c>
      <c r="D117" s="1479">
        <v>0</v>
      </c>
      <c r="E117" s="1479">
        <v>0</v>
      </c>
      <c r="F117" s="1479">
        <v>0</v>
      </c>
      <c r="G117" s="1479">
        <v>0</v>
      </c>
      <c r="H117" s="1463"/>
      <c r="I117" s="1463"/>
      <c r="J117" s="1463"/>
      <c r="K117" s="1463"/>
    </row>
    <row r="118" spans="1:11" ht="14.1" customHeight="1">
      <c r="A118" s="1463"/>
      <c r="B118" s="1463"/>
      <c r="C118" s="1478" t="s">
        <v>49</v>
      </c>
      <c r="D118" s="1479">
        <v>0</v>
      </c>
      <c r="E118" s="1479">
        <v>0</v>
      </c>
      <c r="F118" s="1479">
        <v>0</v>
      </c>
      <c r="G118" s="1479">
        <v>0</v>
      </c>
      <c r="H118" s="1463"/>
      <c r="I118" s="1463"/>
      <c r="J118" s="1463"/>
      <c r="K118" s="1463"/>
    </row>
    <row r="119" spans="1:11" ht="14.1" customHeight="1">
      <c r="A119" s="1463"/>
      <c r="B119" s="1463"/>
      <c r="C119" s="1478" t="s">
        <v>58</v>
      </c>
      <c r="D119" s="1479">
        <v>0</v>
      </c>
      <c r="E119" s="1479">
        <v>0</v>
      </c>
      <c r="F119" s="1479">
        <v>0</v>
      </c>
      <c r="G119" s="1479">
        <v>0</v>
      </c>
      <c r="H119" s="1463"/>
      <c r="I119" s="1463"/>
      <c r="J119" s="1463"/>
      <c r="K119" s="1463"/>
    </row>
    <row r="120" spans="1:11" ht="14.1" customHeight="1">
      <c r="A120" s="1463"/>
      <c r="B120" s="1463"/>
      <c r="C120" s="1478" t="s">
        <v>59</v>
      </c>
      <c r="D120" s="1479">
        <v>0</v>
      </c>
      <c r="E120" s="1479">
        <v>0</v>
      </c>
      <c r="F120" s="1479">
        <v>0</v>
      </c>
      <c r="G120" s="1479">
        <v>0</v>
      </c>
      <c r="H120" s="1463"/>
      <c r="I120" s="1463"/>
      <c r="J120" s="1463"/>
      <c r="K120" s="1463"/>
    </row>
    <row r="121" spans="1:11" ht="14.1" customHeight="1">
      <c r="A121" s="1463"/>
      <c r="B121" s="1463"/>
      <c r="C121" s="1478" t="s">
        <v>60</v>
      </c>
      <c r="D121" s="1479">
        <v>0</v>
      </c>
      <c r="E121" s="1479">
        <v>0</v>
      </c>
      <c r="F121" s="1479">
        <v>0</v>
      </c>
      <c r="G121" s="1479">
        <v>0</v>
      </c>
      <c r="H121" s="1463"/>
      <c r="I121" s="1463"/>
      <c r="J121" s="1463"/>
      <c r="K121" s="1463"/>
    </row>
    <row r="122" spans="1:11" ht="14.1" customHeight="1">
      <c r="A122" s="1463"/>
      <c r="B122" s="1463"/>
      <c r="C122" s="1478" t="s">
        <v>61</v>
      </c>
      <c r="D122" s="1479">
        <v>0</v>
      </c>
      <c r="E122" s="1479">
        <v>0</v>
      </c>
      <c r="F122" s="1479">
        <v>0</v>
      </c>
      <c r="G122" s="1479">
        <v>0</v>
      </c>
      <c r="H122" s="1463"/>
      <c r="I122" s="1463"/>
      <c r="J122" s="1463"/>
      <c r="K122" s="1463"/>
    </row>
    <row r="123" spans="1:11" ht="14.1" customHeight="1">
      <c r="A123" s="1463"/>
      <c r="B123" s="1463"/>
      <c r="C123" s="1478" t="s">
        <v>62</v>
      </c>
      <c r="D123" s="1479">
        <v>0</v>
      </c>
      <c r="E123" s="1479">
        <v>0</v>
      </c>
      <c r="F123" s="1479">
        <v>0</v>
      </c>
      <c r="G123" s="1479">
        <v>0</v>
      </c>
      <c r="H123" s="1463"/>
      <c r="I123" s="1463"/>
      <c r="J123" s="1463"/>
      <c r="K123" s="1463"/>
    </row>
    <row r="124" spans="1:11" ht="14.1" customHeight="1">
      <c r="A124" s="1463"/>
      <c r="B124" s="1463"/>
      <c r="C124" s="1478" t="s">
        <v>49</v>
      </c>
      <c r="D124" s="1479">
        <v>0</v>
      </c>
      <c r="E124" s="1479">
        <v>0</v>
      </c>
      <c r="F124" s="1479">
        <v>0</v>
      </c>
      <c r="G124" s="1479">
        <v>0</v>
      </c>
      <c r="H124" s="1463"/>
      <c r="I124" s="1463"/>
      <c r="J124" s="1463"/>
      <c r="K124" s="1463"/>
    </row>
    <row r="125" spans="1:11" ht="14.1" customHeight="1">
      <c r="A125" s="1463"/>
      <c r="B125" s="1463"/>
      <c r="C125" s="1478" t="s">
        <v>58</v>
      </c>
      <c r="D125" s="1479">
        <v>0</v>
      </c>
      <c r="E125" s="1479">
        <v>0</v>
      </c>
      <c r="F125" s="1479">
        <v>0</v>
      </c>
      <c r="G125" s="1479">
        <v>0</v>
      </c>
      <c r="H125" s="1463"/>
      <c r="I125" s="1463"/>
      <c r="J125" s="1463"/>
      <c r="K125" s="1463"/>
    </row>
    <row r="126" spans="1:11" ht="14.1" customHeight="1">
      <c r="A126" s="1463"/>
      <c r="B126" s="1463"/>
      <c r="C126" s="1478" t="s">
        <v>59</v>
      </c>
      <c r="D126" s="1479">
        <v>0</v>
      </c>
      <c r="E126" s="1479">
        <v>0</v>
      </c>
      <c r="F126" s="1479">
        <v>0</v>
      </c>
      <c r="G126" s="1479">
        <v>0</v>
      </c>
      <c r="H126" s="1463"/>
      <c r="I126" s="1463"/>
      <c r="J126" s="1463"/>
      <c r="K126" s="1463"/>
    </row>
    <row r="127" spans="1:11" ht="14.1" customHeight="1">
      <c r="A127" s="1463"/>
      <c r="B127" s="1463"/>
      <c r="C127" s="1478" t="s">
        <v>60</v>
      </c>
      <c r="D127" s="1479">
        <v>0</v>
      </c>
      <c r="E127" s="1479">
        <v>0</v>
      </c>
      <c r="F127" s="1479">
        <v>0</v>
      </c>
      <c r="G127" s="1479">
        <v>0</v>
      </c>
      <c r="H127" s="1463"/>
      <c r="I127" s="1463"/>
      <c r="J127" s="1463"/>
      <c r="K127" s="1463"/>
    </row>
    <row r="128" spans="1:11" ht="14.1" customHeight="1">
      <c r="A128" s="1463"/>
      <c r="B128" s="1463"/>
      <c r="C128" s="1478" t="s">
        <v>61</v>
      </c>
      <c r="D128" s="1479">
        <v>0</v>
      </c>
      <c r="E128" s="1479">
        <v>0</v>
      </c>
      <c r="F128" s="1479">
        <v>0</v>
      </c>
      <c r="G128" s="1479">
        <v>0</v>
      </c>
      <c r="H128" s="1463"/>
      <c r="I128" s="1463"/>
      <c r="J128" s="1463"/>
      <c r="K128" s="1463"/>
    </row>
    <row r="129" spans="1:11" ht="14.1" customHeight="1">
      <c r="A129" s="1463"/>
      <c r="B129" s="1463"/>
      <c r="C129" s="1478" t="s">
        <v>63</v>
      </c>
      <c r="D129" s="1479">
        <v>0</v>
      </c>
      <c r="E129" s="1479">
        <v>0</v>
      </c>
      <c r="F129" s="1479">
        <v>0</v>
      </c>
      <c r="G129" s="1479">
        <v>0</v>
      </c>
      <c r="H129" s="1463"/>
      <c r="I129" s="1463"/>
      <c r="J129" s="1463"/>
      <c r="K129" s="1463"/>
    </row>
    <row r="130" spans="1:11" ht="14.1" customHeight="1">
      <c r="A130" s="1463"/>
      <c r="B130" s="1463"/>
      <c r="C130" s="1478" t="s">
        <v>49</v>
      </c>
      <c r="D130" s="1479">
        <v>0</v>
      </c>
      <c r="E130" s="1479">
        <v>0</v>
      </c>
      <c r="F130" s="1479">
        <v>0</v>
      </c>
      <c r="G130" s="1479">
        <v>0</v>
      </c>
      <c r="H130" s="1463"/>
      <c r="I130" s="1463"/>
      <c r="J130" s="1463"/>
      <c r="K130" s="1463"/>
    </row>
    <row r="131" spans="1:11" ht="14.1" customHeight="1">
      <c r="A131" s="1463"/>
      <c r="B131" s="1463"/>
      <c r="C131" s="1478" t="s">
        <v>58</v>
      </c>
      <c r="D131" s="1479">
        <v>0</v>
      </c>
      <c r="E131" s="1479">
        <v>0</v>
      </c>
      <c r="F131" s="1479">
        <v>0</v>
      </c>
      <c r="G131" s="1479">
        <v>0</v>
      </c>
      <c r="H131" s="1463"/>
      <c r="I131" s="1463"/>
      <c r="J131" s="1463"/>
      <c r="K131" s="1463"/>
    </row>
    <row r="132" spans="1:11" ht="14.1" customHeight="1">
      <c r="A132" s="1463"/>
      <c r="B132" s="1463"/>
      <c r="C132" s="1478" t="s">
        <v>59</v>
      </c>
      <c r="D132" s="1479">
        <v>0</v>
      </c>
      <c r="E132" s="1479">
        <v>0</v>
      </c>
      <c r="F132" s="1479">
        <v>0</v>
      </c>
      <c r="G132" s="1479">
        <v>0</v>
      </c>
      <c r="H132" s="1463"/>
      <c r="I132" s="1463"/>
      <c r="J132" s="1463"/>
      <c r="K132" s="1463"/>
    </row>
    <row r="133" spans="1:11" ht="14.1" customHeight="1">
      <c r="A133" s="1463"/>
      <c r="B133" s="1463"/>
      <c r="C133" s="1478" t="s">
        <v>60</v>
      </c>
      <c r="D133" s="1479">
        <v>0</v>
      </c>
      <c r="E133" s="1479">
        <v>0</v>
      </c>
      <c r="F133" s="1479">
        <v>0</v>
      </c>
      <c r="G133" s="1479">
        <v>0</v>
      </c>
      <c r="H133" s="1463"/>
      <c r="I133" s="1463"/>
      <c r="J133" s="1463"/>
      <c r="K133" s="1463"/>
    </row>
    <row r="134" spans="1:11" ht="14.1" customHeight="1">
      <c r="A134" s="1463"/>
      <c r="B134" s="1463"/>
      <c r="C134" s="1478" t="s">
        <v>61</v>
      </c>
      <c r="D134" s="1479">
        <v>0</v>
      </c>
      <c r="E134" s="1479">
        <v>0</v>
      </c>
      <c r="F134" s="1479">
        <v>0</v>
      </c>
      <c r="G134" s="1479">
        <v>0</v>
      </c>
      <c r="H134" s="1463"/>
      <c r="I134" s="1463"/>
      <c r="J134" s="1463"/>
      <c r="K134" s="1463"/>
    </row>
    <row r="135" spans="1:11" ht="14.1" customHeight="1">
      <c r="A135" s="1463"/>
      <c r="B135" s="1463"/>
      <c r="C135" s="1478" t="s">
        <v>64</v>
      </c>
      <c r="D135" s="1479">
        <v>0</v>
      </c>
      <c r="E135" s="1479">
        <v>0</v>
      </c>
      <c r="F135" s="1479">
        <v>0</v>
      </c>
      <c r="G135" s="1479">
        <v>0</v>
      </c>
      <c r="H135" s="1463"/>
      <c r="I135" s="1463"/>
      <c r="J135" s="1463"/>
      <c r="K135" s="1463"/>
    </row>
    <row r="136" spans="1:11" ht="14.1" customHeight="1">
      <c r="A136" s="1463"/>
      <c r="B136" s="1463"/>
      <c r="C136" s="1478" t="s">
        <v>65</v>
      </c>
      <c r="D136" s="1479">
        <v>0</v>
      </c>
      <c r="E136" s="1479">
        <v>0</v>
      </c>
      <c r="F136" s="1479">
        <v>0</v>
      </c>
      <c r="G136" s="1479">
        <v>0</v>
      </c>
      <c r="H136" s="1463"/>
      <c r="I136" s="1463"/>
      <c r="J136" s="1463"/>
      <c r="K136" s="1463"/>
    </row>
    <row r="137" spans="1:11" ht="14.1" customHeight="1">
      <c r="A137" s="1463"/>
      <c r="B137" s="1463"/>
      <c r="C137" s="1480" t="s">
        <v>25</v>
      </c>
      <c r="D137" s="1479">
        <v>0</v>
      </c>
      <c r="E137" s="1479">
        <v>7390000</v>
      </c>
      <c r="F137" s="1479">
        <v>7090000</v>
      </c>
      <c r="G137" s="1479">
        <v>7090000</v>
      </c>
      <c r="H137" s="1463"/>
      <c r="I137" s="1463"/>
      <c r="J137" s="1463"/>
      <c r="K137" s="1463"/>
    </row>
    <row r="138" spans="1:11" ht="14.1" customHeight="1">
      <c r="A138" s="1463"/>
      <c r="B138" s="1463"/>
      <c r="C138" s="1830" t="s">
        <v>66</v>
      </c>
      <c r="D138" s="1831"/>
      <c r="E138" s="1831"/>
      <c r="F138" s="1831"/>
      <c r="G138" s="1831"/>
      <c r="H138" s="1463"/>
      <c r="I138" s="1463"/>
      <c r="J138" s="1463"/>
      <c r="K138" s="1463"/>
    </row>
    <row r="139" spans="1:11" ht="14.1" customHeight="1">
      <c r="A139" s="1463"/>
      <c r="B139" s="1463"/>
      <c r="C139" s="1471" t="s">
        <v>1969</v>
      </c>
      <c r="D139" s="1830" t="s">
        <v>1970</v>
      </c>
      <c r="E139" s="1831"/>
      <c r="F139" s="1831"/>
      <c r="G139" s="1831"/>
      <c r="H139" s="1463"/>
      <c r="I139" s="1463"/>
      <c r="J139" s="1463"/>
      <c r="K139" s="1463"/>
    </row>
    <row r="140" spans="1:11" ht="14.1" customHeight="1">
      <c r="A140" s="1463"/>
      <c r="B140" s="1463"/>
      <c r="C140" s="1472" t="s">
        <v>19</v>
      </c>
      <c r="D140" s="1828" t="s">
        <v>1971</v>
      </c>
      <c r="E140" s="1829"/>
      <c r="F140" s="1829"/>
      <c r="G140" s="1829"/>
      <c r="H140" s="1463"/>
      <c r="I140" s="1463"/>
      <c r="J140" s="1463"/>
      <c r="K140" s="1463"/>
    </row>
    <row r="141" spans="1:11" ht="14.1" customHeight="1">
      <c r="A141" s="1463"/>
      <c r="B141" s="1463"/>
      <c r="C141" s="1473" t="s">
        <v>20</v>
      </c>
      <c r="D141" s="1824" t="s">
        <v>1972</v>
      </c>
      <c r="E141" s="1825"/>
      <c r="F141" s="1825"/>
      <c r="G141" s="1825"/>
      <c r="H141" s="1463"/>
      <c r="I141" s="1463"/>
      <c r="J141" s="1463"/>
      <c r="K141" s="1463"/>
    </row>
    <row r="142" spans="1:11" ht="14.1" customHeight="1">
      <c r="A142" s="1463"/>
      <c r="B142" s="1463"/>
      <c r="C142" s="1473" t="s">
        <v>21</v>
      </c>
      <c r="D142" s="1824" t="s">
        <v>1973</v>
      </c>
      <c r="E142" s="1825"/>
      <c r="F142" s="1825"/>
      <c r="G142" s="1825"/>
      <c r="H142" s="1463"/>
      <c r="I142" s="1463"/>
      <c r="J142" s="1463"/>
      <c r="K142" s="1463"/>
    </row>
    <row r="143" spans="1:11" ht="15" customHeight="1">
      <c r="A143" s="1463"/>
      <c r="B143" s="1463"/>
      <c r="C143" s="1474"/>
      <c r="D143" s="1475">
        <v>2023</v>
      </c>
      <c r="E143" s="1475">
        <v>2024</v>
      </c>
      <c r="F143" s="1475">
        <v>2025</v>
      </c>
      <c r="G143" s="1475">
        <v>2026</v>
      </c>
      <c r="H143" s="1463"/>
      <c r="I143" s="1463"/>
      <c r="J143" s="1463"/>
      <c r="K143" s="1463"/>
    </row>
    <row r="144" spans="1:11" ht="15" customHeight="1">
      <c r="A144" s="1463"/>
      <c r="B144" s="1463"/>
      <c r="C144" s="1476"/>
      <c r="D144" s="1477" t="s">
        <v>22</v>
      </c>
      <c r="E144" s="1477" t="s">
        <v>23</v>
      </c>
      <c r="F144" s="1477" t="s">
        <v>23</v>
      </c>
      <c r="G144" s="1477" t="s">
        <v>23</v>
      </c>
      <c r="H144" s="1463"/>
      <c r="I144" s="1463"/>
      <c r="J144" s="1463"/>
      <c r="K144" s="1463"/>
    </row>
    <row r="145" spans="1:11" ht="14.1" customHeight="1">
      <c r="A145" s="1463"/>
      <c r="B145" s="1463"/>
      <c r="C145" s="1466" t="s">
        <v>33</v>
      </c>
      <c r="D145" s="1470" t="s">
        <v>364</v>
      </c>
      <c r="E145" s="1470" t="s">
        <v>1537</v>
      </c>
      <c r="F145" s="1470" t="s">
        <v>1537</v>
      </c>
      <c r="G145" s="1470" t="s">
        <v>1537</v>
      </c>
      <c r="H145" s="1463"/>
      <c r="I145" s="1463"/>
      <c r="J145" s="1463"/>
      <c r="K145" s="1463"/>
    </row>
    <row r="146" spans="1:11" ht="14.1" customHeight="1">
      <c r="A146" s="1463"/>
      <c r="B146" s="1463"/>
      <c r="C146" s="1466" t="s">
        <v>35</v>
      </c>
      <c r="D146" s="1470" t="s">
        <v>1974</v>
      </c>
      <c r="E146" s="1470" t="s">
        <v>1820</v>
      </c>
      <c r="F146" s="1470" t="s">
        <v>1820</v>
      </c>
      <c r="G146" s="1470" t="s">
        <v>1820</v>
      </c>
      <c r="H146" s="1463"/>
      <c r="I146" s="1463"/>
      <c r="J146" s="1463"/>
      <c r="K146" s="1463"/>
    </row>
    <row r="147" spans="1:11" ht="14.1" customHeight="1">
      <c r="A147" s="1463"/>
      <c r="B147" s="1463"/>
      <c r="C147" s="1466" t="s">
        <v>40</v>
      </c>
      <c r="D147" s="1470" t="s">
        <v>1975</v>
      </c>
      <c r="E147" s="1470" t="s">
        <v>1976</v>
      </c>
      <c r="F147" s="1470" t="s">
        <v>1976</v>
      </c>
      <c r="G147" s="1470" t="s">
        <v>1976</v>
      </c>
      <c r="H147" s="1463"/>
      <c r="I147" s="1463"/>
      <c r="J147" s="1463"/>
      <c r="K147" s="1463"/>
    </row>
    <row r="148" spans="1:11" ht="14.1" customHeight="1">
      <c r="A148" s="1463"/>
      <c r="B148" s="1463"/>
      <c r="C148" s="1466" t="s">
        <v>41</v>
      </c>
      <c r="D148" s="1470" t="s">
        <v>18</v>
      </c>
      <c r="E148" s="1470" t="s">
        <v>1977</v>
      </c>
      <c r="F148" s="1470" t="s">
        <v>42</v>
      </c>
      <c r="G148" s="1470" t="s">
        <v>42</v>
      </c>
      <c r="H148" s="1463"/>
      <c r="I148" s="1463"/>
      <c r="J148" s="1463"/>
      <c r="K148" s="1463"/>
    </row>
    <row r="149" spans="1:11" ht="14.1" customHeight="1">
      <c r="A149" s="1463"/>
      <c r="B149" s="1463"/>
      <c r="C149" s="1466" t="s">
        <v>43</v>
      </c>
      <c r="D149" s="1470" t="s">
        <v>18</v>
      </c>
      <c r="E149" s="1470" t="s">
        <v>1978</v>
      </c>
      <c r="F149" s="1470" t="s">
        <v>42</v>
      </c>
      <c r="G149" s="1470" t="s">
        <v>42</v>
      </c>
      <c r="H149" s="1463"/>
      <c r="I149" s="1463"/>
      <c r="J149" s="1463"/>
      <c r="K149" s="1463"/>
    </row>
    <row r="150" spans="1:11" ht="14.1" customHeight="1">
      <c r="A150" s="1463"/>
      <c r="B150" s="1463"/>
      <c r="C150" s="1466" t="s">
        <v>47</v>
      </c>
      <c r="D150" s="1470" t="s">
        <v>18</v>
      </c>
      <c r="E150" s="1470" t="s">
        <v>1979</v>
      </c>
      <c r="F150" s="1470" t="s">
        <v>42</v>
      </c>
      <c r="G150" s="1470" t="s">
        <v>42</v>
      </c>
      <c r="H150" s="1463"/>
      <c r="I150" s="1463"/>
      <c r="J150" s="1463"/>
      <c r="K150" s="1463"/>
    </row>
    <row r="151" spans="1:11" ht="14.1" customHeight="1">
      <c r="A151" s="1463"/>
      <c r="B151" s="1463"/>
      <c r="C151" s="1826" t="s">
        <v>24</v>
      </c>
      <c r="D151" s="1827"/>
      <c r="E151" s="1827"/>
      <c r="F151" s="1827"/>
      <c r="G151" s="1827"/>
      <c r="H151" s="1463"/>
      <c r="I151" s="1463"/>
      <c r="J151" s="1463"/>
      <c r="K151" s="1463"/>
    </row>
    <row r="152" spans="1:11" ht="14.1" customHeight="1">
      <c r="A152" s="1463"/>
      <c r="B152" s="1463"/>
      <c r="C152" s="1474"/>
      <c r="D152" s="1475">
        <v>2023</v>
      </c>
      <c r="E152" s="1475">
        <v>2024</v>
      </c>
      <c r="F152" s="1475">
        <v>2025</v>
      </c>
      <c r="G152" s="1475">
        <v>2026</v>
      </c>
      <c r="H152" s="1463"/>
      <c r="I152" s="1463"/>
      <c r="J152" s="1463"/>
      <c r="K152" s="1463"/>
    </row>
    <row r="153" spans="1:11" ht="14.1" customHeight="1">
      <c r="A153" s="1463"/>
      <c r="B153" s="1463"/>
      <c r="C153" s="1476"/>
      <c r="D153" s="1477" t="s">
        <v>22</v>
      </c>
      <c r="E153" s="1477" t="s">
        <v>23</v>
      </c>
      <c r="F153" s="1477" t="s">
        <v>23</v>
      </c>
      <c r="G153" s="1477" t="s">
        <v>23</v>
      </c>
      <c r="H153" s="1463"/>
      <c r="I153" s="1463"/>
      <c r="J153" s="1463"/>
      <c r="K153" s="1463"/>
    </row>
    <row r="154" spans="1:11" ht="14.1" customHeight="1">
      <c r="A154" s="1463"/>
      <c r="B154" s="1463"/>
      <c r="C154" s="1478" t="s">
        <v>48</v>
      </c>
      <c r="D154" s="1479">
        <v>0</v>
      </c>
      <c r="E154" s="1479">
        <v>0</v>
      </c>
      <c r="F154" s="1479">
        <v>0</v>
      </c>
      <c r="G154" s="1479">
        <v>0</v>
      </c>
      <c r="H154" s="1463"/>
      <c r="I154" s="1463"/>
      <c r="J154" s="1463"/>
      <c r="K154" s="1463"/>
    </row>
    <row r="155" spans="1:11" ht="14.1" customHeight="1">
      <c r="A155" s="1463"/>
      <c r="B155" s="1463"/>
      <c r="C155" s="1478" t="s">
        <v>49</v>
      </c>
      <c r="D155" s="1479">
        <v>0</v>
      </c>
      <c r="E155" s="1479">
        <v>0</v>
      </c>
      <c r="F155" s="1479">
        <v>0</v>
      </c>
      <c r="G155" s="1479">
        <v>0</v>
      </c>
      <c r="H155" s="1463"/>
      <c r="I155" s="1463"/>
      <c r="J155" s="1463"/>
      <c r="K155" s="1463"/>
    </row>
    <row r="156" spans="1:11" ht="14.1" customHeight="1">
      <c r="A156" s="1463"/>
      <c r="B156" s="1463"/>
      <c r="C156" s="1478" t="s">
        <v>50</v>
      </c>
      <c r="D156" s="1479">
        <v>0</v>
      </c>
      <c r="E156" s="1479">
        <v>0</v>
      </c>
      <c r="F156" s="1479">
        <v>0</v>
      </c>
      <c r="G156" s="1479">
        <v>0</v>
      </c>
      <c r="H156" s="1463"/>
      <c r="I156" s="1463"/>
      <c r="J156" s="1463"/>
      <c r="K156" s="1463"/>
    </row>
    <row r="157" spans="1:11" ht="14.1" customHeight="1">
      <c r="A157" s="1463"/>
      <c r="B157" s="1463"/>
      <c r="C157" s="1478" t="s">
        <v>51</v>
      </c>
      <c r="D157" s="1479">
        <v>0</v>
      </c>
      <c r="E157" s="1479">
        <v>0</v>
      </c>
      <c r="F157" s="1479">
        <v>0</v>
      </c>
      <c r="G157" s="1479">
        <v>0</v>
      </c>
      <c r="H157" s="1463"/>
      <c r="I157" s="1463"/>
      <c r="J157" s="1463"/>
      <c r="K157" s="1463"/>
    </row>
    <row r="158" spans="1:11" ht="14.1" customHeight="1">
      <c r="A158" s="1463"/>
      <c r="B158" s="1463"/>
      <c r="C158" s="1478" t="s">
        <v>49</v>
      </c>
      <c r="D158" s="1479">
        <v>0</v>
      </c>
      <c r="E158" s="1479">
        <v>0</v>
      </c>
      <c r="F158" s="1479">
        <v>0</v>
      </c>
      <c r="G158" s="1479">
        <v>0</v>
      </c>
      <c r="H158" s="1463"/>
      <c r="I158" s="1463"/>
      <c r="J158" s="1463"/>
      <c r="K158" s="1463"/>
    </row>
    <row r="159" spans="1:11" ht="14.1" customHeight="1">
      <c r="A159" s="1463"/>
      <c r="B159" s="1463"/>
      <c r="C159" s="1478" t="s">
        <v>50</v>
      </c>
      <c r="D159" s="1479">
        <v>0</v>
      </c>
      <c r="E159" s="1479">
        <v>0</v>
      </c>
      <c r="F159" s="1479">
        <v>0</v>
      </c>
      <c r="G159" s="1479">
        <v>0</v>
      </c>
      <c r="H159" s="1463"/>
      <c r="I159" s="1463"/>
      <c r="J159" s="1463"/>
      <c r="K159" s="1463"/>
    </row>
    <row r="160" spans="1:11" ht="14.1" customHeight="1">
      <c r="A160" s="1463"/>
      <c r="B160" s="1463"/>
      <c r="C160" s="1478" t="s">
        <v>52</v>
      </c>
      <c r="D160" s="1479">
        <v>0</v>
      </c>
      <c r="E160" s="1479">
        <v>0</v>
      </c>
      <c r="F160" s="1479">
        <v>0</v>
      </c>
      <c r="G160" s="1479">
        <v>0</v>
      </c>
      <c r="H160" s="1463"/>
      <c r="I160" s="1463"/>
      <c r="J160" s="1463"/>
      <c r="K160" s="1463"/>
    </row>
    <row r="161" spans="1:11" ht="14.1" customHeight="1">
      <c r="A161" s="1463"/>
      <c r="B161" s="1463"/>
      <c r="C161" s="1478" t="s">
        <v>49</v>
      </c>
      <c r="D161" s="1479">
        <v>0</v>
      </c>
      <c r="E161" s="1479">
        <v>0</v>
      </c>
      <c r="F161" s="1479">
        <v>0</v>
      </c>
      <c r="G161" s="1479">
        <v>0</v>
      </c>
      <c r="H161" s="1463"/>
      <c r="I161" s="1463"/>
      <c r="J161" s="1463"/>
      <c r="K161" s="1463"/>
    </row>
    <row r="162" spans="1:11" ht="14.1" customHeight="1">
      <c r="A162" s="1463"/>
      <c r="B162" s="1463"/>
      <c r="C162" s="1478" t="s">
        <v>50</v>
      </c>
      <c r="D162" s="1479">
        <v>0</v>
      </c>
      <c r="E162" s="1479">
        <v>0</v>
      </c>
      <c r="F162" s="1479">
        <v>0</v>
      </c>
      <c r="G162" s="1479">
        <v>0</v>
      </c>
      <c r="H162" s="1463"/>
      <c r="I162" s="1463"/>
      <c r="J162" s="1463"/>
      <c r="K162" s="1463"/>
    </row>
    <row r="163" spans="1:11" ht="14.1" customHeight="1">
      <c r="A163" s="1463"/>
      <c r="B163" s="1463"/>
      <c r="C163" s="1478" t="s">
        <v>53</v>
      </c>
      <c r="D163" s="1479">
        <v>0</v>
      </c>
      <c r="E163" s="1479">
        <v>0</v>
      </c>
      <c r="F163" s="1479">
        <v>0</v>
      </c>
      <c r="G163" s="1479">
        <v>0</v>
      </c>
      <c r="H163" s="1463"/>
      <c r="I163" s="1463"/>
      <c r="J163" s="1463"/>
      <c r="K163" s="1463"/>
    </row>
    <row r="164" spans="1:11" ht="14.1" customHeight="1">
      <c r="A164" s="1463"/>
      <c r="B164" s="1463"/>
      <c r="C164" s="1478" t="s">
        <v>49</v>
      </c>
      <c r="D164" s="1479">
        <v>0</v>
      </c>
      <c r="E164" s="1479">
        <v>0</v>
      </c>
      <c r="F164" s="1479">
        <v>0</v>
      </c>
      <c r="G164" s="1479">
        <v>0</v>
      </c>
      <c r="H164" s="1463"/>
      <c r="I164" s="1463"/>
      <c r="J164" s="1463"/>
      <c r="K164" s="1463"/>
    </row>
    <row r="165" spans="1:11" ht="14.1" customHeight="1">
      <c r="A165" s="1463"/>
      <c r="B165" s="1463"/>
      <c r="C165" s="1478" t="s">
        <v>50</v>
      </c>
      <c r="D165" s="1479">
        <v>0</v>
      </c>
      <c r="E165" s="1479">
        <v>0</v>
      </c>
      <c r="F165" s="1479">
        <v>0</v>
      </c>
      <c r="G165" s="1479">
        <v>0</v>
      </c>
      <c r="H165" s="1463"/>
      <c r="I165" s="1463"/>
      <c r="J165" s="1463"/>
      <c r="K165" s="1463"/>
    </row>
    <row r="166" spans="1:11" ht="14.1" customHeight="1">
      <c r="A166" s="1463"/>
      <c r="B166" s="1463"/>
      <c r="C166" s="1478" t="s">
        <v>54</v>
      </c>
      <c r="D166" s="1479">
        <v>0</v>
      </c>
      <c r="E166" s="1479">
        <v>0</v>
      </c>
      <c r="F166" s="1479">
        <v>0</v>
      </c>
      <c r="G166" s="1479">
        <v>0</v>
      </c>
      <c r="H166" s="1463"/>
      <c r="I166" s="1463"/>
      <c r="J166" s="1463"/>
      <c r="K166" s="1463"/>
    </row>
    <row r="167" spans="1:11" ht="14.1" customHeight="1">
      <c r="A167" s="1463"/>
      <c r="B167" s="1463"/>
      <c r="C167" s="1478" t="s">
        <v>49</v>
      </c>
      <c r="D167" s="1479">
        <v>0</v>
      </c>
      <c r="E167" s="1479">
        <v>0</v>
      </c>
      <c r="F167" s="1479">
        <v>0</v>
      </c>
      <c r="G167" s="1479">
        <v>0</v>
      </c>
      <c r="H167" s="1463"/>
      <c r="I167" s="1463"/>
      <c r="J167" s="1463"/>
      <c r="K167" s="1463"/>
    </row>
    <row r="168" spans="1:11" ht="14.1" customHeight="1">
      <c r="A168" s="1463"/>
      <c r="B168" s="1463"/>
      <c r="C168" s="1478" t="s">
        <v>50</v>
      </c>
      <c r="D168" s="1479">
        <v>0</v>
      </c>
      <c r="E168" s="1479">
        <v>0</v>
      </c>
      <c r="F168" s="1479">
        <v>0</v>
      </c>
      <c r="G168" s="1479">
        <v>0</v>
      </c>
      <c r="H168" s="1463"/>
      <c r="I168" s="1463"/>
      <c r="J168" s="1463"/>
      <c r="K168" s="1463"/>
    </row>
    <row r="169" spans="1:11" ht="14.1" customHeight="1">
      <c r="A169" s="1463"/>
      <c r="B169" s="1463"/>
      <c r="C169" s="1478" t="s">
        <v>55</v>
      </c>
      <c r="D169" s="1479">
        <v>0</v>
      </c>
      <c r="E169" s="1479">
        <v>0</v>
      </c>
      <c r="F169" s="1479">
        <v>0</v>
      </c>
      <c r="G169" s="1479">
        <v>0</v>
      </c>
      <c r="H169" s="1463"/>
      <c r="I169" s="1463"/>
      <c r="J169" s="1463"/>
      <c r="K169" s="1463"/>
    </row>
    <row r="170" spans="1:11" ht="14.1" customHeight="1">
      <c r="A170" s="1463"/>
      <c r="B170" s="1463"/>
      <c r="C170" s="1478" t="s">
        <v>49</v>
      </c>
      <c r="D170" s="1479">
        <v>0</v>
      </c>
      <c r="E170" s="1479">
        <v>0</v>
      </c>
      <c r="F170" s="1479">
        <v>0</v>
      </c>
      <c r="G170" s="1479">
        <v>0</v>
      </c>
      <c r="H170" s="1463"/>
      <c r="I170" s="1463"/>
      <c r="J170" s="1463"/>
      <c r="K170" s="1463"/>
    </row>
    <row r="171" spans="1:11" ht="14.1" customHeight="1">
      <c r="A171" s="1463"/>
      <c r="B171" s="1463"/>
      <c r="C171" s="1478" t="s">
        <v>50</v>
      </c>
      <c r="D171" s="1479">
        <v>0</v>
      </c>
      <c r="E171" s="1479">
        <v>0</v>
      </c>
      <c r="F171" s="1479">
        <v>0</v>
      </c>
      <c r="G171" s="1479">
        <v>0</v>
      </c>
      <c r="H171" s="1463"/>
      <c r="I171" s="1463"/>
      <c r="J171" s="1463"/>
      <c r="K171" s="1463"/>
    </row>
    <row r="172" spans="1:11" ht="14.1" customHeight="1">
      <c r="A172" s="1463"/>
      <c r="B172" s="1463"/>
      <c r="C172" s="1478" t="s">
        <v>56</v>
      </c>
      <c r="D172" s="1479">
        <v>0</v>
      </c>
      <c r="E172" s="1479">
        <v>0</v>
      </c>
      <c r="F172" s="1479">
        <v>0</v>
      </c>
      <c r="G172" s="1479">
        <v>0</v>
      </c>
      <c r="H172" s="1463"/>
      <c r="I172" s="1463"/>
      <c r="J172" s="1463"/>
      <c r="K172" s="1463"/>
    </row>
    <row r="173" spans="1:11" ht="14.1" customHeight="1">
      <c r="A173" s="1463"/>
      <c r="B173" s="1463"/>
      <c r="C173" s="1478" t="s">
        <v>49</v>
      </c>
      <c r="D173" s="1479">
        <v>0</v>
      </c>
      <c r="E173" s="1479">
        <v>0</v>
      </c>
      <c r="F173" s="1479">
        <v>0</v>
      </c>
      <c r="G173" s="1479">
        <v>0</v>
      </c>
      <c r="H173" s="1463"/>
      <c r="I173" s="1463"/>
      <c r="J173" s="1463"/>
      <c r="K173" s="1463"/>
    </row>
    <row r="174" spans="1:11" ht="14.1" customHeight="1">
      <c r="A174" s="1463"/>
      <c r="B174" s="1463"/>
      <c r="C174" s="1478" t="s">
        <v>50</v>
      </c>
      <c r="D174" s="1479">
        <v>0</v>
      </c>
      <c r="E174" s="1479">
        <v>0</v>
      </c>
      <c r="F174" s="1479">
        <v>0</v>
      </c>
      <c r="G174" s="1479">
        <v>0</v>
      </c>
      <c r="H174" s="1463"/>
      <c r="I174" s="1463"/>
      <c r="J174" s="1463"/>
      <c r="K174" s="1463"/>
    </row>
    <row r="175" spans="1:11" ht="14.1" customHeight="1">
      <c r="A175" s="1463"/>
      <c r="B175" s="1463"/>
      <c r="C175" s="1478" t="s">
        <v>57</v>
      </c>
      <c r="D175" s="1479">
        <v>0</v>
      </c>
      <c r="E175" s="1479">
        <v>0</v>
      </c>
      <c r="F175" s="1479">
        <v>0</v>
      </c>
      <c r="G175" s="1479">
        <v>0</v>
      </c>
      <c r="H175" s="1463"/>
      <c r="I175" s="1463"/>
      <c r="J175" s="1463"/>
      <c r="K175" s="1463"/>
    </row>
    <row r="176" spans="1:11" ht="14.1" customHeight="1">
      <c r="A176" s="1463"/>
      <c r="B176" s="1463"/>
      <c r="C176" s="1478" t="s">
        <v>49</v>
      </c>
      <c r="D176" s="1479">
        <v>0</v>
      </c>
      <c r="E176" s="1479">
        <v>0</v>
      </c>
      <c r="F176" s="1479">
        <v>0</v>
      </c>
      <c r="G176" s="1479">
        <v>0</v>
      </c>
      <c r="H176" s="1463"/>
      <c r="I176" s="1463"/>
      <c r="J176" s="1463"/>
      <c r="K176" s="1463"/>
    </row>
    <row r="177" spans="1:11" ht="14.1" customHeight="1">
      <c r="A177" s="1463"/>
      <c r="B177" s="1463"/>
      <c r="C177" s="1478" t="s">
        <v>58</v>
      </c>
      <c r="D177" s="1479">
        <v>0</v>
      </c>
      <c r="E177" s="1479">
        <v>0</v>
      </c>
      <c r="F177" s="1479">
        <v>0</v>
      </c>
      <c r="G177" s="1479">
        <v>0</v>
      </c>
      <c r="H177" s="1463"/>
      <c r="I177" s="1463"/>
      <c r="J177" s="1463"/>
      <c r="K177" s="1463"/>
    </row>
    <row r="178" spans="1:11" ht="14.1" customHeight="1">
      <c r="A178" s="1463"/>
      <c r="B178" s="1463"/>
      <c r="C178" s="1478" t="s">
        <v>59</v>
      </c>
      <c r="D178" s="1479">
        <v>0</v>
      </c>
      <c r="E178" s="1479">
        <v>0</v>
      </c>
      <c r="F178" s="1479">
        <v>0</v>
      </c>
      <c r="G178" s="1479">
        <v>0</v>
      </c>
      <c r="H178" s="1463"/>
      <c r="I178" s="1463"/>
      <c r="J178" s="1463"/>
      <c r="K178" s="1463"/>
    </row>
    <row r="179" spans="1:11" ht="14.1" customHeight="1">
      <c r="A179" s="1463"/>
      <c r="B179" s="1463"/>
      <c r="C179" s="1478" t="s">
        <v>60</v>
      </c>
      <c r="D179" s="1479">
        <v>0</v>
      </c>
      <c r="E179" s="1479">
        <v>0</v>
      </c>
      <c r="F179" s="1479">
        <v>0</v>
      </c>
      <c r="G179" s="1479">
        <v>0</v>
      </c>
      <c r="H179" s="1463"/>
      <c r="I179" s="1463"/>
      <c r="J179" s="1463"/>
      <c r="K179" s="1463"/>
    </row>
    <row r="180" spans="1:11" ht="14.1" customHeight="1">
      <c r="A180" s="1463"/>
      <c r="B180" s="1463"/>
      <c r="C180" s="1478" t="s">
        <v>61</v>
      </c>
      <c r="D180" s="1479">
        <v>0</v>
      </c>
      <c r="E180" s="1479">
        <v>0</v>
      </c>
      <c r="F180" s="1479">
        <v>0</v>
      </c>
      <c r="G180" s="1479">
        <v>0</v>
      </c>
      <c r="H180" s="1463"/>
      <c r="I180" s="1463"/>
      <c r="J180" s="1463"/>
      <c r="K180" s="1463"/>
    </row>
    <row r="181" spans="1:11" ht="14.1" customHeight="1">
      <c r="A181" s="1463"/>
      <c r="B181" s="1463"/>
      <c r="C181" s="1478" t="s">
        <v>62</v>
      </c>
      <c r="D181" s="1479">
        <v>0</v>
      </c>
      <c r="E181" s="1479">
        <v>500000</v>
      </c>
      <c r="F181" s="1479">
        <v>500000</v>
      </c>
      <c r="G181" s="1479">
        <v>500000</v>
      </c>
      <c r="H181" s="1463"/>
      <c r="I181" s="1463"/>
      <c r="J181" s="1463"/>
      <c r="K181" s="1463"/>
    </row>
    <row r="182" spans="1:11" ht="14.1" customHeight="1">
      <c r="A182" s="1463"/>
      <c r="B182" s="1463"/>
      <c r="C182" s="1478" t="s">
        <v>49</v>
      </c>
      <c r="D182" s="1479">
        <v>0</v>
      </c>
      <c r="E182" s="1479">
        <v>500000</v>
      </c>
      <c r="F182" s="1479">
        <v>500000</v>
      </c>
      <c r="G182" s="1479">
        <v>500000</v>
      </c>
      <c r="H182" s="1463"/>
      <c r="I182" s="1463"/>
      <c r="J182" s="1463"/>
      <c r="K182" s="1463"/>
    </row>
    <row r="183" spans="1:11" ht="14.1" customHeight="1">
      <c r="A183" s="1463"/>
      <c r="B183" s="1463"/>
      <c r="C183" s="1478" t="s">
        <v>58</v>
      </c>
      <c r="D183" s="1479">
        <v>0</v>
      </c>
      <c r="E183" s="1479">
        <v>0</v>
      </c>
      <c r="F183" s="1479">
        <v>0</v>
      </c>
      <c r="G183" s="1479">
        <v>0</v>
      </c>
      <c r="H183" s="1463"/>
      <c r="I183" s="1463"/>
      <c r="J183" s="1463"/>
      <c r="K183" s="1463"/>
    </row>
    <row r="184" spans="1:11" ht="14.1" customHeight="1">
      <c r="A184" s="1463"/>
      <c r="B184" s="1463"/>
      <c r="C184" s="1478" t="s">
        <v>59</v>
      </c>
      <c r="D184" s="1479">
        <v>0</v>
      </c>
      <c r="E184" s="1479">
        <v>0</v>
      </c>
      <c r="F184" s="1479">
        <v>0</v>
      </c>
      <c r="G184" s="1479">
        <v>0</v>
      </c>
      <c r="H184" s="1463"/>
      <c r="I184" s="1463"/>
      <c r="J184" s="1463"/>
      <c r="K184" s="1463"/>
    </row>
    <row r="185" spans="1:11" ht="14.1" customHeight="1">
      <c r="A185" s="1463"/>
      <c r="B185" s="1463"/>
      <c r="C185" s="1478" t="s">
        <v>60</v>
      </c>
      <c r="D185" s="1479">
        <v>0</v>
      </c>
      <c r="E185" s="1479">
        <v>0</v>
      </c>
      <c r="F185" s="1479">
        <v>0</v>
      </c>
      <c r="G185" s="1479">
        <v>0</v>
      </c>
      <c r="H185" s="1463"/>
      <c r="I185" s="1463"/>
      <c r="J185" s="1463"/>
      <c r="K185" s="1463"/>
    </row>
    <row r="186" spans="1:11" ht="14.1" customHeight="1">
      <c r="A186" s="1463"/>
      <c r="B186" s="1463"/>
      <c r="C186" s="1478" t="s">
        <v>61</v>
      </c>
      <c r="D186" s="1479">
        <v>0</v>
      </c>
      <c r="E186" s="1479">
        <v>0</v>
      </c>
      <c r="F186" s="1479">
        <v>0</v>
      </c>
      <c r="G186" s="1479">
        <v>0</v>
      </c>
      <c r="H186" s="1463"/>
      <c r="I186" s="1463"/>
      <c r="J186" s="1463"/>
      <c r="K186" s="1463"/>
    </row>
    <row r="187" spans="1:11" ht="14.1" customHeight="1">
      <c r="A187" s="1463"/>
      <c r="B187" s="1463"/>
      <c r="C187" s="1478" t="s">
        <v>63</v>
      </c>
      <c r="D187" s="1479">
        <v>0</v>
      </c>
      <c r="E187" s="1479">
        <v>0</v>
      </c>
      <c r="F187" s="1479">
        <v>0</v>
      </c>
      <c r="G187" s="1479">
        <v>0</v>
      </c>
      <c r="H187" s="1463"/>
      <c r="I187" s="1463"/>
      <c r="J187" s="1463"/>
      <c r="K187" s="1463"/>
    </row>
    <row r="188" spans="1:11" ht="14.1" customHeight="1">
      <c r="A188" s="1463"/>
      <c r="B188" s="1463"/>
      <c r="C188" s="1478" t="s">
        <v>49</v>
      </c>
      <c r="D188" s="1479">
        <v>0</v>
      </c>
      <c r="E188" s="1479">
        <v>0</v>
      </c>
      <c r="F188" s="1479">
        <v>0</v>
      </c>
      <c r="G188" s="1479">
        <v>0</v>
      </c>
      <c r="H188" s="1463"/>
      <c r="I188" s="1463"/>
      <c r="J188" s="1463"/>
      <c r="K188" s="1463"/>
    </row>
    <row r="189" spans="1:11" ht="14.1" customHeight="1">
      <c r="A189" s="1463"/>
      <c r="B189" s="1463"/>
      <c r="C189" s="1478" t="s">
        <v>58</v>
      </c>
      <c r="D189" s="1479">
        <v>0</v>
      </c>
      <c r="E189" s="1479">
        <v>0</v>
      </c>
      <c r="F189" s="1479">
        <v>0</v>
      </c>
      <c r="G189" s="1479">
        <v>0</v>
      </c>
      <c r="H189" s="1463"/>
      <c r="I189" s="1463"/>
      <c r="J189" s="1463"/>
      <c r="K189" s="1463"/>
    </row>
    <row r="190" spans="1:11" ht="14.1" customHeight="1">
      <c r="A190" s="1463"/>
      <c r="B190" s="1463"/>
      <c r="C190" s="1478" t="s">
        <v>59</v>
      </c>
      <c r="D190" s="1479">
        <v>0</v>
      </c>
      <c r="E190" s="1479">
        <v>0</v>
      </c>
      <c r="F190" s="1479">
        <v>0</v>
      </c>
      <c r="G190" s="1479">
        <v>0</v>
      </c>
      <c r="H190" s="1463"/>
      <c r="I190" s="1463"/>
      <c r="J190" s="1463"/>
      <c r="K190" s="1463"/>
    </row>
    <row r="191" spans="1:11" ht="14.1" customHeight="1">
      <c r="A191" s="1463"/>
      <c r="B191" s="1463"/>
      <c r="C191" s="1478" t="s">
        <v>60</v>
      </c>
      <c r="D191" s="1479">
        <v>0</v>
      </c>
      <c r="E191" s="1479">
        <v>0</v>
      </c>
      <c r="F191" s="1479">
        <v>0</v>
      </c>
      <c r="G191" s="1479">
        <v>0</v>
      </c>
      <c r="H191" s="1463"/>
      <c r="I191" s="1463"/>
      <c r="J191" s="1463"/>
      <c r="K191" s="1463"/>
    </row>
    <row r="192" spans="1:11" ht="14.1" customHeight="1">
      <c r="A192" s="1463"/>
      <c r="B192" s="1463"/>
      <c r="C192" s="1478" t="s">
        <v>61</v>
      </c>
      <c r="D192" s="1479">
        <v>0</v>
      </c>
      <c r="E192" s="1479">
        <v>0</v>
      </c>
      <c r="F192" s="1479">
        <v>0</v>
      </c>
      <c r="G192" s="1479">
        <v>0</v>
      </c>
      <c r="H192" s="1463"/>
      <c r="I192" s="1463"/>
      <c r="J192" s="1463"/>
      <c r="K192" s="1463"/>
    </row>
    <row r="193" spans="1:11" ht="14.1" customHeight="1">
      <c r="A193" s="1463"/>
      <c r="B193" s="1463"/>
      <c r="C193" s="1478" t="s">
        <v>64</v>
      </c>
      <c r="D193" s="1479">
        <v>0</v>
      </c>
      <c r="E193" s="1479">
        <v>0</v>
      </c>
      <c r="F193" s="1479">
        <v>0</v>
      </c>
      <c r="G193" s="1479">
        <v>0</v>
      </c>
      <c r="H193" s="1463"/>
      <c r="I193" s="1463"/>
      <c r="J193" s="1463"/>
      <c r="K193" s="1463"/>
    </row>
    <row r="194" spans="1:11" ht="14.1" customHeight="1">
      <c r="A194" s="1463"/>
      <c r="B194" s="1463"/>
      <c r="C194" s="1478" t="s">
        <v>65</v>
      </c>
      <c r="D194" s="1479">
        <v>0</v>
      </c>
      <c r="E194" s="1479">
        <v>0</v>
      </c>
      <c r="F194" s="1479">
        <v>0</v>
      </c>
      <c r="G194" s="1479">
        <v>0</v>
      </c>
      <c r="H194" s="1463"/>
      <c r="I194" s="1463"/>
      <c r="J194" s="1463"/>
      <c r="K194" s="1463"/>
    </row>
    <row r="195" spans="1:11" ht="14.1" customHeight="1">
      <c r="A195" s="1463"/>
      <c r="B195" s="1463"/>
      <c r="C195" s="1480" t="s">
        <v>25</v>
      </c>
      <c r="D195" s="1479">
        <v>0</v>
      </c>
      <c r="E195" s="1479">
        <v>500000</v>
      </c>
      <c r="F195" s="1479">
        <v>500000</v>
      </c>
      <c r="G195" s="1479">
        <v>500000</v>
      </c>
      <c r="H195" s="1463"/>
      <c r="I195" s="1463"/>
      <c r="J195" s="1463"/>
      <c r="K195" s="1463"/>
    </row>
    <row r="196" spans="1:11" ht="36" customHeight="1">
      <c r="A196" s="1463"/>
      <c r="B196" s="1463"/>
      <c r="C196" s="1465" t="s">
        <v>16</v>
      </c>
      <c r="D196" s="1832" t="s">
        <v>1980</v>
      </c>
      <c r="E196" s="1833"/>
      <c r="F196" s="1833"/>
      <c r="G196" s="1833"/>
      <c r="H196" s="1463"/>
      <c r="I196" s="1463"/>
      <c r="J196" s="1463"/>
      <c r="K196" s="1463"/>
    </row>
    <row r="197" spans="1:11">
      <c r="A197" s="1463"/>
      <c r="B197" s="1463"/>
      <c r="C197" s="1466" t="s">
        <v>223</v>
      </c>
      <c r="D197" s="1467">
        <v>2023</v>
      </c>
      <c r="E197" s="1467">
        <v>2024</v>
      </c>
      <c r="F197" s="1467">
        <v>2025</v>
      </c>
      <c r="G197" s="1467">
        <v>2026</v>
      </c>
      <c r="H197" s="1463"/>
      <c r="I197" s="1463"/>
      <c r="J197" s="1463"/>
      <c r="K197" s="1463"/>
    </row>
    <row r="198" spans="1:11" ht="14.1" customHeight="1">
      <c r="A198" s="1463"/>
      <c r="B198" s="1463"/>
      <c r="C198" s="1468"/>
      <c r="D198" s="1469" t="s">
        <v>22</v>
      </c>
      <c r="E198" s="1469" t="s">
        <v>23</v>
      </c>
      <c r="F198" s="1469" t="s">
        <v>23</v>
      </c>
      <c r="G198" s="1469" t="s">
        <v>23</v>
      </c>
      <c r="H198" s="1463"/>
      <c r="I198" s="1463"/>
      <c r="J198" s="1463"/>
      <c r="K198" s="1463"/>
    </row>
    <row r="199" spans="1:11" ht="51.95" customHeight="1">
      <c r="A199" s="1463"/>
      <c r="B199" s="1463"/>
      <c r="C199" s="1466" t="s">
        <v>1981</v>
      </c>
      <c r="D199" s="1470" t="s">
        <v>18</v>
      </c>
      <c r="E199" s="1470" t="s">
        <v>126</v>
      </c>
      <c r="F199" s="1470" t="s">
        <v>126</v>
      </c>
      <c r="G199" s="1470" t="s">
        <v>126</v>
      </c>
      <c r="H199" s="1463"/>
      <c r="I199" s="1463"/>
      <c r="J199" s="1463"/>
      <c r="K199" s="1463"/>
    </row>
    <row r="200" spans="1:11" ht="30.95" customHeight="1">
      <c r="A200" s="1463"/>
      <c r="B200" s="1463"/>
      <c r="C200" s="1466" t="s">
        <v>1982</v>
      </c>
      <c r="D200" s="1470" t="s">
        <v>18</v>
      </c>
      <c r="E200" s="1470" t="s">
        <v>162</v>
      </c>
      <c r="F200" s="1470" t="s">
        <v>162</v>
      </c>
      <c r="G200" s="1470" t="s">
        <v>126</v>
      </c>
      <c r="H200" s="1463"/>
      <c r="I200" s="1463"/>
      <c r="J200" s="1463"/>
      <c r="K200" s="1463"/>
    </row>
    <row r="201" spans="1:11" ht="30.95" customHeight="1">
      <c r="A201" s="1463"/>
      <c r="B201" s="1463"/>
      <c r="C201" s="1466" t="s">
        <v>1983</v>
      </c>
      <c r="D201" s="1470" t="s">
        <v>18</v>
      </c>
      <c r="E201" s="1470" t="s">
        <v>270</v>
      </c>
      <c r="F201" s="1470" t="s">
        <v>295</v>
      </c>
      <c r="G201" s="1470" t="s">
        <v>295</v>
      </c>
      <c r="H201" s="1463"/>
      <c r="I201" s="1463"/>
      <c r="J201" s="1463"/>
      <c r="K201" s="1463"/>
    </row>
    <row r="202" spans="1:11" ht="14.1" customHeight="1">
      <c r="A202" s="1463"/>
      <c r="B202" s="1463"/>
      <c r="C202" s="1830" t="s">
        <v>27</v>
      </c>
      <c r="D202" s="1831"/>
      <c r="E202" s="1831"/>
      <c r="F202" s="1831"/>
      <c r="G202" s="1831"/>
      <c r="H202" s="1463"/>
      <c r="I202" s="1463"/>
      <c r="J202" s="1463"/>
      <c r="K202" s="1463"/>
    </row>
    <row r="203" spans="1:11" ht="14.1" customHeight="1">
      <c r="A203" s="1463"/>
      <c r="B203" s="1463"/>
      <c r="C203" s="1471" t="s">
        <v>1939</v>
      </c>
      <c r="D203" s="1830" t="s">
        <v>1940</v>
      </c>
      <c r="E203" s="1831"/>
      <c r="F203" s="1831"/>
      <c r="G203" s="1831"/>
      <c r="H203" s="1463"/>
      <c r="I203" s="1463"/>
      <c r="J203" s="1463"/>
      <c r="K203" s="1463"/>
    </row>
    <row r="204" spans="1:11" ht="14.1" customHeight="1">
      <c r="A204" s="1463"/>
      <c r="B204" s="1463"/>
      <c r="C204" s="1472" t="s">
        <v>19</v>
      </c>
      <c r="D204" s="1828" t="s">
        <v>1984</v>
      </c>
      <c r="E204" s="1829"/>
      <c r="F204" s="1829"/>
      <c r="G204" s="1829"/>
      <c r="H204" s="1463"/>
      <c r="I204" s="1463"/>
      <c r="J204" s="1463"/>
      <c r="K204" s="1463"/>
    </row>
    <row r="205" spans="1:11" ht="14.1" customHeight="1">
      <c r="A205" s="1463"/>
      <c r="B205" s="1463"/>
      <c r="C205" s="1473" t="s">
        <v>20</v>
      </c>
      <c r="D205" s="1824" t="s">
        <v>1985</v>
      </c>
      <c r="E205" s="1825"/>
      <c r="F205" s="1825"/>
      <c r="G205" s="1825"/>
      <c r="H205" s="1463"/>
      <c r="I205" s="1463"/>
      <c r="J205" s="1463"/>
      <c r="K205" s="1463"/>
    </row>
    <row r="206" spans="1:11" ht="14.1" customHeight="1">
      <c r="A206" s="1463"/>
      <c r="B206" s="1463"/>
      <c r="C206" s="1473" t="s">
        <v>21</v>
      </c>
      <c r="D206" s="1824" t="s">
        <v>1986</v>
      </c>
      <c r="E206" s="1825"/>
      <c r="F206" s="1825"/>
      <c r="G206" s="1825"/>
      <c r="H206" s="1463"/>
      <c r="I206" s="1463"/>
      <c r="J206" s="1463"/>
      <c r="K206" s="1463"/>
    </row>
    <row r="207" spans="1:11" ht="15" customHeight="1">
      <c r="A207" s="1463"/>
      <c r="B207" s="1463"/>
      <c r="C207" s="1474"/>
      <c r="D207" s="1475">
        <v>2023</v>
      </c>
      <c r="E207" s="1475">
        <v>2024</v>
      </c>
      <c r="F207" s="1475">
        <v>2025</v>
      </c>
      <c r="G207" s="1475">
        <v>2026</v>
      </c>
      <c r="H207" s="1463"/>
      <c r="I207" s="1463"/>
      <c r="J207" s="1463"/>
      <c r="K207" s="1463"/>
    </row>
    <row r="208" spans="1:11" ht="15" customHeight="1">
      <c r="A208" s="1463"/>
      <c r="B208" s="1463"/>
      <c r="C208" s="1476"/>
      <c r="D208" s="1477" t="s">
        <v>22</v>
      </c>
      <c r="E208" s="1477" t="s">
        <v>23</v>
      </c>
      <c r="F208" s="1477" t="s">
        <v>23</v>
      </c>
      <c r="G208" s="1477" t="s">
        <v>23</v>
      </c>
      <c r="H208" s="1463"/>
      <c r="I208" s="1463"/>
      <c r="J208" s="1463"/>
      <c r="K208" s="1463"/>
    </row>
    <row r="209" spans="1:11" ht="14.1" customHeight="1">
      <c r="A209" s="1463"/>
      <c r="B209" s="1463"/>
      <c r="C209" s="1466" t="s">
        <v>33</v>
      </c>
      <c r="D209" s="1470" t="s">
        <v>1987</v>
      </c>
      <c r="E209" s="1470" t="s">
        <v>1988</v>
      </c>
      <c r="F209" s="1470" t="s">
        <v>1989</v>
      </c>
      <c r="G209" s="1470" t="s">
        <v>1990</v>
      </c>
      <c r="H209" s="1463"/>
      <c r="I209" s="1463"/>
      <c r="J209" s="1463"/>
      <c r="K209" s="1463"/>
    </row>
    <row r="210" spans="1:11" ht="14.1" customHeight="1">
      <c r="A210" s="1463"/>
      <c r="B210" s="1463"/>
      <c r="C210" s="1466" t="s">
        <v>35</v>
      </c>
      <c r="D210" s="1470" t="s">
        <v>1991</v>
      </c>
      <c r="E210" s="1470" t="s">
        <v>1992</v>
      </c>
      <c r="F210" s="1470" t="s">
        <v>1993</v>
      </c>
      <c r="G210" s="1470" t="s">
        <v>1993</v>
      </c>
      <c r="H210" s="1463"/>
      <c r="I210" s="1463"/>
      <c r="J210" s="1463"/>
      <c r="K210" s="1463"/>
    </row>
    <row r="211" spans="1:11" ht="14.1" customHeight="1">
      <c r="A211" s="1463"/>
      <c r="B211" s="1463"/>
      <c r="C211" s="1466" t="s">
        <v>40</v>
      </c>
      <c r="D211" s="1470" t="s">
        <v>1994</v>
      </c>
      <c r="E211" s="1470" t="s">
        <v>1995</v>
      </c>
      <c r="F211" s="1470" t="s">
        <v>1996</v>
      </c>
      <c r="G211" s="1470" t="s">
        <v>1997</v>
      </c>
      <c r="H211" s="1463"/>
      <c r="I211" s="1463"/>
      <c r="J211" s="1463"/>
      <c r="K211" s="1463"/>
    </row>
    <row r="212" spans="1:11" ht="14.1" customHeight="1">
      <c r="A212" s="1463"/>
      <c r="B212" s="1463"/>
      <c r="C212" s="1466" t="s">
        <v>41</v>
      </c>
      <c r="D212" s="1470" t="s">
        <v>18</v>
      </c>
      <c r="E212" s="1470" t="s">
        <v>1998</v>
      </c>
      <c r="F212" s="1470" t="s">
        <v>1999</v>
      </c>
      <c r="G212" s="1470" t="s">
        <v>2000</v>
      </c>
      <c r="H212" s="1463"/>
      <c r="I212" s="1463"/>
      <c r="J212" s="1463"/>
      <c r="K212" s="1463"/>
    </row>
    <row r="213" spans="1:11" ht="14.1" customHeight="1">
      <c r="A213" s="1463"/>
      <c r="B213" s="1463"/>
      <c r="C213" s="1466" t="s">
        <v>43</v>
      </c>
      <c r="D213" s="1470" t="s">
        <v>18</v>
      </c>
      <c r="E213" s="1470" t="s">
        <v>2001</v>
      </c>
      <c r="F213" s="1470" t="s">
        <v>2002</v>
      </c>
      <c r="G213" s="1470" t="s">
        <v>42</v>
      </c>
      <c r="H213" s="1463"/>
      <c r="I213" s="1463"/>
      <c r="J213" s="1463"/>
      <c r="K213" s="1463"/>
    </row>
    <row r="214" spans="1:11" ht="14.1" customHeight="1">
      <c r="A214" s="1463"/>
      <c r="B214" s="1463"/>
      <c r="C214" s="1466" t="s">
        <v>47</v>
      </c>
      <c r="D214" s="1470" t="s">
        <v>18</v>
      </c>
      <c r="E214" s="1470" t="s">
        <v>2003</v>
      </c>
      <c r="F214" s="1470" t="s">
        <v>1737</v>
      </c>
      <c r="G214" s="1470" t="s">
        <v>2004</v>
      </c>
      <c r="H214" s="1463"/>
      <c r="I214" s="1463"/>
      <c r="J214" s="1463"/>
      <c r="K214" s="1463"/>
    </row>
    <row r="215" spans="1:11" ht="14.1" customHeight="1">
      <c r="A215" s="1463"/>
      <c r="B215" s="1463"/>
      <c r="C215" s="1826" t="s">
        <v>24</v>
      </c>
      <c r="D215" s="1827"/>
      <c r="E215" s="1827"/>
      <c r="F215" s="1827"/>
      <c r="G215" s="1827"/>
      <c r="H215" s="1463"/>
      <c r="I215" s="1463"/>
      <c r="J215" s="1463"/>
      <c r="K215" s="1463"/>
    </row>
    <row r="216" spans="1:11" ht="14.1" customHeight="1">
      <c r="A216" s="1463"/>
      <c r="B216" s="1463"/>
      <c r="C216" s="1474"/>
      <c r="D216" s="1475">
        <v>2023</v>
      </c>
      <c r="E216" s="1475">
        <v>2024</v>
      </c>
      <c r="F216" s="1475">
        <v>2025</v>
      </c>
      <c r="G216" s="1475">
        <v>2026</v>
      </c>
      <c r="H216" s="1463"/>
      <c r="I216" s="1463"/>
      <c r="J216" s="1463"/>
      <c r="K216" s="1463"/>
    </row>
    <row r="217" spans="1:11" ht="14.1" customHeight="1">
      <c r="A217" s="1463"/>
      <c r="B217" s="1463"/>
      <c r="C217" s="1476"/>
      <c r="D217" s="1477" t="s">
        <v>22</v>
      </c>
      <c r="E217" s="1477" t="s">
        <v>23</v>
      </c>
      <c r="F217" s="1477" t="s">
        <v>23</v>
      </c>
      <c r="G217" s="1477" t="s">
        <v>23</v>
      </c>
      <c r="H217" s="1463"/>
      <c r="I217" s="1463"/>
      <c r="J217" s="1463"/>
      <c r="K217" s="1463"/>
    </row>
    <row r="218" spans="1:11" ht="14.1" customHeight="1">
      <c r="A218" s="1463"/>
      <c r="B218" s="1463"/>
      <c r="C218" s="1478" t="s">
        <v>48</v>
      </c>
      <c r="D218" s="1479">
        <v>0</v>
      </c>
      <c r="E218" s="1479">
        <v>0</v>
      </c>
      <c r="F218" s="1479">
        <v>0</v>
      </c>
      <c r="G218" s="1479">
        <v>0</v>
      </c>
      <c r="H218" s="1463"/>
      <c r="I218" s="1463"/>
      <c r="J218" s="1463"/>
      <c r="K218" s="1463"/>
    </row>
    <row r="219" spans="1:11" ht="14.1" customHeight="1">
      <c r="A219" s="1463"/>
      <c r="B219" s="1463"/>
      <c r="C219" s="1478" t="s">
        <v>49</v>
      </c>
      <c r="D219" s="1479">
        <v>0</v>
      </c>
      <c r="E219" s="1479">
        <v>0</v>
      </c>
      <c r="F219" s="1479">
        <v>0</v>
      </c>
      <c r="G219" s="1479">
        <v>0</v>
      </c>
      <c r="H219" s="1463"/>
      <c r="I219" s="1463"/>
      <c r="J219" s="1463"/>
      <c r="K219" s="1463"/>
    </row>
    <row r="220" spans="1:11" ht="14.1" customHeight="1">
      <c r="A220" s="1463"/>
      <c r="B220" s="1463"/>
      <c r="C220" s="1478" t="s">
        <v>50</v>
      </c>
      <c r="D220" s="1479">
        <v>0</v>
      </c>
      <c r="E220" s="1479">
        <v>0</v>
      </c>
      <c r="F220" s="1479">
        <v>0</v>
      </c>
      <c r="G220" s="1479">
        <v>0</v>
      </c>
      <c r="H220" s="1463"/>
      <c r="I220" s="1463"/>
      <c r="J220" s="1463"/>
      <c r="K220" s="1463"/>
    </row>
    <row r="221" spans="1:11" ht="14.1" customHeight="1">
      <c r="A221" s="1463"/>
      <c r="B221" s="1463"/>
      <c r="C221" s="1478" t="s">
        <v>51</v>
      </c>
      <c r="D221" s="1479">
        <v>0</v>
      </c>
      <c r="E221" s="1479">
        <v>0</v>
      </c>
      <c r="F221" s="1479">
        <v>0</v>
      </c>
      <c r="G221" s="1479">
        <v>0</v>
      </c>
      <c r="H221" s="1463"/>
      <c r="I221" s="1463"/>
      <c r="J221" s="1463"/>
      <c r="K221" s="1463"/>
    </row>
    <row r="222" spans="1:11" ht="14.1" customHeight="1">
      <c r="A222" s="1463"/>
      <c r="B222" s="1463"/>
      <c r="C222" s="1478" t="s">
        <v>49</v>
      </c>
      <c r="D222" s="1479">
        <v>0</v>
      </c>
      <c r="E222" s="1479">
        <v>0</v>
      </c>
      <c r="F222" s="1479">
        <v>0</v>
      </c>
      <c r="G222" s="1479">
        <v>0</v>
      </c>
      <c r="H222" s="1463"/>
      <c r="I222" s="1463"/>
      <c r="J222" s="1463"/>
      <c r="K222" s="1463"/>
    </row>
    <row r="223" spans="1:11" ht="14.1" customHeight="1">
      <c r="A223" s="1463"/>
      <c r="B223" s="1463"/>
      <c r="C223" s="1478" t="s">
        <v>50</v>
      </c>
      <c r="D223" s="1479">
        <v>0</v>
      </c>
      <c r="E223" s="1479">
        <v>0</v>
      </c>
      <c r="F223" s="1479">
        <v>0</v>
      </c>
      <c r="G223" s="1479">
        <v>0</v>
      </c>
      <c r="H223" s="1463"/>
      <c r="I223" s="1463"/>
      <c r="J223" s="1463"/>
      <c r="K223" s="1463"/>
    </row>
    <row r="224" spans="1:11" ht="14.1" customHeight="1">
      <c r="A224" s="1463"/>
      <c r="B224" s="1463"/>
      <c r="C224" s="1478" t="s">
        <v>52</v>
      </c>
      <c r="D224" s="1479">
        <v>0</v>
      </c>
      <c r="E224" s="1479">
        <v>152000000</v>
      </c>
      <c r="F224" s="1479">
        <v>152974000</v>
      </c>
      <c r="G224" s="1479">
        <v>152974000</v>
      </c>
      <c r="H224" s="1463"/>
      <c r="I224" s="1463"/>
      <c r="J224" s="1463"/>
      <c r="K224" s="1463"/>
    </row>
    <row r="225" spans="1:11" ht="14.1" customHeight="1">
      <c r="A225" s="1463"/>
      <c r="B225" s="1463"/>
      <c r="C225" s="1478" t="s">
        <v>49</v>
      </c>
      <c r="D225" s="1479">
        <v>0</v>
      </c>
      <c r="E225" s="1479">
        <v>152000000</v>
      </c>
      <c r="F225" s="1479">
        <v>152974000</v>
      </c>
      <c r="G225" s="1479">
        <v>152974000</v>
      </c>
      <c r="H225" s="1463"/>
      <c r="I225" s="1463"/>
      <c r="J225" s="1463"/>
      <c r="K225" s="1463"/>
    </row>
    <row r="226" spans="1:11" ht="14.1" customHeight="1">
      <c r="A226" s="1463"/>
      <c r="B226" s="1463"/>
      <c r="C226" s="1478" t="s">
        <v>50</v>
      </c>
      <c r="D226" s="1479">
        <v>0</v>
      </c>
      <c r="E226" s="1479">
        <v>0</v>
      </c>
      <c r="F226" s="1479">
        <v>0</v>
      </c>
      <c r="G226" s="1479">
        <v>0</v>
      </c>
      <c r="H226" s="1463"/>
      <c r="I226" s="1463"/>
      <c r="J226" s="1463"/>
      <c r="K226" s="1463"/>
    </row>
    <row r="227" spans="1:11" ht="14.1" customHeight="1">
      <c r="A227" s="1463"/>
      <c r="B227" s="1463"/>
      <c r="C227" s="1478" t="s">
        <v>53</v>
      </c>
      <c r="D227" s="1479">
        <v>0</v>
      </c>
      <c r="E227" s="1479">
        <v>0</v>
      </c>
      <c r="F227" s="1479">
        <v>0</v>
      </c>
      <c r="G227" s="1479">
        <v>0</v>
      </c>
      <c r="H227" s="1463"/>
      <c r="I227" s="1463"/>
      <c r="J227" s="1463"/>
      <c r="K227" s="1463"/>
    </row>
    <row r="228" spans="1:11" ht="14.1" customHeight="1">
      <c r="A228" s="1463"/>
      <c r="B228" s="1463"/>
      <c r="C228" s="1478" t="s">
        <v>49</v>
      </c>
      <c r="D228" s="1479">
        <v>0</v>
      </c>
      <c r="E228" s="1479">
        <v>0</v>
      </c>
      <c r="F228" s="1479">
        <v>0</v>
      </c>
      <c r="G228" s="1479">
        <v>0</v>
      </c>
      <c r="H228" s="1463"/>
      <c r="I228" s="1463"/>
      <c r="J228" s="1463"/>
      <c r="K228" s="1463"/>
    </row>
    <row r="229" spans="1:11" ht="14.1" customHeight="1">
      <c r="A229" s="1463"/>
      <c r="B229" s="1463"/>
      <c r="C229" s="1478" t="s">
        <v>50</v>
      </c>
      <c r="D229" s="1479">
        <v>0</v>
      </c>
      <c r="E229" s="1479">
        <v>0</v>
      </c>
      <c r="F229" s="1479">
        <v>0</v>
      </c>
      <c r="G229" s="1479">
        <v>0</v>
      </c>
      <c r="H229" s="1463"/>
      <c r="I229" s="1463"/>
      <c r="J229" s="1463"/>
      <c r="K229" s="1463"/>
    </row>
    <row r="230" spans="1:11" ht="14.1" customHeight="1">
      <c r="A230" s="1463"/>
      <c r="B230" s="1463"/>
      <c r="C230" s="1478" t="s">
        <v>54</v>
      </c>
      <c r="D230" s="1479">
        <v>0</v>
      </c>
      <c r="E230" s="1479">
        <v>0</v>
      </c>
      <c r="F230" s="1479">
        <v>0</v>
      </c>
      <c r="G230" s="1479">
        <v>0</v>
      </c>
      <c r="H230" s="1463"/>
      <c r="I230" s="1463"/>
      <c r="J230" s="1463"/>
      <c r="K230" s="1463"/>
    </row>
    <row r="231" spans="1:11" ht="14.1" customHeight="1">
      <c r="A231" s="1463"/>
      <c r="B231" s="1463"/>
      <c r="C231" s="1478" t="s">
        <v>49</v>
      </c>
      <c r="D231" s="1479">
        <v>0</v>
      </c>
      <c r="E231" s="1479">
        <v>0</v>
      </c>
      <c r="F231" s="1479">
        <v>0</v>
      </c>
      <c r="G231" s="1479">
        <v>0</v>
      </c>
      <c r="H231" s="1463"/>
      <c r="I231" s="1463"/>
      <c r="J231" s="1463"/>
      <c r="K231" s="1463"/>
    </row>
    <row r="232" spans="1:11" ht="14.1" customHeight="1">
      <c r="A232" s="1463"/>
      <c r="B232" s="1463"/>
      <c r="C232" s="1478" t="s">
        <v>50</v>
      </c>
      <c r="D232" s="1479">
        <v>0</v>
      </c>
      <c r="E232" s="1479">
        <v>0</v>
      </c>
      <c r="F232" s="1479">
        <v>0</v>
      </c>
      <c r="G232" s="1479">
        <v>0</v>
      </c>
      <c r="H232" s="1463"/>
      <c r="I232" s="1463"/>
      <c r="J232" s="1463"/>
      <c r="K232" s="1463"/>
    </row>
    <row r="233" spans="1:11" ht="14.1" customHeight="1">
      <c r="A233" s="1463"/>
      <c r="B233" s="1463"/>
      <c r="C233" s="1478" t="s">
        <v>55</v>
      </c>
      <c r="D233" s="1479">
        <v>0</v>
      </c>
      <c r="E233" s="1479">
        <v>0</v>
      </c>
      <c r="F233" s="1479">
        <v>0</v>
      </c>
      <c r="G233" s="1479">
        <v>0</v>
      </c>
      <c r="H233" s="1463"/>
      <c r="I233" s="1463"/>
      <c r="J233" s="1463"/>
      <c r="K233" s="1463"/>
    </row>
    <row r="234" spans="1:11" ht="14.1" customHeight="1">
      <c r="A234" s="1463"/>
      <c r="B234" s="1463"/>
      <c r="C234" s="1478" t="s">
        <v>49</v>
      </c>
      <c r="D234" s="1479">
        <v>0</v>
      </c>
      <c r="E234" s="1479">
        <v>0</v>
      </c>
      <c r="F234" s="1479">
        <v>0</v>
      </c>
      <c r="G234" s="1479">
        <v>0</v>
      </c>
      <c r="H234" s="1463"/>
      <c r="I234" s="1463"/>
      <c r="J234" s="1463"/>
      <c r="K234" s="1463"/>
    </row>
    <row r="235" spans="1:11" ht="14.1" customHeight="1">
      <c r="A235" s="1463"/>
      <c r="B235" s="1463"/>
      <c r="C235" s="1478" t="s">
        <v>50</v>
      </c>
      <c r="D235" s="1479">
        <v>0</v>
      </c>
      <c r="E235" s="1479">
        <v>0</v>
      </c>
      <c r="F235" s="1479">
        <v>0</v>
      </c>
      <c r="G235" s="1479">
        <v>0</v>
      </c>
      <c r="H235" s="1463"/>
      <c r="I235" s="1463"/>
      <c r="J235" s="1463"/>
      <c r="K235" s="1463"/>
    </row>
    <row r="236" spans="1:11" ht="14.1" customHeight="1">
      <c r="A236" s="1463"/>
      <c r="B236" s="1463"/>
      <c r="C236" s="1478" t="s">
        <v>56</v>
      </c>
      <c r="D236" s="1479">
        <v>0</v>
      </c>
      <c r="E236" s="1479">
        <v>0</v>
      </c>
      <c r="F236" s="1479">
        <v>0</v>
      </c>
      <c r="G236" s="1479">
        <v>0</v>
      </c>
      <c r="H236" s="1463"/>
      <c r="I236" s="1463"/>
      <c r="J236" s="1463"/>
      <c r="K236" s="1463"/>
    </row>
    <row r="237" spans="1:11" ht="14.1" customHeight="1">
      <c r="A237" s="1463"/>
      <c r="B237" s="1463"/>
      <c r="C237" s="1478" t="s">
        <v>49</v>
      </c>
      <c r="D237" s="1479">
        <v>0</v>
      </c>
      <c r="E237" s="1479">
        <v>0</v>
      </c>
      <c r="F237" s="1479">
        <v>0</v>
      </c>
      <c r="G237" s="1479">
        <v>0</v>
      </c>
      <c r="H237" s="1463"/>
      <c r="I237" s="1463"/>
      <c r="J237" s="1463"/>
      <c r="K237" s="1463"/>
    </row>
    <row r="238" spans="1:11" ht="14.1" customHeight="1">
      <c r="A238" s="1463"/>
      <c r="B238" s="1463"/>
      <c r="C238" s="1478" t="s">
        <v>50</v>
      </c>
      <c r="D238" s="1479">
        <v>0</v>
      </c>
      <c r="E238" s="1479">
        <v>0</v>
      </c>
      <c r="F238" s="1479">
        <v>0</v>
      </c>
      <c r="G238" s="1479">
        <v>0</v>
      </c>
      <c r="H238" s="1463"/>
      <c r="I238" s="1463"/>
      <c r="J238" s="1463"/>
      <c r="K238" s="1463"/>
    </row>
    <row r="239" spans="1:11" ht="14.1" customHeight="1">
      <c r="A239" s="1463"/>
      <c r="B239" s="1463"/>
      <c r="C239" s="1478" t="s">
        <v>57</v>
      </c>
      <c r="D239" s="1479">
        <v>0</v>
      </c>
      <c r="E239" s="1479">
        <v>0</v>
      </c>
      <c r="F239" s="1479">
        <v>0</v>
      </c>
      <c r="G239" s="1479">
        <v>0</v>
      </c>
      <c r="H239" s="1463"/>
      <c r="I239" s="1463"/>
      <c r="J239" s="1463"/>
      <c r="K239" s="1463"/>
    </row>
    <row r="240" spans="1:11" ht="14.1" customHeight="1">
      <c r="A240" s="1463"/>
      <c r="B240" s="1463"/>
      <c r="C240" s="1478" t="s">
        <v>49</v>
      </c>
      <c r="D240" s="1479">
        <v>0</v>
      </c>
      <c r="E240" s="1479">
        <v>0</v>
      </c>
      <c r="F240" s="1479">
        <v>0</v>
      </c>
      <c r="G240" s="1479">
        <v>0</v>
      </c>
      <c r="H240" s="1463"/>
      <c r="I240" s="1463"/>
      <c r="J240" s="1463"/>
      <c r="K240" s="1463"/>
    </row>
    <row r="241" spans="1:11" ht="14.1" customHeight="1">
      <c r="A241" s="1463"/>
      <c r="B241" s="1463"/>
      <c r="C241" s="1478" t="s">
        <v>58</v>
      </c>
      <c r="D241" s="1479">
        <v>0</v>
      </c>
      <c r="E241" s="1479">
        <v>0</v>
      </c>
      <c r="F241" s="1479">
        <v>0</v>
      </c>
      <c r="G241" s="1479">
        <v>0</v>
      </c>
      <c r="H241" s="1463"/>
      <c r="I241" s="1463"/>
      <c r="J241" s="1463"/>
      <c r="K241" s="1463"/>
    </row>
    <row r="242" spans="1:11" ht="14.1" customHeight="1">
      <c r="A242" s="1463"/>
      <c r="B242" s="1463"/>
      <c r="C242" s="1478" t="s">
        <v>59</v>
      </c>
      <c r="D242" s="1479">
        <v>0</v>
      </c>
      <c r="E242" s="1479">
        <v>0</v>
      </c>
      <c r="F242" s="1479">
        <v>0</v>
      </c>
      <c r="G242" s="1479">
        <v>0</v>
      </c>
      <c r="H242" s="1463"/>
      <c r="I242" s="1463"/>
      <c r="J242" s="1463"/>
      <c r="K242" s="1463"/>
    </row>
    <row r="243" spans="1:11" ht="14.1" customHeight="1">
      <c r="A243" s="1463"/>
      <c r="B243" s="1463"/>
      <c r="C243" s="1478" t="s">
        <v>60</v>
      </c>
      <c r="D243" s="1479">
        <v>0</v>
      </c>
      <c r="E243" s="1479">
        <v>0</v>
      </c>
      <c r="F243" s="1479">
        <v>0</v>
      </c>
      <c r="G243" s="1479">
        <v>0</v>
      </c>
      <c r="H243" s="1463"/>
      <c r="I243" s="1463"/>
      <c r="J243" s="1463"/>
      <c r="K243" s="1463"/>
    </row>
    <row r="244" spans="1:11" ht="14.1" customHeight="1">
      <c r="A244" s="1463"/>
      <c r="B244" s="1463"/>
      <c r="C244" s="1478" t="s">
        <v>61</v>
      </c>
      <c r="D244" s="1479">
        <v>0</v>
      </c>
      <c r="E244" s="1479">
        <v>0</v>
      </c>
      <c r="F244" s="1479">
        <v>0</v>
      </c>
      <c r="G244" s="1479">
        <v>0</v>
      </c>
      <c r="H244" s="1463"/>
      <c r="I244" s="1463"/>
      <c r="J244" s="1463"/>
      <c r="K244" s="1463"/>
    </row>
    <row r="245" spans="1:11" ht="14.1" customHeight="1">
      <c r="A245" s="1463"/>
      <c r="B245" s="1463"/>
      <c r="C245" s="1478" t="s">
        <v>62</v>
      </c>
      <c r="D245" s="1479">
        <v>0</v>
      </c>
      <c r="E245" s="1479">
        <v>0</v>
      </c>
      <c r="F245" s="1479">
        <v>0</v>
      </c>
      <c r="G245" s="1479">
        <v>0</v>
      </c>
      <c r="H245" s="1463"/>
      <c r="I245" s="1463"/>
      <c r="J245" s="1463"/>
      <c r="K245" s="1463"/>
    </row>
    <row r="246" spans="1:11" ht="14.1" customHeight="1">
      <c r="A246" s="1463"/>
      <c r="B246" s="1463"/>
      <c r="C246" s="1478" t="s">
        <v>49</v>
      </c>
      <c r="D246" s="1479">
        <v>0</v>
      </c>
      <c r="E246" s="1479">
        <v>0</v>
      </c>
      <c r="F246" s="1479">
        <v>0</v>
      </c>
      <c r="G246" s="1479">
        <v>0</v>
      </c>
      <c r="H246" s="1463"/>
      <c r="I246" s="1463"/>
      <c r="J246" s="1463"/>
      <c r="K246" s="1463"/>
    </row>
    <row r="247" spans="1:11" ht="14.1" customHeight="1">
      <c r="A247" s="1463"/>
      <c r="B247" s="1463"/>
      <c r="C247" s="1478" t="s">
        <v>58</v>
      </c>
      <c r="D247" s="1479">
        <v>0</v>
      </c>
      <c r="E247" s="1479">
        <v>0</v>
      </c>
      <c r="F247" s="1479">
        <v>0</v>
      </c>
      <c r="G247" s="1479">
        <v>0</v>
      </c>
      <c r="H247" s="1463"/>
      <c r="I247" s="1463"/>
      <c r="J247" s="1463"/>
      <c r="K247" s="1463"/>
    </row>
    <row r="248" spans="1:11" ht="14.1" customHeight="1">
      <c r="A248" s="1463"/>
      <c r="B248" s="1463"/>
      <c r="C248" s="1478" t="s">
        <v>59</v>
      </c>
      <c r="D248" s="1479">
        <v>0</v>
      </c>
      <c r="E248" s="1479">
        <v>0</v>
      </c>
      <c r="F248" s="1479">
        <v>0</v>
      </c>
      <c r="G248" s="1479">
        <v>0</v>
      </c>
      <c r="H248" s="1463"/>
      <c r="I248" s="1463"/>
      <c r="J248" s="1463"/>
      <c r="K248" s="1463"/>
    </row>
    <row r="249" spans="1:11" ht="14.1" customHeight="1">
      <c r="A249" s="1463"/>
      <c r="B249" s="1463"/>
      <c r="C249" s="1478" t="s">
        <v>60</v>
      </c>
      <c r="D249" s="1479">
        <v>0</v>
      </c>
      <c r="E249" s="1479">
        <v>0</v>
      </c>
      <c r="F249" s="1479">
        <v>0</v>
      </c>
      <c r="G249" s="1479">
        <v>0</v>
      </c>
      <c r="H249" s="1463"/>
      <c r="I249" s="1463"/>
      <c r="J249" s="1463"/>
      <c r="K249" s="1463"/>
    </row>
    <row r="250" spans="1:11" ht="14.1" customHeight="1">
      <c r="A250" s="1463"/>
      <c r="B250" s="1463"/>
      <c r="C250" s="1478" t="s">
        <v>61</v>
      </c>
      <c r="D250" s="1479">
        <v>0</v>
      </c>
      <c r="E250" s="1479">
        <v>0</v>
      </c>
      <c r="F250" s="1479">
        <v>0</v>
      </c>
      <c r="G250" s="1479">
        <v>0</v>
      </c>
      <c r="H250" s="1463"/>
      <c r="I250" s="1463"/>
      <c r="J250" s="1463"/>
      <c r="K250" s="1463"/>
    </row>
    <row r="251" spans="1:11" ht="14.1" customHeight="1">
      <c r="A251" s="1463"/>
      <c r="B251" s="1463"/>
      <c r="C251" s="1478" t="s">
        <v>63</v>
      </c>
      <c r="D251" s="1479">
        <v>0</v>
      </c>
      <c r="E251" s="1479">
        <v>0</v>
      </c>
      <c r="F251" s="1479">
        <v>0</v>
      </c>
      <c r="G251" s="1479">
        <v>0</v>
      </c>
      <c r="H251" s="1463"/>
      <c r="I251" s="1463"/>
      <c r="J251" s="1463"/>
      <c r="K251" s="1463"/>
    </row>
    <row r="252" spans="1:11" ht="14.1" customHeight="1">
      <c r="A252" s="1463"/>
      <c r="B252" s="1463"/>
      <c r="C252" s="1478" t="s">
        <v>49</v>
      </c>
      <c r="D252" s="1479">
        <v>0</v>
      </c>
      <c r="E252" s="1479">
        <v>0</v>
      </c>
      <c r="F252" s="1479">
        <v>0</v>
      </c>
      <c r="G252" s="1479">
        <v>0</v>
      </c>
      <c r="H252" s="1463"/>
      <c r="I252" s="1463"/>
      <c r="J252" s="1463"/>
      <c r="K252" s="1463"/>
    </row>
    <row r="253" spans="1:11" ht="14.1" customHeight="1">
      <c r="A253" s="1463"/>
      <c r="B253" s="1463"/>
      <c r="C253" s="1478" t="s">
        <v>58</v>
      </c>
      <c r="D253" s="1479">
        <v>0</v>
      </c>
      <c r="E253" s="1479">
        <v>0</v>
      </c>
      <c r="F253" s="1479">
        <v>0</v>
      </c>
      <c r="G253" s="1479">
        <v>0</v>
      </c>
      <c r="H253" s="1463"/>
      <c r="I253" s="1463"/>
      <c r="J253" s="1463"/>
      <c r="K253" s="1463"/>
    </row>
    <row r="254" spans="1:11" ht="14.1" customHeight="1">
      <c r="A254" s="1463"/>
      <c r="B254" s="1463"/>
      <c r="C254" s="1478" t="s">
        <v>59</v>
      </c>
      <c r="D254" s="1479">
        <v>0</v>
      </c>
      <c r="E254" s="1479">
        <v>0</v>
      </c>
      <c r="F254" s="1479">
        <v>0</v>
      </c>
      <c r="G254" s="1479">
        <v>0</v>
      </c>
      <c r="H254" s="1463"/>
      <c r="I254" s="1463"/>
      <c r="J254" s="1463"/>
      <c r="K254" s="1463"/>
    </row>
    <row r="255" spans="1:11" ht="14.1" customHeight="1">
      <c r="A255" s="1463"/>
      <c r="B255" s="1463"/>
      <c r="C255" s="1478" t="s">
        <v>60</v>
      </c>
      <c r="D255" s="1479">
        <v>0</v>
      </c>
      <c r="E255" s="1479">
        <v>0</v>
      </c>
      <c r="F255" s="1479">
        <v>0</v>
      </c>
      <c r="G255" s="1479">
        <v>0</v>
      </c>
      <c r="H255" s="1463"/>
      <c r="I255" s="1463"/>
      <c r="J255" s="1463"/>
      <c r="K255" s="1463"/>
    </row>
    <row r="256" spans="1:11" ht="14.1" customHeight="1">
      <c r="A256" s="1463"/>
      <c r="B256" s="1463"/>
      <c r="C256" s="1478" t="s">
        <v>61</v>
      </c>
      <c r="D256" s="1479">
        <v>0</v>
      </c>
      <c r="E256" s="1479">
        <v>0</v>
      </c>
      <c r="F256" s="1479">
        <v>0</v>
      </c>
      <c r="G256" s="1479">
        <v>0</v>
      </c>
      <c r="H256" s="1463"/>
      <c r="I256" s="1463"/>
      <c r="J256" s="1463"/>
      <c r="K256" s="1463"/>
    </row>
    <row r="257" spans="1:11" ht="14.1" customHeight="1">
      <c r="A257" s="1463"/>
      <c r="B257" s="1463"/>
      <c r="C257" s="1478" t="s">
        <v>64</v>
      </c>
      <c r="D257" s="1479">
        <v>0</v>
      </c>
      <c r="E257" s="1479">
        <v>0</v>
      </c>
      <c r="F257" s="1479">
        <v>0</v>
      </c>
      <c r="G257" s="1479">
        <v>0</v>
      </c>
      <c r="H257" s="1463"/>
      <c r="I257" s="1463"/>
      <c r="J257" s="1463"/>
      <c r="K257" s="1463"/>
    </row>
    <row r="258" spans="1:11" ht="14.1" customHeight="1">
      <c r="A258" s="1463"/>
      <c r="B258" s="1463"/>
      <c r="C258" s="1478" t="s">
        <v>65</v>
      </c>
      <c r="D258" s="1479">
        <v>0</v>
      </c>
      <c r="E258" s="1479">
        <v>0</v>
      </c>
      <c r="F258" s="1479">
        <v>0</v>
      </c>
      <c r="G258" s="1479">
        <v>0</v>
      </c>
      <c r="H258" s="1463"/>
      <c r="I258" s="1463"/>
      <c r="J258" s="1463"/>
      <c r="K258" s="1463"/>
    </row>
    <row r="259" spans="1:11" ht="14.1" customHeight="1">
      <c r="A259" s="1463"/>
      <c r="B259" s="1463"/>
      <c r="C259" s="1480" t="s">
        <v>25</v>
      </c>
      <c r="D259" s="1479">
        <v>0</v>
      </c>
      <c r="E259" s="1479">
        <v>152000000</v>
      </c>
      <c r="F259" s="1479">
        <v>152974000</v>
      </c>
      <c r="G259" s="1479">
        <v>152974000</v>
      </c>
      <c r="H259" s="1463"/>
      <c r="I259" s="1463"/>
      <c r="J259" s="1463"/>
      <c r="K259" s="1463"/>
    </row>
    <row r="260" spans="1:11" ht="14.1" customHeight="1">
      <c r="A260" s="1463"/>
      <c r="B260" s="1463"/>
      <c r="C260" s="1830" t="s">
        <v>66</v>
      </c>
      <c r="D260" s="1831"/>
      <c r="E260" s="1831"/>
      <c r="F260" s="1831"/>
      <c r="G260" s="1831"/>
      <c r="H260" s="1463"/>
      <c r="I260" s="1463"/>
      <c r="J260" s="1463"/>
      <c r="K260" s="1463"/>
    </row>
    <row r="261" spans="1:11" ht="14.1" customHeight="1">
      <c r="A261" s="1463"/>
      <c r="B261" s="1463"/>
      <c r="C261" s="1471" t="s">
        <v>1969</v>
      </c>
      <c r="D261" s="1830" t="s">
        <v>1970</v>
      </c>
      <c r="E261" s="1831"/>
      <c r="F261" s="1831"/>
      <c r="G261" s="1831"/>
      <c r="H261" s="1463"/>
      <c r="I261" s="1463"/>
      <c r="J261" s="1463"/>
      <c r="K261" s="1463"/>
    </row>
    <row r="262" spans="1:11" ht="18" customHeight="1">
      <c r="A262" s="1463"/>
      <c r="B262" s="1463"/>
      <c r="C262" s="1472" t="s">
        <v>19</v>
      </c>
      <c r="D262" s="1828" t="s">
        <v>2005</v>
      </c>
      <c r="E262" s="1829"/>
      <c r="F262" s="1829"/>
      <c r="G262" s="1829"/>
      <c r="H262" s="1463"/>
      <c r="I262" s="1463"/>
      <c r="J262" s="1463"/>
      <c r="K262" s="1463"/>
    </row>
    <row r="263" spans="1:11" ht="18" customHeight="1">
      <c r="A263" s="1463"/>
      <c r="B263" s="1463"/>
      <c r="C263" s="1473" t="s">
        <v>20</v>
      </c>
      <c r="D263" s="1824" t="s">
        <v>2006</v>
      </c>
      <c r="E263" s="1825"/>
      <c r="F263" s="1825"/>
      <c r="G263" s="1825"/>
      <c r="H263" s="1463"/>
      <c r="I263" s="1463"/>
      <c r="J263" s="1463"/>
      <c r="K263" s="1463"/>
    </row>
    <row r="264" spans="1:11" ht="18" customHeight="1">
      <c r="A264" s="1463"/>
      <c r="B264" s="1463"/>
      <c r="C264" s="1473" t="s">
        <v>21</v>
      </c>
      <c r="D264" s="1824" t="s">
        <v>2007</v>
      </c>
      <c r="E264" s="1825"/>
      <c r="F264" s="1825"/>
      <c r="G264" s="1825"/>
      <c r="H264" s="1463"/>
      <c r="I264" s="1463"/>
      <c r="J264" s="1463"/>
      <c r="K264" s="1463"/>
    </row>
    <row r="265" spans="1:11" ht="15" customHeight="1">
      <c r="A265" s="1463"/>
      <c r="B265" s="1463"/>
      <c r="C265" s="1474"/>
      <c r="D265" s="1475">
        <v>2023</v>
      </c>
      <c r="E265" s="1475">
        <v>2024</v>
      </c>
      <c r="F265" s="1475">
        <v>2025</v>
      </c>
      <c r="G265" s="1475">
        <v>2026</v>
      </c>
      <c r="H265" s="1463"/>
      <c r="I265" s="1463"/>
      <c r="J265" s="1463"/>
      <c r="K265" s="1463"/>
    </row>
    <row r="266" spans="1:11" ht="15" customHeight="1">
      <c r="A266" s="1463"/>
      <c r="B266" s="1463"/>
      <c r="C266" s="1476"/>
      <c r="D266" s="1477" t="s">
        <v>22</v>
      </c>
      <c r="E266" s="1477" t="s">
        <v>23</v>
      </c>
      <c r="F266" s="1477" t="s">
        <v>23</v>
      </c>
      <c r="G266" s="1477" t="s">
        <v>23</v>
      </c>
      <c r="H266" s="1463"/>
      <c r="I266" s="1463"/>
      <c r="J266" s="1463"/>
      <c r="K266" s="1463"/>
    </row>
    <row r="267" spans="1:11" ht="14.1" customHeight="1">
      <c r="A267" s="1463"/>
      <c r="B267" s="1463"/>
      <c r="C267" s="1466" t="s">
        <v>33</v>
      </c>
      <c r="D267" s="1470" t="s">
        <v>2008</v>
      </c>
      <c r="E267" s="1470" t="s">
        <v>385</v>
      </c>
      <c r="F267" s="1470" t="s">
        <v>126</v>
      </c>
      <c r="G267" s="1470" t="s">
        <v>385</v>
      </c>
      <c r="H267" s="1463"/>
      <c r="I267" s="1463"/>
      <c r="J267" s="1463"/>
      <c r="K267" s="1463"/>
    </row>
    <row r="268" spans="1:11" ht="14.1" customHeight="1">
      <c r="A268" s="1463"/>
      <c r="B268" s="1463"/>
      <c r="C268" s="1466" t="s">
        <v>35</v>
      </c>
      <c r="D268" s="1470" t="s">
        <v>2009</v>
      </c>
      <c r="E268" s="1470" t="s">
        <v>2010</v>
      </c>
      <c r="F268" s="1470" t="s">
        <v>2011</v>
      </c>
      <c r="G268" s="1470" t="s">
        <v>2012</v>
      </c>
      <c r="H268" s="1463"/>
      <c r="I268" s="1463"/>
      <c r="J268" s="1463"/>
      <c r="K268" s="1463"/>
    </row>
    <row r="269" spans="1:11" ht="14.1" customHeight="1">
      <c r="A269" s="1463"/>
      <c r="B269" s="1463"/>
      <c r="C269" s="1466" t="s">
        <v>40</v>
      </c>
      <c r="D269" s="1470" t="s">
        <v>2013</v>
      </c>
      <c r="E269" s="1470" t="s">
        <v>2014</v>
      </c>
      <c r="F269" s="1470" t="s">
        <v>2015</v>
      </c>
      <c r="G269" s="1470" t="s">
        <v>2016</v>
      </c>
      <c r="H269" s="1463"/>
      <c r="I269" s="1463"/>
      <c r="J269" s="1463"/>
      <c r="K269" s="1463"/>
    </row>
    <row r="270" spans="1:11" ht="14.1" customHeight="1">
      <c r="A270" s="1463"/>
      <c r="B270" s="1463"/>
      <c r="C270" s="1466" t="s">
        <v>41</v>
      </c>
      <c r="D270" s="1470" t="s">
        <v>18</v>
      </c>
      <c r="E270" s="1470" t="s">
        <v>2017</v>
      </c>
      <c r="F270" s="1470" t="s">
        <v>2018</v>
      </c>
      <c r="G270" s="1470" t="s">
        <v>2019</v>
      </c>
      <c r="H270" s="1463"/>
      <c r="I270" s="1463"/>
      <c r="J270" s="1463"/>
      <c r="K270" s="1463"/>
    </row>
    <row r="271" spans="1:11" ht="14.1" customHeight="1">
      <c r="A271" s="1463"/>
      <c r="B271" s="1463"/>
      <c r="C271" s="1466" t="s">
        <v>43</v>
      </c>
      <c r="D271" s="1470" t="s">
        <v>18</v>
      </c>
      <c r="E271" s="1470" t="s">
        <v>2020</v>
      </c>
      <c r="F271" s="1470" t="s">
        <v>2021</v>
      </c>
      <c r="G271" s="1470" t="s">
        <v>2022</v>
      </c>
      <c r="H271" s="1463"/>
      <c r="I271" s="1463"/>
      <c r="J271" s="1463"/>
      <c r="K271" s="1463"/>
    </row>
    <row r="272" spans="1:11" ht="14.1" customHeight="1">
      <c r="A272" s="1463"/>
      <c r="B272" s="1463"/>
      <c r="C272" s="1466" t="s">
        <v>47</v>
      </c>
      <c r="D272" s="1470" t="s">
        <v>18</v>
      </c>
      <c r="E272" s="1470" t="s">
        <v>2023</v>
      </c>
      <c r="F272" s="1470" t="s">
        <v>2024</v>
      </c>
      <c r="G272" s="1470" t="s">
        <v>2025</v>
      </c>
      <c r="H272" s="1463"/>
      <c r="I272" s="1463"/>
      <c r="J272" s="1463"/>
      <c r="K272" s="1463"/>
    </row>
    <row r="273" spans="1:11" ht="14.1" customHeight="1">
      <c r="A273" s="1463"/>
      <c r="B273" s="1463"/>
      <c r="C273" s="1826" t="s">
        <v>24</v>
      </c>
      <c r="D273" s="1827"/>
      <c r="E273" s="1827"/>
      <c r="F273" s="1827"/>
      <c r="G273" s="1827"/>
      <c r="H273" s="1463"/>
      <c r="I273" s="1463"/>
      <c r="J273" s="1463"/>
      <c r="K273" s="1463"/>
    </row>
    <row r="274" spans="1:11" ht="14.1" customHeight="1">
      <c r="A274" s="1463"/>
      <c r="B274" s="1463"/>
      <c r="C274" s="1474"/>
      <c r="D274" s="1475">
        <v>2023</v>
      </c>
      <c r="E274" s="1475">
        <v>2024</v>
      </c>
      <c r="F274" s="1475">
        <v>2025</v>
      </c>
      <c r="G274" s="1475">
        <v>2026</v>
      </c>
      <c r="H274" s="1463"/>
      <c r="I274" s="1463"/>
      <c r="J274" s="1463"/>
      <c r="K274" s="1463"/>
    </row>
    <row r="275" spans="1:11" ht="14.1" customHeight="1">
      <c r="A275" s="1463"/>
      <c r="B275" s="1463"/>
      <c r="C275" s="1476"/>
      <c r="D275" s="1477" t="s">
        <v>22</v>
      </c>
      <c r="E275" s="1477" t="s">
        <v>23</v>
      </c>
      <c r="F275" s="1477" t="s">
        <v>23</v>
      </c>
      <c r="G275" s="1477" t="s">
        <v>23</v>
      </c>
      <c r="H275" s="1463"/>
      <c r="I275" s="1463"/>
      <c r="J275" s="1463"/>
      <c r="K275" s="1463"/>
    </row>
    <row r="276" spans="1:11" ht="14.1" customHeight="1">
      <c r="A276" s="1463"/>
      <c r="B276" s="1463"/>
      <c r="C276" s="1478" t="s">
        <v>48</v>
      </c>
      <c r="D276" s="1479">
        <v>0</v>
      </c>
      <c r="E276" s="1479">
        <v>0</v>
      </c>
      <c r="F276" s="1479">
        <v>0</v>
      </c>
      <c r="G276" s="1479">
        <v>0</v>
      </c>
      <c r="H276" s="1463"/>
      <c r="I276" s="1463"/>
      <c r="J276" s="1463"/>
      <c r="K276" s="1463"/>
    </row>
    <row r="277" spans="1:11" ht="14.1" customHeight="1">
      <c r="A277" s="1463"/>
      <c r="B277" s="1463"/>
      <c r="C277" s="1478" t="s">
        <v>49</v>
      </c>
      <c r="D277" s="1479">
        <v>0</v>
      </c>
      <c r="E277" s="1479">
        <v>0</v>
      </c>
      <c r="F277" s="1479">
        <v>0</v>
      </c>
      <c r="G277" s="1479">
        <v>0</v>
      </c>
      <c r="H277" s="1463"/>
      <c r="I277" s="1463"/>
      <c r="J277" s="1463"/>
      <c r="K277" s="1463"/>
    </row>
    <row r="278" spans="1:11" ht="14.1" customHeight="1">
      <c r="A278" s="1463"/>
      <c r="B278" s="1463"/>
      <c r="C278" s="1478" t="s">
        <v>50</v>
      </c>
      <c r="D278" s="1479">
        <v>0</v>
      </c>
      <c r="E278" s="1479">
        <v>0</v>
      </c>
      <c r="F278" s="1479">
        <v>0</v>
      </c>
      <c r="G278" s="1479">
        <v>0</v>
      </c>
      <c r="H278" s="1463"/>
      <c r="I278" s="1463"/>
      <c r="J278" s="1463"/>
      <c r="K278" s="1463"/>
    </row>
    <row r="279" spans="1:11" ht="14.1" customHeight="1">
      <c r="A279" s="1463"/>
      <c r="B279" s="1463"/>
      <c r="C279" s="1478" t="s">
        <v>51</v>
      </c>
      <c r="D279" s="1479">
        <v>0</v>
      </c>
      <c r="E279" s="1479">
        <v>0</v>
      </c>
      <c r="F279" s="1479">
        <v>0</v>
      </c>
      <c r="G279" s="1479">
        <v>0</v>
      </c>
      <c r="H279" s="1463"/>
      <c r="I279" s="1463"/>
      <c r="J279" s="1463"/>
      <c r="K279" s="1463"/>
    </row>
    <row r="280" spans="1:11" ht="14.1" customHeight="1">
      <c r="A280" s="1463"/>
      <c r="B280" s="1463"/>
      <c r="C280" s="1478" t="s">
        <v>49</v>
      </c>
      <c r="D280" s="1479">
        <v>0</v>
      </c>
      <c r="E280" s="1479">
        <v>0</v>
      </c>
      <c r="F280" s="1479">
        <v>0</v>
      </c>
      <c r="G280" s="1479">
        <v>0</v>
      </c>
      <c r="H280" s="1463"/>
      <c r="I280" s="1463"/>
      <c r="J280" s="1463"/>
      <c r="K280" s="1463"/>
    </row>
    <row r="281" spans="1:11" ht="14.1" customHeight="1">
      <c r="A281" s="1463"/>
      <c r="B281" s="1463"/>
      <c r="C281" s="1478" t="s">
        <v>50</v>
      </c>
      <c r="D281" s="1479">
        <v>0</v>
      </c>
      <c r="E281" s="1479">
        <v>0</v>
      </c>
      <c r="F281" s="1479">
        <v>0</v>
      </c>
      <c r="G281" s="1479">
        <v>0</v>
      </c>
      <c r="H281" s="1463"/>
      <c r="I281" s="1463"/>
      <c r="J281" s="1463"/>
      <c r="K281" s="1463"/>
    </row>
    <row r="282" spans="1:11" ht="14.1" customHeight="1">
      <c r="A282" s="1463"/>
      <c r="B282" s="1463"/>
      <c r="C282" s="1478" t="s">
        <v>52</v>
      </c>
      <c r="D282" s="1479">
        <v>0</v>
      </c>
      <c r="E282" s="1479">
        <v>0</v>
      </c>
      <c r="F282" s="1479">
        <v>0</v>
      </c>
      <c r="G282" s="1479">
        <v>0</v>
      </c>
      <c r="H282" s="1463"/>
      <c r="I282" s="1463"/>
      <c r="J282" s="1463"/>
      <c r="K282" s="1463"/>
    </row>
    <row r="283" spans="1:11" ht="14.1" customHeight="1">
      <c r="A283" s="1463"/>
      <c r="B283" s="1463"/>
      <c r="C283" s="1478" t="s">
        <v>49</v>
      </c>
      <c r="D283" s="1479">
        <v>0</v>
      </c>
      <c r="E283" s="1479">
        <v>0</v>
      </c>
      <c r="F283" s="1479">
        <v>0</v>
      </c>
      <c r="G283" s="1479">
        <v>0</v>
      </c>
      <c r="H283" s="1463"/>
      <c r="I283" s="1463"/>
      <c r="J283" s="1463"/>
      <c r="K283" s="1463"/>
    </row>
    <row r="284" spans="1:11" ht="14.1" customHeight="1">
      <c r="A284" s="1463"/>
      <c r="B284" s="1463"/>
      <c r="C284" s="1478" t="s">
        <v>50</v>
      </c>
      <c r="D284" s="1479">
        <v>0</v>
      </c>
      <c r="E284" s="1479">
        <v>0</v>
      </c>
      <c r="F284" s="1479">
        <v>0</v>
      </c>
      <c r="G284" s="1479">
        <v>0</v>
      </c>
      <c r="H284" s="1463"/>
      <c r="I284" s="1463"/>
      <c r="J284" s="1463"/>
      <c r="K284" s="1463"/>
    </row>
    <row r="285" spans="1:11" ht="14.1" customHeight="1">
      <c r="A285" s="1463"/>
      <c r="B285" s="1463"/>
      <c r="C285" s="1478" t="s">
        <v>53</v>
      </c>
      <c r="D285" s="1479">
        <v>0</v>
      </c>
      <c r="E285" s="1479">
        <v>0</v>
      </c>
      <c r="F285" s="1479">
        <v>0</v>
      </c>
      <c r="G285" s="1479">
        <v>0</v>
      </c>
      <c r="H285" s="1463"/>
      <c r="I285" s="1463"/>
      <c r="J285" s="1463"/>
      <c r="K285" s="1463"/>
    </row>
    <row r="286" spans="1:11" ht="14.1" customHeight="1">
      <c r="A286" s="1463"/>
      <c r="B286" s="1463"/>
      <c r="C286" s="1478" t="s">
        <v>49</v>
      </c>
      <c r="D286" s="1479">
        <v>0</v>
      </c>
      <c r="E286" s="1479">
        <v>0</v>
      </c>
      <c r="F286" s="1479">
        <v>0</v>
      </c>
      <c r="G286" s="1479">
        <v>0</v>
      </c>
      <c r="H286" s="1463"/>
      <c r="I286" s="1463"/>
      <c r="J286" s="1463"/>
      <c r="K286" s="1463"/>
    </row>
    <row r="287" spans="1:11" ht="14.1" customHeight="1">
      <c r="A287" s="1463"/>
      <c r="B287" s="1463"/>
      <c r="C287" s="1478" t="s">
        <v>50</v>
      </c>
      <c r="D287" s="1479">
        <v>0</v>
      </c>
      <c r="E287" s="1479">
        <v>0</v>
      </c>
      <c r="F287" s="1479">
        <v>0</v>
      </c>
      <c r="G287" s="1479">
        <v>0</v>
      </c>
      <c r="H287" s="1463"/>
      <c r="I287" s="1463"/>
      <c r="J287" s="1463"/>
      <c r="K287" s="1463"/>
    </row>
    <row r="288" spans="1:11" ht="14.1" customHeight="1">
      <c r="A288" s="1463"/>
      <c r="B288" s="1463"/>
      <c r="C288" s="1478" t="s">
        <v>54</v>
      </c>
      <c r="D288" s="1479">
        <v>0</v>
      </c>
      <c r="E288" s="1479">
        <v>0</v>
      </c>
      <c r="F288" s="1479">
        <v>0</v>
      </c>
      <c r="G288" s="1479">
        <v>0</v>
      </c>
      <c r="H288" s="1463"/>
      <c r="I288" s="1463"/>
      <c r="J288" s="1463"/>
      <c r="K288" s="1463"/>
    </row>
    <row r="289" spans="1:11" ht="14.1" customHeight="1">
      <c r="A289" s="1463"/>
      <c r="B289" s="1463"/>
      <c r="C289" s="1478" t="s">
        <v>49</v>
      </c>
      <c r="D289" s="1479">
        <v>0</v>
      </c>
      <c r="E289" s="1479">
        <v>0</v>
      </c>
      <c r="F289" s="1479">
        <v>0</v>
      </c>
      <c r="G289" s="1479">
        <v>0</v>
      </c>
      <c r="H289" s="1463"/>
      <c r="I289" s="1463"/>
      <c r="J289" s="1463"/>
      <c r="K289" s="1463"/>
    </row>
    <row r="290" spans="1:11" ht="14.1" customHeight="1">
      <c r="A290" s="1463"/>
      <c r="B290" s="1463"/>
      <c r="C290" s="1478" t="s">
        <v>50</v>
      </c>
      <c r="D290" s="1479">
        <v>0</v>
      </c>
      <c r="E290" s="1479">
        <v>0</v>
      </c>
      <c r="F290" s="1479">
        <v>0</v>
      </c>
      <c r="G290" s="1479">
        <v>0</v>
      </c>
      <c r="H290" s="1463"/>
      <c r="I290" s="1463"/>
      <c r="J290" s="1463"/>
      <c r="K290" s="1463"/>
    </row>
    <row r="291" spans="1:11" ht="14.1" customHeight="1">
      <c r="A291" s="1463"/>
      <c r="B291" s="1463"/>
      <c r="C291" s="1478" t="s">
        <v>55</v>
      </c>
      <c r="D291" s="1479">
        <v>0</v>
      </c>
      <c r="E291" s="1479">
        <v>0</v>
      </c>
      <c r="F291" s="1479">
        <v>0</v>
      </c>
      <c r="G291" s="1479">
        <v>0</v>
      </c>
      <c r="H291" s="1463"/>
      <c r="I291" s="1463"/>
      <c r="J291" s="1463"/>
      <c r="K291" s="1463"/>
    </row>
    <row r="292" spans="1:11" ht="14.1" customHeight="1">
      <c r="A292" s="1463"/>
      <c r="B292" s="1463"/>
      <c r="C292" s="1478" t="s">
        <v>49</v>
      </c>
      <c r="D292" s="1479">
        <v>0</v>
      </c>
      <c r="E292" s="1479">
        <v>0</v>
      </c>
      <c r="F292" s="1479">
        <v>0</v>
      </c>
      <c r="G292" s="1479">
        <v>0</v>
      </c>
      <c r="H292" s="1463"/>
      <c r="I292" s="1463"/>
      <c r="J292" s="1463"/>
      <c r="K292" s="1463"/>
    </row>
    <row r="293" spans="1:11" ht="14.1" customHeight="1">
      <c r="A293" s="1463"/>
      <c r="B293" s="1463"/>
      <c r="C293" s="1478" t="s">
        <v>50</v>
      </c>
      <c r="D293" s="1479">
        <v>0</v>
      </c>
      <c r="E293" s="1479">
        <v>0</v>
      </c>
      <c r="F293" s="1479">
        <v>0</v>
      </c>
      <c r="G293" s="1479">
        <v>0</v>
      </c>
      <c r="H293" s="1463"/>
      <c r="I293" s="1463"/>
      <c r="J293" s="1463"/>
      <c r="K293" s="1463"/>
    </row>
    <row r="294" spans="1:11" ht="14.1" customHeight="1">
      <c r="A294" s="1463"/>
      <c r="B294" s="1463"/>
      <c r="C294" s="1478" t="s">
        <v>56</v>
      </c>
      <c r="D294" s="1479">
        <v>0</v>
      </c>
      <c r="E294" s="1479">
        <v>0</v>
      </c>
      <c r="F294" s="1479">
        <v>0</v>
      </c>
      <c r="G294" s="1479">
        <v>0</v>
      </c>
      <c r="H294" s="1463"/>
      <c r="I294" s="1463"/>
      <c r="J294" s="1463"/>
      <c r="K294" s="1463"/>
    </row>
    <row r="295" spans="1:11" ht="14.1" customHeight="1">
      <c r="A295" s="1463"/>
      <c r="B295" s="1463"/>
      <c r="C295" s="1478" t="s">
        <v>49</v>
      </c>
      <c r="D295" s="1479">
        <v>0</v>
      </c>
      <c r="E295" s="1479">
        <v>0</v>
      </c>
      <c r="F295" s="1479">
        <v>0</v>
      </c>
      <c r="G295" s="1479">
        <v>0</v>
      </c>
      <c r="H295" s="1463"/>
      <c r="I295" s="1463"/>
      <c r="J295" s="1463"/>
      <c r="K295" s="1463"/>
    </row>
    <row r="296" spans="1:11" ht="14.1" customHeight="1">
      <c r="A296" s="1463"/>
      <c r="B296" s="1463"/>
      <c r="C296" s="1478" t="s">
        <v>50</v>
      </c>
      <c r="D296" s="1479">
        <v>0</v>
      </c>
      <c r="E296" s="1479">
        <v>0</v>
      </c>
      <c r="F296" s="1479">
        <v>0</v>
      </c>
      <c r="G296" s="1479">
        <v>0</v>
      </c>
      <c r="H296" s="1463"/>
      <c r="I296" s="1463"/>
      <c r="J296" s="1463"/>
      <c r="K296" s="1463"/>
    </row>
    <row r="297" spans="1:11" ht="14.1" customHeight="1">
      <c r="A297" s="1463"/>
      <c r="B297" s="1463"/>
      <c r="C297" s="1478" t="s">
        <v>57</v>
      </c>
      <c r="D297" s="1479">
        <v>0</v>
      </c>
      <c r="E297" s="1479">
        <v>0</v>
      </c>
      <c r="F297" s="1479">
        <v>0</v>
      </c>
      <c r="G297" s="1479">
        <v>0</v>
      </c>
      <c r="H297" s="1463"/>
      <c r="I297" s="1463"/>
      <c r="J297" s="1463"/>
      <c r="K297" s="1463"/>
    </row>
    <row r="298" spans="1:11" ht="14.1" customHeight="1">
      <c r="A298" s="1463"/>
      <c r="B298" s="1463"/>
      <c r="C298" s="1478" t="s">
        <v>49</v>
      </c>
      <c r="D298" s="1479">
        <v>0</v>
      </c>
      <c r="E298" s="1479">
        <v>0</v>
      </c>
      <c r="F298" s="1479">
        <v>0</v>
      </c>
      <c r="G298" s="1479">
        <v>0</v>
      </c>
      <c r="H298" s="1463"/>
      <c r="I298" s="1463"/>
      <c r="J298" s="1463"/>
      <c r="K298" s="1463"/>
    </row>
    <row r="299" spans="1:11" ht="14.1" customHeight="1">
      <c r="A299" s="1463"/>
      <c r="B299" s="1463"/>
      <c r="C299" s="1478" t="s">
        <v>58</v>
      </c>
      <c r="D299" s="1479">
        <v>0</v>
      </c>
      <c r="E299" s="1479">
        <v>0</v>
      </c>
      <c r="F299" s="1479">
        <v>0</v>
      </c>
      <c r="G299" s="1479">
        <v>0</v>
      </c>
      <c r="H299" s="1463"/>
      <c r="I299" s="1463"/>
      <c r="J299" s="1463"/>
      <c r="K299" s="1463"/>
    </row>
    <row r="300" spans="1:11" ht="14.1" customHeight="1">
      <c r="A300" s="1463"/>
      <c r="B300" s="1463"/>
      <c r="C300" s="1478" t="s">
        <v>59</v>
      </c>
      <c r="D300" s="1479">
        <v>0</v>
      </c>
      <c r="E300" s="1479">
        <v>0</v>
      </c>
      <c r="F300" s="1479">
        <v>0</v>
      </c>
      <c r="G300" s="1479">
        <v>0</v>
      </c>
      <c r="H300" s="1463"/>
      <c r="I300" s="1463"/>
      <c r="J300" s="1463"/>
      <c r="K300" s="1463"/>
    </row>
    <row r="301" spans="1:11" ht="14.1" customHeight="1">
      <c r="A301" s="1463"/>
      <c r="B301" s="1463"/>
      <c r="C301" s="1478" t="s">
        <v>60</v>
      </c>
      <c r="D301" s="1479">
        <v>0</v>
      </c>
      <c r="E301" s="1479">
        <v>0</v>
      </c>
      <c r="F301" s="1479">
        <v>0</v>
      </c>
      <c r="G301" s="1479">
        <v>0</v>
      </c>
      <c r="H301" s="1463"/>
      <c r="I301" s="1463"/>
      <c r="J301" s="1463"/>
      <c r="K301" s="1463"/>
    </row>
    <row r="302" spans="1:11" ht="14.1" customHeight="1">
      <c r="A302" s="1463"/>
      <c r="B302" s="1463"/>
      <c r="C302" s="1478" t="s">
        <v>61</v>
      </c>
      <c r="D302" s="1479">
        <v>0</v>
      </c>
      <c r="E302" s="1479">
        <v>0</v>
      </c>
      <c r="F302" s="1479">
        <v>0</v>
      </c>
      <c r="G302" s="1479">
        <v>0</v>
      </c>
      <c r="H302" s="1463"/>
      <c r="I302" s="1463"/>
      <c r="J302" s="1463"/>
      <c r="K302" s="1463"/>
    </row>
    <row r="303" spans="1:11" ht="14.1" customHeight="1">
      <c r="A303" s="1463"/>
      <c r="B303" s="1463"/>
      <c r="C303" s="1478" t="s">
        <v>62</v>
      </c>
      <c r="D303" s="1479">
        <v>0</v>
      </c>
      <c r="E303" s="1479">
        <v>33116000</v>
      </c>
      <c r="F303" s="1479">
        <v>9757200</v>
      </c>
      <c r="G303" s="1479">
        <v>32500000</v>
      </c>
      <c r="H303" s="1463"/>
      <c r="I303" s="1463"/>
      <c r="J303" s="1463"/>
      <c r="K303" s="1463"/>
    </row>
    <row r="304" spans="1:11" ht="14.1" customHeight="1">
      <c r="A304" s="1463"/>
      <c r="B304" s="1463"/>
      <c r="C304" s="1478" t="s">
        <v>49</v>
      </c>
      <c r="D304" s="1479">
        <v>0</v>
      </c>
      <c r="E304" s="1479">
        <v>33116000</v>
      </c>
      <c r="F304" s="1479">
        <v>9757200</v>
      </c>
      <c r="G304" s="1479">
        <v>32500000</v>
      </c>
      <c r="H304" s="1463"/>
      <c r="I304" s="1463"/>
      <c r="J304" s="1463"/>
      <c r="K304" s="1463"/>
    </row>
    <row r="305" spans="1:11" ht="14.1" customHeight="1">
      <c r="A305" s="1463"/>
      <c r="B305" s="1463"/>
      <c r="C305" s="1478" t="s">
        <v>58</v>
      </c>
      <c r="D305" s="1479">
        <v>0</v>
      </c>
      <c r="E305" s="1479">
        <v>0</v>
      </c>
      <c r="F305" s="1479">
        <v>0</v>
      </c>
      <c r="G305" s="1479">
        <v>0</v>
      </c>
      <c r="H305" s="1463"/>
      <c r="I305" s="1463"/>
      <c r="J305" s="1463"/>
      <c r="K305" s="1463"/>
    </row>
    <row r="306" spans="1:11" ht="14.1" customHeight="1">
      <c r="A306" s="1463"/>
      <c r="B306" s="1463"/>
      <c r="C306" s="1478" t="s">
        <v>59</v>
      </c>
      <c r="D306" s="1479">
        <v>0</v>
      </c>
      <c r="E306" s="1479">
        <v>0</v>
      </c>
      <c r="F306" s="1479">
        <v>0</v>
      </c>
      <c r="G306" s="1479">
        <v>0</v>
      </c>
      <c r="H306" s="1463"/>
      <c r="I306" s="1463"/>
      <c r="J306" s="1463"/>
      <c r="K306" s="1463"/>
    </row>
    <row r="307" spans="1:11" ht="14.1" customHeight="1">
      <c r="A307" s="1463"/>
      <c r="B307" s="1463"/>
      <c r="C307" s="1478" t="s">
        <v>60</v>
      </c>
      <c r="D307" s="1479">
        <v>0</v>
      </c>
      <c r="E307" s="1479">
        <v>0</v>
      </c>
      <c r="F307" s="1479">
        <v>0</v>
      </c>
      <c r="G307" s="1479">
        <v>0</v>
      </c>
      <c r="H307" s="1463"/>
      <c r="I307" s="1463"/>
      <c r="J307" s="1463"/>
      <c r="K307" s="1463"/>
    </row>
    <row r="308" spans="1:11" ht="14.1" customHeight="1">
      <c r="A308" s="1463"/>
      <c r="B308" s="1463"/>
      <c r="C308" s="1478" t="s">
        <v>61</v>
      </c>
      <c r="D308" s="1479">
        <v>0</v>
      </c>
      <c r="E308" s="1479">
        <v>0</v>
      </c>
      <c r="F308" s="1479">
        <v>0</v>
      </c>
      <c r="G308" s="1479">
        <v>0</v>
      </c>
      <c r="H308" s="1463"/>
      <c r="I308" s="1463"/>
      <c r="J308" s="1463"/>
      <c r="K308" s="1463"/>
    </row>
    <row r="309" spans="1:11" ht="14.1" customHeight="1">
      <c r="A309" s="1463"/>
      <c r="B309" s="1463"/>
      <c r="C309" s="1478" t="s">
        <v>63</v>
      </c>
      <c r="D309" s="1479">
        <v>0</v>
      </c>
      <c r="E309" s="1479">
        <v>0</v>
      </c>
      <c r="F309" s="1479">
        <v>0</v>
      </c>
      <c r="G309" s="1479">
        <v>0</v>
      </c>
      <c r="H309" s="1463"/>
      <c r="I309" s="1463"/>
      <c r="J309" s="1463"/>
      <c r="K309" s="1463"/>
    </row>
    <row r="310" spans="1:11" ht="14.1" customHeight="1">
      <c r="A310" s="1463"/>
      <c r="B310" s="1463"/>
      <c r="C310" s="1478" t="s">
        <v>49</v>
      </c>
      <c r="D310" s="1479">
        <v>0</v>
      </c>
      <c r="E310" s="1479">
        <v>0</v>
      </c>
      <c r="F310" s="1479">
        <v>0</v>
      </c>
      <c r="G310" s="1479">
        <v>0</v>
      </c>
      <c r="H310" s="1463"/>
      <c r="I310" s="1463"/>
      <c r="J310" s="1463"/>
      <c r="K310" s="1463"/>
    </row>
    <row r="311" spans="1:11" ht="14.1" customHeight="1">
      <c r="A311" s="1463"/>
      <c r="B311" s="1463"/>
      <c r="C311" s="1478" t="s">
        <v>58</v>
      </c>
      <c r="D311" s="1479">
        <v>0</v>
      </c>
      <c r="E311" s="1479">
        <v>0</v>
      </c>
      <c r="F311" s="1479">
        <v>0</v>
      </c>
      <c r="G311" s="1479">
        <v>0</v>
      </c>
      <c r="H311" s="1463"/>
      <c r="I311" s="1463"/>
      <c r="J311" s="1463"/>
      <c r="K311" s="1463"/>
    </row>
    <row r="312" spans="1:11" ht="14.1" customHeight="1">
      <c r="A312" s="1463"/>
      <c r="B312" s="1463"/>
      <c r="C312" s="1478" t="s">
        <v>59</v>
      </c>
      <c r="D312" s="1479">
        <v>0</v>
      </c>
      <c r="E312" s="1479">
        <v>0</v>
      </c>
      <c r="F312" s="1479">
        <v>0</v>
      </c>
      <c r="G312" s="1479">
        <v>0</v>
      </c>
      <c r="H312" s="1463"/>
      <c r="I312" s="1463"/>
      <c r="J312" s="1463"/>
      <c r="K312" s="1463"/>
    </row>
    <row r="313" spans="1:11" ht="14.1" customHeight="1">
      <c r="A313" s="1463"/>
      <c r="B313" s="1463"/>
      <c r="C313" s="1478" t="s">
        <v>60</v>
      </c>
      <c r="D313" s="1479">
        <v>0</v>
      </c>
      <c r="E313" s="1479">
        <v>0</v>
      </c>
      <c r="F313" s="1479">
        <v>0</v>
      </c>
      <c r="G313" s="1479">
        <v>0</v>
      </c>
      <c r="H313" s="1463"/>
      <c r="I313" s="1463"/>
      <c r="J313" s="1463"/>
      <c r="K313" s="1463"/>
    </row>
    <row r="314" spans="1:11" ht="14.1" customHeight="1">
      <c r="A314" s="1463"/>
      <c r="B314" s="1463"/>
      <c r="C314" s="1478" t="s">
        <v>61</v>
      </c>
      <c r="D314" s="1479">
        <v>0</v>
      </c>
      <c r="E314" s="1479">
        <v>0</v>
      </c>
      <c r="F314" s="1479">
        <v>0</v>
      </c>
      <c r="G314" s="1479">
        <v>0</v>
      </c>
      <c r="H314" s="1463"/>
      <c r="I314" s="1463"/>
      <c r="J314" s="1463"/>
      <c r="K314" s="1463"/>
    </row>
    <row r="315" spans="1:11" ht="14.1" customHeight="1">
      <c r="A315" s="1463"/>
      <c r="B315" s="1463"/>
      <c r="C315" s="1478" t="s">
        <v>64</v>
      </c>
      <c r="D315" s="1479">
        <v>0</v>
      </c>
      <c r="E315" s="1479">
        <v>0</v>
      </c>
      <c r="F315" s="1479">
        <v>0</v>
      </c>
      <c r="G315" s="1479">
        <v>0</v>
      </c>
      <c r="H315" s="1463"/>
      <c r="I315" s="1463"/>
      <c r="J315" s="1463"/>
      <c r="K315" s="1463"/>
    </row>
    <row r="316" spans="1:11" ht="14.1" customHeight="1">
      <c r="A316" s="1463"/>
      <c r="B316" s="1463"/>
      <c r="C316" s="1478" t="s">
        <v>65</v>
      </c>
      <c r="D316" s="1479">
        <v>0</v>
      </c>
      <c r="E316" s="1479">
        <v>0</v>
      </c>
      <c r="F316" s="1479">
        <v>0</v>
      </c>
      <c r="G316" s="1479">
        <v>0</v>
      </c>
      <c r="H316" s="1463"/>
      <c r="I316" s="1463"/>
      <c r="J316" s="1463"/>
      <c r="K316" s="1463"/>
    </row>
    <row r="317" spans="1:11" ht="14.1" customHeight="1">
      <c r="A317" s="1463"/>
      <c r="B317" s="1463"/>
      <c r="C317" s="1480" t="s">
        <v>25</v>
      </c>
      <c r="D317" s="1479">
        <v>0</v>
      </c>
      <c r="E317" s="1479">
        <v>33116000</v>
      </c>
      <c r="F317" s="1479">
        <v>9757200</v>
      </c>
      <c r="G317" s="1479">
        <v>32500000</v>
      </c>
      <c r="H317" s="1463"/>
      <c r="I317" s="1463"/>
      <c r="J317" s="1463"/>
      <c r="K317" s="1463"/>
    </row>
    <row r="318" spans="1:11" ht="14.1" customHeight="1">
      <c r="A318" s="1463"/>
      <c r="B318" s="1463"/>
      <c r="C318" s="1471" t="s">
        <v>2026</v>
      </c>
      <c r="D318" s="1830" t="s">
        <v>403</v>
      </c>
      <c r="E318" s="1831"/>
      <c r="F318" s="1831"/>
      <c r="G318" s="1831"/>
      <c r="H318" s="1463"/>
      <c r="I318" s="1463"/>
      <c r="J318" s="1463"/>
      <c r="K318" s="1463"/>
    </row>
    <row r="319" spans="1:11" ht="18" customHeight="1">
      <c r="A319" s="1463"/>
      <c r="B319" s="1463"/>
      <c r="C319" s="1472" t="s">
        <v>19</v>
      </c>
      <c r="D319" s="1828" t="s">
        <v>2027</v>
      </c>
      <c r="E319" s="1829"/>
      <c r="F319" s="1829"/>
      <c r="G319" s="1829"/>
      <c r="H319" s="1463"/>
      <c r="I319" s="1463"/>
      <c r="J319" s="1463"/>
      <c r="K319" s="1463"/>
    </row>
    <row r="320" spans="1:11" ht="18" customHeight="1">
      <c r="A320" s="1463"/>
      <c r="B320" s="1463"/>
      <c r="C320" s="1473" t="s">
        <v>20</v>
      </c>
      <c r="D320" s="1824" t="s">
        <v>2028</v>
      </c>
      <c r="E320" s="1825"/>
      <c r="F320" s="1825"/>
      <c r="G320" s="1825"/>
      <c r="H320" s="1463"/>
      <c r="I320" s="1463"/>
      <c r="J320" s="1463"/>
      <c r="K320" s="1463"/>
    </row>
    <row r="321" spans="1:11" ht="18" customHeight="1">
      <c r="A321" s="1463"/>
      <c r="B321" s="1463"/>
      <c r="C321" s="1473" t="s">
        <v>21</v>
      </c>
      <c r="D321" s="1824" t="s">
        <v>2029</v>
      </c>
      <c r="E321" s="1825"/>
      <c r="F321" s="1825"/>
      <c r="G321" s="1825"/>
      <c r="H321" s="1463"/>
      <c r="I321" s="1463"/>
      <c r="J321" s="1463"/>
      <c r="K321" s="1463"/>
    </row>
    <row r="322" spans="1:11" ht="15" customHeight="1">
      <c r="A322" s="1463"/>
      <c r="B322" s="1463"/>
      <c r="C322" s="1474"/>
      <c r="D322" s="1475">
        <v>2023</v>
      </c>
      <c r="E322" s="1475">
        <v>2024</v>
      </c>
      <c r="F322" s="1475">
        <v>2025</v>
      </c>
      <c r="G322" s="1475">
        <v>2026</v>
      </c>
      <c r="H322" s="1463"/>
      <c r="I322" s="1463"/>
      <c r="J322" s="1463"/>
      <c r="K322" s="1463"/>
    </row>
    <row r="323" spans="1:11" ht="15" customHeight="1">
      <c r="A323" s="1463"/>
      <c r="B323" s="1463"/>
      <c r="C323" s="1476"/>
      <c r="D323" s="1477" t="s">
        <v>22</v>
      </c>
      <c r="E323" s="1477" t="s">
        <v>23</v>
      </c>
      <c r="F323" s="1477" t="s">
        <v>23</v>
      </c>
      <c r="G323" s="1477" t="s">
        <v>23</v>
      </c>
      <c r="H323" s="1463"/>
      <c r="I323" s="1463"/>
      <c r="J323" s="1463"/>
      <c r="K323" s="1463"/>
    </row>
    <row r="324" spans="1:11" ht="14.1" customHeight="1">
      <c r="A324" s="1463"/>
      <c r="B324" s="1463"/>
      <c r="C324" s="1466" t="s">
        <v>33</v>
      </c>
      <c r="D324" s="1470" t="s">
        <v>42</v>
      </c>
      <c r="E324" s="1470" t="s">
        <v>42</v>
      </c>
      <c r="F324" s="1470" t="s">
        <v>170</v>
      </c>
      <c r="G324" s="1470" t="s">
        <v>42</v>
      </c>
      <c r="H324" s="1463"/>
      <c r="I324" s="1463"/>
      <c r="J324" s="1463"/>
      <c r="K324" s="1463"/>
    </row>
    <row r="325" spans="1:11" ht="14.1" customHeight="1">
      <c r="A325" s="1463"/>
      <c r="B325" s="1463"/>
      <c r="C325" s="1466" t="s">
        <v>35</v>
      </c>
      <c r="D325" s="1470" t="s">
        <v>42</v>
      </c>
      <c r="E325" s="1470" t="s">
        <v>42</v>
      </c>
      <c r="F325" s="1470" t="s">
        <v>2030</v>
      </c>
      <c r="G325" s="1470" t="s">
        <v>42</v>
      </c>
      <c r="H325" s="1463"/>
      <c r="I325" s="1463"/>
      <c r="J325" s="1463"/>
      <c r="K325" s="1463"/>
    </row>
    <row r="326" spans="1:11" ht="14.1" customHeight="1">
      <c r="A326" s="1463"/>
      <c r="B326" s="1463"/>
      <c r="C326" s="1466" t="s">
        <v>40</v>
      </c>
      <c r="D326" s="1470" t="s">
        <v>42</v>
      </c>
      <c r="E326" s="1470" t="s">
        <v>42</v>
      </c>
      <c r="F326" s="1470" t="s">
        <v>289</v>
      </c>
      <c r="G326" s="1470" t="s">
        <v>42</v>
      </c>
      <c r="H326" s="1463"/>
      <c r="I326" s="1463"/>
      <c r="J326" s="1463"/>
      <c r="K326" s="1463"/>
    </row>
    <row r="327" spans="1:11" ht="14.1" customHeight="1">
      <c r="A327" s="1463"/>
      <c r="B327" s="1463"/>
      <c r="C327" s="1466" t="s">
        <v>41</v>
      </c>
      <c r="D327" s="1470" t="s">
        <v>18</v>
      </c>
      <c r="E327" s="1470" t="s">
        <v>18</v>
      </c>
      <c r="F327" s="1470" t="s">
        <v>18</v>
      </c>
      <c r="G327" s="1470" t="s">
        <v>122</v>
      </c>
      <c r="H327" s="1463"/>
      <c r="I327" s="1463"/>
      <c r="J327" s="1463"/>
      <c r="K327" s="1463"/>
    </row>
    <row r="328" spans="1:11" ht="14.1" customHeight="1">
      <c r="A328" s="1463"/>
      <c r="B328" s="1463"/>
      <c r="C328" s="1466" t="s">
        <v>43</v>
      </c>
      <c r="D328" s="1470" t="s">
        <v>18</v>
      </c>
      <c r="E328" s="1470" t="s">
        <v>18</v>
      </c>
      <c r="F328" s="1470" t="s">
        <v>18</v>
      </c>
      <c r="G328" s="1470" t="s">
        <v>122</v>
      </c>
      <c r="H328" s="1463"/>
      <c r="I328" s="1463"/>
      <c r="J328" s="1463"/>
      <c r="K328" s="1463"/>
    </row>
    <row r="329" spans="1:11" ht="14.1" customHeight="1">
      <c r="A329" s="1463"/>
      <c r="B329" s="1463"/>
      <c r="C329" s="1466" t="s">
        <v>47</v>
      </c>
      <c r="D329" s="1470" t="s">
        <v>18</v>
      </c>
      <c r="E329" s="1470" t="s">
        <v>18</v>
      </c>
      <c r="F329" s="1470" t="s">
        <v>18</v>
      </c>
      <c r="G329" s="1470" t="s">
        <v>122</v>
      </c>
      <c r="H329" s="1463"/>
      <c r="I329" s="1463"/>
      <c r="J329" s="1463"/>
      <c r="K329" s="1463"/>
    </row>
    <row r="330" spans="1:11" ht="14.1" customHeight="1">
      <c r="A330" s="1463"/>
      <c r="B330" s="1463"/>
      <c r="C330" s="1826" t="s">
        <v>24</v>
      </c>
      <c r="D330" s="1827"/>
      <c r="E330" s="1827"/>
      <c r="F330" s="1827"/>
      <c r="G330" s="1827"/>
      <c r="H330" s="1463"/>
      <c r="I330" s="1463"/>
      <c r="J330" s="1463"/>
      <c r="K330" s="1463"/>
    </row>
    <row r="331" spans="1:11" ht="14.1" customHeight="1">
      <c r="A331" s="1463"/>
      <c r="B331" s="1463"/>
      <c r="C331" s="1474"/>
      <c r="D331" s="1475">
        <v>2023</v>
      </c>
      <c r="E331" s="1475">
        <v>2024</v>
      </c>
      <c r="F331" s="1475">
        <v>2025</v>
      </c>
      <c r="G331" s="1475">
        <v>2026</v>
      </c>
      <c r="H331" s="1463"/>
      <c r="I331" s="1463"/>
      <c r="J331" s="1463"/>
      <c r="K331" s="1463"/>
    </row>
    <row r="332" spans="1:11" ht="14.1" customHeight="1">
      <c r="A332" s="1463"/>
      <c r="B332" s="1463"/>
      <c r="C332" s="1476"/>
      <c r="D332" s="1477" t="s">
        <v>22</v>
      </c>
      <c r="E332" s="1477" t="s">
        <v>23</v>
      </c>
      <c r="F332" s="1477" t="s">
        <v>23</v>
      </c>
      <c r="G332" s="1477" t="s">
        <v>23</v>
      </c>
      <c r="H332" s="1463"/>
      <c r="I332" s="1463"/>
      <c r="J332" s="1463"/>
      <c r="K332" s="1463"/>
    </row>
    <row r="333" spans="1:11" ht="14.1" customHeight="1">
      <c r="A333" s="1463"/>
      <c r="B333" s="1463"/>
      <c r="C333" s="1478" t="s">
        <v>48</v>
      </c>
      <c r="D333" s="1479">
        <v>0</v>
      </c>
      <c r="E333" s="1479">
        <v>0</v>
      </c>
      <c r="F333" s="1479">
        <v>0</v>
      </c>
      <c r="G333" s="1479">
        <v>0</v>
      </c>
      <c r="H333" s="1463"/>
      <c r="I333" s="1463"/>
      <c r="J333" s="1463"/>
      <c r="K333" s="1463"/>
    </row>
    <row r="334" spans="1:11" ht="14.1" customHeight="1">
      <c r="A334" s="1463"/>
      <c r="B334" s="1463"/>
      <c r="C334" s="1478" t="s">
        <v>49</v>
      </c>
      <c r="D334" s="1479">
        <v>0</v>
      </c>
      <c r="E334" s="1479">
        <v>0</v>
      </c>
      <c r="F334" s="1479">
        <v>0</v>
      </c>
      <c r="G334" s="1479">
        <v>0</v>
      </c>
      <c r="H334" s="1463"/>
      <c r="I334" s="1463"/>
      <c r="J334" s="1463"/>
      <c r="K334" s="1463"/>
    </row>
    <row r="335" spans="1:11" ht="14.1" customHeight="1">
      <c r="A335" s="1463"/>
      <c r="B335" s="1463"/>
      <c r="C335" s="1478" t="s">
        <v>50</v>
      </c>
      <c r="D335" s="1479">
        <v>0</v>
      </c>
      <c r="E335" s="1479">
        <v>0</v>
      </c>
      <c r="F335" s="1479">
        <v>0</v>
      </c>
      <c r="G335" s="1479">
        <v>0</v>
      </c>
      <c r="H335" s="1463"/>
      <c r="I335" s="1463"/>
      <c r="J335" s="1463"/>
      <c r="K335" s="1463"/>
    </row>
    <row r="336" spans="1:11" ht="14.1" customHeight="1">
      <c r="A336" s="1463"/>
      <c r="B336" s="1463"/>
      <c r="C336" s="1478" t="s">
        <v>51</v>
      </c>
      <c r="D336" s="1479">
        <v>0</v>
      </c>
      <c r="E336" s="1479">
        <v>0</v>
      </c>
      <c r="F336" s="1479">
        <v>0</v>
      </c>
      <c r="G336" s="1479">
        <v>0</v>
      </c>
      <c r="H336" s="1463"/>
      <c r="I336" s="1463"/>
      <c r="J336" s="1463"/>
      <c r="K336" s="1463"/>
    </row>
    <row r="337" spans="1:11" ht="14.1" customHeight="1">
      <c r="A337" s="1463"/>
      <c r="B337" s="1463"/>
      <c r="C337" s="1478" t="s">
        <v>49</v>
      </c>
      <c r="D337" s="1479">
        <v>0</v>
      </c>
      <c r="E337" s="1479">
        <v>0</v>
      </c>
      <c r="F337" s="1479">
        <v>0</v>
      </c>
      <c r="G337" s="1479">
        <v>0</v>
      </c>
      <c r="H337" s="1463"/>
      <c r="I337" s="1463"/>
      <c r="J337" s="1463"/>
      <c r="K337" s="1463"/>
    </row>
    <row r="338" spans="1:11" ht="14.1" customHeight="1">
      <c r="A338" s="1463"/>
      <c r="B338" s="1463"/>
      <c r="C338" s="1478" t="s">
        <v>50</v>
      </c>
      <c r="D338" s="1479">
        <v>0</v>
      </c>
      <c r="E338" s="1479">
        <v>0</v>
      </c>
      <c r="F338" s="1479">
        <v>0</v>
      </c>
      <c r="G338" s="1479">
        <v>0</v>
      </c>
      <c r="H338" s="1463"/>
      <c r="I338" s="1463"/>
      <c r="J338" s="1463"/>
      <c r="K338" s="1463"/>
    </row>
    <row r="339" spans="1:11" ht="14.1" customHeight="1">
      <c r="A339" s="1463"/>
      <c r="B339" s="1463"/>
      <c r="C339" s="1478" t="s">
        <v>52</v>
      </c>
      <c r="D339" s="1479">
        <v>0</v>
      </c>
      <c r="E339" s="1479">
        <v>0</v>
      </c>
      <c r="F339" s="1479">
        <v>0</v>
      </c>
      <c r="G339" s="1479">
        <v>0</v>
      </c>
      <c r="H339" s="1463"/>
      <c r="I339" s="1463"/>
      <c r="J339" s="1463"/>
      <c r="K339" s="1463"/>
    </row>
    <row r="340" spans="1:11" ht="14.1" customHeight="1">
      <c r="A340" s="1463"/>
      <c r="B340" s="1463"/>
      <c r="C340" s="1478" t="s">
        <v>49</v>
      </c>
      <c r="D340" s="1479">
        <v>0</v>
      </c>
      <c r="E340" s="1479">
        <v>0</v>
      </c>
      <c r="F340" s="1479">
        <v>0</v>
      </c>
      <c r="G340" s="1479">
        <v>0</v>
      </c>
      <c r="H340" s="1463"/>
      <c r="I340" s="1463"/>
      <c r="J340" s="1463"/>
      <c r="K340" s="1463"/>
    </row>
    <row r="341" spans="1:11" ht="14.1" customHeight="1">
      <c r="A341" s="1463"/>
      <c r="B341" s="1463"/>
      <c r="C341" s="1478" t="s">
        <v>50</v>
      </c>
      <c r="D341" s="1479">
        <v>0</v>
      </c>
      <c r="E341" s="1479">
        <v>0</v>
      </c>
      <c r="F341" s="1479">
        <v>0</v>
      </c>
      <c r="G341" s="1479">
        <v>0</v>
      </c>
      <c r="H341" s="1463"/>
      <c r="I341" s="1463"/>
      <c r="J341" s="1463"/>
      <c r="K341" s="1463"/>
    </row>
    <row r="342" spans="1:11" ht="14.1" customHeight="1">
      <c r="A342" s="1463"/>
      <c r="B342" s="1463"/>
      <c r="C342" s="1478" t="s">
        <v>53</v>
      </c>
      <c r="D342" s="1479">
        <v>0</v>
      </c>
      <c r="E342" s="1479">
        <v>0</v>
      </c>
      <c r="F342" s="1479">
        <v>0</v>
      </c>
      <c r="G342" s="1479">
        <v>0</v>
      </c>
      <c r="H342" s="1463"/>
      <c r="I342" s="1463"/>
      <c r="J342" s="1463"/>
      <c r="K342" s="1463"/>
    </row>
    <row r="343" spans="1:11" ht="14.1" customHeight="1">
      <c r="A343" s="1463"/>
      <c r="B343" s="1463"/>
      <c r="C343" s="1478" t="s">
        <v>49</v>
      </c>
      <c r="D343" s="1479">
        <v>0</v>
      </c>
      <c r="E343" s="1479">
        <v>0</v>
      </c>
      <c r="F343" s="1479">
        <v>0</v>
      </c>
      <c r="G343" s="1479">
        <v>0</v>
      </c>
      <c r="H343" s="1463"/>
      <c r="I343" s="1463"/>
      <c r="J343" s="1463"/>
      <c r="K343" s="1463"/>
    </row>
    <row r="344" spans="1:11" ht="14.1" customHeight="1">
      <c r="A344" s="1463"/>
      <c r="B344" s="1463"/>
      <c r="C344" s="1478" t="s">
        <v>50</v>
      </c>
      <c r="D344" s="1479">
        <v>0</v>
      </c>
      <c r="E344" s="1479">
        <v>0</v>
      </c>
      <c r="F344" s="1479">
        <v>0</v>
      </c>
      <c r="G344" s="1479">
        <v>0</v>
      </c>
      <c r="H344" s="1463"/>
      <c r="I344" s="1463"/>
      <c r="J344" s="1463"/>
      <c r="K344" s="1463"/>
    </row>
    <row r="345" spans="1:11" ht="14.1" customHeight="1">
      <c r="A345" s="1463"/>
      <c r="B345" s="1463"/>
      <c r="C345" s="1478" t="s">
        <v>54</v>
      </c>
      <c r="D345" s="1479">
        <v>0</v>
      </c>
      <c r="E345" s="1479">
        <v>0</v>
      </c>
      <c r="F345" s="1479">
        <v>0</v>
      </c>
      <c r="G345" s="1479">
        <v>0</v>
      </c>
      <c r="H345" s="1463"/>
      <c r="I345" s="1463"/>
      <c r="J345" s="1463"/>
      <c r="K345" s="1463"/>
    </row>
    <row r="346" spans="1:11" ht="14.1" customHeight="1">
      <c r="A346" s="1463"/>
      <c r="B346" s="1463"/>
      <c r="C346" s="1478" t="s">
        <v>49</v>
      </c>
      <c r="D346" s="1479">
        <v>0</v>
      </c>
      <c r="E346" s="1479">
        <v>0</v>
      </c>
      <c r="F346" s="1479">
        <v>0</v>
      </c>
      <c r="G346" s="1479">
        <v>0</v>
      </c>
      <c r="H346" s="1463"/>
      <c r="I346" s="1463"/>
      <c r="J346" s="1463"/>
      <c r="K346" s="1463"/>
    </row>
    <row r="347" spans="1:11" ht="14.1" customHeight="1">
      <c r="A347" s="1463"/>
      <c r="B347" s="1463"/>
      <c r="C347" s="1478" t="s">
        <v>50</v>
      </c>
      <c r="D347" s="1479">
        <v>0</v>
      </c>
      <c r="E347" s="1479">
        <v>0</v>
      </c>
      <c r="F347" s="1479">
        <v>0</v>
      </c>
      <c r="G347" s="1479">
        <v>0</v>
      </c>
      <c r="H347" s="1463"/>
      <c r="I347" s="1463"/>
      <c r="J347" s="1463"/>
      <c r="K347" s="1463"/>
    </row>
    <row r="348" spans="1:11" ht="14.1" customHeight="1">
      <c r="A348" s="1463"/>
      <c r="B348" s="1463"/>
      <c r="C348" s="1478" t="s">
        <v>55</v>
      </c>
      <c r="D348" s="1479">
        <v>0</v>
      </c>
      <c r="E348" s="1479">
        <v>0</v>
      </c>
      <c r="F348" s="1479">
        <v>0</v>
      </c>
      <c r="G348" s="1479">
        <v>0</v>
      </c>
      <c r="H348" s="1463"/>
      <c r="I348" s="1463"/>
      <c r="J348" s="1463"/>
      <c r="K348" s="1463"/>
    </row>
    <row r="349" spans="1:11" ht="14.1" customHeight="1">
      <c r="A349" s="1463"/>
      <c r="B349" s="1463"/>
      <c r="C349" s="1478" t="s">
        <v>49</v>
      </c>
      <c r="D349" s="1479">
        <v>0</v>
      </c>
      <c r="E349" s="1479">
        <v>0</v>
      </c>
      <c r="F349" s="1479">
        <v>0</v>
      </c>
      <c r="G349" s="1479">
        <v>0</v>
      </c>
      <c r="H349" s="1463"/>
      <c r="I349" s="1463"/>
      <c r="J349" s="1463"/>
      <c r="K349" s="1463"/>
    </row>
    <row r="350" spans="1:11" ht="14.1" customHeight="1">
      <c r="A350" s="1463"/>
      <c r="B350" s="1463"/>
      <c r="C350" s="1478" t="s">
        <v>50</v>
      </c>
      <c r="D350" s="1479">
        <v>0</v>
      </c>
      <c r="E350" s="1479">
        <v>0</v>
      </c>
      <c r="F350" s="1479">
        <v>0</v>
      </c>
      <c r="G350" s="1479">
        <v>0</v>
      </c>
      <c r="H350" s="1463"/>
      <c r="I350" s="1463"/>
      <c r="J350" s="1463"/>
      <c r="K350" s="1463"/>
    </row>
    <row r="351" spans="1:11" ht="14.1" customHeight="1">
      <c r="A351" s="1463"/>
      <c r="B351" s="1463"/>
      <c r="C351" s="1478" t="s">
        <v>56</v>
      </c>
      <c r="D351" s="1479">
        <v>0</v>
      </c>
      <c r="E351" s="1479">
        <v>0</v>
      </c>
      <c r="F351" s="1479">
        <v>0</v>
      </c>
      <c r="G351" s="1479">
        <v>0</v>
      </c>
      <c r="H351" s="1463"/>
      <c r="I351" s="1463"/>
      <c r="J351" s="1463"/>
      <c r="K351" s="1463"/>
    </row>
    <row r="352" spans="1:11" ht="14.1" customHeight="1">
      <c r="A352" s="1463"/>
      <c r="B352" s="1463"/>
      <c r="C352" s="1478" t="s">
        <v>49</v>
      </c>
      <c r="D352" s="1479">
        <v>0</v>
      </c>
      <c r="E352" s="1479">
        <v>0</v>
      </c>
      <c r="F352" s="1479">
        <v>0</v>
      </c>
      <c r="G352" s="1479">
        <v>0</v>
      </c>
      <c r="H352" s="1463"/>
      <c r="I352" s="1463"/>
      <c r="J352" s="1463"/>
      <c r="K352" s="1463"/>
    </row>
    <row r="353" spans="1:11" ht="14.1" customHeight="1">
      <c r="A353" s="1463"/>
      <c r="B353" s="1463"/>
      <c r="C353" s="1478" t="s">
        <v>50</v>
      </c>
      <c r="D353" s="1479">
        <v>0</v>
      </c>
      <c r="E353" s="1479">
        <v>0</v>
      </c>
      <c r="F353" s="1479">
        <v>0</v>
      </c>
      <c r="G353" s="1479">
        <v>0</v>
      </c>
      <c r="H353" s="1463"/>
      <c r="I353" s="1463"/>
      <c r="J353" s="1463"/>
      <c r="K353" s="1463"/>
    </row>
    <row r="354" spans="1:11" ht="14.1" customHeight="1">
      <c r="A354" s="1463"/>
      <c r="B354" s="1463"/>
      <c r="C354" s="1478" t="s">
        <v>57</v>
      </c>
      <c r="D354" s="1479">
        <v>0</v>
      </c>
      <c r="E354" s="1479">
        <v>0</v>
      </c>
      <c r="F354" s="1479">
        <v>0</v>
      </c>
      <c r="G354" s="1479">
        <v>0</v>
      </c>
      <c r="H354" s="1463"/>
      <c r="I354" s="1463"/>
      <c r="J354" s="1463"/>
      <c r="K354" s="1463"/>
    </row>
    <row r="355" spans="1:11" ht="14.1" customHeight="1">
      <c r="A355" s="1463"/>
      <c r="B355" s="1463"/>
      <c r="C355" s="1478" t="s">
        <v>49</v>
      </c>
      <c r="D355" s="1479">
        <v>0</v>
      </c>
      <c r="E355" s="1479">
        <v>0</v>
      </c>
      <c r="F355" s="1479">
        <v>0</v>
      </c>
      <c r="G355" s="1479">
        <v>0</v>
      </c>
      <c r="H355" s="1463"/>
      <c r="I355" s="1463"/>
      <c r="J355" s="1463"/>
      <c r="K355" s="1463"/>
    </row>
    <row r="356" spans="1:11" ht="14.1" customHeight="1">
      <c r="A356" s="1463"/>
      <c r="B356" s="1463"/>
      <c r="C356" s="1478" t="s">
        <v>58</v>
      </c>
      <c r="D356" s="1479">
        <v>0</v>
      </c>
      <c r="E356" s="1479">
        <v>0</v>
      </c>
      <c r="F356" s="1479">
        <v>0</v>
      </c>
      <c r="G356" s="1479">
        <v>0</v>
      </c>
      <c r="H356" s="1463"/>
      <c r="I356" s="1463"/>
      <c r="J356" s="1463"/>
      <c r="K356" s="1463"/>
    </row>
    <row r="357" spans="1:11" ht="14.1" customHeight="1">
      <c r="A357" s="1463"/>
      <c r="B357" s="1463"/>
      <c r="C357" s="1478" t="s">
        <v>59</v>
      </c>
      <c r="D357" s="1479">
        <v>0</v>
      </c>
      <c r="E357" s="1479">
        <v>0</v>
      </c>
      <c r="F357" s="1479">
        <v>0</v>
      </c>
      <c r="G357" s="1479">
        <v>0</v>
      </c>
      <c r="H357" s="1463"/>
      <c r="I357" s="1463"/>
      <c r="J357" s="1463"/>
      <c r="K357" s="1463"/>
    </row>
    <row r="358" spans="1:11" ht="14.1" customHeight="1">
      <c r="A358" s="1463"/>
      <c r="B358" s="1463"/>
      <c r="C358" s="1478" t="s">
        <v>60</v>
      </c>
      <c r="D358" s="1479">
        <v>0</v>
      </c>
      <c r="E358" s="1479">
        <v>0</v>
      </c>
      <c r="F358" s="1479">
        <v>0</v>
      </c>
      <c r="G358" s="1479">
        <v>0</v>
      </c>
      <c r="H358" s="1463"/>
      <c r="I358" s="1463"/>
      <c r="J358" s="1463"/>
      <c r="K358" s="1463"/>
    </row>
    <row r="359" spans="1:11" ht="14.1" customHeight="1">
      <c r="A359" s="1463"/>
      <c r="B359" s="1463"/>
      <c r="C359" s="1478" t="s">
        <v>61</v>
      </c>
      <c r="D359" s="1479">
        <v>0</v>
      </c>
      <c r="E359" s="1479">
        <v>0</v>
      </c>
      <c r="F359" s="1479">
        <v>0</v>
      </c>
      <c r="G359" s="1479">
        <v>0</v>
      </c>
      <c r="H359" s="1463"/>
      <c r="I359" s="1463"/>
      <c r="J359" s="1463"/>
      <c r="K359" s="1463"/>
    </row>
    <row r="360" spans="1:11" ht="14.1" customHeight="1">
      <c r="A360" s="1463"/>
      <c r="B360" s="1463"/>
      <c r="C360" s="1478" t="s">
        <v>62</v>
      </c>
      <c r="D360" s="1479">
        <v>0</v>
      </c>
      <c r="E360" s="1479">
        <v>0</v>
      </c>
      <c r="F360" s="1479">
        <v>16000000</v>
      </c>
      <c r="G360" s="1479">
        <v>0</v>
      </c>
      <c r="H360" s="1463"/>
      <c r="I360" s="1463"/>
      <c r="J360" s="1463"/>
      <c r="K360" s="1463"/>
    </row>
    <row r="361" spans="1:11" ht="14.1" customHeight="1">
      <c r="A361" s="1463"/>
      <c r="B361" s="1463"/>
      <c r="C361" s="1478" t="s">
        <v>49</v>
      </c>
      <c r="D361" s="1479">
        <v>0</v>
      </c>
      <c r="E361" s="1479">
        <v>0</v>
      </c>
      <c r="F361" s="1479">
        <v>16000000</v>
      </c>
      <c r="G361" s="1479">
        <v>0</v>
      </c>
      <c r="H361" s="1463"/>
      <c r="I361" s="1463"/>
      <c r="J361" s="1463"/>
      <c r="K361" s="1463"/>
    </row>
    <row r="362" spans="1:11" ht="14.1" customHeight="1">
      <c r="A362" s="1463"/>
      <c r="B362" s="1463"/>
      <c r="C362" s="1478" t="s">
        <v>58</v>
      </c>
      <c r="D362" s="1479">
        <v>0</v>
      </c>
      <c r="E362" s="1479">
        <v>0</v>
      </c>
      <c r="F362" s="1479">
        <v>0</v>
      </c>
      <c r="G362" s="1479">
        <v>0</v>
      </c>
      <c r="H362" s="1463"/>
      <c r="I362" s="1463"/>
      <c r="J362" s="1463"/>
      <c r="K362" s="1463"/>
    </row>
    <row r="363" spans="1:11" ht="14.1" customHeight="1">
      <c r="A363" s="1463"/>
      <c r="B363" s="1463"/>
      <c r="C363" s="1478" t="s">
        <v>59</v>
      </c>
      <c r="D363" s="1479">
        <v>0</v>
      </c>
      <c r="E363" s="1479">
        <v>0</v>
      </c>
      <c r="F363" s="1479">
        <v>0</v>
      </c>
      <c r="G363" s="1479">
        <v>0</v>
      </c>
      <c r="H363" s="1463"/>
      <c r="I363" s="1463"/>
      <c r="J363" s="1463"/>
      <c r="K363" s="1463"/>
    </row>
    <row r="364" spans="1:11" ht="14.1" customHeight="1">
      <c r="A364" s="1463"/>
      <c r="B364" s="1463"/>
      <c r="C364" s="1478" t="s">
        <v>60</v>
      </c>
      <c r="D364" s="1479">
        <v>0</v>
      </c>
      <c r="E364" s="1479">
        <v>0</v>
      </c>
      <c r="F364" s="1479">
        <v>0</v>
      </c>
      <c r="G364" s="1479">
        <v>0</v>
      </c>
      <c r="H364" s="1463"/>
      <c r="I364" s="1463"/>
      <c r="J364" s="1463"/>
      <c r="K364" s="1463"/>
    </row>
    <row r="365" spans="1:11" ht="14.1" customHeight="1">
      <c r="A365" s="1463"/>
      <c r="B365" s="1463"/>
      <c r="C365" s="1478" t="s">
        <v>61</v>
      </c>
      <c r="D365" s="1479">
        <v>0</v>
      </c>
      <c r="E365" s="1479">
        <v>0</v>
      </c>
      <c r="F365" s="1479">
        <v>0</v>
      </c>
      <c r="G365" s="1479">
        <v>0</v>
      </c>
      <c r="H365" s="1463"/>
      <c r="I365" s="1463"/>
      <c r="J365" s="1463"/>
      <c r="K365" s="1463"/>
    </row>
    <row r="366" spans="1:11" ht="14.1" customHeight="1">
      <c r="A366" s="1463"/>
      <c r="B366" s="1463"/>
      <c r="C366" s="1478" t="s">
        <v>63</v>
      </c>
      <c r="D366" s="1479">
        <v>0</v>
      </c>
      <c r="E366" s="1479">
        <v>0</v>
      </c>
      <c r="F366" s="1479">
        <v>0</v>
      </c>
      <c r="G366" s="1479">
        <v>0</v>
      </c>
      <c r="H366" s="1463"/>
      <c r="I366" s="1463"/>
      <c r="J366" s="1463"/>
      <c r="K366" s="1463"/>
    </row>
    <row r="367" spans="1:11" ht="14.1" customHeight="1">
      <c r="A367" s="1463"/>
      <c r="B367" s="1463"/>
      <c r="C367" s="1478" t="s">
        <v>49</v>
      </c>
      <c r="D367" s="1479">
        <v>0</v>
      </c>
      <c r="E367" s="1479">
        <v>0</v>
      </c>
      <c r="F367" s="1479">
        <v>0</v>
      </c>
      <c r="G367" s="1479">
        <v>0</v>
      </c>
      <c r="H367" s="1463"/>
      <c r="I367" s="1463"/>
      <c r="J367" s="1463"/>
      <c r="K367" s="1463"/>
    </row>
    <row r="368" spans="1:11" ht="14.1" customHeight="1">
      <c r="A368" s="1463"/>
      <c r="B368" s="1463"/>
      <c r="C368" s="1478" t="s">
        <v>58</v>
      </c>
      <c r="D368" s="1479">
        <v>0</v>
      </c>
      <c r="E368" s="1479">
        <v>0</v>
      </c>
      <c r="F368" s="1479">
        <v>0</v>
      </c>
      <c r="G368" s="1479">
        <v>0</v>
      </c>
      <c r="H368" s="1463"/>
      <c r="I368" s="1463"/>
      <c r="J368" s="1463"/>
      <c r="K368" s="1463"/>
    </row>
    <row r="369" spans="1:11" ht="14.1" customHeight="1">
      <c r="A369" s="1463"/>
      <c r="B369" s="1463"/>
      <c r="C369" s="1478" t="s">
        <v>59</v>
      </c>
      <c r="D369" s="1479">
        <v>0</v>
      </c>
      <c r="E369" s="1479">
        <v>0</v>
      </c>
      <c r="F369" s="1479">
        <v>0</v>
      </c>
      <c r="G369" s="1479">
        <v>0</v>
      </c>
      <c r="H369" s="1463"/>
      <c r="I369" s="1463"/>
      <c r="J369" s="1463"/>
      <c r="K369" s="1463"/>
    </row>
    <row r="370" spans="1:11" ht="14.1" customHeight="1">
      <c r="A370" s="1463"/>
      <c r="B370" s="1463"/>
      <c r="C370" s="1478" t="s">
        <v>60</v>
      </c>
      <c r="D370" s="1479">
        <v>0</v>
      </c>
      <c r="E370" s="1479">
        <v>0</v>
      </c>
      <c r="F370" s="1479">
        <v>0</v>
      </c>
      <c r="G370" s="1479">
        <v>0</v>
      </c>
      <c r="H370" s="1463"/>
      <c r="I370" s="1463"/>
      <c r="J370" s="1463"/>
      <c r="K370" s="1463"/>
    </row>
    <row r="371" spans="1:11" ht="14.1" customHeight="1">
      <c r="A371" s="1463"/>
      <c r="B371" s="1463"/>
      <c r="C371" s="1478" t="s">
        <v>61</v>
      </c>
      <c r="D371" s="1479">
        <v>0</v>
      </c>
      <c r="E371" s="1479">
        <v>0</v>
      </c>
      <c r="F371" s="1479">
        <v>0</v>
      </c>
      <c r="G371" s="1479">
        <v>0</v>
      </c>
      <c r="H371" s="1463"/>
      <c r="I371" s="1463"/>
      <c r="J371" s="1463"/>
      <c r="K371" s="1463"/>
    </row>
    <row r="372" spans="1:11" ht="14.1" customHeight="1">
      <c r="A372" s="1463"/>
      <c r="B372" s="1463"/>
      <c r="C372" s="1478" t="s">
        <v>64</v>
      </c>
      <c r="D372" s="1479">
        <v>0</v>
      </c>
      <c r="E372" s="1479">
        <v>0</v>
      </c>
      <c r="F372" s="1479">
        <v>0</v>
      </c>
      <c r="G372" s="1479">
        <v>0</v>
      </c>
      <c r="H372" s="1463"/>
      <c r="I372" s="1463"/>
      <c r="J372" s="1463"/>
      <c r="K372" s="1463"/>
    </row>
    <row r="373" spans="1:11" ht="14.1" customHeight="1">
      <c r="A373" s="1463"/>
      <c r="B373" s="1463"/>
      <c r="C373" s="1478" t="s">
        <v>65</v>
      </c>
      <c r="D373" s="1479">
        <v>0</v>
      </c>
      <c r="E373" s="1479">
        <v>0</v>
      </c>
      <c r="F373" s="1479">
        <v>0</v>
      </c>
      <c r="G373" s="1479">
        <v>0</v>
      </c>
      <c r="H373" s="1463"/>
      <c r="I373" s="1463"/>
      <c r="J373" s="1463"/>
      <c r="K373" s="1463"/>
    </row>
    <row r="374" spans="1:11" ht="14.1" customHeight="1">
      <c r="A374" s="1463"/>
      <c r="B374" s="1463"/>
      <c r="C374" s="1480" t="s">
        <v>25</v>
      </c>
      <c r="D374" s="1479">
        <v>0</v>
      </c>
      <c r="E374" s="1479">
        <v>0</v>
      </c>
      <c r="F374" s="1479">
        <v>16000000</v>
      </c>
      <c r="G374" s="1479">
        <v>0</v>
      </c>
      <c r="H374" s="1463"/>
      <c r="I374" s="1463"/>
      <c r="J374" s="1463"/>
      <c r="K374" s="1463"/>
    </row>
    <row r="375" spans="1:11" ht="14.1" customHeight="1">
      <c r="A375" s="1463"/>
      <c r="B375" s="1463"/>
      <c r="C375" s="1471" t="s">
        <v>2031</v>
      </c>
      <c r="D375" s="1830" t="s">
        <v>2032</v>
      </c>
      <c r="E375" s="1831"/>
      <c r="F375" s="1831"/>
      <c r="G375" s="1831"/>
      <c r="H375" s="1463"/>
      <c r="I375" s="1463"/>
      <c r="J375" s="1463"/>
      <c r="K375" s="1463"/>
    </row>
    <row r="376" spans="1:11" ht="14.1" customHeight="1">
      <c r="A376" s="1463"/>
      <c r="B376" s="1463"/>
      <c r="C376" s="1472" t="s">
        <v>19</v>
      </c>
      <c r="D376" s="1828" t="s">
        <v>2033</v>
      </c>
      <c r="E376" s="1829"/>
      <c r="F376" s="1829"/>
      <c r="G376" s="1829"/>
      <c r="H376" s="1463"/>
      <c r="I376" s="1463"/>
      <c r="J376" s="1463"/>
      <c r="K376" s="1463"/>
    </row>
    <row r="377" spans="1:11" ht="14.1" customHeight="1">
      <c r="A377" s="1463"/>
      <c r="B377" s="1463"/>
      <c r="C377" s="1473" t="s">
        <v>20</v>
      </c>
      <c r="D377" s="1824" t="s">
        <v>18</v>
      </c>
      <c r="E377" s="1825"/>
      <c r="F377" s="1825"/>
      <c r="G377" s="1825"/>
      <c r="H377" s="1463"/>
      <c r="I377" s="1463"/>
      <c r="J377" s="1463"/>
      <c r="K377" s="1463"/>
    </row>
    <row r="378" spans="1:11" ht="14.1" customHeight="1">
      <c r="A378" s="1463"/>
      <c r="B378" s="1463"/>
      <c r="C378" s="1473" t="s">
        <v>21</v>
      </c>
      <c r="D378" s="1824" t="s">
        <v>287</v>
      </c>
      <c r="E378" s="1825"/>
      <c r="F378" s="1825"/>
      <c r="G378" s="1825"/>
      <c r="H378" s="1463"/>
      <c r="I378" s="1463"/>
      <c r="J378" s="1463"/>
      <c r="K378" s="1463"/>
    </row>
    <row r="379" spans="1:11" ht="15" customHeight="1">
      <c r="A379" s="1463"/>
      <c r="B379" s="1463"/>
      <c r="C379" s="1474"/>
      <c r="D379" s="1475">
        <v>2023</v>
      </c>
      <c r="E379" s="1475">
        <v>2024</v>
      </c>
      <c r="F379" s="1475">
        <v>2025</v>
      </c>
      <c r="G379" s="1475">
        <v>2026</v>
      </c>
      <c r="H379" s="1463"/>
      <c r="I379" s="1463"/>
      <c r="J379" s="1463"/>
      <c r="K379" s="1463"/>
    </row>
    <row r="380" spans="1:11" ht="15" customHeight="1">
      <c r="A380" s="1463"/>
      <c r="B380" s="1463"/>
      <c r="C380" s="1476"/>
      <c r="D380" s="1477" t="s">
        <v>22</v>
      </c>
      <c r="E380" s="1477" t="s">
        <v>23</v>
      </c>
      <c r="F380" s="1477" t="s">
        <v>23</v>
      </c>
      <c r="G380" s="1477" t="s">
        <v>23</v>
      </c>
      <c r="H380" s="1463"/>
      <c r="I380" s="1463"/>
      <c r="J380" s="1463"/>
      <c r="K380" s="1463"/>
    </row>
    <row r="381" spans="1:11" ht="14.1" customHeight="1">
      <c r="A381" s="1463"/>
      <c r="B381" s="1463"/>
      <c r="C381" s="1466" t="s">
        <v>33</v>
      </c>
      <c r="D381" s="1470" t="s">
        <v>18</v>
      </c>
      <c r="E381" s="1470" t="s">
        <v>34</v>
      </c>
      <c r="F381" s="1470" t="s">
        <v>42</v>
      </c>
      <c r="G381" s="1470" t="s">
        <v>42</v>
      </c>
      <c r="H381" s="1463"/>
      <c r="I381" s="1463"/>
      <c r="J381" s="1463"/>
      <c r="K381" s="1463"/>
    </row>
    <row r="382" spans="1:11" ht="14.1" customHeight="1">
      <c r="A382" s="1463"/>
      <c r="B382" s="1463"/>
      <c r="C382" s="1466" t="s">
        <v>35</v>
      </c>
      <c r="D382" s="1470" t="s">
        <v>42</v>
      </c>
      <c r="E382" s="1470" t="s">
        <v>288</v>
      </c>
      <c r="F382" s="1470" t="s">
        <v>42</v>
      </c>
      <c r="G382" s="1470" t="s">
        <v>42</v>
      </c>
      <c r="H382" s="1463"/>
      <c r="I382" s="1463"/>
      <c r="J382" s="1463"/>
      <c r="K382" s="1463"/>
    </row>
    <row r="383" spans="1:11" ht="14.1" customHeight="1">
      <c r="A383" s="1463"/>
      <c r="B383" s="1463"/>
      <c r="C383" s="1466" t="s">
        <v>40</v>
      </c>
      <c r="D383" s="1470" t="s">
        <v>42</v>
      </c>
      <c r="E383" s="1470" t="s">
        <v>288</v>
      </c>
      <c r="F383" s="1470" t="s">
        <v>42</v>
      </c>
      <c r="G383" s="1470" t="s">
        <v>42</v>
      </c>
      <c r="H383" s="1463"/>
      <c r="I383" s="1463"/>
      <c r="J383" s="1463"/>
      <c r="K383" s="1463"/>
    </row>
    <row r="384" spans="1:11" ht="14.1" customHeight="1">
      <c r="A384" s="1463"/>
      <c r="B384" s="1463"/>
      <c r="C384" s="1466" t="s">
        <v>41</v>
      </c>
      <c r="D384" s="1470" t="s">
        <v>18</v>
      </c>
      <c r="E384" s="1470" t="s">
        <v>18</v>
      </c>
      <c r="F384" s="1470" t="s">
        <v>122</v>
      </c>
      <c r="G384" s="1470" t="s">
        <v>18</v>
      </c>
      <c r="H384" s="1463"/>
      <c r="I384" s="1463"/>
      <c r="J384" s="1463"/>
      <c r="K384" s="1463"/>
    </row>
    <row r="385" spans="1:11" ht="14.1" customHeight="1">
      <c r="A385" s="1463"/>
      <c r="B385" s="1463"/>
      <c r="C385" s="1466" t="s">
        <v>43</v>
      </c>
      <c r="D385" s="1470" t="s">
        <v>18</v>
      </c>
      <c r="E385" s="1470" t="s">
        <v>18</v>
      </c>
      <c r="F385" s="1470" t="s">
        <v>122</v>
      </c>
      <c r="G385" s="1470" t="s">
        <v>18</v>
      </c>
      <c r="H385" s="1463"/>
      <c r="I385" s="1463"/>
      <c r="J385" s="1463"/>
      <c r="K385" s="1463"/>
    </row>
    <row r="386" spans="1:11" ht="14.1" customHeight="1">
      <c r="A386" s="1463"/>
      <c r="B386" s="1463"/>
      <c r="C386" s="1466" t="s">
        <v>47</v>
      </c>
      <c r="D386" s="1470" t="s">
        <v>18</v>
      </c>
      <c r="E386" s="1470" t="s">
        <v>18</v>
      </c>
      <c r="F386" s="1470" t="s">
        <v>122</v>
      </c>
      <c r="G386" s="1470" t="s">
        <v>18</v>
      </c>
      <c r="H386" s="1463"/>
      <c r="I386" s="1463"/>
      <c r="J386" s="1463"/>
      <c r="K386" s="1463"/>
    </row>
    <row r="387" spans="1:11" ht="14.1" customHeight="1">
      <c r="A387" s="1463"/>
      <c r="B387" s="1463"/>
      <c r="C387" s="1826" t="s">
        <v>24</v>
      </c>
      <c r="D387" s="1827"/>
      <c r="E387" s="1827"/>
      <c r="F387" s="1827"/>
      <c r="G387" s="1827"/>
      <c r="H387" s="1463"/>
      <c r="I387" s="1463"/>
      <c r="J387" s="1463"/>
      <c r="K387" s="1463"/>
    </row>
    <row r="388" spans="1:11" ht="14.1" customHeight="1">
      <c r="A388" s="1463"/>
      <c r="B388" s="1463"/>
      <c r="C388" s="1474"/>
      <c r="D388" s="1475">
        <v>2023</v>
      </c>
      <c r="E388" s="1475">
        <v>2024</v>
      </c>
      <c r="F388" s="1475">
        <v>2025</v>
      </c>
      <c r="G388" s="1475">
        <v>2026</v>
      </c>
      <c r="H388" s="1463"/>
      <c r="I388" s="1463"/>
      <c r="J388" s="1463"/>
      <c r="K388" s="1463"/>
    </row>
    <row r="389" spans="1:11" ht="14.1" customHeight="1">
      <c r="A389" s="1463"/>
      <c r="B389" s="1463"/>
      <c r="C389" s="1476"/>
      <c r="D389" s="1477" t="s">
        <v>22</v>
      </c>
      <c r="E389" s="1477" t="s">
        <v>23</v>
      </c>
      <c r="F389" s="1477" t="s">
        <v>23</v>
      </c>
      <c r="G389" s="1477" t="s">
        <v>23</v>
      </c>
      <c r="H389" s="1463"/>
      <c r="I389" s="1463"/>
      <c r="J389" s="1463"/>
      <c r="K389" s="1463"/>
    </row>
    <row r="390" spans="1:11" ht="14.1" customHeight="1">
      <c r="A390" s="1463"/>
      <c r="B390" s="1463"/>
      <c r="C390" s="1478" t="s">
        <v>48</v>
      </c>
      <c r="D390" s="1479">
        <v>0</v>
      </c>
      <c r="E390" s="1479">
        <v>0</v>
      </c>
      <c r="F390" s="1479">
        <v>0</v>
      </c>
      <c r="G390" s="1479">
        <v>0</v>
      </c>
      <c r="H390" s="1463"/>
      <c r="I390" s="1463"/>
      <c r="J390" s="1463"/>
      <c r="K390" s="1463"/>
    </row>
    <row r="391" spans="1:11" ht="14.1" customHeight="1">
      <c r="A391" s="1463"/>
      <c r="B391" s="1463"/>
      <c r="C391" s="1478" t="s">
        <v>49</v>
      </c>
      <c r="D391" s="1479">
        <v>0</v>
      </c>
      <c r="E391" s="1479">
        <v>0</v>
      </c>
      <c r="F391" s="1479">
        <v>0</v>
      </c>
      <c r="G391" s="1479">
        <v>0</v>
      </c>
      <c r="H391" s="1463"/>
      <c r="I391" s="1463"/>
      <c r="J391" s="1463"/>
      <c r="K391" s="1463"/>
    </row>
    <row r="392" spans="1:11" ht="14.1" customHeight="1">
      <c r="A392" s="1463"/>
      <c r="B392" s="1463"/>
      <c r="C392" s="1478" t="s">
        <v>50</v>
      </c>
      <c r="D392" s="1479">
        <v>0</v>
      </c>
      <c r="E392" s="1479">
        <v>0</v>
      </c>
      <c r="F392" s="1479">
        <v>0</v>
      </c>
      <c r="G392" s="1479">
        <v>0</v>
      </c>
      <c r="H392" s="1463"/>
      <c r="I392" s="1463"/>
      <c r="J392" s="1463"/>
      <c r="K392" s="1463"/>
    </row>
    <row r="393" spans="1:11" ht="14.1" customHeight="1">
      <c r="A393" s="1463"/>
      <c r="B393" s="1463"/>
      <c r="C393" s="1478" t="s">
        <v>51</v>
      </c>
      <c r="D393" s="1479">
        <v>0</v>
      </c>
      <c r="E393" s="1479">
        <v>0</v>
      </c>
      <c r="F393" s="1479">
        <v>0</v>
      </c>
      <c r="G393" s="1479">
        <v>0</v>
      </c>
      <c r="H393" s="1463"/>
      <c r="I393" s="1463"/>
      <c r="J393" s="1463"/>
      <c r="K393" s="1463"/>
    </row>
    <row r="394" spans="1:11" ht="14.1" customHeight="1">
      <c r="A394" s="1463"/>
      <c r="B394" s="1463"/>
      <c r="C394" s="1478" t="s">
        <v>49</v>
      </c>
      <c r="D394" s="1479">
        <v>0</v>
      </c>
      <c r="E394" s="1479">
        <v>0</v>
      </c>
      <c r="F394" s="1479">
        <v>0</v>
      </c>
      <c r="G394" s="1479">
        <v>0</v>
      </c>
      <c r="H394" s="1463"/>
      <c r="I394" s="1463"/>
      <c r="J394" s="1463"/>
      <c r="K394" s="1463"/>
    </row>
    <row r="395" spans="1:11" ht="14.1" customHeight="1">
      <c r="A395" s="1463"/>
      <c r="B395" s="1463"/>
      <c r="C395" s="1478" t="s">
        <v>50</v>
      </c>
      <c r="D395" s="1479">
        <v>0</v>
      </c>
      <c r="E395" s="1479">
        <v>0</v>
      </c>
      <c r="F395" s="1479">
        <v>0</v>
      </c>
      <c r="G395" s="1479">
        <v>0</v>
      </c>
      <c r="H395" s="1463"/>
      <c r="I395" s="1463"/>
      <c r="J395" s="1463"/>
      <c r="K395" s="1463"/>
    </row>
    <row r="396" spans="1:11" ht="14.1" customHeight="1">
      <c r="A396" s="1463"/>
      <c r="B396" s="1463"/>
      <c r="C396" s="1478" t="s">
        <v>52</v>
      </c>
      <c r="D396" s="1479">
        <v>0</v>
      </c>
      <c r="E396" s="1479">
        <v>0</v>
      </c>
      <c r="F396" s="1479">
        <v>0</v>
      </c>
      <c r="G396" s="1479">
        <v>0</v>
      </c>
      <c r="H396" s="1463"/>
      <c r="I396" s="1463"/>
      <c r="J396" s="1463"/>
      <c r="K396" s="1463"/>
    </row>
    <row r="397" spans="1:11" ht="14.1" customHeight="1">
      <c r="A397" s="1463"/>
      <c r="B397" s="1463"/>
      <c r="C397" s="1478" t="s">
        <v>49</v>
      </c>
      <c r="D397" s="1479">
        <v>0</v>
      </c>
      <c r="E397" s="1479">
        <v>0</v>
      </c>
      <c r="F397" s="1479">
        <v>0</v>
      </c>
      <c r="G397" s="1479">
        <v>0</v>
      </c>
      <c r="H397" s="1463"/>
      <c r="I397" s="1463"/>
      <c r="J397" s="1463"/>
      <c r="K397" s="1463"/>
    </row>
    <row r="398" spans="1:11" ht="14.1" customHeight="1">
      <c r="A398" s="1463"/>
      <c r="B398" s="1463"/>
      <c r="C398" s="1478" t="s">
        <v>50</v>
      </c>
      <c r="D398" s="1479">
        <v>0</v>
      </c>
      <c r="E398" s="1479">
        <v>0</v>
      </c>
      <c r="F398" s="1479">
        <v>0</v>
      </c>
      <c r="G398" s="1479">
        <v>0</v>
      </c>
      <c r="H398" s="1463"/>
      <c r="I398" s="1463"/>
      <c r="J398" s="1463"/>
      <c r="K398" s="1463"/>
    </row>
    <row r="399" spans="1:11" ht="14.1" customHeight="1">
      <c r="A399" s="1463"/>
      <c r="B399" s="1463"/>
      <c r="C399" s="1478" t="s">
        <v>53</v>
      </c>
      <c r="D399" s="1479">
        <v>0</v>
      </c>
      <c r="E399" s="1479">
        <v>0</v>
      </c>
      <c r="F399" s="1479">
        <v>0</v>
      </c>
      <c r="G399" s="1479">
        <v>0</v>
      </c>
      <c r="H399" s="1463"/>
      <c r="I399" s="1463"/>
      <c r="J399" s="1463"/>
      <c r="K399" s="1463"/>
    </row>
    <row r="400" spans="1:11" ht="14.1" customHeight="1">
      <c r="A400" s="1463"/>
      <c r="B400" s="1463"/>
      <c r="C400" s="1478" t="s">
        <v>49</v>
      </c>
      <c r="D400" s="1479">
        <v>0</v>
      </c>
      <c r="E400" s="1479">
        <v>0</v>
      </c>
      <c r="F400" s="1479">
        <v>0</v>
      </c>
      <c r="G400" s="1479">
        <v>0</v>
      </c>
      <c r="H400" s="1463"/>
      <c r="I400" s="1463"/>
      <c r="J400" s="1463"/>
      <c r="K400" s="1463"/>
    </row>
    <row r="401" spans="1:11" ht="14.1" customHeight="1">
      <c r="A401" s="1463"/>
      <c r="B401" s="1463"/>
      <c r="C401" s="1478" t="s">
        <v>50</v>
      </c>
      <c r="D401" s="1479">
        <v>0</v>
      </c>
      <c r="E401" s="1479">
        <v>0</v>
      </c>
      <c r="F401" s="1479">
        <v>0</v>
      </c>
      <c r="G401" s="1479">
        <v>0</v>
      </c>
      <c r="H401" s="1463"/>
      <c r="I401" s="1463"/>
      <c r="J401" s="1463"/>
      <c r="K401" s="1463"/>
    </row>
    <row r="402" spans="1:11" ht="14.1" customHeight="1">
      <c r="A402" s="1463"/>
      <c r="B402" s="1463"/>
      <c r="C402" s="1478" t="s">
        <v>54</v>
      </c>
      <c r="D402" s="1479">
        <v>0</v>
      </c>
      <c r="E402" s="1479">
        <v>0</v>
      </c>
      <c r="F402" s="1479">
        <v>0</v>
      </c>
      <c r="G402" s="1479">
        <v>0</v>
      </c>
      <c r="H402" s="1463"/>
      <c r="I402" s="1463"/>
      <c r="J402" s="1463"/>
      <c r="K402" s="1463"/>
    </row>
    <row r="403" spans="1:11" ht="14.1" customHeight="1">
      <c r="A403" s="1463"/>
      <c r="B403" s="1463"/>
      <c r="C403" s="1478" t="s">
        <v>49</v>
      </c>
      <c r="D403" s="1479">
        <v>0</v>
      </c>
      <c r="E403" s="1479">
        <v>0</v>
      </c>
      <c r="F403" s="1479">
        <v>0</v>
      </c>
      <c r="G403" s="1479">
        <v>0</v>
      </c>
      <c r="H403" s="1463"/>
      <c r="I403" s="1463"/>
      <c r="J403" s="1463"/>
      <c r="K403" s="1463"/>
    </row>
    <row r="404" spans="1:11" ht="14.1" customHeight="1">
      <c r="A404" s="1463"/>
      <c r="B404" s="1463"/>
      <c r="C404" s="1478" t="s">
        <v>50</v>
      </c>
      <c r="D404" s="1479">
        <v>0</v>
      </c>
      <c r="E404" s="1479">
        <v>0</v>
      </c>
      <c r="F404" s="1479">
        <v>0</v>
      </c>
      <c r="G404" s="1479">
        <v>0</v>
      </c>
      <c r="H404" s="1463"/>
      <c r="I404" s="1463"/>
      <c r="J404" s="1463"/>
      <c r="K404" s="1463"/>
    </row>
    <row r="405" spans="1:11" ht="14.1" customHeight="1">
      <c r="A405" s="1463"/>
      <c r="B405" s="1463"/>
      <c r="C405" s="1478" t="s">
        <v>55</v>
      </c>
      <c r="D405" s="1479">
        <v>0</v>
      </c>
      <c r="E405" s="1479">
        <v>0</v>
      </c>
      <c r="F405" s="1479">
        <v>0</v>
      </c>
      <c r="G405" s="1479">
        <v>0</v>
      </c>
      <c r="H405" s="1463"/>
      <c r="I405" s="1463"/>
      <c r="J405" s="1463"/>
      <c r="K405" s="1463"/>
    </row>
    <row r="406" spans="1:11" ht="14.1" customHeight="1">
      <c r="A406" s="1463"/>
      <c r="B406" s="1463"/>
      <c r="C406" s="1478" t="s">
        <v>49</v>
      </c>
      <c r="D406" s="1479">
        <v>0</v>
      </c>
      <c r="E406" s="1479">
        <v>0</v>
      </c>
      <c r="F406" s="1479">
        <v>0</v>
      </c>
      <c r="G406" s="1479">
        <v>0</v>
      </c>
      <c r="H406" s="1463"/>
      <c r="I406" s="1463"/>
      <c r="J406" s="1463"/>
      <c r="K406" s="1463"/>
    </row>
    <row r="407" spans="1:11" ht="14.1" customHeight="1">
      <c r="A407" s="1463"/>
      <c r="B407" s="1463"/>
      <c r="C407" s="1478" t="s">
        <v>50</v>
      </c>
      <c r="D407" s="1479">
        <v>0</v>
      </c>
      <c r="E407" s="1479">
        <v>0</v>
      </c>
      <c r="F407" s="1479">
        <v>0</v>
      </c>
      <c r="G407" s="1479">
        <v>0</v>
      </c>
      <c r="H407" s="1463"/>
      <c r="I407" s="1463"/>
      <c r="J407" s="1463"/>
      <c r="K407" s="1463"/>
    </row>
    <row r="408" spans="1:11" ht="14.1" customHeight="1">
      <c r="A408" s="1463"/>
      <c r="B408" s="1463"/>
      <c r="C408" s="1478" t="s">
        <v>56</v>
      </c>
      <c r="D408" s="1479">
        <v>0</v>
      </c>
      <c r="E408" s="1479">
        <v>0</v>
      </c>
      <c r="F408" s="1479">
        <v>0</v>
      </c>
      <c r="G408" s="1479">
        <v>0</v>
      </c>
      <c r="H408" s="1463"/>
      <c r="I408" s="1463"/>
      <c r="J408" s="1463"/>
      <c r="K408" s="1463"/>
    </row>
    <row r="409" spans="1:11" ht="14.1" customHeight="1">
      <c r="A409" s="1463"/>
      <c r="B409" s="1463"/>
      <c r="C409" s="1478" t="s">
        <v>49</v>
      </c>
      <c r="D409" s="1479">
        <v>0</v>
      </c>
      <c r="E409" s="1479">
        <v>0</v>
      </c>
      <c r="F409" s="1479">
        <v>0</v>
      </c>
      <c r="G409" s="1479">
        <v>0</v>
      </c>
      <c r="H409" s="1463"/>
      <c r="I409" s="1463"/>
      <c r="J409" s="1463"/>
      <c r="K409" s="1463"/>
    </row>
    <row r="410" spans="1:11" ht="14.1" customHeight="1">
      <c r="A410" s="1463"/>
      <c r="B410" s="1463"/>
      <c r="C410" s="1478" t="s">
        <v>50</v>
      </c>
      <c r="D410" s="1479">
        <v>0</v>
      </c>
      <c r="E410" s="1479">
        <v>0</v>
      </c>
      <c r="F410" s="1479">
        <v>0</v>
      </c>
      <c r="G410" s="1479">
        <v>0</v>
      </c>
      <c r="H410" s="1463"/>
      <c r="I410" s="1463"/>
      <c r="J410" s="1463"/>
      <c r="K410" s="1463"/>
    </row>
    <row r="411" spans="1:11" ht="14.1" customHeight="1">
      <c r="A411" s="1463"/>
      <c r="B411" s="1463"/>
      <c r="C411" s="1478" t="s">
        <v>57</v>
      </c>
      <c r="D411" s="1479">
        <v>0</v>
      </c>
      <c r="E411" s="1479">
        <v>0</v>
      </c>
      <c r="F411" s="1479">
        <v>0</v>
      </c>
      <c r="G411" s="1479">
        <v>0</v>
      </c>
      <c r="H411" s="1463"/>
      <c r="I411" s="1463"/>
      <c r="J411" s="1463"/>
      <c r="K411" s="1463"/>
    </row>
    <row r="412" spans="1:11" ht="14.1" customHeight="1">
      <c r="A412" s="1463"/>
      <c r="B412" s="1463"/>
      <c r="C412" s="1478" t="s">
        <v>49</v>
      </c>
      <c r="D412" s="1479">
        <v>0</v>
      </c>
      <c r="E412" s="1479">
        <v>0</v>
      </c>
      <c r="F412" s="1479">
        <v>0</v>
      </c>
      <c r="G412" s="1479">
        <v>0</v>
      </c>
      <c r="H412" s="1463"/>
      <c r="I412" s="1463"/>
      <c r="J412" s="1463"/>
      <c r="K412" s="1463"/>
    </row>
    <row r="413" spans="1:11" ht="14.1" customHeight="1">
      <c r="A413" s="1463"/>
      <c r="B413" s="1463"/>
      <c r="C413" s="1478" t="s">
        <v>58</v>
      </c>
      <c r="D413" s="1479">
        <v>0</v>
      </c>
      <c r="E413" s="1479">
        <v>0</v>
      </c>
      <c r="F413" s="1479">
        <v>0</v>
      </c>
      <c r="G413" s="1479">
        <v>0</v>
      </c>
      <c r="H413" s="1463"/>
      <c r="I413" s="1463"/>
      <c r="J413" s="1463"/>
      <c r="K413" s="1463"/>
    </row>
    <row r="414" spans="1:11" ht="14.1" customHeight="1">
      <c r="A414" s="1463"/>
      <c r="B414" s="1463"/>
      <c r="C414" s="1478" t="s">
        <v>59</v>
      </c>
      <c r="D414" s="1479">
        <v>0</v>
      </c>
      <c r="E414" s="1479">
        <v>0</v>
      </c>
      <c r="F414" s="1479">
        <v>0</v>
      </c>
      <c r="G414" s="1479">
        <v>0</v>
      </c>
      <c r="H414" s="1463"/>
      <c r="I414" s="1463"/>
      <c r="J414" s="1463"/>
      <c r="K414" s="1463"/>
    </row>
    <row r="415" spans="1:11" ht="14.1" customHeight="1">
      <c r="A415" s="1463"/>
      <c r="B415" s="1463"/>
      <c r="C415" s="1478" t="s">
        <v>60</v>
      </c>
      <c r="D415" s="1479">
        <v>0</v>
      </c>
      <c r="E415" s="1479">
        <v>0</v>
      </c>
      <c r="F415" s="1479">
        <v>0</v>
      </c>
      <c r="G415" s="1479">
        <v>0</v>
      </c>
      <c r="H415" s="1463"/>
      <c r="I415" s="1463"/>
      <c r="J415" s="1463"/>
      <c r="K415" s="1463"/>
    </row>
    <row r="416" spans="1:11" ht="14.1" customHeight="1">
      <c r="A416" s="1463"/>
      <c r="B416" s="1463"/>
      <c r="C416" s="1478" t="s">
        <v>61</v>
      </c>
      <c r="D416" s="1479">
        <v>0</v>
      </c>
      <c r="E416" s="1479">
        <v>0</v>
      </c>
      <c r="F416" s="1479">
        <v>0</v>
      </c>
      <c r="G416" s="1479">
        <v>0</v>
      </c>
      <c r="H416" s="1463"/>
      <c r="I416" s="1463"/>
      <c r="J416" s="1463"/>
      <c r="K416" s="1463"/>
    </row>
    <row r="417" spans="1:11" ht="14.1" customHeight="1">
      <c r="A417" s="1463"/>
      <c r="B417" s="1463"/>
      <c r="C417" s="1478" t="s">
        <v>62</v>
      </c>
      <c r="D417" s="1479">
        <v>0</v>
      </c>
      <c r="E417" s="1479">
        <v>9000000</v>
      </c>
      <c r="F417" s="1479">
        <v>0</v>
      </c>
      <c r="G417" s="1479">
        <v>0</v>
      </c>
      <c r="H417" s="1463"/>
      <c r="I417" s="1463"/>
      <c r="J417" s="1463"/>
      <c r="K417" s="1463"/>
    </row>
    <row r="418" spans="1:11" ht="14.1" customHeight="1">
      <c r="A418" s="1463"/>
      <c r="B418" s="1463"/>
      <c r="C418" s="1478" t="s">
        <v>49</v>
      </c>
      <c r="D418" s="1479">
        <v>0</v>
      </c>
      <c r="E418" s="1479">
        <v>9000000</v>
      </c>
      <c r="F418" s="1479">
        <v>0</v>
      </c>
      <c r="G418" s="1479">
        <v>0</v>
      </c>
      <c r="H418" s="1463"/>
      <c r="I418" s="1463"/>
      <c r="J418" s="1463"/>
      <c r="K418" s="1463"/>
    </row>
    <row r="419" spans="1:11" ht="14.1" customHeight="1">
      <c r="A419" s="1463"/>
      <c r="B419" s="1463"/>
      <c r="C419" s="1478" t="s">
        <v>58</v>
      </c>
      <c r="D419" s="1479">
        <v>0</v>
      </c>
      <c r="E419" s="1479">
        <v>0</v>
      </c>
      <c r="F419" s="1479">
        <v>0</v>
      </c>
      <c r="G419" s="1479">
        <v>0</v>
      </c>
      <c r="H419" s="1463"/>
      <c r="I419" s="1463"/>
      <c r="J419" s="1463"/>
      <c r="K419" s="1463"/>
    </row>
    <row r="420" spans="1:11" ht="14.1" customHeight="1">
      <c r="A420" s="1463"/>
      <c r="B420" s="1463"/>
      <c r="C420" s="1478" t="s">
        <v>59</v>
      </c>
      <c r="D420" s="1479">
        <v>0</v>
      </c>
      <c r="E420" s="1479">
        <v>0</v>
      </c>
      <c r="F420" s="1479">
        <v>0</v>
      </c>
      <c r="G420" s="1479">
        <v>0</v>
      </c>
      <c r="H420" s="1463"/>
      <c r="I420" s="1463"/>
      <c r="J420" s="1463"/>
      <c r="K420" s="1463"/>
    </row>
    <row r="421" spans="1:11" ht="14.1" customHeight="1">
      <c r="A421" s="1463"/>
      <c r="B421" s="1463"/>
      <c r="C421" s="1478" t="s">
        <v>60</v>
      </c>
      <c r="D421" s="1479">
        <v>0</v>
      </c>
      <c r="E421" s="1479">
        <v>0</v>
      </c>
      <c r="F421" s="1479">
        <v>0</v>
      </c>
      <c r="G421" s="1479">
        <v>0</v>
      </c>
      <c r="H421" s="1463"/>
      <c r="I421" s="1463"/>
      <c r="J421" s="1463"/>
      <c r="K421" s="1463"/>
    </row>
    <row r="422" spans="1:11" ht="14.1" customHeight="1">
      <c r="A422" s="1463"/>
      <c r="B422" s="1463"/>
      <c r="C422" s="1478" t="s">
        <v>61</v>
      </c>
      <c r="D422" s="1479">
        <v>0</v>
      </c>
      <c r="E422" s="1479">
        <v>0</v>
      </c>
      <c r="F422" s="1479">
        <v>0</v>
      </c>
      <c r="G422" s="1479">
        <v>0</v>
      </c>
      <c r="H422" s="1463"/>
      <c r="I422" s="1463"/>
      <c r="J422" s="1463"/>
      <c r="K422" s="1463"/>
    </row>
    <row r="423" spans="1:11" ht="14.1" customHeight="1">
      <c r="A423" s="1463"/>
      <c r="B423" s="1463"/>
      <c r="C423" s="1478" t="s">
        <v>63</v>
      </c>
      <c r="D423" s="1479">
        <v>0</v>
      </c>
      <c r="E423" s="1479">
        <v>0</v>
      </c>
      <c r="F423" s="1479">
        <v>0</v>
      </c>
      <c r="G423" s="1479">
        <v>0</v>
      </c>
      <c r="H423" s="1463"/>
      <c r="I423" s="1463"/>
      <c r="J423" s="1463"/>
      <c r="K423" s="1463"/>
    </row>
    <row r="424" spans="1:11" ht="14.1" customHeight="1">
      <c r="A424" s="1463"/>
      <c r="B424" s="1463"/>
      <c r="C424" s="1478" t="s">
        <v>49</v>
      </c>
      <c r="D424" s="1479">
        <v>0</v>
      </c>
      <c r="E424" s="1479">
        <v>0</v>
      </c>
      <c r="F424" s="1479">
        <v>0</v>
      </c>
      <c r="G424" s="1479">
        <v>0</v>
      </c>
      <c r="H424" s="1463"/>
      <c r="I424" s="1463"/>
      <c r="J424" s="1463"/>
      <c r="K424" s="1463"/>
    </row>
    <row r="425" spans="1:11" ht="14.1" customHeight="1">
      <c r="A425" s="1463"/>
      <c r="B425" s="1463"/>
      <c r="C425" s="1478" t="s">
        <v>58</v>
      </c>
      <c r="D425" s="1479">
        <v>0</v>
      </c>
      <c r="E425" s="1479">
        <v>0</v>
      </c>
      <c r="F425" s="1479">
        <v>0</v>
      </c>
      <c r="G425" s="1479">
        <v>0</v>
      </c>
      <c r="H425" s="1463"/>
      <c r="I425" s="1463"/>
      <c r="J425" s="1463"/>
      <c r="K425" s="1463"/>
    </row>
    <row r="426" spans="1:11" ht="14.1" customHeight="1">
      <c r="A426" s="1463"/>
      <c r="B426" s="1463"/>
      <c r="C426" s="1478" t="s">
        <v>59</v>
      </c>
      <c r="D426" s="1479">
        <v>0</v>
      </c>
      <c r="E426" s="1479">
        <v>0</v>
      </c>
      <c r="F426" s="1479">
        <v>0</v>
      </c>
      <c r="G426" s="1479">
        <v>0</v>
      </c>
      <c r="H426" s="1463"/>
      <c r="I426" s="1463"/>
      <c r="J426" s="1463"/>
      <c r="K426" s="1463"/>
    </row>
    <row r="427" spans="1:11" ht="14.1" customHeight="1">
      <c r="A427" s="1463"/>
      <c r="B427" s="1463"/>
      <c r="C427" s="1478" t="s">
        <v>60</v>
      </c>
      <c r="D427" s="1479">
        <v>0</v>
      </c>
      <c r="E427" s="1479">
        <v>0</v>
      </c>
      <c r="F427" s="1479">
        <v>0</v>
      </c>
      <c r="G427" s="1479">
        <v>0</v>
      </c>
      <c r="H427" s="1463"/>
      <c r="I427" s="1463"/>
      <c r="J427" s="1463"/>
      <c r="K427" s="1463"/>
    </row>
    <row r="428" spans="1:11" ht="14.1" customHeight="1">
      <c r="A428" s="1463"/>
      <c r="B428" s="1463"/>
      <c r="C428" s="1478" t="s">
        <v>61</v>
      </c>
      <c r="D428" s="1479">
        <v>0</v>
      </c>
      <c r="E428" s="1479">
        <v>0</v>
      </c>
      <c r="F428" s="1479">
        <v>0</v>
      </c>
      <c r="G428" s="1479">
        <v>0</v>
      </c>
      <c r="H428" s="1463"/>
      <c r="I428" s="1463"/>
      <c r="J428" s="1463"/>
      <c r="K428" s="1463"/>
    </row>
    <row r="429" spans="1:11" ht="14.1" customHeight="1">
      <c r="A429" s="1463"/>
      <c r="B429" s="1463"/>
      <c r="C429" s="1478" t="s">
        <v>64</v>
      </c>
      <c r="D429" s="1479">
        <v>0</v>
      </c>
      <c r="E429" s="1479">
        <v>0</v>
      </c>
      <c r="F429" s="1479">
        <v>0</v>
      </c>
      <c r="G429" s="1479">
        <v>0</v>
      </c>
      <c r="H429" s="1463"/>
      <c r="I429" s="1463"/>
      <c r="J429" s="1463"/>
      <c r="K429" s="1463"/>
    </row>
    <row r="430" spans="1:11" ht="14.1" customHeight="1">
      <c r="A430" s="1463"/>
      <c r="B430" s="1463"/>
      <c r="C430" s="1478" t="s">
        <v>65</v>
      </c>
      <c r="D430" s="1479">
        <v>0</v>
      </c>
      <c r="E430" s="1479">
        <v>0</v>
      </c>
      <c r="F430" s="1479">
        <v>0</v>
      </c>
      <c r="G430" s="1479">
        <v>0</v>
      </c>
      <c r="H430" s="1463"/>
      <c r="I430" s="1463"/>
      <c r="J430" s="1463"/>
      <c r="K430" s="1463"/>
    </row>
    <row r="431" spans="1:11" ht="14.1" customHeight="1">
      <c r="A431" s="1463"/>
      <c r="B431" s="1463"/>
      <c r="C431" s="1480" t="s">
        <v>25</v>
      </c>
      <c r="D431" s="1479">
        <v>0</v>
      </c>
      <c r="E431" s="1479">
        <v>9000000</v>
      </c>
      <c r="F431" s="1479">
        <v>0</v>
      </c>
      <c r="G431" s="1479">
        <v>0</v>
      </c>
      <c r="H431" s="1463"/>
      <c r="I431" s="1463"/>
      <c r="J431" s="1463"/>
      <c r="K431" s="1463"/>
    </row>
    <row r="432" spans="1:11" ht="14.1" customHeight="1">
      <c r="A432" s="1463"/>
      <c r="B432" s="1463"/>
      <c r="C432" s="1472" t="s">
        <v>19</v>
      </c>
      <c r="D432" s="1828" t="s">
        <v>2034</v>
      </c>
      <c r="E432" s="1829"/>
      <c r="F432" s="1829"/>
      <c r="G432" s="1829"/>
      <c r="H432" s="1463"/>
      <c r="I432" s="1463"/>
      <c r="J432" s="1463"/>
      <c r="K432" s="1463"/>
    </row>
    <row r="433" spans="1:11" ht="14.1" customHeight="1">
      <c r="A433" s="1463"/>
      <c r="B433" s="1463"/>
      <c r="C433" s="1473" t="s">
        <v>20</v>
      </c>
      <c r="D433" s="1824" t="s">
        <v>18</v>
      </c>
      <c r="E433" s="1825"/>
      <c r="F433" s="1825"/>
      <c r="G433" s="1825"/>
      <c r="H433" s="1463"/>
      <c r="I433" s="1463"/>
      <c r="J433" s="1463"/>
      <c r="K433" s="1463"/>
    </row>
    <row r="434" spans="1:11" ht="14.1" customHeight="1">
      <c r="A434" s="1463"/>
      <c r="B434" s="1463"/>
      <c r="C434" s="1473" t="s">
        <v>21</v>
      </c>
      <c r="D434" s="1824" t="s">
        <v>2035</v>
      </c>
      <c r="E434" s="1825"/>
      <c r="F434" s="1825"/>
      <c r="G434" s="1825"/>
      <c r="H434" s="1463"/>
      <c r="I434" s="1463"/>
      <c r="J434" s="1463"/>
      <c r="K434" s="1463"/>
    </row>
    <row r="435" spans="1:11" ht="15" customHeight="1">
      <c r="A435" s="1463"/>
      <c r="B435" s="1463"/>
      <c r="C435" s="1474"/>
      <c r="D435" s="1475">
        <v>2023</v>
      </c>
      <c r="E435" s="1475">
        <v>2024</v>
      </c>
      <c r="F435" s="1475">
        <v>2025</v>
      </c>
      <c r="G435" s="1475">
        <v>2026</v>
      </c>
      <c r="H435" s="1463"/>
      <c r="I435" s="1463"/>
      <c r="J435" s="1463"/>
      <c r="K435" s="1463"/>
    </row>
    <row r="436" spans="1:11" ht="15" customHeight="1">
      <c r="A436" s="1463"/>
      <c r="B436" s="1463"/>
      <c r="C436" s="1476"/>
      <c r="D436" s="1477" t="s">
        <v>22</v>
      </c>
      <c r="E436" s="1477" t="s">
        <v>23</v>
      </c>
      <c r="F436" s="1477" t="s">
        <v>23</v>
      </c>
      <c r="G436" s="1477" t="s">
        <v>23</v>
      </c>
      <c r="H436" s="1463"/>
      <c r="I436" s="1463"/>
      <c r="J436" s="1463"/>
      <c r="K436" s="1463"/>
    </row>
    <row r="437" spans="1:11" ht="14.1" customHeight="1">
      <c r="A437" s="1463"/>
      <c r="B437" s="1463"/>
      <c r="C437" s="1466" t="s">
        <v>33</v>
      </c>
      <c r="D437" s="1470" t="s">
        <v>18</v>
      </c>
      <c r="E437" s="1470" t="s">
        <v>34</v>
      </c>
      <c r="F437" s="1470" t="s">
        <v>42</v>
      </c>
      <c r="G437" s="1470" t="s">
        <v>42</v>
      </c>
      <c r="H437" s="1463"/>
      <c r="I437" s="1463"/>
      <c r="J437" s="1463"/>
      <c r="K437" s="1463"/>
    </row>
    <row r="438" spans="1:11" ht="14.1" customHeight="1">
      <c r="A438" s="1463"/>
      <c r="B438" s="1463"/>
      <c r="C438" s="1466" t="s">
        <v>35</v>
      </c>
      <c r="D438" s="1470" t="s">
        <v>18</v>
      </c>
      <c r="E438" s="1470" t="s">
        <v>2036</v>
      </c>
      <c r="F438" s="1470" t="s">
        <v>42</v>
      </c>
      <c r="G438" s="1470" t="s">
        <v>42</v>
      </c>
      <c r="H438" s="1463"/>
      <c r="I438" s="1463"/>
      <c r="J438" s="1463"/>
      <c r="K438" s="1463"/>
    </row>
    <row r="439" spans="1:11" ht="14.1" customHeight="1">
      <c r="A439" s="1463"/>
      <c r="B439" s="1463"/>
      <c r="C439" s="1466" t="s">
        <v>40</v>
      </c>
      <c r="D439" s="1470" t="s">
        <v>42</v>
      </c>
      <c r="E439" s="1470" t="s">
        <v>2036</v>
      </c>
      <c r="F439" s="1470" t="s">
        <v>42</v>
      </c>
      <c r="G439" s="1470" t="s">
        <v>42</v>
      </c>
      <c r="H439" s="1463"/>
      <c r="I439" s="1463"/>
      <c r="J439" s="1463"/>
      <c r="K439" s="1463"/>
    </row>
    <row r="440" spans="1:11" ht="14.1" customHeight="1">
      <c r="A440" s="1463"/>
      <c r="B440" s="1463"/>
      <c r="C440" s="1466" t="s">
        <v>41</v>
      </c>
      <c r="D440" s="1470" t="s">
        <v>18</v>
      </c>
      <c r="E440" s="1470" t="s">
        <v>18</v>
      </c>
      <c r="F440" s="1470" t="s">
        <v>122</v>
      </c>
      <c r="G440" s="1470" t="s">
        <v>18</v>
      </c>
      <c r="H440" s="1463"/>
      <c r="I440" s="1463"/>
      <c r="J440" s="1463"/>
      <c r="K440" s="1463"/>
    </row>
    <row r="441" spans="1:11" ht="14.1" customHeight="1">
      <c r="A441" s="1463"/>
      <c r="B441" s="1463"/>
      <c r="C441" s="1466" t="s">
        <v>43</v>
      </c>
      <c r="D441" s="1470" t="s">
        <v>18</v>
      </c>
      <c r="E441" s="1470" t="s">
        <v>18</v>
      </c>
      <c r="F441" s="1470" t="s">
        <v>122</v>
      </c>
      <c r="G441" s="1470" t="s">
        <v>18</v>
      </c>
      <c r="H441" s="1463"/>
      <c r="I441" s="1463"/>
      <c r="J441" s="1463"/>
      <c r="K441" s="1463"/>
    </row>
    <row r="442" spans="1:11" ht="14.1" customHeight="1">
      <c r="A442" s="1463"/>
      <c r="B442" s="1463"/>
      <c r="C442" s="1466" t="s">
        <v>47</v>
      </c>
      <c r="D442" s="1470" t="s">
        <v>18</v>
      </c>
      <c r="E442" s="1470" t="s">
        <v>18</v>
      </c>
      <c r="F442" s="1470" t="s">
        <v>122</v>
      </c>
      <c r="G442" s="1470" t="s">
        <v>18</v>
      </c>
      <c r="H442" s="1463"/>
      <c r="I442" s="1463"/>
      <c r="J442" s="1463"/>
      <c r="K442" s="1463"/>
    </row>
    <row r="443" spans="1:11" ht="14.1" customHeight="1">
      <c r="A443" s="1463"/>
      <c r="B443" s="1463"/>
      <c r="C443" s="1826" t="s">
        <v>24</v>
      </c>
      <c r="D443" s="1827"/>
      <c r="E443" s="1827"/>
      <c r="F443" s="1827"/>
      <c r="G443" s="1827"/>
      <c r="H443" s="1463"/>
      <c r="I443" s="1463"/>
      <c r="J443" s="1463"/>
      <c r="K443" s="1463"/>
    </row>
    <row r="444" spans="1:11" ht="14.1" customHeight="1">
      <c r="A444" s="1463"/>
      <c r="B444" s="1463"/>
      <c r="C444" s="1474"/>
      <c r="D444" s="1475">
        <v>2023</v>
      </c>
      <c r="E444" s="1475">
        <v>2024</v>
      </c>
      <c r="F444" s="1475">
        <v>2025</v>
      </c>
      <c r="G444" s="1475">
        <v>2026</v>
      </c>
      <c r="H444" s="1463"/>
      <c r="I444" s="1463"/>
      <c r="J444" s="1463"/>
      <c r="K444" s="1463"/>
    </row>
    <row r="445" spans="1:11" ht="14.1" customHeight="1">
      <c r="A445" s="1463"/>
      <c r="B445" s="1463"/>
      <c r="C445" s="1476"/>
      <c r="D445" s="1477" t="s">
        <v>22</v>
      </c>
      <c r="E445" s="1477" t="s">
        <v>23</v>
      </c>
      <c r="F445" s="1477" t="s">
        <v>23</v>
      </c>
      <c r="G445" s="1477" t="s">
        <v>23</v>
      </c>
      <c r="H445" s="1463"/>
      <c r="I445" s="1463"/>
      <c r="J445" s="1463"/>
      <c r="K445" s="1463"/>
    </row>
    <row r="446" spans="1:11" ht="14.1" customHeight="1">
      <c r="A446" s="1463"/>
      <c r="B446" s="1463"/>
      <c r="C446" s="1478" t="s">
        <v>48</v>
      </c>
      <c r="D446" s="1481" t="s">
        <v>18</v>
      </c>
      <c r="E446" s="1479">
        <v>0</v>
      </c>
      <c r="F446" s="1479">
        <v>0</v>
      </c>
      <c r="G446" s="1479">
        <v>0</v>
      </c>
      <c r="H446" s="1463"/>
      <c r="I446" s="1463"/>
      <c r="J446" s="1463"/>
      <c r="K446" s="1463"/>
    </row>
    <row r="447" spans="1:11" ht="14.1" customHeight="1">
      <c r="A447" s="1463"/>
      <c r="B447" s="1463"/>
      <c r="C447" s="1478" t="s">
        <v>49</v>
      </c>
      <c r="D447" s="1481" t="s">
        <v>18</v>
      </c>
      <c r="E447" s="1479">
        <v>0</v>
      </c>
      <c r="F447" s="1479">
        <v>0</v>
      </c>
      <c r="G447" s="1479">
        <v>0</v>
      </c>
      <c r="H447" s="1463"/>
      <c r="I447" s="1463"/>
      <c r="J447" s="1463"/>
      <c r="K447" s="1463"/>
    </row>
    <row r="448" spans="1:11" ht="14.1" customHeight="1">
      <c r="A448" s="1463"/>
      <c r="B448" s="1463"/>
      <c r="C448" s="1478" t="s">
        <v>50</v>
      </c>
      <c r="D448" s="1481" t="s">
        <v>18</v>
      </c>
      <c r="E448" s="1479">
        <v>0</v>
      </c>
      <c r="F448" s="1479">
        <v>0</v>
      </c>
      <c r="G448" s="1479">
        <v>0</v>
      </c>
      <c r="H448" s="1463"/>
      <c r="I448" s="1463"/>
      <c r="J448" s="1463"/>
      <c r="K448" s="1463"/>
    </row>
    <row r="449" spans="1:11" ht="14.1" customHeight="1">
      <c r="A449" s="1463"/>
      <c r="B449" s="1463"/>
      <c r="C449" s="1478" t="s">
        <v>51</v>
      </c>
      <c r="D449" s="1481" t="s">
        <v>18</v>
      </c>
      <c r="E449" s="1479">
        <v>0</v>
      </c>
      <c r="F449" s="1479">
        <v>0</v>
      </c>
      <c r="G449" s="1479">
        <v>0</v>
      </c>
      <c r="H449" s="1463"/>
      <c r="I449" s="1463"/>
      <c r="J449" s="1463"/>
      <c r="K449" s="1463"/>
    </row>
    <row r="450" spans="1:11" ht="14.1" customHeight="1">
      <c r="A450" s="1463"/>
      <c r="B450" s="1463"/>
      <c r="C450" s="1478" t="s">
        <v>49</v>
      </c>
      <c r="D450" s="1481" t="s">
        <v>18</v>
      </c>
      <c r="E450" s="1479">
        <v>0</v>
      </c>
      <c r="F450" s="1479">
        <v>0</v>
      </c>
      <c r="G450" s="1479">
        <v>0</v>
      </c>
      <c r="H450" s="1463"/>
      <c r="I450" s="1463"/>
      <c r="J450" s="1463"/>
      <c r="K450" s="1463"/>
    </row>
    <row r="451" spans="1:11" ht="14.1" customHeight="1">
      <c r="A451" s="1463"/>
      <c r="B451" s="1463"/>
      <c r="C451" s="1478" t="s">
        <v>50</v>
      </c>
      <c r="D451" s="1481" t="s">
        <v>18</v>
      </c>
      <c r="E451" s="1479">
        <v>0</v>
      </c>
      <c r="F451" s="1479">
        <v>0</v>
      </c>
      <c r="G451" s="1479">
        <v>0</v>
      </c>
      <c r="H451" s="1463"/>
      <c r="I451" s="1463"/>
      <c r="J451" s="1463"/>
      <c r="K451" s="1463"/>
    </row>
    <row r="452" spans="1:11" ht="14.1" customHeight="1">
      <c r="A452" s="1463"/>
      <c r="B452" s="1463"/>
      <c r="C452" s="1478" t="s">
        <v>52</v>
      </c>
      <c r="D452" s="1481" t="s">
        <v>18</v>
      </c>
      <c r="E452" s="1479">
        <v>0</v>
      </c>
      <c r="F452" s="1479">
        <v>0</v>
      </c>
      <c r="G452" s="1479">
        <v>0</v>
      </c>
      <c r="H452" s="1463"/>
      <c r="I452" s="1463"/>
      <c r="J452" s="1463"/>
      <c r="K452" s="1463"/>
    </row>
    <row r="453" spans="1:11" ht="14.1" customHeight="1">
      <c r="A453" s="1463"/>
      <c r="B453" s="1463"/>
      <c r="C453" s="1478" t="s">
        <v>49</v>
      </c>
      <c r="D453" s="1481" t="s">
        <v>18</v>
      </c>
      <c r="E453" s="1479">
        <v>0</v>
      </c>
      <c r="F453" s="1479">
        <v>0</v>
      </c>
      <c r="G453" s="1479">
        <v>0</v>
      </c>
      <c r="H453" s="1463"/>
      <c r="I453" s="1463"/>
      <c r="J453" s="1463"/>
      <c r="K453" s="1463"/>
    </row>
    <row r="454" spans="1:11" ht="14.1" customHeight="1">
      <c r="A454" s="1463"/>
      <c r="B454" s="1463"/>
      <c r="C454" s="1478" t="s">
        <v>50</v>
      </c>
      <c r="D454" s="1481" t="s">
        <v>18</v>
      </c>
      <c r="E454" s="1479">
        <v>0</v>
      </c>
      <c r="F454" s="1479">
        <v>0</v>
      </c>
      <c r="G454" s="1479">
        <v>0</v>
      </c>
      <c r="H454" s="1463"/>
      <c r="I454" s="1463"/>
      <c r="J454" s="1463"/>
      <c r="K454" s="1463"/>
    </row>
    <row r="455" spans="1:11" ht="14.1" customHeight="1">
      <c r="A455" s="1463"/>
      <c r="B455" s="1463"/>
      <c r="C455" s="1478" t="s">
        <v>53</v>
      </c>
      <c r="D455" s="1481" t="s">
        <v>18</v>
      </c>
      <c r="E455" s="1479">
        <v>0</v>
      </c>
      <c r="F455" s="1479">
        <v>0</v>
      </c>
      <c r="G455" s="1479">
        <v>0</v>
      </c>
      <c r="H455" s="1463"/>
      <c r="I455" s="1463"/>
      <c r="J455" s="1463"/>
      <c r="K455" s="1463"/>
    </row>
    <row r="456" spans="1:11" ht="14.1" customHeight="1">
      <c r="A456" s="1463"/>
      <c r="B456" s="1463"/>
      <c r="C456" s="1478" t="s">
        <v>49</v>
      </c>
      <c r="D456" s="1481" t="s">
        <v>18</v>
      </c>
      <c r="E456" s="1479">
        <v>0</v>
      </c>
      <c r="F456" s="1479">
        <v>0</v>
      </c>
      <c r="G456" s="1479">
        <v>0</v>
      </c>
      <c r="H456" s="1463"/>
      <c r="I456" s="1463"/>
      <c r="J456" s="1463"/>
      <c r="K456" s="1463"/>
    </row>
    <row r="457" spans="1:11" ht="14.1" customHeight="1">
      <c r="A457" s="1463"/>
      <c r="B457" s="1463"/>
      <c r="C457" s="1478" t="s">
        <v>50</v>
      </c>
      <c r="D457" s="1481" t="s">
        <v>18</v>
      </c>
      <c r="E457" s="1479">
        <v>0</v>
      </c>
      <c r="F457" s="1479">
        <v>0</v>
      </c>
      <c r="G457" s="1479">
        <v>0</v>
      </c>
      <c r="H457" s="1463"/>
      <c r="I457" s="1463"/>
      <c r="J457" s="1463"/>
      <c r="K457" s="1463"/>
    </row>
    <row r="458" spans="1:11" ht="14.1" customHeight="1">
      <c r="A458" s="1463"/>
      <c r="B458" s="1463"/>
      <c r="C458" s="1478" t="s">
        <v>54</v>
      </c>
      <c r="D458" s="1481" t="s">
        <v>18</v>
      </c>
      <c r="E458" s="1479">
        <v>0</v>
      </c>
      <c r="F458" s="1479">
        <v>0</v>
      </c>
      <c r="G458" s="1479">
        <v>0</v>
      </c>
      <c r="H458" s="1463"/>
      <c r="I458" s="1463"/>
      <c r="J458" s="1463"/>
      <c r="K458" s="1463"/>
    </row>
    <row r="459" spans="1:11" ht="14.1" customHeight="1">
      <c r="A459" s="1463"/>
      <c r="B459" s="1463"/>
      <c r="C459" s="1478" t="s">
        <v>49</v>
      </c>
      <c r="D459" s="1481" t="s">
        <v>18</v>
      </c>
      <c r="E459" s="1479">
        <v>0</v>
      </c>
      <c r="F459" s="1479">
        <v>0</v>
      </c>
      <c r="G459" s="1479">
        <v>0</v>
      </c>
      <c r="H459" s="1463"/>
      <c r="I459" s="1463"/>
      <c r="J459" s="1463"/>
      <c r="K459" s="1463"/>
    </row>
    <row r="460" spans="1:11" ht="14.1" customHeight="1">
      <c r="A460" s="1463"/>
      <c r="B460" s="1463"/>
      <c r="C460" s="1478" t="s">
        <v>50</v>
      </c>
      <c r="D460" s="1481" t="s">
        <v>18</v>
      </c>
      <c r="E460" s="1479">
        <v>0</v>
      </c>
      <c r="F460" s="1479">
        <v>0</v>
      </c>
      <c r="G460" s="1479">
        <v>0</v>
      </c>
      <c r="H460" s="1463"/>
      <c r="I460" s="1463"/>
      <c r="J460" s="1463"/>
      <c r="K460" s="1463"/>
    </row>
    <row r="461" spans="1:11" ht="14.1" customHeight="1">
      <c r="A461" s="1463"/>
      <c r="B461" s="1463"/>
      <c r="C461" s="1478" t="s">
        <v>55</v>
      </c>
      <c r="D461" s="1481" t="s">
        <v>18</v>
      </c>
      <c r="E461" s="1479">
        <v>0</v>
      </c>
      <c r="F461" s="1479">
        <v>0</v>
      </c>
      <c r="G461" s="1479">
        <v>0</v>
      </c>
      <c r="H461" s="1463"/>
      <c r="I461" s="1463"/>
      <c r="J461" s="1463"/>
      <c r="K461" s="1463"/>
    </row>
    <row r="462" spans="1:11" ht="14.1" customHeight="1">
      <c r="A462" s="1463"/>
      <c r="B462" s="1463"/>
      <c r="C462" s="1478" t="s">
        <v>49</v>
      </c>
      <c r="D462" s="1481" t="s">
        <v>18</v>
      </c>
      <c r="E462" s="1479">
        <v>0</v>
      </c>
      <c r="F462" s="1479">
        <v>0</v>
      </c>
      <c r="G462" s="1479">
        <v>0</v>
      </c>
      <c r="H462" s="1463"/>
      <c r="I462" s="1463"/>
      <c r="J462" s="1463"/>
      <c r="K462" s="1463"/>
    </row>
    <row r="463" spans="1:11" ht="14.1" customHeight="1">
      <c r="A463" s="1463"/>
      <c r="B463" s="1463"/>
      <c r="C463" s="1478" t="s">
        <v>50</v>
      </c>
      <c r="D463" s="1481" t="s">
        <v>18</v>
      </c>
      <c r="E463" s="1479">
        <v>0</v>
      </c>
      <c r="F463" s="1479">
        <v>0</v>
      </c>
      <c r="G463" s="1479">
        <v>0</v>
      </c>
      <c r="H463" s="1463"/>
      <c r="I463" s="1463"/>
      <c r="J463" s="1463"/>
      <c r="K463" s="1463"/>
    </row>
    <row r="464" spans="1:11" ht="14.1" customHeight="1">
      <c r="A464" s="1463"/>
      <c r="B464" s="1463"/>
      <c r="C464" s="1478" t="s">
        <v>56</v>
      </c>
      <c r="D464" s="1481" t="s">
        <v>18</v>
      </c>
      <c r="E464" s="1479">
        <v>0</v>
      </c>
      <c r="F464" s="1479">
        <v>0</v>
      </c>
      <c r="G464" s="1479">
        <v>0</v>
      </c>
      <c r="H464" s="1463"/>
      <c r="I464" s="1463"/>
      <c r="J464" s="1463"/>
      <c r="K464" s="1463"/>
    </row>
    <row r="465" spans="1:11" ht="14.1" customHeight="1">
      <c r="A465" s="1463"/>
      <c r="B465" s="1463"/>
      <c r="C465" s="1478" t="s">
        <v>49</v>
      </c>
      <c r="D465" s="1481" t="s">
        <v>18</v>
      </c>
      <c r="E465" s="1479">
        <v>0</v>
      </c>
      <c r="F465" s="1479">
        <v>0</v>
      </c>
      <c r="G465" s="1479">
        <v>0</v>
      </c>
      <c r="H465" s="1463"/>
      <c r="I465" s="1463"/>
      <c r="J465" s="1463"/>
      <c r="K465" s="1463"/>
    </row>
    <row r="466" spans="1:11" ht="14.1" customHeight="1">
      <c r="A466" s="1463"/>
      <c r="B466" s="1463"/>
      <c r="C466" s="1478" t="s">
        <v>50</v>
      </c>
      <c r="D466" s="1481" t="s">
        <v>18</v>
      </c>
      <c r="E466" s="1479">
        <v>0</v>
      </c>
      <c r="F466" s="1479">
        <v>0</v>
      </c>
      <c r="G466" s="1479">
        <v>0</v>
      </c>
      <c r="H466" s="1463"/>
      <c r="I466" s="1463"/>
      <c r="J466" s="1463"/>
      <c r="K466" s="1463"/>
    </row>
    <row r="467" spans="1:11" ht="14.1" customHeight="1">
      <c r="A467" s="1463"/>
      <c r="B467" s="1463"/>
      <c r="C467" s="1478" t="s">
        <v>57</v>
      </c>
      <c r="D467" s="1481" t="s">
        <v>18</v>
      </c>
      <c r="E467" s="1479">
        <v>0</v>
      </c>
      <c r="F467" s="1479">
        <v>0</v>
      </c>
      <c r="G467" s="1479">
        <v>0</v>
      </c>
      <c r="H467" s="1463"/>
      <c r="I467" s="1463"/>
      <c r="J467" s="1463"/>
      <c r="K467" s="1463"/>
    </row>
    <row r="468" spans="1:11" ht="14.1" customHeight="1">
      <c r="A468" s="1463"/>
      <c r="B468" s="1463"/>
      <c r="C468" s="1478" t="s">
        <v>49</v>
      </c>
      <c r="D468" s="1481" t="s">
        <v>18</v>
      </c>
      <c r="E468" s="1479">
        <v>0</v>
      </c>
      <c r="F468" s="1479">
        <v>0</v>
      </c>
      <c r="G468" s="1479">
        <v>0</v>
      </c>
      <c r="H468" s="1463"/>
      <c r="I468" s="1463"/>
      <c r="J468" s="1463"/>
      <c r="K468" s="1463"/>
    </row>
    <row r="469" spans="1:11" ht="14.1" customHeight="1">
      <c r="A469" s="1463"/>
      <c r="B469" s="1463"/>
      <c r="C469" s="1478" t="s">
        <v>58</v>
      </c>
      <c r="D469" s="1481" t="s">
        <v>18</v>
      </c>
      <c r="E469" s="1479">
        <v>0</v>
      </c>
      <c r="F469" s="1479">
        <v>0</v>
      </c>
      <c r="G469" s="1479">
        <v>0</v>
      </c>
      <c r="H469" s="1463"/>
      <c r="I469" s="1463"/>
      <c r="J469" s="1463"/>
      <c r="K469" s="1463"/>
    </row>
    <row r="470" spans="1:11" ht="14.1" customHeight="1">
      <c r="A470" s="1463"/>
      <c r="B470" s="1463"/>
      <c r="C470" s="1478" t="s">
        <v>59</v>
      </c>
      <c r="D470" s="1481" t="s">
        <v>18</v>
      </c>
      <c r="E470" s="1479">
        <v>0</v>
      </c>
      <c r="F470" s="1479">
        <v>0</v>
      </c>
      <c r="G470" s="1479">
        <v>0</v>
      </c>
      <c r="H470" s="1463"/>
      <c r="I470" s="1463"/>
      <c r="J470" s="1463"/>
      <c r="K470" s="1463"/>
    </row>
    <row r="471" spans="1:11" ht="14.1" customHeight="1">
      <c r="A471" s="1463"/>
      <c r="B471" s="1463"/>
      <c r="C471" s="1478" t="s">
        <v>60</v>
      </c>
      <c r="D471" s="1481" t="s">
        <v>18</v>
      </c>
      <c r="E471" s="1479">
        <v>0</v>
      </c>
      <c r="F471" s="1479">
        <v>0</v>
      </c>
      <c r="G471" s="1479">
        <v>0</v>
      </c>
      <c r="H471" s="1463"/>
      <c r="I471" s="1463"/>
      <c r="J471" s="1463"/>
      <c r="K471" s="1463"/>
    </row>
    <row r="472" spans="1:11" ht="14.1" customHeight="1">
      <c r="A472" s="1463"/>
      <c r="B472" s="1463"/>
      <c r="C472" s="1478" t="s">
        <v>61</v>
      </c>
      <c r="D472" s="1481" t="s">
        <v>18</v>
      </c>
      <c r="E472" s="1479">
        <v>0</v>
      </c>
      <c r="F472" s="1479">
        <v>0</v>
      </c>
      <c r="G472" s="1479">
        <v>0</v>
      </c>
      <c r="H472" s="1463"/>
      <c r="I472" s="1463"/>
      <c r="J472" s="1463"/>
      <c r="K472" s="1463"/>
    </row>
    <row r="473" spans="1:11" ht="14.1" customHeight="1">
      <c r="A473" s="1463"/>
      <c r="B473" s="1463"/>
      <c r="C473" s="1478" t="s">
        <v>62</v>
      </c>
      <c r="D473" s="1481" t="s">
        <v>18</v>
      </c>
      <c r="E473" s="1479">
        <v>50000000</v>
      </c>
      <c r="F473" s="1479">
        <v>0</v>
      </c>
      <c r="G473" s="1479">
        <v>0</v>
      </c>
      <c r="H473" s="1463"/>
      <c r="I473" s="1463"/>
      <c r="J473" s="1463"/>
      <c r="K473" s="1463"/>
    </row>
    <row r="474" spans="1:11" ht="14.1" customHeight="1">
      <c r="A474" s="1463"/>
      <c r="B474" s="1463"/>
      <c r="C474" s="1478" t="s">
        <v>49</v>
      </c>
      <c r="D474" s="1481" t="s">
        <v>18</v>
      </c>
      <c r="E474" s="1479">
        <v>50000000</v>
      </c>
      <c r="F474" s="1479">
        <v>0</v>
      </c>
      <c r="G474" s="1479">
        <v>0</v>
      </c>
      <c r="H474" s="1463"/>
      <c r="I474" s="1463"/>
      <c r="J474" s="1463"/>
      <c r="K474" s="1463"/>
    </row>
    <row r="475" spans="1:11" ht="14.1" customHeight="1">
      <c r="A475" s="1463"/>
      <c r="B475" s="1463"/>
      <c r="C475" s="1478" t="s">
        <v>58</v>
      </c>
      <c r="D475" s="1481" t="s">
        <v>18</v>
      </c>
      <c r="E475" s="1479">
        <v>0</v>
      </c>
      <c r="F475" s="1479">
        <v>0</v>
      </c>
      <c r="G475" s="1479">
        <v>0</v>
      </c>
      <c r="H475" s="1463"/>
      <c r="I475" s="1463"/>
      <c r="J475" s="1463"/>
      <c r="K475" s="1463"/>
    </row>
    <row r="476" spans="1:11" ht="14.1" customHeight="1">
      <c r="A476" s="1463"/>
      <c r="B476" s="1463"/>
      <c r="C476" s="1478" t="s">
        <v>59</v>
      </c>
      <c r="D476" s="1481" t="s">
        <v>18</v>
      </c>
      <c r="E476" s="1479">
        <v>0</v>
      </c>
      <c r="F476" s="1479">
        <v>0</v>
      </c>
      <c r="G476" s="1479">
        <v>0</v>
      </c>
      <c r="H476" s="1463"/>
      <c r="I476" s="1463"/>
      <c r="J476" s="1463"/>
      <c r="K476" s="1463"/>
    </row>
    <row r="477" spans="1:11" ht="14.1" customHeight="1">
      <c r="A477" s="1463"/>
      <c r="B477" s="1463"/>
      <c r="C477" s="1478" t="s">
        <v>60</v>
      </c>
      <c r="D477" s="1481" t="s">
        <v>18</v>
      </c>
      <c r="E477" s="1479">
        <v>0</v>
      </c>
      <c r="F477" s="1479">
        <v>0</v>
      </c>
      <c r="G477" s="1479">
        <v>0</v>
      </c>
      <c r="H477" s="1463"/>
      <c r="I477" s="1463"/>
      <c r="J477" s="1463"/>
      <c r="K477" s="1463"/>
    </row>
    <row r="478" spans="1:11" ht="14.1" customHeight="1">
      <c r="A478" s="1463"/>
      <c r="B478" s="1463"/>
      <c r="C478" s="1478" t="s">
        <v>61</v>
      </c>
      <c r="D478" s="1481" t="s">
        <v>18</v>
      </c>
      <c r="E478" s="1479">
        <v>0</v>
      </c>
      <c r="F478" s="1479">
        <v>0</v>
      </c>
      <c r="G478" s="1479">
        <v>0</v>
      </c>
      <c r="H478" s="1463"/>
      <c r="I478" s="1463"/>
      <c r="J478" s="1463"/>
      <c r="K478" s="1463"/>
    </row>
    <row r="479" spans="1:11" ht="14.1" customHeight="1">
      <c r="A479" s="1463"/>
      <c r="B479" s="1463"/>
      <c r="C479" s="1478" t="s">
        <v>63</v>
      </c>
      <c r="D479" s="1481" t="s">
        <v>18</v>
      </c>
      <c r="E479" s="1479">
        <v>0</v>
      </c>
      <c r="F479" s="1479">
        <v>0</v>
      </c>
      <c r="G479" s="1479">
        <v>0</v>
      </c>
      <c r="H479" s="1463"/>
      <c r="I479" s="1463"/>
      <c r="J479" s="1463"/>
      <c r="K479" s="1463"/>
    </row>
    <row r="480" spans="1:11" ht="14.1" customHeight="1">
      <c r="A480" s="1463"/>
      <c r="B480" s="1463"/>
      <c r="C480" s="1478" t="s">
        <v>49</v>
      </c>
      <c r="D480" s="1481" t="s">
        <v>18</v>
      </c>
      <c r="E480" s="1479">
        <v>0</v>
      </c>
      <c r="F480" s="1479">
        <v>0</v>
      </c>
      <c r="G480" s="1479">
        <v>0</v>
      </c>
      <c r="H480" s="1463"/>
      <c r="I480" s="1463"/>
      <c r="J480" s="1463"/>
      <c r="K480" s="1463"/>
    </row>
    <row r="481" spans="1:11" ht="14.1" customHeight="1">
      <c r="A481" s="1463"/>
      <c r="B481" s="1463"/>
      <c r="C481" s="1478" t="s">
        <v>58</v>
      </c>
      <c r="D481" s="1481" t="s">
        <v>18</v>
      </c>
      <c r="E481" s="1479">
        <v>0</v>
      </c>
      <c r="F481" s="1479">
        <v>0</v>
      </c>
      <c r="G481" s="1479">
        <v>0</v>
      </c>
      <c r="H481" s="1463"/>
      <c r="I481" s="1463"/>
      <c r="J481" s="1463"/>
      <c r="K481" s="1463"/>
    </row>
    <row r="482" spans="1:11" ht="14.1" customHeight="1">
      <c r="A482" s="1463"/>
      <c r="B482" s="1463"/>
      <c r="C482" s="1478" t="s">
        <v>59</v>
      </c>
      <c r="D482" s="1481" t="s">
        <v>18</v>
      </c>
      <c r="E482" s="1479">
        <v>0</v>
      </c>
      <c r="F482" s="1479">
        <v>0</v>
      </c>
      <c r="G482" s="1479">
        <v>0</v>
      </c>
      <c r="H482" s="1463"/>
      <c r="I482" s="1463"/>
      <c r="J482" s="1463"/>
      <c r="K482" s="1463"/>
    </row>
    <row r="483" spans="1:11" ht="14.1" customHeight="1">
      <c r="A483" s="1463"/>
      <c r="B483" s="1463"/>
      <c r="C483" s="1478" t="s">
        <v>60</v>
      </c>
      <c r="D483" s="1481" t="s">
        <v>18</v>
      </c>
      <c r="E483" s="1479">
        <v>0</v>
      </c>
      <c r="F483" s="1479">
        <v>0</v>
      </c>
      <c r="G483" s="1479">
        <v>0</v>
      </c>
      <c r="H483" s="1463"/>
      <c r="I483" s="1463"/>
      <c r="J483" s="1463"/>
      <c r="K483" s="1463"/>
    </row>
    <row r="484" spans="1:11" ht="14.1" customHeight="1">
      <c r="A484" s="1463"/>
      <c r="B484" s="1463"/>
      <c r="C484" s="1478" t="s">
        <v>61</v>
      </c>
      <c r="D484" s="1481" t="s">
        <v>18</v>
      </c>
      <c r="E484" s="1479">
        <v>0</v>
      </c>
      <c r="F484" s="1479">
        <v>0</v>
      </c>
      <c r="G484" s="1479">
        <v>0</v>
      </c>
      <c r="H484" s="1463"/>
      <c r="I484" s="1463"/>
      <c r="J484" s="1463"/>
      <c r="K484" s="1463"/>
    </row>
    <row r="485" spans="1:11" ht="14.1" customHeight="1">
      <c r="A485" s="1463"/>
      <c r="B485" s="1463"/>
      <c r="C485" s="1478" t="s">
        <v>64</v>
      </c>
      <c r="D485" s="1481" t="s">
        <v>18</v>
      </c>
      <c r="E485" s="1479">
        <v>0</v>
      </c>
      <c r="F485" s="1479">
        <v>0</v>
      </c>
      <c r="G485" s="1479">
        <v>0</v>
      </c>
      <c r="H485" s="1463"/>
      <c r="I485" s="1463"/>
      <c r="J485" s="1463"/>
      <c r="K485" s="1463"/>
    </row>
    <row r="486" spans="1:11" ht="14.1" customHeight="1">
      <c r="A486" s="1463"/>
      <c r="B486" s="1463"/>
      <c r="C486" s="1478" t="s">
        <v>65</v>
      </c>
      <c r="D486" s="1481" t="s">
        <v>18</v>
      </c>
      <c r="E486" s="1479">
        <v>0</v>
      </c>
      <c r="F486" s="1479">
        <v>0</v>
      </c>
      <c r="G486" s="1479">
        <v>0</v>
      </c>
      <c r="H486" s="1463"/>
      <c r="I486" s="1463"/>
      <c r="J486" s="1463"/>
      <c r="K486" s="1463"/>
    </row>
    <row r="487" spans="1:11" ht="14.1" customHeight="1">
      <c r="A487" s="1463"/>
      <c r="B487" s="1463"/>
      <c r="C487" s="1480" t="s">
        <v>25</v>
      </c>
      <c r="D487" s="1479">
        <v>0</v>
      </c>
      <c r="E487" s="1479">
        <v>50000000</v>
      </c>
      <c r="F487" s="1479">
        <v>0</v>
      </c>
      <c r="G487" s="1479">
        <v>0</v>
      </c>
      <c r="H487" s="1463"/>
      <c r="I487" s="1463"/>
      <c r="J487" s="1463"/>
      <c r="K487" s="1463"/>
    </row>
    <row r="488" spans="1:11" ht="14.1" customHeight="1">
      <c r="A488" s="1463"/>
      <c r="B488" s="1463"/>
      <c r="C488" s="1472" t="s">
        <v>19</v>
      </c>
      <c r="D488" s="1828" t="s">
        <v>2037</v>
      </c>
      <c r="E488" s="1829"/>
      <c r="F488" s="1829"/>
      <c r="G488" s="1829"/>
      <c r="H488" s="1463"/>
      <c r="I488" s="1463"/>
      <c r="J488" s="1463"/>
      <c r="K488" s="1463"/>
    </row>
    <row r="489" spans="1:11" ht="14.1" customHeight="1">
      <c r="A489" s="1463"/>
      <c r="B489" s="1463"/>
      <c r="C489" s="1473" t="s">
        <v>20</v>
      </c>
      <c r="D489" s="1824" t="s">
        <v>18</v>
      </c>
      <c r="E489" s="1825"/>
      <c r="F489" s="1825"/>
      <c r="G489" s="1825"/>
      <c r="H489" s="1463"/>
      <c r="I489" s="1463"/>
      <c r="J489" s="1463"/>
      <c r="K489" s="1463"/>
    </row>
    <row r="490" spans="1:11" ht="14.1" customHeight="1">
      <c r="A490" s="1463"/>
      <c r="B490" s="1463"/>
      <c r="C490" s="1473" t="s">
        <v>21</v>
      </c>
      <c r="D490" s="1824" t="s">
        <v>2035</v>
      </c>
      <c r="E490" s="1825"/>
      <c r="F490" s="1825"/>
      <c r="G490" s="1825"/>
      <c r="H490" s="1463"/>
      <c r="I490" s="1463"/>
      <c r="J490" s="1463"/>
      <c r="K490" s="1463"/>
    </row>
    <row r="491" spans="1:11" ht="15" customHeight="1">
      <c r="A491" s="1463"/>
      <c r="B491" s="1463"/>
      <c r="C491" s="1474"/>
      <c r="D491" s="1475">
        <v>2023</v>
      </c>
      <c r="E491" s="1475">
        <v>2024</v>
      </c>
      <c r="F491" s="1475">
        <v>2025</v>
      </c>
      <c r="G491" s="1475">
        <v>2026</v>
      </c>
      <c r="H491" s="1463"/>
      <c r="I491" s="1463"/>
      <c r="J491" s="1463"/>
      <c r="K491" s="1463"/>
    </row>
    <row r="492" spans="1:11" ht="15" customHeight="1">
      <c r="A492" s="1463"/>
      <c r="B492" s="1463"/>
      <c r="C492" s="1476"/>
      <c r="D492" s="1477" t="s">
        <v>22</v>
      </c>
      <c r="E492" s="1477" t="s">
        <v>23</v>
      </c>
      <c r="F492" s="1477" t="s">
        <v>23</v>
      </c>
      <c r="G492" s="1477" t="s">
        <v>23</v>
      </c>
      <c r="H492" s="1463"/>
      <c r="I492" s="1463"/>
      <c r="J492" s="1463"/>
      <c r="K492" s="1463"/>
    </row>
    <row r="493" spans="1:11" ht="14.1" customHeight="1">
      <c r="A493" s="1463"/>
      <c r="B493" s="1463"/>
      <c r="C493" s="1466" t="s">
        <v>33</v>
      </c>
      <c r="D493" s="1470" t="s">
        <v>18</v>
      </c>
      <c r="E493" s="1470" t="s">
        <v>42</v>
      </c>
      <c r="F493" s="1470" t="s">
        <v>42</v>
      </c>
      <c r="G493" s="1470" t="s">
        <v>34</v>
      </c>
      <c r="H493" s="1463"/>
      <c r="I493" s="1463"/>
      <c r="J493" s="1463"/>
      <c r="K493" s="1463"/>
    </row>
    <row r="494" spans="1:11" ht="14.1" customHeight="1">
      <c r="A494" s="1463"/>
      <c r="B494" s="1463"/>
      <c r="C494" s="1466" t="s">
        <v>35</v>
      </c>
      <c r="D494" s="1470" t="s">
        <v>18</v>
      </c>
      <c r="E494" s="1470" t="s">
        <v>42</v>
      </c>
      <c r="F494" s="1470" t="s">
        <v>42</v>
      </c>
      <c r="G494" s="1470" t="s">
        <v>2038</v>
      </c>
      <c r="H494" s="1463"/>
      <c r="I494" s="1463"/>
      <c r="J494" s="1463"/>
      <c r="K494" s="1463"/>
    </row>
    <row r="495" spans="1:11" ht="14.1" customHeight="1">
      <c r="A495" s="1463"/>
      <c r="B495" s="1463"/>
      <c r="C495" s="1466" t="s">
        <v>40</v>
      </c>
      <c r="D495" s="1470" t="s">
        <v>42</v>
      </c>
      <c r="E495" s="1470" t="s">
        <v>42</v>
      </c>
      <c r="F495" s="1470" t="s">
        <v>42</v>
      </c>
      <c r="G495" s="1470" t="s">
        <v>2038</v>
      </c>
      <c r="H495" s="1463"/>
      <c r="I495" s="1463"/>
      <c r="J495" s="1463"/>
      <c r="K495" s="1463"/>
    </row>
    <row r="496" spans="1:11" ht="14.1" customHeight="1">
      <c r="A496" s="1463"/>
      <c r="B496" s="1463"/>
      <c r="C496" s="1466" t="s">
        <v>41</v>
      </c>
      <c r="D496" s="1470" t="s">
        <v>18</v>
      </c>
      <c r="E496" s="1470" t="s">
        <v>18</v>
      </c>
      <c r="F496" s="1470" t="s">
        <v>18</v>
      </c>
      <c r="G496" s="1470" t="s">
        <v>18</v>
      </c>
      <c r="H496" s="1463"/>
      <c r="I496" s="1463"/>
      <c r="J496" s="1463"/>
      <c r="K496" s="1463"/>
    </row>
    <row r="497" spans="1:11" ht="14.1" customHeight="1">
      <c r="A497" s="1463"/>
      <c r="B497" s="1463"/>
      <c r="C497" s="1466" t="s">
        <v>43</v>
      </c>
      <c r="D497" s="1470" t="s">
        <v>18</v>
      </c>
      <c r="E497" s="1470" t="s">
        <v>18</v>
      </c>
      <c r="F497" s="1470" t="s">
        <v>18</v>
      </c>
      <c r="G497" s="1470" t="s">
        <v>18</v>
      </c>
      <c r="H497" s="1463"/>
      <c r="I497" s="1463"/>
      <c r="J497" s="1463"/>
      <c r="K497" s="1463"/>
    </row>
    <row r="498" spans="1:11" ht="14.1" customHeight="1">
      <c r="A498" s="1463"/>
      <c r="B498" s="1463"/>
      <c r="C498" s="1466" t="s">
        <v>47</v>
      </c>
      <c r="D498" s="1470" t="s">
        <v>18</v>
      </c>
      <c r="E498" s="1470" t="s">
        <v>18</v>
      </c>
      <c r="F498" s="1470" t="s">
        <v>18</v>
      </c>
      <c r="G498" s="1470" t="s">
        <v>18</v>
      </c>
      <c r="H498" s="1463"/>
      <c r="I498" s="1463"/>
      <c r="J498" s="1463"/>
      <c r="K498" s="1463"/>
    </row>
    <row r="499" spans="1:11" ht="14.1" customHeight="1">
      <c r="A499" s="1463"/>
      <c r="B499" s="1463"/>
      <c r="C499" s="1826" t="s">
        <v>24</v>
      </c>
      <c r="D499" s="1827"/>
      <c r="E499" s="1827"/>
      <c r="F499" s="1827"/>
      <c r="G499" s="1827"/>
      <c r="H499" s="1463"/>
      <c r="I499" s="1463"/>
      <c r="J499" s="1463"/>
      <c r="K499" s="1463"/>
    </row>
    <row r="500" spans="1:11" ht="14.1" customHeight="1">
      <c r="A500" s="1463"/>
      <c r="B500" s="1463"/>
      <c r="C500" s="1474"/>
      <c r="D500" s="1475">
        <v>2023</v>
      </c>
      <c r="E500" s="1475">
        <v>2024</v>
      </c>
      <c r="F500" s="1475">
        <v>2025</v>
      </c>
      <c r="G500" s="1475">
        <v>2026</v>
      </c>
      <c r="H500" s="1463"/>
      <c r="I500" s="1463"/>
      <c r="J500" s="1463"/>
      <c r="K500" s="1463"/>
    </row>
    <row r="501" spans="1:11" ht="14.1" customHeight="1">
      <c r="A501" s="1463"/>
      <c r="B501" s="1463"/>
      <c r="C501" s="1476"/>
      <c r="D501" s="1477" t="s">
        <v>22</v>
      </c>
      <c r="E501" s="1477" t="s">
        <v>23</v>
      </c>
      <c r="F501" s="1477" t="s">
        <v>23</v>
      </c>
      <c r="G501" s="1477" t="s">
        <v>23</v>
      </c>
      <c r="H501" s="1463"/>
      <c r="I501" s="1463"/>
      <c r="J501" s="1463"/>
      <c r="K501" s="1463"/>
    </row>
    <row r="502" spans="1:11" ht="14.1" customHeight="1">
      <c r="A502" s="1463"/>
      <c r="B502" s="1463"/>
      <c r="C502" s="1478" t="s">
        <v>48</v>
      </c>
      <c r="D502" s="1481" t="s">
        <v>18</v>
      </c>
      <c r="E502" s="1479">
        <v>0</v>
      </c>
      <c r="F502" s="1479">
        <v>0</v>
      </c>
      <c r="G502" s="1479">
        <v>0</v>
      </c>
      <c r="H502" s="1463"/>
      <c r="I502" s="1463"/>
      <c r="J502" s="1463"/>
      <c r="K502" s="1463"/>
    </row>
    <row r="503" spans="1:11" ht="14.1" customHeight="1">
      <c r="A503" s="1463"/>
      <c r="B503" s="1463"/>
      <c r="C503" s="1478" t="s">
        <v>49</v>
      </c>
      <c r="D503" s="1481" t="s">
        <v>18</v>
      </c>
      <c r="E503" s="1479">
        <v>0</v>
      </c>
      <c r="F503" s="1479">
        <v>0</v>
      </c>
      <c r="G503" s="1479">
        <v>0</v>
      </c>
      <c r="H503" s="1463"/>
      <c r="I503" s="1463"/>
      <c r="J503" s="1463"/>
      <c r="K503" s="1463"/>
    </row>
    <row r="504" spans="1:11" ht="14.1" customHeight="1">
      <c r="A504" s="1463"/>
      <c r="B504" s="1463"/>
      <c r="C504" s="1478" t="s">
        <v>50</v>
      </c>
      <c r="D504" s="1481" t="s">
        <v>18</v>
      </c>
      <c r="E504" s="1479">
        <v>0</v>
      </c>
      <c r="F504" s="1479">
        <v>0</v>
      </c>
      <c r="G504" s="1479">
        <v>0</v>
      </c>
      <c r="H504" s="1463"/>
      <c r="I504" s="1463"/>
      <c r="J504" s="1463"/>
      <c r="K504" s="1463"/>
    </row>
    <row r="505" spans="1:11" ht="14.1" customHeight="1">
      <c r="A505" s="1463"/>
      <c r="B505" s="1463"/>
      <c r="C505" s="1478" t="s">
        <v>51</v>
      </c>
      <c r="D505" s="1481" t="s">
        <v>18</v>
      </c>
      <c r="E505" s="1479">
        <v>0</v>
      </c>
      <c r="F505" s="1479">
        <v>0</v>
      </c>
      <c r="G505" s="1479">
        <v>0</v>
      </c>
      <c r="H505" s="1463"/>
      <c r="I505" s="1463"/>
      <c r="J505" s="1463"/>
      <c r="K505" s="1463"/>
    </row>
    <row r="506" spans="1:11" ht="14.1" customHeight="1">
      <c r="A506" s="1463"/>
      <c r="B506" s="1463"/>
      <c r="C506" s="1478" t="s">
        <v>49</v>
      </c>
      <c r="D506" s="1481" t="s">
        <v>18</v>
      </c>
      <c r="E506" s="1479">
        <v>0</v>
      </c>
      <c r="F506" s="1479">
        <v>0</v>
      </c>
      <c r="G506" s="1479">
        <v>0</v>
      </c>
      <c r="H506" s="1463"/>
      <c r="I506" s="1463"/>
      <c r="J506" s="1463"/>
      <c r="K506" s="1463"/>
    </row>
    <row r="507" spans="1:11" ht="14.1" customHeight="1">
      <c r="A507" s="1463"/>
      <c r="B507" s="1463"/>
      <c r="C507" s="1478" t="s">
        <v>50</v>
      </c>
      <c r="D507" s="1481" t="s">
        <v>18</v>
      </c>
      <c r="E507" s="1479">
        <v>0</v>
      </c>
      <c r="F507" s="1479">
        <v>0</v>
      </c>
      <c r="G507" s="1479">
        <v>0</v>
      </c>
      <c r="H507" s="1463"/>
      <c r="I507" s="1463"/>
      <c r="J507" s="1463"/>
      <c r="K507" s="1463"/>
    </row>
    <row r="508" spans="1:11" ht="14.1" customHeight="1">
      <c r="A508" s="1463"/>
      <c r="B508" s="1463"/>
      <c r="C508" s="1478" t="s">
        <v>52</v>
      </c>
      <c r="D508" s="1481" t="s">
        <v>18</v>
      </c>
      <c r="E508" s="1479">
        <v>0</v>
      </c>
      <c r="F508" s="1479">
        <v>0</v>
      </c>
      <c r="G508" s="1479">
        <v>0</v>
      </c>
      <c r="H508" s="1463"/>
      <c r="I508" s="1463"/>
      <c r="J508" s="1463"/>
      <c r="K508" s="1463"/>
    </row>
    <row r="509" spans="1:11" ht="14.1" customHeight="1">
      <c r="A509" s="1463"/>
      <c r="B509" s="1463"/>
      <c r="C509" s="1478" t="s">
        <v>49</v>
      </c>
      <c r="D509" s="1481" t="s">
        <v>18</v>
      </c>
      <c r="E509" s="1479">
        <v>0</v>
      </c>
      <c r="F509" s="1479">
        <v>0</v>
      </c>
      <c r="G509" s="1479">
        <v>0</v>
      </c>
      <c r="H509" s="1463"/>
      <c r="I509" s="1463"/>
      <c r="J509" s="1463"/>
      <c r="K509" s="1463"/>
    </row>
    <row r="510" spans="1:11" ht="14.1" customHeight="1">
      <c r="A510" s="1463"/>
      <c r="B510" s="1463"/>
      <c r="C510" s="1478" t="s">
        <v>50</v>
      </c>
      <c r="D510" s="1481" t="s">
        <v>18</v>
      </c>
      <c r="E510" s="1479">
        <v>0</v>
      </c>
      <c r="F510" s="1479">
        <v>0</v>
      </c>
      <c r="G510" s="1479">
        <v>0</v>
      </c>
      <c r="H510" s="1463"/>
      <c r="I510" s="1463"/>
      <c r="J510" s="1463"/>
      <c r="K510" s="1463"/>
    </row>
    <row r="511" spans="1:11" ht="14.1" customHeight="1">
      <c r="A511" s="1463"/>
      <c r="B511" s="1463"/>
      <c r="C511" s="1478" t="s">
        <v>53</v>
      </c>
      <c r="D511" s="1481" t="s">
        <v>18</v>
      </c>
      <c r="E511" s="1479">
        <v>0</v>
      </c>
      <c r="F511" s="1479">
        <v>0</v>
      </c>
      <c r="G511" s="1479">
        <v>0</v>
      </c>
      <c r="H511" s="1463"/>
      <c r="I511" s="1463"/>
      <c r="J511" s="1463"/>
      <c r="K511" s="1463"/>
    </row>
    <row r="512" spans="1:11" ht="14.1" customHeight="1">
      <c r="A512" s="1463"/>
      <c r="B512" s="1463"/>
      <c r="C512" s="1478" t="s">
        <v>49</v>
      </c>
      <c r="D512" s="1481" t="s">
        <v>18</v>
      </c>
      <c r="E512" s="1479">
        <v>0</v>
      </c>
      <c r="F512" s="1479">
        <v>0</v>
      </c>
      <c r="G512" s="1479">
        <v>0</v>
      </c>
      <c r="H512" s="1463"/>
      <c r="I512" s="1463"/>
      <c r="J512" s="1463"/>
      <c r="K512" s="1463"/>
    </row>
    <row r="513" spans="1:11" ht="14.1" customHeight="1">
      <c r="A513" s="1463"/>
      <c r="B513" s="1463"/>
      <c r="C513" s="1478" t="s">
        <v>50</v>
      </c>
      <c r="D513" s="1481" t="s">
        <v>18</v>
      </c>
      <c r="E513" s="1479">
        <v>0</v>
      </c>
      <c r="F513" s="1479">
        <v>0</v>
      </c>
      <c r="G513" s="1479">
        <v>0</v>
      </c>
      <c r="H513" s="1463"/>
      <c r="I513" s="1463"/>
      <c r="J513" s="1463"/>
      <c r="K513" s="1463"/>
    </row>
    <row r="514" spans="1:11" ht="14.1" customHeight="1">
      <c r="A514" s="1463"/>
      <c r="B514" s="1463"/>
      <c r="C514" s="1478" t="s">
        <v>54</v>
      </c>
      <c r="D514" s="1481" t="s">
        <v>18</v>
      </c>
      <c r="E514" s="1479">
        <v>0</v>
      </c>
      <c r="F514" s="1479">
        <v>0</v>
      </c>
      <c r="G514" s="1479">
        <v>0</v>
      </c>
      <c r="H514" s="1463"/>
      <c r="I514" s="1463"/>
      <c r="J514" s="1463"/>
      <c r="K514" s="1463"/>
    </row>
    <row r="515" spans="1:11" ht="14.1" customHeight="1">
      <c r="A515" s="1463"/>
      <c r="B515" s="1463"/>
      <c r="C515" s="1478" t="s">
        <v>49</v>
      </c>
      <c r="D515" s="1481" t="s">
        <v>18</v>
      </c>
      <c r="E515" s="1479">
        <v>0</v>
      </c>
      <c r="F515" s="1479">
        <v>0</v>
      </c>
      <c r="G515" s="1479">
        <v>0</v>
      </c>
      <c r="H515" s="1463"/>
      <c r="I515" s="1463"/>
      <c r="J515" s="1463"/>
      <c r="K515" s="1463"/>
    </row>
    <row r="516" spans="1:11" ht="14.1" customHeight="1">
      <c r="A516" s="1463"/>
      <c r="B516" s="1463"/>
      <c r="C516" s="1478" t="s">
        <v>50</v>
      </c>
      <c r="D516" s="1481" t="s">
        <v>18</v>
      </c>
      <c r="E516" s="1479">
        <v>0</v>
      </c>
      <c r="F516" s="1479">
        <v>0</v>
      </c>
      <c r="G516" s="1479">
        <v>0</v>
      </c>
      <c r="H516" s="1463"/>
      <c r="I516" s="1463"/>
      <c r="J516" s="1463"/>
      <c r="K516" s="1463"/>
    </row>
    <row r="517" spans="1:11" ht="14.1" customHeight="1">
      <c r="A517" s="1463"/>
      <c r="B517" s="1463"/>
      <c r="C517" s="1478" t="s">
        <v>55</v>
      </c>
      <c r="D517" s="1481" t="s">
        <v>18</v>
      </c>
      <c r="E517" s="1479">
        <v>0</v>
      </c>
      <c r="F517" s="1479">
        <v>0</v>
      </c>
      <c r="G517" s="1479">
        <v>0</v>
      </c>
      <c r="H517" s="1463"/>
      <c r="I517" s="1463"/>
      <c r="J517" s="1463"/>
      <c r="K517" s="1463"/>
    </row>
    <row r="518" spans="1:11" ht="14.1" customHeight="1">
      <c r="A518" s="1463"/>
      <c r="B518" s="1463"/>
      <c r="C518" s="1478" t="s">
        <v>49</v>
      </c>
      <c r="D518" s="1481" t="s">
        <v>18</v>
      </c>
      <c r="E518" s="1479">
        <v>0</v>
      </c>
      <c r="F518" s="1479">
        <v>0</v>
      </c>
      <c r="G518" s="1479">
        <v>0</v>
      </c>
      <c r="H518" s="1463"/>
      <c r="I518" s="1463"/>
      <c r="J518" s="1463"/>
      <c r="K518" s="1463"/>
    </row>
    <row r="519" spans="1:11" ht="14.1" customHeight="1">
      <c r="A519" s="1463"/>
      <c r="B519" s="1463"/>
      <c r="C519" s="1478" t="s">
        <v>50</v>
      </c>
      <c r="D519" s="1481" t="s">
        <v>18</v>
      </c>
      <c r="E519" s="1479">
        <v>0</v>
      </c>
      <c r="F519" s="1479">
        <v>0</v>
      </c>
      <c r="G519" s="1479">
        <v>0</v>
      </c>
      <c r="H519" s="1463"/>
      <c r="I519" s="1463"/>
      <c r="J519" s="1463"/>
      <c r="K519" s="1463"/>
    </row>
    <row r="520" spans="1:11" ht="14.1" customHeight="1">
      <c r="A520" s="1463"/>
      <c r="B520" s="1463"/>
      <c r="C520" s="1478" t="s">
        <v>56</v>
      </c>
      <c r="D520" s="1481" t="s">
        <v>18</v>
      </c>
      <c r="E520" s="1479">
        <v>0</v>
      </c>
      <c r="F520" s="1479">
        <v>0</v>
      </c>
      <c r="G520" s="1479">
        <v>0</v>
      </c>
      <c r="H520" s="1463"/>
      <c r="I520" s="1463"/>
      <c r="J520" s="1463"/>
      <c r="K520" s="1463"/>
    </row>
    <row r="521" spans="1:11" ht="14.1" customHeight="1">
      <c r="A521" s="1463"/>
      <c r="B521" s="1463"/>
      <c r="C521" s="1478" t="s">
        <v>49</v>
      </c>
      <c r="D521" s="1481" t="s">
        <v>18</v>
      </c>
      <c r="E521" s="1479">
        <v>0</v>
      </c>
      <c r="F521" s="1479">
        <v>0</v>
      </c>
      <c r="G521" s="1479">
        <v>0</v>
      </c>
      <c r="H521" s="1463"/>
      <c r="I521" s="1463"/>
      <c r="J521" s="1463"/>
      <c r="K521" s="1463"/>
    </row>
    <row r="522" spans="1:11" ht="14.1" customHeight="1">
      <c r="A522" s="1463"/>
      <c r="B522" s="1463"/>
      <c r="C522" s="1478" t="s">
        <v>50</v>
      </c>
      <c r="D522" s="1481" t="s">
        <v>18</v>
      </c>
      <c r="E522" s="1479">
        <v>0</v>
      </c>
      <c r="F522" s="1479">
        <v>0</v>
      </c>
      <c r="G522" s="1479">
        <v>0</v>
      </c>
      <c r="H522" s="1463"/>
      <c r="I522" s="1463"/>
      <c r="J522" s="1463"/>
      <c r="K522" s="1463"/>
    </row>
    <row r="523" spans="1:11" ht="14.1" customHeight="1">
      <c r="A523" s="1463"/>
      <c r="B523" s="1463"/>
      <c r="C523" s="1478" t="s">
        <v>57</v>
      </c>
      <c r="D523" s="1481" t="s">
        <v>18</v>
      </c>
      <c r="E523" s="1479">
        <v>0</v>
      </c>
      <c r="F523" s="1479">
        <v>0</v>
      </c>
      <c r="G523" s="1479">
        <v>0</v>
      </c>
      <c r="H523" s="1463"/>
      <c r="I523" s="1463"/>
      <c r="J523" s="1463"/>
      <c r="K523" s="1463"/>
    </row>
    <row r="524" spans="1:11" ht="14.1" customHeight="1">
      <c r="A524" s="1463"/>
      <c r="B524" s="1463"/>
      <c r="C524" s="1478" t="s">
        <v>49</v>
      </c>
      <c r="D524" s="1481" t="s">
        <v>18</v>
      </c>
      <c r="E524" s="1479">
        <v>0</v>
      </c>
      <c r="F524" s="1479">
        <v>0</v>
      </c>
      <c r="G524" s="1479">
        <v>0</v>
      </c>
      <c r="H524" s="1463"/>
      <c r="I524" s="1463"/>
      <c r="J524" s="1463"/>
      <c r="K524" s="1463"/>
    </row>
    <row r="525" spans="1:11" ht="14.1" customHeight="1">
      <c r="A525" s="1463"/>
      <c r="B525" s="1463"/>
      <c r="C525" s="1478" t="s">
        <v>58</v>
      </c>
      <c r="D525" s="1481" t="s">
        <v>18</v>
      </c>
      <c r="E525" s="1479">
        <v>0</v>
      </c>
      <c r="F525" s="1479">
        <v>0</v>
      </c>
      <c r="G525" s="1479">
        <v>0</v>
      </c>
      <c r="H525" s="1463"/>
      <c r="I525" s="1463"/>
      <c r="J525" s="1463"/>
      <c r="K525" s="1463"/>
    </row>
    <row r="526" spans="1:11" ht="14.1" customHeight="1">
      <c r="A526" s="1463"/>
      <c r="B526" s="1463"/>
      <c r="C526" s="1478" t="s">
        <v>59</v>
      </c>
      <c r="D526" s="1481" t="s">
        <v>18</v>
      </c>
      <c r="E526" s="1479">
        <v>0</v>
      </c>
      <c r="F526" s="1479">
        <v>0</v>
      </c>
      <c r="G526" s="1479">
        <v>0</v>
      </c>
      <c r="H526" s="1463"/>
      <c r="I526" s="1463"/>
      <c r="J526" s="1463"/>
      <c r="K526" s="1463"/>
    </row>
    <row r="527" spans="1:11" ht="14.1" customHeight="1">
      <c r="A527" s="1463"/>
      <c r="B527" s="1463"/>
      <c r="C527" s="1478" t="s">
        <v>60</v>
      </c>
      <c r="D527" s="1481" t="s">
        <v>18</v>
      </c>
      <c r="E527" s="1479">
        <v>0</v>
      </c>
      <c r="F527" s="1479">
        <v>0</v>
      </c>
      <c r="G527" s="1479">
        <v>0</v>
      </c>
      <c r="H527" s="1463"/>
      <c r="I527" s="1463"/>
      <c r="J527" s="1463"/>
      <c r="K527" s="1463"/>
    </row>
    <row r="528" spans="1:11" ht="14.1" customHeight="1">
      <c r="A528" s="1463"/>
      <c r="B528" s="1463"/>
      <c r="C528" s="1478" t="s">
        <v>61</v>
      </c>
      <c r="D528" s="1481" t="s">
        <v>18</v>
      </c>
      <c r="E528" s="1479">
        <v>0</v>
      </c>
      <c r="F528" s="1479">
        <v>0</v>
      </c>
      <c r="G528" s="1479">
        <v>0</v>
      </c>
      <c r="H528" s="1463"/>
      <c r="I528" s="1463"/>
      <c r="J528" s="1463"/>
      <c r="K528" s="1463"/>
    </row>
    <row r="529" spans="1:11" ht="14.1" customHeight="1">
      <c r="A529" s="1463"/>
      <c r="B529" s="1463"/>
      <c r="C529" s="1478" t="s">
        <v>62</v>
      </c>
      <c r="D529" s="1481" t="s">
        <v>18</v>
      </c>
      <c r="E529" s="1479">
        <v>0</v>
      </c>
      <c r="F529" s="1479">
        <v>0</v>
      </c>
      <c r="G529" s="1479">
        <v>15000000</v>
      </c>
      <c r="H529" s="1463"/>
      <c r="I529" s="1463"/>
      <c r="J529" s="1463"/>
      <c r="K529" s="1463"/>
    </row>
    <row r="530" spans="1:11" ht="14.1" customHeight="1">
      <c r="A530" s="1463"/>
      <c r="B530" s="1463"/>
      <c r="C530" s="1478" t="s">
        <v>49</v>
      </c>
      <c r="D530" s="1481" t="s">
        <v>18</v>
      </c>
      <c r="E530" s="1479">
        <v>0</v>
      </c>
      <c r="F530" s="1479">
        <v>0</v>
      </c>
      <c r="G530" s="1479">
        <v>15000000</v>
      </c>
      <c r="H530" s="1463"/>
      <c r="I530" s="1463"/>
      <c r="J530" s="1463"/>
      <c r="K530" s="1463"/>
    </row>
    <row r="531" spans="1:11" ht="14.1" customHeight="1">
      <c r="A531" s="1463"/>
      <c r="B531" s="1463"/>
      <c r="C531" s="1478" t="s">
        <v>58</v>
      </c>
      <c r="D531" s="1481" t="s">
        <v>18</v>
      </c>
      <c r="E531" s="1479">
        <v>0</v>
      </c>
      <c r="F531" s="1479">
        <v>0</v>
      </c>
      <c r="G531" s="1479">
        <v>0</v>
      </c>
      <c r="H531" s="1463"/>
      <c r="I531" s="1463"/>
      <c r="J531" s="1463"/>
      <c r="K531" s="1463"/>
    </row>
    <row r="532" spans="1:11" ht="14.1" customHeight="1">
      <c r="A532" s="1463"/>
      <c r="B532" s="1463"/>
      <c r="C532" s="1478" t="s">
        <v>59</v>
      </c>
      <c r="D532" s="1481" t="s">
        <v>18</v>
      </c>
      <c r="E532" s="1479">
        <v>0</v>
      </c>
      <c r="F532" s="1479">
        <v>0</v>
      </c>
      <c r="G532" s="1479">
        <v>0</v>
      </c>
      <c r="H532" s="1463"/>
      <c r="I532" s="1463"/>
      <c r="J532" s="1463"/>
      <c r="K532" s="1463"/>
    </row>
    <row r="533" spans="1:11" ht="14.1" customHeight="1">
      <c r="A533" s="1463"/>
      <c r="B533" s="1463"/>
      <c r="C533" s="1478" t="s">
        <v>60</v>
      </c>
      <c r="D533" s="1481" t="s">
        <v>18</v>
      </c>
      <c r="E533" s="1479">
        <v>0</v>
      </c>
      <c r="F533" s="1479">
        <v>0</v>
      </c>
      <c r="G533" s="1479">
        <v>0</v>
      </c>
      <c r="H533" s="1463"/>
      <c r="I533" s="1463"/>
      <c r="J533" s="1463"/>
      <c r="K533" s="1463"/>
    </row>
    <row r="534" spans="1:11" ht="14.1" customHeight="1">
      <c r="A534" s="1463"/>
      <c r="B534" s="1463"/>
      <c r="C534" s="1478" t="s">
        <v>61</v>
      </c>
      <c r="D534" s="1481" t="s">
        <v>18</v>
      </c>
      <c r="E534" s="1479">
        <v>0</v>
      </c>
      <c r="F534" s="1479">
        <v>0</v>
      </c>
      <c r="G534" s="1479">
        <v>0</v>
      </c>
      <c r="H534" s="1463"/>
      <c r="I534" s="1463"/>
      <c r="J534" s="1463"/>
      <c r="K534" s="1463"/>
    </row>
    <row r="535" spans="1:11" ht="14.1" customHeight="1">
      <c r="A535" s="1463"/>
      <c r="B535" s="1463"/>
      <c r="C535" s="1478" t="s">
        <v>63</v>
      </c>
      <c r="D535" s="1481" t="s">
        <v>18</v>
      </c>
      <c r="E535" s="1479">
        <v>0</v>
      </c>
      <c r="F535" s="1479">
        <v>0</v>
      </c>
      <c r="G535" s="1479">
        <v>0</v>
      </c>
      <c r="H535" s="1463"/>
      <c r="I535" s="1463"/>
      <c r="J535" s="1463"/>
      <c r="K535" s="1463"/>
    </row>
    <row r="536" spans="1:11" ht="14.1" customHeight="1">
      <c r="A536" s="1463"/>
      <c r="B536" s="1463"/>
      <c r="C536" s="1478" t="s">
        <v>49</v>
      </c>
      <c r="D536" s="1481" t="s">
        <v>18</v>
      </c>
      <c r="E536" s="1479">
        <v>0</v>
      </c>
      <c r="F536" s="1479">
        <v>0</v>
      </c>
      <c r="G536" s="1479">
        <v>0</v>
      </c>
      <c r="H536" s="1463"/>
      <c r="I536" s="1463"/>
      <c r="J536" s="1463"/>
      <c r="K536" s="1463"/>
    </row>
    <row r="537" spans="1:11" ht="14.1" customHeight="1">
      <c r="A537" s="1463"/>
      <c r="B537" s="1463"/>
      <c r="C537" s="1478" t="s">
        <v>58</v>
      </c>
      <c r="D537" s="1481" t="s">
        <v>18</v>
      </c>
      <c r="E537" s="1479">
        <v>0</v>
      </c>
      <c r="F537" s="1479">
        <v>0</v>
      </c>
      <c r="G537" s="1479">
        <v>0</v>
      </c>
      <c r="H537" s="1463"/>
      <c r="I537" s="1463"/>
      <c r="J537" s="1463"/>
      <c r="K537" s="1463"/>
    </row>
    <row r="538" spans="1:11" ht="14.1" customHeight="1">
      <c r="A538" s="1463"/>
      <c r="B538" s="1463"/>
      <c r="C538" s="1478" t="s">
        <v>59</v>
      </c>
      <c r="D538" s="1481" t="s">
        <v>18</v>
      </c>
      <c r="E538" s="1479">
        <v>0</v>
      </c>
      <c r="F538" s="1479">
        <v>0</v>
      </c>
      <c r="G538" s="1479">
        <v>0</v>
      </c>
      <c r="H538" s="1463"/>
      <c r="I538" s="1463"/>
      <c r="J538" s="1463"/>
      <c r="K538" s="1463"/>
    </row>
    <row r="539" spans="1:11" ht="14.1" customHeight="1">
      <c r="A539" s="1463"/>
      <c r="B539" s="1463"/>
      <c r="C539" s="1478" t="s">
        <v>60</v>
      </c>
      <c r="D539" s="1481" t="s">
        <v>18</v>
      </c>
      <c r="E539" s="1479">
        <v>0</v>
      </c>
      <c r="F539" s="1479">
        <v>0</v>
      </c>
      <c r="G539" s="1479">
        <v>0</v>
      </c>
      <c r="H539" s="1463"/>
      <c r="I539" s="1463"/>
      <c r="J539" s="1463"/>
      <c r="K539" s="1463"/>
    </row>
    <row r="540" spans="1:11" ht="14.1" customHeight="1">
      <c r="A540" s="1463"/>
      <c r="B540" s="1463"/>
      <c r="C540" s="1478" t="s">
        <v>61</v>
      </c>
      <c r="D540" s="1481" t="s">
        <v>18</v>
      </c>
      <c r="E540" s="1479">
        <v>0</v>
      </c>
      <c r="F540" s="1479">
        <v>0</v>
      </c>
      <c r="G540" s="1479">
        <v>0</v>
      </c>
      <c r="H540" s="1463"/>
      <c r="I540" s="1463"/>
      <c r="J540" s="1463"/>
      <c r="K540" s="1463"/>
    </row>
    <row r="541" spans="1:11" ht="14.1" customHeight="1">
      <c r="A541" s="1463"/>
      <c r="B541" s="1463"/>
      <c r="C541" s="1478" t="s">
        <v>64</v>
      </c>
      <c r="D541" s="1481" t="s">
        <v>18</v>
      </c>
      <c r="E541" s="1479">
        <v>0</v>
      </c>
      <c r="F541" s="1479">
        <v>0</v>
      </c>
      <c r="G541" s="1479">
        <v>0</v>
      </c>
      <c r="H541" s="1463"/>
      <c r="I541" s="1463"/>
      <c r="J541" s="1463"/>
      <c r="K541" s="1463"/>
    </row>
    <row r="542" spans="1:11" ht="14.1" customHeight="1">
      <c r="A542" s="1463"/>
      <c r="B542" s="1463"/>
      <c r="C542" s="1478" t="s">
        <v>65</v>
      </c>
      <c r="D542" s="1481" t="s">
        <v>18</v>
      </c>
      <c r="E542" s="1479">
        <v>0</v>
      </c>
      <c r="F542" s="1479">
        <v>0</v>
      </c>
      <c r="G542" s="1479">
        <v>0</v>
      </c>
      <c r="H542" s="1463"/>
      <c r="I542" s="1463"/>
      <c r="J542" s="1463"/>
      <c r="K542" s="1463"/>
    </row>
    <row r="543" spans="1:11" ht="14.1" customHeight="1">
      <c r="A543" s="1463"/>
      <c r="B543" s="1463"/>
      <c r="C543" s="1480" t="s">
        <v>25</v>
      </c>
      <c r="D543" s="1479">
        <v>0</v>
      </c>
      <c r="E543" s="1479">
        <v>0</v>
      </c>
      <c r="F543" s="1479">
        <v>0</v>
      </c>
      <c r="G543" s="1479">
        <v>15000000</v>
      </c>
      <c r="H543" s="1463"/>
      <c r="I543" s="1463"/>
      <c r="J543" s="1463"/>
      <c r="K543" s="1463"/>
    </row>
    <row r="544" spans="1:11" ht="14.1" customHeight="1">
      <c r="A544" s="1463"/>
      <c r="B544" s="1463"/>
      <c r="C544" s="1471" t="s">
        <v>2039</v>
      </c>
      <c r="D544" s="1830" t="s">
        <v>2040</v>
      </c>
      <c r="E544" s="1831"/>
      <c r="F544" s="1831"/>
      <c r="G544" s="1831"/>
      <c r="H544" s="1463"/>
      <c r="I544" s="1463"/>
      <c r="J544" s="1463"/>
      <c r="K544" s="1463"/>
    </row>
    <row r="545" spans="1:11" ht="14.1" customHeight="1">
      <c r="A545" s="1463"/>
      <c r="B545" s="1463"/>
      <c r="C545" s="1472" t="s">
        <v>19</v>
      </c>
      <c r="D545" s="1828" t="s">
        <v>2041</v>
      </c>
      <c r="E545" s="1829"/>
      <c r="F545" s="1829"/>
      <c r="G545" s="1829"/>
      <c r="H545" s="1463"/>
      <c r="I545" s="1463"/>
      <c r="J545" s="1463"/>
      <c r="K545" s="1463"/>
    </row>
    <row r="546" spans="1:11" ht="14.1" customHeight="1">
      <c r="A546" s="1463"/>
      <c r="B546" s="1463"/>
      <c r="C546" s="1473" t="s">
        <v>20</v>
      </c>
      <c r="D546" s="1824" t="s">
        <v>2042</v>
      </c>
      <c r="E546" s="1825"/>
      <c r="F546" s="1825"/>
      <c r="G546" s="1825"/>
      <c r="H546" s="1463"/>
      <c r="I546" s="1463"/>
      <c r="J546" s="1463"/>
      <c r="K546" s="1463"/>
    </row>
    <row r="547" spans="1:11" ht="14.1" customHeight="1">
      <c r="A547" s="1463"/>
      <c r="B547" s="1463"/>
      <c r="C547" s="1473" t="s">
        <v>21</v>
      </c>
      <c r="D547" s="1824" t="s">
        <v>182</v>
      </c>
      <c r="E547" s="1825"/>
      <c r="F547" s="1825"/>
      <c r="G547" s="1825"/>
      <c r="H547" s="1463"/>
      <c r="I547" s="1463"/>
      <c r="J547" s="1463"/>
      <c r="K547" s="1463"/>
    </row>
    <row r="548" spans="1:11" ht="15" customHeight="1">
      <c r="A548" s="1463"/>
      <c r="B548" s="1463"/>
      <c r="C548" s="1474"/>
      <c r="D548" s="1475">
        <v>2023</v>
      </c>
      <c r="E548" s="1475">
        <v>2024</v>
      </c>
      <c r="F548" s="1475">
        <v>2025</v>
      </c>
      <c r="G548" s="1475">
        <v>2026</v>
      </c>
      <c r="H548" s="1463"/>
      <c r="I548" s="1463"/>
      <c r="J548" s="1463"/>
      <c r="K548" s="1463"/>
    </row>
    <row r="549" spans="1:11" ht="15" customHeight="1">
      <c r="A549" s="1463"/>
      <c r="B549" s="1463"/>
      <c r="C549" s="1476"/>
      <c r="D549" s="1477" t="s">
        <v>22</v>
      </c>
      <c r="E549" s="1477" t="s">
        <v>23</v>
      </c>
      <c r="F549" s="1477" t="s">
        <v>23</v>
      </c>
      <c r="G549" s="1477" t="s">
        <v>23</v>
      </c>
      <c r="H549" s="1463"/>
      <c r="I549" s="1463"/>
      <c r="J549" s="1463"/>
      <c r="K549" s="1463"/>
    </row>
    <row r="550" spans="1:11" ht="14.1" customHeight="1">
      <c r="A550" s="1463"/>
      <c r="B550" s="1463"/>
      <c r="C550" s="1466" t="s">
        <v>33</v>
      </c>
      <c r="D550" s="1470" t="s">
        <v>2043</v>
      </c>
      <c r="E550" s="1470" t="s">
        <v>42</v>
      </c>
      <c r="F550" s="1470" t="s">
        <v>2043</v>
      </c>
      <c r="G550" s="1470" t="s">
        <v>42</v>
      </c>
      <c r="H550" s="1463"/>
      <c r="I550" s="1463"/>
      <c r="J550" s="1463"/>
      <c r="K550" s="1463"/>
    </row>
    <row r="551" spans="1:11" ht="14.1" customHeight="1">
      <c r="A551" s="1463"/>
      <c r="B551" s="1463"/>
      <c r="C551" s="1466" t="s">
        <v>35</v>
      </c>
      <c r="D551" s="1470" t="s">
        <v>2044</v>
      </c>
      <c r="E551" s="1470" t="s">
        <v>42</v>
      </c>
      <c r="F551" s="1470" t="s">
        <v>2045</v>
      </c>
      <c r="G551" s="1470" t="s">
        <v>42</v>
      </c>
      <c r="H551" s="1463"/>
      <c r="I551" s="1463"/>
      <c r="J551" s="1463"/>
      <c r="K551" s="1463"/>
    </row>
    <row r="552" spans="1:11" ht="14.1" customHeight="1">
      <c r="A552" s="1463"/>
      <c r="B552" s="1463"/>
      <c r="C552" s="1466" t="s">
        <v>40</v>
      </c>
      <c r="D552" s="1470" t="s">
        <v>299</v>
      </c>
      <c r="E552" s="1470" t="s">
        <v>42</v>
      </c>
      <c r="F552" s="1470" t="s">
        <v>2046</v>
      </c>
      <c r="G552" s="1470" t="s">
        <v>42</v>
      </c>
      <c r="H552" s="1463"/>
      <c r="I552" s="1463"/>
      <c r="J552" s="1463"/>
      <c r="K552" s="1463"/>
    </row>
    <row r="553" spans="1:11" ht="14.1" customHeight="1">
      <c r="A553" s="1463"/>
      <c r="B553" s="1463"/>
      <c r="C553" s="1466" t="s">
        <v>41</v>
      </c>
      <c r="D553" s="1470" t="s">
        <v>18</v>
      </c>
      <c r="E553" s="1470" t="s">
        <v>122</v>
      </c>
      <c r="F553" s="1470" t="s">
        <v>18</v>
      </c>
      <c r="G553" s="1470" t="s">
        <v>122</v>
      </c>
      <c r="H553" s="1463"/>
      <c r="I553" s="1463"/>
      <c r="J553" s="1463"/>
      <c r="K553" s="1463"/>
    </row>
    <row r="554" spans="1:11" ht="14.1" customHeight="1">
      <c r="A554" s="1463"/>
      <c r="B554" s="1463"/>
      <c r="C554" s="1466" t="s">
        <v>43</v>
      </c>
      <c r="D554" s="1470" t="s">
        <v>18</v>
      </c>
      <c r="E554" s="1470" t="s">
        <v>122</v>
      </c>
      <c r="F554" s="1470" t="s">
        <v>18</v>
      </c>
      <c r="G554" s="1470" t="s">
        <v>122</v>
      </c>
      <c r="H554" s="1463"/>
      <c r="I554" s="1463"/>
      <c r="J554" s="1463"/>
      <c r="K554" s="1463"/>
    </row>
    <row r="555" spans="1:11" ht="14.1" customHeight="1">
      <c r="A555" s="1463"/>
      <c r="B555" s="1463"/>
      <c r="C555" s="1466" t="s">
        <v>47</v>
      </c>
      <c r="D555" s="1470" t="s">
        <v>18</v>
      </c>
      <c r="E555" s="1470" t="s">
        <v>122</v>
      </c>
      <c r="F555" s="1470" t="s">
        <v>18</v>
      </c>
      <c r="G555" s="1470" t="s">
        <v>122</v>
      </c>
      <c r="H555" s="1463"/>
      <c r="I555" s="1463"/>
      <c r="J555" s="1463"/>
      <c r="K555" s="1463"/>
    </row>
    <row r="556" spans="1:11" ht="14.1" customHeight="1">
      <c r="A556" s="1463"/>
      <c r="B556" s="1463"/>
      <c r="C556" s="1826" t="s">
        <v>24</v>
      </c>
      <c r="D556" s="1827"/>
      <c r="E556" s="1827"/>
      <c r="F556" s="1827"/>
      <c r="G556" s="1827"/>
      <c r="H556" s="1463"/>
      <c r="I556" s="1463"/>
      <c r="J556" s="1463"/>
      <c r="K556" s="1463"/>
    </row>
    <row r="557" spans="1:11" ht="14.1" customHeight="1">
      <c r="A557" s="1463"/>
      <c r="B557" s="1463"/>
      <c r="C557" s="1474"/>
      <c r="D557" s="1475">
        <v>2023</v>
      </c>
      <c r="E557" s="1475">
        <v>2024</v>
      </c>
      <c r="F557" s="1475">
        <v>2025</v>
      </c>
      <c r="G557" s="1475">
        <v>2026</v>
      </c>
      <c r="H557" s="1463"/>
      <c r="I557" s="1463"/>
      <c r="J557" s="1463"/>
      <c r="K557" s="1463"/>
    </row>
    <row r="558" spans="1:11" ht="14.1" customHeight="1">
      <c r="A558" s="1463"/>
      <c r="B558" s="1463"/>
      <c r="C558" s="1476"/>
      <c r="D558" s="1477" t="s">
        <v>22</v>
      </c>
      <c r="E558" s="1477" t="s">
        <v>23</v>
      </c>
      <c r="F558" s="1477" t="s">
        <v>23</v>
      </c>
      <c r="G558" s="1477" t="s">
        <v>23</v>
      </c>
      <c r="H558" s="1463"/>
      <c r="I558" s="1463"/>
      <c r="J558" s="1463"/>
      <c r="K558" s="1463"/>
    </row>
    <row r="559" spans="1:11" ht="14.1" customHeight="1">
      <c r="A559" s="1463"/>
      <c r="B559" s="1463"/>
      <c r="C559" s="1478" t="s">
        <v>48</v>
      </c>
      <c r="D559" s="1479">
        <v>0</v>
      </c>
      <c r="E559" s="1479">
        <v>0</v>
      </c>
      <c r="F559" s="1479">
        <v>0</v>
      </c>
      <c r="G559" s="1479">
        <v>0</v>
      </c>
      <c r="H559" s="1463"/>
      <c r="I559" s="1463"/>
      <c r="J559" s="1463"/>
      <c r="K559" s="1463"/>
    </row>
    <row r="560" spans="1:11" ht="14.1" customHeight="1">
      <c r="A560" s="1463"/>
      <c r="B560" s="1463"/>
      <c r="C560" s="1478" t="s">
        <v>49</v>
      </c>
      <c r="D560" s="1479">
        <v>0</v>
      </c>
      <c r="E560" s="1479">
        <v>0</v>
      </c>
      <c r="F560" s="1479">
        <v>0</v>
      </c>
      <c r="G560" s="1479">
        <v>0</v>
      </c>
      <c r="H560" s="1463"/>
      <c r="I560" s="1463"/>
      <c r="J560" s="1463"/>
      <c r="K560" s="1463"/>
    </row>
    <row r="561" spans="1:11" ht="14.1" customHeight="1">
      <c r="A561" s="1463"/>
      <c r="B561" s="1463"/>
      <c r="C561" s="1478" t="s">
        <v>50</v>
      </c>
      <c r="D561" s="1479">
        <v>0</v>
      </c>
      <c r="E561" s="1479">
        <v>0</v>
      </c>
      <c r="F561" s="1479">
        <v>0</v>
      </c>
      <c r="G561" s="1479">
        <v>0</v>
      </c>
      <c r="H561" s="1463"/>
      <c r="I561" s="1463"/>
      <c r="J561" s="1463"/>
      <c r="K561" s="1463"/>
    </row>
    <row r="562" spans="1:11" ht="14.1" customHeight="1">
      <c r="A562" s="1463"/>
      <c r="B562" s="1463"/>
      <c r="C562" s="1478" t="s">
        <v>51</v>
      </c>
      <c r="D562" s="1479">
        <v>0</v>
      </c>
      <c r="E562" s="1479">
        <v>0</v>
      </c>
      <c r="F562" s="1479">
        <v>0</v>
      </c>
      <c r="G562" s="1479">
        <v>0</v>
      </c>
      <c r="H562" s="1463"/>
      <c r="I562" s="1463"/>
      <c r="J562" s="1463"/>
      <c r="K562" s="1463"/>
    </row>
    <row r="563" spans="1:11" ht="14.1" customHeight="1">
      <c r="A563" s="1463"/>
      <c r="B563" s="1463"/>
      <c r="C563" s="1478" t="s">
        <v>49</v>
      </c>
      <c r="D563" s="1479">
        <v>0</v>
      </c>
      <c r="E563" s="1479">
        <v>0</v>
      </c>
      <c r="F563" s="1479">
        <v>0</v>
      </c>
      <c r="G563" s="1479">
        <v>0</v>
      </c>
      <c r="H563" s="1463"/>
      <c r="I563" s="1463"/>
      <c r="J563" s="1463"/>
      <c r="K563" s="1463"/>
    </row>
    <row r="564" spans="1:11" ht="14.1" customHeight="1">
      <c r="A564" s="1463"/>
      <c r="B564" s="1463"/>
      <c r="C564" s="1478" t="s">
        <v>50</v>
      </c>
      <c r="D564" s="1479">
        <v>0</v>
      </c>
      <c r="E564" s="1479">
        <v>0</v>
      </c>
      <c r="F564" s="1479">
        <v>0</v>
      </c>
      <c r="G564" s="1479">
        <v>0</v>
      </c>
      <c r="H564" s="1463"/>
      <c r="I564" s="1463"/>
      <c r="J564" s="1463"/>
      <c r="K564" s="1463"/>
    </row>
    <row r="565" spans="1:11" ht="14.1" customHeight="1">
      <c r="A565" s="1463"/>
      <c r="B565" s="1463"/>
      <c r="C565" s="1478" t="s">
        <v>52</v>
      </c>
      <c r="D565" s="1479">
        <v>0</v>
      </c>
      <c r="E565" s="1479">
        <v>0</v>
      </c>
      <c r="F565" s="1479">
        <v>0</v>
      </c>
      <c r="G565" s="1479">
        <v>0</v>
      </c>
      <c r="H565" s="1463"/>
      <c r="I565" s="1463"/>
      <c r="J565" s="1463"/>
      <c r="K565" s="1463"/>
    </row>
    <row r="566" spans="1:11" ht="14.1" customHeight="1">
      <c r="A566" s="1463"/>
      <c r="B566" s="1463"/>
      <c r="C566" s="1478" t="s">
        <v>49</v>
      </c>
      <c r="D566" s="1479">
        <v>0</v>
      </c>
      <c r="E566" s="1479">
        <v>0</v>
      </c>
      <c r="F566" s="1479">
        <v>0</v>
      </c>
      <c r="G566" s="1479">
        <v>0</v>
      </c>
      <c r="H566" s="1463"/>
      <c r="I566" s="1463"/>
      <c r="J566" s="1463"/>
      <c r="K566" s="1463"/>
    </row>
    <row r="567" spans="1:11" ht="14.1" customHeight="1">
      <c r="A567" s="1463"/>
      <c r="B567" s="1463"/>
      <c r="C567" s="1478" t="s">
        <v>50</v>
      </c>
      <c r="D567" s="1479">
        <v>0</v>
      </c>
      <c r="E567" s="1479">
        <v>0</v>
      </c>
      <c r="F567" s="1479">
        <v>0</v>
      </c>
      <c r="G567" s="1479">
        <v>0</v>
      </c>
      <c r="H567" s="1463"/>
      <c r="I567" s="1463"/>
      <c r="J567" s="1463"/>
      <c r="K567" s="1463"/>
    </row>
    <row r="568" spans="1:11" ht="14.1" customHeight="1">
      <c r="A568" s="1463"/>
      <c r="B568" s="1463"/>
      <c r="C568" s="1478" t="s">
        <v>53</v>
      </c>
      <c r="D568" s="1479">
        <v>0</v>
      </c>
      <c r="E568" s="1479">
        <v>0</v>
      </c>
      <c r="F568" s="1479">
        <v>0</v>
      </c>
      <c r="G568" s="1479">
        <v>0</v>
      </c>
      <c r="H568" s="1463"/>
      <c r="I568" s="1463"/>
      <c r="J568" s="1463"/>
      <c r="K568" s="1463"/>
    </row>
    <row r="569" spans="1:11" ht="14.1" customHeight="1">
      <c r="A569" s="1463"/>
      <c r="B569" s="1463"/>
      <c r="C569" s="1478" t="s">
        <v>49</v>
      </c>
      <c r="D569" s="1479">
        <v>0</v>
      </c>
      <c r="E569" s="1479">
        <v>0</v>
      </c>
      <c r="F569" s="1479">
        <v>0</v>
      </c>
      <c r="G569" s="1479">
        <v>0</v>
      </c>
      <c r="H569" s="1463"/>
      <c r="I569" s="1463"/>
      <c r="J569" s="1463"/>
      <c r="K569" s="1463"/>
    </row>
    <row r="570" spans="1:11" ht="14.1" customHeight="1">
      <c r="A570" s="1463"/>
      <c r="B570" s="1463"/>
      <c r="C570" s="1478" t="s">
        <v>50</v>
      </c>
      <c r="D570" s="1479">
        <v>0</v>
      </c>
      <c r="E570" s="1479">
        <v>0</v>
      </c>
      <c r="F570" s="1479">
        <v>0</v>
      </c>
      <c r="G570" s="1479">
        <v>0</v>
      </c>
      <c r="H570" s="1463"/>
      <c r="I570" s="1463"/>
      <c r="J570" s="1463"/>
      <c r="K570" s="1463"/>
    </row>
    <row r="571" spans="1:11" ht="14.1" customHeight="1">
      <c r="A571" s="1463"/>
      <c r="B571" s="1463"/>
      <c r="C571" s="1478" t="s">
        <v>54</v>
      </c>
      <c r="D571" s="1479">
        <v>0</v>
      </c>
      <c r="E571" s="1479">
        <v>0</v>
      </c>
      <c r="F571" s="1479">
        <v>0</v>
      </c>
      <c r="G571" s="1479">
        <v>0</v>
      </c>
      <c r="H571" s="1463"/>
      <c r="I571" s="1463"/>
      <c r="J571" s="1463"/>
      <c r="K571" s="1463"/>
    </row>
    <row r="572" spans="1:11" ht="14.1" customHeight="1">
      <c r="A572" s="1463"/>
      <c r="B572" s="1463"/>
      <c r="C572" s="1478" t="s">
        <v>49</v>
      </c>
      <c r="D572" s="1479">
        <v>0</v>
      </c>
      <c r="E572" s="1479">
        <v>0</v>
      </c>
      <c r="F572" s="1479">
        <v>0</v>
      </c>
      <c r="G572" s="1479">
        <v>0</v>
      </c>
      <c r="H572" s="1463"/>
      <c r="I572" s="1463"/>
      <c r="J572" s="1463"/>
      <c r="K572" s="1463"/>
    </row>
    <row r="573" spans="1:11" ht="14.1" customHeight="1">
      <c r="A573" s="1463"/>
      <c r="B573" s="1463"/>
      <c r="C573" s="1478" t="s">
        <v>50</v>
      </c>
      <c r="D573" s="1479">
        <v>0</v>
      </c>
      <c r="E573" s="1479">
        <v>0</v>
      </c>
      <c r="F573" s="1479">
        <v>0</v>
      </c>
      <c r="G573" s="1479">
        <v>0</v>
      </c>
      <c r="H573" s="1463"/>
      <c r="I573" s="1463"/>
      <c r="J573" s="1463"/>
      <c r="K573" s="1463"/>
    </row>
    <row r="574" spans="1:11" ht="14.1" customHeight="1">
      <c r="A574" s="1463"/>
      <c r="B574" s="1463"/>
      <c r="C574" s="1478" t="s">
        <v>55</v>
      </c>
      <c r="D574" s="1479">
        <v>0</v>
      </c>
      <c r="E574" s="1479">
        <v>0</v>
      </c>
      <c r="F574" s="1479">
        <v>0</v>
      </c>
      <c r="G574" s="1479">
        <v>0</v>
      </c>
      <c r="H574" s="1463"/>
      <c r="I574" s="1463"/>
      <c r="J574" s="1463"/>
      <c r="K574" s="1463"/>
    </row>
    <row r="575" spans="1:11" ht="14.1" customHeight="1">
      <c r="A575" s="1463"/>
      <c r="B575" s="1463"/>
      <c r="C575" s="1478" t="s">
        <v>49</v>
      </c>
      <c r="D575" s="1479">
        <v>0</v>
      </c>
      <c r="E575" s="1479">
        <v>0</v>
      </c>
      <c r="F575" s="1479">
        <v>0</v>
      </c>
      <c r="G575" s="1479">
        <v>0</v>
      </c>
      <c r="H575" s="1463"/>
      <c r="I575" s="1463"/>
      <c r="J575" s="1463"/>
      <c r="K575" s="1463"/>
    </row>
    <row r="576" spans="1:11" ht="14.1" customHeight="1">
      <c r="A576" s="1463"/>
      <c r="B576" s="1463"/>
      <c r="C576" s="1478" t="s">
        <v>50</v>
      </c>
      <c r="D576" s="1479">
        <v>0</v>
      </c>
      <c r="E576" s="1479">
        <v>0</v>
      </c>
      <c r="F576" s="1479">
        <v>0</v>
      </c>
      <c r="G576" s="1479">
        <v>0</v>
      </c>
      <c r="H576" s="1463"/>
      <c r="I576" s="1463"/>
      <c r="J576" s="1463"/>
      <c r="K576" s="1463"/>
    </row>
    <row r="577" spans="1:11" ht="14.1" customHeight="1">
      <c r="A577" s="1463"/>
      <c r="B577" s="1463"/>
      <c r="C577" s="1478" t="s">
        <v>56</v>
      </c>
      <c r="D577" s="1479">
        <v>0</v>
      </c>
      <c r="E577" s="1479">
        <v>0</v>
      </c>
      <c r="F577" s="1479">
        <v>0</v>
      </c>
      <c r="G577" s="1479">
        <v>0</v>
      </c>
      <c r="H577" s="1463"/>
      <c r="I577" s="1463"/>
      <c r="J577" s="1463"/>
      <c r="K577" s="1463"/>
    </row>
    <row r="578" spans="1:11" ht="14.1" customHeight="1">
      <c r="A578" s="1463"/>
      <c r="B578" s="1463"/>
      <c r="C578" s="1478" t="s">
        <v>49</v>
      </c>
      <c r="D578" s="1479">
        <v>0</v>
      </c>
      <c r="E578" s="1479">
        <v>0</v>
      </c>
      <c r="F578" s="1479">
        <v>0</v>
      </c>
      <c r="G578" s="1479">
        <v>0</v>
      </c>
      <c r="H578" s="1463"/>
      <c r="I578" s="1463"/>
      <c r="J578" s="1463"/>
      <c r="K578" s="1463"/>
    </row>
    <row r="579" spans="1:11" ht="14.1" customHeight="1">
      <c r="A579" s="1463"/>
      <c r="B579" s="1463"/>
      <c r="C579" s="1478" t="s">
        <v>50</v>
      </c>
      <c r="D579" s="1479">
        <v>0</v>
      </c>
      <c r="E579" s="1479">
        <v>0</v>
      </c>
      <c r="F579" s="1479">
        <v>0</v>
      </c>
      <c r="G579" s="1479">
        <v>0</v>
      </c>
      <c r="H579" s="1463"/>
      <c r="I579" s="1463"/>
      <c r="J579" s="1463"/>
      <c r="K579" s="1463"/>
    </row>
    <row r="580" spans="1:11" ht="14.1" customHeight="1">
      <c r="A580" s="1463"/>
      <c r="B580" s="1463"/>
      <c r="C580" s="1478" t="s">
        <v>57</v>
      </c>
      <c r="D580" s="1479">
        <v>0</v>
      </c>
      <c r="E580" s="1479">
        <v>0</v>
      </c>
      <c r="F580" s="1479">
        <v>0</v>
      </c>
      <c r="G580" s="1479">
        <v>0</v>
      </c>
      <c r="H580" s="1463"/>
      <c r="I580" s="1463"/>
      <c r="J580" s="1463"/>
      <c r="K580" s="1463"/>
    </row>
    <row r="581" spans="1:11" ht="14.1" customHeight="1">
      <c r="A581" s="1463"/>
      <c r="B581" s="1463"/>
      <c r="C581" s="1478" t="s">
        <v>49</v>
      </c>
      <c r="D581" s="1479">
        <v>0</v>
      </c>
      <c r="E581" s="1479">
        <v>0</v>
      </c>
      <c r="F581" s="1479">
        <v>0</v>
      </c>
      <c r="G581" s="1479">
        <v>0</v>
      </c>
      <c r="H581" s="1463"/>
      <c r="I581" s="1463"/>
      <c r="J581" s="1463"/>
      <c r="K581" s="1463"/>
    </row>
    <row r="582" spans="1:11" ht="14.1" customHeight="1">
      <c r="A582" s="1463"/>
      <c r="B582" s="1463"/>
      <c r="C582" s="1478" t="s">
        <v>58</v>
      </c>
      <c r="D582" s="1479">
        <v>0</v>
      </c>
      <c r="E582" s="1479">
        <v>0</v>
      </c>
      <c r="F582" s="1479">
        <v>0</v>
      </c>
      <c r="G582" s="1479">
        <v>0</v>
      </c>
      <c r="H582" s="1463"/>
      <c r="I582" s="1463"/>
      <c r="J582" s="1463"/>
      <c r="K582" s="1463"/>
    </row>
    <row r="583" spans="1:11" ht="14.1" customHeight="1">
      <c r="A583" s="1463"/>
      <c r="B583" s="1463"/>
      <c r="C583" s="1478" t="s">
        <v>59</v>
      </c>
      <c r="D583" s="1479">
        <v>0</v>
      </c>
      <c r="E583" s="1479">
        <v>0</v>
      </c>
      <c r="F583" s="1479">
        <v>0</v>
      </c>
      <c r="G583" s="1479">
        <v>0</v>
      </c>
      <c r="H583" s="1463"/>
      <c r="I583" s="1463"/>
      <c r="J583" s="1463"/>
      <c r="K583" s="1463"/>
    </row>
    <row r="584" spans="1:11" ht="14.1" customHeight="1">
      <c r="A584" s="1463"/>
      <c r="B584" s="1463"/>
      <c r="C584" s="1478" t="s">
        <v>60</v>
      </c>
      <c r="D584" s="1479">
        <v>0</v>
      </c>
      <c r="E584" s="1479">
        <v>0</v>
      </c>
      <c r="F584" s="1479">
        <v>0</v>
      </c>
      <c r="G584" s="1479">
        <v>0</v>
      </c>
      <c r="H584" s="1463"/>
      <c r="I584" s="1463"/>
      <c r="J584" s="1463"/>
      <c r="K584" s="1463"/>
    </row>
    <row r="585" spans="1:11" ht="14.1" customHeight="1">
      <c r="A585" s="1463"/>
      <c r="B585" s="1463"/>
      <c r="C585" s="1478" t="s">
        <v>61</v>
      </c>
      <c r="D585" s="1479">
        <v>0</v>
      </c>
      <c r="E585" s="1479">
        <v>0</v>
      </c>
      <c r="F585" s="1479">
        <v>0</v>
      </c>
      <c r="G585" s="1479">
        <v>0</v>
      </c>
      <c r="H585" s="1463"/>
      <c r="I585" s="1463"/>
      <c r="J585" s="1463"/>
      <c r="K585" s="1463"/>
    </row>
    <row r="586" spans="1:11" ht="14.1" customHeight="1">
      <c r="A586" s="1463"/>
      <c r="B586" s="1463"/>
      <c r="C586" s="1478" t="s">
        <v>62</v>
      </c>
      <c r="D586" s="1479">
        <v>0</v>
      </c>
      <c r="E586" s="1479">
        <v>0</v>
      </c>
      <c r="F586" s="1479">
        <v>8278800</v>
      </c>
      <c r="G586" s="1479">
        <v>0</v>
      </c>
      <c r="H586" s="1463"/>
      <c r="I586" s="1463"/>
      <c r="J586" s="1463"/>
      <c r="K586" s="1463"/>
    </row>
    <row r="587" spans="1:11" ht="14.1" customHeight="1">
      <c r="A587" s="1463"/>
      <c r="B587" s="1463"/>
      <c r="C587" s="1478" t="s">
        <v>49</v>
      </c>
      <c r="D587" s="1479">
        <v>0</v>
      </c>
      <c r="E587" s="1479">
        <v>0</v>
      </c>
      <c r="F587" s="1479">
        <v>8278800</v>
      </c>
      <c r="G587" s="1479">
        <v>0</v>
      </c>
      <c r="H587" s="1463"/>
      <c r="I587" s="1463"/>
      <c r="J587" s="1463"/>
      <c r="K587" s="1463"/>
    </row>
    <row r="588" spans="1:11" ht="14.1" customHeight="1">
      <c r="A588" s="1463"/>
      <c r="B588" s="1463"/>
      <c r="C588" s="1478" t="s">
        <v>58</v>
      </c>
      <c r="D588" s="1479">
        <v>0</v>
      </c>
      <c r="E588" s="1479">
        <v>0</v>
      </c>
      <c r="F588" s="1479">
        <v>0</v>
      </c>
      <c r="G588" s="1479">
        <v>0</v>
      </c>
      <c r="H588" s="1463"/>
      <c r="I588" s="1463"/>
      <c r="J588" s="1463"/>
      <c r="K588" s="1463"/>
    </row>
    <row r="589" spans="1:11" ht="14.1" customHeight="1">
      <c r="A589" s="1463"/>
      <c r="B589" s="1463"/>
      <c r="C589" s="1478" t="s">
        <v>59</v>
      </c>
      <c r="D589" s="1479">
        <v>0</v>
      </c>
      <c r="E589" s="1479">
        <v>0</v>
      </c>
      <c r="F589" s="1479">
        <v>0</v>
      </c>
      <c r="G589" s="1479">
        <v>0</v>
      </c>
      <c r="H589" s="1463"/>
      <c r="I589" s="1463"/>
      <c r="J589" s="1463"/>
      <c r="K589" s="1463"/>
    </row>
    <row r="590" spans="1:11" ht="14.1" customHeight="1">
      <c r="A590" s="1463"/>
      <c r="B590" s="1463"/>
      <c r="C590" s="1478" t="s">
        <v>60</v>
      </c>
      <c r="D590" s="1479">
        <v>0</v>
      </c>
      <c r="E590" s="1479">
        <v>0</v>
      </c>
      <c r="F590" s="1479">
        <v>0</v>
      </c>
      <c r="G590" s="1479">
        <v>0</v>
      </c>
      <c r="H590" s="1463"/>
      <c r="I590" s="1463"/>
      <c r="J590" s="1463"/>
      <c r="K590" s="1463"/>
    </row>
    <row r="591" spans="1:11" ht="14.1" customHeight="1">
      <c r="A591" s="1463"/>
      <c r="B591" s="1463"/>
      <c r="C591" s="1478" t="s">
        <v>61</v>
      </c>
      <c r="D591" s="1479">
        <v>0</v>
      </c>
      <c r="E591" s="1479">
        <v>0</v>
      </c>
      <c r="F591" s="1479">
        <v>0</v>
      </c>
      <c r="G591" s="1479">
        <v>0</v>
      </c>
      <c r="H591" s="1463"/>
      <c r="I591" s="1463"/>
      <c r="J591" s="1463"/>
      <c r="K591" s="1463"/>
    </row>
    <row r="592" spans="1:11" ht="14.1" customHeight="1">
      <c r="A592" s="1463"/>
      <c r="B592" s="1463"/>
      <c r="C592" s="1478" t="s">
        <v>63</v>
      </c>
      <c r="D592" s="1479">
        <v>0</v>
      </c>
      <c r="E592" s="1479">
        <v>0</v>
      </c>
      <c r="F592" s="1479">
        <v>0</v>
      </c>
      <c r="G592" s="1479">
        <v>0</v>
      </c>
      <c r="H592" s="1463"/>
      <c r="I592" s="1463"/>
      <c r="J592" s="1463"/>
      <c r="K592" s="1463"/>
    </row>
    <row r="593" spans="1:11" ht="14.1" customHeight="1">
      <c r="A593" s="1463"/>
      <c r="B593" s="1463"/>
      <c r="C593" s="1478" t="s">
        <v>49</v>
      </c>
      <c r="D593" s="1479">
        <v>0</v>
      </c>
      <c r="E593" s="1479">
        <v>0</v>
      </c>
      <c r="F593" s="1479">
        <v>0</v>
      </c>
      <c r="G593" s="1479">
        <v>0</v>
      </c>
      <c r="H593" s="1463"/>
      <c r="I593" s="1463"/>
      <c r="J593" s="1463"/>
      <c r="K593" s="1463"/>
    </row>
    <row r="594" spans="1:11" ht="14.1" customHeight="1">
      <c r="A594" s="1463"/>
      <c r="B594" s="1463"/>
      <c r="C594" s="1478" t="s">
        <v>58</v>
      </c>
      <c r="D594" s="1479">
        <v>0</v>
      </c>
      <c r="E594" s="1479">
        <v>0</v>
      </c>
      <c r="F594" s="1479">
        <v>0</v>
      </c>
      <c r="G594" s="1479">
        <v>0</v>
      </c>
      <c r="H594" s="1463"/>
      <c r="I594" s="1463"/>
      <c r="J594" s="1463"/>
      <c r="K594" s="1463"/>
    </row>
    <row r="595" spans="1:11" ht="14.1" customHeight="1">
      <c r="A595" s="1463"/>
      <c r="B595" s="1463"/>
      <c r="C595" s="1478" t="s">
        <v>59</v>
      </c>
      <c r="D595" s="1479">
        <v>0</v>
      </c>
      <c r="E595" s="1479">
        <v>0</v>
      </c>
      <c r="F595" s="1479">
        <v>0</v>
      </c>
      <c r="G595" s="1479">
        <v>0</v>
      </c>
      <c r="H595" s="1463"/>
      <c r="I595" s="1463"/>
      <c r="J595" s="1463"/>
      <c r="K595" s="1463"/>
    </row>
    <row r="596" spans="1:11" ht="14.1" customHeight="1">
      <c r="A596" s="1463"/>
      <c r="B596" s="1463"/>
      <c r="C596" s="1478" t="s">
        <v>60</v>
      </c>
      <c r="D596" s="1479">
        <v>0</v>
      </c>
      <c r="E596" s="1479">
        <v>0</v>
      </c>
      <c r="F596" s="1479">
        <v>0</v>
      </c>
      <c r="G596" s="1479">
        <v>0</v>
      </c>
      <c r="H596" s="1463"/>
      <c r="I596" s="1463"/>
      <c r="J596" s="1463"/>
      <c r="K596" s="1463"/>
    </row>
    <row r="597" spans="1:11" ht="14.1" customHeight="1">
      <c r="A597" s="1463"/>
      <c r="B597" s="1463"/>
      <c r="C597" s="1478" t="s">
        <v>61</v>
      </c>
      <c r="D597" s="1479">
        <v>0</v>
      </c>
      <c r="E597" s="1479">
        <v>0</v>
      </c>
      <c r="F597" s="1479">
        <v>0</v>
      </c>
      <c r="G597" s="1479">
        <v>0</v>
      </c>
      <c r="H597" s="1463"/>
      <c r="I597" s="1463"/>
      <c r="J597" s="1463"/>
      <c r="K597" s="1463"/>
    </row>
    <row r="598" spans="1:11" ht="14.1" customHeight="1">
      <c r="A598" s="1463"/>
      <c r="B598" s="1463"/>
      <c r="C598" s="1478" t="s">
        <v>64</v>
      </c>
      <c r="D598" s="1479">
        <v>0</v>
      </c>
      <c r="E598" s="1479">
        <v>0</v>
      </c>
      <c r="F598" s="1479">
        <v>0</v>
      </c>
      <c r="G598" s="1479">
        <v>0</v>
      </c>
      <c r="H598" s="1463"/>
      <c r="I598" s="1463"/>
      <c r="J598" s="1463"/>
      <c r="K598" s="1463"/>
    </row>
    <row r="599" spans="1:11" ht="14.1" customHeight="1">
      <c r="A599" s="1463"/>
      <c r="B599" s="1463"/>
      <c r="C599" s="1478" t="s">
        <v>65</v>
      </c>
      <c r="D599" s="1479">
        <v>0</v>
      </c>
      <c r="E599" s="1479">
        <v>0</v>
      </c>
      <c r="F599" s="1479">
        <v>0</v>
      </c>
      <c r="G599" s="1479">
        <v>0</v>
      </c>
      <c r="H599" s="1463"/>
      <c r="I599" s="1463"/>
      <c r="J599" s="1463"/>
      <c r="K599" s="1463"/>
    </row>
    <row r="600" spans="1:11" ht="14.1" customHeight="1">
      <c r="A600" s="1463"/>
      <c r="B600" s="1463"/>
      <c r="C600" s="1480" t="s">
        <v>25</v>
      </c>
      <c r="D600" s="1479">
        <v>0</v>
      </c>
      <c r="E600" s="1479">
        <v>0</v>
      </c>
      <c r="F600" s="1479">
        <v>8278800</v>
      </c>
      <c r="G600" s="1479">
        <v>0</v>
      </c>
      <c r="H600" s="1463"/>
      <c r="I600" s="1463"/>
      <c r="J600" s="1463"/>
      <c r="K600" s="1463"/>
    </row>
    <row r="601" spans="1:11" ht="14.1" customHeight="1">
      <c r="A601" s="1463"/>
      <c r="B601" s="1463"/>
      <c r="C601" s="1472" t="s">
        <v>19</v>
      </c>
      <c r="D601" s="1828" t="s">
        <v>2047</v>
      </c>
      <c r="E601" s="1829"/>
      <c r="F601" s="1829"/>
      <c r="G601" s="1829"/>
      <c r="H601" s="1463"/>
      <c r="I601" s="1463"/>
      <c r="J601" s="1463"/>
      <c r="K601" s="1463"/>
    </row>
    <row r="602" spans="1:11" ht="14.1" customHeight="1">
      <c r="A602" s="1463"/>
      <c r="B602" s="1463"/>
      <c r="C602" s="1473" t="s">
        <v>20</v>
      </c>
      <c r="D602" s="1824" t="s">
        <v>2048</v>
      </c>
      <c r="E602" s="1825"/>
      <c r="F602" s="1825"/>
      <c r="G602" s="1825"/>
      <c r="H602" s="1463"/>
      <c r="I602" s="1463"/>
      <c r="J602" s="1463"/>
      <c r="K602" s="1463"/>
    </row>
    <row r="603" spans="1:11" ht="14.1" customHeight="1">
      <c r="A603" s="1463"/>
      <c r="B603" s="1463"/>
      <c r="C603" s="1473" t="s">
        <v>21</v>
      </c>
      <c r="D603" s="1824" t="s">
        <v>1642</v>
      </c>
      <c r="E603" s="1825"/>
      <c r="F603" s="1825"/>
      <c r="G603" s="1825"/>
      <c r="H603" s="1463"/>
      <c r="I603" s="1463"/>
      <c r="J603" s="1463"/>
      <c r="K603" s="1463"/>
    </row>
    <row r="604" spans="1:11" ht="15" customHeight="1">
      <c r="A604" s="1463"/>
      <c r="B604" s="1463"/>
      <c r="C604" s="1474"/>
      <c r="D604" s="1475">
        <v>2023</v>
      </c>
      <c r="E604" s="1475">
        <v>2024</v>
      </c>
      <c r="F604" s="1475">
        <v>2025</v>
      </c>
      <c r="G604" s="1475">
        <v>2026</v>
      </c>
      <c r="H604" s="1463"/>
      <c r="I604" s="1463"/>
      <c r="J604" s="1463"/>
      <c r="K604" s="1463"/>
    </row>
    <row r="605" spans="1:11" ht="15" customHeight="1">
      <c r="A605" s="1463"/>
      <c r="B605" s="1463"/>
      <c r="C605" s="1476"/>
      <c r="D605" s="1477" t="s">
        <v>22</v>
      </c>
      <c r="E605" s="1477" t="s">
        <v>23</v>
      </c>
      <c r="F605" s="1477" t="s">
        <v>23</v>
      </c>
      <c r="G605" s="1477" t="s">
        <v>23</v>
      </c>
      <c r="H605" s="1463"/>
      <c r="I605" s="1463"/>
      <c r="J605" s="1463"/>
      <c r="K605" s="1463"/>
    </row>
    <row r="606" spans="1:11" ht="14.1" customHeight="1">
      <c r="A606" s="1463"/>
      <c r="B606" s="1463"/>
      <c r="C606" s="1466" t="s">
        <v>33</v>
      </c>
      <c r="D606" s="1470" t="s">
        <v>42</v>
      </c>
      <c r="E606" s="1470" t="s">
        <v>42</v>
      </c>
      <c r="F606" s="1470" t="s">
        <v>34</v>
      </c>
      <c r="G606" s="1470" t="s">
        <v>42</v>
      </c>
      <c r="H606" s="1463"/>
      <c r="I606" s="1463"/>
      <c r="J606" s="1463"/>
      <c r="K606" s="1463"/>
    </row>
    <row r="607" spans="1:11" ht="14.1" customHeight="1">
      <c r="A607" s="1463"/>
      <c r="B607" s="1463"/>
      <c r="C607" s="1466" t="s">
        <v>35</v>
      </c>
      <c r="D607" s="1470" t="s">
        <v>42</v>
      </c>
      <c r="E607" s="1470" t="s">
        <v>42</v>
      </c>
      <c r="F607" s="1470" t="s">
        <v>2049</v>
      </c>
      <c r="G607" s="1470" t="s">
        <v>42</v>
      </c>
      <c r="H607" s="1463"/>
      <c r="I607" s="1463"/>
      <c r="J607" s="1463"/>
      <c r="K607" s="1463"/>
    </row>
    <row r="608" spans="1:11" ht="14.1" customHeight="1">
      <c r="A608" s="1463"/>
      <c r="B608" s="1463"/>
      <c r="C608" s="1466" t="s">
        <v>40</v>
      </c>
      <c r="D608" s="1470" t="s">
        <v>42</v>
      </c>
      <c r="E608" s="1470" t="s">
        <v>42</v>
      </c>
      <c r="F608" s="1470" t="s">
        <v>2049</v>
      </c>
      <c r="G608" s="1470" t="s">
        <v>42</v>
      </c>
      <c r="H608" s="1463"/>
      <c r="I608" s="1463"/>
      <c r="J608" s="1463"/>
      <c r="K608" s="1463"/>
    </row>
    <row r="609" spans="1:11" ht="14.1" customHeight="1">
      <c r="A609" s="1463"/>
      <c r="B609" s="1463"/>
      <c r="C609" s="1466" t="s">
        <v>41</v>
      </c>
      <c r="D609" s="1470" t="s">
        <v>18</v>
      </c>
      <c r="E609" s="1470" t="s">
        <v>18</v>
      </c>
      <c r="F609" s="1470" t="s">
        <v>18</v>
      </c>
      <c r="G609" s="1470" t="s">
        <v>122</v>
      </c>
      <c r="H609" s="1463"/>
      <c r="I609" s="1463"/>
      <c r="J609" s="1463"/>
      <c r="K609" s="1463"/>
    </row>
    <row r="610" spans="1:11" ht="14.1" customHeight="1">
      <c r="A610" s="1463"/>
      <c r="B610" s="1463"/>
      <c r="C610" s="1466" t="s">
        <v>43</v>
      </c>
      <c r="D610" s="1470" t="s">
        <v>18</v>
      </c>
      <c r="E610" s="1470" t="s">
        <v>18</v>
      </c>
      <c r="F610" s="1470" t="s">
        <v>18</v>
      </c>
      <c r="G610" s="1470" t="s">
        <v>122</v>
      </c>
      <c r="H610" s="1463"/>
      <c r="I610" s="1463"/>
      <c r="J610" s="1463"/>
      <c r="K610" s="1463"/>
    </row>
    <row r="611" spans="1:11" ht="14.1" customHeight="1">
      <c r="A611" s="1463"/>
      <c r="B611" s="1463"/>
      <c r="C611" s="1466" t="s">
        <v>47</v>
      </c>
      <c r="D611" s="1470" t="s">
        <v>18</v>
      </c>
      <c r="E611" s="1470" t="s">
        <v>18</v>
      </c>
      <c r="F611" s="1470" t="s">
        <v>18</v>
      </c>
      <c r="G611" s="1470" t="s">
        <v>122</v>
      </c>
      <c r="H611" s="1463"/>
      <c r="I611" s="1463"/>
      <c r="J611" s="1463"/>
      <c r="K611" s="1463"/>
    </row>
    <row r="612" spans="1:11" ht="14.1" customHeight="1">
      <c r="A612" s="1463"/>
      <c r="B612" s="1463"/>
      <c r="C612" s="1826" t="s">
        <v>24</v>
      </c>
      <c r="D612" s="1827"/>
      <c r="E612" s="1827"/>
      <c r="F612" s="1827"/>
      <c r="G612" s="1827"/>
      <c r="H612" s="1463"/>
      <c r="I612" s="1463"/>
      <c r="J612" s="1463"/>
      <c r="K612" s="1463"/>
    </row>
    <row r="613" spans="1:11" ht="14.1" customHeight="1">
      <c r="A613" s="1463"/>
      <c r="B613" s="1463"/>
      <c r="C613" s="1474"/>
      <c r="D613" s="1475">
        <v>2023</v>
      </c>
      <c r="E613" s="1475">
        <v>2024</v>
      </c>
      <c r="F613" s="1475">
        <v>2025</v>
      </c>
      <c r="G613" s="1475">
        <v>2026</v>
      </c>
      <c r="H613" s="1463"/>
      <c r="I613" s="1463"/>
      <c r="J613" s="1463"/>
      <c r="K613" s="1463"/>
    </row>
    <row r="614" spans="1:11" ht="14.1" customHeight="1">
      <c r="A614" s="1463"/>
      <c r="B614" s="1463"/>
      <c r="C614" s="1476"/>
      <c r="D614" s="1477" t="s">
        <v>22</v>
      </c>
      <c r="E614" s="1477" t="s">
        <v>23</v>
      </c>
      <c r="F614" s="1477" t="s">
        <v>23</v>
      </c>
      <c r="G614" s="1477" t="s">
        <v>23</v>
      </c>
      <c r="H614" s="1463"/>
      <c r="I614" s="1463"/>
      <c r="J614" s="1463"/>
      <c r="K614" s="1463"/>
    </row>
    <row r="615" spans="1:11" ht="14.1" customHeight="1">
      <c r="A615" s="1463"/>
      <c r="B615" s="1463"/>
      <c r="C615" s="1478" t="s">
        <v>48</v>
      </c>
      <c r="D615" s="1479">
        <v>0</v>
      </c>
      <c r="E615" s="1479">
        <v>0</v>
      </c>
      <c r="F615" s="1479">
        <v>0</v>
      </c>
      <c r="G615" s="1479">
        <v>0</v>
      </c>
      <c r="H615" s="1463"/>
      <c r="I615" s="1463"/>
      <c r="J615" s="1463"/>
      <c r="K615" s="1463"/>
    </row>
    <row r="616" spans="1:11" ht="14.1" customHeight="1">
      <c r="A616" s="1463"/>
      <c r="B616" s="1463"/>
      <c r="C616" s="1478" t="s">
        <v>49</v>
      </c>
      <c r="D616" s="1479">
        <v>0</v>
      </c>
      <c r="E616" s="1479">
        <v>0</v>
      </c>
      <c r="F616" s="1479">
        <v>0</v>
      </c>
      <c r="G616" s="1479">
        <v>0</v>
      </c>
      <c r="H616" s="1463"/>
      <c r="I616" s="1463"/>
      <c r="J616" s="1463"/>
      <c r="K616" s="1463"/>
    </row>
    <row r="617" spans="1:11" ht="14.1" customHeight="1">
      <c r="A617" s="1463"/>
      <c r="B617" s="1463"/>
      <c r="C617" s="1478" t="s">
        <v>50</v>
      </c>
      <c r="D617" s="1479">
        <v>0</v>
      </c>
      <c r="E617" s="1479">
        <v>0</v>
      </c>
      <c r="F617" s="1479">
        <v>0</v>
      </c>
      <c r="G617" s="1479">
        <v>0</v>
      </c>
      <c r="H617" s="1463"/>
      <c r="I617" s="1463"/>
      <c r="J617" s="1463"/>
      <c r="K617" s="1463"/>
    </row>
    <row r="618" spans="1:11" ht="14.1" customHeight="1">
      <c r="A618" s="1463"/>
      <c r="B618" s="1463"/>
      <c r="C618" s="1478" t="s">
        <v>51</v>
      </c>
      <c r="D618" s="1479">
        <v>0</v>
      </c>
      <c r="E618" s="1479">
        <v>0</v>
      </c>
      <c r="F618" s="1479">
        <v>0</v>
      </c>
      <c r="G618" s="1479">
        <v>0</v>
      </c>
      <c r="H618" s="1463"/>
      <c r="I618" s="1463"/>
      <c r="J618" s="1463"/>
      <c r="K618" s="1463"/>
    </row>
    <row r="619" spans="1:11" ht="14.1" customHeight="1">
      <c r="A619" s="1463"/>
      <c r="B619" s="1463"/>
      <c r="C619" s="1478" t="s">
        <v>49</v>
      </c>
      <c r="D619" s="1479">
        <v>0</v>
      </c>
      <c r="E619" s="1479">
        <v>0</v>
      </c>
      <c r="F619" s="1479">
        <v>0</v>
      </c>
      <c r="G619" s="1479">
        <v>0</v>
      </c>
      <c r="H619" s="1463"/>
      <c r="I619" s="1463"/>
      <c r="J619" s="1463"/>
      <c r="K619" s="1463"/>
    </row>
    <row r="620" spans="1:11" ht="14.1" customHeight="1">
      <c r="A620" s="1463"/>
      <c r="B620" s="1463"/>
      <c r="C620" s="1478" t="s">
        <v>50</v>
      </c>
      <c r="D620" s="1479">
        <v>0</v>
      </c>
      <c r="E620" s="1479">
        <v>0</v>
      </c>
      <c r="F620" s="1479">
        <v>0</v>
      </c>
      <c r="G620" s="1479">
        <v>0</v>
      </c>
      <c r="H620" s="1463"/>
      <c r="I620" s="1463"/>
      <c r="J620" s="1463"/>
      <c r="K620" s="1463"/>
    </row>
    <row r="621" spans="1:11" ht="14.1" customHeight="1">
      <c r="A621" s="1463"/>
      <c r="B621" s="1463"/>
      <c r="C621" s="1478" t="s">
        <v>52</v>
      </c>
      <c r="D621" s="1479">
        <v>0</v>
      </c>
      <c r="E621" s="1479">
        <v>0</v>
      </c>
      <c r="F621" s="1479">
        <v>0</v>
      </c>
      <c r="G621" s="1479">
        <v>0</v>
      </c>
      <c r="H621" s="1463"/>
      <c r="I621" s="1463"/>
      <c r="J621" s="1463"/>
      <c r="K621" s="1463"/>
    </row>
    <row r="622" spans="1:11" ht="14.1" customHeight="1">
      <c r="A622" s="1463"/>
      <c r="B622" s="1463"/>
      <c r="C622" s="1478" t="s">
        <v>49</v>
      </c>
      <c r="D622" s="1479">
        <v>0</v>
      </c>
      <c r="E622" s="1479">
        <v>0</v>
      </c>
      <c r="F622" s="1479">
        <v>0</v>
      </c>
      <c r="G622" s="1479">
        <v>0</v>
      </c>
      <c r="H622" s="1463"/>
      <c r="I622" s="1463"/>
      <c r="J622" s="1463"/>
      <c r="K622" s="1463"/>
    </row>
    <row r="623" spans="1:11" ht="14.1" customHeight="1">
      <c r="A623" s="1463"/>
      <c r="B623" s="1463"/>
      <c r="C623" s="1478" t="s">
        <v>50</v>
      </c>
      <c r="D623" s="1479">
        <v>0</v>
      </c>
      <c r="E623" s="1479">
        <v>0</v>
      </c>
      <c r="F623" s="1479">
        <v>0</v>
      </c>
      <c r="G623" s="1479">
        <v>0</v>
      </c>
      <c r="H623" s="1463"/>
      <c r="I623" s="1463"/>
      <c r="J623" s="1463"/>
      <c r="K623" s="1463"/>
    </row>
    <row r="624" spans="1:11" ht="14.1" customHeight="1">
      <c r="A624" s="1463"/>
      <c r="B624" s="1463"/>
      <c r="C624" s="1478" t="s">
        <v>53</v>
      </c>
      <c r="D624" s="1479">
        <v>0</v>
      </c>
      <c r="E624" s="1479">
        <v>0</v>
      </c>
      <c r="F624" s="1479">
        <v>0</v>
      </c>
      <c r="G624" s="1479">
        <v>0</v>
      </c>
      <c r="H624" s="1463"/>
      <c r="I624" s="1463"/>
      <c r="J624" s="1463"/>
      <c r="K624" s="1463"/>
    </row>
    <row r="625" spans="1:11" ht="14.1" customHeight="1">
      <c r="A625" s="1463"/>
      <c r="B625" s="1463"/>
      <c r="C625" s="1478" t="s">
        <v>49</v>
      </c>
      <c r="D625" s="1479">
        <v>0</v>
      </c>
      <c r="E625" s="1479">
        <v>0</v>
      </c>
      <c r="F625" s="1479">
        <v>0</v>
      </c>
      <c r="G625" s="1479">
        <v>0</v>
      </c>
      <c r="H625" s="1463"/>
      <c r="I625" s="1463"/>
      <c r="J625" s="1463"/>
      <c r="K625" s="1463"/>
    </row>
    <row r="626" spans="1:11" ht="14.1" customHeight="1">
      <c r="A626" s="1463"/>
      <c r="B626" s="1463"/>
      <c r="C626" s="1478" t="s">
        <v>50</v>
      </c>
      <c r="D626" s="1479">
        <v>0</v>
      </c>
      <c r="E626" s="1479">
        <v>0</v>
      </c>
      <c r="F626" s="1479">
        <v>0</v>
      </c>
      <c r="G626" s="1479">
        <v>0</v>
      </c>
      <c r="H626" s="1463"/>
      <c r="I626" s="1463"/>
      <c r="J626" s="1463"/>
      <c r="K626" s="1463"/>
    </row>
    <row r="627" spans="1:11" ht="14.1" customHeight="1">
      <c r="A627" s="1463"/>
      <c r="B627" s="1463"/>
      <c r="C627" s="1478" t="s">
        <v>54</v>
      </c>
      <c r="D627" s="1479">
        <v>0</v>
      </c>
      <c r="E627" s="1479">
        <v>0</v>
      </c>
      <c r="F627" s="1479">
        <v>0</v>
      </c>
      <c r="G627" s="1479">
        <v>0</v>
      </c>
      <c r="H627" s="1463"/>
      <c r="I627" s="1463"/>
      <c r="J627" s="1463"/>
      <c r="K627" s="1463"/>
    </row>
    <row r="628" spans="1:11" ht="14.1" customHeight="1">
      <c r="A628" s="1463"/>
      <c r="B628" s="1463"/>
      <c r="C628" s="1478" t="s">
        <v>49</v>
      </c>
      <c r="D628" s="1479">
        <v>0</v>
      </c>
      <c r="E628" s="1479">
        <v>0</v>
      </c>
      <c r="F628" s="1479">
        <v>0</v>
      </c>
      <c r="G628" s="1479">
        <v>0</v>
      </c>
      <c r="H628" s="1463"/>
      <c r="I628" s="1463"/>
      <c r="J628" s="1463"/>
      <c r="K628" s="1463"/>
    </row>
    <row r="629" spans="1:11" ht="14.1" customHeight="1">
      <c r="A629" s="1463"/>
      <c r="B629" s="1463"/>
      <c r="C629" s="1478" t="s">
        <v>50</v>
      </c>
      <c r="D629" s="1479">
        <v>0</v>
      </c>
      <c r="E629" s="1479">
        <v>0</v>
      </c>
      <c r="F629" s="1479">
        <v>0</v>
      </c>
      <c r="G629" s="1479">
        <v>0</v>
      </c>
      <c r="H629" s="1463"/>
      <c r="I629" s="1463"/>
      <c r="J629" s="1463"/>
      <c r="K629" s="1463"/>
    </row>
    <row r="630" spans="1:11" ht="14.1" customHeight="1">
      <c r="A630" s="1463"/>
      <c r="B630" s="1463"/>
      <c r="C630" s="1478" t="s">
        <v>55</v>
      </c>
      <c r="D630" s="1479">
        <v>0</v>
      </c>
      <c r="E630" s="1479">
        <v>0</v>
      </c>
      <c r="F630" s="1479">
        <v>0</v>
      </c>
      <c r="G630" s="1479">
        <v>0</v>
      </c>
      <c r="H630" s="1463"/>
      <c r="I630" s="1463"/>
      <c r="J630" s="1463"/>
      <c r="K630" s="1463"/>
    </row>
    <row r="631" spans="1:11" ht="14.1" customHeight="1">
      <c r="A631" s="1463"/>
      <c r="B631" s="1463"/>
      <c r="C631" s="1478" t="s">
        <v>49</v>
      </c>
      <c r="D631" s="1479">
        <v>0</v>
      </c>
      <c r="E631" s="1479">
        <v>0</v>
      </c>
      <c r="F631" s="1479">
        <v>0</v>
      </c>
      <c r="G631" s="1479">
        <v>0</v>
      </c>
      <c r="H631" s="1463"/>
      <c r="I631" s="1463"/>
      <c r="J631" s="1463"/>
      <c r="K631" s="1463"/>
    </row>
    <row r="632" spans="1:11" ht="14.1" customHeight="1">
      <c r="A632" s="1463"/>
      <c r="B632" s="1463"/>
      <c r="C632" s="1478" t="s">
        <v>50</v>
      </c>
      <c r="D632" s="1479">
        <v>0</v>
      </c>
      <c r="E632" s="1479">
        <v>0</v>
      </c>
      <c r="F632" s="1479">
        <v>0</v>
      </c>
      <c r="G632" s="1479">
        <v>0</v>
      </c>
      <c r="H632" s="1463"/>
      <c r="I632" s="1463"/>
      <c r="J632" s="1463"/>
      <c r="K632" s="1463"/>
    </row>
    <row r="633" spans="1:11" ht="14.1" customHeight="1">
      <c r="A633" s="1463"/>
      <c r="B633" s="1463"/>
      <c r="C633" s="1478" t="s">
        <v>56</v>
      </c>
      <c r="D633" s="1479">
        <v>0</v>
      </c>
      <c r="E633" s="1479">
        <v>0</v>
      </c>
      <c r="F633" s="1479">
        <v>0</v>
      </c>
      <c r="G633" s="1479">
        <v>0</v>
      </c>
      <c r="H633" s="1463"/>
      <c r="I633" s="1463"/>
      <c r="J633" s="1463"/>
      <c r="K633" s="1463"/>
    </row>
    <row r="634" spans="1:11" ht="14.1" customHeight="1">
      <c r="A634" s="1463"/>
      <c r="B634" s="1463"/>
      <c r="C634" s="1478" t="s">
        <v>49</v>
      </c>
      <c r="D634" s="1479">
        <v>0</v>
      </c>
      <c r="E634" s="1479">
        <v>0</v>
      </c>
      <c r="F634" s="1479">
        <v>0</v>
      </c>
      <c r="G634" s="1479">
        <v>0</v>
      </c>
      <c r="H634" s="1463"/>
      <c r="I634" s="1463"/>
      <c r="J634" s="1463"/>
      <c r="K634" s="1463"/>
    </row>
    <row r="635" spans="1:11" ht="14.1" customHeight="1">
      <c r="A635" s="1463"/>
      <c r="B635" s="1463"/>
      <c r="C635" s="1478" t="s">
        <v>50</v>
      </c>
      <c r="D635" s="1479">
        <v>0</v>
      </c>
      <c r="E635" s="1479">
        <v>0</v>
      </c>
      <c r="F635" s="1479">
        <v>0</v>
      </c>
      <c r="G635" s="1479">
        <v>0</v>
      </c>
      <c r="H635" s="1463"/>
      <c r="I635" s="1463"/>
      <c r="J635" s="1463"/>
      <c r="K635" s="1463"/>
    </row>
    <row r="636" spans="1:11" ht="14.1" customHeight="1">
      <c r="A636" s="1463"/>
      <c r="B636" s="1463"/>
      <c r="C636" s="1478" t="s">
        <v>57</v>
      </c>
      <c r="D636" s="1479">
        <v>0</v>
      </c>
      <c r="E636" s="1479">
        <v>0</v>
      </c>
      <c r="F636" s="1479">
        <v>0</v>
      </c>
      <c r="G636" s="1479">
        <v>0</v>
      </c>
      <c r="H636" s="1463"/>
      <c r="I636" s="1463"/>
      <c r="J636" s="1463"/>
      <c r="K636" s="1463"/>
    </row>
    <row r="637" spans="1:11" ht="14.1" customHeight="1">
      <c r="A637" s="1463"/>
      <c r="B637" s="1463"/>
      <c r="C637" s="1478" t="s">
        <v>49</v>
      </c>
      <c r="D637" s="1479">
        <v>0</v>
      </c>
      <c r="E637" s="1479">
        <v>0</v>
      </c>
      <c r="F637" s="1479">
        <v>0</v>
      </c>
      <c r="G637" s="1479">
        <v>0</v>
      </c>
      <c r="H637" s="1463"/>
      <c r="I637" s="1463"/>
      <c r="J637" s="1463"/>
      <c r="K637" s="1463"/>
    </row>
    <row r="638" spans="1:11" ht="14.1" customHeight="1">
      <c r="A638" s="1463"/>
      <c r="B638" s="1463"/>
      <c r="C638" s="1478" t="s">
        <v>58</v>
      </c>
      <c r="D638" s="1479">
        <v>0</v>
      </c>
      <c r="E638" s="1479">
        <v>0</v>
      </c>
      <c r="F638" s="1479">
        <v>0</v>
      </c>
      <c r="G638" s="1479">
        <v>0</v>
      </c>
      <c r="H638" s="1463"/>
      <c r="I638" s="1463"/>
      <c r="J638" s="1463"/>
      <c r="K638" s="1463"/>
    </row>
    <row r="639" spans="1:11" ht="14.1" customHeight="1">
      <c r="A639" s="1463"/>
      <c r="B639" s="1463"/>
      <c r="C639" s="1478" t="s">
        <v>59</v>
      </c>
      <c r="D639" s="1479">
        <v>0</v>
      </c>
      <c r="E639" s="1479">
        <v>0</v>
      </c>
      <c r="F639" s="1479">
        <v>0</v>
      </c>
      <c r="G639" s="1479">
        <v>0</v>
      </c>
      <c r="H639" s="1463"/>
      <c r="I639" s="1463"/>
      <c r="J639" s="1463"/>
      <c r="K639" s="1463"/>
    </row>
    <row r="640" spans="1:11" ht="14.1" customHeight="1">
      <c r="A640" s="1463"/>
      <c r="B640" s="1463"/>
      <c r="C640" s="1478" t="s">
        <v>60</v>
      </c>
      <c r="D640" s="1479">
        <v>0</v>
      </c>
      <c r="E640" s="1479">
        <v>0</v>
      </c>
      <c r="F640" s="1479">
        <v>0</v>
      </c>
      <c r="G640" s="1479">
        <v>0</v>
      </c>
      <c r="H640" s="1463"/>
      <c r="I640" s="1463"/>
      <c r="J640" s="1463"/>
      <c r="K640" s="1463"/>
    </row>
    <row r="641" spans="1:11" ht="14.1" customHeight="1">
      <c r="A641" s="1463"/>
      <c r="B641" s="1463"/>
      <c r="C641" s="1478" t="s">
        <v>61</v>
      </c>
      <c r="D641" s="1479">
        <v>0</v>
      </c>
      <c r="E641" s="1479">
        <v>0</v>
      </c>
      <c r="F641" s="1479">
        <v>0</v>
      </c>
      <c r="G641" s="1479">
        <v>0</v>
      </c>
      <c r="H641" s="1463"/>
      <c r="I641" s="1463"/>
      <c r="J641" s="1463"/>
      <c r="K641" s="1463"/>
    </row>
    <row r="642" spans="1:11" ht="14.1" customHeight="1">
      <c r="A642" s="1463"/>
      <c r="B642" s="1463"/>
      <c r="C642" s="1478" t="s">
        <v>62</v>
      </c>
      <c r="D642" s="1479">
        <v>0</v>
      </c>
      <c r="E642" s="1479">
        <v>0</v>
      </c>
      <c r="F642" s="1479">
        <v>13464000</v>
      </c>
      <c r="G642" s="1479">
        <v>0</v>
      </c>
      <c r="H642" s="1463"/>
      <c r="I642" s="1463"/>
      <c r="J642" s="1463"/>
      <c r="K642" s="1463"/>
    </row>
    <row r="643" spans="1:11" ht="14.1" customHeight="1">
      <c r="A643" s="1463"/>
      <c r="B643" s="1463"/>
      <c r="C643" s="1478" t="s">
        <v>49</v>
      </c>
      <c r="D643" s="1479">
        <v>0</v>
      </c>
      <c r="E643" s="1479">
        <v>0</v>
      </c>
      <c r="F643" s="1479">
        <v>13464000</v>
      </c>
      <c r="G643" s="1479">
        <v>0</v>
      </c>
      <c r="H643" s="1463"/>
      <c r="I643" s="1463"/>
      <c r="J643" s="1463"/>
      <c r="K643" s="1463"/>
    </row>
    <row r="644" spans="1:11" ht="14.1" customHeight="1">
      <c r="A644" s="1463"/>
      <c r="B644" s="1463"/>
      <c r="C644" s="1478" t="s">
        <v>58</v>
      </c>
      <c r="D644" s="1479">
        <v>0</v>
      </c>
      <c r="E644" s="1479">
        <v>0</v>
      </c>
      <c r="F644" s="1479">
        <v>0</v>
      </c>
      <c r="G644" s="1479">
        <v>0</v>
      </c>
      <c r="H644" s="1463"/>
      <c r="I644" s="1463"/>
      <c r="J644" s="1463"/>
      <c r="K644" s="1463"/>
    </row>
    <row r="645" spans="1:11" ht="14.1" customHeight="1">
      <c r="A645" s="1463"/>
      <c r="B645" s="1463"/>
      <c r="C645" s="1478" t="s">
        <v>59</v>
      </c>
      <c r="D645" s="1479">
        <v>0</v>
      </c>
      <c r="E645" s="1479">
        <v>0</v>
      </c>
      <c r="F645" s="1479">
        <v>0</v>
      </c>
      <c r="G645" s="1479">
        <v>0</v>
      </c>
      <c r="H645" s="1463"/>
      <c r="I645" s="1463"/>
      <c r="J645" s="1463"/>
      <c r="K645" s="1463"/>
    </row>
    <row r="646" spans="1:11" ht="14.1" customHeight="1">
      <c r="A646" s="1463"/>
      <c r="B646" s="1463"/>
      <c r="C646" s="1478" t="s">
        <v>60</v>
      </c>
      <c r="D646" s="1479">
        <v>0</v>
      </c>
      <c r="E646" s="1479">
        <v>0</v>
      </c>
      <c r="F646" s="1479">
        <v>0</v>
      </c>
      <c r="G646" s="1479">
        <v>0</v>
      </c>
      <c r="H646" s="1463"/>
      <c r="I646" s="1463"/>
      <c r="J646" s="1463"/>
      <c r="K646" s="1463"/>
    </row>
    <row r="647" spans="1:11" ht="14.1" customHeight="1">
      <c r="A647" s="1463"/>
      <c r="B647" s="1463"/>
      <c r="C647" s="1478" t="s">
        <v>61</v>
      </c>
      <c r="D647" s="1479">
        <v>0</v>
      </c>
      <c r="E647" s="1479">
        <v>0</v>
      </c>
      <c r="F647" s="1479">
        <v>0</v>
      </c>
      <c r="G647" s="1479">
        <v>0</v>
      </c>
      <c r="H647" s="1463"/>
      <c r="I647" s="1463"/>
      <c r="J647" s="1463"/>
      <c r="K647" s="1463"/>
    </row>
    <row r="648" spans="1:11" ht="14.1" customHeight="1">
      <c r="A648" s="1463"/>
      <c r="B648" s="1463"/>
      <c r="C648" s="1478" t="s">
        <v>63</v>
      </c>
      <c r="D648" s="1479">
        <v>0</v>
      </c>
      <c r="E648" s="1479">
        <v>0</v>
      </c>
      <c r="F648" s="1479">
        <v>0</v>
      </c>
      <c r="G648" s="1479">
        <v>0</v>
      </c>
      <c r="H648" s="1463"/>
      <c r="I648" s="1463"/>
      <c r="J648" s="1463"/>
      <c r="K648" s="1463"/>
    </row>
    <row r="649" spans="1:11" ht="14.1" customHeight="1">
      <c r="A649" s="1463"/>
      <c r="B649" s="1463"/>
      <c r="C649" s="1478" t="s">
        <v>49</v>
      </c>
      <c r="D649" s="1479">
        <v>0</v>
      </c>
      <c r="E649" s="1479">
        <v>0</v>
      </c>
      <c r="F649" s="1479">
        <v>0</v>
      </c>
      <c r="G649" s="1479">
        <v>0</v>
      </c>
      <c r="H649" s="1463"/>
      <c r="I649" s="1463"/>
      <c r="J649" s="1463"/>
      <c r="K649" s="1463"/>
    </row>
    <row r="650" spans="1:11" ht="14.1" customHeight="1">
      <c r="A650" s="1463"/>
      <c r="B650" s="1463"/>
      <c r="C650" s="1478" t="s">
        <v>58</v>
      </c>
      <c r="D650" s="1479">
        <v>0</v>
      </c>
      <c r="E650" s="1479">
        <v>0</v>
      </c>
      <c r="F650" s="1479">
        <v>0</v>
      </c>
      <c r="G650" s="1479">
        <v>0</v>
      </c>
      <c r="H650" s="1463"/>
      <c r="I650" s="1463"/>
      <c r="J650" s="1463"/>
      <c r="K650" s="1463"/>
    </row>
    <row r="651" spans="1:11" ht="14.1" customHeight="1">
      <c r="A651" s="1463"/>
      <c r="B651" s="1463"/>
      <c r="C651" s="1478" t="s">
        <v>59</v>
      </c>
      <c r="D651" s="1479">
        <v>0</v>
      </c>
      <c r="E651" s="1479">
        <v>0</v>
      </c>
      <c r="F651" s="1479">
        <v>0</v>
      </c>
      <c r="G651" s="1479">
        <v>0</v>
      </c>
      <c r="H651" s="1463"/>
      <c r="I651" s="1463"/>
      <c r="J651" s="1463"/>
      <c r="K651" s="1463"/>
    </row>
    <row r="652" spans="1:11" ht="14.1" customHeight="1">
      <c r="A652" s="1463"/>
      <c r="B652" s="1463"/>
      <c r="C652" s="1478" t="s">
        <v>60</v>
      </c>
      <c r="D652" s="1479">
        <v>0</v>
      </c>
      <c r="E652" s="1479">
        <v>0</v>
      </c>
      <c r="F652" s="1479">
        <v>0</v>
      </c>
      <c r="G652" s="1479">
        <v>0</v>
      </c>
      <c r="H652" s="1463"/>
      <c r="I652" s="1463"/>
      <c r="J652" s="1463"/>
      <c r="K652" s="1463"/>
    </row>
    <row r="653" spans="1:11" ht="14.1" customHeight="1">
      <c r="A653" s="1463"/>
      <c r="B653" s="1463"/>
      <c r="C653" s="1478" t="s">
        <v>61</v>
      </c>
      <c r="D653" s="1479">
        <v>0</v>
      </c>
      <c r="E653" s="1479">
        <v>0</v>
      </c>
      <c r="F653" s="1479">
        <v>0</v>
      </c>
      <c r="G653" s="1479">
        <v>0</v>
      </c>
      <c r="H653" s="1463"/>
      <c r="I653" s="1463"/>
      <c r="J653" s="1463"/>
      <c r="K653" s="1463"/>
    </row>
    <row r="654" spans="1:11" ht="14.1" customHeight="1">
      <c r="A654" s="1463"/>
      <c r="B654" s="1463"/>
      <c r="C654" s="1478" t="s">
        <v>64</v>
      </c>
      <c r="D654" s="1479">
        <v>0</v>
      </c>
      <c r="E654" s="1479">
        <v>0</v>
      </c>
      <c r="F654" s="1479">
        <v>0</v>
      </c>
      <c r="G654" s="1479">
        <v>0</v>
      </c>
      <c r="H654" s="1463"/>
      <c r="I654" s="1463"/>
      <c r="J654" s="1463"/>
      <c r="K654" s="1463"/>
    </row>
    <row r="655" spans="1:11" ht="14.1" customHeight="1">
      <c r="A655" s="1463"/>
      <c r="B655" s="1463"/>
      <c r="C655" s="1478" t="s">
        <v>65</v>
      </c>
      <c r="D655" s="1479">
        <v>0</v>
      </c>
      <c r="E655" s="1479">
        <v>0</v>
      </c>
      <c r="F655" s="1479">
        <v>0</v>
      </c>
      <c r="G655" s="1479">
        <v>0</v>
      </c>
      <c r="H655" s="1463"/>
      <c r="I655" s="1463"/>
      <c r="J655" s="1463"/>
      <c r="K655" s="1463"/>
    </row>
    <row r="656" spans="1:11" ht="14.1" customHeight="1">
      <c r="A656" s="1463"/>
      <c r="B656" s="1463"/>
      <c r="C656" s="1480" t="s">
        <v>25</v>
      </c>
      <c r="D656" s="1479">
        <v>0</v>
      </c>
      <c r="E656" s="1479">
        <v>0</v>
      </c>
      <c r="F656" s="1479">
        <v>13464000</v>
      </c>
      <c r="G656" s="1479">
        <v>0</v>
      </c>
      <c r="H656" s="1463"/>
      <c r="I656" s="1463"/>
      <c r="J656" s="1463"/>
      <c r="K656" s="1463"/>
    </row>
    <row r="657" spans="1:11" ht="14.1" customHeight="1">
      <c r="A657" s="1463"/>
      <c r="B657" s="1463"/>
      <c r="C657" s="1472" t="s">
        <v>19</v>
      </c>
      <c r="D657" s="1828" t="s">
        <v>2050</v>
      </c>
      <c r="E657" s="1829"/>
      <c r="F657" s="1829"/>
      <c r="G657" s="1829"/>
      <c r="H657" s="1463"/>
      <c r="I657" s="1463"/>
      <c r="J657" s="1463"/>
      <c r="K657" s="1463"/>
    </row>
    <row r="658" spans="1:11" ht="14.1" customHeight="1">
      <c r="A658" s="1463"/>
      <c r="B658" s="1463"/>
      <c r="C658" s="1473" t="s">
        <v>20</v>
      </c>
      <c r="D658" s="1824" t="s">
        <v>2051</v>
      </c>
      <c r="E658" s="1825"/>
      <c r="F658" s="1825"/>
      <c r="G658" s="1825"/>
      <c r="H658" s="1463"/>
      <c r="I658" s="1463"/>
      <c r="J658" s="1463"/>
      <c r="K658" s="1463"/>
    </row>
    <row r="659" spans="1:11" ht="14.1" customHeight="1">
      <c r="A659" s="1463"/>
      <c r="B659" s="1463"/>
      <c r="C659" s="1473" t="s">
        <v>21</v>
      </c>
      <c r="D659" s="1824" t="s">
        <v>182</v>
      </c>
      <c r="E659" s="1825"/>
      <c r="F659" s="1825"/>
      <c r="G659" s="1825"/>
      <c r="H659" s="1463"/>
      <c r="I659" s="1463"/>
      <c r="J659" s="1463"/>
      <c r="K659" s="1463"/>
    </row>
    <row r="660" spans="1:11" ht="15" customHeight="1">
      <c r="A660" s="1463"/>
      <c r="B660" s="1463"/>
      <c r="C660" s="1474"/>
      <c r="D660" s="1475">
        <v>2023</v>
      </c>
      <c r="E660" s="1475">
        <v>2024</v>
      </c>
      <c r="F660" s="1475">
        <v>2025</v>
      </c>
      <c r="G660" s="1475">
        <v>2026</v>
      </c>
      <c r="H660" s="1463"/>
      <c r="I660" s="1463"/>
      <c r="J660" s="1463"/>
      <c r="K660" s="1463"/>
    </row>
    <row r="661" spans="1:11" ht="15" customHeight="1">
      <c r="A661" s="1463"/>
      <c r="B661" s="1463"/>
      <c r="C661" s="1476"/>
      <c r="D661" s="1477" t="s">
        <v>22</v>
      </c>
      <c r="E661" s="1477" t="s">
        <v>23</v>
      </c>
      <c r="F661" s="1477" t="s">
        <v>23</v>
      </c>
      <c r="G661" s="1477" t="s">
        <v>23</v>
      </c>
      <c r="H661" s="1463"/>
      <c r="I661" s="1463"/>
      <c r="J661" s="1463"/>
      <c r="K661" s="1463"/>
    </row>
    <row r="662" spans="1:11" ht="14.1" customHeight="1">
      <c r="A662" s="1463"/>
      <c r="B662" s="1463"/>
      <c r="C662" s="1466" t="s">
        <v>33</v>
      </c>
      <c r="D662" s="1470" t="s">
        <v>42</v>
      </c>
      <c r="E662" s="1470" t="s">
        <v>170</v>
      </c>
      <c r="F662" s="1470" t="s">
        <v>42</v>
      </c>
      <c r="G662" s="1470" t="s">
        <v>42</v>
      </c>
      <c r="H662" s="1463"/>
      <c r="I662" s="1463"/>
      <c r="J662" s="1463"/>
      <c r="K662" s="1463"/>
    </row>
    <row r="663" spans="1:11" ht="14.1" customHeight="1">
      <c r="A663" s="1463"/>
      <c r="B663" s="1463"/>
      <c r="C663" s="1466" t="s">
        <v>35</v>
      </c>
      <c r="D663" s="1470" t="s">
        <v>42</v>
      </c>
      <c r="E663" s="1470" t="s">
        <v>2052</v>
      </c>
      <c r="F663" s="1470" t="s">
        <v>42</v>
      </c>
      <c r="G663" s="1470" t="s">
        <v>42</v>
      </c>
      <c r="H663" s="1463"/>
      <c r="I663" s="1463"/>
      <c r="J663" s="1463"/>
      <c r="K663" s="1463"/>
    </row>
    <row r="664" spans="1:11" ht="14.1" customHeight="1">
      <c r="A664" s="1463"/>
      <c r="B664" s="1463"/>
      <c r="C664" s="1466" t="s">
        <v>40</v>
      </c>
      <c r="D664" s="1470" t="s">
        <v>42</v>
      </c>
      <c r="E664" s="1470" t="s">
        <v>2053</v>
      </c>
      <c r="F664" s="1470" t="s">
        <v>42</v>
      </c>
      <c r="G664" s="1470" t="s">
        <v>42</v>
      </c>
      <c r="H664" s="1463"/>
      <c r="I664" s="1463"/>
      <c r="J664" s="1463"/>
      <c r="K664" s="1463"/>
    </row>
    <row r="665" spans="1:11" ht="14.1" customHeight="1">
      <c r="A665" s="1463"/>
      <c r="B665" s="1463"/>
      <c r="C665" s="1466" t="s">
        <v>41</v>
      </c>
      <c r="D665" s="1470" t="s">
        <v>18</v>
      </c>
      <c r="E665" s="1470" t="s">
        <v>18</v>
      </c>
      <c r="F665" s="1470" t="s">
        <v>122</v>
      </c>
      <c r="G665" s="1470" t="s">
        <v>18</v>
      </c>
      <c r="H665" s="1463"/>
      <c r="I665" s="1463"/>
      <c r="J665" s="1463"/>
      <c r="K665" s="1463"/>
    </row>
    <row r="666" spans="1:11" ht="14.1" customHeight="1">
      <c r="A666" s="1463"/>
      <c r="B666" s="1463"/>
      <c r="C666" s="1466" t="s">
        <v>43</v>
      </c>
      <c r="D666" s="1470" t="s">
        <v>18</v>
      </c>
      <c r="E666" s="1470" t="s">
        <v>18</v>
      </c>
      <c r="F666" s="1470" t="s">
        <v>122</v>
      </c>
      <c r="G666" s="1470" t="s">
        <v>18</v>
      </c>
      <c r="H666" s="1463"/>
      <c r="I666" s="1463"/>
      <c r="J666" s="1463"/>
      <c r="K666" s="1463"/>
    </row>
    <row r="667" spans="1:11" ht="14.1" customHeight="1">
      <c r="A667" s="1463"/>
      <c r="B667" s="1463"/>
      <c r="C667" s="1466" t="s">
        <v>47</v>
      </c>
      <c r="D667" s="1470" t="s">
        <v>18</v>
      </c>
      <c r="E667" s="1470" t="s">
        <v>18</v>
      </c>
      <c r="F667" s="1470" t="s">
        <v>122</v>
      </c>
      <c r="G667" s="1470" t="s">
        <v>18</v>
      </c>
      <c r="H667" s="1463"/>
      <c r="I667" s="1463"/>
      <c r="J667" s="1463"/>
      <c r="K667" s="1463"/>
    </row>
    <row r="668" spans="1:11" ht="14.1" customHeight="1">
      <c r="A668" s="1463"/>
      <c r="B668" s="1463"/>
      <c r="C668" s="1826" t="s">
        <v>24</v>
      </c>
      <c r="D668" s="1827"/>
      <c r="E668" s="1827"/>
      <c r="F668" s="1827"/>
      <c r="G668" s="1827"/>
      <c r="H668" s="1463"/>
      <c r="I668" s="1463"/>
      <c r="J668" s="1463"/>
      <c r="K668" s="1463"/>
    </row>
    <row r="669" spans="1:11" ht="14.1" customHeight="1">
      <c r="A669" s="1463"/>
      <c r="B669" s="1463"/>
      <c r="C669" s="1474"/>
      <c r="D669" s="1475">
        <v>2023</v>
      </c>
      <c r="E669" s="1475">
        <v>2024</v>
      </c>
      <c r="F669" s="1475">
        <v>2025</v>
      </c>
      <c r="G669" s="1475">
        <v>2026</v>
      </c>
      <c r="H669" s="1463"/>
      <c r="I669" s="1463"/>
      <c r="J669" s="1463"/>
      <c r="K669" s="1463"/>
    </row>
    <row r="670" spans="1:11" ht="14.1" customHeight="1">
      <c r="A670" s="1463"/>
      <c r="B670" s="1463"/>
      <c r="C670" s="1476"/>
      <c r="D670" s="1477" t="s">
        <v>22</v>
      </c>
      <c r="E670" s="1477" t="s">
        <v>23</v>
      </c>
      <c r="F670" s="1477" t="s">
        <v>23</v>
      </c>
      <c r="G670" s="1477" t="s">
        <v>23</v>
      </c>
      <c r="H670" s="1463"/>
      <c r="I670" s="1463"/>
      <c r="J670" s="1463"/>
      <c r="K670" s="1463"/>
    </row>
    <row r="671" spans="1:11" ht="14.1" customHeight="1">
      <c r="A671" s="1463"/>
      <c r="B671" s="1463"/>
      <c r="C671" s="1478" t="s">
        <v>48</v>
      </c>
      <c r="D671" s="1479">
        <v>0</v>
      </c>
      <c r="E671" s="1479">
        <v>0</v>
      </c>
      <c r="F671" s="1479">
        <v>0</v>
      </c>
      <c r="G671" s="1479">
        <v>0</v>
      </c>
      <c r="H671" s="1463"/>
      <c r="I671" s="1463"/>
      <c r="J671" s="1463"/>
      <c r="K671" s="1463"/>
    </row>
    <row r="672" spans="1:11" ht="14.1" customHeight="1">
      <c r="A672" s="1463"/>
      <c r="B672" s="1463"/>
      <c r="C672" s="1478" t="s">
        <v>49</v>
      </c>
      <c r="D672" s="1479">
        <v>0</v>
      </c>
      <c r="E672" s="1479">
        <v>0</v>
      </c>
      <c r="F672" s="1479">
        <v>0</v>
      </c>
      <c r="G672" s="1479">
        <v>0</v>
      </c>
      <c r="H672" s="1463"/>
      <c r="I672" s="1463"/>
      <c r="J672" s="1463"/>
      <c r="K672" s="1463"/>
    </row>
    <row r="673" spans="1:11" ht="14.1" customHeight="1">
      <c r="A673" s="1463"/>
      <c r="B673" s="1463"/>
      <c r="C673" s="1478" t="s">
        <v>50</v>
      </c>
      <c r="D673" s="1479">
        <v>0</v>
      </c>
      <c r="E673" s="1479">
        <v>0</v>
      </c>
      <c r="F673" s="1479">
        <v>0</v>
      </c>
      <c r="G673" s="1479">
        <v>0</v>
      </c>
      <c r="H673" s="1463"/>
      <c r="I673" s="1463"/>
      <c r="J673" s="1463"/>
      <c r="K673" s="1463"/>
    </row>
    <row r="674" spans="1:11" ht="14.1" customHeight="1">
      <c r="A674" s="1463"/>
      <c r="B674" s="1463"/>
      <c r="C674" s="1478" t="s">
        <v>51</v>
      </c>
      <c r="D674" s="1479">
        <v>0</v>
      </c>
      <c r="E674" s="1479">
        <v>0</v>
      </c>
      <c r="F674" s="1479">
        <v>0</v>
      </c>
      <c r="G674" s="1479">
        <v>0</v>
      </c>
      <c r="H674" s="1463"/>
      <c r="I674" s="1463"/>
      <c r="J674" s="1463"/>
      <c r="K674" s="1463"/>
    </row>
    <row r="675" spans="1:11" ht="14.1" customHeight="1">
      <c r="A675" s="1463"/>
      <c r="B675" s="1463"/>
      <c r="C675" s="1478" t="s">
        <v>49</v>
      </c>
      <c r="D675" s="1479">
        <v>0</v>
      </c>
      <c r="E675" s="1479">
        <v>0</v>
      </c>
      <c r="F675" s="1479">
        <v>0</v>
      </c>
      <c r="G675" s="1479">
        <v>0</v>
      </c>
      <c r="H675" s="1463"/>
      <c r="I675" s="1463"/>
      <c r="J675" s="1463"/>
      <c r="K675" s="1463"/>
    </row>
    <row r="676" spans="1:11" ht="14.1" customHeight="1">
      <c r="A676" s="1463"/>
      <c r="B676" s="1463"/>
      <c r="C676" s="1478" t="s">
        <v>50</v>
      </c>
      <c r="D676" s="1479">
        <v>0</v>
      </c>
      <c r="E676" s="1479">
        <v>0</v>
      </c>
      <c r="F676" s="1479">
        <v>0</v>
      </c>
      <c r="G676" s="1479">
        <v>0</v>
      </c>
      <c r="H676" s="1463"/>
      <c r="I676" s="1463"/>
      <c r="J676" s="1463"/>
      <c r="K676" s="1463"/>
    </row>
    <row r="677" spans="1:11" ht="14.1" customHeight="1">
      <c r="A677" s="1463"/>
      <c r="B677" s="1463"/>
      <c r="C677" s="1478" t="s">
        <v>52</v>
      </c>
      <c r="D677" s="1479">
        <v>0</v>
      </c>
      <c r="E677" s="1479">
        <v>0</v>
      </c>
      <c r="F677" s="1479">
        <v>0</v>
      </c>
      <c r="G677" s="1479">
        <v>0</v>
      </c>
      <c r="H677" s="1463"/>
      <c r="I677" s="1463"/>
      <c r="J677" s="1463"/>
      <c r="K677" s="1463"/>
    </row>
    <row r="678" spans="1:11" ht="14.1" customHeight="1">
      <c r="A678" s="1463"/>
      <c r="B678" s="1463"/>
      <c r="C678" s="1478" t="s">
        <v>49</v>
      </c>
      <c r="D678" s="1479">
        <v>0</v>
      </c>
      <c r="E678" s="1479">
        <v>0</v>
      </c>
      <c r="F678" s="1479">
        <v>0</v>
      </c>
      <c r="G678" s="1479">
        <v>0</v>
      </c>
      <c r="H678" s="1463"/>
      <c r="I678" s="1463"/>
      <c r="J678" s="1463"/>
      <c r="K678" s="1463"/>
    </row>
    <row r="679" spans="1:11" ht="14.1" customHeight="1">
      <c r="A679" s="1463"/>
      <c r="B679" s="1463"/>
      <c r="C679" s="1478" t="s">
        <v>50</v>
      </c>
      <c r="D679" s="1479">
        <v>0</v>
      </c>
      <c r="E679" s="1479">
        <v>0</v>
      </c>
      <c r="F679" s="1479">
        <v>0</v>
      </c>
      <c r="G679" s="1479">
        <v>0</v>
      </c>
      <c r="H679" s="1463"/>
      <c r="I679" s="1463"/>
      <c r="J679" s="1463"/>
      <c r="K679" s="1463"/>
    </row>
    <row r="680" spans="1:11" ht="14.1" customHeight="1">
      <c r="A680" s="1463"/>
      <c r="B680" s="1463"/>
      <c r="C680" s="1478" t="s">
        <v>53</v>
      </c>
      <c r="D680" s="1479">
        <v>0</v>
      </c>
      <c r="E680" s="1479">
        <v>0</v>
      </c>
      <c r="F680" s="1479">
        <v>0</v>
      </c>
      <c r="G680" s="1479">
        <v>0</v>
      </c>
      <c r="H680" s="1463"/>
      <c r="I680" s="1463"/>
      <c r="J680" s="1463"/>
      <c r="K680" s="1463"/>
    </row>
    <row r="681" spans="1:11" ht="14.1" customHeight="1">
      <c r="A681" s="1463"/>
      <c r="B681" s="1463"/>
      <c r="C681" s="1478" t="s">
        <v>49</v>
      </c>
      <c r="D681" s="1479">
        <v>0</v>
      </c>
      <c r="E681" s="1479">
        <v>0</v>
      </c>
      <c r="F681" s="1479">
        <v>0</v>
      </c>
      <c r="G681" s="1479">
        <v>0</v>
      </c>
      <c r="H681" s="1463"/>
      <c r="I681" s="1463"/>
      <c r="J681" s="1463"/>
      <c r="K681" s="1463"/>
    </row>
    <row r="682" spans="1:11" ht="14.1" customHeight="1">
      <c r="A682" s="1463"/>
      <c r="B682" s="1463"/>
      <c r="C682" s="1478" t="s">
        <v>50</v>
      </c>
      <c r="D682" s="1479">
        <v>0</v>
      </c>
      <c r="E682" s="1479">
        <v>0</v>
      </c>
      <c r="F682" s="1479">
        <v>0</v>
      </c>
      <c r="G682" s="1479">
        <v>0</v>
      </c>
      <c r="H682" s="1463"/>
      <c r="I682" s="1463"/>
      <c r="J682" s="1463"/>
      <c r="K682" s="1463"/>
    </row>
    <row r="683" spans="1:11" ht="14.1" customHeight="1">
      <c r="A683" s="1463"/>
      <c r="B683" s="1463"/>
      <c r="C683" s="1478" t="s">
        <v>54</v>
      </c>
      <c r="D683" s="1479">
        <v>0</v>
      </c>
      <c r="E683" s="1479">
        <v>0</v>
      </c>
      <c r="F683" s="1479">
        <v>0</v>
      </c>
      <c r="G683" s="1479">
        <v>0</v>
      </c>
      <c r="H683" s="1463"/>
      <c r="I683" s="1463"/>
      <c r="J683" s="1463"/>
      <c r="K683" s="1463"/>
    </row>
    <row r="684" spans="1:11" ht="14.1" customHeight="1">
      <c r="A684" s="1463"/>
      <c r="B684" s="1463"/>
      <c r="C684" s="1478" t="s">
        <v>49</v>
      </c>
      <c r="D684" s="1479">
        <v>0</v>
      </c>
      <c r="E684" s="1479">
        <v>0</v>
      </c>
      <c r="F684" s="1479">
        <v>0</v>
      </c>
      <c r="G684" s="1479">
        <v>0</v>
      </c>
      <c r="H684" s="1463"/>
      <c r="I684" s="1463"/>
      <c r="J684" s="1463"/>
      <c r="K684" s="1463"/>
    </row>
    <row r="685" spans="1:11" ht="14.1" customHeight="1">
      <c r="A685" s="1463"/>
      <c r="B685" s="1463"/>
      <c r="C685" s="1478" t="s">
        <v>50</v>
      </c>
      <c r="D685" s="1479">
        <v>0</v>
      </c>
      <c r="E685" s="1479">
        <v>0</v>
      </c>
      <c r="F685" s="1479">
        <v>0</v>
      </c>
      <c r="G685" s="1479">
        <v>0</v>
      </c>
      <c r="H685" s="1463"/>
      <c r="I685" s="1463"/>
      <c r="J685" s="1463"/>
      <c r="K685" s="1463"/>
    </row>
    <row r="686" spans="1:11" ht="14.1" customHeight="1">
      <c r="A686" s="1463"/>
      <c r="B686" s="1463"/>
      <c r="C686" s="1478" t="s">
        <v>55</v>
      </c>
      <c r="D686" s="1479">
        <v>0</v>
      </c>
      <c r="E686" s="1479">
        <v>0</v>
      </c>
      <c r="F686" s="1479">
        <v>0</v>
      </c>
      <c r="G686" s="1479">
        <v>0</v>
      </c>
      <c r="H686" s="1463"/>
      <c r="I686" s="1463"/>
      <c r="J686" s="1463"/>
      <c r="K686" s="1463"/>
    </row>
    <row r="687" spans="1:11" ht="14.1" customHeight="1">
      <c r="A687" s="1463"/>
      <c r="B687" s="1463"/>
      <c r="C687" s="1478" t="s">
        <v>49</v>
      </c>
      <c r="D687" s="1479">
        <v>0</v>
      </c>
      <c r="E687" s="1479">
        <v>0</v>
      </c>
      <c r="F687" s="1479">
        <v>0</v>
      </c>
      <c r="G687" s="1479">
        <v>0</v>
      </c>
      <c r="H687" s="1463"/>
      <c r="I687" s="1463"/>
      <c r="J687" s="1463"/>
      <c r="K687" s="1463"/>
    </row>
    <row r="688" spans="1:11" ht="14.1" customHeight="1">
      <c r="A688" s="1463"/>
      <c r="B688" s="1463"/>
      <c r="C688" s="1478" t="s">
        <v>50</v>
      </c>
      <c r="D688" s="1479">
        <v>0</v>
      </c>
      <c r="E688" s="1479">
        <v>0</v>
      </c>
      <c r="F688" s="1479">
        <v>0</v>
      </c>
      <c r="G688" s="1479">
        <v>0</v>
      </c>
      <c r="H688" s="1463"/>
      <c r="I688" s="1463"/>
      <c r="J688" s="1463"/>
      <c r="K688" s="1463"/>
    </row>
    <row r="689" spans="1:11" ht="14.1" customHeight="1">
      <c r="A689" s="1463"/>
      <c r="B689" s="1463"/>
      <c r="C689" s="1478" t="s">
        <v>56</v>
      </c>
      <c r="D689" s="1479">
        <v>0</v>
      </c>
      <c r="E689" s="1479">
        <v>0</v>
      </c>
      <c r="F689" s="1479">
        <v>0</v>
      </c>
      <c r="G689" s="1479">
        <v>0</v>
      </c>
      <c r="H689" s="1463"/>
      <c r="I689" s="1463"/>
      <c r="J689" s="1463"/>
      <c r="K689" s="1463"/>
    </row>
    <row r="690" spans="1:11" ht="14.1" customHeight="1">
      <c r="A690" s="1463"/>
      <c r="B690" s="1463"/>
      <c r="C690" s="1478" t="s">
        <v>49</v>
      </c>
      <c r="D690" s="1479">
        <v>0</v>
      </c>
      <c r="E690" s="1479">
        <v>0</v>
      </c>
      <c r="F690" s="1479">
        <v>0</v>
      </c>
      <c r="G690" s="1479">
        <v>0</v>
      </c>
      <c r="H690" s="1463"/>
      <c r="I690" s="1463"/>
      <c r="J690" s="1463"/>
      <c r="K690" s="1463"/>
    </row>
    <row r="691" spans="1:11" ht="14.1" customHeight="1">
      <c r="A691" s="1463"/>
      <c r="B691" s="1463"/>
      <c r="C691" s="1478" t="s">
        <v>50</v>
      </c>
      <c r="D691" s="1479">
        <v>0</v>
      </c>
      <c r="E691" s="1479">
        <v>0</v>
      </c>
      <c r="F691" s="1479">
        <v>0</v>
      </c>
      <c r="G691" s="1479">
        <v>0</v>
      </c>
      <c r="H691" s="1463"/>
      <c r="I691" s="1463"/>
      <c r="J691" s="1463"/>
      <c r="K691" s="1463"/>
    </row>
    <row r="692" spans="1:11" ht="14.1" customHeight="1">
      <c r="A692" s="1463"/>
      <c r="B692" s="1463"/>
      <c r="C692" s="1478" t="s">
        <v>57</v>
      </c>
      <c r="D692" s="1479">
        <v>0</v>
      </c>
      <c r="E692" s="1479">
        <v>4884000</v>
      </c>
      <c r="F692" s="1479">
        <v>0</v>
      </c>
      <c r="G692" s="1479">
        <v>0</v>
      </c>
      <c r="H692" s="1463"/>
      <c r="I692" s="1463"/>
      <c r="J692" s="1463"/>
      <c r="K692" s="1463"/>
    </row>
    <row r="693" spans="1:11" ht="14.1" customHeight="1">
      <c r="A693" s="1463"/>
      <c r="B693" s="1463"/>
      <c r="C693" s="1478" t="s">
        <v>49</v>
      </c>
      <c r="D693" s="1479">
        <v>0</v>
      </c>
      <c r="E693" s="1479">
        <v>4884000</v>
      </c>
      <c r="F693" s="1479">
        <v>0</v>
      </c>
      <c r="G693" s="1479">
        <v>0</v>
      </c>
      <c r="H693" s="1463"/>
      <c r="I693" s="1463"/>
      <c r="J693" s="1463"/>
      <c r="K693" s="1463"/>
    </row>
    <row r="694" spans="1:11" ht="14.1" customHeight="1">
      <c r="A694" s="1463"/>
      <c r="B694" s="1463"/>
      <c r="C694" s="1478" t="s">
        <v>58</v>
      </c>
      <c r="D694" s="1479">
        <v>0</v>
      </c>
      <c r="E694" s="1479">
        <v>0</v>
      </c>
      <c r="F694" s="1479">
        <v>0</v>
      </c>
      <c r="G694" s="1479">
        <v>0</v>
      </c>
      <c r="H694" s="1463"/>
      <c r="I694" s="1463"/>
      <c r="J694" s="1463"/>
      <c r="K694" s="1463"/>
    </row>
    <row r="695" spans="1:11" ht="14.1" customHeight="1">
      <c r="A695" s="1463"/>
      <c r="B695" s="1463"/>
      <c r="C695" s="1478" t="s">
        <v>59</v>
      </c>
      <c r="D695" s="1479">
        <v>0</v>
      </c>
      <c r="E695" s="1479">
        <v>0</v>
      </c>
      <c r="F695" s="1479">
        <v>0</v>
      </c>
      <c r="G695" s="1479">
        <v>0</v>
      </c>
      <c r="H695" s="1463"/>
      <c r="I695" s="1463"/>
      <c r="J695" s="1463"/>
      <c r="K695" s="1463"/>
    </row>
    <row r="696" spans="1:11" ht="14.1" customHeight="1">
      <c r="A696" s="1463"/>
      <c r="B696" s="1463"/>
      <c r="C696" s="1478" t="s">
        <v>60</v>
      </c>
      <c r="D696" s="1479">
        <v>0</v>
      </c>
      <c r="E696" s="1479">
        <v>0</v>
      </c>
      <c r="F696" s="1479">
        <v>0</v>
      </c>
      <c r="G696" s="1479">
        <v>0</v>
      </c>
      <c r="H696" s="1463"/>
      <c r="I696" s="1463"/>
      <c r="J696" s="1463"/>
      <c r="K696" s="1463"/>
    </row>
    <row r="697" spans="1:11" ht="14.1" customHeight="1">
      <c r="A697" s="1463"/>
      <c r="B697" s="1463"/>
      <c r="C697" s="1478" t="s">
        <v>61</v>
      </c>
      <c r="D697" s="1479">
        <v>0</v>
      </c>
      <c r="E697" s="1479">
        <v>0</v>
      </c>
      <c r="F697" s="1479">
        <v>0</v>
      </c>
      <c r="G697" s="1479">
        <v>0</v>
      </c>
      <c r="H697" s="1463"/>
      <c r="I697" s="1463"/>
      <c r="J697" s="1463"/>
      <c r="K697" s="1463"/>
    </row>
    <row r="698" spans="1:11" ht="14.1" customHeight="1">
      <c r="A698" s="1463"/>
      <c r="B698" s="1463"/>
      <c r="C698" s="1478" t="s">
        <v>62</v>
      </c>
      <c r="D698" s="1479">
        <v>0</v>
      </c>
      <c r="E698" s="1479">
        <v>0</v>
      </c>
      <c r="F698" s="1479">
        <v>0</v>
      </c>
      <c r="G698" s="1479">
        <v>0</v>
      </c>
      <c r="H698" s="1463"/>
      <c r="I698" s="1463"/>
      <c r="J698" s="1463"/>
      <c r="K698" s="1463"/>
    </row>
    <row r="699" spans="1:11" ht="14.1" customHeight="1">
      <c r="A699" s="1463"/>
      <c r="B699" s="1463"/>
      <c r="C699" s="1478" t="s">
        <v>49</v>
      </c>
      <c r="D699" s="1479">
        <v>0</v>
      </c>
      <c r="E699" s="1479">
        <v>0</v>
      </c>
      <c r="F699" s="1479">
        <v>0</v>
      </c>
      <c r="G699" s="1479">
        <v>0</v>
      </c>
      <c r="H699" s="1463"/>
      <c r="I699" s="1463"/>
      <c r="J699" s="1463"/>
      <c r="K699" s="1463"/>
    </row>
    <row r="700" spans="1:11" ht="14.1" customHeight="1">
      <c r="A700" s="1463"/>
      <c r="B700" s="1463"/>
      <c r="C700" s="1478" t="s">
        <v>58</v>
      </c>
      <c r="D700" s="1479">
        <v>0</v>
      </c>
      <c r="E700" s="1479">
        <v>0</v>
      </c>
      <c r="F700" s="1479">
        <v>0</v>
      </c>
      <c r="G700" s="1479">
        <v>0</v>
      </c>
      <c r="H700" s="1463"/>
      <c r="I700" s="1463"/>
      <c r="J700" s="1463"/>
      <c r="K700" s="1463"/>
    </row>
    <row r="701" spans="1:11" ht="14.1" customHeight="1">
      <c r="A701" s="1463"/>
      <c r="B701" s="1463"/>
      <c r="C701" s="1478" t="s">
        <v>59</v>
      </c>
      <c r="D701" s="1479">
        <v>0</v>
      </c>
      <c r="E701" s="1479">
        <v>0</v>
      </c>
      <c r="F701" s="1479">
        <v>0</v>
      </c>
      <c r="G701" s="1479">
        <v>0</v>
      </c>
      <c r="H701" s="1463"/>
      <c r="I701" s="1463"/>
      <c r="J701" s="1463"/>
      <c r="K701" s="1463"/>
    </row>
    <row r="702" spans="1:11" ht="14.1" customHeight="1">
      <c r="A702" s="1463"/>
      <c r="B702" s="1463"/>
      <c r="C702" s="1478" t="s">
        <v>60</v>
      </c>
      <c r="D702" s="1479">
        <v>0</v>
      </c>
      <c r="E702" s="1479">
        <v>0</v>
      </c>
      <c r="F702" s="1479">
        <v>0</v>
      </c>
      <c r="G702" s="1479">
        <v>0</v>
      </c>
      <c r="H702" s="1463"/>
      <c r="I702" s="1463"/>
      <c r="J702" s="1463"/>
      <c r="K702" s="1463"/>
    </row>
    <row r="703" spans="1:11" ht="14.1" customHeight="1">
      <c r="A703" s="1463"/>
      <c r="B703" s="1463"/>
      <c r="C703" s="1478" t="s">
        <v>61</v>
      </c>
      <c r="D703" s="1479">
        <v>0</v>
      </c>
      <c r="E703" s="1479">
        <v>0</v>
      </c>
      <c r="F703" s="1479">
        <v>0</v>
      </c>
      <c r="G703" s="1479">
        <v>0</v>
      </c>
      <c r="H703" s="1463"/>
      <c r="I703" s="1463"/>
      <c r="J703" s="1463"/>
      <c r="K703" s="1463"/>
    </row>
    <row r="704" spans="1:11" ht="14.1" customHeight="1">
      <c r="A704" s="1463"/>
      <c r="B704" s="1463"/>
      <c r="C704" s="1478" t="s">
        <v>63</v>
      </c>
      <c r="D704" s="1479">
        <v>0</v>
      </c>
      <c r="E704" s="1479">
        <v>0</v>
      </c>
      <c r="F704" s="1479">
        <v>0</v>
      </c>
      <c r="G704" s="1479">
        <v>0</v>
      </c>
      <c r="H704" s="1463"/>
      <c r="I704" s="1463"/>
      <c r="J704" s="1463"/>
      <c r="K704" s="1463"/>
    </row>
    <row r="705" spans="1:11" ht="14.1" customHeight="1">
      <c r="A705" s="1463"/>
      <c r="B705" s="1463"/>
      <c r="C705" s="1478" t="s">
        <v>49</v>
      </c>
      <c r="D705" s="1479">
        <v>0</v>
      </c>
      <c r="E705" s="1479">
        <v>0</v>
      </c>
      <c r="F705" s="1479">
        <v>0</v>
      </c>
      <c r="G705" s="1479">
        <v>0</v>
      </c>
      <c r="H705" s="1463"/>
      <c r="I705" s="1463"/>
      <c r="J705" s="1463"/>
      <c r="K705" s="1463"/>
    </row>
    <row r="706" spans="1:11" ht="14.1" customHeight="1">
      <c r="A706" s="1463"/>
      <c r="B706" s="1463"/>
      <c r="C706" s="1478" t="s">
        <v>58</v>
      </c>
      <c r="D706" s="1479">
        <v>0</v>
      </c>
      <c r="E706" s="1479">
        <v>0</v>
      </c>
      <c r="F706" s="1479">
        <v>0</v>
      </c>
      <c r="G706" s="1479">
        <v>0</v>
      </c>
      <c r="H706" s="1463"/>
      <c r="I706" s="1463"/>
      <c r="J706" s="1463"/>
      <c r="K706" s="1463"/>
    </row>
    <row r="707" spans="1:11" ht="14.1" customHeight="1">
      <c r="A707" s="1463"/>
      <c r="B707" s="1463"/>
      <c r="C707" s="1478" t="s">
        <v>59</v>
      </c>
      <c r="D707" s="1479">
        <v>0</v>
      </c>
      <c r="E707" s="1479">
        <v>0</v>
      </c>
      <c r="F707" s="1479">
        <v>0</v>
      </c>
      <c r="G707" s="1479">
        <v>0</v>
      </c>
      <c r="H707" s="1463"/>
      <c r="I707" s="1463"/>
      <c r="J707" s="1463"/>
      <c r="K707" s="1463"/>
    </row>
    <row r="708" spans="1:11" ht="14.1" customHeight="1">
      <c r="A708" s="1463"/>
      <c r="B708" s="1463"/>
      <c r="C708" s="1478" t="s">
        <v>60</v>
      </c>
      <c r="D708" s="1479">
        <v>0</v>
      </c>
      <c r="E708" s="1479">
        <v>0</v>
      </c>
      <c r="F708" s="1479">
        <v>0</v>
      </c>
      <c r="G708" s="1479">
        <v>0</v>
      </c>
      <c r="H708" s="1463"/>
      <c r="I708" s="1463"/>
      <c r="J708" s="1463"/>
      <c r="K708" s="1463"/>
    </row>
    <row r="709" spans="1:11" ht="14.1" customHeight="1">
      <c r="A709" s="1463"/>
      <c r="B709" s="1463"/>
      <c r="C709" s="1478" t="s">
        <v>61</v>
      </c>
      <c r="D709" s="1479">
        <v>0</v>
      </c>
      <c r="E709" s="1479">
        <v>0</v>
      </c>
      <c r="F709" s="1479">
        <v>0</v>
      </c>
      <c r="G709" s="1479">
        <v>0</v>
      </c>
      <c r="H709" s="1463"/>
      <c r="I709" s="1463"/>
      <c r="J709" s="1463"/>
      <c r="K709" s="1463"/>
    </row>
    <row r="710" spans="1:11" ht="14.1" customHeight="1">
      <c r="A710" s="1463"/>
      <c r="B710" s="1463"/>
      <c r="C710" s="1478" t="s">
        <v>64</v>
      </c>
      <c r="D710" s="1479">
        <v>0</v>
      </c>
      <c r="E710" s="1479">
        <v>0</v>
      </c>
      <c r="F710" s="1479">
        <v>0</v>
      </c>
      <c r="G710" s="1479">
        <v>0</v>
      </c>
      <c r="H710" s="1463"/>
      <c r="I710" s="1463"/>
      <c r="J710" s="1463"/>
      <c r="K710" s="1463"/>
    </row>
    <row r="711" spans="1:11" ht="14.1" customHeight="1">
      <c r="A711" s="1463"/>
      <c r="B711" s="1463"/>
      <c r="C711" s="1478" t="s">
        <v>65</v>
      </c>
      <c r="D711" s="1479">
        <v>0</v>
      </c>
      <c r="E711" s="1479">
        <v>0</v>
      </c>
      <c r="F711" s="1479">
        <v>0</v>
      </c>
      <c r="G711" s="1479">
        <v>0</v>
      </c>
      <c r="H711" s="1463"/>
      <c r="I711" s="1463"/>
      <c r="J711" s="1463"/>
      <c r="K711" s="1463"/>
    </row>
    <row r="712" spans="1:11" ht="14.1" customHeight="1">
      <c r="A712" s="1463"/>
      <c r="B712" s="1463"/>
      <c r="C712" s="1480" t="s">
        <v>25</v>
      </c>
      <c r="D712" s="1479">
        <v>0</v>
      </c>
      <c r="E712" s="1479">
        <v>4884000</v>
      </c>
      <c r="F712" s="1479">
        <v>0</v>
      </c>
      <c r="G712" s="1479">
        <v>0</v>
      </c>
      <c r="H712" s="1463"/>
      <c r="I712" s="1463"/>
      <c r="J712" s="1463"/>
      <c r="K712" s="1463"/>
    </row>
    <row r="713" spans="1:11" ht="14.1" customHeight="1">
      <c r="A713" s="1463"/>
      <c r="B713" s="1463"/>
      <c r="C713" s="1472" t="s">
        <v>19</v>
      </c>
      <c r="D713" s="1828" t="s">
        <v>2054</v>
      </c>
      <c r="E713" s="1829"/>
      <c r="F713" s="1829"/>
      <c r="G713" s="1829"/>
      <c r="H713" s="1463"/>
      <c r="I713" s="1463"/>
      <c r="J713" s="1463"/>
      <c r="K713" s="1463"/>
    </row>
    <row r="714" spans="1:11" ht="14.1" customHeight="1">
      <c r="A714" s="1463"/>
      <c r="B714" s="1463"/>
      <c r="C714" s="1473" t="s">
        <v>20</v>
      </c>
      <c r="D714" s="1824" t="s">
        <v>2055</v>
      </c>
      <c r="E714" s="1825"/>
      <c r="F714" s="1825"/>
      <c r="G714" s="1825"/>
      <c r="H714" s="1463"/>
      <c r="I714" s="1463"/>
      <c r="J714" s="1463"/>
      <c r="K714" s="1463"/>
    </row>
    <row r="715" spans="1:11" ht="14.1" customHeight="1">
      <c r="A715" s="1463"/>
      <c r="B715" s="1463"/>
      <c r="C715" s="1473" t="s">
        <v>21</v>
      </c>
      <c r="D715" s="1824" t="s">
        <v>2035</v>
      </c>
      <c r="E715" s="1825"/>
      <c r="F715" s="1825"/>
      <c r="G715" s="1825"/>
      <c r="H715" s="1463"/>
      <c r="I715" s="1463"/>
      <c r="J715" s="1463"/>
      <c r="K715" s="1463"/>
    </row>
    <row r="716" spans="1:11" ht="15" customHeight="1">
      <c r="A716" s="1463"/>
      <c r="B716" s="1463"/>
      <c r="C716" s="1474"/>
      <c r="D716" s="1475">
        <v>2023</v>
      </c>
      <c r="E716" s="1475">
        <v>2024</v>
      </c>
      <c r="F716" s="1475">
        <v>2025</v>
      </c>
      <c r="G716" s="1475">
        <v>2026</v>
      </c>
      <c r="H716" s="1463"/>
      <c r="I716" s="1463"/>
      <c r="J716" s="1463"/>
      <c r="K716" s="1463"/>
    </row>
    <row r="717" spans="1:11" ht="15" customHeight="1">
      <c r="A717" s="1463"/>
      <c r="B717" s="1463"/>
      <c r="C717" s="1476"/>
      <c r="D717" s="1477" t="s">
        <v>22</v>
      </c>
      <c r="E717" s="1477" t="s">
        <v>23</v>
      </c>
      <c r="F717" s="1477" t="s">
        <v>23</v>
      </c>
      <c r="G717" s="1477" t="s">
        <v>23</v>
      </c>
      <c r="H717" s="1463"/>
      <c r="I717" s="1463"/>
      <c r="J717" s="1463"/>
      <c r="K717" s="1463"/>
    </row>
    <row r="718" spans="1:11" ht="14.1" customHeight="1">
      <c r="A718" s="1463"/>
      <c r="B718" s="1463"/>
      <c r="C718" s="1466" t="s">
        <v>33</v>
      </c>
      <c r="D718" s="1470" t="s">
        <v>34</v>
      </c>
      <c r="E718" s="1470" t="s">
        <v>34</v>
      </c>
      <c r="F718" s="1470" t="s">
        <v>42</v>
      </c>
      <c r="G718" s="1470" t="s">
        <v>42</v>
      </c>
      <c r="H718" s="1463"/>
      <c r="I718" s="1463"/>
      <c r="J718" s="1463"/>
      <c r="K718" s="1463"/>
    </row>
    <row r="719" spans="1:11" ht="14.1" customHeight="1">
      <c r="A719" s="1463"/>
      <c r="B719" s="1463"/>
      <c r="C719" s="1466" t="s">
        <v>35</v>
      </c>
      <c r="D719" s="1470" t="s">
        <v>2056</v>
      </c>
      <c r="E719" s="1470" t="s">
        <v>2057</v>
      </c>
      <c r="F719" s="1470" t="s">
        <v>42</v>
      </c>
      <c r="G719" s="1470" t="s">
        <v>42</v>
      </c>
      <c r="H719" s="1463"/>
      <c r="I719" s="1463"/>
      <c r="J719" s="1463"/>
      <c r="K719" s="1463"/>
    </row>
    <row r="720" spans="1:11" ht="14.1" customHeight="1">
      <c r="A720" s="1463"/>
      <c r="B720" s="1463"/>
      <c r="C720" s="1466" t="s">
        <v>40</v>
      </c>
      <c r="D720" s="1470" t="s">
        <v>2056</v>
      </c>
      <c r="E720" s="1470" t="s">
        <v>2057</v>
      </c>
      <c r="F720" s="1470" t="s">
        <v>42</v>
      </c>
      <c r="G720" s="1470" t="s">
        <v>42</v>
      </c>
      <c r="H720" s="1463"/>
      <c r="I720" s="1463"/>
      <c r="J720" s="1463"/>
      <c r="K720" s="1463"/>
    </row>
    <row r="721" spans="1:11" ht="14.1" customHeight="1">
      <c r="A721" s="1463"/>
      <c r="B721" s="1463"/>
      <c r="C721" s="1466" t="s">
        <v>41</v>
      </c>
      <c r="D721" s="1470" t="s">
        <v>18</v>
      </c>
      <c r="E721" s="1470" t="s">
        <v>42</v>
      </c>
      <c r="F721" s="1470" t="s">
        <v>122</v>
      </c>
      <c r="G721" s="1470" t="s">
        <v>18</v>
      </c>
      <c r="H721" s="1463"/>
      <c r="I721" s="1463"/>
      <c r="J721" s="1463"/>
      <c r="K721" s="1463"/>
    </row>
    <row r="722" spans="1:11" ht="14.1" customHeight="1">
      <c r="A722" s="1463"/>
      <c r="B722" s="1463"/>
      <c r="C722" s="1466" t="s">
        <v>43</v>
      </c>
      <c r="D722" s="1470" t="s">
        <v>18</v>
      </c>
      <c r="E722" s="1470" t="s">
        <v>2058</v>
      </c>
      <c r="F722" s="1470" t="s">
        <v>122</v>
      </c>
      <c r="G722" s="1470" t="s">
        <v>18</v>
      </c>
      <c r="H722" s="1463"/>
      <c r="I722" s="1463"/>
      <c r="J722" s="1463"/>
      <c r="K722" s="1463"/>
    </row>
    <row r="723" spans="1:11" ht="14.1" customHeight="1">
      <c r="A723" s="1463"/>
      <c r="B723" s="1463"/>
      <c r="C723" s="1466" t="s">
        <v>47</v>
      </c>
      <c r="D723" s="1470" t="s">
        <v>18</v>
      </c>
      <c r="E723" s="1470" t="s">
        <v>2058</v>
      </c>
      <c r="F723" s="1470" t="s">
        <v>122</v>
      </c>
      <c r="G723" s="1470" t="s">
        <v>18</v>
      </c>
      <c r="H723" s="1463"/>
      <c r="I723" s="1463"/>
      <c r="J723" s="1463"/>
      <c r="K723" s="1463"/>
    </row>
    <row r="724" spans="1:11" ht="14.1" customHeight="1">
      <c r="A724" s="1463"/>
      <c r="B724" s="1463"/>
      <c r="C724" s="1826" t="s">
        <v>24</v>
      </c>
      <c r="D724" s="1827"/>
      <c r="E724" s="1827"/>
      <c r="F724" s="1827"/>
      <c r="G724" s="1827"/>
      <c r="H724" s="1463"/>
      <c r="I724" s="1463"/>
      <c r="J724" s="1463"/>
      <c r="K724" s="1463"/>
    </row>
    <row r="725" spans="1:11" ht="14.1" customHeight="1">
      <c r="A725" s="1463"/>
      <c r="B725" s="1463"/>
      <c r="C725" s="1474"/>
      <c r="D725" s="1475">
        <v>2023</v>
      </c>
      <c r="E725" s="1475">
        <v>2024</v>
      </c>
      <c r="F725" s="1475">
        <v>2025</v>
      </c>
      <c r="G725" s="1475">
        <v>2026</v>
      </c>
      <c r="H725" s="1463"/>
      <c r="I725" s="1463"/>
      <c r="J725" s="1463"/>
      <c r="K725" s="1463"/>
    </row>
    <row r="726" spans="1:11" ht="14.1" customHeight="1">
      <c r="A726" s="1463"/>
      <c r="B726" s="1463"/>
      <c r="C726" s="1476"/>
      <c r="D726" s="1477" t="s">
        <v>22</v>
      </c>
      <c r="E726" s="1477" t="s">
        <v>23</v>
      </c>
      <c r="F726" s="1477" t="s">
        <v>23</v>
      </c>
      <c r="G726" s="1477" t="s">
        <v>23</v>
      </c>
      <c r="H726" s="1463"/>
      <c r="I726" s="1463"/>
      <c r="J726" s="1463"/>
      <c r="K726" s="1463"/>
    </row>
    <row r="727" spans="1:11" ht="14.1" customHeight="1">
      <c r="A727" s="1463"/>
      <c r="B727" s="1463"/>
      <c r="C727" s="1478" t="s">
        <v>48</v>
      </c>
      <c r="D727" s="1479">
        <v>0</v>
      </c>
      <c r="E727" s="1479">
        <v>0</v>
      </c>
      <c r="F727" s="1479">
        <v>0</v>
      </c>
      <c r="G727" s="1479">
        <v>0</v>
      </c>
      <c r="H727" s="1463"/>
      <c r="I727" s="1463"/>
      <c r="J727" s="1463"/>
      <c r="K727" s="1463"/>
    </row>
    <row r="728" spans="1:11" ht="14.1" customHeight="1">
      <c r="A728" s="1463"/>
      <c r="B728" s="1463"/>
      <c r="C728" s="1478" t="s">
        <v>49</v>
      </c>
      <c r="D728" s="1479">
        <v>0</v>
      </c>
      <c r="E728" s="1479">
        <v>0</v>
      </c>
      <c r="F728" s="1479">
        <v>0</v>
      </c>
      <c r="G728" s="1479">
        <v>0</v>
      </c>
      <c r="H728" s="1463"/>
      <c r="I728" s="1463"/>
      <c r="J728" s="1463"/>
      <c r="K728" s="1463"/>
    </row>
    <row r="729" spans="1:11" ht="14.1" customHeight="1">
      <c r="A729" s="1463"/>
      <c r="B729" s="1463"/>
      <c r="C729" s="1478" t="s">
        <v>50</v>
      </c>
      <c r="D729" s="1479">
        <v>0</v>
      </c>
      <c r="E729" s="1479">
        <v>0</v>
      </c>
      <c r="F729" s="1479">
        <v>0</v>
      </c>
      <c r="G729" s="1479">
        <v>0</v>
      </c>
      <c r="H729" s="1463"/>
      <c r="I729" s="1463"/>
      <c r="J729" s="1463"/>
      <c r="K729" s="1463"/>
    </row>
    <row r="730" spans="1:11" ht="14.1" customHeight="1">
      <c r="A730" s="1463"/>
      <c r="B730" s="1463"/>
      <c r="C730" s="1478" t="s">
        <v>51</v>
      </c>
      <c r="D730" s="1479">
        <v>0</v>
      </c>
      <c r="E730" s="1479">
        <v>0</v>
      </c>
      <c r="F730" s="1479">
        <v>0</v>
      </c>
      <c r="G730" s="1479">
        <v>0</v>
      </c>
      <c r="H730" s="1463"/>
      <c r="I730" s="1463"/>
      <c r="J730" s="1463"/>
      <c r="K730" s="1463"/>
    </row>
    <row r="731" spans="1:11" ht="14.1" customHeight="1">
      <c r="A731" s="1463"/>
      <c r="B731" s="1463"/>
      <c r="C731" s="1478" t="s">
        <v>49</v>
      </c>
      <c r="D731" s="1479">
        <v>0</v>
      </c>
      <c r="E731" s="1479">
        <v>0</v>
      </c>
      <c r="F731" s="1479">
        <v>0</v>
      </c>
      <c r="G731" s="1479">
        <v>0</v>
      </c>
      <c r="H731" s="1463"/>
      <c r="I731" s="1463"/>
      <c r="J731" s="1463"/>
      <c r="K731" s="1463"/>
    </row>
    <row r="732" spans="1:11" ht="14.1" customHeight="1">
      <c r="A732" s="1463"/>
      <c r="B732" s="1463"/>
      <c r="C732" s="1478" t="s">
        <v>50</v>
      </c>
      <c r="D732" s="1479">
        <v>0</v>
      </c>
      <c r="E732" s="1479">
        <v>0</v>
      </c>
      <c r="F732" s="1479">
        <v>0</v>
      </c>
      <c r="G732" s="1479">
        <v>0</v>
      </c>
      <c r="H732" s="1463"/>
      <c r="I732" s="1463"/>
      <c r="J732" s="1463"/>
      <c r="K732" s="1463"/>
    </row>
    <row r="733" spans="1:11" ht="14.1" customHeight="1">
      <c r="A733" s="1463"/>
      <c r="B733" s="1463"/>
      <c r="C733" s="1478" t="s">
        <v>52</v>
      </c>
      <c r="D733" s="1479">
        <v>0</v>
      </c>
      <c r="E733" s="1479">
        <v>0</v>
      </c>
      <c r="F733" s="1479">
        <v>0</v>
      </c>
      <c r="G733" s="1479">
        <v>0</v>
      </c>
      <c r="H733" s="1463"/>
      <c r="I733" s="1463"/>
      <c r="J733" s="1463"/>
      <c r="K733" s="1463"/>
    </row>
    <row r="734" spans="1:11" ht="14.1" customHeight="1">
      <c r="A734" s="1463"/>
      <c r="B734" s="1463"/>
      <c r="C734" s="1478" t="s">
        <v>49</v>
      </c>
      <c r="D734" s="1479">
        <v>0</v>
      </c>
      <c r="E734" s="1479">
        <v>0</v>
      </c>
      <c r="F734" s="1479">
        <v>0</v>
      </c>
      <c r="G734" s="1479">
        <v>0</v>
      </c>
      <c r="H734" s="1463"/>
      <c r="I734" s="1463"/>
      <c r="J734" s="1463"/>
      <c r="K734" s="1463"/>
    </row>
    <row r="735" spans="1:11" ht="14.1" customHeight="1">
      <c r="A735" s="1463"/>
      <c r="B735" s="1463"/>
      <c r="C735" s="1478" t="s">
        <v>50</v>
      </c>
      <c r="D735" s="1479">
        <v>0</v>
      </c>
      <c r="E735" s="1479">
        <v>0</v>
      </c>
      <c r="F735" s="1479">
        <v>0</v>
      </c>
      <c r="G735" s="1479">
        <v>0</v>
      </c>
      <c r="H735" s="1463"/>
      <c r="I735" s="1463"/>
      <c r="J735" s="1463"/>
      <c r="K735" s="1463"/>
    </row>
    <row r="736" spans="1:11" ht="14.1" customHeight="1">
      <c r="A736" s="1463"/>
      <c r="B736" s="1463"/>
      <c r="C736" s="1478" t="s">
        <v>53</v>
      </c>
      <c r="D736" s="1479">
        <v>0</v>
      </c>
      <c r="E736" s="1479">
        <v>0</v>
      </c>
      <c r="F736" s="1479">
        <v>0</v>
      </c>
      <c r="G736" s="1479">
        <v>0</v>
      </c>
      <c r="H736" s="1463"/>
      <c r="I736" s="1463"/>
      <c r="J736" s="1463"/>
      <c r="K736" s="1463"/>
    </row>
    <row r="737" spans="1:11" ht="14.1" customHeight="1">
      <c r="A737" s="1463"/>
      <c r="B737" s="1463"/>
      <c r="C737" s="1478" t="s">
        <v>49</v>
      </c>
      <c r="D737" s="1479">
        <v>0</v>
      </c>
      <c r="E737" s="1479">
        <v>0</v>
      </c>
      <c r="F737" s="1479">
        <v>0</v>
      </c>
      <c r="G737" s="1479">
        <v>0</v>
      </c>
      <c r="H737" s="1463"/>
      <c r="I737" s="1463"/>
      <c r="J737" s="1463"/>
      <c r="K737" s="1463"/>
    </row>
    <row r="738" spans="1:11" ht="14.1" customHeight="1">
      <c r="A738" s="1463"/>
      <c r="B738" s="1463"/>
      <c r="C738" s="1478" t="s">
        <v>50</v>
      </c>
      <c r="D738" s="1479">
        <v>0</v>
      </c>
      <c r="E738" s="1479">
        <v>0</v>
      </c>
      <c r="F738" s="1479">
        <v>0</v>
      </c>
      <c r="G738" s="1479">
        <v>0</v>
      </c>
      <c r="H738" s="1463"/>
      <c r="I738" s="1463"/>
      <c r="J738" s="1463"/>
      <c r="K738" s="1463"/>
    </row>
    <row r="739" spans="1:11" ht="14.1" customHeight="1">
      <c r="A739" s="1463"/>
      <c r="B739" s="1463"/>
      <c r="C739" s="1478" t="s">
        <v>54</v>
      </c>
      <c r="D739" s="1479">
        <v>0</v>
      </c>
      <c r="E739" s="1479">
        <v>0</v>
      </c>
      <c r="F739" s="1479">
        <v>0</v>
      </c>
      <c r="G739" s="1479">
        <v>0</v>
      </c>
      <c r="H739" s="1463"/>
      <c r="I739" s="1463"/>
      <c r="J739" s="1463"/>
      <c r="K739" s="1463"/>
    </row>
    <row r="740" spans="1:11" ht="14.1" customHeight="1">
      <c r="A740" s="1463"/>
      <c r="B740" s="1463"/>
      <c r="C740" s="1478" t="s">
        <v>49</v>
      </c>
      <c r="D740" s="1479">
        <v>0</v>
      </c>
      <c r="E740" s="1479">
        <v>0</v>
      </c>
      <c r="F740" s="1479">
        <v>0</v>
      </c>
      <c r="G740" s="1479">
        <v>0</v>
      </c>
      <c r="H740" s="1463"/>
      <c r="I740" s="1463"/>
      <c r="J740" s="1463"/>
      <c r="K740" s="1463"/>
    </row>
    <row r="741" spans="1:11" ht="14.1" customHeight="1">
      <c r="A741" s="1463"/>
      <c r="B741" s="1463"/>
      <c r="C741" s="1478" t="s">
        <v>50</v>
      </c>
      <c r="D741" s="1479">
        <v>0</v>
      </c>
      <c r="E741" s="1479">
        <v>0</v>
      </c>
      <c r="F741" s="1479">
        <v>0</v>
      </c>
      <c r="G741" s="1479">
        <v>0</v>
      </c>
      <c r="H741" s="1463"/>
      <c r="I741" s="1463"/>
      <c r="J741" s="1463"/>
      <c r="K741" s="1463"/>
    </row>
    <row r="742" spans="1:11" ht="14.1" customHeight="1">
      <c r="A742" s="1463"/>
      <c r="B742" s="1463"/>
      <c r="C742" s="1478" t="s">
        <v>55</v>
      </c>
      <c r="D742" s="1479">
        <v>0</v>
      </c>
      <c r="E742" s="1479">
        <v>0</v>
      </c>
      <c r="F742" s="1479">
        <v>0</v>
      </c>
      <c r="G742" s="1479">
        <v>0</v>
      </c>
      <c r="H742" s="1463"/>
      <c r="I742" s="1463"/>
      <c r="J742" s="1463"/>
      <c r="K742" s="1463"/>
    </row>
    <row r="743" spans="1:11" ht="14.1" customHeight="1">
      <c r="A743" s="1463"/>
      <c r="B743" s="1463"/>
      <c r="C743" s="1478" t="s">
        <v>49</v>
      </c>
      <c r="D743" s="1479">
        <v>0</v>
      </c>
      <c r="E743" s="1479">
        <v>0</v>
      </c>
      <c r="F743" s="1479">
        <v>0</v>
      </c>
      <c r="G743" s="1479">
        <v>0</v>
      </c>
      <c r="H743" s="1463"/>
      <c r="I743" s="1463"/>
      <c r="J743" s="1463"/>
      <c r="K743" s="1463"/>
    </row>
    <row r="744" spans="1:11" ht="14.1" customHeight="1">
      <c r="A744" s="1463"/>
      <c r="B744" s="1463"/>
      <c r="C744" s="1478" t="s">
        <v>50</v>
      </c>
      <c r="D744" s="1479">
        <v>0</v>
      </c>
      <c r="E744" s="1479">
        <v>0</v>
      </c>
      <c r="F744" s="1479">
        <v>0</v>
      </c>
      <c r="G744" s="1479">
        <v>0</v>
      </c>
      <c r="H744" s="1463"/>
      <c r="I744" s="1463"/>
      <c r="J744" s="1463"/>
      <c r="K744" s="1463"/>
    </row>
    <row r="745" spans="1:11" ht="14.1" customHeight="1">
      <c r="A745" s="1463"/>
      <c r="B745" s="1463"/>
      <c r="C745" s="1478" t="s">
        <v>56</v>
      </c>
      <c r="D745" s="1479">
        <v>0</v>
      </c>
      <c r="E745" s="1479">
        <v>0</v>
      </c>
      <c r="F745" s="1479">
        <v>0</v>
      </c>
      <c r="G745" s="1479">
        <v>0</v>
      </c>
      <c r="H745" s="1463"/>
      <c r="I745" s="1463"/>
      <c r="J745" s="1463"/>
      <c r="K745" s="1463"/>
    </row>
    <row r="746" spans="1:11" ht="14.1" customHeight="1">
      <c r="A746" s="1463"/>
      <c r="B746" s="1463"/>
      <c r="C746" s="1478" t="s">
        <v>49</v>
      </c>
      <c r="D746" s="1479">
        <v>0</v>
      </c>
      <c r="E746" s="1479">
        <v>0</v>
      </c>
      <c r="F746" s="1479">
        <v>0</v>
      </c>
      <c r="G746" s="1479">
        <v>0</v>
      </c>
      <c r="H746" s="1463"/>
      <c r="I746" s="1463"/>
      <c r="J746" s="1463"/>
      <c r="K746" s="1463"/>
    </row>
    <row r="747" spans="1:11" ht="14.1" customHeight="1">
      <c r="A747" s="1463"/>
      <c r="B747" s="1463"/>
      <c r="C747" s="1478" t="s">
        <v>50</v>
      </c>
      <c r="D747" s="1479">
        <v>0</v>
      </c>
      <c r="E747" s="1479">
        <v>0</v>
      </c>
      <c r="F747" s="1479">
        <v>0</v>
      </c>
      <c r="G747" s="1479">
        <v>0</v>
      </c>
      <c r="H747" s="1463"/>
      <c r="I747" s="1463"/>
      <c r="J747" s="1463"/>
      <c r="K747" s="1463"/>
    </row>
    <row r="748" spans="1:11" ht="14.1" customHeight="1">
      <c r="A748" s="1463"/>
      <c r="B748" s="1463"/>
      <c r="C748" s="1478" t="s">
        <v>57</v>
      </c>
      <c r="D748" s="1479">
        <v>0</v>
      </c>
      <c r="E748" s="1479">
        <v>0</v>
      </c>
      <c r="F748" s="1479">
        <v>0</v>
      </c>
      <c r="G748" s="1479">
        <v>0</v>
      </c>
      <c r="H748" s="1463"/>
      <c r="I748" s="1463"/>
      <c r="J748" s="1463"/>
      <c r="K748" s="1463"/>
    </row>
    <row r="749" spans="1:11" ht="14.1" customHeight="1">
      <c r="A749" s="1463"/>
      <c r="B749" s="1463"/>
      <c r="C749" s="1478" t="s">
        <v>49</v>
      </c>
      <c r="D749" s="1479">
        <v>0</v>
      </c>
      <c r="E749" s="1479">
        <v>0</v>
      </c>
      <c r="F749" s="1479">
        <v>0</v>
      </c>
      <c r="G749" s="1479">
        <v>0</v>
      </c>
      <c r="H749" s="1463"/>
      <c r="I749" s="1463"/>
      <c r="J749" s="1463"/>
      <c r="K749" s="1463"/>
    </row>
    <row r="750" spans="1:11" ht="14.1" customHeight="1">
      <c r="A750" s="1463"/>
      <c r="B750" s="1463"/>
      <c r="C750" s="1478" t="s">
        <v>58</v>
      </c>
      <c r="D750" s="1479">
        <v>0</v>
      </c>
      <c r="E750" s="1479">
        <v>0</v>
      </c>
      <c r="F750" s="1479">
        <v>0</v>
      </c>
      <c r="G750" s="1479">
        <v>0</v>
      </c>
      <c r="H750" s="1463"/>
      <c r="I750" s="1463"/>
      <c r="J750" s="1463"/>
      <c r="K750" s="1463"/>
    </row>
    <row r="751" spans="1:11" ht="14.1" customHeight="1">
      <c r="A751" s="1463"/>
      <c r="B751" s="1463"/>
      <c r="C751" s="1478" t="s">
        <v>59</v>
      </c>
      <c r="D751" s="1479">
        <v>0</v>
      </c>
      <c r="E751" s="1479">
        <v>0</v>
      </c>
      <c r="F751" s="1479">
        <v>0</v>
      </c>
      <c r="G751" s="1479">
        <v>0</v>
      </c>
      <c r="H751" s="1463"/>
      <c r="I751" s="1463"/>
      <c r="J751" s="1463"/>
      <c r="K751" s="1463"/>
    </row>
    <row r="752" spans="1:11" ht="14.1" customHeight="1">
      <c r="A752" s="1463"/>
      <c r="B752" s="1463"/>
      <c r="C752" s="1478" t="s">
        <v>60</v>
      </c>
      <c r="D752" s="1479">
        <v>0</v>
      </c>
      <c r="E752" s="1479">
        <v>0</v>
      </c>
      <c r="F752" s="1479">
        <v>0</v>
      </c>
      <c r="G752" s="1479">
        <v>0</v>
      </c>
      <c r="H752" s="1463"/>
      <c r="I752" s="1463"/>
      <c r="J752" s="1463"/>
      <c r="K752" s="1463"/>
    </row>
    <row r="753" spans="1:11" ht="14.1" customHeight="1">
      <c r="A753" s="1463"/>
      <c r="B753" s="1463"/>
      <c r="C753" s="1478" t="s">
        <v>61</v>
      </c>
      <c r="D753" s="1479">
        <v>0</v>
      </c>
      <c r="E753" s="1479">
        <v>0</v>
      </c>
      <c r="F753" s="1479">
        <v>0</v>
      </c>
      <c r="G753" s="1479">
        <v>0</v>
      </c>
      <c r="H753" s="1463"/>
      <c r="I753" s="1463"/>
      <c r="J753" s="1463"/>
      <c r="K753" s="1463"/>
    </row>
    <row r="754" spans="1:11" ht="14.1" customHeight="1">
      <c r="A754" s="1463"/>
      <c r="B754" s="1463"/>
      <c r="C754" s="1478" t="s">
        <v>62</v>
      </c>
      <c r="D754" s="1479">
        <v>0</v>
      </c>
      <c r="E754" s="1479">
        <v>17500000</v>
      </c>
      <c r="F754" s="1479">
        <v>0</v>
      </c>
      <c r="G754" s="1479">
        <v>0</v>
      </c>
      <c r="H754" s="1463"/>
      <c r="I754" s="1463"/>
      <c r="J754" s="1463"/>
      <c r="K754" s="1463"/>
    </row>
    <row r="755" spans="1:11" ht="14.1" customHeight="1">
      <c r="A755" s="1463"/>
      <c r="B755" s="1463"/>
      <c r="C755" s="1478" t="s">
        <v>49</v>
      </c>
      <c r="D755" s="1479">
        <v>0</v>
      </c>
      <c r="E755" s="1479">
        <v>17500000</v>
      </c>
      <c r="F755" s="1479">
        <v>0</v>
      </c>
      <c r="G755" s="1479">
        <v>0</v>
      </c>
      <c r="H755" s="1463"/>
      <c r="I755" s="1463"/>
      <c r="J755" s="1463"/>
      <c r="K755" s="1463"/>
    </row>
    <row r="756" spans="1:11" ht="14.1" customHeight="1">
      <c r="A756" s="1463"/>
      <c r="B756" s="1463"/>
      <c r="C756" s="1478" t="s">
        <v>58</v>
      </c>
      <c r="D756" s="1479">
        <v>0</v>
      </c>
      <c r="E756" s="1479">
        <v>0</v>
      </c>
      <c r="F756" s="1479">
        <v>0</v>
      </c>
      <c r="G756" s="1479">
        <v>0</v>
      </c>
      <c r="H756" s="1463"/>
      <c r="I756" s="1463"/>
      <c r="J756" s="1463"/>
      <c r="K756" s="1463"/>
    </row>
    <row r="757" spans="1:11" ht="14.1" customHeight="1">
      <c r="A757" s="1463"/>
      <c r="B757" s="1463"/>
      <c r="C757" s="1478" t="s">
        <v>59</v>
      </c>
      <c r="D757" s="1479">
        <v>0</v>
      </c>
      <c r="E757" s="1479">
        <v>0</v>
      </c>
      <c r="F757" s="1479">
        <v>0</v>
      </c>
      <c r="G757" s="1479">
        <v>0</v>
      </c>
      <c r="H757" s="1463"/>
      <c r="I757" s="1463"/>
      <c r="J757" s="1463"/>
      <c r="K757" s="1463"/>
    </row>
    <row r="758" spans="1:11" ht="14.1" customHeight="1">
      <c r="A758" s="1463"/>
      <c r="B758" s="1463"/>
      <c r="C758" s="1478" t="s">
        <v>60</v>
      </c>
      <c r="D758" s="1479">
        <v>0</v>
      </c>
      <c r="E758" s="1479">
        <v>0</v>
      </c>
      <c r="F758" s="1479">
        <v>0</v>
      </c>
      <c r="G758" s="1479">
        <v>0</v>
      </c>
      <c r="H758" s="1463"/>
      <c r="I758" s="1463"/>
      <c r="J758" s="1463"/>
      <c r="K758" s="1463"/>
    </row>
    <row r="759" spans="1:11" ht="14.1" customHeight="1">
      <c r="A759" s="1463"/>
      <c r="B759" s="1463"/>
      <c r="C759" s="1478" t="s">
        <v>61</v>
      </c>
      <c r="D759" s="1479">
        <v>0</v>
      </c>
      <c r="E759" s="1479">
        <v>0</v>
      </c>
      <c r="F759" s="1479">
        <v>0</v>
      </c>
      <c r="G759" s="1479">
        <v>0</v>
      </c>
      <c r="H759" s="1463"/>
      <c r="I759" s="1463"/>
      <c r="J759" s="1463"/>
      <c r="K759" s="1463"/>
    </row>
    <row r="760" spans="1:11" ht="14.1" customHeight="1">
      <c r="A760" s="1463"/>
      <c r="B760" s="1463"/>
      <c r="C760" s="1478" t="s">
        <v>63</v>
      </c>
      <c r="D760" s="1479">
        <v>0</v>
      </c>
      <c r="E760" s="1479">
        <v>0</v>
      </c>
      <c r="F760" s="1479">
        <v>0</v>
      </c>
      <c r="G760" s="1479">
        <v>0</v>
      </c>
      <c r="H760" s="1463"/>
      <c r="I760" s="1463"/>
      <c r="J760" s="1463"/>
      <c r="K760" s="1463"/>
    </row>
    <row r="761" spans="1:11" ht="14.1" customHeight="1">
      <c r="A761" s="1463"/>
      <c r="B761" s="1463"/>
      <c r="C761" s="1478" t="s">
        <v>49</v>
      </c>
      <c r="D761" s="1479">
        <v>0</v>
      </c>
      <c r="E761" s="1479">
        <v>0</v>
      </c>
      <c r="F761" s="1479">
        <v>0</v>
      </c>
      <c r="G761" s="1479">
        <v>0</v>
      </c>
      <c r="H761" s="1463"/>
      <c r="I761" s="1463"/>
      <c r="J761" s="1463"/>
      <c r="K761" s="1463"/>
    </row>
    <row r="762" spans="1:11" ht="14.1" customHeight="1">
      <c r="A762" s="1463"/>
      <c r="B762" s="1463"/>
      <c r="C762" s="1478" t="s">
        <v>58</v>
      </c>
      <c r="D762" s="1479">
        <v>0</v>
      </c>
      <c r="E762" s="1479">
        <v>0</v>
      </c>
      <c r="F762" s="1479">
        <v>0</v>
      </c>
      <c r="G762" s="1479">
        <v>0</v>
      </c>
      <c r="H762" s="1463"/>
      <c r="I762" s="1463"/>
      <c r="J762" s="1463"/>
      <c r="K762" s="1463"/>
    </row>
    <row r="763" spans="1:11" ht="14.1" customHeight="1">
      <c r="A763" s="1463"/>
      <c r="B763" s="1463"/>
      <c r="C763" s="1478" t="s">
        <v>59</v>
      </c>
      <c r="D763" s="1479">
        <v>0</v>
      </c>
      <c r="E763" s="1479">
        <v>0</v>
      </c>
      <c r="F763" s="1479">
        <v>0</v>
      </c>
      <c r="G763" s="1479">
        <v>0</v>
      </c>
      <c r="H763" s="1463"/>
      <c r="I763" s="1463"/>
      <c r="J763" s="1463"/>
      <c r="K763" s="1463"/>
    </row>
    <row r="764" spans="1:11" ht="14.1" customHeight="1">
      <c r="A764" s="1463"/>
      <c r="B764" s="1463"/>
      <c r="C764" s="1478" t="s">
        <v>60</v>
      </c>
      <c r="D764" s="1479">
        <v>0</v>
      </c>
      <c r="E764" s="1479">
        <v>0</v>
      </c>
      <c r="F764" s="1479">
        <v>0</v>
      </c>
      <c r="G764" s="1479">
        <v>0</v>
      </c>
      <c r="H764" s="1463"/>
      <c r="I764" s="1463"/>
      <c r="J764" s="1463"/>
      <c r="K764" s="1463"/>
    </row>
    <row r="765" spans="1:11" ht="14.1" customHeight="1">
      <c r="A765" s="1463"/>
      <c r="B765" s="1463"/>
      <c r="C765" s="1478" t="s">
        <v>61</v>
      </c>
      <c r="D765" s="1479">
        <v>0</v>
      </c>
      <c r="E765" s="1479">
        <v>0</v>
      </c>
      <c r="F765" s="1479">
        <v>0</v>
      </c>
      <c r="G765" s="1479">
        <v>0</v>
      </c>
      <c r="H765" s="1463"/>
      <c r="I765" s="1463"/>
      <c r="J765" s="1463"/>
      <c r="K765" s="1463"/>
    </row>
    <row r="766" spans="1:11" ht="14.1" customHeight="1">
      <c r="A766" s="1463"/>
      <c r="B766" s="1463"/>
      <c r="C766" s="1478" t="s">
        <v>64</v>
      </c>
      <c r="D766" s="1479">
        <v>0</v>
      </c>
      <c r="E766" s="1479">
        <v>0</v>
      </c>
      <c r="F766" s="1479">
        <v>0</v>
      </c>
      <c r="G766" s="1479">
        <v>0</v>
      </c>
      <c r="H766" s="1463"/>
      <c r="I766" s="1463"/>
      <c r="J766" s="1463"/>
      <c r="K766" s="1463"/>
    </row>
    <row r="767" spans="1:11" ht="14.1" customHeight="1">
      <c r="A767" s="1463"/>
      <c r="B767" s="1463"/>
      <c r="C767" s="1478" t="s">
        <v>65</v>
      </c>
      <c r="D767" s="1479">
        <v>0</v>
      </c>
      <c r="E767" s="1479">
        <v>0</v>
      </c>
      <c r="F767" s="1479">
        <v>0</v>
      </c>
      <c r="G767" s="1479">
        <v>0</v>
      </c>
      <c r="H767" s="1463"/>
      <c r="I767" s="1463"/>
      <c r="J767" s="1463"/>
      <c r="K767" s="1463"/>
    </row>
    <row r="768" spans="1:11" ht="14.1" customHeight="1">
      <c r="A768" s="1463"/>
      <c r="B768" s="1463"/>
      <c r="C768" s="1480" t="s">
        <v>25</v>
      </c>
      <c r="D768" s="1479">
        <v>0</v>
      </c>
      <c r="E768" s="1479">
        <v>17500000</v>
      </c>
      <c r="F768" s="1479">
        <v>0</v>
      </c>
      <c r="G768" s="1479">
        <v>0</v>
      </c>
      <c r="H768" s="1463"/>
      <c r="I768" s="1463"/>
      <c r="J768" s="1463"/>
      <c r="K768" s="1463"/>
    </row>
    <row r="769" spans="1:11" ht="15" customHeight="1">
      <c r="A769" s="1463"/>
      <c r="B769" s="1463"/>
      <c r="C769" s="1482" t="s">
        <v>18</v>
      </c>
      <c r="D769" s="1483" t="s">
        <v>18</v>
      </c>
      <c r="E769" s="1483" t="s">
        <v>18</v>
      </c>
      <c r="F769" s="1483" t="s">
        <v>18</v>
      </c>
      <c r="G769" s="1483" t="s">
        <v>18</v>
      </c>
      <c r="H769" s="1463"/>
      <c r="I769" s="1463"/>
      <c r="J769" s="1463"/>
      <c r="K769" s="1463"/>
    </row>
    <row r="770" spans="1:11" ht="15" customHeight="1">
      <c r="A770" s="1463"/>
      <c r="B770" s="1463"/>
      <c r="C770" s="1465" t="s">
        <v>201</v>
      </c>
      <c r="D770" s="1484">
        <v>0</v>
      </c>
      <c r="E770" s="1484">
        <v>803609000</v>
      </c>
      <c r="F770" s="1484">
        <v>736583000</v>
      </c>
      <c r="G770" s="1484">
        <v>736583000</v>
      </c>
      <c r="H770" s="1463"/>
      <c r="I770" s="1463"/>
      <c r="J770" s="1463"/>
      <c r="K770" s="1463"/>
    </row>
    <row r="771" spans="1:11" ht="15" customHeight="1">
      <c r="A771" s="1463"/>
      <c r="B771" s="1463"/>
      <c r="C771" s="1466" t="s">
        <v>48</v>
      </c>
      <c r="D771" s="1485">
        <v>0</v>
      </c>
      <c r="E771" s="1485">
        <v>431461000</v>
      </c>
      <c r="F771" s="1485">
        <v>431461000</v>
      </c>
      <c r="G771" s="1485">
        <v>431461000</v>
      </c>
      <c r="H771" s="1463"/>
      <c r="I771" s="1463"/>
      <c r="J771" s="1463"/>
      <c r="K771" s="1463"/>
    </row>
    <row r="772" spans="1:11" ht="15" customHeight="1">
      <c r="A772" s="1463"/>
      <c r="B772" s="1463"/>
      <c r="C772" s="1466" t="s">
        <v>49</v>
      </c>
      <c r="D772" s="1485">
        <v>0</v>
      </c>
      <c r="E772" s="1485">
        <v>431461000</v>
      </c>
      <c r="F772" s="1485">
        <v>431461000</v>
      </c>
      <c r="G772" s="1485">
        <v>431461000</v>
      </c>
      <c r="H772" s="1463"/>
      <c r="I772" s="1463"/>
      <c r="J772" s="1463"/>
      <c r="K772" s="1463"/>
    </row>
    <row r="773" spans="1:11" ht="15" customHeight="1">
      <c r="A773" s="1463"/>
      <c r="B773" s="1463"/>
      <c r="C773" s="1466" t="s">
        <v>50</v>
      </c>
      <c r="D773" s="1485">
        <v>0</v>
      </c>
      <c r="E773" s="1485">
        <v>0</v>
      </c>
      <c r="F773" s="1485">
        <v>0</v>
      </c>
      <c r="G773" s="1485">
        <v>0</v>
      </c>
      <c r="H773" s="1463"/>
      <c r="I773" s="1463"/>
      <c r="J773" s="1463"/>
      <c r="K773" s="1463"/>
    </row>
    <row r="774" spans="1:11" ht="15" customHeight="1">
      <c r="A774" s="1463"/>
      <c r="B774" s="1463"/>
      <c r="C774" s="1466" t="s">
        <v>51</v>
      </c>
      <c r="D774" s="1485">
        <v>0</v>
      </c>
      <c r="E774" s="1485">
        <v>72058000</v>
      </c>
      <c r="F774" s="1485">
        <v>72058000</v>
      </c>
      <c r="G774" s="1485">
        <v>72058000</v>
      </c>
      <c r="H774" s="1463"/>
      <c r="I774" s="1463"/>
      <c r="J774" s="1463"/>
      <c r="K774" s="1463"/>
    </row>
    <row r="775" spans="1:11" ht="15" customHeight="1">
      <c r="A775" s="1463"/>
      <c r="B775" s="1463"/>
      <c r="C775" s="1466" t="s">
        <v>49</v>
      </c>
      <c r="D775" s="1485">
        <v>0</v>
      </c>
      <c r="E775" s="1485">
        <v>72058000</v>
      </c>
      <c r="F775" s="1485">
        <v>72058000</v>
      </c>
      <c r="G775" s="1485">
        <v>72058000</v>
      </c>
      <c r="H775" s="1463"/>
      <c r="I775" s="1463"/>
      <c r="J775" s="1463"/>
      <c r="K775" s="1463"/>
    </row>
    <row r="776" spans="1:11" ht="15" customHeight="1">
      <c r="A776" s="1463"/>
      <c r="B776" s="1463"/>
      <c r="C776" s="1466" t="s">
        <v>50</v>
      </c>
      <c r="D776" s="1485">
        <v>0</v>
      </c>
      <c r="E776" s="1485">
        <v>0</v>
      </c>
      <c r="F776" s="1485">
        <v>0</v>
      </c>
      <c r="G776" s="1485">
        <v>0</v>
      </c>
      <c r="H776" s="1463"/>
      <c r="I776" s="1463"/>
      <c r="J776" s="1463"/>
      <c r="K776" s="1463"/>
    </row>
    <row r="777" spans="1:11" ht="15" customHeight="1">
      <c r="A777" s="1463"/>
      <c r="B777" s="1463"/>
      <c r="C777" s="1466" t="s">
        <v>52</v>
      </c>
      <c r="D777" s="1485">
        <v>0</v>
      </c>
      <c r="E777" s="1485">
        <v>185000000</v>
      </c>
      <c r="F777" s="1485">
        <v>184974000</v>
      </c>
      <c r="G777" s="1485">
        <v>184974000</v>
      </c>
      <c r="H777" s="1463"/>
      <c r="I777" s="1463"/>
      <c r="J777" s="1463"/>
      <c r="K777" s="1463"/>
    </row>
    <row r="778" spans="1:11" ht="15" customHeight="1">
      <c r="A778" s="1463"/>
      <c r="B778" s="1463"/>
      <c r="C778" s="1466" t="s">
        <v>49</v>
      </c>
      <c r="D778" s="1485">
        <v>0</v>
      </c>
      <c r="E778" s="1485">
        <v>185000000</v>
      </c>
      <c r="F778" s="1485">
        <v>184974000</v>
      </c>
      <c r="G778" s="1485">
        <v>184974000</v>
      </c>
      <c r="H778" s="1463"/>
      <c r="I778" s="1463"/>
      <c r="J778" s="1463"/>
      <c r="K778" s="1463"/>
    </row>
    <row r="779" spans="1:11" ht="15" customHeight="1">
      <c r="A779" s="1463"/>
      <c r="B779" s="1463"/>
      <c r="C779" s="1466" t="s">
        <v>50</v>
      </c>
      <c r="D779" s="1485">
        <v>0</v>
      </c>
      <c r="E779" s="1485">
        <v>0</v>
      </c>
      <c r="F779" s="1485">
        <v>0</v>
      </c>
      <c r="G779" s="1485">
        <v>0</v>
      </c>
      <c r="H779" s="1463"/>
      <c r="I779" s="1463"/>
      <c r="J779" s="1463"/>
      <c r="K779" s="1463"/>
    </row>
    <row r="780" spans="1:11" ht="15" customHeight="1">
      <c r="A780" s="1463"/>
      <c r="B780" s="1463"/>
      <c r="C780" s="1466" t="s">
        <v>53</v>
      </c>
      <c r="D780" s="1485">
        <v>0</v>
      </c>
      <c r="E780" s="1485">
        <v>0</v>
      </c>
      <c r="F780" s="1485">
        <v>0</v>
      </c>
      <c r="G780" s="1485">
        <v>0</v>
      </c>
      <c r="H780" s="1463"/>
      <c r="I780" s="1463"/>
      <c r="J780" s="1463"/>
      <c r="K780" s="1463"/>
    </row>
    <row r="781" spans="1:11" ht="15" customHeight="1">
      <c r="A781" s="1463"/>
      <c r="B781" s="1463"/>
      <c r="C781" s="1466" t="s">
        <v>49</v>
      </c>
      <c r="D781" s="1485">
        <v>0</v>
      </c>
      <c r="E781" s="1485">
        <v>0</v>
      </c>
      <c r="F781" s="1485">
        <v>0</v>
      </c>
      <c r="G781" s="1485">
        <v>0</v>
      </c>
      <c r="H781" s="1463"/>
      <c r="I781" s="1463"/>
      <c r="J781" s="1463"/>
      <c r="K781" s="1463"/>
    </row>
    <row r="782" spans="1:11" ht="15" customHeight="1">
      <c r="A782" s="1463"/>
      <c r="B782" s="1463"/>
      <c r="C782" s="1466" t="s">
        <v>50</v>
      </c>
      <c r="D782" s="1485">
        <v>0</v>
      </c>
      <c r="E782" s="1485">
        <v>0</v>
      </c>
      <c r="F782" s="1485">
        <v>0</v>
      </c>
      <c r="G782" s="1485">
        <v>0</v>
      </c>
      <c r="H782" s="1463"/>
      <c r="I782" s="1463"/>
      <c r="J782" s="1463"/>
      <c r="K782" s="1463"/>
    </row>
    <row r="783" spans="1:11" ht="20.100000000000001" customHeight="1">
      <c r="A783" s="1463"/>
      <c r="B783" s="1463"/>
      <c r="C783" s="1466" t="s">
        <v>202</v>
      </c>
      <c r="D783" s="1486">
        <v>0</v>
      </c>
      <c r="E783" s="1486">
        <v>0</v>
      </c>
      <c r="F783" s="1486">
        <v>0</v>
      </c>
      <c r="G783" s="1486">
        <v>0</v>
      </c>
      <c r="H783" s="1463"/>
      <c r="I783" s="1463"/>
      <c r="J783" s="1463"/>
      <c r="K783" s="1463"/>
    </row>
    <row r="784" spans="1:11" ht="15" customHeight="1">
      <c r="A784" s="1463"/>
      <c r="B784" s="1463"/>
      <c r="C784" s="1466" t="s">
        <v>49</v>
      </c>
      <c r="D784" s="1485">
        <v>0</v>
      </c>
      <c r="E784" s="1485">
        <v>0</v>
      </c>
      <c r="F784" s="1485">
        <v>0</v>
      </c>
      <c r="G784" s="1485">
        <v>0</v>
      </c>
      <c r="H784" s="1463"/>
      <c r="I784" s="1463"/>
      <c r="J784" s="1463"/>
      <c r="K784" s="1463"/>
    </row>
    <row r="785" spans="1:11" ht="15" customHeight="1">
      <c r="A785" s="1463"/>
      <c r="B785" s="1463"/>
      <c r="C785" s="1466" t="s">
        <v>50</v>
      </c>
      <c r="D785" s="1485">
        <v>0</v>
      </c>
      <c r="E785" s="1485">
        <v>0</v>
      </c>
      <c r="F785" s="1485">
        <v>0</v>
      </c>
      <c r="G785" s="1485">
        <v>0</v>
      </c>
      <c r="H785" s="1463"/>
      <c r="I785" s="1463"/>
      <c r="J785" s="1463"/>
      <c r="K785" s="1463"/>
    </row>
    <row r="786" spans="1:11" ht="15" customHeight="1">
      <c r="A786" s="1463"/>
      <c r="B786" s="1463"/>
      <c r="C786" s="1466" t="s">
        <v>55</v>
      </c>
      <c r="D786" s="1485">
        <v>0</v>
      </c>
      <c r="E786" s="1485">
        <v>90000</v>
      </c>
      <c r="F786" s="1485">
        <v>90000</v>
      </c>
      <c r="G786" s="1485">
        <v>90000</v>
      </c>
      <c r="H786" s="1463"/>
      <c r="I786" s="1463"/>
      <c r="J786" s="1463"/>
      <c r="K786" s="1463"/>
    </row>
    <row r="787" spans="1:11" ht="15" customHeight="1">
      <c r="A787" s="1463"/>
      <c r="B787" s="1463"/>
      <c r="C787" s="1466" t="s">
        <v>49</v>
      </c>
      <c r="D787" s="1485">
        <v>0</v>
      </c>
      <c r="E787" s="1485">
        <v>90000</v>
      </c>
      <c r="F787" s="1485">
        <v>90000</v>
      </c>
      <c r="G787" s="1485">
        <v>90000</v>
      </c>
      <c r="H787" s="1463"/>
      <c r="I787" s="1463"/>
      <c r="J787" s="1463"/>
      <c r="K787" s="1463"/>
    </row>
    <row r="788" spans="1:11" ht="15" customHeight="1">
      <c r="A788" s="1463"/>
      <c r="B788" s="1463"/>
      <c r="C788" s="1466" t="s">
        <v>50</v>
      </c>
      <c r="D788" s="1485">
        <v>0</v>
      </c>
      <c r="E788" s="1485">
        <v>0</v>
      </c>
      <c r="F788" s="1485">
        <v>0</v>
      </c>
      <c r="G788" s="1485">
        <v>0</v>
      </c>
      <c r="H788" s="1463"/>
      <c r="I788" s="1463"/>
      <c r="J788" s="1463"/>
      <c r="K788" s="1463"/>
    </row>
    <row r="789" spans="1:11" ht="15" customHeight="1">
      <c r="A789" s="1463"/>
      <c r="B789" s="1463"/>
      <c r="C789" s="1466" t="s">
        <v>56</v>
      </c>
      <c r="D789" s="1485">
        <v>0</v>
      </c>
      <c r="E789" s="1485">
        <v>0</v>
      </c>
      <c r="F789" s="1485">
        <v>0</v>
      </c>
      <c r="G789" s="1485">
        <v>0</v>
      </c>
      <c r="H789" s="1463"/>
      <c r="I789" s="1463"/>
      <c r="J789" s="1463"/>
      <c r="K789" s="1463"/>
    </row>
    <row r="790" spans="1:11" ht="15" customHeight="1">
      <c r="A790" s="1463"/>
      <c r="B790" s="1463"/>
      <c r="C790" s="1466" t="s">
        <v>49</v>
      </c>
      <c r="D790" s="1485">
        <v>0</v>
      </c>
      <c r="E790" s="1485">
        <v>0</v>
      </c>
      <c r="F790" s="1485">
        <v>0</v>
      </c>
      <c r="G790" s="1485">
        <v>0</v>
      </c>
      <c r="H790" s="1463"/>
      <c r="I790" s="1463"/>
      <c r="J790" s="1463"/>
      <c r="K790" s="1463"/>
    </row>
    <row r="791" spans="1:11" ht="15" customHeight="1">
      <c r="A791" s="1463"/>
      <c r="B791" s="1463"/>
      <c r="C791" s="1466" t="s">
        <v>50</v>
      </c>
      <c r="D791" s="1485">
        <v>0</v>
      </c>
      <c r="E791" s="1485">
        <v>0</v>
      </c>
      <c r="F791" s="1485">
        <v>0</v>
      </c>
      <c r="G791" s="1485">
        <v>0</v>
      </c>
      <c r="H791" s="1463"/>
      <c r="I791" s="1463"/>
      <c r="J791" s="1463"/>
      <c r="K791" s="1463"/>
    </row>
    <row r="792" spans="1:11" ht="15" customHeight="1">
      <c r="A792" s="1463"/>
      <c r="B792" s="1463"/>
      <c r="C792" s="1466" t="s">
        <v>57</v>
      </c>
      <c r="D792" s="1485">
        <v>0</v>
      </c>
      <c r="E792" s="1485">
        <v>4884000</v>
      </c>
      <c r="F792" s="1485">
        <v>0</v>
      </c>
      <c r="G792" s="1485">
        <v>0</v>
      </c>
      <c r="H792" s="1463"/>
      <c r="I792" s="1463"/>
      <c r="J792" s="1463"/>
      <c r="K792" s="1463"/>
    </row>
    <row r="793" spans="1:11" ht="15" customHeight="1">
      <c r="A793" s="1463"/>
      <c r="B793" s="1463"/>
      <c r="C793" s="1466" t="s">
        <v>49</v>
      </c>
      <c r="D793" s="1485">
        <v>0</v>
      </c>
      <c r="E793" s="1485">
        <v>4884000</v>
      </c>
      <c r="F793" s="1485">
        <v>0</v>
      </c>
      <c r="G793" s="1485">
        <v>0</v>
      </c>
      <c r="H793" s="1463"/>
      <c r="I793" s="1463"/>
      <c r="J793" s="1463"/>
      <c r="K793" s="1463"/>
    </row>
    <row r="794" spans="1:11" ht="15" customHeight="1">
      <c r="A794" s="1463"/>
      <c r="B794" s="1463"/>
      <c r="C794" s="1466" t="s">
        <v>58</v>
      </c>
      <c r="D794" s="1485">
        <v>0</v>
      </c>
      <c r="E794" s="1485">
        <v>0</v>
      </c>
      <c r="F794" s="1485">
        <v>0</v>
      </c>
      <c r="G794" s="1485">
        <v>0</v>
      </c>
      <c r="H794" s="1463"/>
      <c r="I794" s="1463"/>
      <c r="J794" s="1463"/>
      <c r="K794" s="1463"/>
    </row>
    <row r="795" spans="1:11" ht="15" customHeight="1">
      <c r="A795" s="1463"/>
      <c r="B795" s="1463"/>
      <c r="C795" s="1466" t="s">
        <v>59</v>
      </c>
      <c r="D795" s="1485">
        <v>0</v>
      </c>
      <c r="E795" s="1485">
        <v>0</v>
      </c>
      <c r="F795" s="1485">
        <v>0</v>
      </c>
      <c r="G795" s="1485">
        <v>0</v>
      </c>
      <c r="H795" s="1463"/>
      <c r="I795" s="1463"/>
      <c r="J795" s="1463"/>
      <c r="K795" s="1463"/>
    </row>
    <row r="796" spans="1:11" ht="15" customHeight="1">
      <c r="A796" s="1463"/>
      <c r="B796" s="1463"/>
      <c r="C796" s="1466" t="s">
        <v>60</v>
      </c>
      <c r="D796" s="1485">
        <v>0</v>
      </c>
      <c r="E796" s="1485">
        <v>0</v>
      </c>
      <c r="F796" s="1485">
        <v>0</v>
      </c>
      <c r="G796" s="1485">
        <v>0</v>
      </c>
      <c r="H796" s="1463"/>
      <c r="I796" s="1463"/>
      <c r="J796" s="1463"/>
      <c r="K796" s="1463"/>
    </row>
    <row r="797" spans="1:11" ht="15" customHeight="1">
      <c r="A797" s="1463"/>
      <c r="B797" s="1463"/>
      <c r="C797" s="1466" t="s">
        <v>61</v>
      </c>
      <c r="D797" s="1485">
        <v>0</v>
      </c>
      <c r="E797" s="1485">
        <v>0</v>
      </c>
      <c r="F797" s="1485">
        <v>0</v>
      </c>
      <c r="G797" s="1485">
        <v>0</v>
      </c>
      <c r="H797" s="1463"/>
      <c r="I797" s="1463"/>
      <c r="J797" s="1463"/>
      <c r="K797" s="1463"/>
    </row>
    <row r="798" spans="1:11" ht="15" customHeight="1">
      <c r="A798" s="1463"/>
      <c r="B798" s="1463"/>
      <c r="C798" s="1466" t="s">
        <v>62</v>
      </c>
      <c r="D798" s="1485">
        <v>0</v>
      </c>
      <c r="E798" s="1485">
        <v>110116000</v>
      </c>
      <c r="F798" s="1485">
        <v>48000000</v>
      </c>
      <c r="G798" s="1485">
        <v>48000000</v>
      </c>
      <c r="H798" s="1463"/>
      <c r="I798" s="1463"/>
      <c r="J798" s="1463"/>
      <c r="K798" s="1463"/>
    </row>
    <row r="799" spans="1:11" ht="15" customHeight="1">
      <c r="A799" s="1463"/>
      <c r="B799" s="1463"/>
      <c r="C799" s="1466" t="s">
        <v>49</v>
      </c>
      <c r="D799" s="1485">
        <v>0</v>
      </c>
      <c r="E799" s="1485">
        <v>110116000</v>
      </c>
      <c r="F799" s="1485">
        <v>48000000</v>
      </c>
      <c r="G799" s="1485">
        <v>48000000</v>
      </c>
      <c r="H799" s="1463"/>
      <c r="I799" s="1463"/>
      <c r="J799" s="1463"/>
      <c r="K799" s="1463"/>
    </row>
    <row r="800" spans="1:11" ht="15" customHeight="1">
      <c r="A800" s="1463"/>
      <c r="B800" s="1463"/>
      <c r="C800" s="1466" t="s">
        <v>58</v>
      </c>
      <c r="D800" s="1485">
        <v>0</v>
      </c>
      <c r="E800" s="1485">
        <v>0</v>
      </c>
      <c r="F800" s="1485">
        <v>0</v>
      </c>
      <c r="G800" s="1485">
        <v>0</v>
      </c>
      <c r="H800" s="1463"/>
      <c r="I800" s="1463"/>
      <c r="J800" s="1463"/>
      <c r="K800" s="1463"/>
    </row>
    <row r="801" spans="1:11" ht="15" customHeight="1">
      <c r="A801" s="1463"/>
      <c r="B801" s="1463"/>
      <c r="C801" s="1466" t="s">
        <v>59</v>
      </c>
      <c r="D801" s="1485">
        <v>0</v>
      </c>
      <c r="E801" s="1485">
        <v>0</v>
      </c>
      <c r="F801" s="1485">
        <v>0</v>
      </c>
      <c r="G801" s="1485">
        <v>0</v>
      </c>
      <c r="H801" s="1463"/>
      <c r="I801" s="1463"/>
      <c r="J801" s="1463"/>
      <c r="K801" s="1463"/>
    </row>
    <row r="802" spans="1:11" ht="15" customHeight="1">
      <c r="A802" s="1463"/>
      <c r="B802" s="1463"/>
      <c r="C802" s="1466" t="s">
        <v>60</v>
      </c>
      <c r="D802" s="1485">
        <v>0</v>
      </c>
      <c r="E802" s="1485">
        <v>0</v>
      </c>
      <c r="F802" s="1485">
        <v>0</v>
      </c>
      <c r="G802" s="1485">
        <v>0</v>
      </c>
      <c r="H802" s="1463"/>
      <c r="I802" s="1463"/>
      <c r="J802" s="1463"/>
      <c r="K802" s="1463"/>
    </row>
    <row r="803" spans="1:11" ht="15" customHeight="1">
      <c r="A803" s="1463"/>
      <c r="B803" s="1463"/>
      <c r="C803" s="1466" t="s">
        <v>61</v>
      </c>
      <c r="D803" s="1485">
        <v>0</v>
      </c>
      <c r="E803" s="1485">
        <v>0</v>
      </c>
      <c r="F803" s="1485">
        <v>0</v>
      </c>
      <c r="G803" s="1485">
        <v>0</v>
      </c>
      <c r="H803" s="1463"/>
      <c r="I803" s="1463"/>
      <c r="J803" s="1463"/>
      <c r="K803" s="1463"/>
    </row>
    <row r="804" spans="1:11" ht="15" customHeight="1">
      <c r="A804" s="1463"/>
      <c r="B804" s="1463"/>
      <c r="C804" s="1466" t="s">
        <v>63</v>
      </c>
      <c r="D804" s="1485">
        <v>0</v>
      </c>
      <c r="E804" s="1485">
        <v>0</v>
      </c>
      <c r="F804" s="1485">
        <v>0</v>
      </c>
      <c r="G804" s="1485">
        <v>0</v>
      </c>
      <c r="H804" s="1463"/>
      <c r="I804" s="1463"/>
      <c r="J804" s="1463"/>
      <c r="K804" s="1463"/>
    </row>
    <row r="805" spans="1:11" ht="15" customHeight="1">
      <c r="A805" s="1463"/>
      <c r="B805" s="1463"/>
      <c r="C805" s="1466" t="s">
        <v>49</v>
      </c>
      <c r="D805" s="1485">
        <v>0</v>
      </c>
      <c r="E805" s="1485">
        <v>0</v>
      </c>
      <c r="F805" s="1485">
        <v>0</v>
      </c>
      <c r="G805" s="1485">
        <v>0</v>
      </c>
      <c r="H805" s="1463"/>
      <c r="I805" s="1463"/>
      <c r="J805" s="1463"/>
      <c r="K805" s="1463"/>
    </row>
    <row r="806" spans="1:11" ht="15" customHeight="1">
      <c r="A806" s="1463"/>
      <c r="B806" s="1463"/>
      <c r="C806" s="1466" t="s">
        <v>58</v>
      </c>
      <c r="D806" s="1485">
        <v>0</v>
      </c>
      <c r="E806" s="1485">
        <v>0</v>
      </c>
      <c r="F806" s="1485">
        <v>0</v>
      </c>
      <c r="G806" s="1485">
        <v>0</v>
      </c>
      <c r="H806" s="1463"/>
      <c r="I806" s="1463"/>
      <c r="J806" s="1463"/>
      <c r="K806" s="1463"/>
    </row>
    <row r="807" spans="1:11" ht="15" customHeight="1">
      <c r="A807" s="1463"/>
      <c r="B807" s="1463"/>
      <c r="C807" s="1466" t="s">
        <v>59</v>
      </c>
      <c r="D807" s="1485">
        <v>0</v>
      </c>
      <c r="E807" s="1485">
        <v>0</v>
      </c>
      <c r="F807" s="1485">
        <v>0</v>
      </c>
      <c r="G807" s="1485">
        <v>0</v>
      </c>
      <c r="H807" s="1463"/>
      <c r="I807" s="1463"/>
      <c r="J807" s="1463"/>
      <c r="K807" s="1463"/>
    </row>
    <row r="808" spans="1:11" ht="15" customHeight="1">
      <c r="A808" s="1463"/>
      <c r="B808" s="1463"/>
      <c r="C808" s="1466" t="s">
        <v>60</v>
      </c>
      <c r="D808" s="1485">
        <v>0</v>
      </c>
      <c r="E808" s="1485">
        <v>0</v>
      </c>
      <c r="F808" s="1485">
        <v>0</v>
      </c>
      <c r="G808" s="1485">
        <v>0</v>
      </c>
      <c r="H808" s="1463"/>
      <c r="I808" s="1463"/>
      <c r="J808" s="1463"/>
      <c r="K808" s="1463"/>
    </row>
    <row r="809" spans="1:11" ht="15" customHeight="1">
      <c r="A809" s="1463"/>
      <c r="B809" s="1463"/>
      <c r="C809" s="1466" t="s">
        <v>61</v>
      </c>
      <c r="D809" s="1485">
        <v>0</v>
      </c>
      <c r="E809" s="1485">
        <v>0</v>
      </c>
      <c r="F809" s="1485">
        <v>0</v>
      </c>
      <c r="G809" s="1485">
        <v>0</v>
      </c>
      <c r="H809" s="1463"/>
      <c r="I809" s="1463"/>
      <c r="J809" s="1463"/>
      <c r="K809" s="1463"/>
    </row>
    <row r="810" spans="1:11" ht="15" customHeight="1">
      <c r="A810" s="1463"/>
      <c r="B810" s="1463"/>
      <c r="C810" s="1466" t="s">
        <v>64</v>
      </c>
      <c r="D810" s="1485">
        <v>0</v>
      </c>
      <c r="E810" s="1485">
        <v>0</v>
      </c>
      <c r="F810" s="1485">
        <v>0</v>
      </c>
      <c r="G810" s="1485">
        <v>0</v>
      </c>
      <c r="H810" s="1463"/>
      <c r="I810" s="1463"/>
      <c r="J810" s="1463"/>
      <c r="K810" s="1463"/>
    </row>
    <row r="811" spans="1:11" ht="15" customHeight="1">
      <c r="A811" s="1463"/>
      <c r="B811" s="1463"/>
      <c r="C811" s="1466" t="s">
        <v>65</v>
      </c>
      <c r="D811" s="1485">
        <v>0</v>
      </c>
      <c r="E811" s="1485">
        <v>0</v>
      </c>
      <c r="F811" s="1485">
        <v>0</v>
      </c>
      <c r="G811" s="1485">
        <v>0</v>
      </c>
      <c r="H811" s="1463"/>
      <c r="I811" s="1463"/>
      <c r="J811" s="1463"/>
      <c r="K811" s="1463"/>
    </row>
    <row r="812" spans="1:11" ht="20.100000000000001" customHeight="1">
      <c r="A812" s="1463"/>
      <c r="B812" s="1463"/>
      <c r="C812" s="1487" t="s">
        <v>18</v>
      </c>
      <c r="D812" s="1463"/>
      <c r="E812" s="1463"/>
      <c r="F812" s="1463"/>
      <c r="G812" s="1463"/>
      <c r="H812" s="1463"/>
      <c r="I812" s="1463"/>
      <c r="J812" s="1463"/>
      <c r="K812" s="1463"/>
    </row>
  </sheetData>
  <mergeCells count="75">
    <mergeCell ref="D6:G6"/>
    <mergeCell ref="C1:G1"/>
    <mergeCell ref="C2:G2"/>
    <mergeCell ref="D3:G3"/>
    <mergeCell ref="D4:G4"/>
    <mergeCell ref="D5:G5"/>
    <mergeCell ref="D82:G82"/>
    <mergeCell ref="D7:G7"/>
    <mergeCell ref="C8:G8"/>
    <mergeCell ref="C9:G9"/>
    <mergeCell ref="D10:G10"/>
    <mergeCell ref="D17:G17"/>
    <mergeCell ref="C24:G24"/>
    <mergeCell ref="D25:G25"/>
    <mergeCell ref="D26:G26"/>
    <mergeCell ref="D27:G27"/>
    <mergeCell ref="D28:G28"/>
    <mergeCell ref="C37:G37"/>
    <mergeCell ref="D203:G203"/>
    <mergeCell ref="D83:G83"/>
    <mergeCell ref="D84:G84"/>
    <mergeCell ref="C93:G93"/>
    <mergeCell ref="C138:G138"/>
    <mergeCell ref="D139:G139"/>
    <mergeCell ref="D140:G140"/>
    <mergeCell ref="D141:G141"/>
    <mergeCell ref="D142:G142"/>
    <mergeCell ref="C151:G151"/>
    <mergeCell ref="D196:G196"/>
    <mergeCell ref="C202:G202"/>
    <mergeCell ref="D319:G319"/>
    <mergeCell ref="D204:G204"/>
    <mergeCell ref="D205:G205"/>
    <mergeCell ref="D206:G206"/>
    <mergeCell ref="C215:G215"/>
    <mergeCell ref="C260:G260"/>
    <mergeCell ref="D261:G261"/>
    <mergeCell ref="D262:G262"/>
    <mergeCell ref="D263:G263"/>
    <mergeCell ref="D264:G264"/>
    <mergeCell ref="C273:G273"/>
    <mergeCell ref="D318:G318"/>
    <mergeCell ref="C443:G443"/>
    <mergeCell ref="D320:G320"/>
    <mergeCell ref="D321:G321"/>
    <mergeCell ref="C330:G330"/>
    <mergeCell ref="D375:G375"/>
    <mergeCell ref="D376:G376"/>
    <mergeCell ref="D377:G377"/>
    <mergeCell ref="D378:G378"/>
    <mergeCell ref="C387:G387"/>
    <mergeCell ref="D432:G432"/>
    <mergeCell ref="D433:G433"/>
    <mergeCell ref="D434:G434"/>
    <mergeCell ref="D603:G603"/>
    <mergeCell ref="D488:G488"/>
    <mergeCell ref="D489:G489"/>
    <mergeCell ref="D490:G490"/>
    <mergeCell ref="C499:G499"/>
    <mergeCell ref="D544:G544"/>
    <mergeCell ref="D545:G545"/>
    <mergeCell ref="D546:G546"/>
    <mergeCell ref="D547:G547"/>
    <mergeCell ref="C556:G556"/>
    <mergeCell ref="D601:G601"/>
    <mergeCell ref="D602:G602"/>
    <mergeCell ref="D714:G714"/>
    <mergeCell ref="D715:G715"/>
    <mergeCell ref="C724:G724"/>
    <mergeCell ref="C612:G612"/>
    <mergeCell ref="D657:G657"/>
    <mergeCell ref="D658:G658"/>
    <mergeCell ref="D659:G659"/>
    <mergeCell ref="C668:G668"/>
    <mergeCell ref="D713:G713"/>
  </mergeCells>
  <pageMargins left="0" right="0" top="0" bottom="0" header="0" footer="0"/>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914"/>
  <sheetViews>
    <sheetView view="pageBreakPreview" topLeftCell="B875" zoomScale="75" zoomScaleNormal="100" zoomScaleSheetLayoutView="75" workbookViewId="0">
      <selection activeCell="B915" sqref="A915:XFD920"/>
    </sheetView>
  </sheetViews>
  <sheetFormatPr defaultColWidth="9.125" defaultRowHeight="14.25"/>
  <cols>
    <col min="1" max="1" width="13.25" style="24" hidden="1"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23"/>
      <c r="B1" s="23"/>
      <c r="C1" s="1856" t="s">
        <v>0</v>
      </c>
      <c r="D1" s="1857"/>
      <c r="E1" s="1857"/>
      <c r="F1" s="1857"/>
      <c r="G1" s="1857"/>
      <c r="H1" s="23"/>
      <c r="I1" s="23"/>
      <c r="J1" s="23"/>
      <c r="K1" s="23"/>
    </row>
    <row r="2" spans="1:11" ht="24.95" customHeight="1">
      <c r="A2" s="23"/>
      <c r="B2" s="23"/>
      <c r="C2" s="1858" t="s">
        <v>1</v>
      </c>
      <c r="D2" s="1859"/>
      <c r="E2" s="1859"/>
      <c r="F2" s="1859"/>
      <c r="G2" s="1859"/>
      <c r="H2" s="23"/>
      <c r="I2" s="23"/>
      <c r="J2" s="23"/>
      <c r="K2" s="23"/>
    </row>
    <row r="3" spans="1:11" ht="14.1" customHeight="1">
      <c r="A3" s="23"/>
      <c r="B3" s="23"/>
      <c r="C3" s="25" t="s">
        <v>2</v>
      </c>
      <c r="D3" s="1860" t="s">
        <v>2948</v>
      </c>
      <c r="E3" s="1861"/>
      <c r="F3" s="1861"/>
      <c r="G3" s="1861"/>
      <c r="H3" s="23"/>
      <c r="I3" s="23"/>
      <c r="J3" s="23"/>
      <c r="K3" s="23"/>
    </row>
    <row r="4" spans="1:11" ht="14.1" customHeight="1">
      <c r="A4" s="23"/>
      <c r="B4" s="23"/>
      <c r="C4" s="25" t="s">
        <v>4</v>
      </c>
      <c r="D4" s="1860" t="s">
        <v>2127</v>
      </c>
      <c r="E4" s="1861"/>
      <c r="F4" s="1861"/>
      <c r="G4" s="1861"/>
      <c r="H4" s="23"/>
      <c r="I4" s="23"/>
      <c r="J4" s="23"/>
      <c r="K4" s="23"/>
    </row>
    <row r="5" spans="1:11" ht="14.1" customHeight="1">
      <c r="A5" s="23"/>
      <c r="B5" s="23"/>
      <c r="C5" s="25" t="s">
        <v>6</v>
      </c>
      <c r="D5" s="1860" t="s">
        <v>2946</v>
      </c>
      <c r="E5" s="1861"/>
      <c r="F5" s="1861"/>
      <c r="G5" s="1861"/>
      <c r="H5" s="23"/>
      <c r="I5" s="23"/>
      <c r="J5" s="23"/>
      <c r="K5" s="23"/>
    </row>
    <row r="6" spans="1:11" ht="14.1" customHeight="1">
      <c r="A6" s="23"/>
      <c r="B6" s="23"/>
      <c r="C6" s="25" t="s">
        <v>8</v>
      </c>
      <c r="D6" s="1860" t="s">
        <v>2947</v>
      </c>
      <c r="E6" s="1861"/>
      <c r="F6" s="1861"/>
      <c r="G6" s="1861"/>
      <c r="H6" s="23"/>
      <c r="I6" s="23"/>
      <c r="J6" s="23"/>
      <c r="K6" s="23"/>
    </row>
    <row r="7" spans="1:11" ht="14.1" customHeight="1">
      <c r="A7" s="23"/>
      <c r="B7" s="23"/>
      <c r="C7" s="25" t="s">
        <v>10</v>
      </c>
      <c r="D7" s="1862" t="s">
        <v>11</v>
      </c>
      <c r="E7" s="1863"/>
      <c r="F7" s="1863"/>
      <c r="G7" s="1863"/>
      <c r="H7" s="23"/>
      <c r="I7" s="23"/>
      <c r="J7" s="23"/>
      <c r="K7" s="23"/>
    </row>
    <row r="8" spans="1:11" ht="14.1" customHeight="1">
      <c r="A8" s="23"/>
      <c r="B8" s="23"/>
      <c r="C8" s="1864" t="s">
        <v>12</v>
      </c>
      <c r="D8" s="1865"/>
      <c r="E8" s="1865"/>
      <c r="F8" s="1865"/>
      <c r="G8" s="1865"/>
      <c r="H8" s="23"/>
      <c r="I8" s="23"/>
      <c r="J8" s="23"/>
      <c r="K8" s="23"/>
    </row>
    <row r="9" spans="1:11" ht="14.1" customHeight="1">
      <c r="A9" s="23"/>
      <c r="B9" s="23"/>
      <c r="C9" s="1866" t="s">
        <v>2946</v>
      </c>
      <c r="D9" s="1867"/>
      <c r="E9" s="1867"/>
      <c r="F9" s="1867"/>
      <c r="G9" s="1867"/>
      <c r="H9" s="23"/>
      <c r="I9" s="23"/>
      <c r="J9" s="23"/>
      <c r="K9" s="23"/>
    </row>
    <row r="10" spans="1:11" ht="69" customHeight="1">
      <c r="A10" s="23"/>
      <c r="B10" s="23"/>
      <c r="C10" s="26" t="s">
        <v>14</v>
      </c>
      <c r="D10" s="1854" t="s">
        <v>2945</v>
      </c>
      <c r="E10" s="1855"/>
      <c r="F10" s="1855"/>
      <c r="G10" s="1855"/>
      <c r="H10" s="23"/>
      <c r="I10" s="23"/>
      <c r="J10" s="23"/>
      <c r="K10" s="23"/>
    </row>
    <row r="11" spans="1:11" ht="27.95" customHeight="1">
      <c r="A11" s="23"/>
      <c r="B11" s="23"/>
      <c r="C11" s="27" t="s">
        <v>209</v>
      </c>
      <c r="D11" s="28">
        <v>2023</v>
      </c>
      <c r="E11" s="28">
        <v>2024</v>
      </c>
      <c r="F11" s="28">
        <v>2025</v>
      </c>
      <c r="G11" s="28">
        <v>2026</v>
      </c>
      <c r="H11" s="23"/>
      <c r="I11" s="23"/>
      <c r="J11" s="23"/>
      <c r="K11" s="23"/>
    </row>
    <row r="12" spans="1:11" ht="14.1" customHeight="1">
      <c r="A12" s="23"/>
      <c r="B12" s="23"/>
      <c r="C12" s="29"/>
      <c r="D12" s="30" t="s">
        <v>22</v>
      </c>
      <c r="E12" s="30" t="s">
        <v>23</v>
      </c>
      <c r="F12" s="30" t="s">
        <v>23</v>
      </c>
      <c r="G12" s="30" t="s">
        <v>23</v>
      </c>
      <c r="H12" s="23"/>
      <c r="I12" s="23"/>
      <c r="J12" s="23"/>
      <c r="K12" s="23"/>
    </row>
    <row r="13" spans="1:11" ht="51.95" customHeight="1">
      <c r="A13" s="23"/>
      <c r="B13" s="23"/>
      <c r="C13" s="27" t="s">
        <v>2944</v>
      </c>
      <c r="D13" s="31" t="s">
        <v>215</v>
      </c>
      <c r="E13" s="31" t="s">
        <v>217</v>
      </c>
      <c r="F13" s="31" t="s">
        <v>218</v>
      </c>
      <c r="G13" s="31" t="s">
        <v>427</v>
      </c>
      <c r="H13" s="23"/>
      <c r="I13" s="23"/>
      <c r="J13" s="23"/>
      <c r="K13" s="23"/>
    </row>
    <row r="14" spans="1:11" ht="129.94999999999999" customHeight="1">
      <c r="A14" s="23"/>
      <c r="B14" s="23"/>
      <c r="C14" s="26" t="s">
        <v>16</v>
      </c>
      <c r="D14" s="1854" t="s">
        <v>2943</v>
      </c>
      <c r="E14" s="1855"/>
      <c r="F14" s="1855"/>
      <c r="G14" s="1855"/>
      <c r="H14" s="23"/>
      <c r="I14" s="23"/>
      <c r="J14" s="23"/>
      <c r="K14" s="23"/>
    </row>
    <row r="15" spans="1:11" ht="27.95" customHeight="1">
      <c r="A15" s="23"/>
      <c r="B15" s="23"/>
      <c r="C15" s="27" t="s">
        <v>223</v>
      </c>
      <c r="D15" s="28">
        <v>2023</v>
      </c>
      <c r="E15" s="28">
        <v>2024</v>
      </c>
      <c r="F15" s="28">
        <v>2025</v>
      </c>
      <c r="G15" s="28">
        <v>2026</v>
      </c>
      <c r="H15" s="23"/>
      <c r="I15" s="23"/>
      <c r="J15" s="23"/>
      <c r="K15" s="23"/>
    </row>
    <row r="16" spans="1:11" ht="14.1" customHeight="1">
      <c r="A16" s="23"/>
      <c r="B16" s="23"/>
      <c r="C16" s="29"/>
      <c r="D16" s="30" t="s">
        <v>22</v>
      </c>
      <c r="E16" s="30" t="s">
        <v>23</v>
      </c>
      <c r="F16" s="30" t="s">
        <v>23</v>
      </c>
      <c r="G16" s="30" t="s">
        <v>23</v>
      </c>
      <c r="H16" s="23"/>
      <c r="I16" s="23"/>
      <c r="J16" s="23"/>
      <c r="K16" s="23"/>
    </row>
    <row r="17" spans="1:11" ht="30.95" customHeight="1">
      <c r="A17" s="23"/>
      <c r="B17" s="23"/>
      <c r="C17" s="27" t="s">
        <v>2942</v>
      </c>
      <c r="D17" s="31" t="s">
        <v>1503</v>
      </c>
      <c r="E17" s="31" t="s">
        <v>1602</v>
      </c>
      <c r="F17" s="31" t="s">
        <v>322</v>
      </c>
      <c r="G17" s="31" t="s">
        <v>1777</v>
      </c>
      <c r="H17" s="23"/>
      <c r="I17" s="23"/>
      <c r="J17" s="23"/>
      <c r="K17" s="23"/>
    </row>
    <row r="18" spans="1:11" ht="30.95" customHeight="1">
      <c r="A18" s="23"/>
      <c r="B18" s="23"/>
      <c r="C18" s="27" t="s">
        <v>2941</v>
      </c>
      <c r="D18" s="31" t="s">
        <v>2940</v>
      </c>
      <c r="E18" s="31" t="s">
        <v>1789</v>
      </c>
      <c r="F18" s="31" t="s">
        <v>1786</v>
      </c>
      <c r="G18" s="31" t="s">
        <v>1503</v>
      </c>
      <c r="H18" s="23"/>
      <c r="I18" s="23"/>
      <c r="J18" s="23"/>
      <c r="K18" s="23"/>
    </row>
    <row r="19" spans="1:11" ht="20.100000000000001" customHeight="1">
      <c r="A19" s="23"/>
      <c r="B19" s="23"/>
      <c r="C19" s="27" t="s">
        <v>2939</v>
      </c>
      <c r="D19" s="31" t="s">
        <v>322</v>
      </c>
      <c r="E19" s="31" t="s">
        <v>1777</v>
      </c>
      <c r="F19" s="31" t="s">
        <v>1775</v>
      </c>
      <c r="G19" s="31" t="s">
        <v>214</v>
      </c>
      <c r="H19" s="23"/>
      <c r="I19" s="23"/>
      <c r="J19" s="23"/>
      <c r="K19" s="23"/>
    </row>
    <row r="20" spans="1:11" ht="30.95" customHeight="1">
      <c r="A20" s="23"/>
      <c r="B20" s="23"/>
      <c r="C20" s="27" t="s">
        <v>2844</v>
      </c>
      <c r="D20" s="31" t="s">
        <v>1604</v>
      </c>
      <c r="E20" s="31" t="s">
        <v>2938</v>
      </c>
      <c r="F20" s="31" t="s">
        <v>1503</v>
      </c>
      <c r="G20" s="31" t="s">
        <v>1503</v>
      </c>
      <c r="H20" s="23"/>
      <c r="I20" s="23"/>
      <c r="J20" s="23"/>
      <c r="K20" s="23"/>
    </row>
    <row r="21" spans="1:11" ht="14.1" customHeight="1">
      <c r="A21" s="23"/>
      <c r="B21" s="23"/>
      <c r="C21" s="1852" t="s">
        <v>27</v>
      </c>
      <c r="D21" s="1853"/>
      <c r="E21" s="1853"/>
      <c r="F21" s="1853"/>
      <c r="G21" s="1853"/>
      <c r="H21" s="23"/>
      <c r="I21" s="23"/>
      <c r="J21" s="23"/>
      <c r="K21" s="23"/>
    </row>
    <row r="22" spans="1:11" ht="14.1" customHeight="1">
      <c r="A22" s="23"/>
      <c r="B22" s="23"/>
      <c r="C22" s="32" t="s">
        <v>2937</v>
      </c>
      <c r="D22" s="1852" t="s">
        <v>2936</v>
      </c>
      <c r="E22" s="1853"/>
      <c r="F22" s="1853"/>
      <c r="G22" s="1853"/>
      <c r="H22" s="23"/>
      <c r="I22" s="23"/>
      <c r="J22" s="23"/>
      <c r="K22" s="23"/>
    </row>
    <row r="23" spans="1:11" ht="14.1" customHeight="1">
      <c r="A23" s="23"/>
      <c r="B23" s="23"/>
      <c r="C23" s="33" t="s">
        <v>19</v>
      </c>
      <c r="D23" s="1850" t="s">
        <v>2935</v>
      </c>
      <c r="E23" s="1851"/>
      <c r="F23" s="1851"/>
      <c r="G23" s="1851"/>
      <c r="H23" s="23"/>
      <c r="I23" s="23"/>
      <c r="J23" s="23"/>
      <c r="K23" s="23"/>
    </row>
    <row r="24" spans="1:11" ht="14.1" customHeight="1">
      <c r="A24" s="23"/>
      <c r="B24" s="23"/>
      <c r="C24" s="34" t="s">
        <v>20</v>
      </c>
      <c r="D24" s="1846" t="s">
        <v>2934</v>
      </c>
      <c r="E24" s="1847"/>
      <c r="F24" s="1847"/>
      <c r="G24" s="1847"/>
      <c r="H24" s="23"/>
      <c r="I24" s="23"/>
      <c r="J24" s="23"/>
      <c r="K24" s="23"/>
    </row>
    <row r="25" spans="1:11" ht="14.1" customHeight="1">
      <c r="A25" s="23"/>
      <c r="B25" s="23"/>
      <c r="C25" s="34" t="s">
        <v>21</v>
      </c>
      <c r="D25" s="1846" t="s">
        <v>134</v>
      </c>
      <c r="E25" s="1847"/>
      <c r="F25" s="1847"/>
      <c r="G25" s="1847"/>
      <c r="H25" s="23"/>
      <c r="I25" s="23"/>
      <c r="J25" s="23"/>
      <c r="K25" s="23"/>
    </row>
    <row r="26" spans="1:11" ht="15" customHeight="1">
      <c r="A26" s="23"/>
      <c r="B26" s="23"/>
      <c r="C26" s="35"/>
      <c r="D26" s="36">
        <v>2023</v>
      </c>
      <c r="E26" s="36">
        <v>2024</v>
      </c>
      <c r="F26" s="36">
        <v>2025</v>
      </c>
      <c r="G26" s="36">
        <v>2026</v>
      </c>
      <c r="H26" s="23"/>
      <c r="I26" s="23"/>
      <c r="J26" s="23"/>
      <c r="K26" s="23"/>
    </row>
    <row r="27" spans="1:11" ht="15" customHeight="1">
      <c r="A27" s="23"/>
      <c r="B27" s="23"/>
      <c r="C27" s="37"/>
      <c r="D27" s="38" t="s">
        <v>22</v>
      </c>
      <c r="E27" s="38" t="s">
        <v>23</v>
      </c>
      <c r="F27" s="38" t="s">
        <v>23</v>
      </c>
      <c r="G27" s="38" t="s">
        <v>23</v>
      </c>
      <c r="H27" s="23"/>
      <c r="I27" s="23"/>
      <c r="J27" s="23"/>
      <c r="K27" s="23"/>
    </row>
    <row r="28" spans="1:11" ht="14.1" customHeight="1">
      <c r="A28" s="23"/>
      <c r="B28" s="23"/>
      <c r="C28" s="27" t="s">
        <v>33</v>
      </c>
      <c r="D28" s="31" t="s">
        <v>2933</v>
      </c>
      <c r="E28" s="31" t="s">
        <v>1558</v>
      </c>
      <c r="F28" s="31" t="s">
        <v>2932</v>
      </c>
      <c r="G28" s="31" t="s">
        <v>2932</v>
      </c>
      <c r="H28" s="23"/>
      <c r="I28" s="23"/>
      <c r="J28" s="23"/>
      <c r="K28" s="23"/>
    </row>
    <row r="29" spans="1:11" ht="14.1" customHeight="1">
      <c r="A29" s="23"/>
      <c r="B29" s="23"/>
      <c r="C29" s="27" t="s">
        <v>35</v>
      </c>
      <c r="D29" s="31" t="s">
        <v>2931</v>
      </c>
      <c r="E29" s="31" t="s">
        <v>2930</v>
      </c>
      <c r="F29" s="31" t="s">
        <v>2929</v>
      </c>
      <c r="G29" s="31" t="s">
        <v>2929</v>
      </c>
      <c r="H29" s="23"/>
      <c r="I29" s="23"/>
      <c r="J29" s="23"/>
      <c r="K29" s="23"/>
    </row>
    <row r="30" spans="1:11" ht="14.1" customHeight="1">
      <c r="A30" s="23"/>
      <c r="B30" s="23"/>
      <c r="C30" s="27" t="s">
        <v>40</v>
      </c>
      <c r="D30" s="31" t="s">
        <v>2928</v>
      </c>
      <c r="E30" s="31" t="s">
        <v>2927</v>
      </c>
      <c r="F30" s="31" t="s">
        <v>2926</v>
      </c>
      <c r="G30" s="31" t="s">
        <v>2926</v>
      </c>
      <c r="H30" s="23"/>
      <c r="I30" s="23"/>
      <c r="J30" s="23"/>
      <c r="K30" s="23"/>
    </row>
    <row r="31" spans="1:11" ht="14.1" customHeight="1">
      <c r="A31" s="23"/>
      <c r="B31" s="23"/>
      <c r="C31" s="27" t="s">
        <v>41</v>
      </c>
      <c r="D31" s="31" t="s">
        <v>18</v>
      </c>
      <c r="E31" s="31" t="s">
        <v>2925</v>
      </c>
      <c r="F31" s="31" t="s">
        <v>2924</v>
      </c>
      <c r="G31" s="31" t="s">
        <v>42</v>
      </c>
      <c r="H31" s="23"/>
      <c r="I31" s="23"/>
      <c r="J31" s="23"/>
      <c r="K31" s="23"/>
    </row>
    <row r="32" spans="1:11" ht="14.1" customHeight="1">
      <c r="A32" s="23"/>
      <c r="B32" s="23"/>
      <c r="C32" s="27" t="s">
        <v>43</v>
      </c>
      <c r="D32" s="31" t="s">
        <v>18</v>
      </c>
      <c r="E32" s="31" t="s">
        <v>2923</v>
      </c>
      <c r="F32" s="31" t="s">
        <v>2922</v>
      </c>
      <c r="G32" s="31" t="s">
        <v>42</v>
      </c>
      <c r="H32" s="23"/>
      <c r="I32" s="23"/>
      <c r="J32" s="23"/>
      <c r="K32" s="23"/>
    </row>
    <row r="33" spans="1:11" ht="14.1" customHeight="1">
      <c r="A33" s="23"/>
      <c r="B33" s="23"/>
      <c r="C33" s="27" t="s">
        <v>47</v>
      </c>
      <c r="D33" s="31" t="s">
        <v>18</v>
      </c>
      <c r="E33" s="31" t="s">
        <v>2921</v>
      </c>
      <c r="F33" s="31" t="s">
        <v>2920</v>
      </c>
      <c r="G33" s="31" t="s">
        <v>42</v>
      </c>
      <c r="H33" s="23"/>
      <c r="I33" s="23"/>
      <c r="J33" s="23"/>
      <c r="K33" s="23"/>
    </row>
    <row r="34" spans="1:11" ht="14.1" customHeight="1">
      <c r="A34" s="23"/>
      <c r="B34" s="23"/>
      <c r="C34" s="1848" t="s">
        <v>24</v>
      </c>
      <c r="D34" s="1849"/>
      <c r="E34" s="1849"/>
      <c r="F34" s="1849"/>
      <c r="G34" s="1849"/>
      <c r="H34" s="23"/>
      <c r="I34" s="23"/>
      <c r="J34" s="23"/>
      <c r="K34" s="23"/>
    </row>
    <row r="35" spans="1:11" ht="14.1" customHeight="1">
      <c r="A35" s="23"/>
      <c r="B35" s="23"/>
      <c r="C35" s="35"/>
      <c r="D35" s="36">
        <v>2023</v>
      </c>
      <c r="E35" s="36">
        <v>2024</v>
      </c>
      <c r="F35" s="36">
        <v>2025</v>
      </c>
      <c r="G35" s="36">
        <v>2026</v>
      </c>
      <c r="H35" s="23"/>
      <c r="I35" s="23"/>
      <c r="J35" s="23"/>
      <c r="K35" s="23"/>
    </row>
    <row r="36" spans="1:11" ht="14.1" customHeight="1">
      <c r="A36" s="23"/>
      <c r="B36" s="23"/>
      <c r="C36" s="37"/>
      <c r="D36" s="38" t="s">
        <v>22</v>
      </c>
      <c r="E36" s="38" t="s">
        <v>23</v>
      </c>
      <c r="F36" s="38" t="s">
        <v>23</v>
      </c>
      <c r="G36" s="38" t="s">
        <v>23</v>
      </c>
      <c r="H36" s="23"/>
      <c r="I36" s="23"/>
      <c r="J36" s="23"/>
      <c r="K36" s="23"/>
    </row>
    <row r="37" spans="1:11" ht="14.1" customHeight="1">
      <c r="A37" s="23"/>
      <c r="B37" s="23"/>
      <c r="C37" s="39" t="s">
        <v>48</v>
      </c>
      <c r="D37" s="40">
        <v>0</v>
      </c>
      <c r="E37" s="40">
        <v>979000000</v>
      </c>
      <c r="F37" s="40">
        <v>1014007000</v>
      </c>
      <c r="G37" s="40">
        <v>1014007000</v>
      </c>
      <c r="H37" s="23"/>
      <c r="I37" s="23"/>
      <c r="J37" s="23"/>
      <c r="K37" s="23"/>
    </row>
    <row r="38" spans="1:11" ht="14.1" customHeight="1">
      <c r="A38" s="23"/>
      <c r="B38" s="23"/>
      <c r="C38" s="39" t="s">
        <v>49</v>
      </c>
      <c r="D38" s="40">
        <v>0</v>
      </c>
      <c r="E38" s="40">
        <v>979000000</v>
      </c>
      <c r="F38" s="40">
        <v>1014007000</v>
      </c>
      <c r="G38" s="40">
        <v>1014007000</v>
      </c>
      <c r="H38" s="23"/>
      <c r="I38" s="23"/>
      <c r="J38" s="23"/>
      <c r="K38" s="23"/>
    </row>
    <row r="39" spans="1:11" ht="14.1" customHeight="1">
      <c r="A39" s="23"/>
      <c r="B39" s="23"/>
      <c r="C39" s="39" t="s">
        <v>50</v>
      </c>
      <c r="D39" s="40">
        <v>0</v>
      </c>
      <c r="E39" s="40">
        <v>0</v>
      </c>
      <c r="F39" s="40">
        <v>0</v>
      </c>
      <c r="G39" s="40">
        <v>0</v>
      </c>
      <c r="H39" s="23"/>
      <c r="I39" s="23"/>
      <c r="J39" s="23"/>
      <c r="K39" s="23"/>
    </row>
    <row r="40" spans="1:11" ht="14.1" customHeight="1">
      <c r="A40" s="23"/>
      <c r="B40" s="23"/>
      <c r="C40" s="39" t="s">
        <v>51</v>
      </c>
      <c r="D40" s="40">
        <v>0</v>
      </c>
      <c r="E40" s="40">
        <v>123946000</v>
      </c>
      <c r="F40" s="40">
        <v>123946000</v>
      </c>
      <c r="G40" s="40">
        <v>123946000</v>
      </c>
      <c r="H40" s="23"/>
      <c r="I40" s="23"/>
      <c r="J40" s="23"/>
      <c r="K40" s="23"/>
    </row>
    <row r="41" spans="1:11" ht="14.1" customHeight="1">
      <c r="A41" s="23"/>
      <c r="B41" s="23"/>
      <c r="C41" s="39" t="s">
        <v>49</v>
      </c>
      <c r="D41" s="40">
        <v>0</v>
      </c>
      <c r="E41" s="40">
        <v>123946000</v>
      </c>
      <c r="F41" s="40">
        <v>123946000</v>
      </c>
      <c r="G41" s="40">
        <v>123946000</v>
      </c>
      <c r="H41" s="23"/>
      <c r="I41" s="23"/>
      <c r="J41" s="23"/>
      <c r="K41" s="23"/>
    </row>
    <row r="42" spans="1:11" ht="14.1" customHeight="1">
      <c r="A42" s="23"/>
      <c r="B42" s="23"/>
      <c r="C42" s="39" t="s">
        <v>50</v>
      </c>
      <c r="D42" s="40">
        <v>0</v>
      </c>
      <c r="E42" s="40">
        <v>0</v>
      </c>
      <c r="F42" s="40">
        <v>0</v>
      </c>
      <c r="G42" s="40">
        <v>0</v>
      </c>
      <c r="H42" s="23"/>
      <c r="I42" s="23"/>
      <c r="J42" s="23"/>
      <c r="K42" s="23"/>
    </row>
    <row r="43" spans="1:11" ht="14.1" customHeight="1">
      <c r="A43" s="23"/>
      <c r="B43" s="23"/>
      <c r="C43" s="39" t="s">
        <v>52</v>
      </c>
      <c r="D43" s="40">
        <v>0</v>
      </c>
      <c r="E43" s="40">
        <v>248117000</v>
      </c>
      <c r="F43" s="40">
        <v>243117000</v>
      </c>
      <c r="G43" s="40">
        <v>243117000</v>
      </c>
      <c r="H43" s="23"/>
      <c r="I43" s="23"/>
      <c r="J43" s="23"/>
      <c r="K43" s="23"/>
    </row>
    <row r="44" spans="1:11" ht="14.1" customHeight="1">
      <c r="A44" s="23"/>
      <c r="B44" s="23"/>
      <c r="C44" s="39" t="s">
        <v>49</v>
      </c>
      <c r="D44" s="40">
        <v>0</v>
      </c>
      <c r="E44" s="40">
        <v>248117000</v>
      </c>
      <c r="F44" s="40">
        <v>243117000</v>
      </c>
      <c r="G44" s="40">
        <v>243117000</v>
      </c>
      <c r="H44" s="23"/>
      <c r="I44" s="23"/>
      <c r="J44" s="23"/>
      <c r="K44" s="23"/>
    </row>
    <row r="45" spans="1:11" ht="14.1" customHeight="1">
      <c r="A45" s="23"/>
      <c r="B45" s="23"/>
      <c r="C45" s="39" t="s">
        <v>50</v>
      </c>
      <c r="D45" s="40">
        <v>0</v>
      </c>
      <c r="E45" s="40">
        <v>0</v>
      </c>
      <c r="F45" s="40">
        <v>0</v>
      </c>
      <c r="G45" s="40">
        <v>0</v>
      </c>
      <c r="H45" s="23"/>
      <c r="I45" s="23"/>
      <c r="J45" s="23"/>
      <c r="K45" s="23"/>
    </row>
    <row r="46" spans="1:11" ht="14.1" customHeight="1">
      <c r="A46" s="23"/>
      <c r="B46" s="23"/>
      <c r="C46" s="39" t="s">
        <v>53</v>
      </c>
      <c r="D46" s="40">
        <v>0</v>
      </c>
      <c r="E46" s="40">
        <v>0</v>
      </c>
      <c r="F46" s="40">
        <v>0</v>
      </c>
      <c r="G46" s="40">
        <v>0</v>
      </c>
      <c r="H46" s="23"/>
      <c r="I46" s="23"/>
      <c r="J46" s="23"/>
      <c r="K46" s="23"/>
    </row>
    <row r="47" spans="1:11" ht="14.1" customHeight="1">
      <c r="A47" s="23"/>
      <c r="B47" s="23"/>
      <c r="C47" s="39" t="s">
        <v>49</v>
      </c>
      <c r="D47" s="40">
        <v>0</v>
      </c>
      <c r="E47" s="40">
        <v>0</v>
      </c>
      <c r="F47" s="40">
        <v>0</v>
      </c>
      <c r="G47" s="40">
        <v>0</v>
      </c>
      <c r="H47" s="23"/>
      <c r="I47" s="23"/>
      <c r="J47" s="23"/>
      <c r="K47" s="23"/>
    </row>
    <row r="48" spans="1:11" ht="14.1" customHeight="1">
      <c r="A48" s="23"/>
      <c r="B48" s="23"/>
      <c r="C48" s="39" t="s">
        <v>50</v>
      </c>
      <c r="D48" s="40">
        <v>0</v>
      </c>
      <c r="E48" s="40">
        <v>0</v>
      </c>
      <c r="F48" s="40">
        <v>0</v>
      </c>
      <c r="G48" s="40">
        <v>0</v>
      </c>
      <c r="H48" s="23"/>
      <c r="I48" s="23"/>
      <c r="J48" s="23"/>
      <c r="K48" s="23"/>
    </row>
    <row r="49" spans="1:11" ht="14.1" customHeight="1">
      <c r="A49" s="23"/>
      <c r="B49" s="23"/>
      <c r="C49" s="39" t="s">
        <v>54</v>
      </c>
      <c r="D49" s="40">
        <v>0</v>
      </c>
      <c r="E49" s="40">
        <v>0</v>
      </c>
      <c r="F49" s="40">
        <v>0</v>
      </c>
      <c r="G49" s="40">
        <v>0</v>
      </c>
      <c r="H49" s="23"/>
      <c r="I49" s="23"/>
      <c r="J49" s="23"/>
      <c r="K49" s="23"/>
    </row>
    <row r="50" spans="1:11" ht="14.1" customHeight="1">
      <c r="A50" s="23"/>
      <c r="B50" s="23"/>
      <c r="C50" s="39" t="s">
        <v>49</v>
      </c>
      <c r="D50" s="40">
        <v>0</v>
      </c>
      <c r="E50" s="40">
        <v>0</v>
      </c>
      <c r="F50" s="40">
        <v>0</v>
      </c>
      <c r="G50" s="40">
        <v>0</v>
      </c>
      <c r="H50" s="23"/>
      <c r="I50" s="23"/>
      <c r="J50" s="23"/>
      <c r="K50" s="23"/>
    </row>
    <row r="51" spans="1:11" ht="14.1" customHeight="1">
      <c r="A51" s="23"/>
      <c r="B51" s="23"/>
      <c r="C51" s="39" t="s">
        <v>50</v>
      </c>
      <c r="D51" s="40">
        <v>0</v>
      </c>
      <c r="E51" s="40">
        <v>0</v>
      </c>
      <c r="F51" s="40">
        <v>0</v>
      </c>
      <c r="G51" s="40">
        <v>0</v>
      </c>
      <c r="H51" s="23"/>
      <c r="I51" s="23"/>
      <c r="J51" s="23"/>
      <c r="K51" s="23"/>
    </row>
    <row r="52" spans="1:11" ht="14.1" customHeight="1">
      <c r="A52" s="23"/>
      <c r="B52" s="23"/>
      <c r="C52" s="39" t="s">
        <v>55</v>
      </c>
      <c r="D52" s="40">
        <v>0</v>
      </c>
      <c r="E52" s="40">
        <v>0</v>
      </c>
      <c r="F52" s="40">
        <v>0</v>
      </c>
      <c r="G52" s="40">
        <v>0</v>
      </c>
      <c r="H52" s="23"/>
      <c r="I52" s="23"/>
      <c r="J52" s="23"/>
      <c r="K52" s="23"/>
    </row>
    <row r="53" spans="1:11" ht="14.1" customHeight="1">
      <c r="A53" s="23"/>
      <c r="B53" s="23"/>
      <c r="C53" s="39" t="s">
        <v>49</v>
      </c>
      <c r="D53" s="40">
        <v>0</v>
      </c>
      <c r="E53" s="40">
        <v>0</v>
      </c>
      <c r="F53" s="40">
        <v>0</v>
      </c>
      <c r="G53" s="40">
        <v>0</v>
      </c>
      <c r="H53" s="23"/>
      <c r="I53" s="23"/>
      <c r="J53" s="23"/>
      <c r="K53" s="23"/>
    </row>
    <row r="54" spans="1:11" ht="14.1" customHeight="1">
      <c r="A54" s="23"/>
      <c r="B54" s="23"/>
      <c r="C54" s="39" t="s">
        <v>50</v>
      </c>
      <c r="D54" s="40">
        <v>0</v>
      </c>
      <c r="E54" s="40">
        <v>0</v>
      </c>
      <c r="F54" s="40">
        <v>0</v>
      </c>
      <c r="G54" s="40">
        <v>0</v>
      </c>
      <c r="H54" s="23"/>
      <c r="I54" s="23"/>
      <c r="J54" s="23"/>
      <c r="K54" s="23"/>
    </row>
    <row r="55" spans="1:11" ht="14.1" customHeight="1">
      <c r="A55" s="23"/>
      <c r="B55" s="23"/>
      <c r="C55" s="39" t="s">
        <v>56</v>
      </c>
      <c r="D55" s="40">
        <v>0</v>
      </c>
      <c r="E55" s="40">
        <v>0</v>
      </c>
      <c r="F55" s="40">
        <v>0</v>
      </c>
      <c r="G55" s="40">
        <v>0</v>
      </c>
      <c r="H55" s="23"/>
      <c r="I55" s="23"/>
      <c r="J55" s="23"/>
      <c r="K55" s="23"/>
    </row>
    <row r="56" spans="1:11" ht="14.1" customHeight="1">
      <c r="A56" s="23"/>
      <c r="B56" s="23"/>
      <c r="C56" s="39" t="s">
        <v>49</v>
      </c>
      <c r="D56" s="40">
        <v>0</v>
      </c>
      <c r="E56" s="40">
        <v>0</v>
      </c>
      <c r="F56" s="40">
        <v>0</v>
      </c>
      <c r="G56" s="40">
        <v>0</v>
      </c>
      <c r="H56" s="23"/>
      <c r="I56" s="23"/>
      <c r="J56" s="23"/>
      <c r="K56" s="23"/>
    </row>
    <row r="57" spans="1:11" ht="14.1" customHeight="1">
      <c r="A57" s="23"/>
      <c r="B57" s="23"/>
      <c r="C57" s="39" t="s">
        <v>50</v>
      </c>
      <c r="D57" s="40">
        <v>0</v>
      </c>
      <c r="E57" s="40">
        <v>0</v>
      </c>
      <c r="F57" s="40">
        <v>0</v>
      </c>
      <c r="G57" s="40">
        <v>0</v>
      </c>
      <c r="H57" s="23"/>
      <c r="I57" s="23"/>
      <c r="J57" s="23"/>
      <c r="K57" s="23"/>
    </row>
    <row r="58" spans="1:11" ht="14.1" customHeight="1">
      <c r="A58" s="23"/>
      <c r="B58" s="23"/>
      <c r="C58" s="39" t="s">
        <v>57</v>
      </c>
      <c r="D58" s="40">
        <v>0</v>
      </c>
      <c r="E58" s="40">
        <v>0</v>
      </c>
      <c r="F58" s="40">
        <v>0</v>
      </c>
      <c r="G58" s="40">
        <v>0</v>
      </c>
      <c r="H58" s="23"/>
      <c r="I58" s="23"/>
      <c r="J58" s="23"/>
      <c r="K58" s="23"/>
    </row>
    <row r="59" spans="1:11" ht="14.1" customHeight="1">
      <c r="A59" s="23"/>
      <c r="B59" s="23"/>
      <c r="C59" s="39" t="s">
        <v>49</v>
      </c>
      <c r="D59" s="40">
        <v>0</v>
      </c>
      <c r="E59" s="40">
        <v>0</v>
      </c>
      <c r="F59" s="40">
        <v>0</v>
      </c>
      <c r="G59" s="40">
        <v>0</v>
      </c>
      <c r="H59" s="23"/>
      <c r="I59" s="23"/>
      <c r="J59" s="23"/>
      <c r="K59" s="23"/>
    </row>
    <row r="60" spans="1:11" ht="14.1" customHeight="1">
      <c r="A60" s="23"/>
      <c r="B60" s="23"/>
      <c r="C60" s="39" t="s">
        <v>58</v>
      </c>
      <c r="D60" s="40">
        <v>0</v>
      </c>
      <c r="E60" s="40">
        <v>0</v>
      </c>
      <c r="F60" s="40">
        <v>0</v>
      </c>
      <c r="G60" s="40">
        <v>0</v>
      </c>
      <c r="H60" s="23"/>
      <c r="I60" s="23"/>
      <c r="J60" s="23"/>
      <c r="K60" s="23"/>
    </row>
    <row r="61" spans="1:11" ht="14.1" customHeight="1">
      <c r="A61" s="23"/>
      <c r="B61" s="23"/>
      <c r="C61" s="39" t="s">
        <v>59</v>
      </c>
      <c r="D61" s="40">
        <v>0</v>
      </c>
      <c r="E61" s="40">
        <v>0</v>
      </c>
      <c r="F61" s="40">
        <v>0</v>
      </c>
      <c r="G61" s="40">
        <v>0</v>
      </c>
      <c r="H61" s="23"/>
      <c r="I61" s="23"/>
      <c r="J61" s="23"/>
      <c r="K61" s="23"/>
    </row>
    <row r="62" spans="1:11" ht="14.1" customHeight="1">
      <c r="A62" s="23"/>
      <c r="B62" s="23"/>
      <c r="C62" s="39" t="s">
        <v>60</v>
      </c>
      <c r="D62" s="40">
        <v>0</v>
      </c>
      <c r="E62" s="40">
        <v>0</v>
      </c>
      <c r="F62" s="40">
        <v>0</v>
      </c>
      <c r="G62" s="40">
        <v>0</v>
      </c>
      <c r="H62" s="23"/>
      <c r="I62" s="23"/>
      <c r="J62" s="23"/>
      <c r="K62" s="23"/>
    </row>
    <row r="63" spans="1:11" ht="14.1" customHeight="1">
      <c r="A63" s="23"/>
      <c r="B63" s="23"/>
      <c r="C63" s="39" t="s">
        <v>61</v>
      </c>
      <c r="D63" s="40">
        <v>0</v>
      </c>
      <c r="E63" s="40">
        <v>0</v>
      </c>
      <c r="F63" s="40">
        <v>0</v>
      </c>
      <c r="G63" s="40">
        <v>0</v>
      </c>
      <c r="H63" s="23"/>
      <c r="I63" s="23"/>
      <c r="J63" s="23"/>
      <c r="K63" s="23"/>
    </row>
    <row r="64" spans="1:11" ht="14.1" customHeight="1">
      <c r="A64" s="23"/>
      <c r="B64" s="23"/>
      <c r="C64" s="39" t="s">
        <v>62</v>
      </c>
      <c r="D64" s="40">
        <v>0</v>
      </c>
      <c r="E64" s="40">
        <v>0</v>
      </c>
      <c r="F64" s="40">
        <v>0</v>
      </c>
      <c r="G64" s="40">
        <v>0</v>
      </c>
      <c r="H64" s="23"/>
      <c r="I64" s="23"/>
      <c r="J64" s="23"/>
      <c r="K64" s="23"/>
    </row>
    <row r="65" spans="1:11" ht="14.1" customHeight="1">
      <c r="A65" s="23"/>
      <c r="B65" s="23"/>
      <c r="C65" s="39" t="s">
        <v>49</v>
      </c>
      <c r="D65" s="40">
        <v>0</v>
      </c>
      <c r="E65" s="40">
        <v>0</v>
      </c>
      <c r="F65" s="40">
        <v>0</v>
      </c>
      <c r="G65" s="40">
        <v>0</v>
      </c>
      <c r="H65" s="23"/>
      <c r="I65" s="23"/>
      <c r="J65" s="23"/>
      <c r="K65" s="23"/>
    </row>
    <row r="66" spans="1:11" ht="14.1" customHeight="1">
      <c r="A66" s="23"/>
      <c r="B66" s="23"/>
      <c r="C66" s="39" t="s">
        <v>58</v>
      </c>
      <c r="D66" s="40">
        <v>0</v>
      </c>
      <c r="E66" s="40">
        <v>0</v>
      </c>
      <c r="F66" s="40">
        <v>0</v>
      </c>
      <c r="G66" s="40">
        <v>0</v>
      </c>
      <c r="H66" s="23"/>
      <c r="I66" s="23"/>
      <c r="J66" s="23"/>
      <c r="K66" s="23"/>
    </row>
    <row r="67" spans="1:11" ht="14.1" customHeight="1">
      <c r="A67" s="23"/>
      <c r="B67" s="23"/>
      <c r="C67" s="39" t="s">
        <v>59</v>
      </c>
      <c r="D67" s="40">
        <v>0</v>
      </c>
      <c r="E67" s="40">
        <v>0</v>
      </c>
      <c r="F67" s="40">
        <v>0</v>
      </c>
      <c r="G67" s="40">
        <v>0</v>
      </c>
      <c r="H67" s="23"/>
      <c r="I67" s="23"/>
      <c r="J67" s="23"/>
      <c r="K67" s="23"/>
    </row>
    <row r="68" spans="1:11" ht="14.1" customHeight="1">
      <c r="A68" s="23"/>
      <c r="B68" s="23"/>
      <c r="C68" s="39" t="s">
        <v>60</v>
      </c>
      <c r="D68" s="40">
        <v>0</v>
      </c>
      <c r="E68" s="40">
        <v>0</v>
      </c>
      <c r="F68" s="40">
        <v>0</v>
      </c>
      <c r="G68" s="40">
        <v>0</v>
      </c>
      <c r="H68" s="23"/>
      <c r="I68" s="23"/>
      <c r="J68" s="23"/>
      <c r="K68" s="23"/>
    </row>
    <row r="69" spans="1:11" ht="14.1" customHeight="1">
      <c r="A69" s="23"/>
      <c r="B69" s="23"/>
      <c r="C69" s="39" t="s">
        <v>61</v>
      </c>
      <c r="D69" s="40">
        <v>0</v>
      </c>
      <c r="E69" s="40">
        <v>0</v>
      </c>
      <c r="F69" s="40">
        <v>0</v>
      </c>
      <c r="G69" s="40">
        <v>0</v>
      </c>
      <c r="H69" s="23"/>
      <c r="I69" s="23"/>
      <c r="J69" s="23"/>
      <c r="K69" s="23"/>
    </row>
    <row r="70" spans="1:11" ht="14.1" customHeight="1">
      <c r="A70" s="23"/>
      <c r="B70" s="23"/>
      <c r="C70" s="39" t="s">
        <v>63</v>
      </c>
      <c r="D70" s="40">
        <v>0</v>
      </c>
      <c r="E70" s="40">
        <v>0</v>
      </c>
      <c r="F70" s="40">
        <v>0</v>
      </c>
      <c r="G70" s="40">
        <v>0</v>
      </c>
      <c r="H70" s="23"/>
      <c r="I70" s="23"/>
      <c r="J70" s="23"/>
      <c r="K70" s="23"/>
    </row>
    <row r="71" spans="1:11" ht="14.1" customHeight="1">
      <c r="A71" s="23"/>
      <c r="B71" s="23"/>
      <c r="C71" s="39" t="s">
        <v>49</v>
      </c>
      <c r="D71" s="40">
        <v>0</v>
      </c>
      <c r="E71" s="40">
        <v>0</v>
      </c>
      <c r="F71" s="40">
        <v>0</v>
      </c>
      <c r="G71" s="40">
        <v>0</v>
      </c>
      <c r="H71" s="23"/>
      <c r="I71" s="23"/>
      <c r="J71" s="23"/>
      <c r="K71" s="23"/>
    </row>
    <row r="72" spans="1:11" ht="14.1" customHeight="1">
      <c r="A72" s="23"/>
      <c r="B72" s="23"/>
      <c r="C72" s="39" t="s">
        <v>58</v>
      </c>
      <c r="D72" s="40">
        <v>0</v>
      </c>
      <c r="E72" s="40">
        <v>0</v>
      </c>
      <c r="F72" s="40">
        <v>0</v>
      </c>
      <c r="G72" s="40">
        <v>0</v>
      </c>
      <c r="H72" s="23"/>
      <c r="I72" s="23"/>
      <c r="J72" s="23"/>
      <c r="K72" s="23"/>
    </row>
    <row r="73" spans="1:11" ht="14.1" customHeight="1">
      <c r="A73" s="23"/>
      <c r="B73" s="23"/>
      <c r="C73" s="39" t="s">
        <v>59</v>
      </c>
      <c r="D73" s="40">
        <v>0</v>
      </c>
      <c r="E73" s="40">
        <v>0</v>
      </c>
      <c r="F73" s="40">
        <v>0</v>
      </c>
      <c r="G73" s="40">
        <v>0</v>
      </c>
      <c r="H73" s="23"/>
      <c r="I73" s="23"/>
      <c r="J73" s="23"/>
      <c r="K73" s="23"/>
    </row>
    <row r="74" spans="1:11" ht="14.1" customHeight="1">
      <c r="A74" s="23"/>
      <c r="B74" s="23"/>
      <c r="C74" s="39" t="s">
        <v>60</v>
      </c>
      <c r="D74" s="40">
        <v>0</v>
      </c>
      <c r="E74" s="40">
        <v>0</v>
      </c>
      <c r="F74" s="40">
        <v>0</v>
      </c>
      <c r="G74" s="40">
        <v>0</v>
      </c>
      <c r="H74" s="23"/>
      <c r="I74" s="23"/>
      <c r="J74" s="23"/>
      <c r="K74" s="23"/>
    </row>
    <row r="75" spans="1:11" ht="14.1" customHeight="1">
      <c r="A75" s="23"/>
      <c r="B75" s="23"/>
      <c r="C75" s="39" t="s">
        <v>61</v>
      </c>
      <c r="D75" s="40">
        <v>0</v>
      </c>
      <c r="E75" s="40">
        <v>0</v>
      </c>
      <c r="F75" s="40">
        <v>0</v>
      </c>
      <c r="G75" s="40">
        <v>0</v>
      </c>
      <c r="H75" s="23"/>
      <c r="I75" s="23"/>
      <c r="J75" s="23"/>
      <c r="K75" s="23"/>
    </row>
    <row r="76" spans="1:11" ht="14.1" customHeight="1">
      <c r="A76" s="23"/>
      <c r="B76" s="23"/>
      <c r="C76" s="39" t="s">
        <v>64</v>
      </c>
      <c r="D76" s="40">
        <v>0</v>
      </c>
      <c r="E76" s="40">
        <v>0</v>
      </c>
      <c r="F76" s="40">
        <v>0</v>
      </c>
      <c r="G76" s="40">
        <v>0</v>
      </c>
      <c r="H76" s="23"/>
      <c r="I76" s="23"/>
      <c r="J76" s="23"/>
      <c r="K76" s="23"/>
    </row>
    <row r="77" spans="1:11" ht="14.1" customHeight="1">
      <c r="A77" s="23"/>
      <c r="B77" s="23"/>
      <c r="C77" s="39" t="s">
        <v>65</v>
      </c>
      <c r="D77" s="40">
        <v>0</v>
      </c>
      <c r="E77" s="40">
        <v>0</v>
      </c>
      <c r="F77" s="40">
        <v>0</v>
      </c>
      <c r="G77" s="40">
        <v>0</v>
      </c>
      <c r="H77" s="23"/>
      <c r="I77" s="23"/>
      <c r="J77" s="23"/>
      <c r="K77" s="23"/>
    </row>
    <row r="78" spans="1:11" ht="14.1" customHeight="1">
      <c r="A78" s="23"/>
      <c r="B78" s="23"/>
      <c r="C78" s="41" t="s">
        <v>25</v>
      </c>
      <c r="D78" s="40">
        <v>0</v>
      </c>
      <c r="E78" s="40">
        <v>1351063000</v>
      </c>
      <c r="F78" s="40">
        <v>1381070000</v>
      </c>
      <c r="G78" s="40">
        <v>1381070000</v>
      </c>
      <c r="H78" s="23"/>
      <c r="I78" s="23"/>
      <c r="J78" s="23"/>
      <c r="K78" s="23"/>
    </row>
    <row r="79" spans="1:11" ht="14.1" customHeight="1">
      <c r="A79" s="23"/>
      <c r="B79" s="23"/>
      <c r="C79" s="1852" t="s">
        <v>66</v>
      </c>
      <c r="D79" s="1853"/>
      <c r="E79" s="1853"/>
      <c r="F79" s="1853"/>
      <c r="G79" s="1853"/>
      <c r="H79" s="23"/>
      <c r="I79" s="23"/>
      <c r="J79" s="23"/>
      <c r="K79" s="23"/>
    </row>
    <row r="80" spans="1:11" ht="14.1" customHeight="1">
      <c r="A80" s="23"/>
      <c r="B80" s="23"/>
      <c r="C80" s="32" t="s">
        <v>2854</v>
      </c>
      <c r="D80" s="1852" t="s">
        <v>2853</v>
      </c>
      <c r="E80" s="1853"/>
      <c r="F80" s="1853"/>
      <c r="G80" s="1853"/>
      <c r="H80" s="23"/>
      <c r="I80" s="23"/>
      <c r="J80" s="23"/>
      <c r="K80" s="23"/>
    </row>
    <row r="81" spans="1:11" ht="14.1" customHeight="1">
      <c r="A81" s="23"/>
      <c r="B81" s="23"/>
      <c r="C81" s="33" t="s">
        <v>19</v>
      </c>
      <c r="D81" s="1850" t="s">
        <v>2919</v>
      </c>
      <c r="E81" s="1851"/>
      <c r="F81" s="1851"/>
      <c r="G81" s="1851"/>
      <c r="H81" s="23"/>
      <c r="I81" s="23"/>
      <c r="J81" s="23"/>
      <c r="K81" s="23"/>
    </row>
    <row r="82" spans="1:11" ht="14.1" customHeight="1">
      <c r="A82" s="23"/>
      <c r="B82" s="23"/>
      <c r="C82" s="34" t="s">
        <v>20</v>
      </c>
      <c r="D82" s="1846" t="s">
        <v>2918</v>
      </c>
      <c r="E82" s="1847"/>
      <c r="F82" s="1847"/>
      <c r="G82" s="1847"/>
      <c r="H82" s="23"/>
      <c r="I82" s="23"/>
      <c r="J82" s="23"/>
      <c r="K82" s="23"/>
    </row>
    <row r="83" spans="1:11" ht="14.1" customHeight="1">
      <c r="A83" s="23"/>
      <c r="B83" s="23"/>
      <c r="C83" s="34" t="s">
        <v>21</v>
      </c>
      <c r="D83" s="1846" t="s">
        <v>2917</v>
      </c>
      <c r="E83" s="1847"/>
      <c r="F83" s="1847"/>
      <c r="G83" s="1847"/>
      <c r="H83" s="23"/>
      <c r="I83" s="23"/>
      <c r="J83" s="23"/>
      <c r="K83" s="23"/>
    </row>
    <row r="84" spans="1:11" ht="15" customHeight="1">
      <c r="A84" s="23"/>
      <c r="B84" s="23"/>
      <c r="C84" s="35"/>
      <c r="D84" s="36">
        <v>2023</v>
      </c>
      <c r="E84" s="36">
        <v>2024</v>
      </c>
      <c r="F84" s="36">
        <v>2025</v>
      </c>
      <c r="G84" s="36">
        <v>2026</v>
      </c>
      <c r="H84" s="23"/>
      <c r="I84" s="23"/>
      <c r="J84" s="23"/>
      <c r="K84" s="23"/>
    </row>
    <row r="85" spans="1:11" ht="15" customHeight="1">
      <c r="A85" s="23"/>
      <c r="B85" s="23"/>
      <c r="C85" s="37"/>
      <c r="D85" s="38" t="s">
        <v>22</v>
      </c>
      <c r="E85" s="38" t="s">
        <v>23</v>
      </c>
      <c r="F85" s="38" t="s">
        <v>23</v>
      </c>
      <c r="G85" s="38" t="s">
        <v>23</v>
      </c>
      <c r="H85" s="23"/>
      <c r="I85" s="23"/>
      <c r="J85" s="23"/>
      <c r="K85" s="23"/>
    </row>
    <row r="86" spans="1:11" ht="14.1" customHeight="1">
      <c r="A86" s="23"/>
      <c r="B86" s="23"/>
      <c r="C86" s="27" t="s">
        <v>33</v>
      </c>
      <c r="D86" s="31" t="s">
        <v>2106</v>
      </c>
      <c r="E86" s="31" t="s">
        <v>2916</v>
      </c>
      <c r="F86" s="31" t="s">
        <v>2915</v>
      </c>
      <c r="G86" s="31" t="s">
        <v>72</v>
      </c>
      <c r="H86" s="23"/>
      <c r="I86" s="23"/>
      <c r="J86" s="23"/>
      <c r="K86" s="23"/>
    </row>
    <row r="87" spans="1:11" ht="14.1" customHeight="1">
      <c r="A87" s="23"/>
      <c r="B87" s="23"/>
      <c r="C87" s="27" t="s">
        <v>35</v>
      </c>
      <c r="D87" s="31" t="s">
        <v>2914</v>
      </c>
      <c r="E87" s="31" t="s">
        <v>2913</v>
      </c>
      <c r="F87" s="31" t="s">
        <v>2912</v>
      </c>
      <c r="G87" s="31" t="s">
        <v>2459</v>
      </c>
      <c r="H87" s="23"/>
      <c r="I87" s="23"/>
      <c r="J87" s="23"/>
      <c r="K87" s="23"/>
    </row>
    <row r="88" spans="1:11" ht="14.1" customHeight="1">
      <c r="A88" s="23"/>
      <c r="B88" s="23"/>
      <c r="C88" s="27" t="s">
        <v>40</v>
      </c>
      <c r="D88" s="31" t="s">
        <v>2911</v>
      </c>
      <c r="E88" s="31" t="s">
        <v>2910</v>
      </c>
      <c r="F88" s="31" t="s">
        <v>2909</v>
      </c>
      <c r="G88" s="31" t="s">
        <v>1823</v>
      </c>
      <c r="H88" s="23"/>
      <c r="I88" s="23"/>
      <c r="J88" s="23"/>
      <c r="K88" s="23"/>
    </row>
    <row r="89" spans="1:11" ht="14.1" customHeight="1">
      <c r="A89" s="23"/>
      <c r="B89" s="23"/>
      <c r="C89" s="27" t="s">
        <v>41</v>
      </c>
      <c r="D89" s="31" t="s">
        <v>18</v>
      </c>
      <c r="E89" s="31" t="s">
        <v>2908</v>
      </c>
      <c r="F89" s="31" t="s">
        <v>2907</v>
      </c>
      <c r="G89" s="31" t="s">
        <v>2906</v>
      </c>
      <c r="H89" s="23"/>
      <c r="I89" s="23"/>
      <c r="J89" s="23"/>
      <c r="K89" s="23"/>
    </row>
    <row r="90" spans="1:11" ht="14.1" customHeight="1">
      <c r="A90" s="23"/>
      <c r="B90" s="23"/>
      <c r="C90" s="27" t="s">
        <v>43</v>
      </c>
      <c r="D90" s="31" t="s">
        <v>18</v>
      </c>
      <c r="E90" s="31" t="s">
        <v>18</v>
      </c>
      <c r="F90" s="31" t="s">
        <v>2905</v>
      </c>
      <c r="G90" s="31" t="s">
        <v>2904</v>
      </c>
      <c r="H90" s="23"/>
      <c r="I90" s="23"/>
      <c r="J90" s="23"/>
      <c r="K90" s="23"/>
    </row>
    <row r="91" spans="1:11" ht="14.1" customHeight="1">
      <c r="A91" s="23"/>
      <c r="B91" s="23"/>
      <c r="C91" s="27" t="s">
        <v>47</v>
      </c>
      <c r="D91" s="31" t="s">
        <v>18</v>
      </c>
      <c r="E91" s="31" t="s">
        <v>2903</v>
      </c>
      <c r="F91" s="31" t="s">
        <v>2902</v>
      </c>
      <c r="G91" s="31" t="s">
        <v>2901</v>
      </c>
      <c r="H91" s="23"/>
      <c r="I91" s="23"/>
      <c r="J91" s="23"/>
      <c r="K91" s="23"/>
    </row>
    <row r="92" spans="1:11" ht="14.1" customHeight="1">
      <c r="A92" s="23"/>
      <c r="B92" s="23"/>
      <c r="C92" s="1848" t="s">
        <v>24</v>
      </c>
      <c r="D92" s="1849"/>
      <c r="E92" s="1849"/>
      <c r="F92" s="1849"/>
      <c r="G92" s="1849"/>
      <c r="H92" s="23"/>
      <c r="I92" s="23"/>
      <c r="J92" s="23"/>
      <c r="K92" s="23"/>
    </row>
    <row r="93" spans="1:11" ht="14.1" customHeight="1">
      <c r="A93" s="23"/>
      <c r="B93" s="23"/>
      <c r="C93" s="35"/>
      <c r="D93" s="36">
        <v>2023</v>
      </c>
      <c r="E93" s="36">
        <v>2024</v>
      </c>
      <c r="F93" s="36">
        <v>2025</v>
      </c>
      <c r="G93" s="36">
        <v>2026</v>
      </c>
      <c r="H93" s="23"/>
      <c r="I93" s="23"/>
      <c r="J93" s="23"/>
      <c r="K93" s="23"/>
    </row>
    <row r="94" spans="1:11" ht="14.1" customHeight="1">
      <c r="A94" s="23"/>
      <c r="B94" s="23"/>
      <c r="C94" s="37"/>
      <c r="D94" s="38" t="s">
        <v>22</v>
      </c>
      <c r="E94" s="38" t="s">
        <v>23</v>
      </c>
      <c r="F94" s="38" t="s">
        <v>23</v>
      </c>
      <c r="G94" s="38" t="s">
        <v>23</v>
      </c>
      <c r="H94" s="23"/>
      <c r="I94" s="23"/>
      <c r="J94" s="23"/>
      <c r="K94" s="23"/>
    </row>
    <row r="95" spans="1:11" ht="14.1" customHeight="1">
      <c r="A95" s="23"/>
      <c r="B95" s="23"/>
      <c r="C95" s="39" t="s">
        <v>48</v>
      </c>
      <c r="D95" s="40">
        <v>0</v>
      </c>
      <c r="E95" s="40">
        <v>0</v>
      </c>
      <c r="F95" s="40">
        <v>0</v>
      </c>
      <c r="G95" s="40">
        <v>0</v>
      </c>
      <c r="H95" s="23"/>
      <c r="I95" s="23"/>
      <c r="J95" s="23"/>
      <c r="K95" s="23"/>
    </row>
    <row r="96" spans="1:11" ht="14.1" customHeight="1">
      <c r="A96" s="23"/>
      <c r="B96" s="23"/>
      <c r="C96" s="39" t="s">
        <v>49</v>
      </c>
      <c r="D96" s="40">
        <v>0</v>
      </c>
      <c r="E96" s="40">
        <v>0</v>
      </c>
      <c r="F96" s="40">
        <v>0</v>
      </c>
      <c r="G96" s="40">
        <v>0</v>
      </c>
      <c r="H96" s="23"/>
      <c r="I96" s="23"/>
      <c r="J96" s="23"/>
      <c r="K96" s="23"/>
    </row>
    <row r="97" spans="1:11" ht="14.1" customHeight="1">
      <c r="A97" s="23"/>
      <c r="B97" s="23"/>
      <c r="C97" s="39" t="s">
        <v>50</v>
      </c>
      <c r="D97" s="40">
        <v>0</v>
      </c>
      <c r="E97" s="40">
        <v>0</v>
      </c>
      <c r="F97" s="40">
        <v>0</v>
      </c>
      <c r="G97" s="40">
        <v>0</v>
      </c>
      <c r="H97" s="23"/>
      <c r="I97" s="23"/>
      <c r="J97" s="23"/>
      <c r="K97" s="23"/>
    </row>
    <row r="98" spans="1:11" ht="14.1" customHeight="1">
      <c r="A98" s="23"/>
      <c r="B98" s="23"/>
      <c r="C98" s="39" t="s">
        <v>51</v>
      </c>
      <c r="D98" s="40">
        <v>0</v>
      </c>
      <c r="E98" s="40">
        <v>0</v>
      </c>
      <c r="F98" s="40">
        <v>0</v>
      </c>
      <c r="G98" s="40">
        <v>0</v>
      </c>
      <c r="H98" s="23"/>
      <c r="I98" s="23"/>
      <c r="J98" s="23"/>
      <c r="K98" s="23"/>
    </row>
    <row r="99" spans="1:11" ht="14.1" customHeight="1">
      <c r="A99" s="23"/>
      <c r="B99" s="23"/>
      <c r="C99" s="39" t="s">
        <v>49</v>
      </c>
      <c r="D99" s="40">
        <v>0</v>
      </c>
      <c r="E99" s="40">
        <v>0</v>
      </c>
      <c r="F99" s="40">
        <v>0</v>
      </c>
      <c r="G99" s="40">
        <v>0</v>
      </c>
      <c r="H99" s="23"/>
      <c r="I99" s="23"/>
      <c r="J99" s="23"/>
      <c r="K99" s="23"/>
    </row>
    <row r="100" spans="1:11" ht="14.1" customHeight="1">
      <c r="A100" s="23"/>
      <c r="B100" s="23"/>
      <c r="C100" s="39" t="s">
        <v>50</v>
      </c>
      <c r="D100" s="40">
        <v>0</v>
      </c>
      <c r="E100" s="40">
        <v>0</v>
      </c>
      <c r="F100" s="40">
        <v>0</v>
      </c>
      <c r="G100" s="40">
        <v>0</v>
      </c>
      <c r="H100" s="23"/>
      <c r="I100" s="23"/>
      <c r="J100" s="23"/>
      <c r="K100" s="23"/>
    </row>
    <row r="101" spans="1:11" ht="14.1" customHeight="1">
      <c r="A101" s="23"/>
      <c r="B101" s="23"/>
      <c r="C101" s="39" t="s">
        <v>52</v>
      </c>
      <c r="D101" s="40">
        <v>0</v>
      </c>
      <c r="E101" s="40">
        <v>0</v>
      </c>
      <c r="F101" s="40">
        <v>0</v>
      </c>
      <c r="G101" s="40">
        <v>0</v>
      </c>
      <c r="H101" s="23"/>
      <c r="I101" s="23"/>
      <c r="J101" s="23"/>
      <c r="K101" s="23"/>
    </row>
    <row r="102" spans="1:11" ht="14.1" customHeight="1">
      <c r="A102" s="23"/>
      <c r="B102" s="23"/>
      <c r="C102" s="39" t="s">
        <v>49</v>
      </c>
      <c r="D102" s="40">
        <v>0</v>
      </c>
      <c r="E102" s="40">
        <v>0</v>
      </c>
      <c r="F102" s="40">
        <v>0</v>
      </c>
      <c r="G102" s="40">
        <v>0</v>
      </c>
      <c r="H102" s="23"/>
      <c r="I102" s="23"/>
      <c r="J102" s="23"/>
      <c r="K102" s="23"/>
    </row>
    <row r="103" spans="1:11" ht="14.1" customHeight="1">
      <c r="A103" s="23"/>
      <c r="B103" s="23"/>
      <c r="C103" s="39" t="s">
        <v>50</v>
      </c>
      <c r="D103" s="40">
        <v>0</v>
      </c>
      <c r="E103" s="40">
        <v>0</v>
      </c>
      <c r="F103" s="40">
        <v>0</v>
      </c>
      <c r="G103" s="40">
        <v>0</v>
      </c>
      <c r="H103" s="23"/>
      <c r="I103" s="23"/>
      <c r="J103" s="23"/>
      <c r="K103" s="23"/>
    </row>
    <row r="104" spans="1:11" ht="14.1" customHeight="1">
      <c r="A104" s="23"/>
      <c r="B104" s="23"/>
      <c r="C104" s="39" t="s">
        <v>53</v>
      </c>
      <c r="D104" s="40">
        <v>0</v>
      </c>
      <c r="E104" s="40">
        <v>0</v>
      </c>
      <c r="F104" s="40">
        <v>0</v>
      </c>
      <c r="G104" s="40">
        <v>0</v>
      </c>
      <c r="H104" s="23"/>
      <c r="I104" s="23"/>
      <c r="J104" s="23"/>
      <c r="K104" s="23"/>
    </row>
    <row r="105" spans="1:11" ht="14.1" customHeight="1">
      <c r="A105" s="23"/>
      <c r="B105" s="23"/>
      <c r="C105" s="39" t="s">
        <v>49</v>
      </c>
      <c r="D105" s="40">
        <v>0</v>
      </c>
      <c r="E105" s="40">
        <v>0</v>
      </c>
      <c r="F105" s="40">
        <v>0</v>
      </c>
      <c r="G105" s="40">
        <v>0</v>
      </c>
      <c r="H105" s="23"/>
      <c r="I105" s="23"/>
      <c r="J105" s="23"/>
      <c r="K105" s="23"/>
    </row>
    <row r="106" spans="1:11" ht="14.1" customHeight="1">
      <c r="A106" s="23"/>
      <c r="B106" s="23"/>
      <c r="C106" s="39" t="s">
        <v>50</v>
      </c>
      <c r="D106" s="40">
        <v>0</v>
      </c>
      <c r="E106" s="40">
        <v>0</v>
      </c>
      <c r="F106" s="40">
        <v>0</v>
      </c>
      <c r="G106" s="40">
        <v>0</v>
      </c>
      <c r="H106" s="23"/>
      <c r="I106" s="23"/>
      <c r="J106" s="23"/>
      <c r="K106" s="23"/>
    </row>
    <row r="107" spans="1:11" ht="14.1" customHeight="1">
      <c r="A107" s="23"/>
      <c r="B107" s="23"/>
      <c r="C107" s="39" t="s">
        <v>54</v>
      </c>
      <c r="D107" s="40">
        <v>0</v>
      </c>
      <c r="E107" s="40">
        <v>0</v>
      </c>
      <c r="F107" s="40">
        <v>0</v>
      </c>
      <c r="G107" s="40">
        <v>0</v>
      </c>
      <c r="H107" s="23"/>
      <c r="I107" s="23"/>
      <c r="J107" s="23"/>
      <c r="K107" s="23"/>
    </row>
    <row r="108" spans="1:11" ht="14.1" customHeight="1">
      <c r="A108" s="23"/>
      <c r="B108" s="23"/>
      <c r="C108" s="39" t="s">
        <v>49</v>
      </c>
      <c r="D108" s="40">
        <v>0</v>
      </c>
      <c r="E108" s="40">
        <v>0</v>
      </c>
      <c r="F108" s="40">
        <v>0</v>
      </c>
      <c r="G108" s="40">
        <v>0</v>
      </c>
      <c r="H108" s="23"/>
      <c r="I108" s="23"/>
      <c r="J108" s="23"/>
      <c r="K108" s="23"/>
    </row>
    <row r="109" spans="1:11" ht="14.1" customHeight="1">
      <c r="A109" s="23"/>
      <c r="B109" s="23"/>
      <c r="C109" s="39" t="s">
        <v>50</v>
      </c>
      <c r="D109" s="40">
        <v>0</v>
      </c>
      <c r="E109" s="40">
        <v>0</v>
      </c>
      <c r="F109" s="40">
        <v>0</v>
      </c>
      <c r="G109" s="40">
        <v>0</v>
      </c>
      <c r="H109" s="23"/>
      <c r="I109" s="23"/>
      <c r="J109" s="23"/>
      <c r="K109" s="23"/>
    </row>
    <row r="110" spans="1:11" ht="14.1" customHeight="1">
      <c r="A110" s="23"/>
      <c r="B110" s="23"/>
      <c r="C110" s="39" t="s">
        <v>55</v>
      </c>
      <c r="D110" s="40">
        <v>0</v>
      </c>
      <c r="E110" s="40">
        <v>0</v>
      </c>
      <c r="F110" s="40">
        <v>0</v>
      </c>
      <c r="G110" s="40">
        <v>0</v>
      </c>
      <c r="H110" s="23"/>
      <c r="I110" s="23"/>
      <c r="J110" s="23"/>
      <c r="K110" s="23"/>
    </row>
    <row r="111" spans="1:11" ht="14.1" customHeight="1">
      <c r="A111" s="23"/>
      <c r="B111" s="23"/>
      <c r="C111" s="39" t="s">
        <v>49</v>
      </c>
      <c r="D111" s="40">
        <v>0</v>
      </c>
      <c r="E111" s="40">
        <v>0</v>
      </c>
      <c r="F111" s="40">
        <v>0</v>
      </c>
      <c r="G111" s="40">
        <v>0</v>
      </c>
      <c r="H111" s="23"/>
      <c r="I111" s="23"/>
      <c r="J111" s="23"/>
      <c r="K111" s="23"/>
    </row>
    <row r="112" spans="1:11" ht="14.1" customHeight="1">
      <c r="A112" s="23"/>
      <c r="B112" s="23"/>
      <c r="C112" s="39" t="s">
        <v>50</v>
      </c>
      <c r="D112" s="40">
        <v>0</v>
      </c>
      <c r="E112" s="40">
        <v>0</v>
      </c>
      <c r="F112" s="40">
        <v>0</v>
      </c>
      <c r="G112" s="40">
        <v>0</v>
      </c>
      <c r="H112" s="23"/>
      <c r="I112" s="23"/>
      <c r="J112" s="23"/>
      <c r="K112" s="23"/>
    </row>
    <row r="113" spans="1:11" ht="14.1" customHeight="1">
      <c r="A113" s="23"/>
      <c r="B113" s="23"/>
      <c r="C113" s="39" t="s">
        <v>56</v>
      </c>
      <c r="D113" s="40">
        <v>0</v>
      </c>
      <c r="E113" s="40">
        <v>0</v>
      </c>
      <c r="F113" s="40">
        <v>0</v>
      </c>
      <c r="G113" s="40">
        <v>0</v>
      </c>
      <c r="H113" s="23"/>
      <c r="I113" s="23"/>
      <c r="J113" s="23"/>
      <c r="K113" s="23"/>
    </row>
    <row r="114" spans="1:11" ht="14.1" customHeight="1">
      <c r="A114" s="23"/>
      <c r="B114" s="23"/>
      <c r="C114" s="39" t="s">
        <v>49</v>
      </c>
      <c r="D114" s="40">
        <v>0</v>
      </c>
      <c r="E114" s="40">
        <v>0</v>
      </c>
      <c r="F114" s="40">
        <v>0</v>
      </c>
      <c r="G114" s="40">
        <v>0</v>
      </c>
      <c r="H114" s="23"/>
      <c r="I114" s="23"/>
      <c r="J114" s="23"/>
      <c r="K114" s="23"/>
    </row>
    <row r="115" spans="1:11" ht="14.1" customHeight="1">
      <c r="A115" s="23"/>
      <c r="B115" s="23"/>
      <c r="C115" s="39" t="s">
        <v>50</v>
      </c>
      <c r="D115" s="40">
        <v>0</v>
      </c>
      <c r="E115" s="40">
        <v>0</v>
      </c>
      <c r="F115" s="40">
        <v>0</v>
      </c>
      <c r="G115" s="40">
        <v>0</v>
      </c>
      <c r="H115" s="23"/>
      <c r="I115" s="23"/>
      <c r="J115" s="23"/>
      <c r="K115" s="23"/>
    </row>
    <row r="116" spans="1:11" ht="14.1" customHeight="1">
      <c r="A116" s="23"/>
      <c r="B116" s="23"/>
      <c r="C116" s="39" t="s">
        <v>57</v>
      </c>
      <c r="D116" s="40">
        <v>0</v>
      </c>
      <c r="E116" s="40">
        <v>0</v>
      </c>
      <c r="F116" s="40">
        <v>0</v>
      </c>
      <c r="G116" s="40">
        <v>0</v>
      </c>
      <c r="H116" s="23"/>
      <c r="I116" s="23"/>
      <c r="J116" s="23"/>
      <c r="K116" s="23"/>
    </row>
    <row r="117" spans="1:11" ht="14.1" customHeight="1">
      <c r="A117" s="23"/>
      <c r="B117" s="23"/>
      <c r="C117" s="39" t="s">
        <v>49</v>
      </c>
      <c r="D117" s="40">
        <v>0</v>
      </c>
      <c r="E117" s="40">
        <v>0</v>
      </c>
      <c r="F117" s="40">
        <v>0</v>
      </c>
      <c r="G117" s="40">
        <v>0</v>
      </c>
      <c r="H117" s="23"/>
      <c r="I117" s="23"/>
      <c r="J117" s="23"/>
      <c r="K117" s="23"/>
    </row>
    <row r="118" spans="1:11" ht="14.1" customHeight="1">
      <c r="A118" s="23"/>
      <c r="B118" s="23"/>
      <c r="C118" s="39" t="s">
        <v>58</v>
      </c>
      <c r="D118" s="40">
        <v>0</v>
      </c>
      <c r="E118" s="40">
        <v>0</v>
      </c>
      <c r="F118" s="40">
        <v>0</v>
      </c>
      <c r="G118" s="40">
        <v>0</v>
      </c>
      <c r="H118" s="23"/>
      <c r="I118" s="23"/>
      <c r="J118" s="23"/>
      <c r="K118" s="23"/>
    </row>
    <row r="119" spans="1:11" ht="14.1" customHeight="1">
      <c r="A119" s="23"/>
      <c r="B119" s="23"/>
      <c r="C119" s="39" t="s">
        <v>59</v>
      </c>
      <c r="D119" s="40">
        <v>0</v>
      </c>
      <c r="E119" s="40">
        <v>0</v>
      </c>
      <c r="F119" s="40">
        <v>0</v>
      </c>
      <c r="G119" s="40">
        <v>0</v>
      </c>
      <c r="H119" s="23"/>
      <c r="I119" s="23"/>
      <c r="J119" s="23"/>
      <c r="K119" s="23"/>
    </row>
    <row r="120" spans="1:11" ht="14.1" customHeight="1">
      <c r="A120" s="23"/>
      <c r="B120" s="23"/>
      <c r="C120" s="39" t="s">
        <v>60</v>
      </c>
      <c r="D120" s="40">
        <v>0</v>
      </c>
      <c r="E120" s="40">
        <v>0</v>
      </c>
      <c r="F120" s="40">
        <v>0</v>
      </c>
      <c r="G120" s="40">
        <v>0</v>
      </c>
      <c r="H120" s="23"/>
      <c r="I120" s="23"/>
      <c r="J120" s="23"/>
      <c r="K120" s="23"/>
    </row>
    <row r="121" spans="1:11" ht="14.1" customHeight="1">
      <c r="A121" s="23"/>
      <c r="B121" s="23"/>
      <c r="C121" s="39" t="s">
        <v>61</v>
      </c>
      <c r="D121" s="40">
        <v>0</v>
      </c>
      <c r="E121" s="40">
        <v>0</v>
      </c>
      <c r="F121" s="40">
        <v>0</v>
      </c>
      <c r="G121" s="40">
        <v>0</v>
      </c>
      <c r="H121" s="23"/>
      <c r="I121" s="23"/>
      <c r="J121" s="23"/>
      <c r="K121" s="23"/>
    </row>
    <row r="122" spans="1:11" ht="14.1" customHeight="1">
      <c r="A122" s="23"/>
      <c r="B122" s="23"/>
      <c r="C122" s="39" t="s">
        <v>62</v>
      </c>
      <c r="D122" s="40">
        <v>0</v>
      </c>
      <c r="E122" s="40">
        <v>101168831</v>
      </c>
      <c r="F122" s="40">
        <v>26000000</v>
      </c>
      <c r="G122" s="40">
        <v>6000000</v>
      </c>
      <c r="H122" s="23"/>
      <c r="I122" s="23"/>
      <c r="J122" s="23"/>
      <c r="K122" s="23"/>
    </row>
    <row r="123" spans="1:11" ht="14.1" customHeight="1">
      <c r="A123" s="23"/>
      <c r="B123" s="23"/>
      <c r="C123" s="39" t="s">
        <v>49</v>
      </c>
      <c r="D123" s="40">
        <v>0</v>
      </c>
      <c r="E123" s="40">
        <v>101168831</v>
      </c>
      <c r="F123" s="40">
        <v>26000000</v>
      </c>
      <c r="G123" s="40">
        <v>6000000</v>
      </c>
      <c r="H123" s="23"/>
      <c r="I123" s="23"/>
      <c r="J123" s="23"/>
      <c r="K123" s="23"/>
    </row>
    <row r="124" spans="1:11" ht="14.1" customHeight="1">
      <c r="A124" s="23"/>
      <c r="B124" s="23"/>
      <c r="C124" s="39" t="s">
        <v>58</v>
      </c>
      <c r="D124" s="40">
        <v>0</v>
      </c>
      <c r="E124" s="40">
        <v>0</v>
      </c>
      <c r="F124" s="40">
        <v>0</v>
      </c>
      <c r="G124" s="40">
        <v>0</v>
      </c>
      <c r="H124" s="23"/>
      <c r="I124" s="23"/>
      <c r="J124" s="23"/>
      <c r="K124" s="23"/>
    </row>
    <row r="125" spans="1:11" ht="14.1" customHeight="1">
      <c r="A125" s="23"/>
      <c r="B125" s="23"/>
      <c r="C125" s="39" t="s">
        <v>59</v>
      </c>
      <c r="D125" s="40">
        <v>0</v>
      </c>
      <c r="E125" s="40">
        <v>0</v>
      </c>
      <c r="F125" s="40">
        <v>0</v>
      </c>
      <c r="G125" s="40">
        <v>0</v>
      </c>
      <c r="H125" s="23"/>
      <c r="I125" s="23"/>
      <c r="J125" s="23"/>
      <c r="K125" s="23"/>
    </row>
    <row r="126" spans="1:11" ht="14.1" customHeight="1">
      <c r="A126" s="23"/>
      <c r="B126" s="23"/>
      <c r="C126" s="39" t="s">
        <v>60</v>
      </c>
      <c r="D126" s="40">
        <v>0</v>
      </c>
      <c r="E126" s="40">
        <v>0</v>
      </c>
      <c r="F126" s="40">
        <v>0</v>
      </c>
      <c r="G126" s="40">
        <v>0</v>
      </c>
      <c r="H126" s="23"/>
      <c r="I126" s="23"/>
      <c r="J126" s="23"/>
      <c r="K126" s="23"/>
    </row>
    <row r="127" spans="1:11" ht="14.1" customHeight="1">
      <c r="A127" s="23"/>
      <c r="B127" s="23"/>
      <c r="C127" s="39" t="s">
        <v>61</v>
      </c>
      <c r="D127" s="40">
        <v>0</v>
      </c>
      <c r="E127" s="40">
        <v>0</v>
      </c>
      <c r="F127" s="40">
        <v>0</v>
      </c>
      <c r="G127" s="40">
        <v>0</v>
      </c>
      <c r="H127" s="23"/>
      <c r="I127" s="23"/>
      <c r="J127" s="23"/>
      <c r="K127" s="23"/>
    </row>
    <row r="128" spans="1:11" ht="14.1" customHeight="1">
      <c r="A128" s="23"/>
      <c r="B128" s="23"/>
      <c r="C128" s="39" t="s">
        <v>63</v>
      </c>
      <c r="D128" s="40">
        <v>0</v>
      </c>
      <c r="E128" s="40">
        <v>0</v>
      </c>
      <c r="F128" s="40">
        <v>0</v>
      </c>
      <c r="G128" s="40">
        <v>0</v>
      </c>
      <c r="H128" s="23"/>
      <c r="I128" s="23"/>
      <c r="J128" s="23"/>
      <c r="K128" s="23"/>
    </row>
    <row r="129" spans="1:11" ht="14.1" customHeight="1">
      <c r="A129" s="23"/>
      <c r="B129" s="23"/>
      <c r="C129" s="39" t="s">
        <v>49</v>
      </c>
      <c r="D129" s="40">
        <v>0</v>
      </c>
      <c r="E129" s="40">
        <v>0</v>
      </c>
      <c r="F129" s="40">
        <v>0</v>
      </c>
      <c r="G129" s="40">
        <v>0</v>
      </c>
      <c r="H129" s="23"/>
      <c r="I129" s="23"/>
      <c r="J129" s="23"/>
      <c r="K129" s="23"/>
    </row>
    <row r="130" spans="1:11" ht="14.1" customHeight="1">
      <c r="A130" s="23"/>
      <c r="B130" s="23"/>
      <c r="C130" s="39" t="s">
        <v>58</v>
      </c>
      <c r="D130" s="40">
        <v>0</v>
      </c>
      <c r="E130" s="40">
        <v>0</v>
      </c>
      <c r="F130" s="40">
        <v>0</v>
      </c>
      <c r="G130" s="40">
        <v>0</v>
      </c>
      <c r="H130" s="23"/>
      <c r="I130" s="23"/>
      <c r="J130" s="23"/>
      <c r="K130" s="23"/>
    </row>
    <row r="131" spans="1:11" ht="14.1" customHeight="1">
      <c r="A131" s="23"/>
      <c r="B131" s="23"/>
      <c r="C131" s="39" t="s">
        <v>59</v>
      </c>
      <c r="D131" s="40">
        <v>0</v>
      </c>
      <c r="E131" s="40">
        <v>0</v>
      </c>
      <c r="F131" s="40">
        <v>0</v>
      </c>
      <c r="G131" s="40">
        <v>0</v>
      </c>
      <c r="H131" s="23"/>
      <c r="I131" s="23"/>
      <c r="J131" s="23"/>
      <c r="K131" s="23"/>
    </row>
    <row r="132" spans="1:11" ht="14.1" customHeight="1">
      <c r="A132" s="23"/>
      <c r="B132" s="23"/>
      <c r="C132" s="39" t="s">
        <v>60</v>
      </c>
      <c r="D132" s="40">
        <v>0</v>
      </c>
      <c r="E132" s="40">
        <v>0</v>
      </c>
      <c r="F132" s="40">
        <v>0</v>
      </c>
      <c r="G132" s="40">
        <v>0</v>
      </c>
      <c r="H132" s="23"/>
      <c r="I132" s="23"/>
      <c r="J132" s="23"/>
      <c r="K132" s="23"/>
    </row>
    <row r="133" spans="1:11" ht="14.1" customHeight="1">
      <c r="A133" s="23"/>
      <c r="B133" s="23"/>
      <c r="C133" s="39" t="s">
        <v>61</v>
      </c>
      <c r="D133" s="40">
        <v>0</v>
      </c>
      <c r="E133" s="40">
        <v>0</v>
      </c>
      <c r="F133" s="40">
        <v>0</v>
      </c>
      <c r="G133" s="40">
        <v>0</v>
      </c>
      <c r="H133" s="23"/>
      <c r="I133" s="23"/>
      <c r="J133" s="23"/>
      <c r="K133" s="23"/>
    </row>
    <row r="134" spans="1:11" ht="14.1" customHeight="1">
      <c r="A134" s="23"/>
      <c r="B134" s="23"/>
      <c r="C134" s="39" t="s">
        <v>64</v>
      </c>
      <c r="D134" s="40">
        <v>0</v>
      </c>
      <c r="E134" s="40">
        <v>0</v>
      </c>
      <c r="F134" s="40">
        <v>0</v>
      </c>
      <c r="G134" s="40">
        <v>0</v>
      </c>
      <c r="H134" s="23"/>
      <c r="I134" s="23"/>
      <c r="J134" s="23"/>
      <c r="K134" s="23"/>
    </row>
    <row r="135" spans="1:11" ht="14.1" customHeight="1">
      <c r="A135" s="23"/>
      <c r="B135" s="23"/>
      <c r="C135" s="39" t="s">
        <v>65</v>
      </c>
      <c r="D135" s="40">
        <v>0</v>
      </c>
      <c r="E135" s="40">
        <v>0</v>
      </c>
      <c r="F135" s="40">
        <v>0</v>
      </c>
      <c r="G135" s="40">
        <v>0</v>
      </c>
      <c r="H135" s="23"/>
      <c r="I135" s="23"/>
      <c r="J135" s="23"/>
      <c r="K135" s="23"/>
    </row>
    <row r="136" spans="1:11" ht="14.1" customHeight="1">
      <c r="A136" s="23"/>
      <c r="B136" s="23"/>
      <c r="C136" s="41" t="s">
        <v>25</v>
      </c>
      <c r="D136" s="40">
        <v>0</v>
      </c>
      <c r="E136" s="40">
        <v>101168831</v>
      </c>
      <c r="F136" s="40">
        <v>26000000</v>
      </c>
      <c r="G136" s="40">
        <v>6000000</v>
      </c>
      <c r="H136" s="23"/>
      <c r="I136" s="23"/>
      <c r="J136" s="23"/>
      <c r="K136" s="23"/>
    </row>
    <row r="137" spans="1:11" ht="14.1" customHeight="1">
      <c r="A137" s="23"/>
      <c r="B137" s="23"/>
      <c r="C137" s="33" t="s">
        <v>19</v>
      </c>
      <c r="D137" s="1850" t="s">
        <v>2900</v>
      </c>
      <c r="E137" s="1851"/>
      <c r="F137" s="1851"/>
      <c r="G137" s="1851"/>
      <c r="H137" s="23"/>
      <c r="I137" s="23"/>
      <c r="J137" s="23"/>
      <c r="K137" s="23"/>
    </row>
    <row r="138" spans="1:11" ht="14.1" customHeight="1">
      <c r="A138" s="23"/>
      <c r="B138" s="23"/>
      <c r="C138" s="34" t="s">
        <v>20</v>
      </c>
      <c r="D138" s="1846" t="s">
        <v>2899</v>
      </c>
      <c r="E138" s="1847"/>
      <c r="F138" s="1847"/>
      <c r="G138" s="1847"/>
      <c r="H138" s="23"/>
      <c r="I138" s="23"/>
      <c r="J138" s="23"/>
      <c r="K138" s="23"/>
    </row>
    <row r="139" spans="1:11" ht="14.1" customHeight="1">
      <c r="A139" s="23"/>
      <c r="B139" s="23"/>
      <c r="C139" s="34" t="s">
        <v>21</v>
      </c>
      <c r="D139" s="1846" t="s">
        <v>2883</v>
      </c>
      <c r="E139" s="1847"/>
      <c r="F139" s="1847"/>
      <c r="G139" s="1847"/>
      <c r="H139" s="23"/>
      <c r="I139" s="23"/>
      <c r="J139" s="23"/>
      <c r="K139" s="23"/>
    </row>
    <row r="140" spans="1:11" ht="15" customHeight="1">
      <c r="A140" s="23"/>
      <c r="B140" s="23"/>
      <c r="C140" s="35"/>
      <c r="D140" s="36">
        <v>2023</v>
      </c>
      <c r="E140" s="36">
        <v>2024</v>
      </c>
      <c r="F140" s="36">
        <v>2025</v>
      </c>
      <c r="G140" s="36">
        <v>2026</v>
      </c>
      <c r="H140" s="23"/>
      <c r="I140" s="23"/>
      <c r="J140" s="23"/>
      <c r="K140" s="23"/>
    </row>
    <row r="141" spans="1:11" ht="15" customHeight="1">
      <c r="A141" s="23"/>
      <c r="B141" s="23"/>
      <c r="C141" s="37"/>
      <c r="D141" s="38" t="s">
        <v>22</v>
      </c>
      <c r="E141" s="38" t="s">
        <v>23</v>
      </c>
      <c r="F141" s="38" t="s">
        <v>23</v>
      </c>
      <c r="G141" s="38" t="s">
        <v>23</v>
      </c>
      <c r="H141" s="23"/>
      <c r="I141" s="23"/>
      <c r="J141" s="23"/>
      <c r="K141" s="23"/>
    </row>
    <row r="142" spans="1:11" ht="14.1" customHeight="1">
      <c r="A142" s="23"/>
      <c r="B142" s="23"/>
      <c r="C142" s="27" t="s">
        <v>33</v>
      </c>
      <c r="D142" s="31" t="s">
        <v>73</v>
      </c>
      <c r="E142" s="31" t="s">
        <v>2898</v>
      </c>
      <c r="F142" s="31" t="s">
        <v>2230</v>
      </c>
      <c r="G142" s="31" t="s">
        <v>252</v>
      </c>
      <c r="H142" s="23"/>
      <c r="I142" s="23"/>
      <c r="J142" s="23"/>
      <c r="K142" s="23"/>
    </row>
    <row r="143" spans="1:11" ht="14.1" customHeight="1">
      <c r="A143" s="23"/>
      <c r="B143" s="23"/>
      <c r="C143" s="27" t="s">
        <v>35</v>
      </c>
      <c r="D143" s="31" t="s">
        <v>288</v>
      </c>
      <c r="E143" s="31" t="s">
        <v>2897</v>
      </c>
      <c r="F143" s="31" t="s">
        <v>2036</v>
      </c>
      <c r="G143" s="31" t="s">
        <v>2459</v>
      </c>
      <c r="H143" s="23"/>
      <c r="I143" s="23"/>
      <c r="J143" s="23"/>
      <c r="K143" s="23"/>
    </row>
    <row r="144" spans="1:11" ht="14.1" customHeight="1">
      <c r="A144" s="23"/>
      <c r="B144" s="23"/>
      <c r="C144" s="27" t="s">
        <v>40</v>
      </c>
      <c r="D144" s="31" t="s">
        <v>290</v>
      </c>
      <c r="E144" s="31" t="s">
        <v>2896</v>
      </c>
      <c r="F144" s="31" t="s">
        <v>2895</v>
      </c>
      <c r="G144" s="31" t="s">
        <v>1861</v>
      </c>
      <c r="H144" s="23"/>
      <c r="I144" s="23"/>
      <c r="J144" s="23"/>
      <c r="K144" s="23"/>
    </row>
    <row r="145" spans="1:11" ht="14.1" customHeight="1">
      <c r="A145" s="23"/>
      <c r="B145" s="23"/>
      <c r="C145" s="27" t="s">
        <v>41</v>
      </c>
      <c r="D145" s="31" t="s">
        <v>18</v>
      </c>
      <c r="E145" s="31" t="s">
        <v>2894</v>
      </c>
      <c r="F145" s="31" t="s">
        <v>1659</v>
      </c>
      <c r="G145" s="31" t="s">
        <v>1545</v>
      </c>
      <c r="H145" s="23"/>
      <c r="I145" s="23"/>
      <c r="J145" s="23"/>
      <c r="K145" s="23"/>
    </row>
    <row r="146" spans="1:11" ht="14.1" customHeight="1">
      <c r="A146" s="23"/>
      <c r="B146" s="23"/>
      <c r="C146" s="27" t="s">
        <v>43</v>
      </c>
      <c r="D146" s="31" t="s">
        <v>18</v>
      </c>
      <c r="E146" s="31" t="s">
        <v>2893</v>
      </c>
      <c r="F146" s="31" t="s">
        <v>2892</v>
      </c>
      <c r="G146" s="31" t="s">
        <v>2891</v>
      </c>
      <c r="H146" s="23"/>
      <c r="I146" s="23"/>
      <c r="J146" s="23"/>
      <c r="K146" s="23"/>
    </row>
    <row r="147" spans="1:11" ht="14.1" customHeight="1">
      <c r="A147" s="23"/>
      <c r="B147" s="23"/>
      <c r="C147" s="27" t="s">
        <v>47</v>
      </c>
      <c r="D147" s="31" t="s">
        <v>18</v>
      </c>
      <c r="E147" s="31" t="s">
        <v>2890</v>
      </c>
      <c r="F147" s="31" t="s">
        <v>2889</v>
      </c>
      <c r="G147" s="31" t="s">
        <v>2888</v>
      </c>
      <c r="H147" s="23"/>
      <c r="I147" s="23"/>
      <c r="J147" s="23"/>
      <c r="K147" s="23"/>
    </row>
    <row r="148" spans="1:11" ht="14.1" customHeight="1">
      <c r="A148" s="23"/>
      <c r="B148" s="23"/>
      <c r="C148" s="1848" t="s">
        <v>24</v>
      </c>
      <c r="D148" s="1849"/>
      <c r="E148" s="1849"/>
      <c r="F148" s="1849"/>
      <c r="G148" s="1849"/>
      <c r="H148" s="23"/>
      <c r="I148" s="23"/>
      <c r="J148" s="23"/>
      <c r="K148" s="23"/>
    </row>
    <row r="149" spans="1:11" ht="14.1" customHeight="1">
      <c r="A149" s="23"/>
      <c r="B149" s="23"/>
      <c r="C149" s="35"/>
      <c r="D149" s="36">
        <v>2023</v>
      </c>
      <c r="E149" s="36">
        <v>2024</v>
      </c>
      <c r="F149" s="36">
        <v>2025</v>
      </c>
      <c r="G149" s="36">
        <v>2026</v>
      </c>
      <c r="H149" s="23"/>
      <c r="I149" s="23"/>
      <c r="J149" s="23"/>
      <c r="K149" s="23"/>
    </row>
    <row r="150" spans="1:11" ht="14.1" customHeight="1">
      <c r="A150" s="23"/>
      <c r="B150" s="23"/>
      <c r="C150" s="37"/>
      <c r="D150" s="38" t="s">
        <v>22</v>
      </c>
      <c r="E150" s="38" t="s">
        <v>23</v>
      </c>
      <c r="F150" s="38" t="s">
        <v>23</v>
      </c>
      <c r="G150" s="38" t="s">
        <v>23</v>
      </c>
      <c r="H150" s="23"/>
      <c r="I150" s="23"/>
      <c r="J150" s="23"/>
      <c r="K150" s="23"/>
    </row>
    <row r="151" spans="1:11" ht="14.1" customHeight="1">
      <c r="A151" s="23"/>
      <c r="B151" s="23"/>
      <c r="C151" s="39" t="s">
        <v>48</v>
      </c>
      <c r="D151" s="40">
        <v>0</v>
      </c>
      <c r="E151" s="40">
        <v>0</v>
      </c>
      <c r="F151" s="40">
        <v>0</v>
      </c>
      <c r="G151" s="40">
        <v>0</v>
      </c>
      <c r="H151" s="23"/>
      <c r="I151" s="23"/>
      <c r="J151" s="23"/>
      <c r="K151" s="23"/>
    </row>
    <row r="152" spans="1:11" ht="14.1" customHeight="1">
      <c r="A152" s="23"/>
      <c r="B152" s="23"/>
      <c r="C152" s="39" t="s">
        <v>49</v>
      </c>
      <c r="D152" s="40">
        <v>0</v>
      </c>
      <c r="E152" s="40">
        <v>0</v>
      </c>
      <c r="F152" s="40">
        <v>0</v>
      </c>
      <c r="G152" s="40">
        <v>0</v>
      </c>
      <c r="H152" s="23"/>
      <c r="I152" s="23"/>
      <c r="J152" s="23"/>
      <c r="K152" s="23"/>
    </row>
    <row r="153" spans="1:11" ht="14.1" customHeight="1">
      <c r="A153" s="23"/>
      <c r="B153" s="23"/>
      <c r="C153" s="39" t="s">
        <v>50</v>
      </c>
      <c r="D153" s="40">
        <v>0</v>
      </c>
      <c r="E153" s="40">
        <v>0</v>
      </c>
      <c r="F153" s="40">
        <v>0</v>
      </c>
      <c r="G153" s="40">
        <v>0</v>
      </c>
      <c r="H153" s="23"/>
      <c r="I153" s="23"/>
      <c r="J153" s="23"/>
      <c r="K153" s="23"/>
    </row>
    <row r="154" spans="1:11" ht="14.1" customHeight="1">
      <c r="A154" s="23"/>
      <c r="B154" s="23"/>
      <c r="C154" s="39" t="s">
        <v>51</v>
      </c>
      <c r="D154" s="40">
        <v>0</v>
      </c>
      <c r="E154" s="40">
        <v>0</v>
      </c>
      <c r="F154" s="40">
        <v>0</v>
      </c>
      <c r="G154" s="40">
        <v>0</v>
      </c>
      <c r="H154" s="23"/>
      <c r="I154" s="23"/>
      <c r="J154" s="23"/>
      <c r="K154" s="23"/>
    </row>
    <row r="155" spans="1:11" ht="14.1" customHeight="1">
      <c r="A155" s="23"/>
      <c r="B155" s="23"/>
      <c r="C155" s="39" t="s">
        <v>49</v>
      </c>
      <c r="D155" s="40">
        <v>0</v>
      </c>
      <c r="E155" s="40">
        <v>0</v>
      </c>
      <c r="F155" s="40">
        <v>0</v>
      </c>
      <c r="G155" s="40">
        <v>0</v>
      </c>
      <c r="H155" s="23"/>
      <c r="I155" s="23"/>
      <c r="J155" s="23"/>
      <c r="K155" s="23"/>
    </row>
    <row r="156" spans="1:11" ht="14.1" customHeight="1">
      <c r="A156" s="23"/>
      <c r="B156" s="23"/>
      <c r="C156" s="39" t="s">
        <v>50</v>
      </c>
      <c r="D156" s="40">
        <v>0</v>
      </c>
      <c r="E156" s="40">
        <v>0</v>
      </c>
      <c r="F156" s="40">
        <v>0</v>
      </c>
      <c r="G156" s="40">
        <v>0</v>
      </c>
      <c r="H156" s="23"/>
      <c r="I156" s="23"/>
      <c r="J156" s="23"/>
      <c r="K156" s="23"/>
    </row>
    <row r="157" spans="1:11" ht="14.1" customHeight="1">
      <c r="A157" s="23"/>
      <c r="B157" s="23"/>
      <c r="C157" s="39" t="s">
        <v>52</v>
      </c>
      <c r="D157" s="40">
        <v>0</v>
      </c>
      <c r="E157" s="40">
        <v>0</v>
      </c>
      <c r="F157" s="40">
        <v>0</v>
      </c>
      <c r="G157" s="40">
        <v>0</v>
      </c>
      <c r="H157" s="23"/>
      <c r="I157" s="23"/>
      <c r="J157" s="23"/>
      <c r="K157" s="23"/>
    </row>
    <row r="158" spans="1:11" ht="14.1" customHeight="1">
      <c r="A158" s="23"/>
      <c r="B158" s="23"/>
      <c r="C158" s="39" t="s">
        <v>49</v>
      </c>
      <c r="D158" s="40">
        <v>0</v>
      </c>
      <c r="E158" s="40">
        <v>0</v>
      </c>
      <c r="F158" s="40">
        <v>0</v>
      </c>
      <c r="G158" s="40">
        <v>0</v>
      </c>
      <c r="H158" s="23"/>
      <c r="I158" s="23"/>
      <c r="J158" s="23"/>
      <c r="K158" s="23"/>
    </row>
    <row r="159" spans="1:11" ht="14.1" customHeight="1">
      <c r="A159" s="23"/>
      <c r="B159" s="23"/>
      <c r="C159" s="39" t="s">
        <v>50</v>
      </c>
      <c r="D159" s="40">
        <v>0</v>
      </c>
      <c r="E159" s="40">
        <v>0</v>
      </c>
      <c r="F159" s="40">
        <v>0</v>
      </c>
      <c r="G159" s="40">
        <v>0</v>
      </c>
      <c r="H159" s="23"/>
      <c r="I159" s="23"/>
      <c r="J159" s="23"/>
      <c r="K159" s="23"/>
    </row>
    <row r="160" spans="1:11" ht="14.1" customHeight="1">
      <c r="A160" s="23"/>
      <c r="B160" s="23"/>
      <c r="C160" s="39" t="s">
        <v>53</v>
      </c>
      <c r="D160" s="40">
        <v>0</v>
      </c>
      <c r="E160" s="40">
        <v>0</v>
      </c>
      <c r="F160" s="40">
        <v>0</v>
      </c>
      <c r="G160" s="40">
        <v>0</v>
      </c>
      <c r="H160" s="23"/>
      <c r="I160" s="23"/>
      <c r="J160" s="23"/>
      <c r="K160" s="23"/>
    </row>
    <row r="161" spans="1:11" ht="14.1" customHeight="1">
      <c r="A161" s="23"/>
      <c r="B161" s="23"/>
      <c r="C161" s="39" t="s">
        <v>49</v>
      </c>
      <c r="D161" s="40">
        <v>0</v>
      </c>
      <c r="E161" s="40">
        <v>0</v>
      </c>
      <c r="F161" s="40">
        <v>0</v>
      </c>
      <c r="G161" s="40">
        <v>0</v>
      </c>
      <c r="H161" s="23"/>
      <c r="I161" s="23"/>
      <c r="J161" s="23"/>
      <c r="K161" s="23"/>
    </row>
    <row r="162" spans="1:11" ht="14.1" customHeight="1">
      <c r="A162" s="23"/>
      <c r="B162" s="23"/>
      <c r="C162" s="39" t="s">
        <v>50</v>
      </c>
      <c r="D162" s="40">
        <v>0</v>
      </c>
      <c r="E162" s="40">
        <v>0</v>
      </c>
      <c r="F162" s="40">
        <v>0</v>
      </c>
      <c r="G162" s="40">
        <v>0</v>
      </c>
      <c r="H162" s="23"/>
      <c r="I162" s="23"/>
      <c r="J162" s="23"/>
      <c r="K162" s="23"/>
    </row>
    <row r="163" spans="1:11" ht="14.1" customHeight="1">
      <c r="A163" s="23"/>
      <c r="B163" s="23"/>
      <c r="C163" s="39" t="s">
        <v>54</v>
      </c>
      <c r="D163" s="40">
        <v>0</v>
      </c>
      <c r="E163" s="40">
        <v>0</v>
      </c>
      <c r="F163" s="40">
        <v>0</v>
      </c>
      <c r="G163" s="40">
        <v>0</v>
      </c>
      <c r="H163" s="23"/>
      <c r="I163" s="23"/>
      <c r="J163" s="23"/>
      <c r="K163" s="23"/>
    </row>
    <row r="164" spans="1:11" ht="14.1" customHeight="1">
      <c r="A164" s="23"/>
      <c r="B164" s="23"/>
      <c r="C164" s="39" t="s">
        <v>49</v>
      </c>
      <c r="D164" s="40">
        <v>0</v>
      </c>
      <c r="E164" s="40">
        <v>0</v>
      </c>
      <c r="F164" s="40">
        <v>0</v>
      </c>
      <c r="G164" s="40">
        <v>0</v>
      </c>
      <c r="H164" s="23"/>
      <c r="I164" s="23"/>
      <c r="J164" s="23"/>
      <c r="K164" s="23"/>
    </row>
    <row r="165" spans="1:11" ht="14.1" customHeight="1">
      <c r="A165" s="23"/>
      <c r="B165" s="23"/>
      <c r="C165" s="39" t="s">
        <v>50</v>
      </c>
      <c r="D165" s="40">
        <v>0</v>
      </c>
      <c r="E165" s="40">
        <v>0</v>
      </c>
      <c r="F165" s="40">
        <v>0</v>
      </c>
      <c r="G165" s="40">
        <v>0</v>
      </c>
      <c r="H165" s="23"/>
      <c r="I165" s="23"/>
      <c r="J165" s="23"/>
      <c r="K165" s="23"/>
    </row>
    <row r="166" spans="1:11" ht="14.1" customHeight="1">
      <c r="A166" s="23"/>
      <c r="B166" s="23"/>
      <c r="C166" s="39" t="s">
        <v>55</v>
      </c>
      <c r="D166" s="40">
        <v>0</v>
      </c>
      <c r="E166" s="40">
        <v>0</v>
      </c>
      <c r="F166" s="40">
        <v>0</v>
      </c>
      <c r="G166" s="40">
        <v>0</v>
      </c>
      <c r="H166" s="23"/>
      <c r="I166" s="23"/>
      <c r="J166" s="23"/>
      <c r="K166" s="23"/>
    </row>
    <row r="167" spans="1:11" ht="14.1" customHeight="1">
      <c r="A167" s="23"/>
      <c r="B167" s="23"/>
      <c r="C167" s="39" t="s">
        <v>49</v>
      </c>
      <c r="D167" s="40">
        <v>0</v>
      </c>
      <c r="E167" s="40">
        <v>0</v>
      </c>
      <c r="F167" s="40">
        <v>0</v>
      </c>
      <c r="G167" s="40">
        <v>0</v>
      </c>
      <c r="H167" s="23"/>
      <c r="I167" s="23"/>
      <c r="J167" s="23"/>
      <c r="K167" s="23"/>
    </row>
    <row r="168" spans="1:11" ht="14.1" customHeight="1">
      <c r="A168" s="23"/>
      <c r="B168" s="23"/>
      <c r="C168" s="39" t="s">
        <v>50</v>
      </c>
      <c r="D168" s="40">
        <v>0</v>
      </c>
      <c r="E168" s="40">
        <v>0</v>
      </c>
      <c r="F168" s="40">
        <v>0</v>
      </c>
      <c r="G168" s="40">
        <v>0</v>
      </c>
      <c r="H168" s="23"/>
      <c r="I168" s="23"/>
      <c r="J168" s="23"/>
      <c r="K168" s="23"/>
    </row>
    <row r="169" spans="1:11" ht="14.1" customHeight="1">
      <c r="A169" s="23"/>
      <c r="B169" s="23"/>
      <c r="C169" s="39" t="s">
        <v>56</v>
      </c>
      <c r="D169" s="40">
        <v>0</v>
      </c>
      <c r="E169" s="40">
        <v>0</v>
      </c>
      <c r="F169" s="40">
        <v>0</v>
      </c>
      <c r="G169" s="40">
        <v>0</v>
      </c>
      <c r="H169" s="23"/>
      <c r="I169" s="23"/>
      <c r="J169" s="23"/>
      <c r="K169" s="23"/>
    </row>
    <row r="170" spans="1:11" ht="14.1" customHeight="1">
      <c r="A170" s="23"/>
      <c r="B170" s="23"/>
      <c r="C170" s="39" t="s">
        <v>49</v>
      </c>
      <c r="D170" s="40">
        <v>0</v>
      </c>
      <c r="E170" s="40">
        <v>0</v>
      </c>
      <c r="F170" s="40">
        <v>0</v>
      </c>
      <c r="G170" s="40">
        <v>0</v>
      </c>
      <c r="H170" s="23"/>
      <c r="I170" s="23"/>
      <c r="J170" s="23"/>
      <c r="K170" s="23"/>
    </row>
    <row r="171" spans="1:11" ht="14.1" customHeight="1">
      <c r="A171" s="23"/>
      <c r="B171" s="23"/>
      <c r="C171" s="39" t="s">
        <v>50</v>
      </c>
      <c r="D171" s="40">
        <v>0</v>
      </c>
      <c r="E171" s="40">
        <v>0</v>
      </c>
      <c r="F171" s="40">
        <v>0</v>
      </c>
      <c r="G171" s="40">
        <v>0</v>
      </c>
      <c r="H171" s="23"/>
      <c r="I171" s="23"/>
      <c r="J171" s="23"/>
      <c r="K171" s="23"/>
    </row>
    <row r="172" spans="1:11" ht="14.1" customHeight="1">
      <c r="A172" s="23"/>
      <c r="B172" s="23"/>
      <c r="C172" s="39" t="s">
        <v>57</v>
      </c>
      <c r="D172" s="40">
        <v>0</v>
      </c>
      <c r="E172" s="40">
        <v>0</v>
      </c>
      <c r="F172" s="40">
        <v>0</v>
      </c>
      <c r="G172" s="40">
        <v>0</v>
      </c>
      <c r="H172" s="23"/>
      <c r="I172" s="23"/>
      <c r="J172" s="23"/>
      <c r="K172" s="23"/>
    </row>
    <row r="173" spans="1:11" ht="14.1" customHeight="1">
      <c r="A173" s="23"/>
      <c r="B173" s="23"/>
      <c r="C173" s="39" t="s">
        <v>49</v>
      </c>
      <c r="D173" s="40">
        <v>0</v>
      </c>
      <c r="E173" s="40">
        <v>0</v>
      </c>
      <c r="F173" s="40">
        <v>0</v>
      </c>
      <c r="G173" s="40">
        <v>0</v>
      </c>
      <c r="H173" s="23"/>
      <c r="I173" s="23"/>
      <c r="J173" s="23"/>
      <c r="K173" s="23"/>
    </row>
    <row r="174" spans="1:11" ht="14.1" customHeight="1">
      <c r="A174" s="23"/>
      <c r="B174" s="23"/>
      <c r="C174" s="39" t="s">
        <v>58</v>
      </c>
      <c r="D174" s="40">
        <v>0</v>
      </c>
      <c r="E174" s="40">
        <v>0</v>
      </c>
      <c r="F174" s="40">
        <v>0</v>
      </c>
      <c r="G174" s="40">
        <v>0</v>
      </c>
      <c r="H174" s="23"/>
      <c r="I174" s="23"/>
      <c r="J174" s="23"/>
      <c r="K174" s="23"/>
    </row>
    <row r="175" spans="1:11" ht="14.1" customHeight="1">
      <c r="A175" s="23"/>
      <c r="B175" s="23"/>
      <c r="C175" s="39" t="s">
        <v>59</v>
      </c>
      <c r="D175" s="40">
        <v>0</v>
      </c>
      <c r="E175" s="40">
        <v>0</v>
      </c>
      <c r="F175" s="40">
        <v>0</v>
      </c>
      <c r="G175" s="40">
        <v>0</v>
      </c>
      <c r="H175" s="23"/>
      <c r="I175" s="23"/>
      <c r="J175" s="23"/>
      <c r="K175" s="23"/>
    </row>
    <row r="176" spans="1:11" ht="14.1" customHeight="1">
      <c r="A176" s="23"/>
      <c r="B176" s="23"/>
      <c r="C176" s="39" t="s">
        <v>60</v>
      </c>
      <c r="D176" s="40">
        <v>0</v>
      </c>
      <c r="E176" s="40">
        <v>0</v>
      </c>
      <c r="F176" s="40">
        <v>0</v>
      </c>
      <c r="G176" s="40">
        <v>0</v>
      </c>
      <c r="H176" s="23"/>
      <c r="I176" s="23"/>
      <c r="J176" s="23"/>
      <c r="K176" s="23"/>
    </row>
    <row r="177" spans="1:11" ht="14.1" customHeight="1">
      <c r="A177" s="23"/>
      <c r="B177" s="23"/>
      <c r="C177" s="39" t="s">
        <v>61</v>
      </c>
      <c r="D177" s="40">
        <v>0</v>
      </c>
      <c r="E177" s="40">
        <v>0</v>
      </c>
      <c r="F177" s="40">
        <v>0</v>
      </c>
      <c r="G177" s="40">
        <v>0</v>
      </c>
      <c r="H177" s="23"/>
      <c r="I177" s="23"/>
      <c r="J177" s="23"/>
      <c r="K177" s="23"/>
    </row>
    <row r="178" spans="1:11" ht="14.1" customHeight="1">
      <c r="A178" s="23"/>
      <c r="B178" s="23"/>
      <c r="C178" s="39" t="s">
        <v>62</v>
      </c>
      <c r="D178" s="40">
        <v>0</v>
      </c>
      <c r="E178" s="40">
        <v>173248670</v>
      </c>
      <c r="F178" s="40">
        <v>50000000</v>
      </c>
      <c r="G178" s="40">
        <v>6000000</v>
      </c>
      <c r="H178" s="23"/>
      <c r="I178" s="23"/>
      <c r="J178" s="23"/>
      <c r="K178" s="23"/>
    </row>
    <row r="179" spans="1:11" ht="14.1" customHeight="1">
      <c r="A179" s="23"/>
      <c r="B179" s="23"/>
      <c r="C179" s="39" t="s">
        <v>49</v>
      </c>
      <c r="D179" s="40">
        <v>0</v>
      </c>
      <c r="E179" s="40">
        <v>173248670</v>
      </c>
      <c r="F179" s="40">
        <v>50000000</v>
      </c>
      <c r="G179" s="40">
        <v>6000000</v>
      </c>
      <c r="H179" s="23"/>
      <c r="I179" s="23"/>
      <c r="J179" s="23"/>
      <c r="K179" s="23"/>
    </row>
    <row r="180" spans="1:11" ht="14.1" customHeight="1">
      <c r="A180" s="23"/>
      <c r="B180" s="23"/>
      <c r="C180" s="39" t="s">
        <v>58</v>
      </c>
      <c r="D180" s="40">
        <v>0</v>
      </c>
      <c r="E180" s="40">
        <v>0</v>
      </c>
      <c r="F180" s="40">
        <v>0</v>
      </c>
      <c r="G180" s="40">
        <v>0</v>
      </c>
      <c r="H180" s="23"/>
      <c r="I180" s="23"/>
      <c r="J180" s="23"/>
      <c r="K180" s="23"/>
    </row>
    <row r="181" spans="1:11" ht="14.1" customHeight="1">
      <c r="A181" s="23"/>
      <c r="B181" s="23"/>
      <c r="C181" s="39" t="s">
        <v>59</v>
      </c>
      <c r="D181" s="40">
        <v>0</v>
      </c>
      <c r="E181" s="40">
        <v>0</v>
      </c>
      <c r="F181" s="40">
        <v>0</v>
      </c>
      <c r="G181" s="40">
        <v>0</v>
      </c>
      <c r="H181" s="23"/>
      <c r="I181" s="23"/>
      <c r="J181" s="23"/>
      <c r="K181" s="23"/>
    </row>
    <row r="182" spans="1:11" ht="14.1" customHeight="1">
      <c r="A182" s="23"/>
      <c r="B182" s="23"/>
      <c r="C182" s="39" t="s">
        <v>60</v>
      </c>
      <c r="D182" s="40">
        <v>0</v>
      </c>
      <c r="E182" s="40">
        <v>0</v>
      </c>
      <c r="F182" s="40">
        <v>0</v>
      </c>
      <c r="G182" s="40">
        <v>0</v>
      </c>
      <c r="H182" s="23"/>
      <c r="I182" s="23"/>
      <c r="J182" s="23"/>
      <c r="K182" s="23"/>
    </row>
    <row r="183" spans="1:11" ht="14.1" customHeight="1">
      <c r="A183" s="23"/>
      <c r="B183" s="23"/>
      <c r="C183" s="39" t="s">
        <v>61</v>
      </c>
      <c r="D183" s="40">
        <v>0</v>
      </c>
      <c r="E183" s="40">
        <v>0</v>
      </c>
      <c r="F183" s="40">
        <v>0</v>
      </c>
      <c r="G183" s="40">
        <v>0</v>
      </c>
      <c r="H183" s="23"/>
      <c r="I183" s="23"/>
      <c r="J183" s="23"/>
      <c r="K183" s="23"/>
    </row>
    <row r="184" spans="1:11" ht="14.1" customHeight="1">
      <c r="A184" s="23"/>
      <c r="B184" s="23"/>
      <c r="C184" s="39" t="s">
        <v>63</v>
      </c>
      <c r="D184" s="40">
        <v>0</v>
      </c>
      <c r="E184" s="40">
        <v>0</v>
      </c>
      <c r="F184" s="40">
        <v>0</v>
      </c>
      <c r="G184" s="40">
        <v>0</v>
      </c>
      <c r="H184" s="23"/>
      <c r="I184" s="23"/>
      <c r="J184" s="23"/>
      <c r="K184" s="23"/>
    </row>
    <row r="185" spans="1:11" ht="14.1" customHeight="1">
      <c r="A185" s="23"/>
      <c r="B185" s="23"/>
      <c r="C185" s="39" t="s">
        <v>49</v>
      </c>
      <c r="D185" s="40">
        <v>0</v>
      </c>
      <c r="E185" s="40">
        <v>0</v>
      </c>
      <c r="F185" s="40">
        <v>0</v>
      </c>
      <c r="G185" s="40">
        <v>0</v>
      </c>
      <c r="H185" s="23"/>
      <c r="I185" s="23"/>
      <c r="J185" s="23"/>
      <c r="K185" s="23"/>
    </row>
    <row r="186" spans="1:11" ht="14.1" customHeight="1">
      <c r="A186" s="23"/>
      <c r="B186" s="23"/>
      <c r="C186" s="39" t="s">
        <v>58</v>
      </c>
      <c r="D186" s="40">
        <v>0</v>
      </c>
      <c r="E186" s="40">
        <v>0</v>
      </c>
      <c r="F186" s="40">
        <v>0</v>
      </c>
      <c r="G186" s="40">
        <v>0</v>
      </c>
      <c r="H186" s="23"/>
      <c r="I186" s="23"/>
      <c r="J186" s="23"/>
      <c r="K186" s="23"/>
    </row>
    <row r="187" spans="1:11" ht="14.1" customHeight="1">
      <c r="A187" s="23"/>
      <c r="B187" s="23"/>
      <c r="C187" s="39" t="s">
        <v>59</v>
      </c>
      <c r="D187" s="40">
        <v>0</v>
      </c>
      <c r="E187" s="40">
        <v>0</v>
      </c>
      <c r="F187" s="40">
        <v>0</v>
      </c>
      <c r="G187" s="40">
        <v>0</v>
      </c>
      <c r="H187" s="23"/>
      <c r="I187" s="23"/>
      <c r="J187" s="23"/>
      <c r="K187" s="23"/>
    </row>
    <row r="188" spans="1:11" ht="14.1" customHeight="1">
      <c r="A188" s="23"/>
      <c r="B188" s="23"/>
      <c r="C188" s="39" t="s">
        <v>60</v>
      </c>
      <c r="D188" s="40">
        <v>0</v>
      </c>
      <c r="E188" s="40">
        <v>0</v>
      </c>
      <c r="F188" s="40">
        <v>0</v>
      </c>
      <c r="G188" s="40">
        <v>0</v>
      </c>
      <c r="H188" s="23"/>
      <c r="I188" s="23"/>
      <c r="J188" s="23"/>
      <c r="K188" s="23"/>
    </row>
    <row r="189" spans="1:11" ht="14.1" customHeight="1">
      <c r="A189" s="23"/>
      <c r="B189" s="23"/>
      <c r="C189" s="39" t="s">
        <v>61</v>
      </c>
      <c r="D189" s="40">
        <v>0</v>
      </c>
      <c r="E189" s="40">
        <v>0</v>
      </c>
      <c r="F189" s="40">
        <v>0</v>
      </c>
      <c r="G189" s="40">
        <v>0</v>
      </c>
      <c r="H189" s="23"/>
      <c r="I189" s="23"/>
      <c r="J189" s="23"/>
      <c r="K189" s="23"/>
    </row>
    <row r="190" spans="1:11" ht="14.1" customHeight="1">
      <c r="A190" s="23"/>
      <c r="B190" s="23"/>
      <c r="C190" s="39" t="s">
        <v>64</v>
      </c>
      <c r="D190" s="40">
        <v>0</v>
      </c>
      <c r="E190" s="40">
        <v>0</v>
      </c>
      <c r="F190" s="40">
        <v>0</v>
      </c>
      <c r="G190" s="40">
        <v>0</v>
      </c>
      <c r="H190" s="23"/>
      <c r="I190" s="23"/>
      <c r="J190" s="23"/>
      <c r="K190" s="23"/>
    </row>
    <row r="191" spans="1:11" ht="14.1" customHeight="1">
      <c r="A191" s="23"/>
      <c r="B191" s="23"/>
      <c r="C191" s="39" t="s">
        <v>65</v>
      </c>
      <c r="D191" s="40">
        <v>0</v>
      </c>
      <c r="E191" s="40">
        <v>0</v>
      </c>
      <c r="F191" s="40">
        <v>0</v>
      </c>
      <c r="G191" s="40">
        <v>0</v>
      </c>
      <c r="H191" s="23"/>
      <c r="I191" s="23"/>
      <c r="J191" s="23"/>
      <c r="K191" s="23"/>
    </row>
    <row r="192" spans="1:11" ht="14.1" customHeight="1">
      <c r="A192" s="23"/>
      <c r="B192" s="23"/>
      <c r="C192" s="41" t="s">
        <v>25</v>
      </c>
      <c r="D192" s="40">
        <v>0</v>
      </c>
      <c r="E192" s="40">
        <v>173248670</v>
      </c>
      <c r="F192" s="40">
        <v>50000000</v>
      </c>
      <c r="G192" s="40">
        <v>6000000</v>
      </c>
      <c r="H192" s="23"/>
      <c r="I192" s="23"/>
      <c r="J192" s="23"/>
      <c r="K192" s="23"/>
    </row>
    <row r="193" spans="1:11" ht="14.1" customHeight="1">
      <c r="A193" s="23"/>
      <c r="B193" s="23"/>
      <c r="C193" s="33" t="s">
        <v>19</v>
      </c>
      <c r="D193" s="1850" t="s">
        <v>2887</v>
      </c>
      <c r="E193" s="1851"/>
      <c r="F193" s="1851"/>
      <c r="G193" s="1851"/>
      <c r="H193" s="23"/>
      <c r="I193" s="23"/>
      <c r="J193" s="23"/>
      <c r="K193" s="23"/>
    </row>
    <row r="194" spans="1:11" ht="14.1" customHeight="1">
      <c r="A194" s="23"/>
      <c r="B194" s="23"/>
      <c r="C194" s="34" t="s">
        <v>20</v>
      </c>
      <c r="D194" s="1846" t="s">
        <v>2886</v>
      </c>
      <c r="E194" s="1847"/>
      <c r="F194" s="1847"/>
      <c r="G194" s="1847"/>
      <c r="H194" s="23"/>
      <c r="I194" s="23"/>
      <c r="J194" s="23"/>
      <c r="K194" s="23"/>
    </row>
    <row r="195" spans="1:11" ht="14.1" customHeight="1">
      <c r="A195" s="23"/>
      <c r="B195" s="23"/>
      <c r="C195" s="34" t="s">
        <v>21</v>
      </c>
      <c r="D195" s="1846" t="s">
        <v>2883</v>
      </c>
      <c r="E195" s="1847"/>
      <c r="F195" s="1847"/>
      <c r="G195" s="1847"/>
      <c r="H195" s="23"/>
      <c r="I195" s="23"/>
      <c r="J195" s="23"/>
      <c r="K195" s="23"/>
    </row>
    <row r="196" spans="1:11" ht="15" customHeight="1">
      <c r="A196" s="23"/>
      <c r="B196" s="23"/>
      <c r="C196" s="35"/>
      <c r="D196" s="36">
        <v>2023</v>
      </c>
      <c r="E196" s="36">
        <v>2024</v>
      </c>
      <c r="F196" s="36">
        <v>2025</v>
      </c>
      <c r="G196" s="36">
        <v>2026</v>
      </c>
      <c r="H196" s="23"/>
      <c r="I196" s="23"/>
      <c r="J196" s="23"/>
      <c r="K196" s="23"/>
    </row>
    <row r="197" spans="1:11" ht="15" customHeight="1">
      <c r="A197" s="23"/>
      <c r="B197" s="23"/>
      <c r="C197" s="37"/>
      <c r="D197" s="38" t="s">
        <v>22</v>
      </c>
      <c r="E197" s="38" t="s">
        <v>23</v>
      </c>
      <c r="F197" s="38" t="s">
        <v>23</v>
      </c>
      <c r="G197" s="38" t="s">
        <v>23</v>
      </c>
      <c r="H197" s="23"/>
      <c r="I197" s="23"/>
      <c r="J197" s="23"/>
      <c r="K197" s="23"/>
    </row>
    <row r="198" spans="1:11" ht="14.1" customHeight="1">
      <c r="A198" s="23"/>
      <c r="B198" s="23"/>
      <c r="C198" s="27" t="s">
        <v>33</v>
      </c>
      <c r="D198" s="31" t="s">
        <v>254</v>
      </c>
      <c r="E198" s="31" t="s">
        <v>225</v>
      </c>
      <c r="F198" s="31" t="s">
        <v>225</v>
      </c>
      <c r="G198" s="31" t="s">
        <v>225</v>
      </c>
      <c r="H198" s="23"/>
      <c r="I198" s="23"/>
      <c r="J198" s="23"/>
      <c r="K198" s="23"/>
    </row>
    <row r="199" spans="1:11" ht="14.1" customHeight="1">
      <c r="A199" s="23"/>
      <c r="B199" s="23"/>
      <c r="C199" s="27" t="s">
        <v>35</v>
      </c>
      <c r="D199" s="31" t="s">
        <v>42</v>
      </c>
      <c r="E199" s="31" t="s">
        <v>288</v>
      </c>
      <c r="F199" s="31" t="s">
        <v>289</v>
      </c>
      <c r="G199" s="31" t="s">
        <v>289</v>
      </c>
      <c r="H199" s="23"/>
      <c r="I199" s="23"/>
      <c r="J199" s="23"/>
      <c r="K199" s="23"/>
    </row>
    <row r="200" spans="1:11" ht="14.1" customHeight="1">
      <c r="A200" s="23"/>
      <c r="B200" s="23"/>
      <c r="C200" s="27" t="s">
        <v>40</v>
      </c>
      <c r="D200" s="31" t="s">
        <v>42</v>
      </c>
      <c r="E200" s="31" t="s">
        <v>2873</v>
      </c>
      <c r="F200" s="31" t="s">
        <v>2458</v>
      </c>
      <c r="G200" s="31" t="s">
        <v>2458</v>
      </c>
      <c r="H200" s="23"/>
      <c r="I200" s="23"/>
      <c r="J200" s="23"/>
      <c r="K200" s="23"/>
    </row>
    <row r="201" spans="1:11" ht="14.1" customHeight="1">
      <c r="A201" s="23"/>
      <c r="B201" s="23"/>
      <c r="C201" s="27" t="s">
        <v>41</v>
      </c>
      <c r="D201" s="31" t="s">
        <v>18</v>
      </c>
      <c r="E201" s="31" t="s">
        <v>2639</v>
      </c>
      <c r="F201" s="31" t="s">
        <v>42</v>
      </c>
      <c r="G201" s="31" t="s">
        <v>42</v>
      </c>
      <c r="H201" s="23"/>
      <c r="I201" s="23"/>
      <c r="J201" s="23"/>
      <c r="K201" s="23"/>
    </row>
    <row r="202" spans="1:11" ht="14.1" customHeight="1">
      <c r="A202" s="23"/>
      <c r="B202" s="23"/>
      <c r="C202" s="27" t="s">
        <v>43</v>
      </c>
      <c r="D202" s="31" t="s">
        <v>18</v>
      </c>
      <c r="E202" s="31" t="s">
        <v>18</v>
      </c>
      <c r="F202" s="31" t="s">
        <v>292</v>
      </c>
      <c r="G202" s="31" t="s">
        <v>42</v>
      </c>
      <c r="H202" s="23"/>
      <c r="I202" s="23"/>
      <c r="J202" s="23"/>
      <c r="K202" s="23"/>
    </row>
    <row r="203" spans="1:11" ht="14.1" customHeight="1">
      <c r="A203" s="23"/>
      <c r="B203" s="23"/>
      <c r="C203" s="27" t="s">
        <v>47</v>
      </c>
      <c r="D203" s="31" t="s">
        <v>18</v>
      </c>
      <c r="E203" s="31" t="s">
        <v>18</v>
      </c>
      <c r="F203" s="31" t="s">
        <v>292</v>
      </c>
      <c r="G203" s="31" t="s">
        <v>42</v>
      </c>
      <c r="H203" s="23"/>
      <c r="I203" s="23"/>
      <c r="J203" s="23"/>
      <c r="K203" s="23"/>
    </row>
    <row r="204" spans="1:11" ht="14.1" customHeight="1">
      <c r="A204" s="23"/>
      <c r="B204" s="23"/>
      <c r="C204" s="1848" t="s">
        <v>24</v>
      </c>
      <c r="D204" s="1849"/>
      <c r="E204" s="1849"/>
      <c r="F204" s="1849"/>
      <c r="G204" s="1849"/>
      <c r="H204" s="23"/>
      <c r="I204" s="23"/>
      <c r="J204" s="23"/>
      <c r="K204" s="23"/>
    </row>
    <row r="205" spans="1:11" ht="14.1" customHeight="1">
      <c r="A205" s="23"/>
      <c r="B205" s="23"/>
      <c r="C205" s="35"/>
      <c r="D205" s="36">
        <v>2023</v>
      </c>
      <c r="E205" s="36">
        <v>2024</v>
      </c>
      <c r="F205" s="36">
        <v>2025</v>
      </c>
      <c r="G205" s="36">
        <v>2026</v>
      </c>
      <c r="H205" s="23"/>
      <c r="I205" s="23"/>
      <c r="J205" s="23"/>
      <c r="K205" s="23"/>
    </row>
    <row r="206" spans="1:11" ht="14.1" customHeight="1">
      <c r="A206" s="23"/>
      <c r="B206" s="23"/>
      <c r="C206" s="37"/>
      <c r="D206" s="38" t="s">
        <v>22</v>
      </c>
      <c r="E206" s="38" t="s">
        <v>23</v>
      </c>
      <c r="F206" s="38" t="s">
        <v>23</v>
      </c>
      <c r="G206" s="38" t="s">
        <v>23</v>
      </c>
      <c r="H206" s="23"/>
      <c r="I206" s="23"/>
      <c r="J206" s="23"/>
      <c r="K206" s="23"/>
    </row>
    <row r="207" spans="1:11" ht="14.1" customHeight="1">
      <c r="A207" s="23"/>
      <c r="B207" s="23"/>
      <c r="C207" s="39" t="s">
        <v>48</v>
      </c>
      <c r="D207" s="40">
        <v>0</v>
      </c>
      <c r="E207" s="40">
        <v>0</v>
      </c>
      <c r="F207" s="40">
        <v>0</v>
      </c>
      <c r="G207" s="40">
        <v>0</v>
      </c>
      <c r="H207" s="23"/>
      <c r="I207" s="23"/>
      <c r="J207" s="23"/>
      <c r="K207" s="23"/>
    </row>
    <row r="208" spans="1:11" ht="14.1" customHeight="1">
      <c r="A208" s="23"/>
      <c r="B208" s="23"/>
      <c r="C208" s="39" t="s">
        <v>49</v>
      </c>
      <c r="D208" s="40">
        <v>0</v>
      </c>
      <c r="E208" s="40">
        <v>0</v>
      </c>
      <c r="F208" s="40">
        <v>0</v>
      </c>
      <c r="G208" s="40">
        <v>0</v>
      </c>
      <c r="H208" s="23"/>
      <c r="I208" s="23"/>
      <c r="J208" s="23"/>
      <c r="K208" s="23"/>
    </row>
    <row r="209" spans="1:11" ht="14.1" customHeight="1">
      <c r="A209" s="23"/>
      <c r="B209" s="23"/>
      <c r="C209" s="39" t="s">
        <v>50</v>
      </c>
      <c r="D209" s="40">
        <v>0</v>
      </c>
      <c r="E209" s="40">
        <v>0</v>
      </c>
      <c r="F209" s="40">
        <v>0</v>
      </c>
      <c r="G209" s="40">
        <v>0</v>
      </c>
      <c r="H209" s="23"/>
      <c r="I209" s="23"/>
      <c r="J209" s="23"/>
      <c r="K209" s="23"/>
    </row>
    <row r="210" spans="1:11" ht="14.1" customHeight="1">
      <c r="A210" s="23"/>
      <c r="B210" s="23"/>
      <c r="C210" s="39" t="s">
        <v>51</v>
      </c>
      <c r="D210" s="40">
        <v>0</v>
      </c>
      <c r="E210" s="40">
        <v>0</v>
      </c>
      <c r="F210" s="40">
        <v>0</v>
      </c>
      <c r="G210" s="40">
        <v>0</v>
      </c>
      <c r="H210" s="23"/>
      <c r="I210" s="23"/>
      <c r="J210" s="23"/>
      <c r="K210" s="23"/>
    </row>
    <row r="211" spans="1:11" ht="14.1" customHeight="1">
      <c r="A211" s="23"/>
      <c r="B211" s="23"/>
      <c r="C211" s="39" t="s">
        <v>49</v>
      </c>
      <c r="D211" s="40">
        <v>0</v>
      </c>
      <c r="E211" s="40">
        <v>0</v>
      </c>
      <c r="F211" s="40">
        <v>0</v>
      </c>
      <c r="G211" s="40">
        <v>0</v>
      </c>
      <c r="H211" s="23"/>
      <c r="I211" s="23"/>
      <c r="J211" s="23"/>
      <c r="K211" s="23"/>
    </row>
    <row r="212" spans="1:11" ht="14.1" customHeight="1">
      <c r="A212" s="23"/>
      <c r="B212" s="23"/>
      <c r="C212" s="39" t="s">
        <v>50</v>
      </c>
      <c r="D212" s="40">
        <v>0</v>
      </c>
      <c r="E212" s="40">
        <v>0</v>
      </c>
      <c r="F212" s="40">
        <v>0</v>
      </c>
      <c r="G212" s="40">
        <v>0</v>
      </c>
      <c r="H212" s="23"/>
      <c r="I212" s="23"/>
      <c r="J212" s="23"/>
      <c r="K212" s="23"/>
    </row>
    <row r="213" spans="1:11" ht="14.1" customHeight="1">
      <c r="A213" s="23"/>
      <c r="B213" s="23"/>
      <c r="C213" s="39" t="s">
        <v>52</v>
      </c>
      <c r="D213" s="40">
        <v>0</v>
      </c>
      <c r="E213" s="40">
        <v>0</v>
      </c>
      <c r="F213" s="40">
        <v>0</v>
      </c>
      <c r="G213" s="40">
        <v>0</v>
      </c>
      <c r="H213" s="23"/>
      <c r="I213" s="23"/>
      <c r="J213" s="23"/>
      <c r="K213" s="23"/>
    </row>
    <row r="214" spans="1:11" ht="14.1" customHeight="1">
      <c r="A214" s="23"/>
      <c r="B214" s="23"/>
      <c r="C214" s="39" t="s">
        <v>49</v>
      </c>
      <c r="D214" s="40">
        <v>0</v>
      </c>
      <c r="E214" s="40">
        <v>0</v>
      </c>
      <c r="F214" s="40">
        <v>0</v>
      </c>
      <c r="G214" s="40">
        <v>0</v>
      </c>
      <c r="H214" s="23"/>
      <c r="I214" s="23"/>
      <c r="J214" s="23"/>
      <c r="K214" s="23"/>
    </row>
    <row r="215" spans="1:11" ht="14.1" customHeight="1">
      <c r="A215" s="23"/>
      <c r="B215" s="23"/>
      <c r="C215" s="39" t="s">
        <v>50</v>
      </c>
      <c r="D215" s="40">
        <v>0</v>
      </c>
      <c r="E215" s="40">
        <v>0</v>
      </c>
      <c r="F215" s="40">
        <v>0</v>
      </c>
      <c r="G215" s="40">
        <v>0</v>
      </c>
      <c r="H215" s="23"/>
      <c r="I215" s="23"/>
      <c r="J215" s="23"/>
      <c r="K215" s="23"/>
    </row>
    <row r="216" spans="1:11" ht="14.1" customHeight="1">
      <c r="A216" s="23"/>
      <c r="B216" s="23"/>
      <c r="C216" s="39" t="s">
        <v>53</v>
      </c>
      <c r="D216" s="40">
        <v>0</v>
      </c>
      <c r="E216" s="40">
        <v>0</v>
      </c>
      <c r="F216" s="40">
        <v>0</v>
      </c>
      <c r="G216" s="40">
        <v>0</v>
      </c>
      <c r="H216" s="23"/>
      <c r="I216" s="23"/>
      <c r="J216" s="23"/>
      <c r="K216" s="23"/>
    </row>
    <row r="217" spans="1:11" ht="14.1" customHeight="1">
      <c r="A217" s="23"/>
      <c r="B217" s="23"/>
      <c r="C217" s="39" t="s">
        <v>49</v>
      </c>
      <c r="D217" s="40">
        <v>0</v>
      </c>
      <c r="E217" s="40">
        <v>0</v>
      </c>
      <c r="F217" s="40">
        <v>0</v>
      </c>
      <c r="G217" s="40">
        <v>0</v>
      </c>
      <c r="H217" s="23"/>
      <c r="I217" s="23"/>
      <c r="J217" s="23"/>
      <c r="K217" s="23"/>
    </row>
    <row r="218" spans="1:11" ht="14.1" customHeight="1">
      <c r="A218" s="23"/>
      <c r="B218" s="23"/>
      <c r="C218" s="39" t="s">
        <v>50</v>
      </c>
      <c r="D218" s="40">
        <v>0</v>
      </c>
      <c r="E218" s="40">
        <v>0</v>
      </c>
      <c r="F218" s="40">
        <v>0</v>
      </c>
      <c r="G218" s="40">
        <v>0</v>
      </c>
      <c r="H218" s="23"/>
      <c r="I218" s="23"/>
      <c r="J218" s="23"/>
      <c r="K218" s="23"/>
    </row>
    <row r="219" spans="1:11" ht="14.1" customHeight="1">
      <c r="A219" s="23"/>
      <c r="B219" s="23"/>
      <c r="C219" s="39" t="s">
        <v>54</v>
      </c>
      <c r="D219" s="40">
        <v>0</v>
      </c>
      <c r="E219" s="40">
        <v>0</v>
      </c>
      <c r="F219" s="40">
        <v>0</v>
      </c>
      <c r="G219" s="40">
        <v>0</v>
      </c>
      <c r="H219" s="23"/>
      <c r="I219" s="23"/>
      <c r="J219" s="23"/>
      <c r="K219" s="23"/>
    </row>
    <row r="220" spans="1:11" ht="14.1" customHeight="1">
      <c r="A220" s="23"/>
      <c r="B220" s="23"/>
      <c r="C220" s="39" t="s">
        <v>49</v>
      </c>
      <c r="D220" s="40">
        <v>0</v>
      </c>
      <c r="E220" s="40">
        <v>0</v>
      </c>
      <c r="F220" s="40">
        <v>0</v>
      </c>
      <c r="G220" s="40">
        <v>0</v>
      </c>
      <c r="H220" s="23"/>
      <c r="I220" s="23"/>
      <c r="J220" s="23"/>
      <c r="K220" s="23"/>
    </row>
    <row r="221" spans="1:11" ht="14.1" customHeight="1">
      <c r="A221" s="23"/>
      <c r="B221" s="23"/>
      <c r="C221" s="39" t="s">
        <v>50</v>
      </c>
      <c r="D221" s="40">
        <v>0</v>
      </c>
      <c r="E221" s="40">
        <v>0</v>
      </c>
      <c r="F221" s="40">
        <v>0</v>
      </c>
      <c r="G221" s="40">
        <v>0</v>
      </c>
      <c r="H221" s="23"/>
      <c r="I221" s="23"/>
      <c r="J221" s="23"/>
      <c r="K221" s="23"/>
    </row>
    <row r="222" spans="1:11" ht="14.1" customHeight="1">
      <c r="A222" s="23"/>
      <c r="B222" s="23"/>
      <c r="C222" s="39" t="s">
        <v>55</v>
      </c>
      <c r="D222" s="40">
        <v>0</v>
      </c>
      <c r="E222" s="40">
        <v>0</v>
      </c>
      <c r="F222" s="40">
        <v>0</v>
      </c>
      <c r="G222" s="40">
        <v>0</v>
      </c>
      <c r="H222" s="23"/>
      <c r="I222" s="23"/>
      <c r="J222" s="23"/>
      <c r="K222" s="23"/>
    </row>
    <row r="223" spans="1:11" ht="14.1" customHeight="1">
      <c r="A223" s="23"/>
      <c r="B223" s="23"/>
      <c r="C223" s="39" t="s">
        <v>49</v>
      </c>
      <c r="D223" s="40">
        <v>0</v>
      </c>
      <c r="E223" s="40">
        <v>0</v>
      </c>
      <c r="F223" s="40">
        <v>0</v>
      </c>
      <c r="G223" s="40">
        <v>0</v>
      </c>
      <c r="H223" s="23"/>
      <c r="I223" s="23"/>
      <c r="J223" s="23"/>
      <c r="K223" s="23"/>
    </row>
    <row r="224" spans="1:11" ht="14.1" customHeight="1">
      <c r="A224" s="23"/>
      <c r="B224" s="23"/>
      <c r="C224" s="39" t="s">
        <v>50</v>
      </c>
      <c r="D224" s="40">
        <v>0</v>
      </c>
      <c r="E224" s="40">
        <v>0</v>
      </c>
      <c r="F224" s="40">
        <v>0</v>
      </c>
      <c r="G224" s="40">
        <v>0</v>
      </c>
      <c r="H224" s="23"/>
      <c r="I224" s="23"/>
      <c r="J224" s="23"/>
      <c r="K224" s="23"/>
    </row>
    <row r="225" spans="1:11" ht="14.1" customHeight="1">
      <c r="A225" s="23"/>
      <c r="B225" s="23"/>
      <c r="C225" s="39" t="s">
        <v>56</v>
      </c>
      <c r="D225" s="40">
        <v>0</v>
      </c>
      <c r="E225" s="40">
        <v>0</v>
      </c>
      <c r="F225" s="40">
        <v>0</v>
      </c>
      <c r="G225" s="40">
        <v>0</v>
      </c>
      <c r="H225" s="23"/>
      <c r="I225" s="23"/>
      <c r="J225" s="23"/>
      <c r="K225" s="23"/>
    </row>
    <row r="226" spans="1:11" ht="14.1" customHeight="1">
      <c r="A226" s="23"/>
      <c r="B226" s="23"/>
      <c r="C226" s="39" t="s">
        <v>49</v>
      </c>
      <c r="D226" s="40">
        <v>0</v>
      </c>
      <c r="E226" s="40">
        <v>0</v>
      </c>
      <c r="F226" s="40">
        <v>0</v>
      </c>
      <c r="G226" s="40">
        <v>0</v>
      </c>
      <c r="H226" s="23"/>
      <c r="I226" s="23"/>
      <c r="J226" s="23"/>
      <c r="K226" s="23"/>
    </row>
    <row r="227" spans="1:11" ht="14.1" customHeight="1">
      <c r="A227" s="23"/>
      <c r="B227" s="23"/>
      <c r="C227" s="39" t="s">
        <v>50</v>
      </c>
      <c r="D227" s="40">
        <v>0</v>
      </c>
      <c r="E227" s="40">
        <v>0</v>
      </c>
      <c r="F227" s="40">
        <v>0</v>
      </c>
      <c r="G227" s="40">
        <v>0</v>
      </c>
      <c r="H227" s="23"/>
      <c r="I227" s="23"/>
      <c r="J227" s="23"/>
      <c r="K227" s="23"/>
    </row>
    <row r="228" spans="1:11" ht="14.1" customHeight="1">
      <c r="A228" s="23"/>
      <c r="B228" s="23"/>
      <c r="C228" s="39" t="s">
        <v>57</v>
      </c>
      <c r="D228" s="40">
        <v>0</v>
      </c>
      <c r="E228" s="40">
        <v>0</v>
      </c>
      <c r="F228" s="40">
        <v>0</v>
      </c>
      <c r="G228" s="40">
        <v>0</v>
      </c>
      <c r="H228" s="23"/>
      <c r="I228" s="23"/>
      <c r="J228" s="23"/>
      <c r="K228" s="23"/>
    </row>
    <row r="229" spans="1:11" ht="14.1" customHeight="1">
      <c r="A229" s="23"/>
      <c r="B229" s="23"/>
      <c r="C229" s="39" t="s">
        <v>49</v>
      </c>
      <c r="D229" s="40">
        <v>0</v>
      </c>
      <c r="E229" s="40">
        <v>0</v>
      </c>
      <c r="F229" s="40">
        <v>0</v>
      </c>
      <c r="G229" s="40">
        <v>0</v>
      </c>
      <c r="H229" s="23"/>
      <c r="I229" s="23"/>
      <c r="J229" s="23"/>
      <c r="K229" s="23"/>
    </row>
    <row r="230" spans="1:11" ht="14.1" customHeight="1">
      <c r="A230" s="23"/>
      <c r="B230" s="23"/>
      <c r="C230" s="39" t="s">
        <v>58</v>
      </c>
      <c r="D230" s="40">
        <v>0</v>
      </c>
      <c r="E230" s="40">
        <v>0</v>
      </c>
      <c r="F230" s="40">
        <v>0</v>
      </c>
      <c r="G230" s="40">
        <v>0</v>
      </c>
      <c r="H230" s="23"/>
      <c r="I230" s="23"/>
      <c r="J230" s="23"/>
      <c r="K230" s="23"/>
    </row>
    <row r="231" spans="1:11" ht="14.1" customHeight="1">
      <c r="A231" s="23"/>
      <c r="B231" s="23"/>
      <c r="C231" s="39" t="s">
        <v>59</v>
      </c>
      <c r="D231" s="40">
        <v>0</v>
      </c>
      <c r="E231" s="40">
        <v>0</v>
      </c>
      <c r="F231" s="40">
        <v>0</v>
      </c>
      <c r="G231" s="40">
        <v>0</v>
      </c>
      <c r="H231" s="23"/>
      <c r="I231" s="23"/>
      <c r="J231" s="23"/>
      <c r="K231" s="23"/>
    </row>
    <row r="232" spans="1:11" ht="14.1" customHeight="1">
      <c r="A232" s="23"/>
      <c r="B232" s="23"/>
      <c r="C232" s="39" t="s">
        <v>60</v>
      </c>
      <c r="D232" s="40">
        <v>0</v>
      </c>
      <c r="E232" s="40">
        <v>0</v>
      </c>
      <c r="F232" s="40">
        <v>0</v>
      </c>
      <c r="G232" s="40">
        <v>0</v>
      </c>
      <c r="H232" s="23"/>
      <c r="I232" s="23"/>
      <c r="J232" s="23"/>
      <c r="K232" s="23"/>
    </row>
    <row r="233" spans="1:11" ht="14.1" customHeight="1">
      <c r="A233" s="23"/>
      <c r="B233" s="23"/>
      <c r="C233" s="39" t="s">
        <v>61</v>
      </c>
      <c r="D233" s="40">
        <v>0</v>
      </c>
      <c r="E233" s="40">
        <v>0</v>
      </c>
      <c r="F233" s="40">
        <v>0</v>
      </c>
      <c r="G233" s="40">
        <v>0</v>
      </c>
      <c r="H233" s="23"/>
      <c r="I233" s="23"/>
      <c r="J233" s="23"/>
      <c r="K233" s="23"/>
    </row>
    <row r="234" spans="1:11" ht="14.1" customHeight="1">
      <c r="A234" s="23"/>
      <c r="B234" s="23"/>
      <c r="C234" s="39" t="s">
        <v>62</v>
      </c>
      <c r="D234" s="40">
        <v>0</v>
      </c>
      <c r="E234" s="40">
        <v>9000000</v>
      </c>
      <c r="F234" s="40">
        <v>8000000</v>
      </c>
      <c r="G234" s="40">
        <v>8000000</v>
      </c>
      <c r="H234" s="23"/>
      <c r="I234" s="23"/>
      <c r="J234" s="23"/>
      <c r="K234" s="23"/>
    </row>
    <row r="235" spans="1:11" ht="14.1" customHeight="1">
      <c r="A235" s="23"/>
      <c r="B235" s="23"/>
      <c r="C235" s="39" t="s">
        <v>49</v>
      </c>
      <c r="D235" s="40">
        <v>0</v>
      </c>
      <c r="E235" s="40">
        <v>9000000</v>
      </c>
      <c r="F235" s="40">
        <v>8000000</v>
      </c>
      <c r="G235" s="40">
        <v>8000000</v>
      </c>
      <c r="H235" s="23"/>
      <c r="I235" s="23"/>
      <c r="J235" s="23"/>
      <c r="K235" s="23"/>
    </row>
    <row r="236" spans="1:11" ht="14.1" customHeight="1">
      <c r="A236" s="23"/>
      <c r="B236" s="23"/>
      <c r="C236" s="39" t="s">
        <v>58</v>
      </c>
      <c r="D236" s="40">
        <v>0</v>
      </c>
      <c r="E236" s="40">
        <v>0</v>
      </c>
      <c r="F236" s="40">
        <v>0</v>
      </c>
      <c r="G236" s="40">
        <v>0</v>
      </c>
      <c r="H236" s="23"/>
      <c r="I236" s="23"/>
      <c r="J236" s="23"/>
      <c r="K236" s="23"/>
    </row>
    <row r="237" spans="1:11" ht="14.1" customHeight="1">
      <c r="A237" s="23"/>
      <c r="B237" s="23"/>
      <c r="C237" s="39" t="s">
        <v>59</v>
      </c>
      <c r="D237" s="40">
        <v>0</v>
      </c>
      <c r="E237" s="40">
        <v>0</v>
      </c>
      <c r="F237" s="40">
        <v>0</v>
      </c>
      <c r="G237" s="40">
        <v>0</v>
      </c>
      <c r="H237" s="23"/>
      <c r="I237" s="23"/>
      <c r="J237" s="23"/>
      <c r="K237" s="23"/>
    </row>
    <row r="238" spans="1:11" ht="14.1" customHeight="1">
      <c r="A238" s="23"/>
      <c r="B238" s="23"/>
      <c r="C238" s="39" t="s">
        <v>60</v>
      </c>
      <c r="D238" s="40">
        <v>0</v>
      </c>
      <c r="E238" s="40">
        <v>0</v>
      </c>
      <c r="F238" s="40">
        <v>0</v>
      </c>
      <c r="G238" s="40">
        <v>0</v>
      </c>
      <c r="H238" s="23"/>
      <c r="I238" s="23"/>
      <c r="J238" s="23"/>
      <c r="K238" s="23"/>
    </row>
    <row r="239" spans="1:11" ht="14.1" customHeight="1">
      <c r="A239" s="23"/>
      <c r="B239" s="23"/>
      <c r="C239" s="39" t="s">
        <v>61</v>
      </c>
      <c r="D239" s="40">
        <v>0</v>
      </c>
      <c r="E239" s="40">
        <v>0</v>
      </c>
      <c r="F239" s="40">
        <v>0</v>
      </c>
      <c r="G239" s="40">
        <v>0</v>
      </c>
      <c r="H239" s="23"/>
      <c r="I239" s="23"/>
      <c r="J239" s="23"/>
      <c r="K239" s="23"/>
    </row>
    <row r="240" spans="1:11" ht="14.1" customHeight="1">
      <c r="A240" s="23"/>
      <c r="B240" s="23"/>
      <c r="C240" s="39" t="s">
        <v>63</v>
      </c>
      <c r="D240" s="40">
        <v>0</v>
      </c>
      <c r="E240" s="40">
        <v>0</v>
      </c>
      <c r="F240" s="40">
        <v>0</v>
      </c>
      <c r="G240" s="40">
        <v>0</v>
      </c>
      <c r="H240" s="23"/>
      <c r="I240" s="23"/>
      <c r="J240" s="23"/>
      <c r="K240" s="23"/>
    </row>
    <row r="241" spans="1:11" ht="14.1" customHeight="1">
      <c r="A241" s="23"/>
      <c r="B241" s="23"/>
      <c r="C241" s="39" t="s">
        <v>49</v>
      </c>
      <c r="D241" s="40">
        <v>0</v>
      </c>
      <c r="E241" s="40">
        <v>0</v>
      </c>
      <c r="F241" s="40">
        <v>0</v>
      </c>
      <c r="G241" s="40">
        <v>0</v>
      </c>
      <c r="H241" s="23"/>
      <c r="I241" s="23"/>
      <c r="J241" s="23"/>
      <c r="K241" s="23"/>
    </row>
    <row r="242" spans="1:11" ht="14.1" customHeight="1">
      <c r="A242" s="23"/>
      <c r="B242" s="23"/>
      <c r="C242" s="39" t="s">
        <v>58</v>
      </c>
      <c r="D242" s="40">
        <v>0</v>
      </c>
      <c r="E242" s="40">
        <v>0</v>
      </c>
      <c r="F242" s="40">
        <v>0</v>
      </c>
      <c r="G242" s="40">
        <v>0</v>
      </c>
      <c r="H242" s="23"/>
      <c r="I242" s="23"/>
      <c r="J242" s="23"/>
      <c r="K242" s="23"/>
    </row>
    <row r="243" spans="1:11" ht="14.1" customHeight="1">
      <c r="A243" s="23"/>
      <c r="B243" s="23"/>
      <c r="C243" s="39" t="s">
        <v>59</v>
      </c>
      <c r="D243" s="40">
        <v>0</v>
      </c>
      <c r="E243" s="40">
        <v>0</v>
      </c>
      <c r="F243" s="40">
        <v>0</v>
      </c>
      <c r="G243" s="40">
        <v>0</v>
      </c>
      <c r="H243" s="23"/>
      <c r="I243" s="23"/>
      <c r="J243" s="23"/>
      <c r="K243" s="23"/>
    </row>
    <row r="244" spans="1:11" ht="14.1" customHeight="1">
      <c r="A244" s="23"/>
      <c r="B244" s="23"/>
      <c r="C244" s="39" t="s">
        <v>60</v>
      </c>
      <c r="D244" s="40">
        <v>0</v>
      </c>
      <c r="E244" s="40">
        <v>0</v>
      </c>
      <c r="F244" s="40">
        <v>0</v>
      </c>
      <c r="G244" s="40">
        <v>0</v>
      </c>
      <c r="H244" s="23"/>
      <c r="I244" s="23"/>
      <c r="J244" s="23"/>
      <c r="K244" s="23"/>
    </row>
    <row r="245" spans="1:11" ht="14.1" customHeight="1">
      <c r="A245" s="23"/>
      <c r="B245" s="23"/>
      <c r="C245" s="39" t="s">
        <v>61</v>
      </c>
      <c r="D245" s="40">
        <v>0</v>
      </c>
      <c r="E245" s="40">
        <v>0</v>
      </c>
      <c r="F245" s="40">
        <v>0</v>
      </c>
      <c r="G245" s="40">
        <v>0</v>
      </c>
      <c r="H245" s="23"/>
      <c r="I245" s="23"/>
      <c r="J245" s="23"/>
      <c r="K245" s="23"/>
    </row>
    <row r="246" spans="1:11" ht="14.1" customHeight="1">
      <c r="A246" s="23"/>
      <c r="B246" s="23"/>
      <c r="C246" s="39" t="s">
        <v>64</v>
      </c>
      <c r="D246" s="40">
        <v>0</v>
      </c>
      <c r="E246" s="40">
        <v>0</v>
      </c>
      <c r="F246" s="40">
        <v>0</v>
      </c>
      <c r="G246" s="40">
        <v>0</v>
      </c>
      <c r="H246" s="23"/>
      <c r="I246" s="23"/>
      <c r="J246" s="23"/>
      <c r="K246" s="23"/>
    </row>
    <row r="247" spans="1:11" ht="14.1" customHeight="1">
      <c r="A247" s="23"/>
      <c r="B247" s="23"/>
      <c r="C247" s="39" t="s">
        <v>65</v>
      </c>
      <c r="D247" s="40">
        <v>0</v>
      </c>
      <c r="E247" s="40">
        <v>0</v>
      </c>
      <c r="F247" s="40">
        <v>0</v>
      </c>
      <c r="G247" s="40">
        <v>0</v>
      </c>
      <c r="H247" s="23"/>
      <c r="I247" s="23"/>
      <c r="J247" s="23"/>
      <c r="K247" s="23"/>
    </row>
    <row r="248" spans="1:11" ht="14.1" customHeight="1">
      <c r="A248" s="23"/>
      <c r="B248" s="23"/>
      <c r="C248" s="41" t="s">
        <v>25</v>
      </c>
      <c r="D248" s="40">
        <v>0</v>
      </c>
      <c r="E248" s="40">
        <v>9000000</v>
      </c>
      <c r="F248" s="40">
        <v>8000000</v>
      </c>
      <c r="G248" s="40">
        <v>8000000</v>
      </c>
      <c r="H248" s="23"/>
      <c r="I248" s="23"/>
      <c r="J248" s="23"/>
      <c r="K248" s="23"/>
    </row>
    <row r="249" spans="1:11" ht="14.1" customHeight="1">
      <c r="A249" s="23"/>
      <c r="B249" s="23"/>
      <c r="C249" s="33" t="s">
        <v>19</v>
      </c>
      <c r="D249" s="1850" t="s">
        <v>2885</v>
      </c>
      <c r="E249" s="1851"/>
      <c r="F249" s="1851"/>
      <c r="G249" s="1851"/>
      <c r="H249" s="23"/>
      <c r="I249" s="23"/>
      <c r="J249" s="23"/>
      <c r="K249" s="23"/>
    </row>
    <row r="250" spans="1:11" ht="14.1" customHeight="1">
      <c r="A250" s="23"/>
      <c r="B250" s="23"/>
      <c r="C250" s="34" t="s">
        <v>20</v>
      </c>
      <c r="D250" s="1846" t="s">
        <v>2884</v>
      </c>
      <c r="E250" s="1847"/>
      <c r="F250" s="1847"/>
      <c r="G250" s="1847"/>
      <c r="H250" s="23"/>
      <c r="I250" s="23"/>
      <c r="J250" s="23"/>
      <c r="K250" s="23"/>
    </row>
    <row r="251" spans="1:11" ht="14.1" customHeight="1">
      <c r="A251" s="23"/>
      <c r="B251" s="23"/>
      <c r="C251" s="34" t="s">
        <v>21</v>
      </c>
      <c r="D251" s="1846" t="s">
        <v>2883</v>
      </c>
      <c r="E251" s="1847"/>
      <c r="F251" s="1847"/>
      <c r="G251" s="1847"/>
      <c r="H251" s="23"/>
      <c r="I251" s="23"/>
      <c r="J251" s="23"/>
      <c r="K251" s="23"/>
    </row>
    <row r="252" spans="1:11" ht="15" customHeight="1">
      <c r="A252" s="23"/>
      <c r="B252" s="23"/>
      <c r="C252" s="35"/>
      <c r="D252" s="36">
        <v>2023</v>
      </c>
      <c r="E252" s="36">
        <v>2024</v>
      </c>
      <c r="F252" s="36">
        <v>2025</v>
      </c>
      <c r="G252" s="36">
        <v>2026</v>
      </c>
      <c r="H252" s="23"/>
      <c r="I252" s="23"/>
      <c r="J252" s="23"/>
      <c r="K252" s="23"/>
    </row>
    <row r="253" spans="1:11" ht="15" customHeight="1">
      <c r="A253" s="23"/>
      <c r="B253" s="23"/>
      <c r="C253" s="37"/>
      <c r="D253" s="38" t="s">
        <v>22</v>
      </c>
      <c r="E253" s="38" t="s">
        <v>23</v>
      </c>
      <c r="F253" s="38" t="s">
        <v>23</v>
      </c>
      <c r="G253" s="38" t="s">
        <v>23</v>
      </c>
      <c r="H253" s="23"/>
      <c r="I253" s="23"/>
      <c r="J253" s="23"/>
      <c r="K253" s="23"/>
    </row>
    <row r="254" spans="1:11" ht="14.1" customHeight="1">
      <c r="A254" s="23"/>
      <c r="B254" s="23"/>
      <c r="C254" s="27" t="s">
        <v>33</v>
      </c>
      <c r="D254" s="31" t="s">
        <v>34</v>
      </c>
      <c r="E254" s="31" t="s">
        <v>126</v>
      </c>
      <c r="F254" s="31" t="s">
        <v>42</v>
      </c>
      <c r="G254" s="31" t="s">
        <v>42</v>
      </c>
      <c r="H254" s="23"/>
      <c r="I254" s="23"/>
      <c r="J254" s="23"/>
      <c r="K254" s="23"/>
    </row>
    <row r="255" spans="1:11" ht="14.1" customHeight="1">
      <c r="A255" s="23"/>
      <c r="B255" s="23"/>
      <c r="C255" s="27" t="s">
        <v>35</v>
      </c>
      <c r="D255" s="31" t="s">
        <v>42</v>
      </c>
      <c r="E255" s="31" t="s">
        <v>2882</v>
      </c>
      <c r="F255" s="31" t="s">
        <v>42</v>
      </c>
      <c r="G255" s="31" t="s">
        <v>42</v>
      </c>
      <c r="H255" s="23"/>
      <c r="I255" s="23"/>
      <c r="J255" s="23"/>
      <c r="K255" s="23"/>
    </row>
    <row r="256" spans="1:11" ht="14.1" customHeight="1">
      <c r="A256" s="23"/>
      <c r="B256" s="23"/>
      <c r="C256" s="27" t="s">
        <v>40</v>
      </c>
      <c r="D256" s="31" t="s">
        <v>42</v>
      </c>
      <c r="E256" s="31" t="s">
        <v>2881</v>
      </c>
      <c r="F256" s="31" t="s">
        <v>42</v>
      </c>
      <c r="G256" s="31" t="s">
        <v>42</v>
      </c>
      <c r="H256" s="23"/>
      <c r="I256" s="23"/>
      <c r="J256" s="23"/>
      <c r="K256" s="23"/>
    </row>
    <row r="257" spans="1:11" ht="14.1" customHeight="1">
      <c r="A257" s="23"/>
      <c r="B257" s="23"/>
      <c r="C257" s="27" t="s">
        <v>41</v>
      </c>
      <c r="D257" s="31" t="s">
        <v>18</v>
      </c>
      <c r="E257" s="31" t="s">
        <v>162</v>
      </c>
      <c r="F257" s="31" t="s">
        <v>122</v>
      </c>
      <c r="G257" s="31" t="s">
        <v>18</v>
      </c>
      <c r="H257" s="23"/>
      <c r="I257" s="23"/>
      <c r="J257" s="23"/>
      <c r="K257" s="23"/>
    </row>
    <row r="258" spans="1:11" ht="14.1" customHeight="1">
      <c r="A258" s="23"/>
      <c r="B258" s="23"/>
      <c r="C258" s="27" t="s">
        <v>43</v>
      </c>
      <c r="D258" s="31" t="s">
        <v>18</v>
      </c>
      <c r="E258" s="31" t="s">
        <v>18</v>
      </c>
      <c r="F258" s="31" t="s">
        <v>122</v>
      </c>
      <c r="G258" s="31" t="s">
        <v>18</v>
      </c>
      <c r="H258" s="23"/>
      <c r="I258" s="23"/>
      <c r="J258" s="23"/>
      <c r="K258" s="23"/>
    </row>
    <row r="259" spans="1:11" ht="14.1" customHeight="1">
      <c r="A259" s="23"/>
      <c r="B259" s="23"/>
      <c r="C259" s="27" t="s">
        <v>47</v>
      </c>
      <c r="D259" s="31" t="s">
        <v>18</v>
      </c>
      <c r="E259" s="31" t="s">
        <v>18</v>
      </c>
      <c r="F259" s="31" t="s">
        <v>122</v>
      </c>
      <c r="G259" s="31" t="s">
        <v>18</v>
      </c>
      <c r="H259" s="23"/>
      <c r="I259" s="23"/>
      <c r="J259" s="23"/>
      <c r="K259" s="23"/>
    </row>
    <row r="260" spans="1:11" ht="14.1" customHeight="1">
      <c r="A260" s="23"/>
      <c r="B260" s="23"/>
      <c r="C260" s="1848" t="s">
        <v>24</v>
      </c>
      <c r="D260" s="1849"/>
      <c r="E260" s="1849"/>
      <c r="F260" s="1849"/>
      <c r="G260" s="1849"/>
      <c r="H260" s="23"/>
      <c r="I260" s="23"/>
      <c r="J260" s="23"/>
      <c r="K260" s="23"/>
    </row>
    <row r="261" spans="1:11" ht="14.1" customHeight="1">
      <c r="A261" s="23"/>
      <c r="B261" s="23"/>
      <c r="C261" s="35"/>
      <c r="D261" s="36">
        <v>2023</v>
      </c>
      <c r="E261" s="36">
        <v>2024</v>
      </c>
      <c r="F261" s="36">
        <v>2025</v>
      </c>
      <c r="G261" s="36">
        <v>2026</v>
      </c>
      <c r="H261" s="23"/>
      <c r="I261" s="23"/>
      <c r="J261" s="23"/>
      <c r="K261" s="23"/>
    </row>
    <row r="262" spans="1:11" ht="14.1" customHeight="1">
      <c r="A262" s="23"/>
      <c r="B262" s="23"/>
      <c r="C262" s="37"/>
      <c r="D262" s="38" t="s">
        <v>22</v>
      </c>
      <c r="E262" s="38" t="s">
        <v>23</v>
      </c>
      <c r="F262" s="38" t="s">
        <v>23</v>
      </c>
      <c r="G262" s="38" t="s">
        <v>23</v>
      </c>
      <c r="H262" s="23"/>
      <c r="I262" s="23"/>
      <c r="J262" s="23"/>
      <c r="K262" s="23"/>
    </row>
    <row r="263" spans="1:11" ht="14.1" customHeight="1">
      <c r="A263" s="23"/>
      <c r="B263" s="23"/>
      <c r="C263" s="39" t="s">
        <v>48</v>
      </c>
      <c r="D263" s="40">
        <v>0</v>
      </c>
      <c r="E263" s="40">
        <v>0</v>
      </c>
      <c r="F263" s="40">
        <v>0</v>
      </c>
      <c r="G263" s="40">
        <v>0</v>
      </c>
      <c r="H263" s="23"/>
      <c r="I263" s="23"/>
      <c r="J263" s="23"/>
      <c r="K263" s="23"/>
    </row>
    <row r="264" spans="1:11" ht="14.1" customHeight="1">
      <c r="A264" s="23"/>
      <c r="B264" s="23"/>
      <c r="C264" s="39" t="s">
        <v>49</v>
      </c>
      <c r="D264" s="40">
        <v>0</v>
      </c>
      <c r="E264" s="40">
        <v>0</v>
      </c>
      <c r="F264" s="40">
        <v>0</v>
      </c>
      <c r="G264" s="40">
        <v>0</v>
      </c>
      <c r="H264" s="23"/>
      <c r="I264" s="23"/>
      <c r="J264" s="23"/>
      <c r="K264" s="23"/>
    </row>
    <row r="265" spans="1:11" ht="14.1" customHeight="1">
      <c r="A265" s="23"/>
      <c r="B265" s="23"/>
      <c r="C265" s="39" t="s">
        <v>50</v>
      </c>
      <c r="D265" s="40">
        <v>0</v>
      </c>
      <c r="E265" s="40">
        <v>0</v>
      </c>
      <c r="F265" s="40">
        <v>0</v>
      </c>
      <c r="G265" s="40">
        <v>0</v>
      </c>
      <c r="H265" s="23"/>
      <c r="I265" s="23"/>
      <c r="J265" s="23"/>
      <c r="K265" s="23"/>
    </row>
    <row r="266" spans="1:11" ht="14.1" customHeight="1">
      <c r="A266" s="23"/>
      <c r="B266" s="23"/>
      <c r="C266" s="39" t="s">
        <v>51</v>
      </c>
      <c r="D266" s="40">
        <v>0</v>
      </c>
      <c r="E266" s="40">
        <v>0</v>
      </c>
      <c r="F266" s="40">
        <v>0</v>
      </c>
      <c r="G266" s="40">
        <v>0</v>
      </c>
      <c r="H266" s="23"/>
      <c r="I266" s="23"/>
      <c r="J266" s="23"/>
      <c r="K266" s="23"/>
    </row>
    <row r="267" spans="1:11" ht="14.1" customHeight="1">
      <c r="A267" s="23"/>
      <c r="B267" s="23"/>
      <c r="C267" s="39" t="s">
        <v>49</v>
      </c>
      <c r="D267" s="40">
        <v>0</v>
      </c>
      <c r="E267" s="40">
        <v>0</v>
      </c>
      <c r="F267" s="40">
        <v>0</v>
      </c>
      <c r="G267" s="40">
        <v>0</v>
      </c>
      <c r="H267" s="23"/>
      <c r="I267" s="23"/>
      <c r="J267" s="23"/>
      <c r="K267" s="23"/>
    </row>
    <row r="268" spans="1:11" ht="14.1" customHeight="1">
      <c r="A268" s="23"/>
      <c r="B268" s="23"/>
      <c r="C268" s="39" t="s">
        <v>50</v>
      </c>
      <c r="D268" s="40">
        <v>0</v>
      </c>
      <c r="E268" s="40">
        <v>0</v>
      </c>
      <c r="F268" s="40">
        <v>0</v>
      </c>
      <c r="G268" s="40">
        <v>0</v>
      </c>
      <c r="H268" s="23"/>
      <c r="I268" s="23"/>
      <c r="J268" s="23"/>
      <c r="K268" s="23"/>
    </row>
    <row r="269" spans="1:11" ht="14.1" customHeight="1">
      <c r="A269" s="23"/>
      <c r="B269" s="23"/>
      <c r="C269" s="39" t="s">
        <v>52</v>
      </c>
      <c r="D269" s="40">
        <v>0</v>
      </c>
      <c r="E269" s="40">
        <v>0</v>
      </c>
      <c r="F269" s="40">
        <v>0</v>
      </c>
      <c r="G269" s="40">
        <v>0</v>
      </c>
      <c r="H269" s="23"/>
      <c r="I269" s="23"/>
      <c r="J269" s="23"/>
      <c r="K269" s="23"/>
    </row>
    <row r="270" spans="1:11" ht="14.1" customHeight="1">
      <c r="A270" s="23"/>
      <c r="B270" s="23"/>
      <c r="C270" s="39" t="s">
        <v>49</v>
      </c>
      <c r="D270" s="40">
        <v>0</v>
      </c>
      <c r="E270" s="40">
        <v>0</v>
      </c>
      <c r="F270" s="40">
        <v>0</v>
      </c>
      <c r="G270" s="40">
        <v>0</v>
      </c>
      <c r="H270" s="23"/>
      <c r="I270" s="23"/>
      <c r="J270" s="23"/>
      <c r="K270" s="23"/>
    </row>
    <row r="271" spans="1:11" ht="14.1" customHeight="1">
      <c r="A271" s="23"/>
      <c r="B271" s="23"/>
      <c r="C271" s="39" t="s">
        <v>50</v>
      </c>
      <c r="D271" s="40">
        <v>0</v>
      </c>
      <c r="E271" s="40">
        <v>0</v>
      </c>
      <c r="F271" s="40">
        <v>0</v>
      </c>
      <c r="G271" s="40">
        <v>0</v>
      </c>
      <c r="H271" s="23"/>
      <c r="I271" s="23"/>
      <c r="J271" s="23"/>
      <c r="K271" s="23"/>
    </row>
    <row r="272" spans="1:11" ht="14.1" customHeight="1">
      <c r="A272" s="23"/>
      <c r="B272" s="23"/>
      <c r="C272" s="39" t="s">
        <v>53</v>
      </c>
      <c r="D272" s="40">
        <v>0</v>
      </c>
      <c r="E272" s="40">
        <v>0</v>
      </c>
      <c r="F272" s="40">
        <v>0</v>
      </c>
      <c r="G272" s="40">
        <v>0</v>
      </c>
      <c r="H272" s="23"/>
      <c r="I272" s="23"/>
      <c r="J272" s="23"/>
      <c r="K272" s="23"/>
    </row>
    <row r="273" spans="1:11" ht="14.1" customHeight="1">
      <c r="A273" s="23"/>
      <c r="B273" s="23"/>
      <c r="C273" s="39" t="s">
        <v>49</v>
      </c>
      <c r="D273" s="40">
        <v>0</v>
      </c>
      <c r="E273" s="40">
        <v>0</v>
      </c>
      <c r="F273" s="40">
        <v>0</v>
      </c>
      <c r="G273" s="40">
        <v>0</v>
      </c>
      <c r="H273" s="23"/>
      <c r="I273" s="23"/>
      <c r="J273" s="23"/>
      <c r="K273" s="23"/>
    </row>
    <row r="274" spans="1:11" ht="14.1" customHeight="1">
      <c r="A274" s="23"/>
      <c r="B274" s="23"/>
      <c r="C274" s="39" t="s">
        <v>50</v>
      </c>
      <c r="D274" s="40">
        <v>0</v>
      </c>
      <c r="E274" s="40">
        <v>0</v>
      </c>
      <c r="F274" s="40">
        <v>0</v>
      </c>
      <c r="G274" s="40">
        <v>0</v>
      </c>
      <c r="H274" s="23"/>
      <c r="I274" s="23"/>
      <c r="J274" s="23"/>
      <c r="K274" s="23"/>
    </row>
    <row r="275" spans="1:11" ht="14.1" customHeight="1">
      <c r="A275" s="23"/>
      <c r="B275" s="23"/>
      <c r="C275" s="39" t="s">
        <v>54</v>
      </c>
      <c r="D275" s="40">
        <v>0</v>
      </c>
      <c r="E275" s="40">
        <v>0</v>
      </c>
      <c r="F275" s="40">
        <v>0</v>
      </c>
      <c r="G275" s="40">
        <v>0</v>
      </c>
      <c r="H275" s="23"/>
      <c r="I275" s="23"/>
      <c r="J275" s="23"/>
      <c r="K275" s="23"/>
    </row>
    <row r="276" spans="1:11" ht="14.1" customHeight="1">
      <c r="A276" s="23"/>
      <c r="B276" s="23"/>
      <c r="C276" s="39" t="s">
        <v>49</v>
      </c>
      <c r="D276" s="40">
        <v>0</v>
      </c>
      <c r="E276" s="40">
        <v>0</v>
      </c>
      <c r="F276" s="40">
        <v>0</v>
      </c>
      <c r="G276" s="40">
        <v>0</v>
      </c>
      <c r="H276" s="23"/>
      <c r="I276" s="23"/>
      <c r="J276" s="23"/>
      <c r="K276" s="23"/>
    </row>
    <row r="277" spans="1:11" ht="14.1" customHeight="1">
      <c r="A277" s="23"/>
      <c r="B277" s="23"/>
      <c r="C277" s="39" t="s">
        <v>50</v>
      </c>
      <c r="D277" s="40">
        <v>0</v>
      </c>
      <c r="E277" s="40">
        <v>0</v>
      </c>
      <c r="F277" s="40">
        <v>0</v>
      </c>
      <c r="G277" s="40">
        <v>0</v>
      </c>
      <c r="H277" s="23"/>
      <c r="I277" s="23"/>
      <c r="J277" s="23"/>
      <c r="K277" s="23"/>
    </row>
    <row r="278" spans="1:11" ht="14.1" customHeight="1">
      <c r="A278" s="23"/>
      <c r="B278" s="23"/>
      <c r="C278" s="39" t="s">
        <v>55</v>
      </c>
      <c r="D278" s="40">
        <v>0</v>
      </c>
      <c r="E278" s="40">
        <v>0</v>
      </c>
      <c r="F278" s="40">
        <v>0</v>
      </c>
      <c r="G278" s="40">
        <v>0</v>
      </c>
      <c r="H278" s="23"/>
      <c r="I278" s="23"/>
      <c r="J278" s="23"/>
      <c r="K278" s="23"/>
    </row>
    <row r="279" spans="1:11" ht="14.1" customHeight="1">
      <c r="A279" s="23"/>
      <c r="B279" s="23"/>
      <c r="C279" s="39" t="s">
        <v>49</v>
      </c>
      <c r="D279" s="40">
        <v>0</v>
      </c>
      <c r="E279" s="40">
        <v>0</v>
      </c>
      <c r="F279" s="40">
        <v>0</v>
      </c>
      <c r="G279" s="40">
        <v>0</v>
      </c>
      <c r="H279" s="23"/>
      <c r="I279" s="23"/>
      <c r="J279" s="23"/>
      <c r="K279" s="23"/>
    </row>
    <row r="280" spans="1:11" ht="14.1" customHeight="1">
      <c r="A280" s="23"/>
      <c r="B280" s="23"/>
      <c r="C280" s="39" t="s">
        <v>50</v>
      </c>
      <c r="D280" s="40">
        <v>0</v>
      </c>
      <c r="E280" s="40">
        <v>0</v>
      </c>
      <c r="F280" s="40">
        <v>0</v>
      </c>
      <c r="G280" s="40">
        <v>0</v>
      </c>
      <c r="H280" s="23"/>
      <c r="I280" s="23"/>
      <c r="J280" s="23"/>
      <c r="K280" s="23"/>
    </row>
    <row r="281" spans="1:11" ht="14.1" customHeight="1">
      <c r="A281" s="23"/>
      <c r="B281" s="23"/>
      <c r="C281" s="39" t="s">
        <v>56</v>
      </c>
      <c r="D281" s="40">
        <v>0</v>
      </c>
      <c r="E281" s="40">
        <v>0</v>
      </c>
      <c r="F281" s="40">
        <v>0</v>
      </c>
      <c r="G281" s="40">
        <v>0</v>
      </c>
      <c r="H281" s="23"/>
      <c r="I281" s="23"/>
      <c r="J281" s="23"/>
      <c r="K281" s="23"/>
    </row>
    <row r="282" spans="1:11" ht="14.1" customHeight="1">
      <c r="A282" s="23"/>
      <c r="B282" s="23"/>
      <c r="C282" s="39" t="s">
        <v>49</v>
      </c>
      <c r="D282" s="40">
        <v>0</v>
      </c>
      <c r="E282" s="40">
        <v>0</v>
      </c>
      <c r="F282" s="40">
        <v>0</v>
      </c>
      <c r="G282" s="40">
        <v>0</v>
      </c>
      <c r="H282" s="23"/>
      <c r="I282" s="23"/>
      <c r="J282" s="23"/>
      <c r="K282" s="23"/>
    </row>
    <row r="283" spans="1:11" ht="14.1" customHeight="1">
      <c r="A283" s="23"/>
      <c r="B283" s="23"/>
      <c r="C283" s="39" t="s">
        <v>50</v>
      </c>
      <c r="D283" s="40">
        <v>0</v>
      </c>
      <c r="E283" s="40">
        <v>0</v>
      </c>
      <c r="F283" s="40">
        <v>0</v>
      </c>
      <c r="G283" s="40">
        <v>0</v>
      </c>
      <c r="H283" s="23"/>
      <c r="I283" s="23"/>
      <c r="J283" s="23"/>
      <c r="K283" s="23"/>
    </row>
    <row r="284" spans="1:11" ht="14.1" customHeight="1">
      <c r="A284" s="23"/>
      <c r="B284" s="23"/>
      <c r="C284" s="39" t="s">
        <v>57</v>
      </c>
      <c r="D284" s="40">
        <v>0</v>
      </c>
      <c r="E284" s="40">
        <v>0</v>
      </c>
      <c r="F284" s="40">
        <v>0</v>
      </c>
      <c r="G284" s="40">
        <v>0</v>
      </c>
      <c r="H284" s="23"/>
      <c r="I284" s="23"/>
      <c r="J284" s="23"/>
      <c r="K284" s="23"/>
    </row>
    <row r="285" spans="1:11" ht="14.1" customHeight="1">
      <c r="A285" s="23"/>
      <c r="B285" s="23"/>
      <c r="C285" s="39" t="s">
        <v>49</v>
      </c>
      <c r="D285" s="40">
        <v>0</v>
      </c>
      <c r="E285" s="40">
        <v>0</v>
      </c>
      <c r="F285" s="40">
        <v>0</v>
      </c>
      <c r="G285" s="40">
        <v>0</v>
      </c>
      <c r="H285" s="23"/>
      <c r="I285" s="23"/>
      <c r="J285" s="23"/>
      <c r="K285" s="23"/>
    </row>
    <row r="286" spans="1:11" ht="14.1" customHeight="1">
      <c r="A286" s="23"/>
      <c r="B286" s="23"/>
      <c r="C286" s="39" t="s">
        <v>58</v>
      </c>
      <c r="D286" s="40">
        <v>0</v>
      </c>
      <c r="E286" s="40">
        <v>0</v>
      </c>
      <c r="F286" s="40">
        <v>0</v>
      </c>
      <c r="G286" s="40">
        <v>0</v>
      </c>
      <c r="H286" s="23"/>
      <c r="I286" s="23"/>
      <c r="J286" s="23"/>
      <c r="K286" s="23"/>
    </row>
    <row r="287" spans="1:11" ht="14.1" customHeight="1">
      <c r="A287" s="23"/>
      <c r="B287" s="23"/>
      <c r="C287" s="39" t="s">
        <v>59</v>
      </c>
      <c r="D287" s="40">
        <v>0</v>
      </c>
      <c r="E287" s="40">
        <v>0</v>
      </c>
      <c r="F287" s="40">
        <v>0</v>
      </c>
      <c r="G287" s="40">
        <v>0</v>
      </c>
      <c r="H287" s="23"/>
      <c r="I287" s="23"/>
      <c r="J287" s="23"/>
      <c r="K287" s="23"/>
    </row>
    <row r="288" spans="1:11" ht="14.1" customHeight="1">
      <c r="A288" s="23"/>
      <c r="B288" s="23"/>
      <c r="C288" s="39" t="s">
        <v>60</v>
      </c>
      <c r="D288" s="40">
        <v>0</v>
      </c>
      <c r="E288" s="40">
        <v>0</v>
      </c>
      <c r="F288" s="40">
        <v>0</v>
      </c>
      <c r="G288" s="40">
        <v>0</v>
      </c>
      <c r="H288" s="23"/>
      <c r="I288" s="23"/>
      <c r="J288" s="23"/>
      <c r="K288" s="23"/>
    </row>
    <row r="289" spans="1:11" ht="14.1" customHeight="1">
      <c r="A289" s="23"/>
      <c r="B289" s="23"/>
      <c r="C289" s="39" t="s">
        <v>61</v>
      </c>
      <c r="D289" s="40">
        <v>0</v>
      </c>
      <c r="E289" s="40">
        <v>0</v>
      </c>
      <c r="F289" s="40">
        <v>0</v>
      </c>
      <c r="G289" s="40">
        <v>0</v>
      </c>
      <c r="H289" s="23"/>
      <c r="I289" s="23"/>
      <c r="J289" s="23"/>
      <c r="K289" s="23"/>
    </row>
    <row r="290" spans="1:11" ht="14.1" customHeight="1">
      <c r="A290" s="23"/>
      <c r="B290" s="23"/>
      <c r="C290" s="39" t="s">
        <v>62</v>
      </c>
      <c r="D290" s="40">
        <v>0</v>
      </c>
      <c r="E290" s="40">
        <v>96307200</v>
      </c>
      <c r="F290" s="40">
        <v>0</v>
      </c>
      <c r="G290" s="40">
        <v>0</v>
      </c>
      <c r="H290" s="23"/>
      <c r="I290" s="23"/>
      <c r="J290" s="23"/>
      <c r="K290" s="23"/>
    </row>
    <row r="291" spans="1:11" ht="14.1" customHeight="1">
      <c r="A291" s="23"/>
      <c r="B291" s="23"/>
      <c r="C291" s="39" t="s">
        <v>49</v>
      </c>
      <c r="D291" s="40">
        <v>0</v>
      </c>
      <c r="E291" s="40">
        <v>96307200</v>
      </c>
      <c r="F291" s="40">
        <v>0</v>
      </c>
      <c r="G291" s="40">
        <v>0</v>
      </c>
      <c r="H291" s="23"/>
      <c r="I291" s="23"/>
      <c r="J291" s="23"/>
      <c r="K291" s="23"/>
    </row>
    <row r="292" spans="1:11" ht="14.1" customHeight="1">
      <c r="A292" s="23"/>
      <c r="B292" s="23"/>
      <c r="C292" s="39" t="s">
        <v>58</v>
      </c>
      <c r="D292" s="40">
        <v>0</v>
      </c>
      <c r="E292" s="40">
        <v>0</v>
      </c>
      <c r="F292" s="40">
        <v>0</v>
      </c>
      <c r="G292" s="40">
        <v>0</v>
      </c>
      <c r="H292" s="23"/>
      <c r="I292" s="23"/>
      <c r="J292" s="23"/>
      <c r="K292" s="23"/>
    </row>
    <row r="293" spans="1:11" ht="14.1" customHeight="1">
      <c r="A293" s="23"/>
      <c r="B293" s="23"/>
      <c r="C293" s="39" t="s">
        <v>59</v>
      </c>
      <c r="D293" s="40">
        <v>0</v>
      </c>
      <c r="E293" s="40">
        <v>0</v>
      </c>
      <c r="F293" s="40">
        <v>0</v>
      </c>
      <c r="G293" s="40">
        <v>0</v>
      </c>
      <c r="H293" s="23"/>
      <c r="I293" s="23"/>
      <c r="J293" s="23"/>
      <c r="K293" s="23"/>
    </row>
    <row r="294" spans="1:11" ht="14.1" customHeight="1">
      <c r="A294" s="23"/>
      <c r="B294" s="23"/>
      <c r="C294" s="39" t="s">
        <v>60</v>
      </c>
      <c r="D294" s="40">
        <v>0</v>
      </c>
      <c r="E294" s="40">
        <v>0</v>
      </c>
      <c r="F294" s="40">
        <v>0</v>
      </c>
      <c r="G294" s="40">
        <v>0</v>
      </c>
      <c r="H294" s="23"/>
      <c r="I294" s="23"/>
      <c r="J294" s="23"/>
      <c r="K294" s="23"/>
    </row>
    <row r="295" spans="1:11" ht="14.1" customHeight="1">
      <c r="A295" s="23"/>
      <c r="B295" s="23"/>
      <c r="C295" s="39" t="s">
        <v>61</v>
      </c>
      <c r="D295" s="40">
        <v>0</v>
      </c>
      <c r="E295" s="40">
        <v>0</v>
      </c>
      <c r="F295" s="40">
        <v>0</v>
      </c>
      <c r="G295" s="40">
        <v>0</v>
      </c>
      <c r="H295" s="23"/>
      <c r="I295" s="23"/>
      <c r="J295" s="23"/>
      <c r="K295" s="23"/>
    </row>
    <row r="296" spans="1:11" ht="14.1" customHeight="1">
      <c r="A296" s="23"/>
      <c r="B296" s="23"/>
      <c r="C296" s="39" t="s">
        <v>63</v>
      </c>
      <c r="D296" s="40">
        <v>0</v>
      </c>
      <c r="E296" s="40">
        <v>0</v>
      </c>
      <c r="F296" s="40">
        <v>0</v>
      </c>
      <c r="G296" s="40">
        <v>0</v>
      </c>
      <c r="H296" s="23"/>
      <c r="I296" s="23"/>
      <c r="J296" s="23"/>
      <c r="K296" s="23"/>
    </row>
    <row r="297" spans="1:11" ht="14.1" customHeight="1">
      <c r="A297" s="23"/>
      <c r="B297" s="23"/>
      <c r="C297" s="39" t="s">
        <v>49</v>
      </c>
      <c r="D297" s="40">
        <v>0</v>
      </c>
      <c r="E297" s="40">
        <v>0</v>
      </c>
      <c r="F297" s="40">
        <v>0</v>
      </c>
      <c r="G297" s="40">
        <v>0</v>
      </c>
      <c r="H297" s="23"/>
      <c r="I297" s="23"/>
      <c r="J297" s="23"/>
      <c r="K297" s="23"/>
    </row>
    <row r="298" spans="1:11" ht="14.1" customHeight="1">
      <c r="A298" s="23"/>
      <c r="B298" s="23"/>
      <c r="C298" s="39" t="s">
        <v>58</v>
      </c>
      <c r="D298" s="40">
        <v>0</v>
      </c>
      <c r="E298" s="40">
        <v>0</v>
      </c>
      <c r="F298" s="40">
        <v>0</v>
      </c>
      <c r="G298" s="40">
        <v>0</v>
      </c>
      <c r="H298" s="23"/>
      <c r="I298" s="23"/>
      <c r="J298" s="23"/>
      <c r="K298" s="23"/>
    </row>
    <row r="299" spans="1:11" ht="14.1" customHeight="1">
      <c r="A299" s="23"/>
      <c r="B299" s="23"/>
      <c r="C299" s="39" t="s">
        <v>59</v>
      </c>
      <c r="D299" s="40">
        <v>0</v>
      </c>
      <c r="E299" s="40">
        <v>0</v>
      </c>
      <c r="F299" s="40">
        <v>0</v>
      </c>
      <c r="G299" s="40">
        <v>0</v>
      </c>
      <c r="H299" s="23"/>
      <c r="I299" s="23"/>
      <c r="J299" s="23"/>
      <c r="K299" s="23"/>
    </row>
    <row r="300" spans="1:11" ht="14.1" customHeight="1">
      <c r="A300" s="23"/>
      <c r="B300" s="23"/>
      <c r="C300" s="39" t="s">
        <v>60</v>
      </c>
      <c r="D300" s="40">
        <v>0</v>
      </c>
      <c r="E300" s="40">
        <v>0</v>
      </c>
      <c r="F300" s="40">
        <v>0</v>
      </c>
      <c r="G300" s="40">
        <v>0</v>
      </c>
      <c r="H300" s="23"/>
      <c r="I300" s="23"/>
      <c r="J300" s="23"/>
      <c r="K300" s="23"/>
    </row>
    <row r="301" spans="1:11" ht="14.1" customHeight="1">
      <c r="A301" s="23"/>
      <c r="B301" s="23"/>
      <c r="C301" s="39" t="s">
        <v>61</v>
      </c>
      <c r="D301" s="40">
        <v>0</v>
      </c>
      <c r="E301" s="40">
        <v>0</v>
      </c>
      <c r="F301" s="40">
        <v>0</v>
      </c>
      <c r="G301" s="40">
        <v>0</v>
      </c>
      <c r="H301" s="23"/>
      <c r="I301" s="23"/>
      <c r="J301" s="23"/>
      <c r="K301" s="23"/>
    </row>
    <row r="302" spans="1:11" ht="14.1" customHeight="1">
      <c r="A302" s="23"/>
      <c r="B302" s="23"/>
      <c r="C302" s="39" t="s">
        <v>64</v>
      </c>
      <c r="D302" s="40">
        <v>0</v>
      </c>
      <c r="E302" s="40">
        <v>0</v>
      </c>
      <c r="F302" s="40">
        <v>0</v>
      </c>
      <c r="G302" s="40">
        <v>0</v>
      </c>
      <c r="H302" s="23"/>
      <c r="I302" s="23"/>
      <c r="J302" s="23"/>
      <c r="K302" s="23"/>
    </row>
    <row r="303" spans="1:11" ht="14.1" customHeight="1">
      <c r="A303" s="23"/>
      <c r="B303" s="23"/>
      <c r="C303" s="39" t="s">
        <v>65</v>
      </c>
      <c r="D303" s="40">
        <v>0</v>
      </c>
      <c r="E303" s="40">
        <v>0</v>
      </c>
      <c r="F303" s="40">
        <v>0</v>
      </c>
      <c r="G303" s="40">
        <v>0</v>
      </c>
      <c r="H303" s="23"/>
      <c r="I303" s="23"/>
      <c r="J303" s="23"/>
      <c r="K303" s="23"/>
    </row>
    <row r="304" spans="1:11" ht="14.1" customHeight="1">
      <c r="A304" s="23"/>
      <c r="B304" s="23"/>
      <c r="C304" s="41" t="s">
        <v>25</v>
      </c>
      <c r="D304" s="40">
        <v>0</v>
      </c>
      <c r="E304" s="40">
        <v>96307200</v>
      </c>
      <c r="F304" s="40">
        <v>0</v>
      </c>
      <c r="G304" s="40">
        <v>0</v>
      </c>
      <c r="H304" s="23"/>
      <c r="I304" s="23"/>
      <c r="J304" s="23"/>
      <c r="K304" s="23"/>
    </row>
    <row r="305" spans="1:11" ht="14.1" customHeight="1">
      <c r="A305" s="23"/>
      <c r="B305" s="23"/>
      <c r="C305" s="32" t="s">
        <v>2880</v>
      </c>
      <c r="D305" s="1852" t="s">
        <v>2879</v>
      </c>
      <c r="E305" s="1853"/>
      <c r="F305" s="1853"/>
      <c r="G305" s="1853"/>
      <c r="H305" s="23"/>
      <c r="I305" s="23"/>
      <c r="J305" s="23"/>
      <c r="K305" s="23"/>
    </row>
    <row r="306" spans="1:11" ht="14.1" customHeight="1">
      <c r="A306" s="23"/>
      <c r="B306" s="23"/>
      <c r="C306" s="33" t="s">
        <v>19</v>
      </c>
      <c r="D306" s="1850" t="s">
        <v>2878</v>
      </c>
      <c r="E306" s="1851"/>
      <c r="F306" s="1851"/>
      <c r="G306" s="1851"/>
      <c r="H306" s="23"/>
      <c r="I306" s="23"/>
      <c r="J306" s="23"/>
      <c r="K306" s="23"/>
    </row>
    <row r="307" spans="1:11" ht="14.1" customHeight="1">
      <c r="A307" s="23"/>
      <c r="B307" s="23"/>
      <c r="C307" s="34" t="s">
        <v>20</v>
      </c>
      <c r="D307" s="1846" t="s">
        <v>18</v>
      </c>
      <c r="E307" s="1847"/>
      <c r="F307" s="1847"/>
      <c r="G307" s="1847"/>
      <c r="H307" s="23"/>
      <c r="I307" s="23"/>
      <c r="J307" s="23"/>
      <c r="K307" s="23"/>
    </row>
    <row r="308" spans="1:11" ht="14.1" customHeight="1">
      <c r="A308" s="23"/>
      <c r="B308" s="23"/>
      <c r="C308" s="34" t="s">
        <v>21</v>
      </c>
      <c r="D308" s="1846" t="s">
        <v>182</v>
      </c>
      <c r="E308" s="1847"/>
      <c r="F308" s="1847"/>
      <c r="G308" s="1847"/>
      <c r="H308" s="23"/>
      <c r="I308" s="23"/>
      <c r="J308" s="23"/>
      <c r="K308" s="23"/>
    </row>
    <row r="309" spans="1:11" ht="15" customHeight="1">
      <c r="A309" s="23"/>
      <c r="B309" s="23"/>
      <c r="C309" s="35"/>
      <c r="D309" s="36">
        <v>2023</v>
      </c>
      <c r="E309" s="36">
        <v>2024</v>
      </c>
      <c r="F309" s="36">
        <v>2025</v>
      </c>
      <c r="G309" s="36">
        <v>2026</v>
      </c>
      <c r="H309" s="23"/>
      <c r="I309" s="23"/>
      <c r="J309" s="23"/>
      <c r="K309" s="23"/>
    </row>
    <row r="310" spans="1:11" ht="15" customHeight="1">
      <c r="A310" s="23"/>
      <c r="B310" s="23"/>
      <c r="C310" s="37"/>
      <c r="D310" s="38" t="s">
        <v>22</v>
      </c>
      <c r="E310" s="38" t="s">
        <v>23</v>
      </c>
      <c r="F310" s="38" t="s">
        <v>23</v>
      </c>
      <c r="G310" s="38" t="s">
        <v>23</v>
      </c>
      <c r="H310" s="23"/>
      <c r="I310" s="23"/>
      <c r="J310" s="23"/>
      <c r="K310" s="23"/>
    </row>
    <row r="311" spans="1:11" ht="14.1" customHeight="1">
      <c r="A311" s="23"/>
      <c r="B311" s="23"/>
      <c r="C311" s="27" t="s">
        <v>33</v>
      </c>
      <c r="D311" s="31" t="s">
        <v>18</v>
      </c>
      <c r="E311" s="31" t="s">
        <v>34</v>
      </c>
      <c r="F311" s="31" t="s">
        <v>42</v>
      </c>
      <c r="G311" s="31" t="s">
        <v>42</v>
      </c>
      <c r="H311" s="23"/>
      <c r="I311" s="23"/>
      <c r="J311" s="23"/>
      <c r="K311" s="23"/>
    </row>
    <row r="312" spans="1:11" ht="14.1" customHeight="1">
      <c r="A312" s="23"/>
      <c r="B312" s="23"/>
      <c r="C312" s="27" t="s">
        <v>35</v>
      </c>
      <c r="D312" s="31" t="s">
        <v>526</v>
      </c>
      <c r="E312" s="31" t="s">
        <v>2877</v>
      </c>
      <c r="F312" s="31" t="s">
        <v>42</v>
      </c>
      <c r="G312" s="31" t="s">
        <v>42</v>
      </c>
      <c r="H312" s="23"/>
      <c r="I312" s="23"/>
      <c r="J312" s="23"/>
      <c r="K312" s="23"/>
    </row>
    <row r="313" spans="1:11" ht="14.1" customHeight="1">
      <c r="A313" s="23"/>
      <c r="B313" s="23"/>
      <c r="C313" s="27" t="s">
        <v>40</v>
      </c>
      <c r="D313" s="31" t="s">
        <v>42</v>
      </c>
      <c r="E313" s="31" t="s">
        <v>2877</v>
      </c>
      <c r="F313" s="31" t="s">
        <v>42</v>
      </c>
      <c r="G313" s="31" t="s">
        <v>42</v>
      </c>
      <c r="H313" s="23"/>
      <c r="I313" s="23"/>
      <c r="J313" s="23"/>
      <c r="K313" s="23"/>
    </row>
    <row r="314" spans="1:11" ht="14.1" customHeight="1">
      <c r="A314" s="23"/>
      <c r="B314" s="23"/>
      <c r="C314" s="27" t="s">
        <v>41</v>
      </c>
      <c r="D314" s="31" t="s">
        <v>18</v>
      </c>
      <c r="E314" s="31" t="s">
        <v>18</v>
      </c>
      <c r="F314" s="31" t="s">
        <v>122</v>
      </c>
      <c r="G314" s="31" t="s">
        <v>18</v>
      </c>
      <c r="H314" s="23"/>
      <c r="I314" s="23"/>
      <c r="J314" s="23"/>
      <c r="K314" s="23"/>
    </row>
    <row r="315" spans="1:11" ht="14.1" customHeight="1">
      <c r="A315" s="23"/>
      <c r="B315" s="23"/>
      <c r="C315" s="27" t="s">
        <v>43</v>
      </c>
      <c r="D315" s="31" t="s">
        <v>18</v>
      </c>
      <c r="E315" s="31" t="s">
        <v>2876</v>
      </c>
      <c r="F315" s="31" t="s">
        <v>122</v>
      </c>
      <c r="G315" s="31" t="s">
        <v>18</v>
      </c>
      <c r="H315" s="23"/>
      <c r="I315" s="23"/>
      <c r="J315" s="23"/>
      <c r="K315" s="23"/>
    </row>
    <row r="316" spans="1:11" ht="14.1" customHeight="1">
      <c r="A316" s="23"/>
      <c r="B316" s="23"/>
      <c r="C316" s="27" t="s">
        <v>47</v>
      </c>
      <c r="D316" s="31" t="s">
        <v>18</v>
      </c>
      <c r="E316" s="31" t="s">
        <v>18</v>
      </c>
      <c r="F316" s="31" t="s">
        <v>122</v>
      </c>
      <c r="G316" s="31" t="s">
        <v>18</v>
      </c>
      <c r="H316" s="23"/>
      <c r="I316" s="23"/>
      <c r="J316" s="23"/>
      <c r="K316" s="23"/>
    </row>
    <row r="317" spans="1:11" ht="14.1" customHeight="1">
      <c r="A317" s="23"/>
      <c r="B317" s="23"/>
      <c r="C317" s="1848" t="s">
        <v>24</v>
      </c>
      <c r="D317" s="1849"/>
      <c r="E317" s="1849"/>
      <c r="F317" s="1849"/>
      <c r="G317" s="1849"/>
      <c r="H317" s="23"/>
      <c r="I317" s="23"/>
      <c r="J317" s="23"/>
      <c r="K317" s="23"/>
    </row>
    <row r="318" spans="1:11" ht="14.1" customHeight="1">
      <c r="A318" s="23"/>
      <c r="B318" s="23"/>
      <c r="C318" s="35"/>
      <c r="D318" s="36">
        <v>2023</v>
      </c>
      <c r="E318" s="36">
        <v>2024</v>
      </c>
      <c r="F318" s="36">
        <v>2025</v>
      </c>
      <c r="G318" s="36">
        <v>2026</v>
      </c>
      <c r="H318" s="23"/>
      <c r="I318" s="23"/>
      <c r="J318" s="23"/>
      <c r="K318" s="23"/>
    </row>
    <row r="319" spans="1:11" ht="14.1" customHeight="1">
      <c r="A319" s="23"/>
      <c r="B319" s="23"/>
      <c r="C319" s="37"/>
      <c r="D319" s="38" t="s">
        <v>22</v>
      </c>
      <c r="E319" s="38" t="s">
        <v>23</v>
      </c>
      <c r="F319" s="38" t="s">
        <v>23</v>
      </c>
      <c r="G319" s="38" t="s">
        <v>23</v>
      </c>
      <c r="H319" s="23"/>
      <c r="I319" s="23"/>
      <c r="J319" s="23"/>
      <c r="K319" s="23"/>
    </row>
    <row r="320" spans="1:11" ht="14.1" customHeight="1">
      <c r="A320" s="23"/>
      <c r="B320" s="23"/>
      <c r="C320" s="39" t="s">
        <v>48</v>
      </c>
      <c r="D320" s="40">
        <v>0</v>
      </c>
      <c r="E320" s="40">
        <v>0</v>
      </c>
      <c r="F320" s="40">
        <v>0</v>
      </c>
      <c r="G320" s="40">
        <v>0</v>
      </c>
      <c r="H320" s="23"/>
      <c r="I320" s="23"/>
      <c r="J320" s="23"/>
      <c r="K320" s="23"/>
    </row>
    <row r="321" spans="1:11" ht="14.1" customHeight="1">
      <c r="A321" s="23"/>
      <c r="B321" s="23"/>
      <c r="C321" s="39" t="s">
        <v>49</v>
      </c>
      <c r="D321" s="40">
        <v>0</v>
      </c>
      <c r="E321" s="40">
        <v>0</v>
      </c>
      <c r="F321" s="40">
        <v>0</v>
      </c>
      <c r="G321" s="40">
        <v>0</v>
      </c>
      <c r="H321" s="23"/>
      <c r="I321" s="23"/>
      <c r="J321" s="23"/>
      <c r="K321" s="23"/>
    </row>
    <row r="322" spans="1:11" ht="14.1" customHeight="1">
      <c r="A322" s="23"/>
      <c r="B322" s="23"/>
      <c r="C322" s="39" t="s">
        <v>50</v>
      </c>
      <c r="D322" s="40">
        <v>0</v>
      </c>
      <c r="E322" s="40">
        <v>0</v>
      </c>
      <c r="F322" s="40">
        <v>0</v>
      </c>
      <c r="G322" s="40">
        <v>0</v>
      </c>
      <c r="H322" s="23"/>
      <c r="I322" s="23"/>
      <c r="J322" s="23"/>
      <c r="K322" s="23"/>
    </row>
    <row r="323" spans="1:11" ht="14.1" customHeight="1">
      <c r="A323" s="23"/>
      <c r="B323" s="23"/>
      <c r="C323" s="39" t="s">
        <v>51</v>
      </c>
      <c r="D323" s="40">
        <v>0</v>
      </c>
      <c r="E323" s="40">
        <v>0</v>
      </c>
      <c r="F323" s="40">
        <v>0</v>
      </c>
      <c r="G323" s="40">
        <v>0</v>
      </c>
      <c r="H323" s="23"/>
      <c r="I323" s="23"/>
      <c r="J323" s="23"/>
      <c r="K323" s="23"/>
    </row>
    <row r="324" spans="1:11" ht="14.1" customHeight="1">
      <c r="A324" s="23"/>
      <c r="B324" s="23"/>
      <c r="C324" s="39" t="s">
        <v>49</v>
      </c>
      <c r="D324" s="40">
        <v>0</v>
      </c>
      <c r="E324" s="40">
        <v>0</v>
      </c>
      <c r="F324" s="40">
        <v>0</v>
      </c>
      <c r="G324" s="40">
        <v>0</v>
      </c>
      <c r="H324" s="23"/>
      <c r="I324" s="23"/>
      <c r="J324" s="23"/>
      <c r="K324" s="23"/>
    </row>
    <row r="325" spans="1:11" ht="14.1" customHeight="1">
      <c r="A325" s="23"/>
      <c r="B325" s="23"/>
      <c r="C325" s="39" t="s">
        <v>50</v>
      </c>
      <c r="D325" s="40">
        <v>0</v>
      </c>
      <c r="E325" s="40">
        <v>0</v>
      </c>
      <c r="F325" s="40">
        <v>0</v>
      </c>
      <c r="G325" s="40">
        <v>0</v>
      </c>
      <c r="H325" s="23"/>
      <c r="I325" s="23"/>
      <c r="J325" s="23"/>
      <c r="K325" s="23"/>
    </row>
    <row r="326" spans="1:11" ht="14.1" customHeight="1">
      <c r="A326" s="23"/>
      <c r="B326" s="23"/>
      <c r="C326" s="39" t="s">
        <v>52</v>
      </c>
      <c r="D326" s="40">
        <v>0</v>
      </c>
      <c r="E326" s="40">
        <v>0</v>
      </c>
      <c r="F326" s="40">
        <v>0</v>
      </c>
      <c r="G326" s="40">
        <v>0</v>
      </c>
      <c r="H326" s="23"/>
      <c r="I326" s="23"/>
      <c r="J326" s="23"/>
      <c r="K326" s="23"/>
    </row>
    <row r="327" spans="1:11" ht="14.1" customHeight="1">
      <c r="A327" s="23"/>
      <c r="B327" s="23"/>
      <c r="C327" s="39" t="s">
        <v>49</v>
      </c>
      <c r="D327" s="40">
        <v>0</v>
      </c>
      <c r="E327" s="40">
        <v>0</v>
      </c>
      <c r="F327" s="40">
        <v>0</v>
      </c>
      <c r="G327" s="40">
        <v>0</v>
      </c>
      <c r="H327" s="23"/>
      <c r="I327" s="23"/>
      <c r="J327" s="23"/>
      <c r="K327" s="23"/>
    </row>
    <row r="328" spans="1:11" ht="14.1" customHeight="1">
      <c r="A328" s="23"/>
      <c r="B328" s="23"/>
      <c r="C328" s="39" t="s">
        <v>50</v>
      </c>
      <c r="D328" s="40">
        <v>0</v>
      </c>
      <c r="E328" s="40">
        <v>0</v>
      </c>
      <c r="F328" s="40">
        <v>0</v>
      </c>
      <c r="G328" s="40">
        <v>0</v>
      </c>
      <c r="H328" s="23"/>
      <c r="I328" s="23"/>
      <c r="J328" s="23"/>
      <c r="K328" s="23"/>
    </row>
    <row r="329" spans="1:11" ht="14.1" customHeight="1">
      <c r="A329" s="23"/>
      <c r="B329" s="23"/>
      <c r="C329" s="39" t="s">
        <v>53</v>
      </c>
      <c r="D329" s="40">
        <v>0</v>
      </c>
      <c r="E329" s="40">
        <v>0</v>
      </c>
      <c r="F329" s="40">
        <v>0</v>
      </c>
      <c r="G329" s="40">
        <v>0</v>
      </c>
      <c r="H329" s="23"/>
      <c r="I329" s="23"/>
      <c r="J329" s="23"/>
      <c r="K329" s="23"/>
    </row>
    <row r="330" spans="1:11" ht="14.1" customHeight="1">
      <c r="A330" s="23"/>
      <c r="B330" s="23"/>
      <c r="C330" s="39" t="s">
        <v>49</v>
      </c>
      <c r="D330" s="40">
        <v>0</v>
      </c>
      <c r="E330" s="40">
        <v>0</v>
      </c>
      <c r="F330" s="40">
        <v>0</v>
      </c>
      <c r="G330" s="40">
        <v>0</v>
      </c>
      <c r="H330" s="23"/>
      <c r="I330" s="23"/>
      <c r="J330" s="23"/>
      <c r="K330" s="23"/>
    </row>
    <row r="331" spans="1:11" ht="14.1" customHeight="1">
      <c r="A331" s="23"/>
      <c r="B331" s="23"/>
      <c r="C331" s="39" t="s">
        <v>50</v>
      </c>
      <c r="D331" s="40">
        <v>0</v>
      </c>
      <c r="E331" s="40">
        <v>0</v>
      </c>
      <c r="F331" s="40">
        <v>0</v>
      </c>
      <c r="G331" s="40">
        <v>0</v>
      </c>
      <c r="H331" s="23"/>
      <c r="I331" s="23"/>
      <c r="J331" s="23"/>
      <c r="K331" s="23"/>
    </row>
    <row r="332" spans="1:11" ht="14.1" customHeight="1">
      <c r="A332" s="23"/>
      <c r="B332" s="23"/>
      <c r="C332" s="39" t="s">
        <v>54</v>
      </c>
      <c r="D332" s="40">
        <v>0</v>
      </c>
      <c r="E332" s="40">
        <v>0</v>
      </c>
      <c r="F332" s="40">
        <v>0</v>
      </c>
      <c r="G332" s="40">
        <v>0</v>
      </c>
      <c r="H332" s="23"/>
      <c r="I332" s="23"/>
      <c r="J332" s="23"/>
      <c r="K332" s="23"/>
    </row>
    <row r="333" spans="1:11" ht="14.1" customHeight="1">
      <c r="A333" s="23"/>
      <c r="B333" s="23"/>
      <c r="C333" s="39" t="s">
        <v>49</v>
      </c>
      <c r="D333" s="40">
        <v>0</v>
      </c>
      <c r="E333" s="40">
        <v>0</v>
      </c>
      <c r="F333" s="40">
        <v>0</v>
      </c>
      <c r="G333" s="40">
        <v>0</v>
      </c>
      <c r="H333" s="23"/>
      <c r="I333" s="23"/>
      <c r="J333" s="23"/>
      <c r="K333" s="23"/>
    </row>
    <row r="334" spans="1:11" ht="14.1" customHeight="1">
      <c r="A334" s="23"/>
      <c r="B334" s="23"/>
      <c r="C334" s="39" t="s">
        <v>50</v>
      </c>
      <c r="D334" s="40">
        <v>0</v>
      </c>
      <c r="E334" s="40">
        <v>0</v>
      </c>
      <c r="F334" s="40">
        <v>0</v>
      </c>
      <c r="G334" s="40">
        <v>0</v>
      </c>
      <c r="H334" s="23"/>
      <c r="I334" s="23"/>
      <c r="J334" s="23"/>
      <c r="K334" s="23"/>
    </row>
    <row r="335" spans="1:11" ht="14.1" customHeight="1">
      <c r="A335" s="23"/>
      <c r="B335" s="23"/>
      <c r="C335" s="39" t="s">
        <v>55</v>
      </c>
      <c r="D335" s="40">
        <v>0</v>
      </c>
      <c r="E335" s="40">
        <v>0</v>
      </c>
      <c r="F335" s="40">
        <v>0</v>
      </c>
      <c r="G335" s="40">
        <v>0</v>
      </c>
      <c r="H335" s="23"/>
      <c r="I335" s="23"/>
      <c r="J335" s="23"/>
      <c r="K335" s="23"/>
    </row>
    <row r="336" spans="1:11" ht="14.1" customHeight="1">
      <c r="A336" s="23"/>
      <c r="B336" s="23"/>
      <c r="C336" s="39" t="s">
        <v>49</v>
      </c>
      <c r="D336" s="40">
        <v>0</v>
      </c>
      <c r="E336" s="40">
        <v>0</v>
      </c>
      <c r="F336" s="40">
        <v>0</v>
      </c>
      <c r="G336" s="40">
        <v>0</v>
      </c>
      <c r="H336" s="23"/>
      <c r="I336" s="23"/>
      <c r="J336" s="23"/>
      <c r="K336" s="23"/>
    </row>
    <row r="337" spans="1:11" ht="14.1" customHeight="1">
      <c r="A337" s="23"/>
      <c r="B337" s="23"/>
      <c r="C337" s="39" t="s">
        <v>50</v>
      </c>
      <c r="D337" s="40">
        <v>0</v>
      </c>
      <c r="E337" s="40">
        <v>0</v>
      </c>
      <c r="F337" s="40">
        <v>0</v>
      </c>
      <c r="G337" s="40">
        <v>0</v>
      </c>
      <c r="H337" s="23"/>
      <c r="I337" s="23"/>
      <c r="J337" s="23"/>
      <c r="K337" s="23"/>
    </row>
    <row r="338" spans="1:11" ht="14.1" customHeight="1">
      <c r="A338" s="23"/>
      <c r="B338" s="23"/>
      <c r="C338" s="39" t="s">
        <v>56</v>
      </c>
      <c r="D338" s="40">
        <v>0</v>
      </c>
      <c r="E338" s="40">
        <v>0</v>
      </c>
      <c r="F338" s="40">
        <v>0</v>
      </c>
      <c r="G338" s="40">
        <v>0</v>
      </c>
      <c r="H338" s="23"/>
      <c r="I338" s="23"/>
      <c r="J338" s="23"/>
      <c r="K338" s="23"/>
    </row>
    <row r="339" spans="1:11" ht="14.1" customHeight="1">
      <c r="A339" s="23"/>
      <c r="B339" s="23"/>
      <c r="C339" s="39" t="s">
        <v>49</v>
      </c>
      <c r="D339" s="40">
        <v>0</v>
      </c>
      <c r="E339" s="40">
        <v>0</v>
      </c>
      <c r="F339" s="40">
        <v>0</v>
      </c>
      <c r="G339" s="40">
        <v>0</v>
      </c>
      <c r="H339" s="23"/>
      <c r="I339" s="23"/>
      <c r="J339" s="23"/>
      <c r="K339" s="23"/>
    </row>
    <row r="340" spans="1:11" ht="14.1" customHeight="1">
      <c r="A340" s="23"/>
      <c r="B340" s="23"/>
      <c r="C340" s="39" t="s">
        <v>50</v>
      </c>
      <c r="D340" s="40">
        <v>0</v>
      </c>
      <c r="E340" s="40">
        <v>0</v>
      </c>
      <c r="F340" s="40">
        <v>0</v>
      </c>
      <c r="G340" s="40">
        <v>0</v>
      </c>
      <c r="H340" s="23"/>
      <c r="I340" s="23"/>
      <c r="J340" s="23"/>
      <c r="K340" s="23"/>
    </row>
    <row r="341" spans="1:11" ht="14.1" customHeight="1">
      <c r="A341" s="23"/>
      <c r="B341" s="23"/>
      <c r="C341" s="39" t="s">
        <v>57</v>
      </c>
      <c r="D341" s="40">
        <v>0</v>
      </c>
      <c r="E341" s="40">
        <v>0</v>
      </c>
      <c r="F341" s="40">
        <v>0</v>
      </c>
      <c r="G341" s="40">
        <v>0</v>
      </c>
      <c r="H341" s="23"/>
      <c r="I341" s="23"/>
      <c r="J341" s="23"/>
      <c r="K341" s="23"/>
    </row>
    <row r="342" spans="1:11" ht="14.1" customHeight="1">
      <c r="A342" s="23"/>
      <c r="B342" s="23"/>
      <c r="C342" s="39" t="s">
        <v>49</v>
      </c>
      <c r="D342" s="40">
        <v>0</v>
      </c>
      <c r="E342" s="40">
        <v>0</v>
      </c>
      <c r="F342" s="40">
        <v>0</v>
      </c>
      <c r="G342" s="40">
        <v>0</v>
      </c>
      <c r="H342" s="23"/>
      <c r="I342" s="23"/>
      <c r="J342" s="23"/>
      <c r="K342" s="23"/>
    </row>
    <row r="343" spans="1:11" ht="14.1" customHeight="1">
      <c r="A343" s="23"/>
      <c r="B343" s="23"/>
      <c r="C343" s="39" t="s">
        <v>58</v>
      </c>
      <c r="D343" s="40">
        <v>0</v>
      </c>
      <c r="E343" s="40">
        <v>0</v>
      </c>
      <c r="F343" s="40">
        <v>0</v>
      </c>
      <c r="G343" s="40">
        <v>0</v>
      </c>
      <c r="H343" s="23"/>
      <c r="I343" s="23"/>
      <c r="J343" s="23"/>
      <c r="K343" s="23"/>
    </row>
    <row r="344" spans="1:11" ht="14.1" customHeight="1">
      <c r="A344" s="23"/>
      <c r="B344" s="23"/>
      <c r="C344" s="39" t="s">
        <v>59</v>
      </c>
      <c r="D344" s="40">
        <v>0</v>
      </c>
      <c r="E344" s="40">
        <v>0</v>
      </c>
      <c r="F344" s="40">
        <v>0</v>
      </c>
      <c r="G344" s="40">
        <v>0</v>
      </c>
      <c r="H344" s="23"/>
      <c r="I344" s="23"/>
      <c r="J344" s="23"/>
      <c r="K344" s="23"/>
    </row>
    <row r="345" spans="1:11" ht="14.1" customHeight="1">
      <c r="A345" s="23"/>
      <c r="B345" s="23"/>
      <c r="C345" s="39" t="s">
        <v>60</v>
      </c>
      <c r="D345" s="40">
        <v>0</v>
      </c>
      <c r="E345" s="40">
        <v>0</v>
      </c>
      <c r="F345" s="40">
        <v>0</v>
      </c>
      <c r="G345" s="40">
        <v>0</v>
      </c>
      <c r="H345" s="23"/>
      <c r="I345" s="23"/>
      <c r="J345" s="23"/>
      <c r="K345" s="23"/>
    </row>
    <row r="346" spans="1:11" ht="14.1" customHeight="1">
      <c r="A346" s="23"/>
      <c r="B346" s="23"/>
      <c r="C346" s="39" t="s">
        <v>61</v>
      </c>
      <c r="D346" s="40">
        <v>0</v>
      </c>
      <c r="E346" s="40">
        <v>0</v>
      </c>
      <c r="F346" s="40">
        <v>0</v>
      </c>
      <c r="G346" s="40">
        <v>0</v>
      </c>
      <c r="H346" s="23"/>
      <c r="I346" s="23"/>
      <c r="J346" s="23"/>
      <c r="K346" s="23"/>
    </row>
    <row r="347" spans="1:11" ht="14.1" customHeight="1">
      <c r="A347" s="23"/>
      <c r="B347" s="23"/>
      <c r="C347" s="39" t="s">
        <v>62</v>
      </c>
      <c r="D347" s="40">
        <v>0</v>
      </c>
      <c r="E347" s="40">
        <v>8380400</v>
      </c>
      <c r="F347" s="40">
        <v>0</v>
      </c>
      <c r="G347" s="40">
        <v>0</v>
      </c>
      <c r="H347" s="23"/>
      <c r="I347" s="23"/>
      <c r="J347" s="23"/>
      <c r="K347" s="23"/>
    </row>
    <row r="348" spans="1:11" ht="14.1" customHeight="1">
      <c r="A348" s="23"/>
      <c r="B348" s="23"/>
      <c r="C348" s="39" t="s">
        <v>49</v>
      </c>
      <c r="D348" s="40">
        <v>0</v>
      </c>
      <c r="E348" s="40">
        <v>8380400</v>
      </c>
      <c r="F348" s="40">
        <v>0</v>
      </c>
      <c r="G348" s="40">
        <v>0</v>
      </c>
      <c r="H348" s="23"/>
      <c r="I348" s="23"/>
      <c r="J348" s="23"/>
      <c r="K348" s="23"/>
    </row>
    <row r="349" spans="1:11" ht="14.1" customHeight="1">
      <c r="A349" s="23"/>
      <c r="B349" s="23"/>
      <c r="C349" s="39" t="s">
        <v>58</v>
      </c>
      <c r="D349" s="40">
        <v>0</v>
      </c>
      <c r="E349" s="40">
        <v>0</v>
      </c>
      <c r="F349" s="40">
        <v>0</v>
      </c>
      <c r="G349" s="40">
        <v>0</v>
      </c>
      <c r="H349" s="23"/>
      <c r="I349" s="23"/>
      <c r="J349" s="23"/>
      <c r="K349" s="23"/>
    </row>
    <row r="350" spans="1:11" ht="14.1" customHeight="1">
      <c r="A350" s="23"/>
      <c r="B350" s="23"/>
      <c r="C350" s="39" t="s">
        <v>59</v>
      </c>
      <c r="D350" s="40">
        <v>0</v>
      </c>
      <c r="E350" s="40">
        <v>0</v>
      </c>
      <c r="F350" s="40">
        <v>0</v>
      </c>
      <c r="G350" s="40">
        <v>0</v>
      </c>
      <c r="H350" s="23"/>
      <c r="I350" s="23"/>
      <c r="J350" s="23"/>
      <c r="K350" s="23"/>
    </row>
    <row r="351" spans="1:11" ht="14.1" customHeight="1">
      <c r="A351" s="23"/>
      <c r="B351" s="23"/>
      <c r="C351" s="39" t="s">
        <v>60</v>
      </c>
      <c r="D351" s="40">
        <v>0</v>
      </c>
      <c r="E351" s="40">
        <v>0</v>
      </c>
      <c r="F351" s="40">
        <v>0</v>
      </c>
      <c r="G351" s="40">
        <v>0</v>
      </c>
      <c r="H351" s="23"/>
      <c r="I351" s="23"/>
      <c r="J351" s="23"/>
      <c r="K351" s="23"/>
    </row>
    <row r="352" spans="1:11" ht="14.1" customHeight="1">
      <c r="A352" s="23"/>
      <c r="B352" s="23"/>
      <c r="C352" s="39" t="s">
        <v>61</v>
      </c>
      <c r="D352" s="40">
        <v>0</v>
      </c>
      <c r="E352" s="40">
        <v>0</v>
      </c>
      <c r="F352" s="40">
        <v>0</v>
      </c>
      <c r="G352" s="40">
        <v>0</v>
      </c>
      <c r="H352" s="23"/>
      <c r="I352" s="23"/>
      <c r="J352" s="23"/>
      <c r="K352" s="23"/>
    </row>
    <row r="353" spans="1:11" ht="14.1" customHeight="1">
      <c r="A353" s="23"/>
      <c r="B353" s="23"/>
      <c r="C353" s="39" t="s">
        <v>63</v>
      </c>
      <c r="D353" s="40">
        <v>0</v>
      </c>
      <c r="E353" s="40">
        <v>0</v>
      </c>
      <c r="F353" s="40">
        <v>0</v>
      </c>
      <c r="G353" s="40">
        <v>0</v>
      </c>
      <c r="H353" s="23"/>
      <c r="I353" s="23"/>
      <c r="J353" s="23"/>
      <c r="K353" s="23"/>
    </row>
    <row r="354" spans="1:11" ht="14.1" customHeight="1">
      <c r="A354" s="23"/>
      <c r="B354" s="23"/>
      <c r="C354" s="39" t="s">
        <v>49</v>
      </c>
      <c r="D354" s="40">
        <v>0</v>
      </c>
      <c r="E354" s="40">
        <v>0</v>
      </c>
      <c r="F354" s="40">
        <v>0</v>
      </c>
      <c r="G354" s="40">
        <v>0</v>
      </c>
      <c r="H354" s="23"/>
      <c r="I354" s="23"/>
      <c r="J354" s="23"/>
      <c r="K354" s="23"/>
    </row>
    <row r="355" spans="1:11" ht="14.1" customHeight="1">
      <c r="A355" s="23"/>
      <c r="B355" s="23"/>
      <c r="C355" s="39" t="s">
        <v>58</v>
      </c>
      <c r="D355" s="40">
        <v>0</v>
      </c>
      <c r="E355" s="40">
        <v>0</v>
      </c>
      <c r="F355" s="40">
        <v>0</v>
      </c>
      <c r="G355" s="40">
        <v>0</v>
      </c>
      <c r="H355" s="23"/>
      <c r="I355" s="23"/>
      <c r="J355" s="23"/>
      <c r="K355" s="23"/>
    </row>
    <row r="356" spans="1:11" ht="14.1" customHeight="1">
      <c r="A356" s="23"/>
      <c r="B356" s="23"/>
      <c r="C356" s="39" t="s">
        <v>59</v>
      </c>
      <c r="D356" s="40">
        <v>0</v>
      </c>
      <c r="E356" s="40">
        <v>0</v>
      </c>
      <c r="F356" s="40">
        <v>0</v>
      </c>
      <c r="G356" s="40">
        <v>0</v>
      </c>
      <c r="H356" s="23"/>
      <c r="I356" s="23"/>
      <c r="J356" s="23"/>
      <c r="K356" s="23"/>
    </row>
    <row r="357" spans="1:11" ht="14.1" customHeight="1">
      <c r="A357" s="23"/>
      <c r="B357" s="23"/>
      <c r="C357" s="39" t="s">
        <v>60</v>
      </c>
      <c r="D357" s="40">
        <v>0</v>
      </c>
      <c r="E357" s="40">
        <v>0</v>
      </c>
      <c r="F357" s="40">
        <v>0</v>
      </c>
      <c r="G357" s="40">
        <v>0</v>
      </c>
      <c r="H357" s="23"/>
      <c r="I357" s="23"/>
      <c r="J357" s="23"/>
      <c r="K357" s="23"/>
    </row>
    <row r="358" spans="1:11" ht="14.1" customHeight="1">
      <c r="A358" s="23"/>
      <c r="B358" s="23"/>
      <c r="C358" s="39" t="s">
        <v>61</v>
      </c>
      <c r="D358" s="40">
        <v>0</v>
      </c>
      <c r="E358" s="40">
        <v>0</v>
      </c>
      <c r="F358" s="40">
        <v>0</v>
      </c>
      <c r="G358" s="40">
        <v>0</v>
      </c>
      <c r="H358" s="23"/>
      <c r="I358" s="23"/>
      <c r="J358" s="23"/>
      <c r="K358" s="23"/>
    </row>
    <row r="359" spans="1:11" ht="14.1" customHeight="1">
      <c r="A359" s="23"/>
      <c r="B359" s="23"/>
      <c r="C359" s="39" t="s">
        <v>64</v>
      </c>
      <c r="D359" s="40">
        <v>0</v>
      </c>
      <c r="E359" s="40">
        <v>0</v>
      </c>
      <c r="F359" s="40">
        <v>0</v>
      </c>
      <c r="G359" s="40">
        <v>0</v>
      </c>
      <c r="H359" s="23"/>
      <c r="I359" s="23"/>
      <c r="J359" s="23"/>
      <c r="K359" s="23"/>
    </row>
    <row r="360" spans="1:11" ht="14.1" customHeight="1">
      <c r="A360" s="23"/>
      <c r="B360" s="23"/>
      <c r="C360" s="39" t="s">
        <v>65</v>
      </c>
      <c r="D360" s="40">
        <v>0</v>
      </c>
      <c r="E360" s="40">
        <v>0</v>
      </c>
      <c r="F360" s="40">
        <v>0</v>
      </c>
      <c r="G360" s="40">
        <v>0</v>
      </c>
      <c r="H360" s="23"/>
      <c r="I360" s="23"/>
      <c r="J360" s="23"/>
      <c r="K360" s="23"/>
    </row>
    <row r="361" spans="1:11" ht="14.1" customHeight="1">
      <c r="A361" s="23"/>
      <c r="B361" s="23"/>
      <c r="C361" s="41" t="s">
        <v>25</v>
      </c>
      <c r="D361" s="40">
        <v>0</v>
      </c>
      <c r="E361" s="40">
        <v>8380400</v>
      </c>
      <c r="F361" s="40">
        <v>0</v>
      </c>
      <c r="G361" s="40">
        <v>0</v>
      </c>
      <c r="H361" s="23"/>
      <c r="I361" s="23"/>
      <c r="J361" s="23"/>
      <c r="K361" s="23"/>
    </row>
    <row r="362" spans="1:11" ht="14.1" customHeight="1">
      <c r="A362" s="23"/>
      <c r="B362" s="23"/>
      <c r="C362" s="33" t="s">
        <v>19</v>
      </c>
      <c r="D362" s="1850" t="s">
        <v>2875</v>
      </c>
      <c r="E362" s="1851"/>
      <c r="F362" s="1851"/>
      <c r="G362" s="1851"/>
      <c r="H362" s="23"/>
      <c r="I362" s="23"/>
      <c r="J362" s="23"/>
      <c r="K362" s="23"/>
    </row>
    <row r="363" spans="1:11" ht="14.1" customHeight="1">
      <c r="A363" s="23"/>
      <c r="B363" s="23"/>
      <c r="C363" s="34" t="s">
        <v>20</v>
      </c>
      <c r="D363" s="1846" t="s">
        <v>18</v>
      </c>
      <c r="E363" s="1847"/>
      <c r="F363" s="1847"/>
      <c r="G363" s="1847"/>
      <c r="H363" s="23"/>
      <c r="I363" s="23"/>
      <c r="J363" s="23"/>
      <c r="K363" s="23"/>
    </row>
    <row r="364" spans="1:11" ht="14.1" customHeight="1">
      <c r="A364" s="23"/>
      <c r="B364" s="23"/>
      <c r="C364" s="34" t="s">
        <v>21</v>
      </c>
      <c r="D364" s="1846" t="s">
        <v>2874</v>
      </c>
      <c r="E364" s="1847"/>
      <c r="F364" s="1847"/>
      <c r="G364" s="1847"/>
      <c r="H364" s="23"/>
      <c r="I364" s="23"/>
      <c r="J364" s="23"/>
      <c r="K364" s="23"/>
    </row>
    <row r="365" spans="1:11" ht="15" customHeight="1">
      <c r="A365" s="23"/>
      <c r="B365" s="23"/>
      <c r="C365" s="35"/>
      <c r="D365" s="36">
        <v>2023</v>
      </c>
      <c r="E365" s="36">
        <v>2024</v>
      </c>
      <c r="F365" s="36">
        <v>2025</v>
      </c>
      <c r="G365" s="36">
        <v>2026</v>
      </c>
      <c r="H365" s="23"/>
      <c r="I365" s="23"/>
      <c r="J365" s="23"/>
      <c r="K365" s="23"/>
    </row>
    <row r="366" spans="1:11" ht="15" customHeight="1">
      <c r="A366" s="23"/>
      <c r="B366" s="23"/>
      <c r="C366" s="37"/>
      <c r="D366" s="38" t="s">
        <v>22</v>
      </c>
      <c r="E366" s="38" t="s">
        <v>23</v>
      </c>
      <c r="F366" s="38" t="s">
        <v>23</v>
      </c>
      <c r="G366" s="38" t="s">
        <v>23</v>
      </c>
      <c r="H366" s="23"/>
      <c r="I366" s="23"/>
      <c r="J366" s="23"/>
      <c r="K366" s="23"/>
    </row>
    <row r="367" spans="1:11" ht="14.1" customHeight="1">
      <c r="A367" s="23"/>
      <c r="B367" s="23"/>
      <c r="C367" s="27" t="s">
        <v>33</v>
      </c>
      <c r="D367" s="31" t="s">
        <v>18</v>
      </c>
      <c r="E367" s="31" t="s">
        <v>34</v>
      </c>
      <c r="F367" s="31" t="s">
        <v>42</v>
      </c>
      <c r="G367" s="31" t="s">
        <v>42</v>
      </c>
      <c r="H367" s="23"/>
      <c r="I367" s="23"/>
      <c r="J367" s="23"/>
      <c r="K367" s="23"/>
    </row>
    <row r="368" spans="1:11" ht="14.1" customHeight="1">
      <c r="A368" s="23"/>
      <c r="B368" s="23"/>
      <c r="C368" s="27" t="s">
        <v>35</v>
      </c>
      <c r="D368" s="31" t="s">
        <v>2873</v>
      </c>
      <c r="E368" s="31" t="s">
        <v>282</v>
      </c>
      <c r="F368" s="31" t="s">
        <v>42</v>
      </c>
      <c r="G368" s="31" t="s">
        <v>42</v>
      </c>
      <c r="H368" s="23"/>
      <c r="I368" s="23"/>
      <c r="J368" s="23"/>
      <c r="K368" s="23"/>
    </row>
    <row r="369" spans="1:11" ht="14.1" customHeight="1">
      <c r="A369" s="23"/>
      <c r="B369" s="23"/>
      <c r="C369" s="27" t="s">
        <v>40</v>
      </c>
      <c r="D369" s="31" t="s">
        <v>42</v>
      </c>
      <c r="E369" s="31" t="s">
        <v>282</v>
      </c>
      <c r="F369" s="31" t="s">
        <v>42</v>
      </c>
      <c r="G369" s="31" t="s">
        <v>42</v>
      </c>
      <c r="H369" s="23"/>
      <c r="I369" s="23"/>
      <c r="J369" s="23"/>
      <c r="K369" s="23"/>
    </row>
    <row r="370" spans="1:11" ht="14.1" customHeight="1">
      <c r="A370" s="23"/>
      <c r="B370" s="23"/>
      <c r="C370" s="27" t="s">
        <v>41</v>
      </c>
      <c r="D370" s="31" t="s">
        <v>18</v>
      </c>
      <c r="E370" s="31" t="s">
        <v>18</v>
      </c>
      <c r="F370" s="31" t="s">
        <v>122</v>
      </c>
      <c r="G370" s="31" t="s">
        <v>18</v>
      </c>
      <c r="H370" s="23"/>
      <c r="I370" s="23"/>
      <c r="J370" s="23"/>
      <c r="K370" s="23"/>
    </row>
    <row r="371" spans="1:11" ht="14.1" customHeight="1">
      <c r="A371" s="23"/>
      <c r="B371" s="23"/>
      <c r="C371" s="27" t="s">
        <v>43</v>
      </c>
      <c r="D371" s="31" t="s">
        <v>18</v>
      </c>
      <c r="E371" s="31" t="s">
        <v>2777</v>
      </c>
      <c r="F371" s="31" t="s">
        <v>122</v>
      </c>
      <c r="G371" s="31" t="s">
        <v>18</v>
      </c>
      <c r="H371" s="23"/>
      <c r="I371" s="23"/>
      <c r="J371" s="23"/>
      <c r="K371" s="23"/>
    </row>
    <row r="372" spans="1:11" ht="14.1" customHeight="1">
      <c r="A372" s="23"/>
      <c r="B372" s="23"/>
      <c r="C372" s="27" t="s">
        <v>47</v>
      </c>
      <c r="D372" s="31" t="s">
        <v>18</v>
      </c>
      <c r="E372" s="31" t="s">
        <v>18</v>
      </c>
      <c r="F372" s="31" t="s">
        <v>122</v>
      </c>
      <c r="G372" s="31" t="s">
        <v>18</v>
      </c>
      <c r="H372" s="23"/>
      <c r="I372" s="23"/>
      <c r="J372" s="23"/>
      <c r="K372" s="23"/>
    </row>
    <row r="373" spans="1:11" ht="14.1" customHeight="1">
      <c r="A373" s="23"/>
      <c r="B373" s="23"/>
      <c r="C373" s="1848" t="s">
        <v>24</v>
      </c>
      <c r="D373" s="1849"/>
      <c r="E373" s="1849"/>
      <c r="F373" s="1849"/>
      <c r="G373" s="1849"/>
      <c r="H373" s="23"/>
      <c r="I373" s="23"/>
      <c r="J373" s="23"/>
      <c r="K373" s="23"/>
    </row>
    <row r="374" spans="1:11" ht="14.1" customHeight="1">
      <c r="A374" s="23"/>
      <c r="B374" s="23"/>
      <c r="C374" s="35"/>
      <c r="D374" s="36">
        <v>2023</v>
      </c>
      <c r="E374" s="36">
        <v>2024</v>
      </c>
      <c r="F374" s="36">
        <v>2025</v>
      </c>
      <c r="G374" s="36">
        <v>2026</v>
      </c>
      <c r="H374" s="23"/>
      <c r="I374" s="23"/>
      <c r="J374" s="23"/>
      <c r="K374" s="23"/>
    </row>
    <row r="375" spans="1:11" ht="14.1" customHeight="1">
      <c r="A375" s="23"/>
      <c r="B375" s="23"/>
      <c r="C375" s="37"/>
      <c r="D375" s="38" t="s">
        <v>22</v>
      </c>
      <c r="E375" s="38" t="s">
        <v>23</v>
      </c>
      <c r="F375" s="38" t="s">
        <v>23</v>
      </c>
      <c r="G375" s="38" t="s">
        <v>23</v>
      </c>
      <c r="H375" s="23"/>
      <c r="I375" s="23"/>
      <c r="J375" s="23"/>
      <c r="K375" s="23"/>
    </row>
    <row r="376" spans="1:11" ht="14.1" customHeight="1">
      <c r="A376" s="23"/>
      <c r="B376" s="23"/>
      <c r="C376" s="39" t="s">
        <v>48</v>
      </c>
      <c r="D376" s="40">
        <v>0</v>
      </c>
      <c r="E376" s="40">
        <v>0</v>
      </c>
      <c r="F376" s="40">
        <v>0</v>
      </c>
      <c r="G376" s="40">
        <v>0</v>
      </c>
      <c r="H376" s="23"/>
      <c r="I376" s="23"/>
      <c r="J376" s="23"/>
      <c r="K376" s="23"/>
    </row>
    <row r="377" spans="1:11" ht="14.1" customHeight="1">
      <c r="A377" s="23"/>
      <c r="B377" s="23"/>
      <c r="C377" s="39" t="s">
        <v>49</v>
      </c>
      <c r="D377" s="40">
        <v>0</v>
      </c>
      <c r="E377" s="40">
        <v>0</v>
      </c>
      <c r="F377" s="40">
        <v>0</v>
      </c>
      <c r="G377" s="40">
        <v>0</v>
      </c>
      <c r="H377" s="23"/>
      <c r="I377" s="23"/>
      <c r="J377" s="23"/>
      <c r="K377" s="23"/>
    </row>
    <row r="378" spans="1:11" ht="14.1" customHeight="1">
      <c r="A378" s="23"/>
      <c r="B378" s="23"/>
      <c r="C378" s="39" t="s">
        <v>50</v>
      </c>
      <c r="D378" s="40">
        <v>0</v>
      </c>
      <c r="E378" s="40">
        <v>0</v>
      </c>
      <c r="F378" s="40">
        <v>0</v>
      </c>
      <c r="G378" s="40">
        <v>0</v>
      </c>
      <c r="H378" s="23"/>
      <c r="I378" s="23"/>
      <c r="J378" s="23"/>
      <c r="K378" s="23"/>
    </row>
    <row r="379" spans="1:11" ht="14.1" customHeight="1">
      <c r="A379" s="23"/>
      <c r="B379" s="23"/>
      <c r="C379" s="39" t="s">
        <v>51</v>
      </c>
      <c r="D379" s="40">
        <v>0</v>
      </c>
      <c r="E379" s="40">
        <v>0</v>
      </c>
      <c r="F379" s="40">
        <v>0</v>
      </c>
      <c r="G379" s="40">
        <v>0</v>
      </c>
      <c r="H379" s="23"/>
      <c r="I379" s="23"/>
      <c r="J379" s="23"/>
      <c r="K379" s="23"/>
    </row>
    <row r="380" spans="1:11" ht="14.1" customHeight="1">
      <c r="A380" s="23"/>
      <c r="B380" s="23"/>
      <c r="C380" s="39" t="s">
        <v>49</v>
      </c>
      <c r="D380" s="40">
        <v>0</v>
      </c>
      <c r="E380" s="40">
        <v>0</v>
      </c>
      <c r="F380" s="40">
        <v>0</v>
      </c>
      <c r="G380" s="40">
        <v>0</v>
      </c>
      <c r="H380" s="23"/>
      <c r="I380" s="23"/>
      <c r="J380" s="23"/>
      <c r="K380" s="23"/>
    </row>
    <row r="381" spans="1:11" ht="14.1" customHeight="1">
      <c r="A381" s="23"/>
      <c r="B381" s="23"/>
      <c r="C381" s="39" t="s">
        <v>50</v>
      </c>
      <c r="D381" s="40">
        <v>0</v>
      </c>
      <c r="E381" s="40">
        <v>0</v>
      </c>
      <c r="F381" s="40">
        <v>0</v>
      </c>
      <c r="G381" s="40">
        <v>0</v>
      </c>
      <c r="H381" s="23"/>
      <c r="I381" s="23"/>
      <c r="J381" s="23"/>
      <c r="K381" s="23"/>
    </row>
    <row r="382" spans="1:11" ht="14.1" customHeight="1">
      <c r="A382" s="23"/>
      <c r="B382" s="23"/>
      <c r="C382" s="39" t="s">
        <v>52</v>
      </c>
      <c r="D382" s="40">
        <v>0</v>
      </c>
      <c r="E382" s="40">
        <v>0</v>
      </c>
      <c r="F382" s="40">
        <v>0</v>
      </c>
      <c r="G382" s="40">
        <v>0</v>
      </c>
      <c r="H382" s="23"/>
      <c r="I382" s="23"/>
      <c r="J382" s="23"/>
      <c r="K382" s="23"/>
    </row>
    <row r="383" spans="1:11" ht="14.1" customHeight="1">
      <c r="A383" s="23"/>
      <c r="B383" s="23"/>
      <c r="C383" s="39" t="s">
        <v>49</v>
      </c>
      <c r="D383" s="40">
        <v>0</v>
      </c>
      <c r="E383" s="40">
        <v>0</v>
      </c>
      <c r="F383" s="40">
        <v>0</v>
      </c>
      <c r="G383" s="40">
        <v>0</v>
      </c>
      <c r="H383" s="23"/>
      <c r="I383" s="23"/>
      <c r="J383" s="23"/>
      <c r="K383" s="23"/>
    </row>
    <row r="384" spans="1:11" ht="14.1" customHeight="1">
      <c r="A384" s="23"/>
      <c r="B384" s="23"/>
      <c r="C384" s="39" t="s">
        <v>50</v>
      </c>
      <c r="D384" s="40">
        <v>0</v>
      </c>
      <c r="E384" s="40">
        <v>0</v>
      </c>
      <c r="F384" s="40">
        <v>0</v>
      </c>
      <c r="G384" s="40">
        <v>0</v>
      </c>
      <c r="H384" s="23"/>
      <c r="I384" s="23"/>
      <c r="J384" s="23"/>
      <c r="K384" s="23"/>
    </row>
    <row r="385" spans="1:11" ht="14.1" customHeight="1">
      <c r="A385" s="23"/>
      <c r="B385" s="23"/>
      <c r="C385" s="39" t="s">
        <v>53</v>
      </c>
      <c r="D385" s="40">
        <v>0</v>
      </c>
      <c r="E385" s="40">
        <v>0</v>
      </c>
      <c r="F385" s="40">
        <v>0</v>
      </c>
      <c r="G385" s="40">
        <v>0</v>
      </c>
      <c r="H385" s="23"/>
      <c r="I385" s="23"/>
      <c r="J385" s="23"/>
      <c r="K385" s="23"/>
    </row>
    <row r="386" spans="1:11" ht="14.1" customHeight="1">
      <c r="A386" s="23"/>
      <c r="B386" s="23"/>
      <c r="C386" s="39" t="s">
        <v>49</v>
      </c>
      <c r="D386" s="40">
        <v>0</v>
      </c>
      <c r="E386" s="40">
        <v>0</v>
      </c>
      <c r="F386" s="40">
        <v>0</v>
      </c>
      <c r="G386" s="40">
        <v>0</v>
      </c>
      <c r="H386" s="23"/>
      <c r="I386" s="23"/>
      <c r="J386" s="23"/>
      <c r="K386" s="23"/>
    </row>
    <row r="387" spans="1:11" ht="14.1" customHeight="1">
      <c r="A387" s="23"/>
      <c r="B387" s="23"/>
      <c r="C387" s="39" t="s">
        <v>50</v>
      </c>
      <c r="D387" s="40">
        <v>0</v>
      </c>
      <c r="E387" s="40">
        <v>0</v>
      </c>
      <c r="F387" s="40">
        <v>0</v>
      </c>
      <c r="G387" s="40">
        <v>0</v>
      </c>
      <c r="H387" s="23"/>
      <c r="I387" s="23"/>
      <c r="J387" s="23"/>
      <c r="K387" s="23"/>
    </row>
    <row r="388" spans="1:11" ht="14.1" customHeight="1">
      <c r="A388" s="23"/>
      <c r="B388" s="23"/>
      <c r="C388" s="39" t="s">
        <v>54</v>
      </c>
      <c r="D388" s="40">
        <v>0</v>
      </c>
      <c r="E388" s="40">
        <v>0</v>
      </c>
      <c r="F388" s="40">
        <v>0</v>
      </c>
      <c r="G388" s="40">
        <v>0</v>
      </c>
      <c r="H388" s="23"/>
      <c r="I388" s="23"/>
      <c r="J388" s="23"/>
      <c r="K388" s="23"/>
    </row>
    <row r="389" spans="1:11" ht="14.1" customHeight="1">
      <c r="A389" s="23"/>
      <c r="B389" s="23"/>
      <c r="C389" s="39" t="s">
        <v>49</v>
      </c>
      <c r="D389" s="40">
        <v>0</v>
      </c>
      <c r="E389" s="40">
        <v>0</v>
      </c>
      <c r="F389" s="40">
        <v>0</v>
      </c>
      <c r="G389" s="40">
        <v>0</v>
      </c>
      <c r="H389" s="23"/>
      <c r="I389" s="23"/>
      <c r="J389" s="23"/>
      <c r="K389" s="23"/>
    </row>
    <row r="390" spans="1:11" ht="14.1" customHeight="1">
      <c r="A390" s="23"/>
      <c r="B390" s="23"/>
      <c r="C390" s="39" t="s">
        <v>50</v>
      </c>
      <c r="D390" s="40">
        <v>0</v>
      </c>
      <c r="E390" s="40">
        <v>0</v>
      </c>
      <c r="F390" s="40">
        <v>0</v>
      </c>
      <c r="G390" s="40">
        <v>0</v>
      </c>
      <c r="H390" s="23"/>
      <c r="I390" s="23"/>
      <c r="J390" s="23"/>
      <c r="K390" s="23"/>
    </row>
    <row r="391" spans="1:11" ht="14.1" customHeight="1">
      <c r="A391" s="23"/>
      <c r="B391" s="23"/>
      <c r="C391" s="39" t="s">
        <v>55</v>
      </c>
      <c r="D391" s="40">
        <v>0</v>
      </c>
      <c r="E391" s="40">
        <v>0</v>
      </c>
      <c r="F391" s="40">
        <v>0</v>
      </c>
      <c r="G391" s="40">
        <v>0</v>
      </c>
      <c r="H391" s="23"/>
      <c r="I391" s="23"/>
      <c r="J391" s="23"/>
      <c r="K391" s="23"/>
    </row>
    <row r="392" spans="1:11" ht="14.1" customHeight="1">
      <c r="A392" s="23"/>
      <c r="B392" s="23"/>
      <c r="C392" s="39" t="s">
        <v>49</v>
      </c>
      <c r="D392" s="40">
        <v>0</v>
      </c>
      <c r="E392" s="40">
        <v>0</v>
      </c>
      <c r="F392" s="40">
        <v>0</v>
      </c>
      <c r="G392" s="40">
        <v>0</v>
      </c>
      <c r="H392" s="23"/>
      <c r="I392" s="23"/>
      <c r="J392" s="23"/>
      <c r="K392" s="23"/>
    </row>
    <row r="393" spans="1:11" ht="14.1" customHeight="1">
      <c r="A393" s="23"/>
      <c r="B393" s="23"/>
      <c r="C393" s="39" t="s">
        <v>50</v>
      </c>
      <c r="D393" s="40">
        <v>0</v>
      </c>
      <c r="E393" s="40">
        <v>0</v>
      </c>
      <c r="F393" s="40">
        <v>0</v>
      </c>
      <c r="G393" s="40">
        <v>0</v>
      </c>
      <c r="H393" s="23"/>
      <c r="I393" s="23"/>
      <c r="J393" s="23"/>
      <c r="K393" s="23"/>
    </row>
    <row r="394" spans="1:11" ht="14.1" customHeight="1">
      <c r="A394" s="23"/>
      <c r="B394" s="23"/>
      <c r="C394" s="39" t="s">
        <v>56</v>
      </c>
      <c r="D394" s="40">
        <v>0</v>
      </c>
      <c r="E394" s="40">
        <v>0</v>
      </c>
      <c r="F394" s="40">
        <v>0</v>
      </c>
      <c r="G394" s="40">
        <v>0</v>
      </c>
      <c r="H394" s="23"/>
      <c r="I394" s="23"/>
      <c r="J394" s="23"/>
      <c r="K394" s="23"/>
    </row>
    <row r="395" spans="1:11" ht="14.1" customHeight="1">
      <c r="A395" s="23"/>
      <c r="B395" s="23"/>
      <c r="C395" s="39" t="s">
        <v>49</v>
      </c>
      <c r="D395" s="40">
        <v>0</v>
      </c>
      <c r="E395" s="40">
        <v>0</v>
      </c>
      <c r="F395" s="40">
        <v>0</v>
      </c>
      <c r="G395" s="40">
        <v>0</v>
      </c>
      <c r="H395" s="23"/>
      <c r="I395" s="23"/>
      <c r="J395" s="23"/>
      <c r="K395" s="23"/>
    </row>
    <row r="396" spans="1:11" ht="14.1" customHeight="1">
      <c r="A396" s="23"/>
      <c r="B396" s="23"/>
      <c r="C396" s="39" t="s">
        <v>50</v>
      </c>
      <c r="D396" s="40">
        <v>0</v>
      </c>
      <c r="E396" s="40">
        <v>0</v>
      </c>
      <c r="F396" s="40">
        <v>0</v>
      </c>
      <c r="G396" s="40">
        <v>0</v>
      </c>
      <c r="H396" s="23"/>
      <c r="I396" s="23"/>
      <c r="J396" s="23"/>
      <c r="K396" s="23"/>
    </row>
    <row r="397" spans="1:11" ht="14.1" customHeight="1">
      <c r="A397" s="23"/>
      <c r="B397" s="23"/>
      <c r="C397" s="39" t="s">
        <v>57</v>
      </c>
      <c r="D397" s="40">
        <v>0</v>
      </c>
      <c r="E397" s="40">
        <v>0</v>
      </c>
      <c r="F397" s="40">
        <v>0</v>
      </c>
      <c r="G397" s="40">
        <v>0</v>
      </c>
      <c r="H397" s="23"/>
      <c r="I397" s="23"/>
      <c r="J397" s="23"/>
      <c r="K397" s="23"/>
    </row>
    <row r="398" spans="1:11" ht="14.1" customHeight="1">
      <c r="A398" s="23"/>
      <c r="B398" s="23"/>
      <c r="C398" s="39" t="s">
        <v>49</v>
      </c>
      <c r="D398" s="40">
        <v>0</v>
      </c>
      <c r="E398" s="40">
        <v>0</v>
      </c>
      <c r="F398" s="40">
        <v>0</v>
      </c>
      <c r="G398" s="40">
        <v>0</v>
      </c>
      <c r="H398" s="23"/>
      <c r="I398" s="23"/>
      <c r="J398" s="23"/>
      <c r="K398" s="23"/>
    </row>
    <row r="399" spans="1:11" ht="14.1" customHeight="1">
      <c r="A399" s="23"/>
      <c r="B399" s="23"/>
      <c r="C399" s="39" t="s">
        <v>58</v>
      </c>
      <c r="D399" s="40">
        <v>0</v>
      </c>
      <c r="E399" s="40">
        <v>0</v>
      </c>
      <c r="F399" s="40">
        <v>0</v>
      </c>
      <c r="G399" s="40">
        <v>0</v>
      </c>
      <c r="H399" s="23"/>
      <c r="I399" s="23"/>
      <c r="J399" s="23"/>
      <c r="K399" s="23"/>
    </row>
    <row r="400" spans="1:11" ht="14.1" customHeight="1">
      <c r="A400" s="23"/>
      <c r="B400" s="23"/>
      <c r="C400" s="39" t="s">
        <v>59</v>
      </c>
      <c r="D400" s="40">
        <v>0</v>
      </c>
      <c r="E400" s="40">
        <v>0</v>
      </c>
      <c r="F400" s="40">
        <v>0</v>
      </c>
      <c r="G400" s="40">
        <v>0</v>
      </c>
      <c r="H400" s="23"/>
      <c r="I400" s="23"/>
      <c r="J400" s="23"/>
      <c r="K400" s="23"/>
    </row>
    <row r="401" spans="1:11" ht="14.1" customHeight="1">
      <c r="A401" s="23"/>
      <c r="B401" s="23"/>
      <c r="C401" s="39" t="s">
        <v>60</v>
      </c>
      <c r="D401" s="40">
        <v>0</v>
      </c>
      <c r="E401" s="40">
        <v>0</v>
      </c>
      <c r="F401" s="40">
        <v>0</v>
      </c>
      <c r="G401" s="40">
        <v>0</v>
      </c>
      <c r="H401" s="23"/>
      <c r="I401" s="23"/>
      <c r="J401" s="23"/>
      <c r="K401" s="23"/>
    </row>
    <row r="402" spans="1:11" ht="14.1" customHeight="1">
      <c r="A402" s="23"/>
      <c r="B402" s="23"/>
      <c r="C402" s="39" t="s">
        <v>61</v>
      </c>
      <c r="D402" s="40">
        <v>0</v>
      </c>
      <c r="E402" s="40">
        <v>0</v>
      </c>
      <c r="F402" s="40">
        <v>0</v>
      </c>
      <c r="G402" s="40">
        <v>0</v>
      </c>
      <c r="H402" s="23"/>
      <c r="I402" s="23"/>
      <c r="J402" s="23"/>
      <c r="K402" s="23"/>
    </row>
    <row r="403" spans="1:11" ht="14.1" customHeight="1">
      <c r="A403" s="23"/>
      <c r="B403" s="23"/>
      <c r="C403" s="39" t="s">
        <v>62</v>
      </c>
      <c r="D403" s="40">
        <v>0</v>
      </c>
      <c r="E403" s="40">
        <v>100000</v>
      </c>
      <c r="F403" s="40">
        <v>0</v>
      </c>
      <c r="G403" s="40">
        <v>0</v>
      </c>
      <c r="H403" s="23"/>
      <c r="I403" s="23"/>
      <c r="J403" s="23"/>
      <c r="K403" s="23"/>
    </row>
    <row r="404" spans="1:11" ht="14.1" customHeight="1">
      <c r="A404" s="23"/>
      <c r="B404" s="23"/>
      <c r="C404" s="39" t="s">
        <v>49</v>
      </c>
      <c r="D404" s="40">
        <v>0</v>
      </c>
      <c r="E404" s="40">
        <v>100000</v>
      </c>
      <c r="F404" s="40">
        <v>0</v>
      </c>
      <c r="G404" s="40">
        <v>0</v>
      </c>
      <c r="H404" s="23"/>
      <c r="I404" s="23"/>
      <c r="J404" s="23"/>
      <c r="K404" s="23"/>
    </row>
    <row r="405" spans="1:11" ht="14.1" customHeight="1">
      <c r="A405" s="23"/>
      <c r="B405" s="23"/>
      <c r="C405" s="39" t="s">
        <v>58</v>
      </c>
      <c r="D405" s="40">
        <v>0</v>
      </c>
      <c r="E405" s="40">
        <v>0</v>
      </c>
      <c r="F405" s="40">
        <v>0</v>
      </c>
      <c r="G405" s="40">
        <v>0</v>
      </c>
      <c r="H405" s="23"/>
      <c r="I405" s="23"/>
      <c r="J405" s="23"/>
      <c r="K405" s="23"/>
    </row>
    <row r="406" spans="1:11" ht="14.1" customHeight="1">
      <c r="A406" s="23"/>
      <c r="B406" s="23"/>
      <c r="C406" s="39" t="s">
        <v>59</v>
      </c>
      <c r="D406" s="40">
        <v>0</v>
      </c>
      <c r="E406" s="40">
        <v>0</v>
      </c>
      <c r="F406" s="40">
        <v>0</v>
      </c>
      <c r="G406" s="40">
        <v>0</v>
      </c>
      <c r="H406" s="23"/>
      <c r="I406" s="23"/>
      <c r="J406" s="23"/>
      <c r="K406" s="23"/>
    </row>
    <row r="407" spans="1:11" ht="14.1" customHeight="1">
      <c r="A407" s="23"/>
      <c r="B407" s="23"/>
      <c r="C407" s="39" t="s">
        <v>60</v>
      </c>
      <c r="D407" s="40">
        <v>0</v>
      </c>
      <c r="E407" s="40">
        <v>0</v>
      </c>
      <c r="F407" s="40">
        <v>0</v>
      </c>
      <c r="G407" s="40">
        <v>0</v>
      </c>
      <c r="H407" s="23"/>
      <c r="I407" s="23"/>
      <c r="J407" s="23"/>
      <c r="K407" s="23"/>
    </row>
    <row r="408" spans="1:11" ht="14.1" customHeight="1">
      <c r="A408" s="23"/>
      <c r="B408" s="23"/>
      <c r="C408" s="39" t="s">
        <v>61</v>
      </c>
      <c r="D408" s="40">
        <v>0</v>
      </c>
      <c r="E408" s="40">
        <v>0</v>
      </c>
      <c r="F408" s="40">
        <v>0</v>
      </c>
      <c r="G408" s="40">
        <v>0</v>
      </c>
      <c r="H408" s="23"/>
      <c r="I408" s="23"/>
      <c r="J408" s="23"/>
      <c r="K408" s="23"/>
    </row>
    <row r="409" spans="1:11" ht="14.1" customHeight="1">
      <c r="A409" s="23"/>
      <c r="B409" s="23"/>
      <c r="C409" s="39" t="s">
        <v>63</v>
      </c>
      <c r="D409" s="40">
        <v>0</v>
      </c>
      <c r="E409" s="40">
        <v>0</v>
      </c>
      <c r="F409" s="40">
        <v>0</v>
      </c>
      <c r="G409" s="40">
        <v>0</v>
      </c>
      <c r="H409" s="23"/>
      <c r="I409" s="23"/>
      <c r="J409" s="23"/>
      <c r="K409" s="23"/>
    </row>
    <row r="410" spans="1:11" ht="14.1" customHeight="1">
      <c r="A410" s="23"/>
      <c r="B410" s="23"/>
      <c r="C410" s="39" t="s">
        <v>49</v>
      </c>
      <c r="D410" s="40">
        <v>0</v>
      </c>
      <c r="E410" s="40">
        <v>0</v>
      </c>
      <c r="F410" s="40">
        <v>0</v>
      </c>
      <c r="G410" s="40">
        <v>0</v>
      </c>
      <c r="H410" s="23"/>
      <c r="I410" s="23"/>
      <c r="J410" s="23"/>
      <c r="K410" s="23"/>
    </row>
    <row r="411" spans="1:11" ht="14.1" customHeight="1">
      <c r="A411" s="23"/>
      <c r="B411" s="23"/>
      <c r="C411" s="39" t="s">
        <v>58</v>
      </c>
      <c r="D411" s="40">
        <v>0</v>
      </c>
      <c r="E411" s="40">
        <v>0</v>
      </c>
      <c r="F411" s="40">
        <v>0</v>
      </c>
      <c r="G411" s="40">
        <v>0</v>
      </c>
      <c r="H411" s="23"/>
      <c r="I411" s="23"/>
      <c r="J411" s="23"/>
      <c r="K411" s="23"/>
    </row>
    <row r="412" spans="1:11" ht="14.1" customHeight="1">
      <c r="A412" s="23"/>
      <c r="B412" s="23"/>
      <c r="C412" s="39" t="s">
        <v>59</v>
      </c>
      <c r="D412" s="40">
        <v>0</v>
      </c>
      <c r="E412" s="40">
        <v>0</v>
      </c>
      <c r="F412" s="40">
        <v>0</v>
      </c>
      <c r="G412" s="40">
        <v>0</v>
      </c>
      <c r="H412" s="23"/>
      <c r="I412" s="23"/>
      <c r="J412" s="23"/>
      <c r="K412" s="23"/>
    </row>
    <row r="413" spans="1:11" ht="14.1" customHeight="1">
      <c r="A413" s="23"/>
      <c r="B413" s="23"/>
      <c r="C413" s="39" t="s">
        <v>60</v>
      </c>
      <c r="D413" s="40">
        <v>0</v>
      </c>
      <c r="E413" s="40">
        <v>0</v>
      </c>
      <c r="F413" s="40">
        <v>0</v>
      </c>
      <c r="G413" s="40">
        <v>0</v>
      </c>
      <c r="H413" s="23"/>
      <c r="I413" s="23"/>
      <c r="J413" s="23"/>
      <c r="K413" s="23"/>
    </row>
    <row r="414" spans="1:11" ht="14.1" customHeight="1">
      <c r="A414" s="23"/>
      <c r="B414" s="23"/>
      <c r="C414" s="39" t="s">
        <v>61</v>
      </c>
      <c r="D414" s="40">
        <v>0</v>
      </c>
      <c r="E414" s="40">
        <v>0</v>
      </c>
      <c r="F414" s="40">
        <v>0</v>
      </c>
      <c r="G414" s="40">
        <v>0</v>
      </c>
      <c r="H414" s="23"/>
      <c r="I414" s="23"/>
      <c r="J414" s="23"/>
      <c r="K414" s="23"/>
    </row>
    <row r="415" spans="1:11" ht="14.1" customHeight="1">
      <c r="A415" s="23"/>
      <c r="B415" s="23"/>
      <c r="C415" s="39" t="s">
        <v>64</v>
      </c>
      <c r="D415" s="40">
        <v>0</v>
      </c>
      <c r="E415" s="40">
        <v>0</v>
      </c>
      <c r="F415" s="40">
        <v>0</v>
      </c>
      <c r="G415" s="40">
        <v>0</v>
      </c>
      <c r="H415" s="23"/>
      <c r="I415" s="23"/>
      <c r="J415" s="23"/>
      <c r="K415" s="23"/>
    </row>
    <row r="416" spans="1:11" ht="14.1" customHeight="1">
      <c r="A416" s="23"/>
      <c r="B416" s="23"/>
      <c r="C416" s="39" t="s">
        <v>65</v>
      </c>
      <c r="D416" s="40">
        <v>0</v>
      </c>
      <c r="E416" s="40">
        <v>0</v>
      </c>
      <c r="F416" s="40">
        <v>0</v>
      </c>
      <c r="G416" s="40">
        <v>0</v>
      </c>
      <c r="H416" s="23"/>
      <c r="I416" s="23"/>
      <c r="J416" s="23"/>
      <c r="K416" s="23"/>
    </row>
    <row r="417" spans="1:11" ht="14.1" customHeight="1">
      <c r="A417" s="23"/>
      <c r="B417" s="23"/>
      <c r="C417" s="41" t="s">
        <v>25</v>
      </c>
      <c r="D417" s="40">
        <v>0</v>
      </c>
      <c r="E417" s="40">
        <v>100000</v>
      </c>
      <c r="F417" s="40">
        <v>0</v>
      </c>
      <c r="G417" s="40">
        <v>0</v>
      </c>
      <c r="H417" s="23"/>
      <c r="I417" s="23"/>
      <c r="J417" s="23"/>
      <c r="K417" s="23"/>
    </row>
    <row r="418" spans="1:11" ht="14.1" customHeight="1">
      <c r="A418" s="23"/>
      <c r="B418" s="23"/>
      <c r="C418" s="33" t="s">
        <v>19</v>
      </c>
      <c r="D418" s="1850" t="s">
        <v>2872</v>
      </c>
      <c r="E418" s="1851"/>
      <c r="F418" s="1851"/>
      <c r="G418" s="1851"/>
      <c r="H418" s="23"/>
      <c r="I418" s="23"/>
      <c r="J418" s="23"/>
      <c r="K418" s="23"/>
    </row>
    <row r="419" spans="1:11" ht="14.1" customHeight="1">
      <c r="A419" s="23"/>
      <c r="B419" s="23"/>
      <c r="C419" s="34" t="s">
        <v>20</v>
      </c>
      <c r="D419" s="1846" t="s">
        <v>18</v>
      </c>
      <c r="E419" s="1847"/>
      <c r="F419" s="1847"/>
      <c r="G419" s="1847"/>
      <c r="H419" s="23"/>
      <c r="I419" s="23"/>
      <c r="J419" s="23"/>
      <c r="K419" s="23"/>
    </row>
    <row r="420" spans="1:11" ht="14.1" customHeight="1">
      <c r="A420" s="23"/>
      <c r="B420" s="23"/>
      <c r="C420" s="34" t="s">
        <v>21</v>
      </c>
      <c r="D420" s="1846" t="s">
        <v>161</v>
      </c>
      <c r="E420" s="1847"/>
      <c r="F420" s="1847"/>
      <c r="G420" s="1847"/>
      <c r="H420" s="23"/>
      <c r="I420" s="23"/>
      <c r="J420" s="23"/>
      <c r="K420" s="23"/>
    </row>
    <row r="421" spans="1:11" ht="15" customHeight="1">
      <c r="A421" s="23"/>
      <c r="B421" s="23"/>
      <c r="C421" s="35"/>
      <c r="D421" s="36">
        <v>2023</v>
      </c>
      <c r="E421" s="36">
        <v>2024</v>
      </c>
      <c r="F421" s="36">
        <v>2025</v>
      </c>
      <c r="G421" s="36">
        <v>2026</v>
      </c>
      <c r="H421" s="23"/>
      <c r="I421" s="23"/>
      <c r="J421" s="23"/>
      <c r="K421" s="23"/>
    </row>
    <row r="422" spans="1:11" ht="15" customHeight="1">
      <c r="A422" s="23"/>
      <c r="B422" s="23"/>
      <c r="C422" s="37"/>
      <c r="D422" s="38" t="s">
        <v>22</v>
      </c>
      <c r="E422" s="38" t="s">
        <v>23</v>
      </c>
      <c r="F422" s="38" t="s">
        <v>23</v>
      </c>
      <c r="G422" s="38" t="s">
        <v>23</v>
      </c>
      <c r="H422" s="23"/>
      <c r="I422" s="23"/>
      <c r="J422" s="23"/>
      <c r="K422" s="23"/>
    </row>
    <row r="423" spans="1:11" ht="14.1" customHeight="1">
      <c r="A423" s="23"/>
      <c r="B423" s="23"/>
      <c r="C423" s="27" t="s">
        <v>33</v>
      </c>
      <c r="D423" s="31" t="s">
        <v>18</v>
      </c>
      <c r="E423" s="31" t="s">
        <v>34</v>
      </c>
      <c r="F423" s="31" t="s">
        <v>42</v>
      </c>
      <c r="G423" s="31" t="s">
        <v>42</v>
      </c>
      <c r="H423" s="23"/>
      <c r="I423" s="23"/>
      <c r="J423" s="23"/>
      <c r="K423" s="23"/>
    </row>
    <row r="424" spans="1:11" ht="14.1" customHeight="1">
      <c r="A424" s="23"/>
      <c r="B424" s="23"/>
      <c r="C424" s="27" t="s">
        <v>35</v>
      </c>
      <c r="D424" s="31" t="s">
        <v>2871</v>
      </c>
      <c r="E424" s="31" t="s">
        <v>389</v>
      </c>
      <c r="F424" s="31" t="s">
        <v>42</v>
      </c>
      <c r="G424" s="31" t="s">
        <v>42</v>
      </c>
      <c r="H424" s="23"/>
      <c r="I424" s="23"/>
      <c r="J424" s="23"/>
      <c r="K424" s="23"/>
    </row>
    <row r="425" spans="1:11" ht="14.1" customHeight="1">
      <c r="A425" s="23"/>
      <c r="B425" s="23"/>
      <c r="C425" s="27" t="s">
        <v>40</v>
      </c>
      <c r="D425" s="31" t="s">
        <v>42</v>
      </c>
      <c r="E425" s="31" t="s">
        <v>389</v>
      </c>
      <c r="F425" s="31" t="s">
        <v>42</v>
      </c>
      <c r="G425" s="31" t="s">
        <v>42</v>
      </c>
      <c r="H425" s="23"/>
      <c r="I425" s="23"/>
      <c r="J425" s="23"/>
      <c r="K425" s="23"/>
    </row>
    <row r="426" spans="1:11" ht="14.1" customHeight="1">
      <c r="A426" s="23"/>
      <c r="B426" s="23"/>
      <c r="C426" s="27" t="s">
        <v>41</v>
      </c>
      <c r="D426" s="31" t="s">
        <v>18</v>
      </c>
      <c r="E426" s="31" t="s">
        <v>18</v>
      </c>
      <c r="F426" s="31" t="s">
        <v>122</v>
      </c>
      <c r="G426" s="31" t="s">
        <v>18</v>
      </c>
      <c r="H426" s="23"/>
      <c r="I426" s="23"/>
      <c r="J426" s="23"/>
      <c r="K426" s="23"/>
    </row>
    <row r="427" spans="1:11" ht="14.1" customHeight="1">
      <c r="A427" s="23"/>
      <c r="B427" s="23"/>
      <c r="C427" s="27" t="s">
        <v>43</v>
      </c>
      <c r="D427" s="31" t="s">
        <v>18</v>
      </c>
      <c r="E427" s="31" t="s">
        <v>2870</v>
      </c>
      <c r="F427" s="31" t="s">
        <v>122</v>
      </c>
      <c r="G427" s="31" t="s">
        <v>18</v>
      </c>
      <c r="H427" s="23"/>
      <c r="I427" s="23"/>
      <c r="J427" s="23"/>
      <c r="K427" s="23"/>
    </row>
    <row r="428" spans="1:11" ht="14.1" customHeight="1">
      <c r="A428" s="23"/>
      <c r="B428" s="23"/>
      <c r="C428" s="27" t="s">
        <v>47</v>
      </c>
      <c r="D428" s="31" t="s">
        <v>18</v>
      </c>
      <c r="E428" s="31" t="s">
        <v>18</v>
      </c>
      <c r="F428" s="31" t="s">
        <v>122</v>
      </c>
      <c r="G428" s="31" t="s">
        <v>18</v>
      </c>
      <c r="H428" s="23"/>
      <c r="I428" s="23"/>
      <c r="J428" s="23"/>
      <c r="K428" s="23"/>
    </row>
    <row r="429" spans="1:11" ht="14.1" customHeight="1">
      <c r="A429" s="23"/>
      <c r="B429" s="23"/>
      <c r="C429" s="1848" t="s">
        <v>24</v>
      </c>
      <c r="D429" s="1849"/>
      <c r="E429" s="1849"/>
      <c r="F429" s="1849"/>
      <c r="G429" s="1849"/>
      <c r="H429" s="23"/>
      <c r="I429" s="23"/>
      <c r="J429" s="23"/>
      <c r="K429" s="23"/>
    </row>
    <row r="430" spans="1:11" ht="14.1" customHeight="1">
      <c r="A430" s="23"/>
      <c r="B430" s="23"/>
      <c r="C430" s="35"/>
      <c r="D430" s="36">
        <v>2023</v>
      </c>
      <c r="E430" s="36">
        <v>2024</v>
      </c>
      <c r="F430" s="36">
        <v>2025</v>
      </c>
      <c r="G430" s="36">
        <v>2026</v>
      </c>
      <c r="H430" s="23"/>
      <c r="I430" s="23"/>
      <c r="J430" s="23"/>
      <c r="K430" s="23"/>
    </row>
    <row r="431" spans="1:11" ht="14.1" customHeight="1">
      <c r="A431" s="23"/>
      <c r="B431" s="23"/>
      <c r="C431" s="37"/>
      <c r="D431" s="38" t="s">
        <v>22</v>
      </c>
      <c r="E431" s="38" t="s">
        <v>23</v>
      </c>
      <c r="F431" s="38" t="s">
        <v>23</v>
      </c>
      <c r="G431" s="38" t="s">
        <v>23</v>
      </c>
      <c r="H431" s="23"/>
      <c r="I431" s="23"/>
      <c r="J431" s="23"/>
      <c r="K431" s="23"/>
    </row>
    <row r="432" spans="1:11" ht="14.1" customHeight="1">
      <c r="A432" s="23"/>
      <c r="B432" s="23"/>
      <c r="C432" s="39" t="s">
        <v>48</v>
      </c>
      <c r="D432" s="40">
        <v>0</v>
      </c>
      <c r="E432" s="40">
        <v>0</v>
      </c>
      <c r="F432" s="40">
        <v>0</v>
      </c>
      <c r="G432" s="40">
        <v>0</v>
      </c>
      <c r="H432" s="23"/>
      <c r="I432" s="23"/>
      <c r="J432" s="23"/>
      <c r="K432" s="23"/>
    </row>
    <row r="433" spans="1:11" ht="14.1" customHeight="1">
      <c r="A433" s="23"/>
      <c r="B433" s="23"/>
      <c r="C433" s="39" t="s">
        <v>49</v>
      </c>
      <c r="D433" s="40">
        <v>0</v>
      </c>
      <c r="E433" s="40">
        <v>0</v>
      </c>
      <c r="F433" s="40">
        <v>0</v>
      </c>
      <c r="G433" s="40">
        <v>0</v>
      </c>
      <c r="H433" s="23"/>
      <c r="I433" s="23"/>
      <c r="J433" s="23"/>
      <c r="K433" s="23"/>
    </row>
    <row r="434" spans="1:11" ht="14.1" customHeight="1">
      <c r="A434" s="23"/>
      <c r="B434" s="23"/>
      <c r="C434" s="39" t="s">
        <v>50</v>
      </c>
      <c r="D434" s="40">
        <v>0</v>
      </c>
      <c r="E434" s="40">
        <v>0</v>
      </c>
      <c r="F434" s="40">
        <v>0</v>
      </c>
      <c r="G434" s="40">
        <v>0</v>
      </c>
      <c r="H434" s="23"/>
      <c r="I434" s="23"/>
      <c r="J434" s="23"/>
      <c r="K434" s="23"/>
    </row>
    <row r="435" spans="1:11" ht="14.1" customHeight="1">
      <c r="A435" s="23"/>
      <c r="B435" s="23"/>
      <c r="C435" s="39" t="s">
        <v>51</v>
      </c>
      <c r="D435" s="40">
        <v>0</v>
      </c>
      <c r="E435" s="40">
        <v>0</v>
      </c>
      <c r="F435" s="40">
        <v>0</v>
      </c>
      <c r="G435" s="40">
        <v>0</v>
      </c>
      <c r="H435" s="23"/>
      <c r="I435" s="23"/>
      <c r="J435" s="23"/>
      <c r="K435" s="23"/>
    </row>
    <row r="436" spans="1:11" ht="14.1" customHeight="1">
      <c r="A436" s="23"/>
      <c r="B436" s="23"/>
      <c r="C436" s="39" t="s">
        <v>49</v>
      </c>
      <c r="D436" s="40">
        <v>0</v>
      </c>
      <c r="E436" s="40">
        <v>0</v>
      </c>
      <c r="F436" s="40">
        <v>0</v>
      </c>
      <c r="G436" s="40">
        <v>0</v>
      </c>
      <c r="H436" s="23"/>
      <c r="I436" s="23"/>
      <c r="J436" s="23"/>
      <c r="K436" s="23"/>
    </row>
    <row r="437" spans="1:11" ht="14.1" customHeight="1">
      <c r="A437" s="23"/>
      <c r="B437" s="23"/>
      <c r="C437" s="39" t="s">
        <v>50</v>
      </c>
      <c r="D437" s="40">
        <v>0</v>
      </c>
      <c r="E437" s="40">
        <v>0</v>
      </c>
      <c r="F437" s="40">
        <v>0</v>
      </c>
      <c r="G437" s="40">
        <v>0</v>
      </c>
      <c r="H437" s="23"/>
      <c r="I437" s="23"/>
      <c r="J437" s="23"/>
      <c r="K437" s="23"/>
    </row>
    <row r="438" spans="1:11" ht="14.1" customHeight="1">
      <c r="A438" s="23"/>
      <c r="B438" s="23"/>
      <c r="C438" s="39" t="s">
        <v>52</v>
      </c>
      <c r="D438" s="40">
        <v>0</v>
      </c>
      <c r="E438" s="40">
        <v>0</v>
      </c>
      <c r="F438" s="40">
        <v>0</v>
      </c>
      <c r="G438" s="40">
        <v>0</v>
      </c>
      <c r="H438" s="23"/>
      <c r="I438" s="23"/>
      <c r="J438" s="23"/>
      <c r="K438" s="23"/>
    </row>
    <row r="439" spans="1:11" ht="14.1" customHeight="1">
      <c r="A439" s="23"/>
      <c r="B439" s="23"/>
      <c r="C439" s="39" t="s">
        <v>49</v>
      </c>
      <c r="D439" s="40">
        <v>0</v>
      </c>
      <c r="E439" s="40">
        <v>0</v>
      </c>
      <c r="F439" s="40">
        <v>0</v>
      </c>
      <c r="G439" s="40">
        <v>0</v>
      </c>
      <c r="H439" s="23"/>
      <c r="I439" s="23"/>
      <c r="J439" s="23"/>
      <c r="K439" s="23"/>
    </row>
    <row r="440" spans="1:11" ht="14.1" customHeight="1">
      <c r="A440" s="23"/>
      <c r="B440" s="23"/>
      <c r="C440" s="39" t="s">
        <v>50</v>
      </c>
      <c r="D440" s="40">
        <v>0</v>
      </c>
      <c r="E440" s="40">
        <v>0</v>
      </c>
      <c r="F440" s="40">
        <v>0</v>
      </c>
      <c r="G440" s="40">
        <v>0</v>
      </c>
      <c r="H440" s="23"/>
      <c r="I440" s="23"/>
      <c r="J440" s="23"/>
      <c r="K440" s="23"/>
    </row>
    <row r="441" spans="1:11" ht="14.1" customHeight="1">
      <c r="A441" s="23"/>
      <c r="B441" s="23"/>
      <c r="C441" s="39" t="s">
        <v>53</v>
      </c>
      <c r="D441" s="40">
        <v>0</v>
      </c>
      <c r="E441" s="40">
        <v>0</v>
      </c>
      <c r="F441" s="40">
        <v>0</v>
      </c>
      <c r="G441" s="40">
        <v>0</v>
      </c>
      <c r="H441" s="23"/>
      <c r="I441" s="23"/>
      <c r="J441" s="23"/>
      <c r="K441" s="23"/>
    </row>
    <row r="442" spans="1:11" ht="14.1" customHeight="1">
      <c r="A442" s="23"/>
      <c r="B442" s="23"/>
      <c r="C442" s="39" t="s">
        <v>49</v>
      </c>
      <c r="D442" s="40">
        <v>0</v>
      </c>
      <c r="E442" s="40">
        <v>0</v>
      </c>
      <c r="F442" s="40">
        <v>0</v>
      </c>
      <c r="G442" s="40">
        <v>0</v>
      </c>
      <c r="H442" s="23"/>
      <c r="I442" s="23"/>
      <c r="J442" s="23"/>
      <c r="K442" s="23"/>
    </row>
    <row r="443" spans="1:11" ht="14.1" customHeight="1">
      <c r="A443" s="23"/>
      <c r="B443" s="23"/>
      <c r="C443" s="39" t="s">
        <v>50</v>
      </c>
      <c r="D443" s="40">
        <v>0</v>
      </c>
      <c r="E443" s="40">
        <v>0</v>
      </c>
      <c r="F443" s="40">
        <v>0</v>
      </c>
      <c r="G443" s="40">
        <v>0</v>
      </c>
      <c r="H443" s="23"/>
      <c r="I443" s="23"/>
      <c r="J443" s="23"/>
      <c r="K443" s="23"/>
    </row>
    <row r="444" spans="1:11" ht="14.1" customHeight="1">
      <c r="A444" s="23"/>
      <c r="B444" s="23"/>
      <c r="C444" s="39" t="s">
        <v>54</v>
      </c>
      <c r="D444" s="40">
        <v>0</v>
      </c>
      <c r="E444" s="40">
        <v>0</v>
      </c>
      <c r="F444" s="40">
        <v>0</v>
      </c>
      <c r="G444" s="40">
        <v>0</v>
      </c>
      <c r="H444" s="23"/>
      <c r="I444" s="23"/>
      <c r="J444" s="23"/>
      <c r="K444" s="23"/>
    </row>
    <row r="445" spans="1:11" ht="14.1" customHeight="1">
      <c r="A445" s="23"/>
      <c r="B445" s="23"/>
      <c r="C445" s="39" t="s">
        <v>49</v>
      </c>
      <c r="D445" s="40">
        <v>0</v>
      </c>
      <c r="E445" s="40">
        <v>0</v>
      </c>
      <c r="F445" s="40">
        <v>0</v>
      </c>
      <c r="G445" s="40">
        <v>0</v>
      </c>
      <c r="H445" s="23"/>
      <c r="I445" s="23"/>
      <c r="J445" s="23"/>
      <c r="K445" s="23"/>
    </row>
    <row r="446" spans="1:11" ht="14.1" customHeight="1">
      <c r="A446" s="23"/>
      <c r="B446" s="23"/>
      <c r="C446" s="39" t="s">
        <v>50</v>
      </c>
      <c r="D446" s="40">
        <v>0</v>
      </c>
      <c r="E446" s="40">
        <v>0</v>
      </c>
      <c r="F446" s="40">
        <v>0</v>
      </c>
      <c r="G446" s="40">
        <v>0</v>
      </c>
      <c r="H446" s="23"/>
      <c r="I446" s="23"/>
      <c r="J446" s="23"/>
      <c r="K446" s="23"/>
    </row>
    <row r="447" spans="1:11" ht="14.1" customHeight="1">
      <c r="A447" s="23"/>
      <c r="B447" s="23"/>
      <c r="C447" s="39" t="s">
        <v>55</v>
      </c>
      <c r="D447" s="40">
        <v>0</v>
      </c>
      <c r="E447" s="40">
        <v>0</v>
      </c>
      <c r="F447" s="40">
        <v>0</v>
      </c>
      <c r="G447" s="40">
        <v>0</v>
      </c>
      <c r="H447" s="23"/>
      <c r="I447" s="23"/>
      <c r="J447" s="23"/>
      <c r="K447" s="23"/>
    </row>
    <row r="448" spans="1:11" ht="14.1" customHeight="1">
      <c r="A448" s="23"/>
      <c r="B448" s="23"/>
      <c r="C448" s="39" t="s">
        <v>49</v>
      </c>
      <c r="D448" s="40">
        <v>0</v>
      </c>
      <c r="E448" s="40">
        <v>0</v>
      </c>
      <c r="F448" s="40">
        <v>0</v>
      </c>
      <c r="G448" s="40">
        <v>0</v>
      </c>
      <c r="H448" s="23"/>
      <c r="I448" s="23"/>
      <c r="J448" s="23"/>
      <c r="K448" s="23"/>
    </row>
    <row r="449" spans="1:11" ht="14.1" customHeight="1">
      <c r="A449" s="23"/>
      <c r="B449" s="23"/>
      <c r="C449" s="39" t="s">
        <v>50</v>
      </c>
      <c r="D449" s="40">
        <v>0</v>
      </c>
      <c r="E449" s="40">
        <v>0</v>
      </c>
      <c r="F449" s="40">
        <v>0</v>
      </c>
      <c r="G449" s="40">
        <v>0</v>
      </c>
      <c r="H449" s="23"/>
      <c r="I449" s="23"/>
      <c r="J449" s="23"/>
      <c r="K449" s="23"/>
    </row>
    <row r="450" spans="1:11" ht="14.1" customHeight="1">
      <c r="A450" s="23"/>
      <c r="B450" s="23"/>
      <c r="C450" s="39" t="s">
        <v>56</v>
      </c>
      <c r="D450" s="40">
        <v>0</v>
      </c>
      <c r="E450" s="40">
        <v>0</v>
      </c>
      <c r="F450" s="40">
        <v>0</v>
      </c>
      <c r="G450" s="40">
        <v>0</v>
      </c>
      <c r="H450" s="23"/>
      <c r="I450" s="23"/>
      <c r="J450" s="23"/>
      <c r="K450" s="23"/>
    </row>
    <row r="451" spans="1:11" ht="14.1" customHeight="1">
      <c r="A451" s="23"/>
      <c r="B451" s="23"/>
      <c r="C451" s="39" t="s">
        <v>49</v>
      </c>
      <c r="D451" s="40">
        <v>0</v>
      </c>
      <c r="E451" s="40">
        <v>0</v>
      </c>
      <c r="F451" s="40">
        <v>0</v>
      </c>
      <c r="G451" s="40">
        <v>0</v>
      </c>
      <c r="H451" s="23"/>
      <c r="I451" s="23"/>
      <c r="J451" s="23"/>
      <c r="K451" s="23"/>
    </row>
    <row r="452" spans="1:11" ht="14.1" customHeight="1">
      <c r="A452" s="23"/>
      <c r="B452" s="23"/>
      <c r="C452" s="39" t="s">
        <v>50</v>
      </c>
      <c r="D452" s="40">
        <v>0</v>
      </c>
      <c r="E452" s="40">
        <v>0</v>
      </c>
      <c r="F452" s="40">
        <v>0</v>
      </c>
      <c r="G452" s="40">
        <v>0</v>
      </c>
      <c r="H452" s="23"/>
      <c r="I452" s="23"/>
      <c r="J452" s="23"/>
      <c r="K452" s="23"/>
    </row>
    <row r="453" spans="1:11" ht="14.1" customHeight="1">
      <c r="A453" s="23"/>
      <c r="B453" s="23"/>
      <c r="C453" s="39" t="s">
        <v>57</v>
      </c>
      <c r="D453" s="40">
        <v>0</v>
      </c>
      <c r="E453" s="40">
        <v>0</v>
      </c>
      <c r="F453" s="40">
        <v>0</v>
      </c>
      <c r="G453" s="40">
        <v>0</v>
      </c>
      <c r="H453" s="23"/>
      <c r="I453" s="23"/>
      <c r="J453" s="23"/>
      <c r="K453" s="23"/>
    </row>
    <row r="454" spans="1:11" ht="14.1" customHeight="1">
      <c r="A454" s="23"/>
      <c r="B454" s="23"/>
      <c r="C454" s="39" t="s">
        <v>49</v>
      </c>
      <c r="D454" s="40">
        <v>0</v>
      </c>
      <c r="E454" s="40">
        <v>0</v>
      </c>
      <c r="F454" s="40">
        <v>0</v>
      </c>
      <c r="G454" s="40">
        <v>0</v>
      </c>
      <c r="H454" s="23"/>
      <c r="I454" s="23"/>
      <c r="J454" s="23"/>
      <c r="K454" s="23"/>
    </row>
    <row r="455" spans="1:11" ht="14.1" customHeight="1">
      <c r="A455" s="23"/>
      <c r="B455" s="23"/>
      <c r="C455" s="39" t="s">
        <v>58</v>
      </c>
      <c r="D455" s="40">
        <v>0</v>
      </c>
      <c r="E455" s="40">
        <v>0</v>
      </c>
      <c r="F455" s="40">
        <v>0</v>
      </c>
      <c r="G455" s="40">
        <v>0</v>
      </c>
      <c r="H455" s="23"/>
      <c r="I455" s="23"/>
      <c r="J455" s="23"/>
      <c r="K455" s="23"/>
    </row>
    <row r="456" spans="1:11" ht="14.1" customHeight="1">
      <c r="A456" s="23"/>
      <c r="B456" s="23"/>
      <c r="C456" s="39" t="s">
        <v>59</v>
      </c>
      <c r="D456" s="40">
        <v>0</v>
      </c>
      <c r="E456" s="40">
        <v>0</v>
      </c>
      <c r="F456" s="40">
        <v>0</v>
      </c>
      <c r="G456" s="40">
        <v>0</v>
      </c>
      <c r="H456" s="23"/>
      <c r="I456" s="23"/>
      <c r="J456" s="23"/>
      <c r="K456" s="23"/>
    </row>
    <row r="457" spans="1:11" ht="14.1" customHeight="1">
      <c r="A457" s="23"/>
      <c r="B457" s="23"/>
      <c r="C457" s="39" t="s">
        <v>60</v>
      </c>
      <c r="D457" s="40">
        <v>0</v>
      </c>
      <c r="E457" s="40">
        <v>0</v>
      </c>
      <c r="F457" s="40">
        <v>0</v>
      </c>
      <c r="G457" s="40">
        <v>0</v>
      </c>
      <c r="H457" s="23"/>
      <c r="I457" s="23"/>
      <c r="J457" s="23"/>
      <c r="K457" s="23"/>
    </row>
    <row r="458" spans="1:11" ht="14.1" customHeight="1">
      <c r="A458" s="23"/>
      <c r="B458" s="23"/>
      <c r="C458" s="39" t="s">
        <v>61</v>
      </c>
      <c r="D458" s="40">
        <v>0</v>
      </c>
      <c r="E458" s="40">
        <v>0</v>
      </c>
      <c r="F458" s="40">
        <v>0</v>
      </c>
      <c r="G458" s="40">
        <v>0</v>
      </c>
      <c r="H458" s="23"/>
      <c r="I458" s="23"/>
      <c r="J458" s="23"/>
      <c r="K458" s="23"/>
    </row>
    <row r="459" spans="1:11" ht="14.1" customHeight="1">
      <c r="A459" s="23"/>
      <c r="B459" s="23"/>
      <c r="C459" s="39" t="s">
        <v>62</v>
      </c>
      <c r="D459" s="40">
        <v>0</v>
      </c>
      <c r="E459" s="40">
        <v>180000</v>
      </c>
      <c r="F459" s="40">
        <v>0</v>
      </c>
      <c r="G459" s="40">
        <v>0</v>
      </c>
      <c r="H459" s="23"/>
      <c r="I459" s="23"/>
      <c r="J459" s="23"/>
      <c r="K459" s="23"/>
    </row>
    <row r="460" spans="1:11" ht="14.1" customHeight="1">
      <c r="A460" s="23"/>
      <c r="B460" s="23"/>
      <c r="C460" s="39" t="s">
        <v>49</v>
      </c>
      <c r="D460" s="40">
        <v>0</v>
      </c>
      <c r="E460" s="40">
        <v>180000</v>
      </c>
      <c r="F460" s="40">
        <v>0</v>
      </c>
      <c r="G460" s="40">
        <v>0</v>
      </c>
      <c r="H460" s="23"/>
      <c r="I460" s="23"/>
      <c r="J460" s="23"/>
      <c r="K460" s="23"/>
    </row>
    <row r="461" spans="1:11" ht="14.1" customHeight="1">
      <c r="A461" s="23"/>
      <c r="B461" s="23"/>
      <c r="C461" s="39" t="s">
        <v>58</v>
      </c>
      <c r="D461" s="40">
        <v>0</v>
      </c>
      <c r="E461" s="40">
        <v>0</v>
      </c>
      <c r="F461" s="40">
        <v>0</v>
      </c>
      <c r="G461" s="40">
        <v>0</v>
      </c>
      <c r="H461" s="23"/>
      <c r="I461" s="23"/>
      <c r="J461" s="23"/>
      <c r="K461" s="23"/>
    </row>
    <row r="462" spans="1:11" ht="14.1" customHeight="1">
      <c r="A462" s="23"/>
      <c r="B462" s="23"/>
      <c r="C462" s="39" t="s">
        <v>59</v>
      </c>
      <c r="D462" s="40">
        <v>0</v>
      </c>
      <c r="E462" s="40">
        <v>0</v>
      </c>
      <c r="F462" s="40">
        <v>0</v>
      </c>
      <c r="G462" s="40">
        <v>0</v>
      </c>
      <c r="H462" s="23"/>
      <c r="I462" s="23"/>
      <c r="J462" s="23"/>
      <c r="K462" s="23"/>
    </row>
    <row r="463" spans="1:11" ht="14.1" customHeight="1">
      <c r="A463" s="23"/>
      <c r="B463" s="23"/>
      <c r="C463" s="39" t="s">
        <v>60</v>
      </c>
      <c r="D463" s="40">
        <v>0</v>
      </c>
      <c r="E463" s="40">
        <v>0</v>
      </c>
      <c r="F463" s="40">
        <v>0</v>
      </c>
      <c r="G463" s="40">
        <v>0</v>
      </c>
      <c r="H463" s="23"/>
      <c r="I463" s="23"/>
      <c r="J463" s="23"/>
      <c r="K463" s="23"/>
    </row>
    <row r="464" spans="1:11" ht="14.1" customHeight="1">
      <c r="A464" s="23"/>
      <c r="B464" s="23"/>
      <c r="C464" s="39" t="s">
        <v>61</v>
      </c>
      <c r="D464" s="40">
        <v>0</v>
      </c>
      <c r="E464" s="40">
        <v>0</v>
      </c>
      <c r="F464" s="40">
        <v>0</v>
      </c>
      <c r="G464" s="40">
        <v>0</v>
      </c>
      <c r="H464" s="23"/>
      <c r="I464" s="23"/>
      <c r="J464" s="23"/>
      <c r="K464" s="23"/>
    </row>
    <row r="465" spans="1:11" ht="14.1" customHeight="1">
      <c r="A465" s="23"/>
      <c r="B465" s="23"/>
      <c r="C465" s="39" t="s">
        <v>63</v>
      </c>
      <c r="D465" s="40">
        <v>0</v>
      </c>
      <c r="E465" s="40">
        <v>0</v>
      </c>
      <c r="F465" s="40">
        <v>0</v>
      </c>
      <c r="G465" s="40">
        <v>0</v>
      </c>
      <c r="H465" s="23"/>
      <c r="I465" s="23"/>
      <c r="J465" s="23"/>
      <c r="K465" s="23"/>
    </row>
    <row r="466" spans="1:11" ht="14.1" customHeight="1">
      <c r="A466" s="23"/>
      <c r="B466" s="23"/>
      <c r="C466" s="39" t="s">
        <v>49</v>
      </c>
      <c r="D466" s="40">
        <v>0</v>
      </c>
      <c r="E466" s="40">
        <v>0</v>
      </c>
      <c r="F466" s="40">
        <v>0</v>
      </c>
      <c r="G466" s="40">
        <v>0</v>
      </c>
      <c r="H466" s="23"/>
      <c r="I466" s="23"/>
      <c r="J466" s="23"/>
      <c r="K466" s="23"/>
    </row>
    <row r="467" spans="1:11" ht="14.1" customHeight="1">
      <c r="A467" s="23"/>
      <c r="B467" s="23"/>
      <c r="C467" s="39" t="s">
        <v>58</v>
      </c>
      <c r="D467" s="40">
        <v>0</v>
      </c>
      <c r="E467" s="40">
        <v>0</v>
      </c>
      <c r="F467" s="40">
        <v>0</v>
      </c>
      <c r="G467" s="40">
        <v>0</v>
      </c>
      <c r="H467" s="23"/>
      <c r="I467" s="23"/>
      <c r="J467" s="23"/>
      <c r="K467" s="23"/>
    </row>
    <row r="468" spans="1:11" ht="14.1" customHeight="1">
      <c r="A468" s="23"/>
      <c r="B468" s="23"/>
      <c r="C468" s="39" t="s">
        <v>59</v>
      </c>
      <c r="D468" s="40">
        <v>0</v>
      </c>
      <c r="E468" s="40">
        <v>0</v>
      </c>
      <c r="F468" s="40">
        <v>0</v>
      </c>
      <c r="G468" s="40">
        <v>0</v>
      </c>
      <c r="H468" s="23"/>
      <c r="I468" s="23"/>
      <c r="J468" s="23"/>
      <c r="K468" s="23"/>
    </row>
    <row r="469" spans="1:11" ht="14.1" customHeight="1">
      <c r="A469" s="23"/>
      <c r="B469" s="23"/>
      <c r="C469" s="39" t="s">
        <v>60</v>
      </c>
      <c r="D469" s="40">
        <v>0</v>
      </c>
      <c r="E469" s="40">
        <v>0</v>
      </c>
      <c r="F469" s="40">
        <v>0</v>
      </c>
      <c r="G469" s="40">
        <v>0</v>
      </c>
      <c r="H469" s="23"/>
      <c r="I469" s="23"/>
      <c r="J469" s="23"/>
      <c r="K469" s="23"/>
    </row>
    <row r="470" spans="1:11" ht="14.1" customHeight="1">
      <c r="A470" s="23"/>
      <c r="B470" s="23"/>
      <c r="C470" s="39" t="s">
        <v>61</v>
      </c>
      <c r="D470" s="40">
        <v>0</v>
      </c>
      <c r="E470" s="40">
        <v>0</v>
      </c>
      <c r="F470" s="40">
        <v>0</v>
      </c>
      <c r="G470" s="40">
        <v>0</v>
      </c>
      <c r="H470" s="23"/>
      <c r="I470" s="23"/>
      <c r="J470" s="23"/>
      <c r="K470" s="23"/>
    </row>
    <row r="471" spans="1:11" ht="14.1" customHeight="1">
      <c r="A471" s="23"/>
      <c r="B471" s="23"/>
      <c r="C471" s="39" t="s">
        <v>64</v>
      </c>
      <c r="D471" s="40">
        <v>0</v>
      </c>
      <c r="E471" s="40">
        <v>0</v>
      </c>
      <c r="F471" s="40">
        <v>0</v>
      </c>
      <c r="G471" s="40">
        <v>0</v>
      </c>
      <c r="H471" s="23"/>
      <c r="I471" s="23"/>
      <c r="J471" s="23"/>
      <c r="K471" s="23"/>
    </row>
    <row r="472" spans="1:11" ht="14.1" customHeight="1">
      <c r="A472" s="23"/>
      <c r="B472" s="23"/>
      <c r="C472" s="39" t="s">
        <v>65</v>
      </c>
      <c r="D472" s="40">
        <v>0</v>
      </c>
      <c r="E472" s="40">
        <v>0</v>
      </c>
      <c r="F472" s="40">
        <v>0</v>
      </c>
      <c r="G472" s="40">
        <v>0</v>
      </c>
      <c r="H472" s="23"/>
      <c r="I472" s="23"/>
      <c r="J472" s="23"/>
      <c r="K472" s="23"/>
    </row>
    <row r="473" spans="1:11" ht="14.1" customHeight="1">
      <c r="A473" s="23"/>
      <c r="B473" s="23"/>
      <c r="C473" s="41" t="s">
        <v>25</v>
      </c>
      <c r="D473" s="40">
        <v>0</v>
      </c>
      <c r="E473" s="40">
        <v>180000</v>
      </c>
      <c r="F473" s="40">
        <v>0</v>
      </c>
      <c r="G473" s="40">
        <v>0</v>
      </c>
      <c r="H473" s="23"/>
      <c r="I473" s="23"/>
      <c r="J473" s="23"/>
      <c r="K473" s="23"/>
    </row>
    <row r="474" spans="1:11" ht="14.1" customHeight="1">
      <c r="A474" s="23"/>
      <c r="B474" s="23"/>
      <c r="C474" s="33" t="s">
        <v>19</v>
      </c>
      <c r="D474" s="1850" t="s">
        <v>2869</v>
      </c>
      <c r="E474" s="1851"/>
      <c r="F474" s="1851"/>
      <c r="G474" s="1851"/>
      <c r="H474" s="23"/>
      <c r="I474" s="23"/>
      <c r="J474" s="23"/>
      <c r="K474" s="23"/>
    </row>
    <row r="475" spans="1:11" ht="14.1" customHeight="1">
      <c r="A475" s="23"/>
      <c r="B475" s="23"/>
      <c r="C475" s="34" t="s">
        <v>20</v>
      </c>
      <c r="D475" s="1846" t="s">
        <v>18</v>
      </c>
      <c r="E475" s="1847"/>
      <c r="F475" s="1847"/>
      <c r="G475" s="1847"/>
      <c r="H475" s="23"/>
      <c r="I475" s="23"/>
      <c r="J475" s="23"/>
      <c r="K475" s="23"/>
    </row>
    <row r="476" spans="1:11" ht="14.1" customHeight="1">
      <c r="A476" s="23"/>
      <c r="B476" s="23"/>
      <c r="C476" s="34" t="s">
        <v>21</v>
      </c>
      <c r="D476" s="1846" t="s">
        <v>161</v>
      </c>
      <c r="E476" s="1847"/>
      <c r="F476" s="1847"/>
      <c r="G476" s="1847"/>
      <c r="H476" s="23"/>
      <c r="I476" s="23"/>
      <c r="J476" s="23"/>
      <c r="K476" s="23"/>
    </row>
    <row r="477" spans="1:11" ht="15" customHeight="1">
      <c r="A477" s="23"/>
      <c r="B477" s="23"/>
      <c r="C477" s="35"/>
      <c r="D477" s="36">
        <v>2023</v>
      </c>
      <c r="E477" s="36">
        <v>2024</v>
      </c>
      <c r="F477" s="36">
        <v>2025</v>
      </c>
      <c r="G477" s="36">
        <v>2026</v>
      </c>
      <c r="H477" s="23"/>
      <c r="I477" s="23"/>
      <c r="J477" s="23"/>
      <c r="K477" s="23"/>
    </row>
    <row r="478" spans="1:11" ht="15" customHeight="1">
      <c r="A478" s="23"/>
      <c r="B478" s="23"/>
      <c r="C478" s="37"/>
      <c r="D478" s="38" t="s">
        <v>22</v>
      </c>
      <c r="E478" s="38" t="s">
        <v>23</v>
      </c>
      <c r="F478" s="38" t="s">
        <v>23</v>
      </c>
      <c r="G478" s="38" t="s">
        <v>23</v>
      </c>
      <c r="H478" s="23"/>
      <c r="I478" s="23"/>
      <c r="J478" s="23"/>
      <c r="K478" s="23"/>
    </row>
    <row r="479" spans="1:11" ht="14.1" customHeight="1">
      <c r="A479" s="23"/>
      <c r="B479" s="23"/>
      <c r="C479" s="27" t="s">
        <v>33</v>
      </c>
      <c r="D479" s="31" t="s">
        <v>18</v>
      </c>
      <c r="E479" s="31" t="s">
        <v>34</v>
      </c>
      <c r="F479" s="31" t="s">
        <v>42</v>
      </c>
      <c r="G479" s="31" t="s">
        <v>42</v>
      </c>
      <c r="H479" s="23"/>
      <c r="I479" s="23"/>
      <c r="J479" s="23"/>
      <c r="K479" s="23"/>
    </row>
    <row r="480" spans="1:11" ht="14.1" customHeight="1">
      <c r="A480" s="23"/>
      <c r="B480" s="23"/>
      <c r="C480" s="27" t="s">
        <v>35</v>
      </c>
      <c r="D480" s="31" t="s">
        <v>528</v>
      </c>
      <c r="E480" s="31" t="s">
        <v>528</v>
      </c>
      <c r="F480" s="31" t="s">
        <v>42</v>
      </c>
      <c r="G480" s="31" t="s">
        <v>42</v>
      </c>
      <c r="H480" s="23"/>
      <c r="I480" s="23"/>
      <c r="J480" s="23"/>
      <c r="K480" s="23"/>
    </row>
    <row r="481" spans="1:11" ht="14.1" customHeight="1">
      <c r="A481" s="23"/>
      <c r="B481" s="23"/>
      <c r="C481" s="27" t="s">
        <v>40</v>
      </c>
      <c r="D481" s="31" t="s">
        <v>42</v>
      </c>
      <c r="E481" s="31" t="s">
        <v>528</v>
      </c>
      <c r="F481" s="31" t="s">
        <v>42</v>
      </c>
      <c r="G481" s="31" t="s">
        <v>42</v>
      </c>
      <c r="H481" s="23"/>
      <c r="I481" s="23"/>
      <c r="J481" s="23"/>
      <c r="K481" s="23"/>
    </row>
    <row r="482" spans="1:11" ht="14.1" customHeight="1">
      <c r="A482" s="23"/>
      <c r="B482" s="23"/>
      <c r="C482" s="27" t="s">
        <v>41</v>
      </c>
      <c r="D482" s="31" t="s">
        <v>18</v>
      </c>
      <c r="E482" s="31" t="s">
        <v>18</v>
      </c>
      <c r="F482" s="31" t="s">
        <v>122</v>
      </c>
      <c r="G482" s="31" t="s">
        <v>18</v>
      </c>
      <c r="H482" s="23"/>
      <c r="I482" s="23"/>
      <c r="J482" s="23"/>
      <c r="K482" s="23"/>
    </row>
    <row r="483" spans="1:11" ht="14.1" customHeight="1">
      <c r="A483" s="23"/>
      <c r="B483" s="23"/>
      <c r="C483" s="27" t="s">
        <v>43</v>
      </c>
      <c r="D483" s="31" t="s">
        <v>18</v>
      </c>
      <c r="E483" s="31" t="s">
        <v>42</v>
      </c>
      <c r="F483" s="31" t="s">
        <v>122</v>
      </c>
      <c r="G483" s="31" t="s">
        <v>18</v>
      </c>
      <c r="H483" s="23"/>
      <c r="I483" s="23"/>
      <c r="J483" s="23"/>
      <c r="K483" s="23"/>
    </row>
    <row r="484" spans="1:11" ht="14.1" customHeight="1">
      <c r="A484" s="23"/>
      <c r="B484" s="23"/>
      <c r="C484" s="27" t="s">
        <v>47</v>
      </c>
      <c r="D484" s="31" t="s">
        <v>18</v>
      </c>
      <c r="E484" s="31" t="s">
        <v>18</v>
      </c>
      <c r="F484" s="31" t="s">
        <v>122</v>
      </c>
      <c r="G484" s="31" t="s">
        <v>18</v>
      </c>
      <c r="H484" s="23"/>
      <c r="I484" s="23"/>
      <c r="J484" s="23"/>
      <c r="K484" s="23"/>
    </row>
    <row r="485" spans="1:11" ht="14.1" customHeight="1">
      <c r="A485" s="23"/>
      <c r="B485" s="23"/>
      <c r="C485" s="1848" t="s">
        <v>24</v>
      </c>
      <c r="D485" s="1849"/>
      <c r="E485" s="1849"/>
      <c r="F485" s="1849"/>
      <c r="G485" s="1849"/>
      <c r="H485" s="23"/>
      <c r="I485" s="23"/>
      <c r="J485" s="23"/>
      <c r="K485" s="23"/>
    </row>
    <row r="486" spans="1:11" ht="14.1" customHeight="1">
      <c r="A486" s="23"/>
      <c r="B486" s="23"/>
      <c r="C486" s="35"/>
      <c r="D486" s="36">
        <v>2023</v>
      </c>
      <c r="E486" s="36">
        <v>2024</v>
      </c>
      <c r="F486" s="36">
        <v>2025</v>
      </c>
      <c r="G486" s="36">
        <v>2026</v>
      </c>
      <c r="H486" s="23"/>
      <c r="I486" s="23"/>
      <c r="J486" s="23"/>
      <c r="K486" s="23"/>
    </row>
    <row r="487" spans="1:11" ht="14.1" customHeight="1">
      <c r="A487" s="23"/>
      <c r="B487" s="23"/>
      <c r="C487" s="37"/>
      <c r="D487" s="38" t="s">
        <v>22</v>
      </c>
      <c r="E487" s="38" t="s">
        <v>23</v>
      </c>
      <c r="F487" s="38" t="s">
        <v>23</v>
      </c>
      <c r="G487" s="38" t="s">
        <v>23</v>
      </c>
      <c r="H487" s="23"/>
      <c r="I487" s="23"/>
      <c r="J487" s="23"/>
      <c r="K487" s="23"/>
    </row>
    <row r="488" spans="1:11" ht="14.1" customHeight="1">
      <c r="A488" s="23"/>
      <c r="B488" s="23"/>
      <c r="C488" s="39" t="s">
        <v>48</v>
      </c>
      <c r="D488" s="40">
        <v>0</v>
      </c>
      <c r="E488" s="40">
        <v>0</v>
      </c>
      <c r="F488" s="40">
        <v>0</v>
      </c>
      <c r="G488" s="40">
        <v>0</v>
      </c>
      <c r="H488" s="23"/>
      <c r="I488" s="23"/>
      <c r="J488" s="23"/>
      <c r="K488" s="23"/>
    </row>
    <row r="489" spans="1:11" ht="14.1" customHeight="1">
      <c r="A489" s="23"/>
      <c r="B489" s="23"/>
      <c r="C489" s="39" t="s">
        <v>49</v>
      </c>
      <c r="D489" s="40">
        <v>0</v>
      </c>
      <c r="E489" s="40">
        <v>0</v>
      </c>
      <c r="F489" s="40">
        <v>0</v>
      </c>
      <c r="G489" s="40">
        <v>0</v>
      </c>
      <c r="H489" s="23"/>
      <c r="I489" s="23"/>
      <c r="J489" s="23"/>
      <c r="K489" s="23"/>
    </row>
    <row r="490" spans="1:11" ht="14.1" customHeight="1">
      <c r="A490" s="23"/>
      <c r="B490" s="23"/>
      <c r="C490" s="39" t="s">
        <v>50</v>
      </c>
      <c r="D490" s="40">
        <v>0</v>
      </c>
      <c r="E490" s="40">
        <v>0</v>
      </c>
      <c r="F490" s="40">
        <v>0</v>
      </c>
      <c r="G490" s="40">
        <v>0</v>
      </c>
      <c r="H490" s="23"/>
      <c r="I490" s="23"/>
      <c r="J490" s="23"/>
      <c r="K490" s="23"/>
    </row>
    <row r="491" spans="1:11" ht="14.1" customHeight="1">
      <c r="A491" s="23"/>
      <c r="B491" s="23"/>
      <c r="C491" s="39" t="s">
        <v>51</v>
      </c>
      <c r="D491" s="40">
        <v>0</v>
      </c>
      <c r="E491" s="40">
        <v>0</v>
      </c>
      <c r="F491" s="40">
        <v>0</v>
      </c>
      <c r="G491" s="40">
        <v>0</v>
      </c>
      <c r="H491" s="23"/>
      <c r="I491" s="23"/>
      <c r="J491" s="23"/>
      <c r="K491" s="23"/>
    </row>
    <row r="492" spans="1:11" ht="14.1" customHeight="1">
      <c r="A492" s="23"/>
      <c r="B492" s="23"/>
      <c r="C492" s="39" t="s">
        <v>49</v>
      </c>
      <c r="D492" s="40">
        <v>0</v>
      </c>
      <c r="E492" s="40">
        <v>0</v>
      </c>
      <c r="F492" s="40">
        <v>0</v>
      </c>
      <c r="G492" s="40">
        <v>0</v>
      </c>
      <c r="H492" s="23"/>
      <c r="I492" s="23"/>
      <c r="J492" s="23"/>
      <c r="K492" s="23"/>
    </row>
    <row r="493" spans="1:11" ht="14.1" customHeight="1">
      <c r="A493" s="23"/>
      <c r="B493" s="23"/>
      <c r="C493" s="39" t="s">
        <v>50</v>
      </c>
      <c r="D493" s="40">
        <v>0</v>
      </c>
      <c r="E493" s="40">
        <v>0</v>
      </c>
      <c r="F493" s="40">
        <v>0</v>
      </c>
      <c r="G493" s="40">
        <v>0</v>
      </c>
      <c r="H493" s="23"/>
      <c r="I493" s="23"/>
      <c r="J493" s="23"/>
      <c r="K493" s="23"/>
    </row>
    <row r="494" spans="1:11" ht="14.1" customHeight="1">
      <c r="A494" s="23"/>
      <c r="B494" s="23"/>
      <c r="C494" s="39" t="s">
        <v>52</v>
      </c>
      <c r="D494" s="40">
        <v>0</v>
      </c>
      <c r="E494" s="40">
        <v>0</v>
      </c>
      <c r="F494" s="40">
        <v>0</v>
      </c>
      <c r="G494" s="40">
        <v>0</v>
      </c>
      <c r="H494" s="23"/>
      <c r="I494" s="23"/>
      <c r="J494" s="23"/>
      <c r="K494" s="23"/>
    </row>
    <row r="495" spans="1:11" ht="14.1" customHeight="1">
      <c r="A495" s="23"/>
      <c r="B495" s="23"/>
      <c r="C495" s="39" t="s">
        <v>49</v>
      </c>
      <c r="D495" s="40">
        <v>0</v>
      </c>
      <c r="E495" s="40">
        <v>0</v>
      </c>
      <c r="F495" s="40">
        <v>0</v>
      </c>
      <c r="G495" s="40">
        <v>0</v>
      </c>
      <c r="H495" s="23"/>
      <c r="I495" s="23"/>
      <c r="J495" s="23"/>
      <c r="K495" s="23"/>
    </row>
    <row r="496" spans="1:11" ht="14.1" customHeight="1">
      <c r="A496" s="23"/>
      <c r="B496" s="23"/>
      <c r="C496" s="39" t="s">
        <v>50</v>
      </c>
      <c r="D496" s="40">
        <v>0</v>
      </c>
      <c r="E496" s="40">
        <v>0</v>
      </c>
      <c r="F496" s="40">
        <v>0</v>
      </c>
      <c r="G496" s="40">
        <v>0</v>
      </c>
      <c r="H496" s="23"/>
      <c r="I496" s="23"/>
      <c r="J496" s="23"/>
      <c r="K496" s="23"/>
    </row>
    <row r="497" spans="1:11" ht="14.1" customHeight="1">
      <c r="A497" s="23"/>
      <c r="B497" s="23"/>
      <c r="C497" s="39" t="s">
        <v>53</v>
      </c>
      <c r="D497" s="40">
        <v>0</v>
      </c>
      <c r="E497" s="40">
        <v>0</v>
      </c>
      <c r="F497" s="40">
        <v>0</v>
      </c>
      <c r="G497" s="40">
        <v>0</v>
      </c>
      <c r="H497" s="23"/>
      <c r="I497" s="23"/>
      <c r="J497" s="23"/>
      <c r="K497" s="23"/>
    </row>
    <row r="498" spans="1:11" ht="14.1" customHeight="1">
      <c r="A498" s="23"/>
      <c r="B498" s="23"/>
      <c r="C498" s="39" t="s">
        <v>49</v>
      </c>
      <c r="D498" s="40">
        <v>0</v>
      </c>
      <c r="E498" s="40">
        <v>0</v>
      </c>
      <c r="F498" s="40">
        <v>0</v>
      </c>
      <c r="G498" s="40">
        <v>0</v>
      </c>
      <c r="H498" s="23"/>
      <c r="I498" s="23"/>
      <c r="J498" s="23"/>
      <c r="K498" s="23"/>
    </row>
    <row r="499" spans="1:11" ht="14.1" customHeight="1">
      <c r="A499" s="23"/>
      <c r="B499" s="23"/>
      <c r="C499" s="39" t="s">
        <v>50</v>
      </c>
      <c r="D499" s="40">
        <v>0</v>
      </c>
      <c r="E499" s="40">
        <v>0</v>
      </c>
      <c r="F499" s="40">
        <v>0</v>
      </c>
      <c r="G499" s="40">
        <v>0</v>
      </c>
      <c r="H499" s="23"/>
      <c r="I499" s="23"/>
      <c r="J499" s="23"/>
      <c r="K499" s="23"/>
    </row>
    <row r="500" spans="1:11" ht="14.1" customHeight="1">
      <c r="A500" s="23"/>
      <c r="B500" s="23"/>
      <c r="C500" s="39" t="s">
        <v>54</v>
      </c>
      <c r="D500" s="40">
        <v>0</v>
      </c>
      <c r="E500" s="40">
        <v>0</v>
      </c>
      <c r="F500" s="40">
        <v>0</v>
      </c>
      <c r="G500" s="40">
        <v>0</v>
      </c>
      <c r="H500" s="23"/>
      <c r="I500" s="23"/>
      <c r="J500" s="23"/>
      <c r="K500" s="23"/>
    </row>
    <row r="501" spans="1:11" ht="14.1" customHeight="1">
      <c r="A501" s="23"/>
      <c r="B501" s="23"/>
      <c r="C501" s="39" t="s">
        <v>49</v>
      </c>
      <c r="D501" s="40">
        <v>0</v>
      </c>
      <c r="E501" s="40">
        <v>0</v>
      </c>
      <c r="F501" s="40">
        <v>0</v>
      </c>
      <c r="G501" s="40">
        <v>0</v>
      </c>
      <c r="H501" s="23"/>
      <c r="I501" s="23"/>
      <c r="J501" s="23"/>
      <c r="K501" s="23"/>
    </row>
    <row r="502" spans="1:11" ht="14.1" customHeight="1">
      <c r="A502" s="23"/>
      <c r="B502" s="23"/>
      <c r="C502" s="39" t="s">
        <v>50</v>
      </c>
      <c r="D502" s="40">
        <v>0</v>
      </c>
      <c r="E502" s="40">
        <v>0</v>
      </c>
      <c r="F502" s="40">
        <v>0</v>
      </c>
      <c r="G502" s="40">
        <v>0</v>
      </c>
      <c r="H502" s="23"/>
      <c r="I502" s="23"/>
      <c r="J502" s="23"/>
      <c r="K502" s="23"/>
    </row>
    <row r="503" spans="1:11" ht="14.1" customHeight="1">
      <c r="A503" s="23"/>
      <c r="B503" s="23"/>
      <c r="C503" s="39" t="s">
        <v>55</v>
      </c>
      <c r="D503" s="40">
        <v>0</v>
      </c>
      <c r="E503" s="40">
        <v>0</v>
      </c>
      <c r="F503" s="40">
        <v>0</v>
      </c>
      <c r="G503" s="40">
        <v>0</v>
      </c>
      <c r="H503" s="23"/>
      <c r="I503" s="23"/>
      <c r="J503" s="23"/>
      <c r="K503" s="23"/>
    </row>
    <row r="504" spans="1:11" ht="14.1" customHeight="1">
      <c r="A504" s="23"/>
      <c r="B504" s="23"/>
      <c r="C504" s="39" t="s">
        <v>49</v>
      </c>
      <c r="D504" s="40">
        <v>0</v>
      </c>
      <c r="E504" s="40">
        <v>0</v>
      </c>
      <c r="F504" s="40">
        <v>0</v>
      </c>
      <c r="G504" s="40">
        <v>0</v>
      </c>
      <c r="H504" s="23"/>
      <c r="I504" s="23"/>
      <c r="J504" s="23"/>
      <c r="K504" s="23"/>
    </row>
    <row r="505" spans="1:11" ht="14.1" customHeight="1">
      <c r="A505" s="23"/>
      <c r="B505" s="23"/>
      <c r="C505" s="39" t="s">
        <v>50</v>
      </c>
      <c r="D505" s="40">
        <v>0</v>
      </c>
      <c r="E505" s="40">
        <v>0</v>
      </c>
      <c r="F505" s="40">
        <v>0</v>
      </c>
      <c r="G505" s="40">
        <v>0</v>
      </c>
      <c r="H505" s="23"/>
      <c r="I505" s="23"/>
      <c r="J505" s="23"/>
      <c r="K505" s="23"/>
    </row>
    <row r="506" spans="1:11" ht="14.1" customHeight="1">
      <c r="A506" s="23"/>
      <c r="B506" s="23"/>
      <c r="C506" s="39" t="s">
        <v>56</v>
      </c>
      <c r="D506" s="40">
        <v>0</v>
      </c>
      <c r="E506" s="40">
        <v>0</v>
      </c>
      <c r="F506" s="40">
        <v>0</v>
      </c>
      <c r="G506" s="40">
        <v>0</v>
      </c>
      <c r="H506" s="23"/>
      <c r="I506" s="23"/>
      <c r="J506" s="23"/>
      <c r="K506" s="23"/>
    </row>
    <row r="507" spans="1:11" ht="14.1" customHeight="1">
      <c r="A507" s="23"/>
      <c r="B507" s="23"/>
      <c r="C507" s="39" t="s">
        <v>49</v>
      </c>
      <c r="D507" s="40">
        <v>0</v>
      </c>
      <c r="E507" s="40">
        <v>0</v>
      </c>
      <c r="F507" s="40">
        <v>0</v>
      </c>
      <c r="G507" s="40">
        <v>0</v>
      </c>
      <c r="H507" s="23"/>
      <c r="I507" s="23"/>
      <c r="J507" s="23"/>
      <c r="K507" s="23"/>
    </row>
    <row r="508" spans="1:11" ht="14.1" customHeight="1">
      <c r="A508" s="23"/>
      <c r="B508" s="23"/>
      <c r="C508" s="39" t="s">
        <v>50</v>
      </c>
      <c r="D508" s="40">
        <v>0</v>
      </c>
      <c r="E508" s="40">
        <v>0</v>
      </c>
      <c r="F508" s="40">
        <v>0</v>
      </c>
      <c r="G508" s="40">
        <v>0</v>
      </c>
      <c r="H508" s="23"/>
      <c r="I508" s="23"/>
      <c r="J508" s="23"/>
      <c r="K508" s="23"/>
    </row>
    <row r="509" spans="1:11" ht="14.1" customHeight="1">
      <c r="A509" s="23"/>
      <c r="B509" s="23"/>
      <c r="C509" s="39" t="s">
        <v>57</v>
      </c>
      <c r="D509" s="40">
        <v>0</v>
      </c>
      <c r="E509" s="40">
        <v>0</v>
      </c>
      <c r="F509" s="40">
        <v>0</v>
      </c>
      <c r="G509" s="40">
        <v>0</v>
      </c>
      <c r="H509" s="23"/>
      <c r="I509" s="23"/>
      <c r="J509" s="23"/>
      <c r="K509" s="23"/>
    </row>
    <row r="510" spans="1:11" ht="14.1" customHeight="1">
      <c r="A510" s="23"/>
      <c r="B510" s="23"/>
      <c r="C510" s="39" t="s">
        <v>49</v>
      </c>
      <c r="D510" s="40">
        <v>0</v>
      </c>
      <c r="E510" s="40">
        <v>0</v>
      </c>
      <c r="F510" s="40">
        <v>0</v>
      </c>
      <c r="G510" s="40">
        <v>0</v>
      </c>
      <c r="H510" s="23"/>
      <c r="I510" s="23"/>
      <c r="J510" s="23"/>
      <c r="K510" s="23"/>
    </row>
    <row r="511" spans="1:11" ht="14.1" customHeight="1">
      <c r="A511" s="23"/>
      <c r="B511" s="23"/>
      <c r="C511" s="39" t="s">
        <v>58</v>
      </c>
      <c r="D511" s="40">
        <v>0</v>
      </c>
      <c r="E511" s="40">
        <v>0</v>
      </c>
      <c r="F511" s="40">
        <v>0</v>
      </c>
      <c r="G511" s="40">
        <v>0</v>
      </c>
      <c r="H511" s="23"/>
      <c r="I511" s="23"/>
      <c r="J511" s="23"/>
      <c r="K511" s="23"/>
    </row>
    <row r="512" spans="1:11" ht="14.1" customHeight="1">
      <c r="A512" s="23"/>
      <c r="B512" s="23"/>
      <c r="C512" s="39" t="s">
        <v>59</v>
      </c>
      <c r="D512" s="40">
        <v>0</v>
      </c>
      <c r="E512" s="40">
        <v>0</v>
      </c>
      <c r="F512" s="40">
        <v>0</v>
      </c>
      <c r="G512" s="40">
        <v>0</v>
      </c>
      <c r="H512" s="23"/>
      <c r="I512" s="23"/>
      <c r="J512" s="23"/>
      <c r="K512" s="23"/>
    </row>
    <row r="513" spans="1:11" ht="14.1" customHeight="1">
      <c r="A513" s="23"/>
      <c r="B513" s="23"/>
      <c r="C513" s="39" t="s">
        <v>60</v>
      </c>
      <c r="D513" s="40">
        <v>0</v>
      </c>
      <c r="E513" s="40">
        <v>0</v>
      </c>
      <c r="F513" s="40">
        <v>0</v>
      </c>
      <c r="G513" s="40">
        <v>0</v>
      </c>
      <c r="H513" s="23"/>
      <c r="I513" s="23"/>
      <c r="J513" s="23"/>
      <c r="K513" s="23"/>
    </row>
    <row r="514" spans="1:11" ht="14.1" customHeight="1">
      <c r="A514" s="23"/>
      <c r="B514" s="23"/>
      <c r="C514" s="39" t="s">
        <v>61</v>
      </c>
      <c r="D514" s="40">
        <v>0</v>
      </c>
      <c r="E514" s="40">
        <v>0</v>
      </c>
      <c r="F514" s="40">
        <v>0</v>
      </c>
      <c r="G514" s="40">
        <v>0</v>
      </c>
      <c r="H514" s="23"/>
      <c r="I514" s="23"/>
      <c r="J514" s="23"/>
      <c r="K514" s="23"/>
    </row>
    <row r="515" spans="1:11" ht="14.1" customHeight="1">
      <c r="A515" s="23"/>
      <c r="B515" s="23"/>
      <c r="C515" s="39" t="s">
        <v>62</v>
      </c>
      <c r="D515" s="40">
        <v>0</v>
      </c>
      <c r="E515" s="40">
        <v>50000</v>
      </c>
      <c r="F515" s="40">
        <v>0</v>
      </c>
      <c r="G515" s="40">
        <v>0</v>
      </c>
      <c r="H515" s="23"/>
      <c r="I515" s="23"/>
      <c r="J515" s="23"/>
      <c r="K515" s="23"/>
    </row>
    <row r="516" spans="1:11" ht="14.1" customHeight="1">
      <c r="A516" s="23"/>
      <c r="B516" s="23"/>
      <c r="C516" s="39" t="s">
        <v>49</v>
      </c>
      <c r="D516" s="40">
        <v>0</v>
      </c>
      <c r="E516" s="40">
        <v>50000</v>
      </c>
      <c r="F516" s="40">
        <v>0</v>
      </c>
      <c r="G516" s="40">
        <v>0</v>
      </c>
      <c r="H516" s="23"/>
      <c r="I516" s="23"/>
      <c r="J516" s="23"/>
      <c r="K516" s="23"/>
    </row>
    <row r="517" spans="1:11" ht="14.1" customHeight="1">
      <c r="A517" s="23"/>
      <c r="B517" s="23"/>
      <c r="C517" s="39" t="s">
        <v>58</v>
      </c>
      <c r="D517" s="40">
        <v>0</v>
      </c>
      <c r="E517" s="40">
        <v>0</v>
      </c>
      <c r="F517" s="40">
        <v>0</v>
      </c>
      <c r="G517" s="40">
        <v>0</v>
      </c>
      <c r="H517" s="23"/>
      <c r="I517" s="23"/>
      <c r="J517" s="23"/>
      <c r="K517" s="23"/>
    </row>
    <row r="518" spans="1:11" ht="14.1" customHeight="1">
      <c r="A518" s="23"/>
      <c r="B518" s="23"/>
      <c r="C518" s="39" t="s">
        <v>59</v>
      </c>
      <c r="D518" s="40">
        <v>0</v>
      </c>
      <c r="E518" s="40">
        <v>0</v>
      </c>
      <c r="F518" s="40">
        <v>0</v>
      </c>
      <c r="G518" s="40">
        <v>0</v>
      </c>
      <c r="H518" s="23"/>
      <c r="I518" s="23"/>
      <c r="J518" s="23"/>
      <c r="K518" s="23"/>
    </row>
    <row r="519" spans="1:11" ht="14.1" customHeight="1">
      <c r="A519" s="23"/>
      <c r="B519" s="23"/>
      <c r="C519" s="39" t="s">
        <v>60</v>
      </c>
      <c r="D519" s="40">
        <v>0</v>
      </c>
      <c r="E519" s="40">
        <v>0</v>
      </c>
      <c r="F519" s="40">
        <v>0</v>
      </c>
      <c r="G519" s="40">
        <v>0</v>
      </c>
      <c r="H519" s="23"/>
      <c r="I519" s="23"/>
      <c r="J519" s="23"/>
      <c r="K519" s="23"/>
    </row>
    <row r="520" spans="1:11" ht="14.1" customHeight="1">
      <c r="A520" s="23"/>
      <c r="B520" s="23"/>
      <c r="C520" s="39" t="s">
        <v>61</v>
      </c>
      <c r="D520" s="40">
        <v>0</v>
      </c>
      <c r="E520" s="40">
        <v>0</v>
      </c>
      <c r="F520" s="40">
        <v>0</v>
      </c>
      <c r="G520" s="40">
        <v>0</v>
      </c>
      <c r="H520" s="23"/>
      <c r="I520" s="23"/>
      <c r="J520" s="23"/>
      <c r="K520" s="23"/>
    </row>
    <row r="521" spans="1:11" ht="14.1" customHeight="1">
      <c r="A521" s="23"/>
      <c r="B521" s="23"/>
      <c r="C521" s="39" t="s">
        <v>63</v>
      </c>
      <c r="D521" s="40">
        <v>0</v>
      </c>
      <c r="E521" s="40">
        <v>0</v>
      </c>
      <c r="F521" s="40">
        <v>0</v>
      </c>
      <c r="G521" s="40">
        <v>0</v>
      </c>
      <c r="H521" s="23"/>
      <c r="I521" s="23"/>
      <c r="J521" s="23"/>
      <c r="K521" s="23"/>
    </row>
    <row r="522" spans="1:11" ht="14.1" customHeight="1">
      <c r="A522" s="23"/>
      <c r="B522" s="23"/>
      <c r="C522" s="39" t="s">
        <v>49</v>
      </c>
      <c r="D522" s="40">
        <v>0</v>
      </c>
      <c r="E522" s="40">
        <v>0</v>
      </c>
      <c r="F522" s="40">
        <v>0</v>
      </c>
      <c r="G522" s="40">
        <v>0</v>
      </c>
      <c r="H522" s="23"/>
      <c r="I522" s="23"/>
      <c r="J522" s="23"/>
      <c r="K522" s="23"/>
    </row>
    <row r="523" spans="1:11" ht="14.1" customHeight="1">
      <c r="A523" s="23"/>
      <c r="B523" s="23"/>
      <c r="C523" s="39" t="s">
        <v>58</v>
      </c>
      <c r="D523" s="40">
        <v>0</v>
      </c>
      <c r="E523" s="40">
        <v>0</v>
      </c>
      <c r="F523" s="40">
        <v>0</v>
      </c>
      <c r="G523" s="40">
        <v>0</v>
      </c>
      <c r="H523" s="23"/>
      <c r="I523" s="23"/>
      <c r="J523" s="23"/>
      <c r="K523" s="23"/>
    </row>
    <row r="524" spans="1:11" ht="14.1" customHeight="1">
      <c r="A524" s="23"/>
      <c r="B524" s="23"/>
      <c r="C524" s="39" t="s">
        <v>59</v>
      </c>
      <c r="D524" s="40">
        <v>0</v>
      </c>
      <c r="E524" s="40">
        <v>0</v>
      </c>
      <c r="F524" s="40">
        <v>0</v>
      </c>
      <c r="G524" s="40">
        <v>0</v>
      </c>
      <c r="H524" s="23"/>
      <c r="I524" s="23"/>
      <c r="J524" s="23"/>
      <c r="K524" s="23"/>
    </row>
    <row r="525" spans="1:11" ht="14.1" customHeight="1">
      <c r="A525" s="23"/>
      <c r="B525" s="23"/>
      <c r="C525" s="39" t="s">
        <v>60</v>
      </c>
      <c r="D525" s="40">
        <v>0</v>
      </c>
      <c r="E525" s="40">
        <v>0</v>
      </c>
      <c r="F525" s="40">
        <v>0</v>
      </c>
      <c r="G525" s="40">
        <v>0</v>
      </c>
      <c r="H525" s="23"/>
      <c r="I525" s="23"/>
      <c r="J525" s="23"/>
      <c r="K525" s="23"/>
    </row>
    <row r="526" spans="1:11" ht="14.1" customHeight="1">
      <c r="A526" s="23"/>
      <c r="B526" s="23"/>
      <c r="C526" s="39" t="s">
        <v>61</v>
      </c>
      <c r="D526" s="40">
        <v>0</v>
      </c>
      <c r="E526" s="40">
        <v>0</v>
      </c>
      <c r="F526" s="40">
        <v>0</v>
      </c>
      <c r="G526" s="40">
        <v>0</v>
      </c>
      <c r="H526" s="23"/>
      <c r="I526" s="23"/>
      <c r="J526" s="23"/>
      <c r="K526" s="23"/>
    </row>
    <row r="527" spans="1:11" ht="14.1" customHeight="1">
      <c r="A527" s="23"/>
      <c r="B527" s="23"/>
      <c r="C527" s="39" t="s">
        <v>64</v>
      </c>
      <c r="D527" s="40">
        <v>0</v>
      </c>
      <c r="E527" s="40">
        <v>0</v>
      </c>
      <c r="F527" s="40">
        <v>0</v>
      </c>
      <c r="G527" s="40">
        <v>0</v>
      </c>
      <c r="H527" s="23"/>
      <c r="I527" s="23"/>
      <c r="J527" s="23"/>
      <c r="K527" s="23"/>
    </row>
    <row r="528" spans="1:11" ht="14.1" customHeight="1">
      <c r="A528" s="23"/>
      <c r="B528" s="23"/>
      <c r="C528" s="39" t="s">
        <v>65</v>
      </c>
      <c r="D528" s="40">
        <v>0</v>
      </c>
      <c r="E528" s="40">
        <v>0</v>
      </c>
      <c r="F528" s="40">
        <v>0</v>
      </c>
      <c r="G528" s="40">
        <v>0</v>
      </c>
      <c r="H528" s="23"/>
      <c r="I528" s="23"/>
      <c r="J528" s="23"/>
      <c r="K528" s="23"/>
    </row>
    <row r="529" spans="1:11" ht="14.1" customHeight="1">
      <c r="A529" s="23"/>
      <c r="B529" s="23"/>
      <c r="C529" s="41" t="s">
        <v>25</v>
      </c>
      <c r="D529" s="40">
        <v>0</v>
      </c>
      <c r="E529" s="40">
        <v>50000</v>
      </c>
      <c r="F529" s="40">
        <v>0</v>
      </c>
      <c r="G529" s="40">
        <v>0</v>
      </c>
      <c r="H529" s="23"/>
      <c r="I529" s="23"/>
      <c r="J529" s="23"/>
      <c r="K529" s="23"/>
    </row>
    <row r="530" spans="1:11" ht="14.1" customHeight="1">
      <c r="A530" s="23"/>
      <c r="B530" s="23"/>
      <c r="C530" s="32" t="s">
        <v>2868</v>
      </c>
      <c r="D530" s="1852" t="s">
        <v>2867</v>
      </c>
      <c r="E530" s="1853"/>
      <c r="F530" s="1853"/>
      <c r="G530" s="1853"/>
      <c r="H530" s="23"/>
      <c r="I530" s="23"/>
      <c r="J530" s="23"/>
      <c r="K530" s="23"/>
    </row>
    <row r="531" spans="1:11" ht="14.1" customHeight="1">
      <c r="A531" s="23"/>
      <c r="B531" s="23"/>
      <c r="C531" s="33" t="s">
        <v>19</v>
      </c>
      <c r="D531" s="1850" t="s">
        <v>2866</v>
      </c>
      <c r="E531" s="1851"/>
      <c r="F531" s="1851"/>
      <c r="G531" s="1851"/>
      <c r="H531" s="23"/>
      <c r="I531" s="23"/>
      <c r="J531" s="23"/>
      <c r="K531" s="23"/>
    </row>
    <row r="532" spans="1:11" ht="14.1" customHeight="1">
      <c r="A532" s="23"/>
      <c r="B532" s="23"/>
      <c r="C532" s="34" t="s">
        <v>20</v>
      </c>
      <c r="D532" s="1846" t="s">
        <v>18</v>
      </c>
      <c r="E532" s="1847"/>
      <c r="F532" s="1847"/>
      <c r="G532" s="1847"/>
      <c r="H532" s="23"/>
      <c r="I532" s="23"/>
      <c r="J532" s="23"/>
      <c r="K532" s="23"/>
    </row>
    <row r="533" spans="1:11" ht="14.1" customHeight="1">
      <c r="A533" s="23"/>
      <c r="B533" s="23"/>
      <c r="C533" s="34" t="s">
        <v>21</v>
      </c>
      <c r="D533" s="1846" t="s">
        <v>34</v>
      </c>
      <c r="E533" s="1847"/>
      <c r="F533" s="1847"/>
      <c r="G533" s="1847"/>
      <c r="H533" s="23"/>
      <c r="I533" s="23"/>
      <c r="J533" s="23"/>
      <c r="K533" s="23"/>
    </row>
    <row r="534" spans="1:11" ht="15" customHeight="1">
      <c r="A534" s="23"/>
      <c r="B534" s="23"/>
      <c r="C534" s="35"/>
      <c r="D534" s="36">
        <v>2023</v>
      </c>
      <c r="E534" s="36">
        <v>2024</v>
      </c>
      <c r="F534" s="36">
        <v>2025</v>
      </c>
      <c r="G534" s="36">
        <v>2026</v>
      </c>
      <c r="H534" s="23"/>
      <c r="I534" s="23"/>
      <c r="J534" s="23"/>
      <c r="K534" s="23"/>
    </row>
    <row r="535" spans="1:11" ht="15" customHeight="1">
      <c r="A535" s="23"/>
      <c r="B535" s="23"/>
      <c r="C535" s="37"/>
      <c r="D535" s="38" t="s">
        <v>22</v>
      </c>
      <c r="E535" s="38" t="s">
        <v>23</v>
      </c>
      <c r="F535" s="38" t="s">
        <v>23</v>
      </c>
      <c r="G535" s="38" t="s">
        <v>23</v>
      </c>
      <c r="H535" s="23"/>
      <c r="I535" s="23"/>
      <c r="J535" s="23"/>
      <c r="K535" s="23"/>
    </row>
    <row r="536" spans="1:11" ht="14.1" customHeight="1">
      <c r="A536" s="23"/>
      <c r="B536" s="23"/>
      <c r="C536" s="27" t="s">
        <v>33</v>
      </c>
      <c r="D536" s="31" t="s">
        <v>18</v>
      </c>
      <c r="E536" s="31" t="s">
        <v>34</v>
      </c>
      <c r="F536" s="31" t="s">
        <v>42</v>
      </c>
      <c r="G536" s="31" t="s">
        <v>42</v>
      </c>
      <c r="H536" s="23"/>
      <c r="I536" s="23"/>
      <c r="J536" s="23"/>
      <c r="K536" s="23"/>
    </row>
    <row r="537" spans="1:11" ht="14.1" customHeight="1">
      <c r="A537" s="23"/>
      <c r="B537" s="23"/>
      <c r="C537" s="27" t="s">
        <v>35</v>
      </c>
      <c r="D537" s="31" t="s">
        <v>42</v>
      </c>
      <c r="E537" s="31" t="s">
        <v>2865</v>
      </c>
      <c r="F537" s="31" t="s">
        <v>42</v>
      </c>
      <c r="G537" s="31" t="s">
        <v>42</v>
      </c>
      <c r="H537" s="23"/>
      <c r="I537" s="23"/>
      <c r="J537" s="23"/>
      <c r="K537" s="23"/>
    </row>
    <row r="538" spans="1:11" ht="14.1" customHeight="1">
      <c r="A538" s="23"/>
      <c r="B538" s="23"/>
      <c r="C538" s="27" t="s">
        <v>40</v>
      </c>
      <c r="D538" s="31" t="s">
        <v>42</v>
      </c>
      <c r="E538" s="31" t="s">
        <v>2865</v>
      </c>
      <c r="F538" s="31" t="s">
        <v>42</v>
      </c>
      <c r="G538" s="31" t="s">
        <v>42</v>
      </c>
      <c r="H538" s="23"/>
      <c r="I538" s="23"/>
      <c r="J538" s="23"/>
      <c r="K538" s="23"/>
    </row>
    <row r="539" spans="1:11" ht="14.1" customHeight="1">
      <c r="A539" s="23"/>
      <c r="B539" s="23"/>
      <c r="C539" s="27" t="s">
        <v>41</v>
      </c>
      <c r="D539" s="31" t="s">
        <v>18</v>
      </c>
      <c r="E539" s="31" t="s">
        <v>18</v>
      </c>
      <c r="F539" s="31" t="s">
        <v>122</v>
      </c>
      <c r="G539" s="31" t="s">
        <v>18</v>
      </c>
      <c r="H539" s="23"/>
      <c r="I539" s="23"/>
      <c r="J539" s="23"/>
      <c r="K539" s="23"/>
    </row>
    <row r="540" spans="1:11" ht="14.1" customHeight="1">
      <c r="A540" s="23"/>
      <c r="B540" s="23"/>
      <c r="C540" s="27" t="s">
        <v>43</v>
      </c>
      <c r="D540" s="31" t="s">
        <v>18</v>
      </c>
      <c r="E540" s="31" t="s">
        <v>18</v>
      </c>
      <c r="F540" s="31" t="s">
        <v>122</v>
      </c>
      <c r="G540" s="31" t="s">
        <v>18</v>
      </c>
      <c r="H540" s="23"/>
      <c r="I540" s="23"/>
      <c r="J540" s="23"/>
      <c r="K540" s="23"/>
    </row>
    <row r="541" spans="1:11" ht="14.1" customHeight="1">
      <c r="A541" s="23"/>
      <c r="B541" s="23"/>
      <c r="C541" s="27" t="s">
        <v>47</v>
      </c>
      <c r="D541" s="31" t="s">
        <v>18</v>
      </c>
      <c r="E541" s="31" t="s">
        <v>18</v>
      </c>
      <c r="F541" s="31" t="s">
        <v>122</v>
      </c>
      <c r="G541" s="31" t="s">
        <v>18</v>
      </c>
      <c r="H541" s="23"/>
      <c r="I541" s="23"/>
      <c r="J541" s="23"/>
      <c r="K541" s="23"/>
    </row>
    <row r="542" spans="1:11" ht="14.1" customHeight="1">
      <c r="A542" s="23"/>
      <c r="B542" s="23"/>
      <c r="C542" s="1848" t="s">
        <v>24</v>
      </c>
      <c r="D542" s="1849"/>
      <c r="E542" s="1849"/>
      <c r="F542" s="1849"/>
      <c r="G542" s="1849"/>
      <c r="H542" s="23"/>
      <c r="I542" s="23"/>
      <c r="J542" s="23"/>
      <c r="K542" s="23"/>
    </row>
    <row r="543" spans="1:11" ht="14.1" customHeight="1">
      <c r="A543" s="23"/>
      <c r="B543" s="23"/>
      <c r="C543" s="35"/>
      <c r="D543" s="36">
        <v>2023</v>
      </c>
      <c r="E543" s="36">
        <v>2024</v>
      </c>
      <c r="F543" s="36">
        <v>2025</v>
      </c>
      <c r="G543" s="36">
        <v>2026</v>
      </c>
      <c r="H543" s="23"/>
      <c r="I543" s="23"/>
      <c r="J543" s="23"/>
      <c r="K543" s="23"/>
    </row>
    <row r="544" spans="1:11" ht="14.1" customHeight="1">
      <c r="A544" s="23"/>
      <c r="B544" s="23"/>
      <c r="C544" s="37"/>
      <c r="D544" s="38" t="s">
        <v>22</v>
      </c>
      <c r="E544" s="38" t="s">
        <v>23</v>
      </c>
      <c r="F544" s="38" t="s">
        <v>23</v>
      </c>
      <c r="G544" s="38" t="s">
        <v>23</v>
      </c>
      <c r="H544" s="23"/>
      <c r="I544" s="23"/>
      <c r="J544" s="23"/>
      <c r="K544" s="23"/>
    </row>
    <row r="545" spans="1:11" ht="14.1" customHeight="1">
      <c r="A545" s="23"/>
      <c r="B545" s="23"/>
      <c r="C545" s="39" t="s">
        <v>48</v>
      </c>
      <c r="D545" s="40">
        <v>0</v>
      </c>
      <c r="E545" s="40">
        <v>0</v>
      </c>
      <c r="F545" s="40">
        <v>0</v>
      </c>
      <c r="G545" s="40">
        <v>0</v>
      </c>
      <c r="H545" s="23"/>
      <c r="I545" s="23"/>
      <c r="J545" s="23"/>
      <c r="K545" s="23"/>
    </row>
    <row r="546" spans="1:11" ht="14.1" customHeight="1">
      <c r="A546" s="23"/>
      <c r="B546" s="23"/>
      <c r="C546" s="39" t="s">
        <v>49</v>
      </c>
      <c r="D546" s="40">
        <v>0</v>
      </c>
      <c r="E546" s="40">
        <v>0</v>
      </c>
      <c r="F546" s="40">
        <v>0</v>
      </c>
      <c r="G546" s="40">
        <v>0</v>
      </c>
      <c r="H546" s="23"/>
      <c r="I546" s="23"/>
      <c r="J546" s="23"/>
      <c r="K546" s="23"/>
    </row>
    <row r="547" spans="1:11" ht="14.1" customHeight="1">
      <c r="A547" s="23"/>
      <c r="B547" s="23"/>
      <c r="C547" s="39" t="s">
        <v>50</v>
      </c>
      <c r="D547" s="40">
        <v>0</v>
      </c>
      <c r="E547" s="40">
        <v>0</v>
      </c>
      <c r="F547" s="40">
        <v>0</v>
      </c>
      <c r="G547" s="40">
        <v>0</v>
      </c>
      <c r="H547" s="23"/>
      <c r="I547" s="23"/>
      <c r="J547" s="23"/>
      <c r="K547" s="23"/>
    </row>
    <row r="548" spans="1:11" ht="14.1" customHeight="1">
      <c r="A548" s="23"/>
      <c r="B548" s="23"/>
      <c r="C548" s="39" t="s">
        <v>51</v>
      </c>
      <c r="D548" s="40">
        <v>0</v>
      </c>
      <c r="E548" s="40">
        <v>0</v>
      </c>
      <c r="F548" s="40">
        <v>0</v>
      </c>
      <c r="G548" s="40">
        <v>0</v>
      </c>
      <c r="H548" s="23"/>
      <c r="I548" s="23"/>
      <c r="J548" s="23"/>
      <c r="K548" s="23"/>
    </row>
    <row r="549" spans="1:11" ht="14.1" customHeight="1">
      <c r="A549" s="23"/>
      <c r="B549" s="23"/>
      <c r="C549" s="39" t="s">
        <v>49</v>
      </c>
      <c r="D549" s="40">
        <v>0</v>
      </c>
      <c r="E549" s="40">
        <v>0</v>
      </c>
      <c r="F549" s="40">
        <v>0</v>
      </c>
      <c r="G549" s="40">
        <v>0</v>
      </c>
      <c r="H549" s="23"/>
      <c r="I549" s="23"/>
      <c r="J549" s="23"/>
      <c r="K549" s="23"/>
    </row>
    <row r="550" spans="1:11" ht="14.1" customHeight="1">
      <c r="A550" s="23"/>
      <c r="B550" s="23"/>
      <c r="C550" s="39" t="s">
        <v>50</v>
      </c>
      <c r="D550" s="40">
        <v>0</v>
      </c>
      <c r="E550" s="40">
        <v>0</v>
      </c>
      <c r="F550" s="40">
        <v>0</v>
      </c>
      <c r="G550" s="40">
        <v>0</v>
      </c>
      <c r="H550" s="23"/>
      <c r="I550" s="23"/>
      <c r="J550" s="23"/>
      <c r="K550" s="23"/>
    </row>
    <row r="551" spans="1:11" ht="14.1" customHeight="1">
      <c r="A551" s="23"/>
      <c r="B551" s="23"/>
      <c r="C551" s="39" t="s">
        <v>52</v>
      </c>
      <c r="D551" s="40">
        <v>0</v>
      </c>
      <c r="E551" s="40">
        <v>0</v>
      </c>
      <c r="F551" s="40">
        <v>0</v>
      </c>
      <c r="G551" s="40">
        <v>0</v>
      </c>
      <c r="H551" s="23"/>
      <c r="I551" s="23"/>
      <c r="J551" s="23"/>
      <c r="K551" s="23"/>
    </row>
    <row r="552" spans="1:11" ht="14.1" customHeight="1">
      <c r="A552" s="23"/>
      <c r="B552" s="23"/>
      <c r="C552" s="39" t="s">
        <v>49</v>
      </c>
      <c r="D552" s="40">
        <v>0</v>
      </c>
      <c r="E552" s="40">
        <v>0</v>
      </c>
      <c r="F552" s="40">
        <v>0</v>
      </c>
      <c r="G552" s="40">
        <v>0</v>
      </c>
      <c r="H552" s="23"/>
      <c r="I552" s="23"/>
      <c r="J552" s="23"/>
      <c r="K552" s="23"/>
    </row>
    <row r="553" spans="1:11" ht="14.1" customHeight="1">
      <c r="A553" s="23"/>
      <c r="B553" s="23"/>
      <c r="C553" s="39" t="s">
        <v>50</v>
      </c>
      <c r="D553" s="40">
        <v>0</v>
      </c>
      <c r="E553" s="40">
        <v>0</v>
      </c>
      <c r="F553" s="40">
        <v>0</v>
      </c>
      <c r="G553" s="40">
        <v>0</v>
      </c>
      <c r="H553" s="23"/>
      <c r="I553" s="23"/>
      <c r="J553" s="23"/>
      <c r="K553" s="23"/>
    </row>
    <row r="554" spans="1:11" ht="14.1" customHeight="1">
      <c r="A554" s="23"/>
      <c r="B554" s="23"/>
      <c r="C554" s="39" t="s">
        <v>53</v>
      </c>
      <c r="D554" s="40">
        <v>0</v>
      </c>
      <c r="E554" s="40">
        <v>0</v>
      </c>
      <c r="F554" s="40">
        <v>0</v>
      </c>
      <c r="G554" s="40">
        <v>0</v>
      </c>
      <c r="H554" s="23"/>
      <c r="I554" s="23"/>
      <c r="J554" s="23"/>
      <c r="K554" s="23"/>
    </row>
    <row r="555" spans="1:11" ht="14.1" customHeight="1">
      <c r="A555" s="23"/>
      <c r="B555" s="23"/>
      <c r="C555" s="39" t="s">
        <v>49</v>
      </c>
      <c r="D555" s="40">
        <v>0</v>
      </c>
      <c r="E555" s="40">
        <v>0</v>
      </c>
      <c r="F555" s="40">
        <v>0</v>
      </c>
      <c r="G555" s="40">
        <v>0</v>
      </c>
      <c r="H555" s="23"/>
      <c r="I555" s="23"/>
      <c r="J555" s="23"/>
      <c r="K555" s="23"/>
    </row>
    <row r="556" spans="1:11" ht="14.1" customHeight="1">
      <c r="A556" s="23"/>
      <c r="B556" s="23"/>
      <c r="C556" s="39" t="s">
        <v>50</v>
      </c>
      <c r="D556" s="40">
        <v>0</v>
      </c>
      <c r="E556" s="40">
        <v>0</v>
      </c>
      <c r="F556" s="40">
        <v>0</v>
      </c>
      <c r="G556" s="40">
        <v>0</v>
      </c>
      <c r="H556" s="23"/>
      <c r="I556" s="23"/>
      <c r="J556" s="23"/>
      <c r="K556" s="23"/>
    </row>
    <row r="557" spans="1:11" ht="14.1" customHeight="1">
      <c r="A557" s="23"/>
      <c r="B557" s="23"/>
      <c r="C557" s="39" t="s">
        <v>54</v>
      </c>
      <c r="D557" s="40">
        <v>0</v>
      </c>
      <c r="E557" s="40">
        <v>0</v>
      </c>
      <c r="F557" s="40">
        <v>0</v>
      </c>
      <c r="G557" s="40">
        <v>0</v>
      </c>
      <c r="H557" s="23"/>
      <c r="I557" s="23"/>
      <c r="J557" s="23"/>
      <c r="K557" s="23"/>
    </row>
    <row r="558" spans="1:11" ht="14.1" customHeight="1">
      <c r="A558" s="23"/>
      <c r="B558" s="23"/>
      <c r="C558" s="39" t="s">
        <v>49</v>
      </c>
      <c r="D558" s="40">
        <v>0</v>
      </c>
      <c r="E558" s="40">
        <v>0</v>
      </c>
      <c r="F558" s="40">
        <v>0</v>
      </c>
      <c r="G558" s="40">
        <v>0</v>
      </c>
      <c r="H558" s="23"/>
      <c r="I558" s="23"/>
      <c r="J558" s="23"/>
      <c r="K558" s="23"/>
    </row>
    <row r="559" spans="1:11" ht="14.1" customHeight="1">
      <c r="A559" s="23"/>
      <c r="B559" s="23"/>
      <c r="C559" s="39" t="s">
        <v>50</v>
      </c>
      <c r="D559" s="40">
        <v>0</v>
      </c>
      <c r="E559" s="40">
        <v>0</v>
      </c>
      <c r="F559" s="40">
        <v>0</v>
      </c>
      <c r="G559" s="40">
        <v>0</v>
      </c>
      <c r="H559" s="23"/>
      <c r="I559" s="23"/>
      <c r="J559" s="23"/>
      <c r="K559" s="23"/>
    </row>
    <row r="560" spans="1:11" ht="14.1" customHeight="1">
      <c r="A560" s="23"/>
      <c r="B560" s="23"/>
      <c r="C560" s="39" t="s">
        <v>55</v>
      </c>
      <c r="D560" s="40">
        <v>0</v>
      </c>
      <c r="E560" s="40">
        <v>0</v>
      </c>
      <c r="F560" s="40">
        <v>0</v>
      </c>
      <c r="G560" s="40">
        <v>0</v>
      </c>
      <c r="H560" s="23"/>
      <c r="I560" s="23"/>
      <c r="J560" s="23"/>
      <c r="K560" s="23"/>
    </row>
    <row r="561" spans="1:11" ht="14.1" customHeight="1">
      <c r="A561" s="23"/>
      <c r="B561" s="23"/>
      <c r="C561" s="39" t="s">
        <v>49</v>
      </c>
      <c r="D561" s="40">
        <v>0</v>
      </c>
      <c r="E561" s="40">
        <v>0</v>
      </c>
      <c r="F561" s="40">
        <v>0</v>
      </c>
      <c r="G561" s="40">
        <v>0</v>
      </c>
      <c r="H561" s="23"/>
      <c r="I561" s="23"/>
      <c r="J561" s="23"/>
      <c r="K561" s="23"/>
    </row>
    <row r="562" spans="1:11" ht="14.1" customHeight="1">
      <c r="A562" s="23"/>
      <c r="B562" s="23"/>
      <c r="C562" s="39" t="s">
        <v>50</v>
      </c>
      <c r="D562" s="40">
        <v>0</v>
      </c>
      <c r="E562" s="40">
        <v>0</v>
      </c>
      <c r="F562" s="40">
        <v>0</v>
      </c>
      <c r="G562" s="40">
        <v>0</v>
      </c>
      <c r="H562" s="23"/>
      <c r="I562" s="23"/>
      <c r="J562" s="23"/>
      <c r="K562" s="23"/>
    </row>
    <row r="563" spans="1:11" ht="14.1" customHeight="1">
      <c r="A563" s="23"/>
      <c r="B563" s="23"/>
      <c r="C563" s="39" t="s">
        <v>56</v>
      </c>
      <c r="D563" s="40">
        <v>0</v>
      </c>
      <c r="E563" s="40">
        <v>0</v>
      </c>
      <c r="F563" s="40">
        <v>0</v>
      </c>
      <c r="G563" s="40">
        <v>0</v>
      </c>
      <c r="H563" s="23"/>
      <c r="I563" s="23"/>
      <c r="J563" s="23"/>
      <c r="K563" s="23"/>
    </row>
    <row r="564" spans="1:11" ht="14.1" customHeight="1">
      <c r="A564" s="23"/>
      <c r="B564" s="23"/>
      <c r="C564" s="39" t="s">
        <v>49</v>
      </c>
      <c r="D564" s="40">
        <v>0</v>
      </c>
      <c r="E564" s="40">
        <v>0</v>
      </c>
      <c r="F564" s="40">
        <v>0</v>
      </c>
      <c r="G564" s="40">
        <v>0</v>
      </c>
      <c r="H564" s="23"/>
      <c r="I564" s="23"/>
      <c r="J564" s="23"/>
      <c r="K564" s="23"/>
    </row>
    <row r="565" spans="1:11" ht="14.1" customHeight="1">
      <c r="A565" s="23"/>
      <c r="B565" s="23"/>
      <c r="C565" s="39" t="s">
        <v>50</v>
      </c>
      <c r="D565" s="40">
        <v>0</v>
      </c>
      <c r="E565" s="40">
        <v>0</v>
      </c>
      <c r="F565" s="40">
        <v>0</v>
      </c>
      <c r="G565" s="40">
        <v>0</v>
      </c>
      <c r="H565" s="23"/>
      <c r="I565" s="23"/>
      <c r="J565" s="23"/>
      <c r="K565" s="23"/>
    </row>
    <row r="566" spans="1:11" ht="14.1" customHeight="1">
      <c r="A566" s="23"/>
      <c r="B566" s="23"/>
      <c r="C566" s="39" t="s">
        <v>57</v>
      </c>
      <c r="D566" s="40">
        <v>0</v>
      </c>
      <c r="E566" s="40">
        <v>0</v>
      </c>
      <c r="F566" s="40">
        <v>0</v>
      </c>
      <c r="G566" s="40">
        <v>0</v>
      </c>
      <c r="H566" s="23"/>
      <c r="I566" s="23"/>
      <c r="J566" s="23"/>
      <c r="K566" s="23"/>
    </row>
    <row r="567" spans="1:11" ht="14.1" customHeight="1">
      <c r="A567" s="23"/>
      <c r="B567" s="23"/>
      <c r="C567" s="39" t="s">
        <v>49</v>
      </c>
      <c r="D567" s="40">
        <v>0</v>
      </c>
      <c r="E567" s="40">
        <v>0</v>
      </c>
      <c r="F567" s="40">
        <v>0</v>
      </c>
      <c r="G567" s="40">
        <v>0</v>
      </c>
      <c r="H567" s="23"/>
      <c r="I567" s="23"/>
      <c r="J567" s="23"/>
      <c r="K567" s="23"/>
    </row>
    <row r="568" spans="1:11" ht="14.1" customHeight="1">
      <c r="A568" s="23"/>
      <c r="B568" s="23"/>
      <c r="C568" s="39" t="s">
        <v>58</v>
      </c>
      <c r="D568" s="40">
        <v>0</v>
      </c>
      <c r="E568" s="40">
        <v>0</v>
      </c>
      <c r="F568" s="40">
        <v>0</v>
      </c>
      <c r="G568" s="40">
        <v>0</v>
      </c>
      <c r="H568" s="23"/>
      <c r="I568" s="23"/>
      <c r="J568" s="23"/>
      <c r="K568" s="23"/>
    </row>
    <row r="569" spans="1:11" ht="14.1" customHeight="1">
      <c r="A569" s="23"/>
      <c r="B569" s="23"/>
      <c r="C569" s="39" t="s">
        <v>59</v>
      </c>
      <c r="D569" s="40">
        <v>0</v>
      </c>
      <c r="E569" s="40">
        <v>0</v>
      </c>
      <c r="F569" s="40">
        <v>0</v>
      </c>
      <c r="G569" s="40">
        <v>0</v>
      </c>
      <c r="H569" s="23"/>
      <c r="I569" s="23"/>
      <c r="J569" s="23"/>
      <c r="K569" s="23"/>
    </row>
    <row r="570" spans="1:11" ht="14.1" customHeight="1">
      <c r="A570" s="23"/>
      <c r="B570" s="23"/>
      <c r="C570" s="39" t="s">
        <v>60</v>
      </c>
      <c r="D570" s="40">
        <v>0</v>
      </c>
      <c r="E570" s="40">
        <v>0</v>
      </c>
      <c r="F570" s="40">
        <v>0</v>
      </c>
      <c r="G570" s="40">
        <v>0</v>
      </c>
      <c r="H570" s="23"/>
      <c r="I570" s="23"/>
      <c r="J570" s="23"/>
      <c r="K570" s="23"/>
    </row>
    <row r="571" spans="1:11" ht="14.1" customHeight="1">
      <c r="A571" s="23"/>
      <c r="B571" s="23"/>
      <c r="C571" s="39" t="s">
        <v>61</v>
      </c>
      <c r="D571" s="40">
        <v>0</v>
      </c>
      <c r="E571" s="40">
        <v>0</v>
      </c>
      <c r="F571" s="40">
        <v>0</v>
      </c>
      <c r="G571" s="40">
        <v>0</v>
      </c>
      <c r="H571" s="23"/>
      <c r="I571" s="23"/>
      <c r="J571" s="23"/>
      <c r="K571" s="23"/>
    </row>
    <row r="572" spans="1:11" ht="14.1" customHeight="1">
      <c r="A572" s="23"/>
      <c r="B572" s="23"/>
      <c r="C572" s="39" t="s">
        <v>62</v>
      </c>
      <c r="D572" s="40">
        <v>0</v>
      </c>
      <c r="E572" s="40">
        <v>48205342</v>
      </c>
      <c r="F572" s="40">
        <v>0</v>
      </c>
      <c r="G572" s="40">
        <v>0</v>
      </c>
      <c r="H572" s="23"/>
      <c r="I572" s="23"/>
      <c r="J572" s="23"/>
      <c r="K572" s="23"/>
    </row>
    <row r="573" spans="1:11" ht="14.1" customHeight="1">
      <c r="A573" s="23"/>
      <c r="B573" s="23"/>
      <c r="C573" s="39" t="s">
        <v>49</v>
      </c>
      <c r="D573" s="40">
        <v>0</v>
      </c>
      <c r="E573" s="40">
        <v>48205342</v>
      </c>
      <c r="F573" s="40">
        <v>0</v>
      </c>
      <c r="G573" s="40">
        <v>0</v>
      </c>
      <c r="H573" s="23"/>
      <c r="I573" s="23"/>
      <c r="J573" s="23"/>
      <c r="K573" s="23"/>
    </row>
    <row r="574" spans="1:11" ht="14.1" customHeight="1">
      <c r="A574" s="23"/>
      <c r="B574" s="23"/>
      <c r="C574" s="39" t="s">
        <v>58</v>
      </c>
      <c r="D574" s="40">
        <v>0</v>
      </c>
      <c r="E574" s="40">
        <v>0</v>
      </c>
      <c r="F574" s="40">
        <v>0</v>
      </c>
      <c r="G574" s="40">
        <v>0</v>
      </c>
      <c r="H574" s="23"/>
      <c r="I574" s="23"/>
      <c r="J574" s="23"/>
      <c r="K574" s="23"/>
    </row>
    <row r="575" spans="1:11" ht="14.1" customHeight="1">
      <c r="A575" s="23"/>
      <c r="B575" s="23"/>
      <c r="C575" s="39" t="s">
        <v>59</v>
      </c>
      <c r="D575" s="40">
        <v>0</v>
      </c>
      <c r="E575" s="40">
        <v>0</v>
      </c>
      <c r="F575" s="40">
        <v>0</v>
      </c>
      <c r="G575" s="40">
        <v>0</v>
      </c>
      <c r="H575" s="23"/>
      <c r="I575" s="23"/>
      <c r="J575" s="23"/>
      <c r="K575" s="23"/>
    </row>
    <row r="576" spans="1:11" ht="14.1" customHeight="1">
      <c r="A576" s="23"/>
      <c r="B576" s="23"/>
      <c r="C576" s="39" t="s">
        <v>60</v>
      </c>
      <c r="D576" s="40">
        <v>0</v>
      </c>
      <c r="E576" s="40">
        <v>0</v>
      </c>
      <c r="F576" s="40">
        <v>0</v>
      </c>
      <c r="G576" s="40">
        <v>0</v>
      </c>
      <c r="H576" s="23"/>
      <c r="I576" s="23"/>
      <c r="J576" s="23"/>
      <c r="K576" s="23"/>
    </row>
    <row r="577" spans="1:11" ht="14.1" customHeight="1">
      <c r="A577" s="23"/>
      <c r="B577" s="23"/>
      <c r="C577" s="39" t="s">
        <v>61</v>
      </c>
      <c r="D577" s="40">
        <v>0</v>
      </c>
      <c r="E577" s="40">
        <v>0</v>
      </c>
      <c r="F577" s="40">
        <v>0</v>
      </c>
      <c r="G577" s="40">
        <v>0</v>
      </c>
      <c r="H577" s="23"/>
      <c r="I577" s="23"/>
      <c r="J577" s="23"/>
      <c r="K577" s="23"/>
    </row>
    <row r="578" spans="1:11" ht="14.1" customHeight="1">
      <c r="A578" s="23"/>
      <c r="B578" s="23"/>
      <c r="C578" s="39" t="s">
        <v>63</v>
      </c>
      <c r="D578" s="40">
        <v>0</v>
      </c>
      <c r="E578" s="40">
        <v>0</v>
      </c>
      <c r="F578" s="40">
        <v>0</v>
      </c>
      <c r="G578" s="40">
        <v>0</v>
      </c>
      <c r="H578" s="23"/>
      <c r="I578" s="23"/>
      <c r="J578" s="23"/>
      <c r="K578" s="23"/>
    </row>
    <row r="579" spans="1:11" ht="14.1" customHeight="1">
      <c r="A579" s="23"/>
      <c r="B579" s="23"/>
      <c r="C579" s="39" t="s">
        <v>49</v>
      </c>
      <c r="D579" s="40">
        <v>0</v>
      </c>
      <c r="E579" s="40">
        <v>0</v>
      </c>
      <c r="F579" s="40">
        <v>0</v>
      </c>
      <c r="G579" s="40">
        <v>0</v>
      </c>
      <c r="H579" s="23"/>
      <c r="I579" s="23"/>
      <c r="J579" s="23"/>
      <c r="K579" s="23"/>
    </row>
    <row r="580" spans="1:11" ht="14.1" customHeight="1">
      <c r="A580" s="23"/>
      <c r="B580" s="23"/>
      <c r="C580" s="39" t="s">
        <v>58</v>
      </c>
      <c r="D580" s="40">
        <v>0</v>
      </c>
      <c r="E580" s="40">
        <v>0</v>
      </c>
      <c r="F580" s="40">
        <v>0</v>
      </c>
      <c r="G580" s="40">
        <v>0</v>
      </c>
      <c r="H580" s="23"/>
      <c r="I580" s="23"/>
      <c r="J580" s="23"/>
      <c r="K580" s="23"/>
    </row>
    <row r="581" spans="1:11" ht="14.1" customHeight="1">
      <c r="A581" s="23"/>
      <c r="B581" s="23"/>
      <c r="C581" s="39" t="s">
        <v>59</v>
      </c>
      <c r="D581" s="40">
        <v>0</v>
      </c>
      <c r="E581" s="40">
        <v>0</v>
      </c>
      <c r="F581" s="40">
        <v>0</v>
      </c>
      <c r="G581" s="40">
        <v>0</v>
      </c>
      <c r="H581" s="23"/>
      <c r="I581" s="23"/>
      <c r="J581" s="23"/>
      <c r="K581" s="23"/>
    </row>
    <row r="582" spans="1:11" ht="14.1" customHeight="1">
      <c r="A582" s="23"/>
      <c r="B582" s="23"/>
      <c r="C582" s="39" t="s">
        <v>60</v>
      </c>
      <c r="D582" s="40">
        <v>0</v>
      </c>
      <c r="E582" s="40">
        <v>0</v>
      </c>
      <c r="F582" s="40">
        <v>0</v>
      </c>
      <c r="G582" s="40">
        <v>0</v>
      </c>
      <c r="H582" s="23"/>
      <c r="I582" s="23"/>
      <c r="J582" s="23"/>
      <c r="K582" s="23"/>
    </row>
    <row r="583" spans="1:11" ht="14.1" customHeight="1">
      <c r="A583" s="23"/>
      <c r="B583" s="23"/>
      <c r="C583" s="39" t="s">
        <v>61</v>
      </c>
      <c r="D583" s="40">
        <v>0</v>
      </c>
      <c r="E583" s="40">
        <v>0</v>
      </c>
      <c r="F583" s="40">
        <v>0</v>
      </c>
      <c r="G583" s="40">
        <v>0</v>
      </c>
      <c r="H583" s="23"/>
      <c r="I583" s="23"/>
      <c r="J583" s="23"/>
      <c r="K583" s="23"/>
    </row>
    <row r="584" spans="1:11" ht="14.1" customHeight="1">
      <c r="A584" s="23"/>
      <c r="B584" s="23"/>
      <c r="C584" s="39" t="s">
        <v>64</v>
      </c>
      <c r="D584" s="40">
        <v>0</v>
      </c>
      <c r="E584" s="40">
        <v>0</v>
      </c>
      <c r="F584" s="40">
        <v>0</v>
      </c>
      <c r="G584" s="40">
        <v>0</v>
      </c>
      <c r="H584" s="23"/>
      <c r="I584" s="23"/>
      <c r="J584" s="23"/>
      <c r="K584" s="23"/>
    </row>
    <row r="585" spans="1:11" ht="14.1" customHeight="1">
      <c r="A585" s="23"/>
      <c r="B585" s="23"/>
      <c r="C585" s="39" t="s">
        <v>65</v>
      </c>
      <c r="D585" s="40">
        <v>0</v>
      </c>
      <c r="E585" s="40">
        <v>0</v>
      </c>
      <c r="F585" s="40">
        <v>0</v>
      </c>
      <c r="G585" s="40">
        <v>0</v>
      </c>
      <c r="H585" s="23"/>
      <c r="I585" s="23"/>
      <c r="J585" s="23"/>
      <c r="K585" s="23"/>
    </row>
    <row r="586" spans="1:11" ht="14.1" customHeight="1">
      <c r="A586" s="23"/>
      <c r="B586" s="23"/>
      <c r="C586" s="41" t="s">
        <v>25</v>
      </c>
      <c r="D586" s="40">
        <v>0</v>
      </c>
      <c r="E586" s="40">
        <v>48205342</v>
      </c>
      <c r="F586" s="40">
        <v>0</v>
      </c>
      <c r="G586" s="40">
        <v>0</v>
      </c>
      <c r="H586" s="23"/>
      <c r="I586" s="23"/>
      <c r="J586" s="23"/>
      <c r="K586" s="23"/>
    </row>
    <row r="587" spans="1:11" ht="14.1" customHeight="1">
      <c r="A587" s="23"/>
      <c r="B587" s="23"/>
      <c r="C587" s="33" t="s">
        <v>19</v>
      </c>
      <c r="D587" s="1850" t="s">
        <v>2864</v>
      </c>
      <c r="E587" s="1851"/>
      <c r="F587" s="1851"/>
      <c r="G587" s="1851"/>
      <c r="H587" s="23"/>
      <c r="I587" s="23"/>
      <c r="J587" s="23"/>
      <c r="K587" s="23"/>
    </row>
    <row r="588" spans="1:11" ht="14.1" customHeight="1">
      <c r="A588" s="23"/>
      <c r="B588" s="23"/>
      <c r="C588" s="34" t="s">
        <v>20</v>
      </c>
      <c r="D588" s="1846" t="s">
        <v>18</v>
      </c>
      <c r="E588" s="1847"/>
      <c r="F588" s="1847"/>
      <c r="G588" s="1847"/>
      <c r="H588" s="23"/>
      <c r="I588" s="23"/>
      <c r="J588" s="23"/>
      <c r="K588" s="23"/>
    </row>
    <row r="589" spans="1:11" ht="14.1" customHeight="1">
      <c r="A589" s="23"/>
      <c r="B589" s="23"/>
      <c r="C589" s="34" t="s">
        <v>21</v>
      </c>
      <c r="D589" s="1846" t="s">
        <v>170</v>
      </c>
      <c r="E589" s="1847"/>
      <c r="F589" s="1847"/>
      <c r="G589" s="1847"/>
      <c r="H589" s="23"/>
      <c r="I589" s="23"/>
      <c r="J589" s="23"/>
      <c r="K589" s="23"/>
    </row>
    <row r="590" spans="1:11" ht="15" customHeight="1">
      <c r="A590" s="23"/>
      <c r="B590" s="23"/>
      <c r="C590" s="35"/>
      <c r="D590" s="36">
        <v>2023</v>
      </c>
      <c r="E590" s="36">
        <v>2024</v>
      </c>
      <c r="F590" s="36">
        <v>2025</v>
      </c>
      <c r="G590" s="36">
        <v>2026</v>
      </c>
      <c r="H590" s="23"/>
      <c r="I590" s="23"/>
      <c r="J590" s="23"/>
      <c r="K590" s="23"/>
    </row>
    <row r="591" spans="1:11" ht="15" customHeight="1">
      <c r="A591" s="23"/>
      <c r="B591" s="23"/>
      <c r="C591" s="37"/>
      <c r="D591" s="38" t="s">
        <v>22</v>
      </c>
      <c r="E591" s="38" t="s">
        <v>23</v>
      </c>
      <c r="F591" s="38" t="s">
        <v>23</v>
      </c>
      <c r="G591" s="38" t="s">
        <v>23</v>
      </c>
      <c r="H591" s="23"/>
      <c r="I591" s="23"/>
      <c r="J591" s="23"/>
      <c r="K591" s="23"/>
    </row>
    <row r="592" spans="1:11" ht="14.1" customHeight="1">
      <c r="A592" s="23"/>
      <c r="B592" s="23"/>
      <c r="C592" s="27" t="s">
        <v>33</v>
      </c>
      <c r="D592" s="31" t="s">
        <v>18</v>
      </c>
      <c r="E592" s="31" t="s">
        <v>170</v>
      </c>
      <c r="F592" s="31" t="s">
        <v>42</v>
      </c>
      <c r="G592" s="31" t="s">
        <v>42</v>
      </c>
      <c r="H592" s="23"/>
      <c r="I592" s="23"/>
      <c r="J592" s="23"/>
      <c r="K592" s="23"/>
    </row>
    <row r="593" spans="1:11" ht="14.1" customHeight="1">
      <c r="A593" s="23"/>
      <c r="B593" s="23"/>
      <c r="C593" s="27" t="s">
        <v>35</v>
      </c>
      <c r="D593" s="31" t="s">
        <v>42</v>
      </c>
      <c r="E593" s="31" t="s">
        <v>2863</v>
      </c>
      <c r="F593" s="31" t="s">
        <v>42</v>
      </c>
      <c r="G593" s="31" t="s">
        <v>42</v>
      </c>
      <c r="H593" s="23"/>
      <c r="I593" s="23"/>
      <c r="J593" s="23"/>
      <c r="K593" s="23"/>
    </row>
    <row r="594" spans="1:11" ht="14.1" customHeight="1">
      <c r="A594" s="23"/>
      <c r="B594" s="23"/>
      <c r="C594" s="27" t="s">
        <v>40</v>
      </c>
      <c r="D594" s="31" t="s">
        <v>42</v>
      </c>
      <c r="E594" s="31" t="s">
        <v>2862</v>
      </c>
      <c r="F594" s="31" t="s">
        <v>42</v>
      </c>
      <c r="G594" s="31" t="s">
        <v>42</v>
      </c>
      <c r="H594" s="23"/>
      <c r="I594" s="23"/>
      <c r="J594" s="23"/>
      <c r="K594" s="23"/>
    </row>
    <row r="595" spans="1:11" ht="14.1" customHeight="1">
      <c r="A595" s="23"/>
      <c r="B595" s="23"/>
      <c r="C595" s="27" t="s">
        <v>41</v>
      </c>
      <c r="D595" s="31" t="s">
        <v>18</v>
      </c>
      <c r="E595" s="31" t="s">
        <v>18</v>
      </c>
      <c r="F595" s="31" t="s">
        <v>122</v>
      </c>
      <c r="G595" s="31" t="s">
        <v>18</v>
      </c>
      <c r="H595" s="23"/>
      <c r="I595" s="23"/>
      <c r="J595" s="23"/>
      <c r="K595" s="23"/>
    </row>
    <row r="596" spans="1:11" ht="14.1" customHeight="1">
      <c r="A596" s="23"/>
      <c r="B596" s="23"/>
      <c r="C596" s="27" t="s">
        <v>43</v>
      </c>
      <c r="D596" s="31" t="s">
        <v>18</v>
      </c>
      <c r="E596" s="31" t="s">
        <v>18</v>
      </c>
      <c r="F596" s="31" t="s">
        <v>122</v>
      </c>
      <c r="G596" s="31" t="s">
        <v>18</v>
      </c>
      <c r="H596" s="23"/>
      <c r="I596" s="23"/>
      <c r="J596" s="23"/>
      <c r="K596" s="23"/>
    </row>
    <row r="597" spans="1:11" ht="14.1" customHeight="1">
      <c r="A597" s="23"/>
      <c r="B597" s="23"/>
      <c r="C597" s="27" t="s">
        <v>47</v>
      </c>
      <c r="D597" s="31" t="s">
        <v>18</v>
      </c>
      <c r="E597" s="31" t="s">
        <v>18</v>
      </c>
      <c r="F597" s="31" t="s">
        <v>122</v>
      </c>
      <c r="G597" s="31" t="s">
        <v>18</v>
      </c>
      <c r="H597" s="23"/>
      <c r="I597" s="23"/>
      <c r="J597" s="23"/>
      <c r="K597" s="23"/>
    </row>
    <row r="598" spans="1:11" ht="14.1" customHeight="1">
      <c r="A598" s="23"/>
      <c r="B598" s="23"/>
      <c r="C598" s="1848" t="s">
        <v>24</v>
      </c>
      <c r="D598" s="1849"/>
      <c r="E598" s="1849"/>
      <c r="F598" s="1849"/>
      <c r="G598" s="1849"/>
      <c r="H598" s="23"/>
      <c r="I598" s="23"/>
      <c r="J598" s="23"/>
      <c r="K598" s="23"/>
    </row>
    <row r="599" spans="1:11" ht="14.1" customHeight="1">
      <c r="A599" s="23"/>
      <c r="B599" s="23"/>
      <c r="C599" s="35"/>
      <c r="D599" s="36">
        <v>2023</v>
      </c>
      <c r="E599" s="36">
        <v>2024</v>
      </c>
      <c r="F599" s="36">
        <v>2025</v>
      </c>
      <c r="G599" s="36">
        <v>2026</v>
      </c>
      <c r="H599" s="23"/>
      <c r="I599" s="23"/>
      <c r="J599" s="23"/>
      <c r="K599" s="23"/>
    </row>
    <row r="600" spans="1:11" ht="14.1" customHeight="1">
      <c r="A600" s="23"/>
      <c r="B600" s="23"/>
      <c r="C600" s="37"/>
      <c r="D600" s="38" t="s">
        <v>22</v>
      </c>
      <c r="E600" s="38" t="s">
        <v>23</v>
      </c>
      <c r="F600" s="38" t="s">
        <v>23</v>
      </c>
      <c r="G600" s="38" t="s">
        <v>23</v>
      </c>
      <c r="H600" s="23"/>
      <c r="I600" s="23"/>
      <c r="J600" s="23"/>
      <c r="K600" s="23"/>
    </row>
    <row r="601" spans="1:11" ht="14.1" customHeight="1">
      <c r="A601" s="23"/>
      <c r="B601" s="23"/>
      <c r="C601" s="39" t="s">
        <v>48</v>
      </c>
      <c r="D601" s="40">
        <v>0</v>
      </c>
      <c r="E601" s="40">
        <v>0</v>
      </c>
      <c r="F601" s="40">
        <v>0</v>
      </c>
      <c r="G601" s="40">
        <v>0</v>
      </c>
      <c r="H601" s="23"/>
      <c r="I601" s="23"/>
      <c r="J601" s="23"/>
      <c r="K601" s="23"/>
    </row>
    <row r="602" spans="1:11" ht="14.1" customHeight="1">
      <c r="A602" s="23"/>
      <c r="B602" s="23"/>
      <c r="C602" s="39" t="s">
        <v>49</v>
      </c>
      <c r="D602" s="40">
        <v>0</v>
      </c>
      <c r="E602" s="40">
        <v>0</v>
      </c>
      <c r="F602" s="40">
        <v>0</v>
      </c>
      <c r="G602" s="40">
        <v>0</v>
      </c>
      <c r="H602" s="23"/>
      <c r="I602" s="23"/>
      <c r="J602" s="23"/>
      <c r="K602" s="23"/>
    </row>
    <row r="603" spans="1:11" ht="14.1" customHeight="1">
      <c r="A603" s="23"/>
      <c r="B603" s="23"/>
      <c r="C603" s="39" t="s">
        <v>50</v>
      </c>
      <c r="D603" s="40">
        <v>0</v>
      </c>
      <c r="E603" s="40">
        <v>0</v>
      </c>
      <c r="F603" s="40">
        <v>0</v>
      </c>
      <c r="G603" s="40">
        <v>0</v>
      </c>
      <c r="H603" s="23"/>
      <c r="I603" s="23"/>
      <c r="J603" s="23"/>
      <c r="K603" s="23"/>
    </row>
    <row r="604" spans="1:11" ht="14.1" customHeight="1">
      <c r="A604" s="23"/>
      <c r="B604" s="23"/>
      <c r="C604" s="39" t="s">
        <v>51</v>
      </c>
      <c r="D604" s="40">
        <v>0</v>
      </c>
      <c r="E604" s="40">
        <v>0</v>
      </c>
      <c r="F604" s="40">
        <v>0</v>
      </c>
      <c r="G604" s="40">
        <v>0</v>
      </c>
      <c r="H604" s="23"/>
      <c r="I604" s="23"/>
      <c r="J604" s="23"/>
      <c r="K604" s="23"/>
    </row>
    <row r="605" spans="1:11" ht="14.1" customHeight="1">
      <c r="A605" s="23"/>
      <c r="B605" s="23"/>
      <c r="C605" s="39" t="s">
        <v>49</v>
      </c>
      <c r="D605" s="40">
        <v>0</v>
      </c>
      <c r="E605" s="40">
        <v>0</v>
      </c>
      <c r="F605" s="40">
        <v>0</v>
      </c>
      <c r="G605" s="40">
        <v>0</v>
      </c>
      <c r="H605" s="23"/>
      <c r="I605" s="23"/>
      <c r="J605" s="23"/>
      <c r="K605" s="23"/>
    </row>
    <row r="606" spans="1:11" ht="14.1" customHeight="1">
      <c r="A606" s="23"/>
      <c r="B606" s="23"/>
      <c r="C606" s="39" t="s">
        <v>50</v>
      </c>
      <c r="D606" s="40">
        <v>0</v>
      </c>
      <c r="E606" s="40">
        <v>0</v>
      </c>
      <c r="F606" s="40">
        <v>0</v>
      </c>
      <c r="G606" s="40">
        <v>0</v>
      </c>
      <c r="H606" s="23"/>
      <c r="I606" s="23"/>
      <c r="J606" s="23"/>
      <c r="K606" s="23"/>
    </row>
    <row r="607" spans="1:11" ht="14.1" customHeight="1">
      <c r="A607" s="23"/>
      <c r="B607" s="23"/>
      <c r="C607" s="39" t="s">
        <v>52</v>
      </c>
      <c r="D607" s="40">
        <v>0</v>
      </c>
      <c r="E607" s="40">
        <v>0</v>
      </c>
      <c r="F607" s="40">
        <v>0</v>
      </c>
      <c r="G607" s="40">
        <v>0</v>
      </c>
      <c r="H607" s="23"/>
      <c r="I607" s="23"/>
      <c r="J607" s="23"/>
      <c r="K607" s="23"/>
    </row>
    <row r="608" spans="1:11" ht="14.1" customHeight="1">
      <c r="A608" s="23"/>
      <c r="B608" s="23"/>
      <c r="C608" s="39" t="s">
        <v>49</v>
      </c>
      <c r="D608" s="40">
        <v>0</v>
      </c>
      <c r="E608" s="40">
        <v>0</v>
      </c>
      <c r="F608" s="40">
        <v>0</v>
      </c>
      <c r="G608" s="40">
        <v>0</v>
      </c>
      <c r="H608" s="23"/>
      <c r="I608" s="23"/>
      <c r="J608" s="23"/>
      <c r="K608" s="23"/>
    </row>
    <row r="609" spans="1:11" ht="14.1" customHeight="1">
      <c r="A609" s="23"/>
      <c r="B609" s="23"/>
      <c r="C609" s="39" t="s">
        <v>50</v>
      </c>
      <c r="D609" s="40">
        <v>0</v>
      </c>
      <c r="E609" s="40">
        <v>0</v>
      </c>
      <c r="F609" s="40">
        <v>0</v>
      </c>
      <c r="G609" s="40">
        <v>0</v>
      </c>
      <c r="H609" s="23"/>
      <c r="I609" s="23"/>
      <c r="J609" s="23"/>
      <c r="K609" s="23"/>
    </row>
    <row r="610" spans="1:11" ht="14.1" customHeight="1">
      <c r="A610" s="23"/>
      <c r="B610" s="23"/>
      <c r="C610" s="39" t="s">
        <v>53</v>
      </c>
      <c r="D610" s="40">
        <v>0</v>
      </c>
      <c r="E610" s="40">
        <v>0</v>
      </c>
      <c r="F610" s="40">
        <v>0</v>
      </c>
      <c r="G610" s="40">
        <v>0</v>
      </c>
      <c r="H610" s="23"/>
      <c r="I610" s="23"/>
      <c r="J610" s="23"/>
      <c r="K610" s="23"/>
    </row>
    <row r="611" spans="1:11" ht="14.1" customHeight="1">
      <c r="A611" s="23"/>
      <c r="B611" s="23"/>
      <c r="C611" s="39" t="s">
        <v>49</v>
      </c>
      <c r="D611" s="40">
        <v>0</v>
      </c>
      <c r="E611" s="40">
        <v>0</v>
      </c>
      <c r="F611" s="40">
        <v>0</v>
      </c>
      <c r="G611" s="40">
        <v>0</v>
      </c>
      <c r="H611" s="23"/>
      <c r="I611" s="23"/>
      <c r="J611" s="23"/>
      <c r="K611" s="23"/>
    </row>
    <row r="612" spans="1:11" ht="14.1" customHeight="1">
      <c r="A612" s="23"/>
      <c r="B612" s="23"/>
      <c r="C612" s="39" t="s">
        <v>50</v>
      </c>
      <c r="D612" s="40">
        <v>0</v>
      </c>
      <c r="E612" s="40">
        <v>0</v>
      </c>
      <c r="F612" s="40">
        <v>0</v>
      </c>
      <c r="G612" s="40">
        <v>0</v>
      </c>
      <c r="H612" s="23"/>
      <c r="I612" s="23"/>
      <c r="J612" s="23"/>
      <c r="K612" s="23"/>
    </row>
    <row r="613" spans="1:11" ht="14.1" customHeight="1">
      <c r="A613" s="23"/>
      <c r="B613" s="23"/>
      <c r="C613" s="39" t="s">
        <v>54</v>
      </c>
      <c r="D613" s="40">
        <v>0</v>
      </c>
      <c r="E613" s="40">
        <v>0</v>
      </c>
      <c r="F613" s="40">
        <v>0</v>
      </c>
      <c r="G613" s="40">
        <v>0</v>
      </c>
      <c r="H613" s="23"/>
      <c r="I613" s="23"/>
      <c r="J613" s="23"/>
      <c r="K613" s="23"/>
    </row>
    <row r="614" spans="1:11" ht="14.1" customHeight="1">
      <c r="A614" s="23"/>
      <c r="B614" s="23"/>
      <c r="C614" s="39" t="s">
        <v>49</v>
      </c>
      <c r="D614" s="40">
        <v>0</v>
      </c>
      <c r="E614" s="40">
        <v>0</v>
      </c>
      <c r="F614" s="40">
        <v>0</v>
      </c>
      <c r="G614" s="40">
        <v>0</v>
      </c>
      <c r="H614" s="23"/>
      <c r="I614" s="23"/>
      <c r="J614" s="23"/>
      <c r="K614" s="23"/>
    </row>
    <row r="615" spans="1:11" ht="14.1" customHeight="1">
      <c r="A615" s="23"/>
      <c r="B615" s="23"/>
      <c r="C615" s="39" t="s">
        <v>50</v>
      </c>
      <c r="D615" s="40">
        <v>0</v>
      </c>
      <c r="E615" s="40">
        <v>0</v>
      </c>
      <c r="F615" s="40">
        <v>0</v>
      </c>
      <c r="G615" s="40">
        <v>0</v>
      </c>
      <c r="H615" s="23"/>
      <c r="I615" s="23"/>
      <c r="J615" s="23"/>
      <c r="K615" s="23"/>
    </row>
    <row r="616" spans="1:11" ht="14.1" customHeight="1">
      <c r="A616" s="23"/>
      <c r="B616" s="23"/>
      <c r="C616" s="39" t="s">
        <v>55</v>
      </c>
      <c r="D616" s="40">
        <v>0</v>
      </c>
      <c r="E616" s="40">
        <v>0</v>
      </c>
      <c r="F616" s="40">
        <v>0</v>
      </c>
      <c r="G616" s="40">
        <v>0</v>
      </c>
      <c r="H616" s="23"/>
      <c r="I616" s="23"/>
      <c r="J616" s="23"/>
      <c r="K616" s="23"/>
    </row>
    <row r="617" spans="1:11" ht="14.1" customHeight="1">
      <c r="A617" s="23"/>
      <c r="B617" s="23"/>
      <c r="C617" s="39" t="s">
        <v>49</v>
      </c>
      <c r="D617" s="40">
        <v>0</v>
      </c>
      <c r="E617" s="40">
        <v>0</v>
      </c>
      <c r="F617" s="40">
        <v>0</v>
      </c>
      <c r="G617" s="40">
        <v>0</v>
      </c>
      <c r="H617" s="23"/>
      <c r="I617" s="23"/>
      <c r="J617" s="23"/>
      <c r="K617" s="23"/>
    </row>
    <row r="618" spans="1:11" ht="14.1" customHeight="1">
      <c r="A618" s="23"/>
      <c r="B618" s="23"/>
      <c r="C618" s="39" t="s">
        <v>50</v>
      </c>
      <c r="D618" s="40">
        <v>0</v>
      </c>
      <c r="E618" s="40">
        <v>0</v>
      </c>
      <c r="F618" s="40">
        <v>0</v>
      </c>
      <c r="G618" s="40">
        <v>0</v>
      </c>
      <c r="H618" s="23"/>
      <c r="I618" s="23"/>
      <c r="J618" s="23"/>
      <c r="K618" s="23"/>
    </row>
    <row r="619" spans="1:11" ht="14.1" customHeight="1">
      <c r="A619" s="23"/>
      <c r="B619" s="23"/>
      <c r="C619" s="39" t="s">
        <v>56</v>
      </c>
      <c r="D619" s="40">
        <v>0</v>
      </c>
      <c r="E619" s="40">
        <v>0</v>
      </c>
      <c r="F619" s="40">
        <v>0</v>
      </c>
      <c r="G619" s="40">
        <v>0</v>
      </c>
      <c r="H619" s="23"/>
      <c r="I619" s="23"/>
      <c r="J619" s="23"/>
      <c r="K619" s="23"/>
    </row>
    <row r="620" spans="1:11" ht="14.1" customHeight="1">
      <c r="A620" s="23"/>
      <c r="B620" s="23"/>
      <c r="C620" s="39" t="s">
        <v>49</v>
      </c>
      <c r="D620" s="40">
        <v>0</v>
      </c>
      <c r="E620" s="40">
        <v>0</v>
      </c>
      <c r="F620" s="40">
        <v>0</v>
      </c>
      <c r="G620" s="40">
        <v>0</v>
      </c>
      <c r="H620" s="23"/>
      <c r="I620" s="23"/>
      <c r="J620" s="23"/>
      <c r="K620" s="23"/>
    </row>
    <row r="621" spans="1:11" ht="14.1" customHeight="1">
      <c r="A621" s="23"/>
      <c r="B621" s="23"/>
      <c r="C621" s="39" t="s">
        <v>50</v>
      </c>
      <c r="D621" s="40">
        <v>0</v>
      </c>
      <c r="E621" s="40">
        <v>0</v>
      </c>
      <c r="F621" s="40">
        <v>0</v>
      </c>
      <c r="G621" s="40">
        <v>0</v>
      </c>
      <c r="H621" s="23"/>
      <c r="I621" s="23"/>
      <c r="J621" s="23"/>
      <c r="K621" s="23"/>
    </row>
    <row r="622" spans="1:11" ht="14.1" customHeight="1">
      <c r="A622" s="23"/>
      <c r="B622" s="23"/>
      <c r="C622" s="39" t="s">
        <v>57</v>
      </c>
      <c r="D622" s="40">
        <v>0</v>
      </c>
      <c r="E622" s="40">
        <v>0</v>
      </c>
      <c r="F622" s="40">
        <v>0</v>
      </c>
      <c r="G622" s="40">
        <v>0</v>
      </c>
      <c r="H622" s="23"/>
      <c r="I622" s="23"/>
      <c r="J622" s="23"/>
      <c r="K622" s="23"/>
    </row>
    <row r="623" spans="1:11" ht="14.1" customHeight="1">
      <c r="A623" s="23"/>
      <c r="B623" s="23"/>
      <c r="C623" s="39" t="s">
        <v>49</v>
      </c>
      <c r="D623" s="40">
        <v>0</v>
      </c>
      <c r="E623" s="40">
        <v>0</v>
      </c>
      <c r="F623" s="40">
        <v>0</v>
      </c>
      <c r="G623" s="40">
        <v>0</v>
      </c>
      <c r="H623" s="23"/>
      <c r="I623" s="23"/>
      <c r="J623" s="23"/>
      <c r="K623" s="23"/>
    </row>
    <row r="624" spans="1:11" ht="14.1" customHeight="1">
      <c r="A624" s="23"/>
      <c r="B624" s="23"/>
      <c r="C624" s="39" t="s">
        <v>58</v>
      </c>
      <c r="D624" s="40">
        <v>0</v>
      </c>
      <c r="E624" s="40">
        <v>0</v>
      </c>
      <c r="F624" s="40">
        <v>0</v>
      </c>
      <c r="G624" s="40">
        <v>0</v>
      </c>
      <c r="H624" s="23"/>
      <c r="I624" s="23"/>
      <c r="J624" s="23"/>
      <c r="K624" s="23"/>
    </row>
    <row r="625" spans="1:11" ht="14.1" customHeight="1">
      <c r="A625" s="23"/>
      <c r="B625" s="23"/>
      <c r="C625" s="39" t="s">
        <v>59</v>
      </c>
      <c r="D625" s="40">
        <v>0</v>
      </c>
      <c r="E625" s="40">
        <v>0</v>
      </c>
      <c r="F625" s="40">
        <v>0</v>
      </c>
      <c r="G625" s="40">
        <v>0</v>
      </c>
      <c r="H625" s="23"/>
      <c r="I625" s="23"/>
      <c r="J625" s="23"/>
      <c r="K625" s="23"/>
    </row>
    <row r="626" spans="1:11" ht="14.1" customHeight="1">
      <c r="A626" s="23"/>
      <c r="B626" s="23"/>
      <c r="C626" s="39" t="s">
        <v>60</v>
      </c>
      <c r="D626" s="40">
        <v>0</v>
      </c>
      <c r="E626" s="40">
        <v>0</v>
      </c>
      <c r="F626" s="40">
        <v>0</v>
      </c>
      <c r="G626" s="40">
        <v>0</v>
      </c>
      <c r="H626" s="23"/>
      <c r="I626" s="23"/>
      <c r="J626" s="23"/>
      <c r="K626" s="23"/>
    </row>
    <row r="627" spans="1:11" ht="14.1" customHeight="1">
      <c r="A627" s="23"/>
      <c r="B627" s="23"/>
      <c r="C627" s="39" t="s">
        <v>61</v>
      </c>
      <c r="D627" s="40">
        <v>0</v>
      </c>
      <c r="E627" s="40">
        <v>0</v>
      </c>
      <c r="F627" s="40">
        <v>0</v>
      </c>
      <c r="G627" s="40">
        <v>0</v>
      </c>
      <c r="H627" s="23"/>
      <c r="I627" s="23"/>
      <c r="J627" s="23"/>
      <c r="K627" s="23"/>
    </row>
    <row r="628" spans="1:11" ht="14.1" customHeight="1">
      <c r="A628" s="23"/>
      <c r="B628" s="23"/>
      <c r="C628" s="39" t="s">
        <v>62</v>
      </c>
      <c r="D628" s="40">
        <v>0</v>
      </c>
      <c r="E628" s="40">
        <v>105235557</v>
      </c>
      <c r="F628" s="40">
        <v>0</v>
      </c>
      <c r="G628" s="40">
        <v>0</v>
      </c>
      <c r="H628" s="23"/>
      <c r="I628" s="23"/>
      <c r="J628" s="23"/>
      <c r="K628" s="23"/>
    </row>
    <row r="629" spans="1:11" ht="14.1" customHeight="1">
      <c r="A629" s="23"/>
      <c r="B629" s="23"/>
      <c r="C629" s="39" t="s">
        <v>49</v>
      </c>
      <c r="D629" s="40">
        <v>0</v>
      </c>
      <c r="E629" s="40">
        <v>105235557</v>
      </c>
      <c r="F629" s="40">
        <v>0</v>
      </c>
      <c r="G629" s="40">
        <v>0</v>
      </c>
      <c r="H629" s="23"/>
      <c r="I629" s="23"/>
      <c r="J629" s="23"/>
      <c r="K629" s="23"/>
    </row>
    <row r="630" spans="1:11" ht="14.1" customHeight="1">
      <c r="A630" s="23"/>
      <c r="B630" s="23"/>
      <c r="C630" s="39" t="s">
        <v>58</v>
      </c>
      <c r="D630" s="40">
        <v>0</v>
      </c>
      <c r="E630" s="40">
        <v>0</v>
      </c>
      <c r="F630" s="40">
        <v>0</v>
      </c>
      <c r="G630" s="40">
        <v>0</v>
      </c>
      <c r="H630" s="23"/>
      <c r="I630" s="23"/>
      <c r="J630" s="23"/>
      <c r="K630" s="23"/>
    </row>
    <row r="631" spans="1:11" ht="14.1" customHeight="1">
      <c r="A631" s="23"/>
      <c r="B631" s="23"/>
      <c r="C631" s="39" t="s">
        <v>59</v>
      </c>
      <c r="D631" s="40">
        <v>0</v>
      </c>
      <c r="E631" s="40">
        <v>0</v>
      </c>
      <c r="F631" s="40">
        <v>0</v>
      </c>
      <c r="G631" s="40">
        <v>0</v>
      </c>
      <c r="H631" s="23"/>
      <c r="I631" s="23"/>
      <c r="J631" s="23"/>
      <c r="K631" s="23"/>
    </row>
    <row r="632" spans="1:11" ht="14.1" customHeight="1">
      <c r="A632" s="23"/>
      <c r="B632" s="23"/>
      <c r="C632" s="39" t="s">
        <v>60</v>
      </c>
      <c r="D632" s="40">
        <v>0</v>
      </c>
      <c r="E632" s="40">
        <v>0</v>
      </c>
      <c r="F632" s="40">
        <v>0</v>
      </c>
      <c r="G632" s="40">
        <v>0</v>
      </c>
      <c r="H632" s="23"/>
      <c r="I632" s="23"/>
      <c r="J632" s="23"/>
      <c r="K632" s="23"/>
    </row>
    <row r="633" spans="1:11" ht="14.1" customHeight="1">
      <c r="A633" s="23"/>
      <c r="B633" s="23"/>
      <c r="C633" s="39" t="s">
        <v>61</v>
      </c>
      <c r="D633" s="40">
        <v>0</v>
      </c>
      <c r="E633" s="40">
        <v>0</v>
      </c>
      <c r="F633" s="40">
        <v>0</v>
      </c>
      <c r="G633" s="40">
        <v>0</v>
      </c>
      <c r="H633" s="23"/>
      <c r="I633" s="23"/>
      <c r="J633" s="23"/>
      <c r="K633" s="23"/>
    </row>
    <row r="634" spans="1:11" ht="14.1" customHeight="1">
      <c r="A634" s="23"/>
      <c r="B634" s="23"/>
      <c r="C634" s="39" t="s">
        <v>63</v>
      </c>
      <c r="D634" s="40">
        <v>0</v>
      </c>
      <c r="E634" s="40">
        <v>0</v>
      </c>
      <c r="F634" s="40">
        <v>0</v>
      </c>
      <c r="G634" s="40">
        <v>0</v>
      </c>
      <c r="H634" s="23"/>
      <c r="I634" s="23"/>
      <c r="J634" s="23"/>
      <c r="K634" s="23"/>
    </row>
    <row r="635" spans="1:11" ht="14.1" customHeight="1">
      <c r="A635" s="23"/>
      <c r="B635" s="23"/>
      <c r="C635" s="39" t="s">
        <v>49</v>
      </c>
      <c r="D635" s="40">
        <v>0</v>
      </c>
      <c r="E635" s="40">
        <v>0</v>
      </c>
      <c r="F635" s="40">
        <v>0</v>
      </c>
      <c r="G635" s="40">
        <v>0</v>
      </c>
      <c r="H635" s="23"/>
      <c r="I635" s="23"/>
      <c r="J635" s="23"/>
      <c r="K635" s="23"/>
    </row>
    <row r="636" spans="1:11" ht="14.1" customHeight="1">
      <c r="A636" s="23"/>
      <c r="B636" s="23"/>
      <c r="C636" s="39" t="s">
        <v>58</v>
      </c>
      <c r="D636" s="40">
        <v>0</v>
      </c>
      <c r="E636" s="40">
        <v>0</v>
      </c>
      <c r="F636" s="40">
        <v>0</v>
      </c>
      <c r="G636" s="40">
        <v>0</v>
      </c>
      <c r="H636" s="23"/>
      <c r="I636" s="23"/>
      <c r="J636" s="23"/>
      <c r="K636" s="23"/>
    </row>
    <row r="637" spans="1:11" ht="14.1" customHeight="1">
      <c r="A637" s="23"/>
      <c r="B637" s="23"/>
      <c r="C637" s="39" t="s">
        <v>59</v>
      </c>
      <c r="D637" s="40">
        <v>0</v>
      </c>
      <c r="E637" s="40">
        <v>0</v>
      </c>
      <c r="F637" s="40">
        <v>0</v>
      </c>
      <c r="G637" s="40">
        <v>0</v>
      </c>
      <c r="H637" s="23"/>
      <c r="I637" s="23"/>
      <c r="J637" s="23"/>
      <c r="K637" s="23"/>
    </row>
    <row r="638" spans="1:11" ht="14.1" customHeight="1">
      <c r="A638" s="23"/>
      <c r="B638" s="23"/>
      <c r="C638" s="39" t="s">
        <v>60</v>
      </c>
      <c r="D638" s="40">
        <v>0</v>
      </c>
      <c r="E638" s="40">
        <v>0</v>
      </c>
      <c r="F638" s="40">
        <v>0</v>
      </c>
      <c r="G638" s="40">
        <v>0</v>
      </c>
      <c r="H638" s="23"/>
      <c r="I638" s="23"/>
      <c r="J638" s="23"/>
      <c r="K638" s="23"/>
    </row>
    <row r="639" spans="1:11" ht="14.1" customHeight="1">
      <c r="A639" s="23"/>
      <c r="B639" s="23"/>
      <c r="C639" s="39" t="s">
        <v>61</v>
      </c>
      <c r="D639" s="40">
        <v>0</v>
      </c>
      <c r="E639" s="40">
        <v>0</v>
      </c>
      <c r="F639" s="40">
        <v>0</v>
      </c>
      <c r="G639" s="40">
        <v>0</v>
      </c>
      <c r="H639" s="23"/>
      <c r="I639" s="23"/>
      <c r="J639" s="23"/>
      <c r="K639" s="23"/>
    </row>
    <row r="640" spans="1:11" ht="14.1" customHeight="1">
      <c r="A640" s="23"/>
      <c r="B640" s="23"/>
      <c r="C640" s="39" t="s">
        <v>64</v>
      </c>
      <c r="D640" s="40">
        <v>0</v>
      </c>
      <c r="E640" s="40">
        <v>0</v>
      </c>
      <c r="F640" s="40">
        <v>0</v>
      </c>
      <c r="G640" s="40">
        <v>0</v>
      </c>
      <c r="H640" s="23"/>
      <c r="I640" s="23"/>
      <c r="J640" s="23"/>
      <c r="K640" s="23"/>
    </row>
    <row r="641" spans="1:11" ht="14.1" customHeight="1">
      <c r="A641" s="23"/>
      <c r="B641" s="23"/>
      <c r="C641" s="39" t="s">
        <v>65</v>
      </c>
      <c r="D641" s="40">
        <v>0</v>
      </c>
      <c r="E641" s="40">
        <v>0</v>
      </c>
      <c r="F641" s="40">
        <v>0</v>
      </c>
      <c r="G641" s="40">
        <v>0</v>
      </c>
      <c r="H641" s="23"/>
      <c r="I641" s="23"/>
      <c r="J641" s="23"/>
      <c r="K641" s="23"/>
    </row>
    <row r="642" spans="1:11" ht="14.1" customHeight="1">
      <c r="A642" s="23"/>
      <c r="B642" s="23"/>
      <c r="C642" s="41" t="s">
        <v>25</v>
      </c>
      <c r="D642" s="40">
        <v>0</v>
      </c>
      <c r="E642" s="40">
        <v>105235557</v>
      </c>
      <c r="F642" s="40">
        <v>0</v>
      </c>
      <c r="G642" s="40">
        <v>0</v>
      </c>
      <c r="H642" s="23"/>
      <c r="I642" s="23"/>
      <c r="J642" s="23"/>
      <c r="K642" s="23"/>
    </row>
    <row r="643" spans="1:11" ht="14.1" customHeight="1">
      <c r="A643" s="23"/>
      <c r="B643" s="23"/>
      <c r="C643" s="33" t="s">
        <v>19</v>
      </c>
      <c r="D643" s="1850" t="s">
        <v>2861</v>
      </c>
      <c r="E643" s="1851"/>
      <c r="F643" s="1851"/>
      <c r="G643" s="1851"/>
      <c r="H643" s="23"/>
      <c r="I643" s="23"/>
      <c r="J643" s="23"/>
      <c r="K643" s="23"/>
    </row>
    <row r="644" spans="1:11" ht="14.1" customHeight="1">
      <c r="A644" s="23"/>
      <c r="B644" s="23"/>
      <c r="C644" s="34" t="s">
        <v>20</v>
      </c>
      <c r="D644" s="1846" t="s">
        <v>18</v>
      </c>
      <c r="E644" s="1847"/>
      <c r="F644" s="1847"/>
      <c r="G644" s="1847"/>
      <c r="H644" s="23"/>
      <c r="I644" s="23"/>
      <c r="J644" s="23"/>
      <c r="K644" s="23"/>
    </row>
    <row r="645" spans="1:11" ht="14.1" customHeight="1">
      <c r="A645" s="23"/>
      <c r="B645" s="23"/>
      <c r="C645" s="34" t="s">
        <v>21</v>
      </c>
      <c r="D645" s="1846" t="s">
        <v>170</v>
      </c>
      <c r="E645" s="1847"/>
      <c r="F645" s="1847"/>
      <c r="G645" s="1847"/>
      <c r="H645" s="23"/>
      <c r="I645" s="23"/>
      <c r="J645" s="23"/>
      <c r="K645" s="23"/>
    </row>
    <row r="646" spans="1:11" ht="15" customHeight="1">
      <c r="A646" s="23"/>
      <c r="B646" s="23"/>
      <c r="C646" s="35"/>
      <c r="D646" s="36">
        <v>2023</v>
      </c>
      <c r="E646" s="36">
        <v>2024</v>
      </c>
      <c r="F646" s="36">
        <v>2025</v>
      </c>
      <c r="G646" s="36">
        <v>2026</v>
      </c>
      <c r="H646" s="23"/>
      <c r="I646" s="23"/>
      <c r="J646" s="23"/>
      <c r="K646" s="23"/>
    </row>
    <row r="647" spans="1:11" ht="15" customHeight="1">
      <c r="A647" s="23"/>
      <c r="B647" s="23"/>
      <c r="C647" s="37"/>
      <c r="D647" s="38" t="s">
        <v>22</v>
      </c>
      <c r="E647" s="38" t="s">
        <v>23</v>
      </c>
      <c r="F647" s="38" t="s">
        <v>23</v>
      </c>
      <c r="G647" s="38" t="s">
        <v>23</v>
      </c>
      <c r="H647" s="23"/>
      <c r="I647" s="23"/>
      <c r="J647" s="23"/>
      <c r="K647" s="23"/>
    </row>
    <row r="648" spans="1:11" ht="14.1" customHeight="1">
      <c r="A648" s="23"/>
      <c r="B648" s="23"/>
      <c r="C648" s="27" t="s">
        <v>33</v>
      </c>
      <c r="D648" s="31" t="s">
        <v>18</v>
      </c>
      <c r="E648" s="31" t="s">
        <v>170</v>
      </c>
      <c r="F648" s="31" t="s">
        <v>42</v>
      </c>
      <c r="G648" s="31" t="s">
        <v>42</v>
      </c>
      <c r="H648" s="23"/>
      <c r="I648" s="23"/>
      <c r="J648" s="23"/>
      <c r="K648" s="23"/>
    </row>
    <row r="649" spans="1:11" ht="14.1" customHeight="1">
      <c r="A649" s="23"/>
      <c r="B649" s="23"/>
      <c r="C649" s="27" t="s">
        <v>35</v>
      </c>
      <c r="D649" s="31" t="s">
        <v>42</v>
      </c>
      <c r="E649" s="31" t="s">
        <v>2459</v>
      </c>
      <c r="F649" s="31" t="s">
        <v>42</v>
      </c>
      <c r="G649" s="31" t="s">
        <v>42</v>
      </c>
      <c r="H649" s="23"/>
      <c r="I649" s="23"/>
      <c r="J649" s="23"/>
      <c r="K649" s="23"/>
    </row>
    <row r="650" spans="1:11" ht="14.1" customHeight="1">
      <c r="A650" s="23"/>
      <c r="B650" s="23"/>
      <c r="C650" s="27" t="s">
        <v>40</v>
      </c>
      <c r="D650" s="31" t="s">
        <v>42</v>
      </c>
      <c r="E650" s="31" t="s">
        <v>573</v>
      </c>
      <c r="F650" s="31" t="s">
        <v>42</v>
      </c>
      <c r="G650" s="31" t="s">
        <v>42</v>
      </c>
      <c r="H650" s="23"/>
      <c r="I650" s="23"/>
      <c r="J650" s="23"/>
      <c r="K650" s="23"/>
    </row>
    <row r="651" spans="1:11" ht="14.1" customHeight="1">
      <c r="A651" s="23"/>
      <c r="B651" s="23"/>
      <c r="C651" s="27" t="s">
        <v>41</v>
      </c>
      <c r="D651" s="31" t="s">
        <v>18</v>
      </c>
      <c r="E651" s="31" t="s">
        <v>18</v>
      </c>
      <c r="F651" s="31" t="s">
        <v>122</v>
      </c>
      <c r="G651" s="31" t="s">
        <v>18</v>
      </c>
      <c r="H651" s="23"/>
      <c r="I651" s="23"/>
      <c r="J651" s="23"/>
      <c r="K651" s="23"/>
    </row>
    <row r="652" spans="1:11" ht="14.1" customHeight="1">
      <c r="A652" s="23"/>
      <c r="B652" s="23"/>
      <c r="C652" s="27" t="s">
        <v>43</v>
      </c>
      <c r="D652" s="31" t="s">
        <v>18</v>
      </c>
      <c r="E652" s="31" t="s">
        <v>18</v>
      </c>
      <c r="F652" s="31" t="s">
        <v>122</v>
      </c>
      <c r="G652" s="31" t="s">
        <v>18</v>
      </c>
      <c r="H652" s="23"/>
      <c r="I652" s="23"/>
      <c r="J652" s="23"/>
      <c r="K652" s="23"/>
    </row>
    <row r="653" spans="1:11" ht="14.1" customHeight="1">
      <c r="A653" s="23"/>
      <c r="B653" s="23"/>
      <c r="C653" s="27" t="s">
        <v>47</v>
      </c>
      <c r="D653" s="31" t="s">
        <v>18</v>
      </c>
      <c r="E653" s="31" t="s">
        <v>18</v>
      </c>
      <c r="F653" s="31" t="s">
        <v>122</v>
      </c>
      <c r="G653" s="31" t="s">
        <v>18</v>
      </c>
      <c r="H653" s="23"/>
      <c r="I653" s="23"/>
      <c r="J653" s="23"/>
      <c r="K653" s="23"/>
    </row>
    <row r="654" spans="1:11" ht="14.1" customHeight="1">
      <c r="A654" s="23"/>
      <c r="B654" s="23"/>
      <c r="C654" s="1848" t="s">
        <v>24</v>
      </c>
      <c r="D654" s="1849"/>
      <c r="E654" s="1849"/>
      <c r="F654" s="1849"/>
      <c r="G654" s="1849"/>
      <c r="H654" s="23"/>
      <c r="I654" s="23"/>
      <c r="J654" s="23"/>
      <c r="K654" s="23"/>
    </row>
    <row r="655" spans="1:11" ht="14.1" customHeight="1">
      <c r="A655" s="23"/>
      <c r="B655" s="23"/>
      <c r="C655" s="35"/>
      <c r="D655" s="36">
        <v>2023</v>
      </c>
      <c r="E655" s="36">
        <v>2024</v>
      </c>
      <c r="F655" s="36">
        <v>2025</v>
      </c>
      <c r="G655" s="36">
        <v>2026</v>
      </c>
      <c r="H655" s="23"/>
      <c r="I655" s="23"/>
      <c r="J655" s="23"/>
      <c r="K655" s="23"/>
    </row>
    <row r="656" spans="1:11" ht="14.1" customHeight="1">
      <c r="A656" s="23"/>
      <c r="B656" s="23"/>
      <c r="C656" s="37"/>
      <c r="D656" s="38" t="s">
        <v>22</v>
      </c>
      <c r="E656" s="38" t="s">
        <v>23</v>
      </c>
      <c r="F656" s="38" t="s">
        <v>23</v>
      </c>
      <c r="G656" s="38" t="s">
        <v>23</v>
      </c>
      <c r="H656" s="23"/>
      <c r="I656" s="23"/>
      <c r="J656" s="23"/>
      <c r="K656" s="23"/>
    </row>
    <row r="657" spans="1:11" ht="14.1" customHeight="1">
      <c r="A657" s="23"/>
      <c r="B657" s="23"/>
      <c r="C657" s="39" t="s">
        <v>48</v>
      </c>
      <c r="D657" s="40">
        <v>0</v>
      </c>
      <c r="E657" s="40">
        <v>0</v>
      </c>
      <c r="F657" s="40">
        <v>0</v>
      </c>
      <c r="G657" s="40">
        <v>0</v>
      </c>
      <c r="H657" s="23"/>
      <c r="I657" s="23"/>
      <c r="J657" s="23"/>
      <c r="K657" s="23"/>
    </row>
    <row r="658" spans="1:11" ht="14.1" customHeight="1">
      <c r="A658" s="23"/>
      <c r="B658" s="23"/>
      <c r="C658" s="39" t="s">
        <v>49</v>
      </c>
      <c r="D658" s="40">
        <v>0</v>
      </c>
      <c r="E658" s="40">
        <v>0</v>
      </c>
      <c r="F658" s="40">
        <v>0</v>
      </c>
      <c r="G658" s="40">
        <v>0</v>
      </c>
      <c r="H658" s="23"/>
      <c r="I658" s="23"/>
      <c r="J658" s="23"/>
      <c r="K658" s="23"/>
    </row>
    <row r="659" spans="1:11" ht="14.1" customHeight="1">
      <c r="A659" s="23"/>
      <c r="B659" s="23"/>
      <c r="C659" s="39" t="s">
        <v>50</v>
      </c>
      <c r="D659" s="40">
        <v>0</v>
      </c>
      <c r="E659" s="40">
        <v>0</v>
      </c>
      <c r="F659" s="40">
        <v>0</v>
      </c>
      <c r="G659" s="40">
        <v>0</v>
      </c>
      <c r="H659" s="23"/>
      <c r="I659" s="23"/>
      <c r="J659" s="23"/>
      <c r="K659" s="23"/>
    </row>
    <row r="660" spans="1:11" ht="14.1" customHeight="1">
      <c r="A660" s="23"/>
      <c r="B660" s="23"/>
      <c r="C660" s="39" t="s">
        <v>51</v>
      </c>
      <c r="D660" s="40">
        <v>0</v>
      </c>
      <c r="E660" s="40">
        <v>0</v>
      </c>
      <c r="F660" s="40">
        <v>0</v>
      </c>
      <c r="G660" s="40">
        <v>0</v>
      </c>
      <c r="H660" s="23"/>
      <c r="I660" s="23"/>
      <c r="J660" s="23"/>
      <c r="K660" s="23"/>
    </row>
    <row r="661" spans="1:11" ht="14.1" customHeight="1">
      <c r="A661" s="23"/>
      <c r="B661" s="23"/>
      <c r="C661" s="39" t="s">
        <v>49</v>
      </c>
      <c r="D661" s="40">
        <v>0</v>
      </c>
      <c r="E661" s="40">
        <v>0</v>
      </c>
      <c r="F661" s="40">
        <v>0</v>
      </c>
      <c r="G661" s="40">
        <v>0</v>
      </c>
      <c r="H661" s="23"/>
      <c r="I661" s="23"/>
      <c r="J661" s="23"/>
      <c r="K661" s="23"/>
    </row>
    <row r="662" spans="1:11" ht="14.1" customHeight="1">
      <c r="A662" s="23"/>
      <c r="B662" s="23"/>
      <c r="C662" s="39" t="s">
        <v>50</v>
      </c>
      <c r="D662" s="40">
        <v>0</v>
      </c>
      <c r="E662" s="40">
        <v>0</v>
      </c>
      <c r="F662" s="40">
        <v>0</v>
      </c>
      <c r="G662" s="40">
        <v>0</v>
      </c>
      <c r="H662" s="23"/>
      <c r="I662" s="23"/>
      <c r="J662" s="23"/>
      <c r="K662" s="23"/>
    </row>
    <row r="663" spans="1:11" ht="14.1" customHeight="1">
      <c r="A663" s="23"/>
      <c r="B663" s="23"/>
      <c r="C663" s="39" t="s">
        <v>52</v>
      </c>
      <c r="D663" s="40">
        <v>0</v>
      </c>
      <c r="E663" s="40">
        <v>0</v>
      </c>
      <c r="F663" s="40">
        <v>0</v>
      </c>
      <c r="G663" s="40">
        <v>0</v>
      </c>
      <c r="H663" s="23"/>
      <c r="I663" s="23"/>
      <c r="J663" s="23"/>
      <c r="K663" s="23"/>
    </row>
    <row r="664" spans="1:11" ht="14.1" customHeight="1">
      <c r="A664" s="23"/>
      <c r="B664" s="23"/>
      <c r="C664" s="39" t="s">
        <v>49</v>
      </c>
      <c r="D664" s="40">
        <v>0</v>
      </c>
      <c r="E664" s="40">
        <v>0</v>
      </c>
      <c r="F664" s="40">
        <v>0</v>
      </c>
      <c r="G664" s="40">
        <v>0</v>
      </c>
      <c r="H664" s="23"/>
      <c r="I664" s="23"/>
      <c r="J664" s="23"/>
      <c r="K664" s="23"/>
    </row>
    <row r="665" spans="1:11" ht="14.1" customHeight="1">
      <c r="A665" s="23"/>
      <c r="B665" s="23"/>
      <c r="C665" s="39" t="s">
        <v>50</v>
      </c>
      <c r="D665" s="40">
        <v>0</v>
      </c>
      <c r="E665" s="40">
        <v>0</v>
      </c>
      <c r="F665" s="40">
        <v>0</v>
      </c>
      <c r="G665" s="40">
        <v>0</v>
      </c>
      <c r="H665" s="23"/>
      <c r="I665" s="23"/>
      <c r="J665" s="23"/>
      <c r="K665" s="23"/>
    </row>
    <row r="666" spans="1:11" ht="14.1" customHeight="1">
      <c r="A666" s="23"/>
      <c r="B666" s="23"/>
      <c r="C666" s="39" t="s">
        <v>53</v>
      </c>
      <c r="D666" s="40">
        <v>0</v>
      </c>
      <c r="E666" s="40">
        <v>0</v>
      </c>
      <c r="F666" s="40">
        <v>0</v>
      </c>
      <c r="G666" s="40">
        <v>0</v>
      </c>
      <c r="H666" s="23"/>
      <c r="I666" s="23"/>
      <c r="J666" s="23"/>
      <c r="K666" s="23"/>
    </row>
    <row r="667" spans="1:11" ht="14.1" customHeight="1">
      <c r="A667" s="23"/>
      <c r="B667" s="23"/>
      <c r="C667" s="39" t="s">
        <v>49</v>
      </c>
      <c r="D667" s="40">
        <v>0</v>
      </c>
      <c r="E667" s="40">
        <v>0</v>
      </c>
      <c r="F667" s="40">
        <v>0</v>
      </c>
      <c r="G667" s="40">
        <v>0</v>
      </c>
      <c r="H667" s="23"/>
      <c r="I667" s="23"/>
      <c r="J667" s="23"/>
      <c r="K667" s="23"/>
    </row>
    <row r="668" spans="1:11" ht="14.1" customHeight="1">
      <c r="A668" s="23"/>
      <c r="B668" s="23"/>
      <c r="C668" s="39" t="s">
        <v>50</v>
      </c>
      <c r="D668" s="40">
        <v>0</v>
      </c>
      <c r="E668" s="40">
        <v>0</v>
      </c>
      <c r="F668" s="40">
        <v>0</v>
      </c>
      <c r="G668" s="40">
        <v>0</v>
      </c>
      <c r="H668" s="23"/>
      <c r="I668" s="23"/>
      <c r="J668" s="23"/>
      <c r="K668" s="23"/>
    </row>
    <row r="669" spans="1:11" ht="14.1" customHeight="1">
      <c r="A669" s="23"/>
      <c r="B669" s="23"/>
      <c r="C669" s="39" t="s">
        <v>54</v>
      </c>
      <c r="D669" s="40">
        <v>0</v>
      </c>
      <c r="E669" s="40">
        <v>0</v>
      </c>
      <c r="F669" s="40">
        <v>0</v>
      </c>
      <c r="G669" s="40">
        <v>0</v>
      </c>
      <c r="H669" s="23"/>
      <c r="I669" s="23"/>
      <c r="J669" s="23"/>
      <c r="K669" s="23"/>
    </row>
    <row r="670" spans="1:11" ht="14.1" customHeight="1">
      <c r="A670" s="23"/>
      <c r="B670" s="23"/>
      <c r="C670" s="39" t="s">
        <v>49</v>
      </c>
      <c r="D670" s="40">
        <v>0</v>
      </c>
      <c r="E670" s="40">
        <v>0</v>
      </c>
      <c r="F670" s="40">
        <v>0</v>
      </c>
      <c r="G670" s="40">
        <v>0</v>
      </c>
      <c r="H670" s="23"/>
      <c r="I670" s="23"/>
      <c r="J670" s="23"/>
      <c r="K670" s="23"/>
    </row>
    <row r="671" spans="1:11" ht="14.1" customHeight="1">
      <c r="A671" s="23"/>
      <c r="B671" s="23"/>
      <c r="C671" s="39" t="s">
        <v>50</v>
      </c>
      <c r="D671" s="40">
        <v>0</v>
      </c>
      <c r="E671" s="40">
        <v>0</v>
      </c>
      <c r="F671" s="40">
        <v>0</v>
      </c>
      <c r="G671" s="40">
        <v>0</v>
      </c>
      <c r="H671" s="23"/>
      <c r="I671" s="23"/>
      <c r="J671" s="23"/>
      <c r="K671" s="23"/>
    </row>
    <row r="672" spans="1:11" ht="14.1" customHeight="1">
      <c r="A672" s="23"/>
      <c r="B672" s="23"/>
      <c r="C672" s="39" t="s">
        <v>55</v>
      </c>
      <c r="D672" s="40">
        <v>0</v>
      </c>
      <c r="E672" s="40">
        <v>0</v>
      </c>
      <c r="F672" s="40">
        <v>0</v>
      </c>
      <c r="G672" s="40">
        <v>0</v>
      </c>
      <c r="H672" s="23"/>
      <c r="I672" s="23"/>
      <c r="J672" s="23"/>
      <c r="K672" s="23"/>
    </row>
    <row r="673" spans="1:11" ht="14.1" customHeight="1">
      <c r="A673" s="23"/>
      <c r="B673" s="23"/>
      <c r="C673" s="39" t="s">
        <v>49</v>
      </c>
      <c r="D673" s="40">
        <v>0</v>
      </c>
      <c r="E673" s="40">
        <v>0</v>
      </c>
      <c r="F673" s="40">
        <v>0</v>
      </c>
      <c r="G673" s="40">
        <v>0</v>
      </c>
      <c r="H673" s="23"/>
      <c r="I673" s="23"/>
      <c r="J673" s="23"/>
      <c r="K673" s="23"/>
    </row>
    <row r="674" spans="1:11" ht="14.1" customHeight="1">
      <c r="A674" s="23"/>
      <c r="B674" s="23"/>
      <c r="C674" s="39" t="s">
        <v>50</v>
      </c>
      <c r="D674" s="40">
        <v>0</v>
      </c>
      <c r="E674" s="40">
        <v>0</v>
      </c>
      <c r="F674" s="40">
        <v>0</v>
      </c>
      <c r="G674" s="40">
        <v>0</v>
      </c>
      <c r="H674" s="23"/>
      <c r="I674" s="23"/>
      <c r="J674" s="23"/>
      <c r="K674" s="23"/>
    </row>
    <row r="675" spans="1:11" ht="14.1" customHeight="1">
      <c r="A675" s="23"/>
      <c r="B675" s="23"/>
      <c r="C675" s="39" t="s">
        <v>56</v>
      </c>
      <c r="D675" s="40">
        <v>0</v>
      </c>
      <c r="E675" s="40">
        <v>0</v>
      </c>
      <c r="F675" s="40">
        <v>0</v>
      </c>
      <c r="G675" s="40">
        <v>0</v>
      </c>
      <c r="H675" s="23"/>
      <c r="I675" s="23"/>
      <c r="J675" s="23"/>
      <c r="K675" s="23"/>
    </row>
    <row r="676" spans="1:11" ht="14.1" customHeight="1">
      <c r="A676" s="23"/>
      <c r="B676" s="23"/>
      <c r="C676" s="39" t="s">
        <v>49</v>
      </c>
      <c r="D676" s="40">
        <v>0</v>
      </c>
      <c r="E676" s="40">
        <v>0</v>
      </c>
      <c r="F676" s="40">
        <v>0</v>
      </c>
      <c r="G676" s="40">
        <v>0</v>
      </c>
      <c r="H676" s="23"/>
      <c r="I676" s="23"/>
      <c r="J676" s="23"/>
      <c r="K676" s="23"/>
    </row>
    <row r="677" spans="1:11" ht="14.1" customHeight="1">
      <c r="A677" s="23"/>
      <c r="B677" s="23"/>
      <c r="C677" s="39" t="s">
        <v>50</v>
      </c>
      <c r="D677" s="40">
        <v>0</v>
      </c>
      <c r="E677" s="40">
        <v>0</v>
      </c>
      <c r="F677" s="40">
        <v>0</v>
      </c>
      <c r="G677" s="40">
        <v>0</v>
      </c>
      <c r="H677" s="23"/>
      <c r="I677" s="23"/>
      <c r="J677" s="23"/>
      <c r="K677" s="23"/>
    </row>
    <row r="678" spans="1:11" ht="14.1" customHeight="1">
      <c r="A678" s="23"/>
      <c r="B678" s="23"/>
      <c r="C678" s="39" t="s">
        <v>57</v>
      </c>
      <c r="D678" s="40">
        <v>0</v>
      </c>
      <c r="E678" s="40">
        <v>0</v>
      </c>
      <c r="F678" s="40">
        <v>0</v>
      </c>
      <c r="G678" s="40">
        <v>0</v>
      </c>
      <c r="H678" s="23"/>
      <c r="I678" s="23"/>
      <c r="J678" s="23"/>
      <c r="K678" s="23"/>
    </row>
    <row r="679" spans="1:11" ht="14.1" customHeight="1">
      <c r="A679" s="23"/>
      <c r="B679" s="23"/>
      <c r="C679" s="39" t="s">
        <v>49</v>
      </c>
      <c r="D679" s="40">
        <v>0</v>
      </c>
      <c r="E679" s="40">
        <v>0</v>
      </c>
      <c r="F679" s="40">
        <v>0</v>
      </c>
      <c r="G679" s="40">
        <v>0</v>
      </c>
      <c r="H679" s="23"/>
      <c r="I679" s="23"/>
      <c r="J679" s="23"/>
      <c r="K679" s="23"/>
    </row>
    <row r="680" spans="1:11" ht="14.1" customHeight="1">
      <c r="A680" s="23"/>
      <c r="B680" s="23"/>
      <c r="C680" s="39" t="s">
        <v>58</v>
      </c>
      <c r="D680" s="40">
        <v>0</v>
      </c>
      <c r="E680" s="40">
        <v>0</v>
      </c>
      <c r="F680" s="40">
        <v>0</v>
      </c>
      <c r="G680" s="40">
        <v>0</v>
      </c>
      <c r="H680" s="23"/>
      <c r="I680" s="23"/>
      <c r="J680" s="23"/>
      <c r="K680" s="23"/>
    </row>
    <row r="681" spans="1:11" ht="14.1" customHeight="1">
      <c r="A681" s="23"/>
      <c r="B681" s="23"/>
      <c r="C681" s="39" t="s">
        <v>59</v>
      </c>
      <c r="D681" s="40">
        <v>0</v>
      </c>
      <c r="E681" s="40">
        <v>0</v>
      </c>
      <c r="F681" s="40">
        <v>0</v>
      </c>
      <c r="G681" s="40">
        <v>0</v>
      </c>
      <c r="H681" s="23"/>
      <c r="I681" s="23"/>
      <c r="J681" s="23"/>
      <c r="K681" s="23"/>
    </row>
    <row r="682" spans="1:11" ht="14.1" customHeight="1">
      <c r="A682" s="23"/>
      <c r="B682" s="23"/>
      <c r="C682" s="39" t="s">
        <v>60</v>
      </c>
      <c r="D682" s="40">
        <v>0</v>
      </c>
      <c r="E682" s="40">
        <v>0</v>
      </c>
      <c r="F682" s="40">
        <v>0</v>
      </c>
      <c r="G682" s="40">
        <v>0</v>
      </c>
      <c r="H682" s="23"/>
      <c r="I682" s="23"/>
      <c r="J682" s="23"/>
      <c r="K682" s="23"/>
    </row>
    <row r="683" spans="1:11" ht="14.1" customHeight="1">
      <c r="A683" s="23"/>
      <c r="B683" s="23"/>
      <c r="C683" s="39" t="s">
        <v>61</v>
      </c>
      <c r="D683" s="40">
        <v>0</v>
      </c>
      <c r="E683" s="40">
        <v>0</v>
      </c>
      <c r="F683" s="40">
        <v>0</v>
      </c>
      <c r="G683" s="40">
        <v>0</v>
      </c>
      <c r="H683" s="23"/>
      <c r="I683" s="23"/>
      <c r="J683" s="23"/>
      <c r="K683" s="23"/>
    </row>
    <row r="684" spans="1:11" ht="14.1" customHeight="1">
      <c r="A684" s="23"/>
      <c r="B684" s="23"/>
      <c r="C684" s="39" t="s">
        <v>62</v>
      </c>
      <c r="D684" s="40">
        <v>0</v>
      </c>
      <c r="E684" s="40">
        <v>6000000</v>
      </c>
      <c r="F684" s="40">
        <v>0</v>
      </c>
      <c r="G684" s="40">
        <v>0</v>
      </c>
      <c r="H684" s="23"/>
      <c r="I684" s="23"/>
      <c r="J684" s="23"/>
      <c r="K684" s="23"/>
    </row>
    <row r="685" spans="1:11" ht="14.1" customHeight="1">
      <c r="A685" s="23"/>
      <c r="B685" s="23"/>
      <c r="C685" s="39" t="s">
        <v>49</v>
      </c>
      <c r="D685" s="40">
        <v>0</v>
      </c>
      <c r="E685" s="40">
        <v>6000000</v>
      </c>
      <c r="F685" s="40">
        <v>0</v>
      </c>
      <c r="G685" s="40">
        <v>0</v>
      </c>
      <c r="H685" s="23"/>
      <c r="I685" s="23"/>
      <c r="J685" s="23"/>
      <c r="K685" s="23"/>
    </row>
    <row r="686" spans="1:11" ht="14.1" customHeight="1">
      <c r="A686" s="23"/>
      <c r="B686" s="23"/>
      <c r="C686" s="39" t="s">
        <v>58</v>
      </c>
      <c r="D686" s="40">
        <v>0</v>
      </c>
      <c r="E686" s="40">
        <v>0</v>
      </c>
      <c r="F686" s="40">
        <v>0</v>
      </c>
      <c r="G686" s="40">
        <v>0</v>
      </c>
      <c r="H686" s="23"/>
      <c r="I686" s="23"/>
      <c r="J686" s="23"/>
      <c r="K686" s="23"/>
    </row>
    <row r="687" spans="1:11" ht="14.1" customHeight="1">
      <c r="A687" s="23"/>
      <c r="B687" s="23"/>
      <c r="C687" s="39" t="s">
        <v>59</v>
      </c>
      <c r="D687" s="40">
        <v>0</v>
      </c>
      <c r="E687" s="40">
        <v>0</v>
      </c>
      <c r="F687" s="40">
        <v>0</v>
      </c>
      <c r="G687" s="40">
        <v>0</v>
      </c>
      <c r="H687" s="23"/>
      <c r="I687" s="23"/>
      <c r="J687" s="23"/>
      <c r="K687" s="23"/>
    </row>
    <row r="688" spans="1:11" ht="14.1" customHeight="1">
      <c r="A688" s="23"/>
      <c r="B688" s="23"/>
      <c r="C688" s="39" t="s">
        <v>60</v>
      </c>
      <c r="D688" s="40">
        <v>0</v>
      </c>
      <c r="E688" s="40">
        <v>0</v>
      </c>
      <c r="F688" s="40">
        <v>0</v>
      </c>
      <c r="G688" s="40">
        <v>0</v>
      </c>
      <c r="H688" s="23"/>
      <c r="I688" s="23"/>
      <c r="J688" s="23"/>
      <c r="K688" s="23"/>
    </row>
    <row r="689" spans="1:11" ht="14.1" customHeight="1">
      <c r="A689" s="23"/>
      <c r="B689" s="23"/>
      <c r="C689" s="39" t="s">
        <v>61</v>
      </c>
      <c r="D689" s="40">
        <v>0</v>
      </c>
      <c r="E689" s="40">
        <v>0</v>
      </c>
      <c r="F689" s="40">
        <v>0</v>
      </c>
      <c r="G689" s="40">
        <v>0</v>
      </c>
      <c r="H689" s="23"/>
      <c r="I689" s="23"/>
      <c r="J689" s="23"/>
      <c r="K689" s="23"/>
    </row>
    <row r="690" spans="1:11" ht="14.1" customHeight="1">
      <c r="A690" s="23"/>
      <c r="B690" s="23"/>
      <c r="C690" s="39" t="s">
        <v>63</v>
      </c>
      <c r="D690" s="40">
        <v>0</v>
      </c>
      <c r="E690" s="40">
        <v>0</v>
      </c>
      <c r="F690" s="40">
        <v>0</v>
      </c>
      <c r="G690" s="40">
        <v>0</v>
      </c>
      <c r="H690" s="23"/>
      <c r="I690" s="23"/>
      <c r="J690" s="23"/>
      <c r="K690" s="23"/>
    </row>
    <row r="691" spans="1:11" ht="14.1" customHeight="1">
      <c r="A691" s="23"/>
      <c r="B691" s="23"/>
      <c r="C691" s="39" t="s">
        <v>49</v>
      </c>
      <c r="D691" s="40">
        <v>0</v>
      </c>
      <c r="E691" s="40">
        <v>0</v>
      </c>
      <c r="F691" s="40">
        <v>0</v>
      </c>
      <c r="G691" s="40">
        <v>0</v>
      </c>
      <c r="H691" s="23"/>
      <c r="I691" s="23"/>
      <c r="J691" s="23"/>
      <c r="K691" s="23"/>
    </row>
    <row r="692" spans="1:11" ht="14.1" customHeight="1">
      <c r="A692" s="23"/>
      <c r="B692" s="23"/>
      <c r="C692" s="39" t="s">
        <v>58</v>
      </c>
      <c r="D692" s="40">
        <v>0</v>
      </c>
      <c r="E692" s="40">
        <v>0</v>
      </c>
      <c r="F692" s="40">
        <v>0</v>
      </c>
      <c r="G692" s="40">
        <v>0</v>
      </c>
      <c r="H692" s="23"/>
      <c r="I692" s="23"/>
      <c r="J692" s="23"/>
      <c r="K692" s="23"/>
    </row>
    <row r="693" spans="1:11" ht="14.1" customHeight="1">
      <c r="A693" s="23"/>
      <c r="B693" s="23"/>
      <c r="C693" s="39" t="s">
        <v>59</v>
      </c>
      <c r="D693" s="40">
        <v>0</v>
      </c>
      <c r="E693" s="40">
        <v>0</v>
      </c>
      <c r="F693" s="40">
        <v>0</v>
      </c>
      <c r="G693" s="40">
        <v>0</v>
      </c>
      <c r="H693" s="23"/>
      <c r="I693" s="23"/>
      <c r="J693" s="23"/>
      <c r="K693" s="23"/>
    </row>
    <row r="694" spans="1:11" ht="14.1" customHeight="1">
      <c r="A694" s="23"/>
      <c r="B694" s="23"/>
      <c r="C694" s="39" t="s">
        <v>60</v>
      </c>
      <c r="D694" s="40">
        <v>0</v>
      </c>
      <c r="E694" s="40">
        <v>0</v>
      </c>
      <c r="F694" s="40">
        <v>0</v>
      </c>
      <c r="G694" s="40">
        <v>0</v>
      </c>
      <c r="H694" s="23"/>
      <c r="I694" s="23"/>
      <c r="J694" s="23"/>
      <c r="K694" s="23"/>
    </row>
    <row r="695" spans="1:11" ht="14.1" customHeight="1">
      <c r="A695" s="23"/>
      <c r="B695" s="23"/>
      <c r="C695" s="39" t="s">
        <v>61</v>
      </c>
      <c r="D695" s="40">
        <v>0</v>
      </c>
      <c r="E695" s="40">
        <v>0</v>
      </c>
      <c r="F695" s="40">
        <v>0</v>
      </c>
      <c r="G695" s="40">
        <v>0</v>
      </c>
      <c r="H695" s="23"/>
      <c r="I695" s="23"/>
      <c r="J695" s="23"/>
      <c r="K695" s="23"/>
    </row>
    <row r="696" spans="1:11" ht="14.1" customHeight="1">
      <c r="A696" s="23"/>
      <c r="B696" s="23"/>
      <c r="C696" s="39" t="s">
        <v>64</v>
      </c>
      <c r="D696" s="40">
        <v>0</v>
      </c>
      <c r="E696" s="40">
        <v>0</v>
      </c>
      <c r="F696" s="40">
        <v>0</v>
      </c>
      <c r="G696" s="40">
        <v>0</v>
      </c>
      <c r="H696" s="23"/>
      <c r="I696" s="23"/>
      <c r="J696" s="23"/>
      <c r="K696" s="23"/>
    </row>
    <row r="697" spans="1:11" ht="14.1" customHeight="1">
      <c r="A697" s="23"/>
      <c r="B697" s="23"/>
      <c r="C697" s="39" t="s">
        <v>65</v>
      </c>
      <c r="D697" s="40">
        <v>0</v>
      </c>
      <c r="E697" s="40">
        <v>0</v>
      </c>
      <c r="F697" s="40">
        <v>0</v>
      </c>
      <c r="G697" s="40">
        <v>0</v>
      </c>
      <c r="H697" s="23"/>
      <c r="I697" s="23"/>
      <c r="J697" s="23"/>
      <c r="K697" s="23"/>
    </row>
    <row r="698" spans="1:11" ht="14.1" customHeight="1">
      <c r="A698" s="23"/>
      <c r="B698" s="23"/>
      <c r="C698" s="41" t="s">
        <v>25</v>
      </c>
      <c r="D698" s="40">
        <v>0</v>
      </c>
      <c r="E698" s="40">
        <v>6000000</v>
      </c>
      <c r="F698" s="40">
        <v>0</v>
      </c>
      <c r="G698" s="40">
        <v>0</v>
      </c>
      <c r="H698" s="23"/>
      <c r="I698" s="23"/>
      <c r="J698" s="23"/>
      <c r="K698" s="23"/>
    </row>
    <row r="699" spans="1:11" ht="14.1" customHeight="1">
      <c r="A699" s="23"/>
      <c r="B699" s="23"/>
      <c r="C699" s="33" t="s">
        <v>19</v>
      </c>
      <c r="D699" s="1850" t="s">
        <v>2860</v>
      </c>
      <c r="E699" s="1851"/>
      <c r="F699" s="1851"/>
      <c r="G699" s="1851"/>
      <c r="H699" s="23"/>
      <c r="I699" s="23"/>
      <c r="J699" s="23"/>
      <c r="K699" s="23"/>
    </row>
    <row r="700" spans="1:11" ht="14.1" customHeight="1">
      <c r="A700" s="23"/>
      <c r="B700" s="23"/>
      <c r="C700" s="34" t="s">
        <v>20</v>
      </c>
      <c r="D700" s="1846" t="s">
        <v>18</v>
      </c>
      <c r="E700" s="1847"/>
      <c r="F700" s="1847"/>
      <c r="G700" s="1847"/>
      <c r="H700" s="23"/>
      <c r="I700" s="23"/>
      <c r="J700" s="23"/>
      <c r="K700" s="23"/>
    </row>
    <row r="701" spans="1:11" ht="14.1" customHeight="1">
      <c r="A701" s="23"/>
      <c r="B701" s="23"/>
      <c r="C701" s="34" t="s">
        <v>21</v>
      </c>
      <c r="D701" s="1846" t="s">
        <v>170</v>
      </c>
      <c r="E701" s="1847"/>
      <c r="F701" s="1847"/>
      <c r="G701" s="1847"/>
      <c r="H701" s="23"/>
      <c r="I701" s="23"/>
      <c r="J701" s="23"/>
      <c r="K701" s="23"/>
    </row>
    <row r="702" spans="1:11" ht="15" customHeight="1">
      <c r="A702" s="23"/>
      <c r="B702" s="23"/>
      <c r="C702" s="35"/>
      <c r="D702" s="36">
        <v>2023</v>
      </c>
      <c r="E702" s="36">
        <v>2024</v>
      </c>
      <c r="F702" s="36">
        <v>2025</v>
      </c>
      <c r="G702" s="36">
        <v>2026</v>
      </c>
      <c r="H702" s="23"/>
      <c r="I702" s="23"/>
      <c r="J702" s="23"/>
      <c r="K702" s="23"/>
    </row>
    <row r="703" spans="1:11" ht="15" customHeight="1">
      <c r="A703" s="23"/>
      <c r="B703" s="23"/>
      <c r="C703" s="37"/>
      <c r="D703" s="38" t="s">
        <v>22</v>
      </c>
      <c r="E703" s="38" t="s">
        <v>23</v>
      </c>
      <c r="F703" s="38" t="s">
        <v>23</v>
      </c>
      <c r="G703" s="38" t="s">
        <v>23</v>
      </c>
      <c r="H703" s="23"/>
      <c r="I703" s="23"/>
      <c r="J703" s="23"/>
      <c r="K703" s="23"/>
    </row>
    <row r="704" spans="1:11" ht="14.1" customHeight="1">
      <c r="A704" s="23"/>
      <c r="B704" s="23"/>
      <c r="C704" s="27" t="s">
        <v>33</v>
      </c>
      <c r="D704" s="31" t="s">
        <v>18</v>
      </c>
      <c r="E704" s="31" t="s">
        <v>170</v>
      </c>
      <c r="F704" s="31" t="s">
        <v>42</v>
      </c>
      <c r="G704" s="31" t="s">
        <v>42</v>
      </c>
      <c r="H704" s="23"/>
      <c r="I704" s="23"/>
      <c r="J704" s="23"/>
      <c r="K704" s="23"/>
    </row>
    <row r="705" spans="1:11" ht="14.1" customHeight="1">
      <c r="A705" s="23"/>
      <c r="B705" s="23"/>
      <c r="C705" s="27" t="s">
        <v>35</v>
      </c>
      <c r="D705" s="31" t="s">
        <v>42</v>
      </c>
      <c r="E705" s="31" t="s">
        <v>2859</v>
      </c>
      <c r="F705" s="31" t="s">
        <v>42</v>
      </c>
      <c r="G705" s="31" t="s">
        <v>42</v>
      </c>
      <c r="H705" s="23"/>
      <c r="I705" s="23"/>
      <c r="J705" s="23"/>
      <c r="K705" s="23"/>
    </row>
    <row r="706" spans="1:11" ht="14.1" customHeight="1">
      <c r="A706" s="23"/>
      <c r="B706" s="23"/>
      <c r="C706" s="27" t="s">
        <v>40</v>
      </c>
      <c r="D706" s="31" t="s">
        <v>42</v>
      </c>
      <c r="E706" s="31" t="s">
        <v>2858</v>
      </c>
      <c r="F706" s="31" t="s">
        <v>42</v>
      </c>
      <c r="G706" s="31" t="s">
        <v>42</v>
      </c>
      <c r="H706" s="23"/>
      <c r="I706" s="23"/>
      <c r="J706" s="23"/>
      <c r="K706" s="23"/>
    </row>
    <row r="707" spans="1:11" ht="14.1" customHeight="1">
      <c r="A707" s="23"/>
      <c r="B707" s="23"/>
      <c r="C707" s="27" t="s">
        <v>41</v>
      </c>
      <c r="D707" s="31" t="s">
        <v>18</v>
      </c>
      <c r="E707" s="31" t="s">
        <v>18</v>
      </c>
      <c r="F707" s="31" t="s">
        <v>122</v>
      </c>
      <c r="G707" s="31" t="s">
        <v>18</v>
      </c>
      <c r="H707" s="23"/>
      <c r="I707" s="23"/>
      <c r="J707" s="23"/>
      <c r="K707" s="23"/>
    </row>
    <row r="708" spans="1:11" ht="14.1" customHeight="1">
      <c r="A708" s="23"/>
      <c r="B708" s="23"/>
      <c r="C708" s="27" t="s">
        <v>43</v>
      </c>
      <c r="D708" s="31" t="s">
        <v>18</v>
      </c>
      <c r="E708" s="31" t="s">
        <v>18</v>
      </c>
      <c r="F708" s="31" t="s">
        <v>122</v>
      </c>
      <c r="G708" s="31" t="s">
        <v>18</v>
      </c>
      <c r="H708" s="23"/>
      <c r="I708" s="23"/>
      <c r="J708" s="23"/>
      <c r="K708" s="23"/>
    </row>
    <row r="709" spans="1:11" ht="14.1" customHeight="1">
      <c r="A709" s="23"/>
      <c r="B709" s="23"/>
      <c r="C709" s="27" t="s">
        <v>47</v>
      </c>
      <c r="D709" s="31" t="s">
        <v>18</v>
      </c>
      <c r="E709" s="31" t="s">
        <v>18</v>
      </c>
      <c r="F709" s="31" t="s">
        <v>122</v>
      </c>
      <c r="G709" s="31" t="s">
        <v>18</v>
      </c>
      <c r="H709" s="23"/>
      <c r="I709" s="23"/>
      <c r="J709" s="23"/>
      <c r="K709" s="23"/>
    </row>
    <row r="710" spans="1:11" ht="14.1" customHeight="1">
      <c r="A710" s="23"/>
      <c r="B710" s="23"/>
      <c r="C710" s="1848" t="s">
        <v>24</v>
      </c>
      <c r="D710" s="1849"/>
      <c r="E710" s="1849"/>
      <c r="F710" s="1849"/>
      <c r="G710" s="1849"/>
      <c r="H710" s="23"/>
      <c r="I710" s="23"/>
      <c r="J710" s="23"/>
      <c r="K710" s="23"/>
    </row>
    <row r="711" spans="1:11" ht="14.1" customHeight="1">
      <c r="A711" s="23"/>
      <c r="B711" s="23"/>
      <c r="C711" s="35"/>
      <c r="D711" s="36">
        <v>2023</v>
      </c>
      <c r="E711" s="36">
        <v>2024</v>
      </c>
      <c r="F711" s="36">
        <v>2025</v>
      </c>
      <c r="G711" s="36">
        <v>2026</v>
      </c>
      <c r="H711" s="23"/>
      <c r="I711" s="23"/>
      <c r="J711" s="23"/>
      <c r="K711" s="23"/>
    </row>
    <row r="712" spans="1:11" ht="14.1" customHeight="1">
      <c r="A712" s="23"/>
      <c r="B712" s="23"/>
      <c r="C712" s="37"/>
      <c r="D712" s="38" t="s">
        <v>22</v>
      </c>
      <c r="E712" s="38" t="s">
        <v>23</v>
      </c>
      <c r="F712" s="38" t="s">
        <v>23</v>
      </c>
      <c r="G712" s="38" t="s">
        <v>23</v>
      </c>
      <c r="H712" s="23"/>
      <c r="I712" s="23"/>
      <c r="J712" s="23"/>
      <c r="K712" s="23"/>
    </row>
    <row r="713" spans="1:11" ht="14.1" customHeight="1">
      <c r="A713" s="23"/>
      <c r="B713" s="23"/>
      <c r="C713" s="39" t="s">
        <v>48</v>
      </c>
      <c r="D713" s="40">
        <v>0</v>
      </c>
      <c r="E713" s="40">
        <v>0</v>
      </c>
      <c r="F713" s="40">
        <v>0</v>
      </c>
      <c r="G713" s="40">
        <v>0</v>
      </c>
      <c r="H713" s="23"/>
      <c r="I713" s="23"/>
      <c r="J713" s="23"/>
      <c r="K713" s="23"/>
    </row>
    <row r="714" spans="1:11" ht="14.1" customHeight="1">
      <c r="A714" s="23"/>
      <c r="B714" s="23"/>
      <c r="C714" s="39" t="s">
        <v>49</v>
      </c>
      <c r="D714" s="40">
        <v>0</v>
      </c>
      <c r="E714" s="40">
        <v>0</v>
      </c>
      <c r="F714" s="40">
        <v>0</v>
      </c>
      <c r="G714" s="40">
        <v>0</v>
      </c>
      <c r="H714" s="23"/>
      <c r="I714" s="23"/>
      <c r="J714" s="23"/>
      <c r="K714" s="23"/>
    </row>
    <row r="715" spans="1:11" ht="14.1" customHeight="1">
      <c r="A715" s="23"/>
      <c r="B715" s="23"/>
      <c r="C715" s="39" t="s">
        <v>50</v>
      </c>
      <c r="D715" s="40">
        <v>0</v>
      </c>
      <c r="E715" s="40">
        <v>0</v>
      </c>
      <c r="F715" s="40">
        <v>0</v>
      </c>
      <c r="G715" s="40">
        <v>0</v>
      </c>
      <c r="H715" s="23"/>
      <c r="I715" s="23"/>
      <c r="J715" s="23"/>
      <c r="K715" s="23"/>
    </row>
    <row r="716" spans="1:11" ht="14.1" customHeight="1">
      <c r="A716" s="23"/>
      <c r="B716" s="23"/>
      <c r="C716" s="39" t="s">
        <v>51</v>
      </c>
      <c r="D716" s="40">
        <v>0</v>
      </c>
      <c r="E716" s="40">
        <v>0</v>
      </c>
      <c r="F716" s="40">
        <v>0</v>
      </c>
      <c r="G716" s="40">
        <v>0</v>
      </c>
      <c r="H716" s="23"/>
      <c r="I716" s="23"/>
      <c r="J716" s="23"/>
      <c r="K716" s="23"/>
    </row>
    <row r="717" spans="1:11" ht="14.1" customHeight="1">
      <c r="A717" s="23"/>
      <c r="B717" s="23"/>
      <c r="C717" s="39" t="s">
        <v>49</v>
      </c>
      <c r="D717" s="40">
        <v>0</v>
      </c>
      <c r="E717" s="40">
        <v>0</v>
      </c>
      <c r="F717" s="40">
        <v>0</v>
      </c>
      <c r="G717" s="40">
        <v>0</v>
      </c>
      <c r="H717" s="23"/>
      <c r="I717" s="23"/>
      <c r="J717" s="23"/>
      <c r="K717" s="23"/>
    </row>
    <row r="718" spans="1:11" ht="14.1" customHeight="1">
      <c r="A718" s="23"/>
      <c r="B718" s="23"/>
      <c r="C718" s="39" t="s">
        <v>50</v>
      </c>
      <c r="D718" s="40">
        <v>0</v>
      </c>
      <c r="E718" s="40">
        <v>0</v>
      </c>
      <c r="F718" s="40">
        <v>0</v>
      </c>
      <c r="G718" s="40">
        <v>0</v>
      </c>
      <c r="H718" s="23"/>
      <c r="I718" s="23"/>
      <c r="J718" s="23"/>
      <c r="K718" s="23"/>
    </row>
    <row r="719" spans="1:11" ht="14.1" customHeight="1">
      <c r="A719" s="23"/>
      <c r="B719" s="23"/>
      <c r="C719" s="39" t="s">
        <v>52</v>
      </c>
      <c r="D719" s="40">
        <v>0</v>
      </c>
      <c r="E719" s="40">
        <v>0</v>
      </c>
      <c r="F719" s="40">
        <v>0</v>
      </c>
      <c r="G719" s="40">
        <v>0</v>
      </c>
      <c r="H719" s="23"/>
      <c r="I719" s="23"/>
      <c r="J719" s="23"/>
      <c r="K719" s="23"/>
    </row>
    <row r="720" spans="1:11" ht="14.1" customHeight="1">
      <c r="A720" s="23"/>
      <c r="B720" s="23"/>
      <c r="C720" s="39" t="s">
        <v>49</v>
      </c>
      <c r="D720" s="40">
        <v>0</v>
      </c>
      <c r="E720" s="40">
        <v>0</v>
      </c>
      <c r="F720" s="40">
        <v>0</v>
      </c>
      <c r="G720" s="40">
        <v>0</v>
      </c>
      <c r="H720" s="23"/>
      <c r="I720" s="23"/>
      <c r="J720" s="23"/>
      <c r="K720" s="23"/>
    </row>
    <row r="721" spans="1:11" ht="14.1" customHeight="1">
      <c r="A721" s="23"/>
      <c r="B721" s="23"/>
      <c r="C721" s="39" t="s">
        <v>50</v>
      </c>
      <c r="D721" s="40">
        <v>0</v>
      </c>
      <c r="E721" s="40">
        <v>0</v>
      </c>
      <c r="F721" s="40">
        <v>0</v>
      </c>
      <c r="G721" s="40">
        <v>0</v>
      </c>
      <c r="H721" s="23"/>
      <c r="I721" s="23"/>
      <c r="J721" s="23"/>
      <c r="K721" s="23"/>
    </row>
    <row r="722" spans="1:11" ht="14.1" customHeight="1">
      <c r="A722" s="23"/>
      <c r="B722" s="23"/>
      <c r="C722" s="39" t="s">
        <v>53</v>
      </c>
      <c r="D722" s="40">
        <v>0</v>
      </c>
      <c r="E722" s="40">
        <v>0</v>
      </c>
      <c r="F722" s="40">
        <v>0</v>
      </c>
      <c r="G722" s="40">
        <v>0</v>
      </c>
      <c r="H722" s="23"/>
      <c r="I722" s="23"/>
      <c r="J722" s="23"/>
      <c r="K722" s="23"/>
    </row>
    <row r="723" spans="1:11" ht="14.1" customHeight="1">
      <c r="A723" s="23"/>
      <c r="B723" s="23"/>
      <c r="C723" s="39" t="s">
        <v>49</v>
      </c>
      <c r="D723" s="40">
        <v>0</v>
      </c>
      <c r="E723" s="40">
        <v>0</v>
      </c>
      <c r="F723" s="40">
        <v>0</v>
      </c>
      <c r="G723" s="40">
        <v>0</v>
      </c>
      <c r="H723" s="23"/>
      <c r="I723" s="23"/>
      <c r="J723" s="23"/>
      <c r="K723" s="23"/>
    </row>
    <row r="724" spans="1:11" ht="14.1" customHeight="1">
      <c r="A724" s="23"/>
      <c r="B724" s="23"/>
      <c r="C724" s="39" t="s">
        <v>50</v>
      </c>
      <c r="D724" s="40">
        <v>0</v>
      </c>
      <c r="E724" s="40">
        <v>0</v>
      </c>
      <c r="F724" s="40">
        <v>0</v>
      </c>
      <c r="G724" s="40">
        <v>0</v>
      </c>
      <c r="H724" s="23"/>
      <c r="I724" s="23"/>
      <c r="J724" s="23"/>
      <c r="K724" s="23"/>
    </row>
    <row r="725" spans="1:11" ht="14.1" customHeight="1">
      <c r="A725" s="23"/>
      <c r="B725" s="23"/>
      <c r="C725" s="39" t="s">
        <v>54</v>
      </c>
      <c r="D725" s="40">
        <v>0</v>
      </c>
      <c r="E725" s="40">
        <v>0</v>
      </c>
      <c r="F725" s="40">
        <v>0</v>
      </c>
      <c r="G725" s="40">
        <v>0</v>
      </c>
      <c r="H725" s="23"/>
      <c r="I725" s="23"/>
      <c r="J725" s="23"/>
      <c r="K725" s="23"/>
    </row>
    <row r="726" spans="1:11" ht="14.1" customHeight="1">
      <c r="A726" s="23"/>
      <c r="B726" s="23"/>
      <c r="C726" s="39" t="s">
        <v>49</v>
      </c>
      <c r="D726" s="40">
        <v>0</v>
      </c>
      <c r="E726" s="40">
        <v>0</v>
      </c>
      <c r="F726" s="40">
        <v>0</v>
      </c>
      <c r="G726" s="40">
        <v>0</v>
      </c>
      <c r="H726" s="23"/>
      <c r="I726" s="23"/>
      <c r="J726" s="23"/>
      <c r="K726" s="23"/>
    </row>
    <row r="727" spans="1:11" ht="14.1" customHeight="1">
      <c r="A727" s="23"/>
      <c r="B727" s="23"/>
      <c r="C727" s="39" t="s">
        <v>50</v>
      </c>
      <c r="D727" s="40">
        <v>0</v>
      </c>
      <c r="E727" s="40">
        <v>0</v>
      </c>
      <c r="F727" s="40">
        <v>0</v>
      </c>
      <c r="G727" s="40">
        <v>0</v>
      </c>
      <c r="H727" s="23"/>
      <c r="I727" s="23"/>
      <c r="J727" s="23"/>
      <c r="K727" s="23"/>
    </row>
    <row r="728" spans="1:11" ht="14.1" customHeight="1">
      <c r="A728" s="23"/>
      <c r="B728" s="23"/>
      <c r="C728" s="39" t="s">
        <v>55</v>
      </c>
      <c r="D728" s="40">
        <v>0</v>
      </c>
      <c r="E728" s="40">
        <v>0</v>
      </c>
      <c r="F728" s="40">
        <v>0</v>
      </c>
      <c r="G728" s="40">
        <v>0</v>
      </c>
      <c r="H728" s="23"/>
      <c r="I728" s="23"/>
      <c r="J728" s="23"/>
      <c r="K728" s="23"/>
    </row>
    <row r="729" spans="1:11" ht="14.1" customHeight="1">
      <c r="A729" s="23"/>
      <c r="B729" s="23"/>
      <c r="C729" s="39" t="s">
        <v>49</v>
      </c>
      <c r="D729" s="40">
        <v>0</v>
      </c>
      <c r="E729" s="40">
        <v>0</v>
      </c>
      <c r="F729" s="40">
        <v>0</v>
      </c>
      <c r="G729" s="40">
        <v>0</v>
      </c>
      <c r="H729" s="23"/>
      <c r="I729" s="23"/>
      <c r="J729" s="23"/>
      <c r="K729" s="23"/>
    </row>
    <row r="730" spans="1:11" ht="14.1" customHeight="1">
      <c r="A730" s="23"/>
      <c r="B730" s="23"/>
      <c r="C730" s="39" t="s">
        <v>50</v>
      </c>
      <c r="D730" s="40">
        <v>0</v>
      </c>
      <c r="E730" s="40">
        <v>0</v>
      </c>
      <c r="F730" s="40">
        <v>0</v>
      </c>
      <c r="G730" s="40">
        <v>0</v>
      </c>
      <c r="H730" s="23"/>
      <c r="I730" s="23"/>
      <c r="J730" s="23"/>
      <c r="K730" s="23"/>
    </row>
    <row r="731" spans="1:11" ht="14.1" customHeight="1">
      <c r="A731" s="23"/>
      <c r="B731" s="23"/>
      <c r="C731" s="39" t="s">
        <v>56</v>
      </c>
      <c r="D731" s="40">
        <v>0</v>
      </c>
      <c r="E731" s="40">
        <v>0</v>
      </c>
      <c r="F731" s="40">
        <v>0</v>
      </c>
      <c r="G731" s="40">
        <v>0</v>
      </c>
      <c r="H731" s="23"/>
      <c r="I731" s="23"/>
      <c r="J731" s="23"/>
      <c r="K731" s="23"/>
    </row>
    <row r="732" spans="1:11" ht="14.1" customHeight="1">
      <c r="A732" s="23"/>
      <c r="B732" s="23"/>
      <c r="C732" s="39" t="s">
        <v>49</v>
      </c>
      <c r="D732" s="40">
        <v>0</v>
      </c>
      <c r="E732" s="40">
        <v>0</v>
      </c>
      <c r="F732" s="40">
        <v>0</v>
      </c>
      <c r="G732" s="40">
        <v>0</v>
      </c>
      <c r="H732" s="23"/>
      <c r="I732" s="23"/>
      <c r="J732" s="23"/>
      <c r="K732" s="23"/>
    </row>
    <row r="733" spans="1:11" ht="14.1" customHeight="1">
      <c r="A733" s="23"/>
      <c r="B733" s="23"/>
      <c r="C733" s="39" t="s">
        <v>50</v>
      </c>
      <c r="D733" s="40">
        <v>0</v>
      </c>
      <c r="E733" s="40">
        <v>0</v>
      </c>
      <c r="F733" s="40">
        <v>0</v>
      </c>
      <c r="G733" s="40">
        <v>0</v>
      </c>
      <c r="H733" s="23"/>
      <c r="I733" s="23"/>
      <c r="J733" s="23"/>
      <c r="K733" s="23"/>
    </row>
    <row r="734" spans="1:11" ht="14.1" customHeight="1">
      <c r="A734" s="23"/>
      <c r="B734" s="23"/>
      <c r="C734" s="39" t="s">
        <v>57</v>
      </c>
      <c r="D734" s="40">
        <v>0</v>
      </c>
      <c r="E734" s="40">
        <v>0</v>
      </c>
      <c r="F734" s="40">
        <v>0</v>
      </c>
      <c r="G734" s="40">
        <v>0</v>
      </c>
      <c r="H734" s="23"/>
      <c r="I734" s="23"/>
      <c r="J734" s="23"/>
      <c r="K734" s="23"/>
    </row>
    <row r="735" spans="1:11" ht="14.1" customHeight="1">
      <c r="A735" s="23"/>
      <c r="B735" s="23"/>
      <c r="C735" s="39" t="s">
        <v>49</v>
      </c>
      <c r="D735" s="40">
        <v>0</v>
      </c>
      <c r="E735" s="40">
        <v>0</v>
      </c>
      <c r="F735" s="40">
        <v>0</v>
      </c>
      <c r="G735" s="40">
        <v>0</v>
      </c>
      <c r="H735" s="23"/>
      <c r="I735" s="23"/>
      <c r="J735" s="23"/>
      <c r="K735" s="23"/>
    </row>
    <row r="736" spans="1:11" ht="14.1" customHeight="1">
      <c r="A736" s="23"/>
      <c r="B736" s="23"/>
      <c r="C736" s="39" t="s">
        <v>58</v>
      </c>
      <c r="D736" s="40">
        <v>0</v>
      </c>
      <c r="E736" s="40">
        <v>0</v>
      </c>
      <c r="F736" s="40">
        <v>0</v>
      </c>
      <c r="G736" s="40">
        <v>0</v>
      </c>
      <c r="H736" s="23"/>
      <c r="I736" s="23"/>
      <c r="J736" s="23"/>
      <c r="K736" s="23"/>
    </row>
    <row r="737" spans="1:11" ht="14.1" customHeight="1">
      <c r="A737" s="23"/>
      <c r="B737" s="23"/>
      <c r="C737" s="39" t="s">
        <v>59</v>
      </c>
      <c r="D737" s="40">
        <v>0</v>
      </c>
      <c r="E737" s="40">
        <v>0</v>
      </c>
      <c r="F737" s="40">
        <v>0</v>
      </c>
      <c r="G737" s="40">
        <v>0</v>
      </c>
      <c r="H737" s="23"/>
      <c r="I737" s="23"/>
      <c r="J737" s="23"/>
      <c r="K737" s="23"/>
    </row>
    <row r="738" spans="1:11" ht="14.1" customHeight="1">
      <c r="A738" s="23"/>
      <c r="B738" s="23"/>
      <c r="C738" s="39" t="s">
        <v>60</v>
      </c>
      <c r="D738" s="40">
        <v>0</v>
      </c>
      <c r="E738" s="40">
        <v>0</v>
      </c>
      <c r="F738" s="40">
        <v>0</v>
      </c>
      <c r="G738" s="40">
        <v>0</v>
      </c>
      <c r="H738" s="23"/>
      <c r="I738" s="23"/>
      <c r="J738" s="23"/>
      <c r="K738" s="23"/>
    </row>
    <row r="739" spans="1:11" ht="14.1" customHeight="1">
      <c r="A739" s="23"/>
      <c r="B739" s="23"/>
      <c r="C739" s="39" t="s">
        <v>61</v>
      </c>
      <c r="D739" s="40">
        <v>0</v>
      </c>
      <c r="E739" s="40">
        <v>0</v>
      </c>
      <c r="F739" s="40">
        <v>0</v>
      </c>
      <c r="G739" s="40">
        <v>0</v>
      </c>
      <c r="H739" s="23"/>
      <c r="I739" s="23"/>
      <c r="J739" s="23"/>
      <c r="K739" s="23"/>
    </row>
    <row r="740" spans="1:11" ht="14.1" customHeight="1">
      <c r="A740" s="23"/>
      <c r="B740" s="23"/>
      <c r="C740" s="39" t="s">
        <v>62</v>
      </c>
      <c r="D740" s="40">
        <v>0</v>
      </c>
      <c r="E740" s="40">
        <v>1920000</v>
      </c>
      <c r="F740" s="40">
        <v>0</v>
      </c>
      <c r="G740" s="40">
        <v>0</v>
      </c>
      <c r="H740" s="23"/>
      <c r="I740" s="23"/>
      <c r="J740" s="23"/>
      <c r="K740" s="23"/>
    </row>
    <row r="741" spans="1:11" ht="14.1" customHeight="1">
      <c r="A741" s="23"/>
      <c r="B741" s="23"/>
      <c r="C741" s="39" t="s">
        <v>49</v>
      </c>
      <c r="D741" s="40">
        <v>0</v>
      </c>
      <c r="E741" s="40">
        <v>1920000</v>
      </c>
      <c r="F741" s="40">
        <v>0</v>
      </c>
      <c r="G741" s="40">
        <v>0</v>
      </c>
      <c r="H741" s="23"/>
      <c r="I741" s="23"/>
      <c r="J741" s="23"/>
      <c r="K741" s="23"/>
    </row>
    <row r="742" spans="1:11" ht="14.1" customHeight="1">
      <c r="A742" s="23"/>
      <c r="B742" s="23"/>
      <c r="C742" s="39" t="s">
        <v>58</v>
      </c>
      <c r="D742" s="40">
        <v>0</v>
      </c>
      <c r="E742" s="40">
        <v>0</v>
      </c>
      <c r="F742" s="40">
        <v>0</v>
      </c>
      <c r="G742" s="40">
        <v>0</v>
      </c>
      <c r="H742" s="23"/>
      <c r="I742" s="23"/>
      <c r="J742" s="23"/>
      <c r="K742" s="23"/>
    </row>
    <row r="743" spans="1:11" ht="14.1" customHeight="1">
      <c r="A743" s="23"/>
      <c r="B743" s="23"/>
      <c r="C743" s="39" t="s">
        <v>59</v>
      </c>
      <c r="D743" s="40">
        <v>0</v>
      </c>
      <c r="E743" s="40">
        <v>0</v>
      </c>
      <c r="F743" s="40">
        <v>0</v>
      </c>
      <c r="G743" s="40">
        <v>0</v>
      </c>
      <c r="H743" s="23"/>
      <c r="I743" s="23"/>
      <c r="J743" s="23"/>
      <c r="K743" s="23"/>
    </row>
    <row r="744" spans="1:11" ht="14.1" customHeight="1">
      <c r="A744" s="23"/>
      <c r="B744" s="23"/>
      <c r="C744" s="39" t="s">
        <v>60</v>
      </c>
      <c r="D744" s="40">
        <v>0</v>
      </c>
      <c r="E744" s="40">
        <v>0</v>
      </c>
      <c r="F744" s="40">
        <v>0</v>
      </c>
      <c r="G744" s="40">
        <v>0</v>
      </c>
      <c r="H744" s="23"/>
      <c r="I744" s="23"/>
      <c r="J744" s="23"/>
      <c r="K744" s="23"/>
    </row>
    <row r="745" spans="1:11" ht="14.1" customHeight="1">
      <c r="A745" s="23"/>
      <c r="B745" s="23"/>
      <c r="C745" s="39" t="s">
        <v>61</v>
      </c>
      <c r="D745" s="40">
        <v>0</v>
      </c>
      <c r="E745" s="40">
        <v>0</v>
      </c>
      <c r="F745" s="40">
        <v>0</v>
      </c>
      <c r="G745" s="40">
        <v>0</v>
      </c>
      <c r="H745" s="23"/>
      <c r="I745" s="23"/>
      <c r="J745" s="23"/>
      <c r="K745" s="23"/>
    </row>
    <row r="746" spans="1:11" ht="14.1" customHeight="1">
      <c r="A746" s="23"/>
      <c r="B746" s="23"/>
      <c r="C746" s="39" t="s">
        <v>63</v>
      </c>
      <c r="D746" s="40">
        <v>0</v>
      </c>
      <c r="E746" s="40">
        <v>0</v>
      </c>
      <c r="F746" s="40">
        <v>0</v>
      </c>
      <c r="G746" s="40">
        <v>0</v>
      </c>
      <c r="H746" s="23"/>
      <c r="I746" s="23"/>
      <c r="J746" s="23"/>
      <c r="K746" s="23"/>
    </row>
    <row r="747" spans="1:11" ht="14.1" customHeight="1">
      <c r="A747" s="23"/>
      <c r="B747" s="23"/>
      <c r="C747" s="39" t="s">
        <v>49</v>
      </c>
      <c r="D747" s="40">
        <v>0</v>
      </c>
      <c r="E747" s="40">
        <v>0</v>
      </c>
      <c r="F747" s="40">
        <v>0</v>
      </c>
      <c r="G747" s="40">
        <v>0</v>
      </c>
      <c r="H747" s="23"/>
      <c r="I747" s="23"/>
      <c r="J747" s="23"/>
      <c r="K747" s="23"/>
    </row>
    <row r="748" spans="1:11" ht="14.1" customHeight="1">
      <c r="A748" s="23"/>
      <c r="B748" s="23"/>
      <c r="C748" s="39" t="s">
        <v>58</v>
      </c>
      <c r="D748" s="40">
        <v>0</v>
      </c>
      <c r="E748" s="40">
        <v>0</v>
      </c>
      <c r="F748" s="40">
        <v>0</v>
      </c>
      <c r="G748" s="40">
        <v>0</v>
      </c>
      <c r="H748" s="23"/>
      <c r="I748" s="23"/>
      <c r="J748" s="23"/>
      <c r="K748" s="23"/>
    </row>
    <row r="749" spans="1:11" ht="14.1" customHeight="1">
      <c r="A749" s="23"/>
      <c r="B749" s="23"/>
      <c r="C749" s="39" t="s">
        <v>59</v>
      </c>
      <c r="D749" s="40">
        <v>0</v>
      </c>
      <c r="E749" s="40">
        <v>0</v>
      </c>
      <c r="F749" s="40">
        <v>0</v>
      </c>
      <c r="G749" s="40">
        <v>0</v>
      </c>
      <c r="H749" s="23"/>
      <c r="I749" s="23"/>
      <c r="J749" s="23"/>
      <c r="K749" s="23"/>
    </row>
    <row r="750" spans="1:11" ht="14.1" customHeight="1">
      <c r="A750" s="23"/>
      <c r="B750" s="23"/>
      <c r="C750" s="39" t="s">
        <v>60</v>
      </c>
      <c r="D750" s="40">
        <v>0</v>
      </c>
      <c r="E750" s="40">
        <v>0</v>
      </c>
      <c r="F750" s="40">
        <v>0</v>
      </c>
      <c r="G750" s="40">
        <v>0</v>
      </c>
      <c r="H750" s="23"/>
      <c r="I750" s="23"/>
      <c r="J750" s="23"/>
      <c r="K750" s="23"/>
    </row>
    <row r="751" spans="1:11" ht="14.1" customHeight="1">
      <c r="A751" s="23"/>
      <c r="B751" s="23"/>
      <c r="C751" s="39" t="s">
        <v>61</v>
      </c>
      <c r="D751" s="40">
        <v>0</v>
      </c>
      <c r="E751" s="40">
        <v>0</v>
      </c>
      <c r="F751" s="40">
        <v>0</v>
      </c>
      <c r="G751" s="40">
        <v>0</v>
      </c>
      <c r="H751" s="23"/>
      <c r="I751" s="23"/>
      <c r="J751" s="23"/>
      <c r="K751" s="23"/>
    </row>
    <row r="752" spans="1:11" ht="14.1" customHeight="1">
      <c r="A752" s="23"/>
      <c r="B752" s="23"/>
      <c r="C752" s="39" t="s">
        <v>64</v>
      </c>
      <c r="D752" s="40">
        <v>0</v>
      </c>
      <c r="E752" s="40">
        <v>0</v>
      </c>
      <c r="F752" s="40">
        <v>0</v>
      </c>
      <c r="G752" s="40">
        <v>0</v>
      </c>
      <c r="H752" s="23"/>
      <c r="I752" s="23"/>
      <c r="J752" s="23"/>
      <c r="K752" s="23"/>
    </row>
    <row r="753" spans="1:11" ht="14.1" customHeight="1">
      <c r="A753" s="23"/>
      <c r="B753" s="23"/>
      <c r="C753" s="39" t="s">
        <v>65</v>
      </c>
      <c r="D753" s="40">
        <v>0</v>
      </c>
      <c r="E753" s="40">
        <v>0</v>
      </c>
      <c r="F753" s="40">
        <v>0</v>
      </c>
      <c r="G753" s="40">
        <v>0</v>
      </c>
      <c r="H753" s="23"/>
      <c r="I753" s="23"/>
      <c r="J753" s="23"/>
      <c r="K753" s="23"/>
    </row>
    <row r="754" spans="1:11" ht="14.1" customHeight="1">
      <c r="A754" s="23"/>
      <c r="B754" s="23"/>
      <c r="C754" s="41" t="s">
        <v>25</v>
      </c>
      <c r="D754" s="40">
        <v>0</v>
      </c>
      <c r="E754" s="40">
        <v>1920000</v>
      </c>
      <c r="F754" s="40">
        <v>0</v>
      </c>
      <c r="G754" s="40">
        <v>0</v>
      </c>
      <c r="H754" s="23"/>
      <c r="I754" s="23"/>
      <c r="J754" s="23"/>
      <c r="K754" s="23"/>
    </row>
    <row r="755" spans="1:11" ht="14.1" customHeight="1">
      <c r="A755" s="23"/>
      <c r="B755" s="23"/>
      <c r="C755" s="33" t="s">
        <v>19</v>
      </c>
      <c r="D755" s="1850" t="s">
        <v>2857</v>
      </c>
      <c r="E755" s="1851"/>
      <c r="F755" s="1851"/>
      <c r="G755" s="1851"/>
      <c r="H755" s="23"/>
      <c r="I755" s="23"/>
      <c r="J755" s="23"/>
      <c r="K755" s="23"/>
    </row>
    <row r="756" spans="1:11" ht="14.1" customHeight="1">
      <c r="A756" s="23"/>
      <c r="B756" s="23"/>
      <c r="C756" s="34" t="s">
        <v>20</v>
      </c>
      <c r="D756" s="1846" t="s">
        <v>18</v>
      </c>
      <c r="E756" s="1847"/>
      <c r="F756" s="1847"/>
      <c r="G756" s="1847"/>
      <c r="H756" s="23"/>
      <c r="I756" s="23"/>
      <c r="J756" s="23"/>
      <c r="K756" s="23"/>
    </row>
    <row r="757" spans="1:11" ht="14.1" customHeight="1">
      <c r="A757" s="23"/>
      <c r="B757" s="23"/>
      <c r="C757" s="34" t="s">
        <v>21</v>
      </c>
      <c r="D757" s="1846" t="s">
        <v>170</v>
      </c>
      <c r="E757" s="1847"/>
      <c r="F757" s="1847"/>
      <c r="G757" s="1847"/>
      <c r="H757" s="23"/>
      <c r="I757" s="23"/>
      <c r="J757" s="23"/>
      <c r="K757" s="23"/>
    </row>
    <row r="758" spans="1:11" ht="15" customHeight="1">
      <c r="A758" s="23"/>
      <c r="B758" s="23"/>
      <c r="C758" s="35"/>
      <c r="D758" s="36">
        <v>2023</v>
      </c>
      <c r="E758" s="36">
        <v>2024</v>
      </c>
      <c r="F758" s="36">
        <v>2025</v>
      </c>
      <c r="G758" s="36">
        <v>2026</v>
      </c>
      <c r="H758" s="23"/>
      <c r="I758" s="23"/>
      <c r="J758" s="23"/>
      <c r="K758" s="23"/>
    </row>
    <row r="759" spans="1:11" ht="15" customHeight="1">
      <c r="A759" s="23"/>
      <c r="B759" s="23"/>
      <c r="C759" s="37"/>
      <c r="D759" s="38" t="s">
        <v>22</v>
      </c>
      <c r="E759" s="38" t="s">
        <v>23</v>
      </c>
      <c r="F759" s="38" t="s">
        <v>23</v>
      </c>
      <c r="G759" s="38" t="s">
        <v>23</v>
      </c>
      <c r="H759" s="23"/>
      <c r="I759" s="23"/>
      <c r="J759" s="23"/>
      <c r="K759" s="23"/>
    </row>
    <row r="760" spans="1:11" ht="14.1" customHeight="1">
      <c r="A760" s="23"/>
      <c r="B760" s="23"/>
      <c r="C760" s="27" t="s">
        <v>33</v>
      </c>
      <c r="D760" s="31" t="s">
        <v>18</v>
      </c>
      <c r="E760" s="31" t="s">
        <v>170</v>
      </c>
      <c r="F760" s="31" t="s">
        <v>42</v>
      </c>
      <c r="G760" s="31" t="s">
        <v>42</v>
      </c>
      <c r="H760" s="23"/>
      <c r="I760" s="23"/>
      <c r="J760" s="23"/>
      <c r="K760" s="23"/>
    </row>
    <row r="761" spans="1:11" ht="14.1" customHeight="1">
      <c r="A761" s="23"/>
      <c r="B761" s="23"/>
      <c r="C761" s="27" t="s">
        <v>35</v>
      </c>
      <c r="D761" s="31" t="s">
        <v>42</v>
      </c>
      <c r="E761" s="31" t="s">
        <v>2856</v>
      </c>
      <c r="F761" s="31" t="s">
        <v>42</v>
      </c>
      <c r="G761" s="31" t="s">
        <v>42</v>
      </c>
      <c r="H761" s="23"/>
      <c r="I761" s="23"/>
      <c r="J761" s="23"/>
      <c r="K761" s="23"/>
    </row>
    <row r="762" spans="1:11" ht="14.1" customHeight="1">
      <c r="A762" s="23"/>
      <c r="B762" s="23"/>
      <c r="C762" s="27" t="s">
        <v>40</v>
      </c>
      <c r="D762" s="31" t="s">
        <v>42</v>
      </c>
      <c r="E762" s="31" t="s">
        <v>2855</v>
      </c>
      <c r="F762" s="31" t="s">
        <v>42</v>
      </c>
      <c r="G762" s="31" t="s">
        <v>42</v>
      </c>
      <c r="H762" s="23"/>
      <c r="I762" s="23"/>
      <c r="J762" s="23"/>
      <c r="K762" s="23"/>
    </row>
    <row r="763" spans="1:11" ht="14.1" customHeight="1">
      <c r="A763" s="23"/>
      <c r="B763" s="23"/>
      <c r="C763" s="27" t="s">
        <v>41</v>
      </c>
      <c r="D763" s="31" t="s">
        <v>18</v>
      </c>
      <c r="E763" s="31" t="s">
        <v>18</v>
      </c>
      <c r="F763" s="31" t="s">
        <v>122</v>
      </c>
      <c r="G763" s="31" t="s">
        <v>18</v>
      </c>
      <c r="H763" s="23"/>
      <c r="I763" s="23"/>
      <c r="J763" s="23"/>
      <c r="K763" s="23"/>
    </row>
    <row r="764" spans="1:11" ht="14.1" customHeight="1">
      <c r="A764" s="23"/>
      <c r="B764" s="23"/>
      <c r="C764" s="27" t="s">
        <v>43</v>
      </c>
      <c r="D764" s="31" t="s">
        <v>18</v>
      </c>
      <c r="E764" s="31" t="s">
        <v>18</v>
      </c>
      <c r="F764" s="31" t="s">
        <v>122</v>
      </c>
      <c r="G764" s="31" t="s">
        <v>18</v>
      </c>
      <c r="H764" s="23"/>
      <c r="I764" s="23"/>
      <c r="J764" s="23"/>
      <c r="K764" s="23"/>
    </row>
    <row r="765" spans="1:11" ht="14.1" customHeight="1">
      <c r="A765" s="23"/>
      <c r="B765" s="23"/>
      <c r="C765" s="27" t="s">
        <v>47</v>
      </c>
      <c r="D765" s="31" t="s">
        <v>18</v>
      </c>
      <c r="E765" s="31" t="s">
        <v>18</v>
      </c>
      <c r="F765" s="31" t="s">
        <v>122</v>
      </c>
      <c r="G765" s="31" t="s">
        <v>18</v>
      </c>
      <c r="H765" s="23"/>
      <c r="I765" s="23"/>
      <c r="J765" s="23"/>
      <c r="K765" s="23"/>
    </row>
    <row r="766" spans="1:11" ht="14.1" customHeight="1">
      <c r="A766" s="23"/>
      <c r="B766" s="23"/>
      <c r="C766" s="1848" t="s">
        <v>24</v>
      </c>
      <c r="D766" s="1849"/>
      <c r="E766" s="1849"/>
      <c r="F766" s="1849"/>
      <c r="G766" s="1849"/>
      <c r="H766" s="23"/>
      <c r="I766" s="23"/>
      <c r="J766" s="23"/>
      <c r="K766" s="23"/>
    </row>
    <row r="767" spans="1:11" ht="14.1" customHeight="1">
      <c r="A767" s="23"/>
      <c r="B767" s="23"/>
      <c r="C767" s="35"/>
      <c r="D767" s="36">
        <v>2023</v>
      </c>
      <c r="E767" s="36">
        <v>2024</v>
      </c>
      <c r="F767" s="36">
        <v>2025</v>
      </c>
      <c r="G767" s="36">
        <v>2026</v>
      </c>
      <c r="H767" s="23"/>
      <c r="I767" s="23"/>
      <c r="J767" s="23"/>
      <c r="K767" s="23"/>
    </row>
    <row r="768" spans="1:11" ht="14.1" customHeight="1">
      <c r="A768" s="23"/>
      <c r="B768" s="23"/>
      <c r="C768" s="37"/>
      <c r="D768" s="38" t="s">
        <v>22</v>
      </c>
      <c r="E768" s="38" t="s">
        <v>23</v>
      </c>
      <c r="F768" s="38" t="s">
        <v>23</v>
      </c>
      <c r="G768" s="38" t="s">
        <v>23</v>
      </c>
      <c r="H768" s="23"/>
      <c r="I768" s="23"/>
      <c r="J768" s="23"/>
      <c r="K768" s="23"/>
    </row>
    <row r="769" spans="1:11" ht="14.1" customHeight="1">
      <c r="A769" s="23"/>
      <c r="B769" s="23"/>
      <c r="C769" s="39" t="s">
        <v>48</v>
      </c>
      <c r="D769" s="40">
        <v>0</v>
      </c>
      <c r="E769" s="40">
        <v>0</v>
      </c>
      <c r="F769" s="40">
        <v>0</v>
      </c>
      <c r="G769" s="40">
        <v>0</v>
      </c>
      <c r="H769" s="23"/>
      <c r="I769" s="23"/>
      <c r="J769" s="23"/>
      <c r="K769" s="23"/>
    </row>
    <row r="770" spans="1:11" ht="14.1" customHeight="1">
      <c r="A770" s="23"/>
      <c r="B770" s="23"/>
      <c r="C770" s="39" t="s">
        <v>49</v>
      </c>
      <c r="D770" s="40">
        <v>0</v>
      </c>
      <c r="E770" s="40">
        <v>0</v>
      </c>
      <c r="F770" s="40">
        <v>0</v>
      </c>
      <c r="G770" s="40">
        <v>0</v>
      </c>
      <c r="H770" s="23"/>
      <c r="I770" s="23"/>
      <c r="J770" s="23"/>
      <c r="K770" s="23"/>
    </row>
    <row r="771" spans="1:11" ht="14.1" customHeight="1">
      <c r="A771" s="23"/>
      <c r="B771" s="23"/>
      <c r="C771" s="39" t="s">
        <v>50</v>
      </c>
      <c r="D771" s="40">
        <v>0</v>
      </c>
      <c r="E771" s="40">
        <v>0</v>
      </c>
      <c r="F771" s="40">
        <v>0</v>
      </c>
      <c r="G771" s="40">
        <v>0</v>
      </c>
      <c r="H771" s="23"/>
      <c r="I771" s="23"/>
      <c r="J771" s="23"/>
      <c r="K771" s="23"/>
    </row>
    <row r="772" spans="1:11" ht="14.1" customHeight="1">
      <c r="A772" s="23"/>
      <c r="B772" s="23"/>
      <c r="C772" s="39" t="s">
        <v>51</v>
      </c>
      <c r="D772" s="40">
        <v>0</v>
      </c>
      <c r="E772" s="40">
        <v>0</v>
      </c>
      <c r="F772" s="40">
        <v>0</v>
      </c>
      <c r="G772" s="40">
        <v>0</v>
      </c>
      <c r="H772" s="23"/>
      <c r="I772" s="23"/>
      <c r="J772" s="23"/>
      <c r="K772" s="23"/>
    </row>
    <row r="773" spans="1:11" ht="14.1" customHeight="1">
      <c r="A773" s="23"/>
      <c r="B773" s="23"/>
      <c r="C773" s="39" t="s">
        <v>49</v>
      </c>
      <c r="D773" s="40">
        <v>0</v>
      </c>
      <c r="E773" s="40">
        <v>0</v>
      </c>
      <c r="F773" s="40">
        <v>0</v>
      </c>
      <c r="G773" s="40">
        <v>0</v>
      </c>
      <c r="H773" s="23"/>
      <c r="I773" s="23"/>
      <c r="J773" s="23"/>
      <c r="K773" s="23"/>
    </row>
    <row r="774" spans="1:11" ht="14.1" customHeight="1">
      <c r="A774" s="23"/>
      <c r="B774" s="23"/>
      <c r="C774" s="39" t="s">
        <v>50</v>
      </c>
      <c r="D774" s="40">
        <v>0</v>
      </c>
      <c r="E774" s="40">
        <v>0</v>
      </c>
      <c r="F774" s="40">
        <v>0</v>
      </c>
      <c r="G774" s="40">
        <v>0</v>
      </c>
      <c r="H774" s="23"/>
      <c r="I774" s="23"/>
      <c r="J774" s="23"/>
      <c r="K774" s="23"/>
    </row>
    <row r="775" spans="1:11" ht="14.1" customHeight="1">
      <c r="A775" s="23"/>
      <c r="B775" s="23"/>
      <c r="C775" s="39" t="s">
        <v>52</v>
      </c>
      <c r="D775" s="40">
        <v>0</v>
      </c>
      <c r="E775" s="40">
        <v>0</v>
      </c>
      <c r="F775" s="40">
        <v>0</v>
      </c>
      <c r="G775" s="40">
        <v>0</v>
      </c>
      <c r="H775" s="23"/>
      <c r="I775" s="23"/>
      <c r="J775" s="23"/>
      <c r="K775" s="23"/>
    </row>
    <row r="776" spans="1:11" ht="14.1" customHeight="1">
      <c r="A776" s="23"/>
      <c r="B776" s="23"/>
      <c r="C776" s="39" t="s">
        <v>49</v>
      </c>
      <c r="D776" s="40">
        <v>0</v>
      </c>
      <c r="E776" s="40">
        <v>0</v>
      </c>
      <c r="F776" s="40">
        <v>0</v>
      </c>
      <c r="G776" s="40">
        <v>0</v>
      </c>
      <c r="H776" s="23"/>
      <c r="I776" s="23"/>
      <c r="J776" s="23"/>
      <c r="K776" s="23"/>
    </row>
    <row r="777" spans="1:11" ht="14.1" customHeight="1">
      <c r="A777" s="23"/>
      <c r="B777" s="23"/>
      <c r="C777" s="39" t="s">
        <v>50</v>
      </c>
      <c r="D777" s="40">
        <v>0</v>
      </c>
      <c r="E777" s="40">
        <v>0</v>
      </c>
      <c r="F777" s="40">
        <v>0</v>
      </c>
      <c r="G777" s="40">
        <v>0</v>
      </c>
      <c r="H777" s="23"/>
      <c r="I777" s="23"/>
      <c r="J777" s="23"/>
      <c r="K777" s="23"/>
    </row>
    <row r="778" spans="1:11" ht="14.1" customHeight="1">
      <c r="A778" s="23"/>
      <c r="B778" s="23"/>
      <c r="C778" s="39" t="s">
        <v>53</v>
      </c>
      <c r="D778" s="40">
        <v>0</v>
      </c>
      <c r="E778" s="40">
        <v>0</v>
      </c>
      <c r="F778" s="40">
        <v>0</v>
      </c>
      <c r="G778" s="40">
        <v>0</v>
      </c>
      <c r="H778" s="23"/>
      <c r="I778" s="23"/>
      <c r="J778" s="23"/>
      <c r="K778" s="23"/>
    </row>
    <row r="779" spans="1:11" ht="14.1" customHeight="1">
      <c r="A779" s="23"/>
      <c r="B779" s="23"/>
      <c r="C779" s="39" t="s">
        <v>49</v>
      </c>
      <c r="D779" s="40">
        <v>0</v>
      </c>
      <c r="E779" s="40">
        <v>0</v>
      </c>
      <c r="F779" s="40">
        <v>0</v>
      </c>
      <c r="G779" s="40">
        <v>0</v>
      </c>
      <c r="H779" s="23"/>
      <c r="I779" s="23"/>
      <c r="J779" s="23"/>
      <c r="K779" s="23"/>
    </row>
    <row r="780" spans="1:11" ht="14.1" customHeight="1">
      <c r="A780" s="23"/>
      <c r="B780" s="23"/>
      <c r="C780" s="39" t="s">
        <v>50</v>
      </c>
      <c r="D780" s="40">
        <v>0</v>
      </c>
      <c r="E780" s="40">
        <v>0</v>
      </c>
      <c r="F780" s="40">
        <v>0</v>
      </c>
      <c r="G780" s="40">
        <v>0</v>
      </c>
      <c r="H780" s="23"/>
      <c r="I780" s="23"/>
      <c r="J780" s="23"/>
      <c r="K780" s="23"/>
    </row>
    <row r="781" spans="1:11" ht="14.1" customHeight="1">
      <c r="A781" s="23"/>
      <c r="B781" s="23"/>
      <c r="C781" s="39" t="s">
        <v>54</v>
      </c>
      <c r="D781" s="40">
        <v>0</v>
      </c>
      <c r="E781" s="40">
        <v>0</v>
      </c>
      <c r="F781" s="40">
        <v>0</v>
      </c>
      <c r="G781" s="40">
        <v>0</v>
      </c>
      <c r="H781" s="23"/>
      <c r="I781" s="23"/>
      <c r="J781" s="23"/>
      <c r="K781" s="23"/>
    </row>
    <row r="782" spans="1:11" ht="14.1" customHeight="1">
      <c r="A782" s="23"/>
      <c r="B782" s="23"/>
      <c r="C782" s="39" t="s">
        <v>49</v>
      </c>
      <c r="D782" s="40">
        <v>0</v>
      </c>
      <c r="E782" s="40">
        <v>0</v>
      </c>
      <c r="F782" s="40">
        <v>0</v>
      </c>
      <c r="G782" s="40">
        <v>0</v>
      </c>
      <c r="H782" s="23"/>
      <c r="I782" s="23"/>
      <c r="J782" s="23"/>
      <c r="K782" s="23"/>
    </row>
    <row r="783" spans="1:11" ht="14.1" customHeight="1">
      <c r="A783" s="23"/>
      <c r="B783" s="23"/>
      <c r="C783" s="39" t="s">
        <v>50</v>
      </c>
      <c r="D783" s="40">
        <v>0</v>
      </c>
      <c r="E783" s="40">
        <v>0</v>
      </c>
      <c r="F783" s="40">
        <v>0</v>
      </c>
      <c r="G783" s="40">
        <v>0</v>
      </c>
      <c r="H783" s="23"/>
      <c r="I783" s="23"/>
      <c r="J783" s="23"/>
      <c r="K783" s="23"/>
    </row>
    <row r="784" spans="1:11" ht="14.1" customHeight="1">
      <c r="A784" s="23"/>
      <c r="B784" s="23"/>
      <c r="C784" s="39" t="s">
        <v>55</v>
      </c>
      <c r="D784" s="40">
        <v>0</v>
      </c>
      <c r="E784" s="40">
        <v>0</v>
      </c>
      <c r="F784" s="40">
        <v>0</v>
      </c>
      <c r="G784" s="40">
        <v>0</v>
      </c>
      <c r="H784" s="23"/>
      <c r="I784" s="23"/>
      <c r="J784" s="23"/>
      <c r="K784" s="23"/>
    </row>
    <row r="785" spans="1:11" ht="14.1" customHeight="1">
      <c r="A785" s="23"/>
      <c r="B785" s="23"/>
      <c r="C785" s="39" t="s">
        <v>49</v>
      </c>
      <c r="D785" s="40">
        <v>0</v>
      </c>
      <c r="E785" s="40">
        <v>0</v>
      </c>
      <c r="F785" s="40">
        <v>0</v>
      </c>
      <c r="G785" s="40">
        <v>0</v>
      </c>
      <c r="H785" s="23"/>
      <c r="I785" s="23"/>
      <c r="J785" s="23"/>
      <c r="K785" s="23"/>
    </row>
    <row r="786" spans="1:11" ht="14.1" customHeight="1">
      <c r="A786" s="23"/>
      <c r="B786" s="23"/>
      <c r="C786" s="39" t="s">
        <v>50</v>
      </c>
      <c r="D786" s="40">
        <v>0</v>
      </c>
      <c r="E786" s="40">
        <v>0</v>
      </c>
      <c r="F786" s="40">
        <v>0</v>
      </c>
      <c r="G786" s="40">
        <v>0</v>
      </c>
      <c r="H786" s="23"/>
      <c r="I786" s="23"/>
      <c r="J786" s="23"/>
      <c r="K786" s="23"/>
    </row>
    <row r="787" spans="1:11" ht="14.1" customHeight="1">
      <c r="A787" s="23"/>
      <c r="B787" s="23"/>
      <c r="C787" s="39" t="s">
        <v>56</v>
      </c>
      <c r="D787" s="40">
        <v>0</v>
      </c>
      <c r="E787" s="40">
        <v>0</v>
      </c>
      <c r="F787" s="40">
        <v>0</v>
      </c>
      <c r="G787" s="40">
        <v>0</v>
      </c>
      <c r="H787" s="23"/>
      <c r="I787" s="23"/>
      <c r="J787" s="23"/>
      <c r="K787" s="23"/>
    </row>
    <row r="788" spans="1:11" ht="14.1" customHeight="1">
      <c r="A788" s="23"/>
      <c r="B788" s="23"/>
      <c r="C788" s="39" t="s">
        <v>49</v>
      </c>
      <c r="D788" s="40">
        <v>0</v>
      </c>
      <c r="E788" s="40">
        <v>0</v>
      </c>
      <c r="F788" s="40">
        <v>0</v>
      </c>
      <c r="G788" s="40">
        <v>0</v>
      </c>
      <c r="H788" s="23"/>
      <c r="I788" s="23"/>
      <c r="J788" s="23"/>
      <c r="K788" s="23"/>
    </row>
    <row r="789" spans="1:11" ht="14.1" customHeight="1">
      <c r="A789" s="23"/>
      <c r="B789" s="23"/>
      <c r="C789" s="39" t="s">
        <v>50</v>
      </c>
      <c r="D789" s="40">
        <v>0</v>
      </c>
      <c r="E789" s="40">
        <v>0</v>
      </c>
      <c r="F789" s="40">
        <v>0</v>
      </c>
      <c r="G789" s="40">
        <v>0</v>
      </c>
      <c r="H789" s="23"/>
      <c r="I789" s="23"/>
      <c r="J789" s="23"/>
      <c r="K789" s="23"/>
    </row>
    <row r="790" spans="1:11" ht="14.1" customHeight="1">
      <c r="A790" s="23"/>
      <c r="B790" s="23"/>
      <c r="C790" s="39" t="s">
        <v>57</v>
      </c>
      <c r="D790" s="40">
        <v>0</v>
      </c>
      <c r="E790" s="40">
        <v>0</v>
      </c>
      <c r="F790" s="40">
        <v>0</v>
      </c>
      <c r="G790" s="40">
        <v>0</v>
      </c>
      <c r="H790" s="23"/>
      <c r="I790" s="23"/>
      <c r="J790" s="23"/>
      <c r="K790" s="23"/>
    </row>
    <row r="791" spans="1:11" ht="14.1" customHeight="1">
      <c r="A791" s="23"/>
      <c r="B791" s="23"/>
      <c r="C791" s="39" t="s">
        <v>49</v>
      </c>
      <c r="D791" s="40">
        <v>0</v>
      </c>
      <c r="E791" s="40">
        <v>0</v>
      </c>
      <c r="F791" s="40">
        <v>0</v>
      </c>
      <c r="G791" s="40">
        <v>0</v>
      </c>
      <c r="H791" s="23"/>
      <c r="I791" s="23"/>
      <c r="J791" s="23"/>
      <c r="K791" s="23"/>
    </row>
    <row r="792" spans="1:11" ht="14.1" customHeight="1">
      <c r="A792" s="23"/>
      <c r="B792" s="23"/>
      <c r="C792" s="39" t="s">
        <v>58</v>
      </c>
      <c r="D792" s="40">
        <v>0</v>
      </c>
      <c r="E792" s="40">
        <v>0</v>
      </c>
      <c r="F792" s="40">
        <v>0</v>
      </c>
      <c r="G792" s="40">
        <v>0</v>
      </c>
      <c r="H792" s="23"/>
      <c r="I792" s="23"/>
      <c r="J792" s="23"/>
      <c r="K792" s="23"/>
    </row>
    <row r="793" spans="1:11" ht="14.1" customHeight="1">
      <c r="A793" s="23"/>
      <c r="B793" s="23"/>
      <c r="C793" s="39" t="s">
        <v>59</v>
      </c>
      <c r="D793" s="40">
        <v>0</v>
      </c>
      <c r="E793" s="40">
        <v>0</v>
      </c>
      <c r="F793" s="40">
        <v>0</v>
      </c>
      <c r="G793" s="40">
        <v>0</v>
      </c>
      <c r="H793" s="23"/>
      <c r="I793" s="23"/>
      <c r="J793" s="23"/>
      <c r="K793" s="23"/>
    </row>
    <row r="794" spans="1:11" ht="14.1" customHeight="1">
      <c r="A794" s="23"/>
      <c r="B794" s="23"/>
      <c r="C794" s="39" t="s">
        <v>60</v>
      </c>
      <c r="D794" s="40">
        <v>0</v>
      </c>
      <c r="E794" s="40">
        <v>0</v>
      </c>
      <c r="F794" s="40">
        <v>0</v>
      </c>
      <c r="G794" s="40">
        <v>0</v>
      </c>
      <c r="H794" s="23"/>
      <c r="I794" s="23"/>
      <c r="J794" s="23"/>
      <c r="K794" s="23"/>
    </row>
    <row r="795" spans="1:11" ht="14.1" customHeight="1">
      <c r="A795" s="23"/>
      <c r="B795" s="23"/>
      <c r="C795" s="39" t="s">
        <v>61</v>
      </c>
      <c r="D795" s="40">
        <v>0</v>
      </c>
      <c r="E795" s="40">
        <v>0</v>
      </c>
      <c r="F795" s="40">
        <v>0</v>
      </c>
      <c r="G795" s="40">
        <v>0</v>
      </c>
      <c r="H795" s="23"/>
      <c r="I795" s="23"/>
      <c r="J795" s="23"/>
      <c r="K795" s="23"/>
    </row>
    <row r="796" spans="1:11" ht="14.1" customHeight="1">
      <c r="A796" s="23"/>
      <c r="B796" s="23"/>
      <c r="C796" s="39" t="s">
        <v>62</v>
      </c>
      <c r="D796" s="40">
        <v>0</v>
      </c>
      <c r="E796" s="40">
        <v>204000</v>
      </c>
      <c r="F796" s="40">
        <v>0</v>
      </c>
      <c r="G796" s="40">
        <v>0</v>
      </c>
      <c r="H796" s="23"/>
      <c r="I796" s="23"/>
      <c r="J796" s="23"/>
      <c r="K796" s="23"/>
    </row>
    <row r="797" spans="1:11" ht="14.1" customHeight="1">
      <c r="A797" s="23"/>
      <c r="B797" s="23"/>
      <c r="C797" s="39" t="s">
        <v>49</v>
      </c>
      <c r="D797" s="40">
        <v>0</v>
      </c>
      <c r="E797" s="40">
        <v>204000</v>
      </c>
      <c r="F797" s="40">
        <v>0</v>
      </c>
      <c r="G797" s="40">
        <v>0</v>
      </c>
      <c r="H797" s="23"/>
      <c r="I797" s="23"/>
      <c r="J797" s="23"/>
      <c r="K797" s="23"/>
    </row>
    <row r="798" spans="1:11" ht="14.1" customHeight="1">
      <c r="A798" s="23"/>
      <c r="B798" s="23"/>
      <c r="C798" s="39" t="s">
        <v>58</v>
      </c>
      <c r="D798" s="40">
        <v>0</v>
      </c>
      <c r="E798" s="40">
        <v>0</v>
      </c>
      <c r="F798" s="40">
        <v>0</v>
      </c>
      <c r="G798" s="40">
        <v>0</v>
      </c>
      <c r="H798" s="23"/>
      <c r="I798" s="23"/>
      <c r="J798" s="23"/>
      <c r="K798" s="23"/>
    </row>
    <row r="799" spans="1:11" ht="14.1" customHeight="1">
      <c r="A799" s="23"/>
      <c r="B799" s="23"/>
      <c r="C799" s="39" t="s">
        <v>59</v>
      </c>
      <c r="D799" s="40">
        <v>0</v>
      </c>
      <c r="E799" s="40">
        <v>0</v>
      </c>
      <c r="F799" s="40">
        <v>0</v>
      </c>
      <c r="G799" s="40">
        <v>0</v>
      </c>
      <c r="H799" s="23"/>
      <c r="I799" s="23"/>
      <c r="J799" s="23"/>
      <c r="K799" s="23"/>
    </row>
    <row r="800" spans="1:11" ht="14.1" customHeight="1">
      <c r="A800" s="23"/>
      <c r="B800" s="23"/>
      <c r="C800" s="39" t="s">
        <v>60</v>
      </c>
      <c r="D800" s="40">
        <v>0</v>
      </c>
      <c r="E800" s="40">
        <v>0</v>
      </c>
      <c r="F800" s="40">
        <v>0</v>
      </c>
      <c r="G800" s="40">
        <v>0</v>
      </c>
      <c r="H800" s="23"/>
      <c r="I800" s="23"/>
      <c r="J800" s="23"/>
      <c r="K800" s="23"/>
    </row>
    <row r="801" spans="1:11" ht="14.1" customHeight="1">
      <c r="A801" s="23"/>
      <c r="B801" s="23"/>
      <c r="C801" s="39" t="s">
        <v>61</v>
      </c>
      <c r="D801" s="40">
        <v>0</v>
      </c>
      <c r="E801" s="40">
        <v>0</v>
      </c>
      <c r="F801" s="40">
        <v>0</v>
      </c>
      <c r="G801" s="40">
        <v>0</v>
      </c>
      <c r="H801" s="23"/>
      <c r="I801" s="23"/>
      <c r="J801" s="23"/>
      <c r="K801" s="23"/>
    </row>
    <row r="802" spans="1:11" ht="14.1" customHeight="1">
      <c r="A802" s="23"/>
      <c r="B802" s="23"/>
      <c r="C802" s="39" t="s">
        <v>63</v>
      </c>
      <c r="D802" s="40">
        <v>0</v>
      </c>
      <c r="E802" s="40">
        <v>0</v>
      </c>
      <c r="F802" s="40">
        <v>0</v>
      </c>
      <c r="G802" s="40">
        <v>0</v>
      </c>
      <c r="H802" s="23"/>
      <c r="I802" s="23"/>
      <c r="J802" s="23"/>
      <c r="K802" s="23"/>
    </row>
    <row r="803" spans="1:11" ht="14.1" customHeight="1">
      <c r="A803" s="23"/>
      <c r="B803" s="23"/>
      <c r="C803" s="39" t="s">
        <v>49</v>
      </c>
      <c r="D803" s="40">
        <v>0</v>
      </c>
      <c r="E803" s="40">
        <v>0</v>
      </c>
      <c r="F803" s="40">
        <v>0</v>
      </c>
      <c r="G803" s="40">
        <v>0</v>
      </c>
      <c r="H803" s="23"/>
      <c r="I803" s="23"/>
      <c r="J803" s="23"/>
      <c r="K803" s="23"/>
    </row>
    <row r="804" spans="1:11" ht="14.1" customHeight="1">
      <c r="A804" s="23"/>
      <c r="B804" s="23"/>
      <c r="C804" s="39" t="s">
        <v>58</v>
      </c>
      <c r="D804" s="40">
        <v>0</v>
      </c>
      <c r="E804" s="40">
        <v>0</v>
      </c>
      <c r="F804" s="40">
        <v>0</v>
      </c>
      <c r="G804" s="40">
        <v>0</v>
      </c>
      <c r="H804" s="23"/>
      <c r="I804" s="23"/>
      <c r="J804" s="23"/>
      <c r="K804" s="23"/>
    </row>
    <row r="805" spans="1:11" ht="14.1" customHeight="1">
      <c r="A805" s="23"/>
      <c r="B805" s="23"/>
      <c r="C805" s="39" t="s">
        <v>59</v>
      </c>
      <c r="D805" s="40">
        <v>0</v>
      </c>
      <c r="E805" s="40">
        <v>0</v>
      </c>
      <c r="F805" s="40">
        <v>0</v>
      </c>
      <c r="G805" s="40">
        <v>0</v>
      </c>
      <c r="H805" s="23"/>
      <c r="I805" s="23"/>
      <c r="J805" s="23"/>
      <c r="K805" s="23"/>
    </row>
    <row r="806" spans="1:11" ht="14.1" customHeight="1">
      <c r="A806" s="23"/>
      <c r="B806" s="23"/>
      <c r="C806" s="39" t="s">
        <v>60</v>
      </c>
      <c r="D806" s="40">
        <v>0</v>
      </c>
      <c r="E806" s="40">
        <v>0</v>
      </c>
      <c r="F806" s="40">
        <v>0</v>
      </c>
      <c r="G806" s="40">
        <v>0</v>
      </c>
      <c r="H806" s="23"/>
      <c r="I806" s="23"/>
      <c r="J806" s="23"/>
      <c r="K806" s="23"/>
    </row>
    <row r="807" spans="1:11" ht="14.1" customHeight="1">
      <c r="A807" s="23"/>
      <c r="B807" s="23"/>
      <c r="C807" s="39" t="s">
        <v>61</v>
      </c>
      <c r="D807" s="40">
        <v>0</v>
      </c>
      <c r="E807" s="40">
        <v>0</v>
      </c>
      <c r="F807" s="40">
        <v>0</v>
      </c>
      <c r="G807" s="40">
        <v>0</v>
      </c>
      <c r="H807" s="23"/>
      <c r="I807" s="23"/>
      <c r="J807" s="23"/>
      <c r="K807" s="23"/>
    </row>
    <row r="808" spans="1:11" ht="14.1" customHeight="1">
      <c r="A808" s="23"/>
      <c r="B808" s="23"/>
      <c r="C808" s="39" t="s">
        <v>64</v>
      </c>
      <c r="D808" s="40">
        <v>0</v>
      </c>
      <c r="E808" s="40">
        <v>0</v>
      </c>
      <c r="F808" s="40">
        <v>0</v>
      </c>
      <c r="G808" s="40">
        <v>0</v>
      </c>
      <c r="H808" s="23"/>
      <c r="I808" s="23"/>
      <c r="J808" s="23"/>
      <c r="K808" s="23"/>
    </row>
    <row r="809" spans="1:11" ht="14.1" customHeight="1">
      <c r="A809" s="23"/>
      <c r="B809" s="23"/>
      <c r="C809" s="39" t="s">
        <v>65</v>
      </c>
      <c r="D809" s="40">
        <v>0</v>
      </c>
      <c r="E809" s="40">
        <v>0</v>
      </c>
      <c r="F809" s="40">
        <v>0</v>
      </c>
      <c r="G809" s="40">
        <v>0</v>
      </c>
      <c r="H809" s="23"/>
      <c r="I809" s="23"/>
      <c r="J809" s="23"/>
      <c r="K809" s="23"/>
    </row>
    <row r="810" spans="1:11" ht="14.1" customHeight="1">
      <c r="A810" s="23"/>
      <c r="B810" s="23"/>
      <c r="C810" s="41" t="s">
        <v>25</v>
      </c>
      <c r="D810" s="40">
        <v>0</v>
      </c>
      <c r="E810" s="40">
        <v>204000</v>
      </c>
      <c r="F810" s="40">
        <v>0</v>
      </c>
      <c r="G810" s="40">
        <v>0</v>
      </c>
      <c r="H810" s="23"/>
      <c r="I810" s="23"/>
      <c r="J810" s="23"/>
      <c r="K810" s="23"/>
    </row>
    <row r="811" spans="1:11" ht="27" customHeight="1">
      <c r="A811" s="23"/>
      <c r="B811" s="23"/>
      <c r="C811" s="26" t="s">
        <v>14</v>
      </c>
      <c r="D811" s="1854" t="s">
        <v>26</v>
      </c>
      <c r="E811" s="1855"/>
      <c r="F811" s="1855"/>
      <c r="G811" s="1855"/>
      <c r="H811" s="23"/>
      <c r="I811" s="23"/>
      <c r="J811" s="23"/>
      <c r="K811" s="23"/>
    </row>
    <row r="812" spans="1:11" ht="26.1" customHeight="1">
      <c r="A812" s="23"/>
      <c r="B812" s="23"/>
      <c r="C812" s="26" t="s">
        <v>16</v>
      </c>
      <c r="D812" s="1854" t="s">
        <v>18</v>
      </c>
      <c r="E812" s="1855"/>
      <c r="F812" s="1855"/>
      <c r="G812" s="1855"/>
      <c r="H812" s="23"/>
      <c r="I812" s="23"/>
      <c r="J812" s="23"/>
      <c r="K812" s="23"/>
    </row>
    <row r="813" spans="1:11" ht="14.1" customHeight="1">
      <c r="A813" s="23"/>
      <c r="B813" s="23"/>
      <c r="C813" s="1852" t="s">
        <v>66</v>
      </c>
      <c r="D813" s="1853"/>
      <c r="E813" s="1853"/>
      <c r="F813" s="1853"/>
      <c r="G813" s="1853"/>
      <c r="H813" s="23"/>
      <c r="I813" s="23"/>
      <c r="J813" s="23"/>
      <c r="K813" s="23"/>
    </row>
    <row r="814" spans="1:11" ht="14.1" customHeight="1">
      <c r="A814" s="23"/>
      <c r="B814" s="23"/>
      <c r="C814" s="32" t="s">
        <v>2854</v>
      </c>
      <c r="D814" s="1852" t="s">
        <v>2853</v>
      </c>
      <c r="E814" s="1853"/>
      <c r="F814" s="1853"/>
      <c r="G814" s="1853"/>
      <c r="H814" s="23"/>
      <c r="I814" s="23"/>
      <c r="J814" s="23"/>
      <c r="K814" s="23"/>
    </row>
    <row r="815" spans="1:11" ht="14.1" customHeight="1">
      <c r="A815" s="23"/>
      <c r="B815" s="23"/>
      <c r="C815" s="33" t="s">
        <v>19</v>
      </c>
      <c r="D815" s="1850" t="s">
        <v>2852</v>
      </c>
      <c r="E815" s="1851"/>
      <c r="F815" s="1851"/>
      <c r="G815" s="1851"/>
      <c r="H815" s="23"/>
      <c r="I815" s="23"/>
      <c r="J815" s="23"/>
      <c r="K815" s="23"/>
    </row>
    <row r="816" spans="1:11" ht="14.1" customHeight="1">
      <c r="A816" s="23"/>
      <c r="B816" s="23"/>
      <c r="C816" s="34" t="s">
        <v>20</v>
      </c>
      <c r="D816" s="1846" t="s">
        <v>2851</v>
      </c>
      <c r="E816" s="1847"/>
      <c r="F816" s="1847"/>
      <c r="G816" s="1847"/>
      <c r="H816" s="23"/>
      <c r="I816" s="23"/>
      <c r="J816" s="23"/>
      <c r="K816" s="23"/>
    </row>
    <row r="817" spans="1:11" ht="14.1" customHeight="1">
      <c r="A817" s="23"/>
      <c r="B817" s="23"/>
      <c r="C817" s="34" t="s">
        <v>21</v>
      </c>
      <c r="D817" s="1846" t="s">
        <v>161</v>
      </c>
      <c r="E817" s="1847"/>
      <c r="F817" s="1847"/>
      <c r="G817" s="1847"/>
      <c r="H817" s="23"/>
      <c r="I817" s="23"/>
      <c r="J817" s="23"/>
      <c r="K817" s="23"/>
    </row>
    <row r="818" spans="1:11" ht="15" customHeight="1">
      <c r="A818" s="23"/>
      <c r="B818" s="23"/>
      <c r="C818" s="35"/>
      <c r="D818" s="36">
        <v>2023</v>
      </c>
      <c r="E818" s="36">
        <v>2024</v>
      </c>
      <c r="F818" s="36">
        <v>2025</v>
      </c>
      <c r="G818" s="36">
        <v>2026</v>
      </c>
      <c r="H818" s="23"/>
      <c r="I818" s="23"/>
      <c r="J818" s="23"/>
      <c r="K818" s="23"/>
    </row>
    <row r="819" spans="1:11" ht="15" customHeight="1">
      <c r="A819" s="23"/>
      <c r="B819" s="23"/>
      <c r="C819" s="37"/>
      <c r="D819" s="38" t="s">
        <v>22</v>
      </c>
      <c r="E819" s="38" t="s">
        <v>23</v>
      </c>
      <c r="F819" s="38" t="s">
        <v>23</v>
      </c>
      <c r="G819" s="38" t="s">
        <v>23</v>
      </c>
      <c r="H819" s="23"/>
      <c r="I819" s="23"/>
      <c r="J819" s="23"/>
      <c r="K819" s="23"/>
    </row>
    <row r="820" spans="1:11" ht="14.1" customHeight="1">
      <c r="A820" s="23"/>
      <c r="B820" s="23"/>
      <c r="C820" s="27" t="s">
        <v>33</v>
      </c>
      <c r="D820" s="31" t="s">
        <v>42</v>
      </c>
      <c r="E820" s="31" t="s">
        <v>42</v>
      </c>
      <c r="F820" s="31" t="s">
        <v>34</v>
      </c>
      <c r="G820" s="31" t="s">
        <v>42</v>
      </c>
      <c r="H820" s="23"/>
      <c r="I820" s="23"/>
      <c r="J820" s="23"/>
      <c r="K820" s="23"/>
    </row>
    <row r="821" spans="1:11" ht="14.1" customHeight="1">
      <c r="A821" s="23"/>
      <c r="B821" s="23"/>
      <c r="C821" s="27" t="s">
        <v>35</v>
      </c>
      <c r="D821" s="31" t="s">
        <v>42</v>
      </c>
      <c r="E821" s="31" t="s">
        <v>42</v>
      </c>
      <c r="F821" s="31" t="s">
        <v>2850</v>
      </c>
      <c r="G821" s="31" t="s">
        <v>42</v>
      </c>
      <c r="H821" s="23"/>
      <c r="I821" s="23"/>
      <c r="J821" s="23"/>
      <c r="K821" s="23"/>
    </row>
    <row r="822" spans="1:11" ht="14.1" customHeight="1">
      <c r="A822" s="23"/>
      <c r="B822" s="23"/>
      <c r="C822" s="27" t="s">
        <v>40</v>
      </c>
      <c r="D822" s="31" t="s">
        <v>42</v>
      </c>
      <c r="E822" s="31" t="s">
        <v>42</v>
      </c>
      <c r="F822" s="31" t="s">
        <v>2850</v>
      </c>
      <c r="G822" s="31" t="s">
        <v>42</v>
      </c>
      <c r="H822" s="23"/>
      <c r="I822" s="23"/>
      <c r="J822" s="23"/>
      <c r="K822" s="23"/>
    </row>
    <row r="823" spans="1:11" ht="14.1" customHeight="1">
      <c r="A823" s="23"/>
      <c r="B823" s="23"/>
      <c r="C823" s="27" t="s">
        <v>41</v>
      </c>
      <c r="D823" s="31" t="s">
        <v>18</v>
      </c>
      <c r="E823" s="31" t="s">
        <v>18</v>
      </c>
      <c r="F823" s="31" t="s">
        <v>18</v>
      </c>
      <c r="G823" s="31" t="s">
        <v>122</v>
      </c>
      <c r="H823" s="23"/>
      <c r="I823" s="23"/>
      <c r="J823" s="23"/>
      <c r="K823" s="23"/>
    </row>
    <row r="824" spans="1:11" ht="14.1" customHeight="1">
      <c r="A824" s="23"/>
      <c r="B824" s="23"/>
      <c r="C824" s="27" t="s">
        <v>43</v>
      </c>
      <c r="D824" s="31" t="s">
        <v>18</v>
      </c>
      <c r="E824" s="31" t="s">
        <v>18</v>
      </c>
      <c r="F824" s="31" t="s">
        <v>18</v>
      </c>
      <c r="G824" s="31" t="s">
        <v>122</v>
      </c>
      <c r="H824" s="23"/>
      <c r="I824" s="23"/>
      <c r="J824" s="23"/>
      <c r="K824" s="23"/>
    </row>
    <row r="825" spans="1:11" ht="14.1" customHeight="1">
      <c r="A825" s="23"/>
      <c r="B825" s="23"/>
      <c r="C825" s="27" t="s">
        <v>47</v>
      </c>
      <c r="D825" s="31" t="s">
        <v>18</v>
      </c>
      <c r="E825" s="31" t="s">
        <v>18</v>
      </c>
      <c r="F825" s="31" t="s">
        <v>18</v>
      </c>
      <c r="G825" s="31" t="s">
        <v>122</v>
      </c>
      <c r="H825" s="23"/>
      <c r="I825" s="23"/>
      <c r="J825" s="23"/>
      <c r="K825" s="23"/>
    </row>
    <row r="826" spans="1:11" ht="14.1" customHeight="1">
      <c r="A826" s="23"/>
      <c r="B826" s="23"/>
      <c r="C826" s="1848" t="s">
        <v>24</v>
      </c>
      <c r="D826" s="1849"/>
      <c r="E826" s="1849"/>
      <c r="F826" s="1849"/>
      <c r="G826" s="1849"/>
      <c r="H826" s="23"/>
      <c r="I826" s="23"/>
      <c r="J826" s="23"/>
      <c r="K826" s="23"/>
    </row>
    <row r="827" spans="1:11" ht="14.1" customHeight="1">
      <c r="A827" s="23"/>
      <c r="B827" s="23"/>
      <c r="C827" s="35"/>
      <c r="D827" s="36">
        <v>2023</v>
      </c>
      <c r="E827" s="36">
        <v>2024</v>
      </c>
      <c r="F827" s="36">
        <v>2025</v>
      </c>
      <c r="G827" s="36">
        <v>2026</v>
      </c>
      <c r="H827" s="23"/>
      <c r="I827" s="23"/>
      <c r="J827" s="23"/>
      <c r="K827" s="23"/>
    </row>
    <row r="828" spans="1:11" ht="14.1" customHeight="1">
      <c r="A828" s="23"/>
      <c r="B828" s="23"/>
      <c r="C828" s="37"/>
      <c r="D828" s="38" t="s">
        <v>22</v>
      </c>
      <c r="E828" s="38" t="s">
        <v>23</v>
      </c>
      <c r="F828" s="38" t="s">
        <v>23</v>
      </c>
      <c r="G828" s="38" t="s">
        <v>23</v>
      </c>
      <c r="H828" s="23"/>
      <c r="I828" s="23"/>
      <c r="J828" s="23"/>
      <c r="K828" s="23"/>
    </row>
    <row r="829" spans="1:11" ht="14.1" customHeight="1">
      <c r="A829" s="23"/>
      <c r="B829" s="23"/>
      <c r="C829" s="39" t="s">
        <v>48</v>
      </c>
      <c r="D829" s="40">
        <v>0</v>
      </c>
      <c r="E829" s="40">
        <v>0</v>
      </c>
      <c r="F829" s="40">
        <v>0</v>
      </c>
      <c r="G829" s="40">
        <v>0</v>
      </c>
      <c r="H829" s="23"/>
      <c r="I829" s="23"/>
      <c r="J829" s="23"/>
      <c r="K829" s="23"/>
    </row>
    <row r="830" spans="1:11" ht="14.1" customHeight="1">
      <c r="A830" s="23"/>
      <c r="B830" s="23"/>
      <c r="C830" s="39" t="s">
        <v>49</v>
      </c>
      <c r="D830" s="40">
        <v>0</v>
      </c>
      <c r="E830" s="40">
        <v>0</v>
      </c>
      <c r="F830" s="40">
        <v>0</v>
      </c>
      <c r="G830" s="40">
        <v>0</v>
      </c>
      <c r="H830" s="23"/>
      <c r="I830" s="23"/>
      <c r="J830" s="23"/>
      <c r="K830" s="23"/>
    </row>
    <row r="831" spans="1:11" ht="14.1" customHeight="1">
      <c r="A831" s="23"/>
      <c r="B831" s="23"/>
      <c r="C831" s="39" t="s">
        <v>50</v>
      </c>
      <c r="D831" s="40">
        <v>0</v>
      </c>
      <c r="E831" s="40">
        <v>0</v>
      </c>
      <c r="F831" s="40">
        <v>0</v>
      </c>
      <c r="G831" s="40">
        <v>0</v>
      </c>
      <c r="H831" s="23"/>
      <c r="I831" s="23"/>
      <c r="J831" s="23"/>
      <c r="K831" s="23"/>
    </row>
    <row r="832" spans="1:11" ht="14.1" customHeight="1">
      <c r="A832" s="23"/>
      <c r="B832" s="23"/>
      <c r="C832" s="39" t="s">
        <v>51</v>
      </c>
      <c r="D832" s="40">
        <v>0</v>
      </c>
      <c r="E832" s="40">
        <v>0</v>
      </c>
      <c r="F832" s="40">
        <v>0</v>
      </c>
      <c r="G832" s="40">
        <v>0</v>
      </c>
      <c r="H832" s="23"/>
      <c r="I832" s="23"/>
      <c r="J832" s="23"/>
      <c r="K832" s="23"/>
    </row>
    <row r="833" spans="1:11" ht="14.1" customHeight="1">
      <c r="A833" s="23"/>
      <c r="B833" s="23"/>
      <c r="C833" s="39" t="s">
        <v>49</v>
      </c>
      <c r="D833" s="40">
        <v>0</v>
      </c>
      <c r="E833" s="40">
        <v>0</v>
      </c>
      <c r="F833" s="40">
        <v>0</v>
      </c>
      <c r="G833" s="40">
        <v>0</v>
      </c>
      <c r="H833" s="23"/>
      <c r="I833" s="23"/>
      <c r="J833" s="23"/>
      <c r="K833" s="23"/>
    </row>
    <row r="834" spans="1:11" ht="14.1" customHeight="1">
      <c r="A834" s="23"/>
      <c r="B834" s="23"/>
      <c r="C834" s="39" t="s">
        <v>50</v>
      </c>
      <c r="D834" s="40">
        <v>0</v>
      </c>
      <c r="E834" s="40">
        <v>0</v>
      </c>
      <c r="F834" s="40">
        <v>0</v>
      </c>
      <c r="G834" s="40">
        <v>0</v>
      </c>
      <c r="H834" s="23"/>
      <c r="I834" s="23"/>
      <c r="J834" s="23"/>
      <c r="K834" s="23"/>
    </row>
    <row r="835" spans="1:11" ht="14.1" customHeight="1">
      <c r="A835" s="23"/>
      <c r="B835" s="23"/>
      <c r="C835" s="39" t="s">
        <v>52</v>
      </c>
      <c r="D835" s="40">
        <v>0</v>
      </c>
      <c r="E835" s="40">
        <v>0</v>
      </c>
      <c r="F835" s="40">
        <v>0</v>
      </c>
      <c r="G835" s="40">
        <v>0</v>
      </c>
      <c r="H835" s="23"/>
      <c r="I835" s="23"/>
      <c r="J835" s="23"/>
      <c r="K835" s="23"/>
    </row>
    <row r="836" spans="1:11" ht="14.1" customHeight="1">
      <c r="A836" s="23"/>
      <c r="B836" s="23"/>
      <c r="C836" s="39" t="s">
        <v>49</v>
      </c>
      <c r="D836" s="40">
        <v>0</v>
      </c>
      <c r="E836" s="40">
        <v>0</v>
      </c>
      <c r="F836" s="40">
        <v>0</v>
      </c>
      <c r="G836" s="40">
        <v>0</v>
      </c>
      <c r="H836" s="23"/>
      <c r="I836" s="23"/>
      <c r="J836" s="23"/>
      <c r="K836" s="23"/>
    </row>
    <row r="837" spans="1:11" ht="14.1" customHeight="1">
      <c r="A837" s="23"/>
      <c r="B837" s="23"/>
      <c r="C837" s="39" t="s">
        <v>50</v>
      </c>
      <c r="D837" s="40">
        <v>0</v>
      </c>
      <c r="E837" s="40">
        <v>0</v>
      </c>
      <c r="F837" s="40">
        <v>0</v>
      </c>
      <c r="G837" s="40">
        <v>0</v>
      </c>
      <c r="H837" s="23"/>
      <c r="I837" s="23"/>
      <c r="J837" s="23"/>
      <c r="K837" s="23"/>
    </row>
    <row r="838" spans="1:11" ht="14.1" customHeight="1">
      <c r="A838" s="23"/>
      <c r="B838" s="23"/>
      <c r="C838" s="39" t="s">
        <v>53</v>
      </c>
      <c r="D838" s="40">
        <v>0</v>
      </c>
      <c r="E838" s="40">
        <v>0</v>
      </c>
      <c r="F838" s="40">
        <v>0</v>
      </c>
      <c r="G838" s="40">
        <v>0</v>
      </c>
      <c r="H838" s="23"/>
      <c r="I838" s="23"/>
      <c r="J838" s="23"/>
      <c r="K838" s="23"/>
    </row>
    <row r="839" spans="1:11" ht="14.1" customHeight="1">
      <c r="A839" s="23"/>
      <c r="B839" s="23"/>
      <c r="C839" s="39" t="s">
        <v>49</v>
      </c>
      <c r="D839" s="40">
        <v>0</v>
      </c>
      <c r="E839" s="40">
        <v>0</v>
      </c>
      <c r="F839" s="40">
        <v>0</v>
      </c>
      <c r="G839" s="40">
        <v>0</v>
      </c>
      <c r="H839" s="23"/>
      <c r="I839" s="23"/>
      <c r="J839" s="23"/>
      <c r="K839" s="23"/>
    </row>
    <row r="840" spans="1:11" ht="14.1" customHeight="1">
      <c r="A840" s="23"/>
      <c r="B840" s="23"/>
      <c r="C840" s="39" t="s">
        <v>50</v>
      </c>
      <c r="D840" s="40">
        <v>0</v>
      </c>
      <c r="E840" s="40">
        <v>0</v>
      </c>
      <c r="F840" s="40">
        <v>0</v>
      </c>
      <c r="G840" s="40">
        <v>0</v>
      </c>
      <c r="H840" s="23"/>
      <c r="I840" s="23"/>
      <c r="J840" s="23"/>
      <c r="K840" s="23"/>
    </row>
    <row r="841" spans="1:11" ht="14.1" customHeight="1">
      <c r="A841" s="23"/>
      <c r="B841" s="23"/>
      <c r="C841" s="39" t="s">
        <v>54</v>
      </c>
      <c r="D841" s="40">
        <v>0</v>
      </c>
      <c r="E841" s="40">
        <v>0</v>
      </c>
      <c r="F841" s="40">
        <v>0</v>
      </c>
      <c r="G841" s="40">
        <v>0</v>
      </c>
      <c r="H841" s="23"/>
      <c r="I841" s="23"/>
      <c r="J841" s="23"/>
      <c r="K841" s="23"/>
    </row>
    <row r="842" spans="1:11" ht="14.1" customHeight="1">
      <c r="A842" s="23"/>
      <c r="B842" s="23"/>
      <c r="C842" s="39" t="s">
        <v>49</v>
      </c>
      <c r="D842" s="40">
        <v>0</v>
      </c>
      <c r="E842" s="40">
        <v>0</v>
      </c>
      <c r="F842" s="40">
        <v>0</v>
      </c>
      <c r="G842" s="40">
        <v>0</v>
      </c>
      <c r="H842" s="23"/>
      <c r="I842" s="23"/>
      <c r="J842" s="23"/>
      <c r="K842" s="23"/>
    </row>
    <row r="843" spans="1:11" ht="14.1" customHeight="1">
      <c r="A843" s="23"/>
      <c r="B843" s="23"/>
      <c r="C843" s="39" t="s">
        <v>50</v>
      </c>
      <c r="D843" s="40">
        <v>0</v>
      </c>
      <c r="E843" s="40">
        <v>0</v>
      </c>
      <c r="F843" s="40">
        <v>0</v>
      </c>
      <c r="G843" s="40">
        <v>0</v>
      </c>
      <c r="H843" s="23"/>
      <c r="I843" s="23"/>
      <c r="J843" s="23"/>
      <c r="K843" s="23"/>
    </row>
    <row r="844" spans="1:11" ht="14.1" customHeight="1">
      <c r="A844" s="23"/>
      <c r="B844" s="23"/>
      <c r="C844" s="39" t="s">
        <v>55</v>
      </c>
      <c r="D844" s="40">
        <v>0</v>
      </c>
      <c r="E844" s="40">
        <v>0</v>
      </c>
      <c r="F844" s="40">
        <v>0</v>
      </c>
      <c r="G844" s="40">
        <v>0</v>
      </c>
      <c r="H844" s="23"/>
      <c r="I844" s="23"/>
      <c r="J844" s="23"/>
      <c r="K844" s="23"/>
    </row>
    <row r="845" spans="1:11" ht="14.1" customHeight="1">
      <c r="A845" s="23"/>
      <c r="B845" s="23"/>
      <c r="C845" s="39" t="s">
        <v>49</v>
      </c>
      <c r="D845" s="40">
        <v>0</v>
      </c>
      <c r="E845" s="40">
        <v>0</v>
      </c>
      <c r="F845" s="40">
        <v>0</v>
      </c>
      <c r="G845" s="40">
        <v>0</v>
      </c>
      <c r="H845" s="23"/>
      <c r="I845" s="23"/>
      <c r="J845" s="23"/>
      <c r="K845" s="23"/>
    </row>
    <row r="846" spans="1:11" ht="14.1" customHeight="1">
      <c r="A846" s="23"/>
      <c r="B846" s="23"/>
      <c r="C846" s="39" t="s">
        <v>50</v>
      </c>
      <c r="D846" s="40">
        <v>0</v>
      </c>
      <c r="E846" s="40">
        <v>0</v>
      </c>
      <c r="F846" s="40">
        <v>0</v>
      </c>
      <c r="G846" s="40">
        <v>0</v>
      </c>
      <c r="H846" s="23"/>
      <c r="I846" s="23"/>
      <c r="J846" s="23"/>
      <c r="K846" s="23"/>
    </row>
    <row r="847" spans="1:11" ht="14.1" customHeight="1">
      <c r="A847" s="23"/>
      <c r="B847" s="23"/>
      <c r="C847" s="39" t="s">
        <v>56</v>
      </c>
      <c r="D847" s="40">
        <v>0</v>
      </c>
      <c r="E847" s="40">
        <v>0</v>
      </c>
      <c r="F847" s="40">
        <v>0</v>
      </c>
      <c r="G847" s="40">
        <v>0</v>
      </c>
      <c r="H847" s="23"/>
      <c r="I847" s="23"/>
      <c r="J847" s="23"/>
      <c r="K847" s="23"/>
    </row>
    <row r="848" spans="1:11" ht="14.1" customHeight="1">
      <c r="A848" s="23"/>
      <c r="B848" s="23"/>
      <c r="C848" s="39" t="s">
        <v>49</v>
      </c>
      <c r="D848" s="40">
        <v>0</v>
      </c>
      <c r="E848" s="40">
        <v>0</v>
      </c>
      <c r="F848" s="40">
        <v>0</v>
      </c>
      <c r="G848" s="40">
        <v>0</v>
      </c>
      <c r="H848" s="23"/>
      <c r="I848" s="23"/>
      <c r="J848" s="23"/>
      <c r="K848" s="23"/>
    </row>
    <row r="849" spans="1:11" ht="14.1" customHeight="1">
      <c r="A849" s="23"/>
      <c r="B849" s="23"/>
      <c r="C849" s="39" t="s">
        <v>50</v>
      </c>
      <c r="D849" s="40">
        <v>0</v>
      </c>
      <c r="E849" s="40">
        <v>0</v>
      </c>
      <c r="F849" s="40">
        <v>0</v>
      </c>
      <c r="G849" s="40">
        <v>0</v>
      </c>
      <c r="H849" s="23"/>
      <c r="I849" s="23"/>
      <c r="J849" s="23"/>
      <c r="K849" s="23"/>
    </row>
    <row r="850" spans="1:11" ht="14.1" customHeight="1">
      <c r="A850" s="23"/>
      <c r="B850" s="23"/>
      <c r="C850" s="39" t="s">
        <v>57</v>
      </c>
      <c r="D850" s="40">
        <v>0</v>
      </c>
      <c r="E850" s="40">
        <v>0</v>
      </c>
      <c r="F850" s="40">
        <v>0</v>
      </c>
      <c r="G850" s="40">
        <v>0</v>
      </c>
      <c r="H850" s="23"/>
      <c r="I850" s="23"/>
      <c r="J850" s="23"/>
      <c r="K850" s="23"/>
    </row>
    <row r="851" spans="1:11" ht="14.1" customHeight="1">
      <c r="A851" s="23"/>
      <c r="B851" s="23"/>
      <c r="C851" s="39" t="s">
        <v>49</v>
      </c>
      <c r="D851" s="40">
        <v>0</v>
      </c>
      <c r="E851" s="40">
        <v>0</v>
      </c>
      <c r="F851" s="40">
        <v>0</v>
      </c>
      <c r="G851" s="40">
        <v>0</v>
      </c>
      <c r="H851" s="23"/>
      <c r="I851" s="23"/>
      <c r="J851" s="23"/>
      <c r="K851" s="23"/>
    </row>
    <row r="852" spans="1:11" ht="14.1" customHeight="1">
      <c r="A852" s="23"/>
      <c r="B852" s="23"/>
      <c r="C852" s="39" t="s">
        <v>58</v>
      </c>
      <c r="D852" s="40">
        <v>0</v>
      </c>
      <c r="E852" s="40">
        <v>0</v>
      </c>
      <c r="F852" s="40">
        <v>0</v>
      </c>
      <c r="G852" s="40">
        <v>0</v>
      </c>
      <c r="H852" s="23"/>
      <c r="I852" s="23"/>
      <c r="J852" s="23"/>
      <c r="K852" s="23"/>
    </row>
    <row r="853" spans="1:11" ht="14.1" customHeight="1">
      <c r="A853" s="23"/>
      <c r="B853" s="23"/>
      <c r="C853" s="39" t="s">
        <v>59</v>
      </c>
      <c r="D853" s="40">
        <v>0</v>
      </c>
      <c r="E853" s="40">
        <v>0</v>
      </c>
      <c r="F853" s="40">
        <v>0</v>
      </c>
      <c r="G853" s="40">
        <v>0</v>
      </c>
      <c r="H853" s="23"/>
      <c r="I853" s="23"/>
      <c r="J853" s="23"/>
      <c r="K853" s="23"/>
    </row>
    <row r="854" spans="1:11" ht="14.1" customHeight="1">
      <c r="A854" s="23"/>
      <c r="B854" s="23"/>
      <c r="C854" s="39" t="s">
        <v>60</v>
      </c>
      <c r="D854" s="40">
        <v>0</v>
      </c>
      <c r="E854" s="40">
        <v>0</v>
      </c>
      <c r="F854" s="40">
        <v>0</v>
      </c>
      <c r="G854" s="40">
        <v>0</v>
      </c>
      <c r="H854" s="23"/>
      <c r="I854" s="23"/>
      <c r="J854" s="23"/>
      <c r="K854" s="23"/>
    </row>
    <row r="855" spans="1:11" ht="14.1" customHeight="1">
      <c r="A855" s="23"/>
      <c r="B855" s="23"/>
      <c r="C855" s="39" t="s">
        <v>61</v>
      </c>
      <c r="D855" s="40">
        <v>0</v>
      </c>
      <c r="E855" s="40">
        <v>0</v>
      </c>
      <c r="F855" s="40">
        <v>0</v>
      </c>
      <c r="G855" s="40">
        <v>0</v>
      </c>
      <c r="H855" s="23"/>
      <c r="I855" s="23"/>
      <c r="J855" s="23"/>
      <c r="K855" s="23"/>
    </row>
    <row r="856" spans="1:11" ht="14.1" customHeight="1">
      <c r="A856" s="23"/>
      <c r="B856" s="23"/>
      <c r="C856" s="39" t="s">
        <v>62</v>
      </c>
      <c r="D856" s="40">
        <v>0</v>
      </c>
      <c r="E856" s="40">
        <v>0</v>
      </c>
      <c r="F856" s="40">
        <v>336000000</v>
      </c>
      <c r="G856" s="40">
        <v>0</v>
      </c>
      <c r="H856" s="23"/>
      <c r="I856" s="23"/>
      <c r="J856" s="23"/>
      <c r="K856" s="23"/>
    </row>
    <row r="857" spans="1:11" ht="14.1" customHeight="1">
      <c r="A857" s="23"/>
      <c r="B857" s="23"/>
      <c r="C857" s="39" t="s">
        <v>49</v>
      </c>
      <c r="D857" s="40">
        <v>0</v>
      </c>
      <c r="E857" s="40">
        <v>0</v>
      </c>
      <c r="F857" s="40">
        <v>336000000</v>
      </c>
      <c r="G857" s="40">
        <v>0</v>
      </c>
      <c r="H857" s="23"/>
      <c r="I857" s="23"/>
      <c r="J857" s="23"/>
      <c r="K857" s="23"/>
    </row>
    <row r="858" spans="1:11" ht="14.1" customHeight="1">
      <c r="A858" s="23"/>
      <c r="B858" s="23"/>
      <c r="C858" s="39" t="s">
        <v>58</v>
      </c>
      <c r="D858" s="40">
        <v>0</v>
      </c>
      <c r="E858" s="40">
        <v>0</v>
      </c>
      <c r="F858" s="40">
        <v>0</v>
      </c>
      <c r="G858" s="40">
        <v>0</v>
      </c>
      <c r="H858" s="23"/>
      <c r="I858" s="23"/>
      <c r="J858" s="23"/>
      <c r="K858" s="23"/>
    </row>
    <row r="859" spans="1:11" ht="14.1" customHeight="1">
      <c r="A859" s="23"/>
      <c r="B859" s="23"/>
      <c r="C859" s="39" t="s">
        <v>59</v>
      </c>
      <c r="D859" s="40">
        <v>0</v>
      </c>
      <c r="E859" s="40">
        <v>0</v>
      </c>
      <c r="F859" s="40">
        <v>0</v>
      </c>
      <c r="G859" s="40">
        <v>0</v>
      </c>
      <c r="H859" s="23"/>
      <c r="I859" s="23"/>
      <c r="J859" s="23"/>
      <c r="K859" s="23"/>
    </row>
    <row r="860" spans="1:11" ht="14.1" customHeight="1">
      <c r="A860" s="23"/>
      <c r="B860" s="23"/>
      <c r="C860" s="39" t="s">
        <v>60</v>
      </c>
      <c r="D860" s="40">
        <v>0</v>
      </c>
      <c r="E860" s="40">
        <v>0</v>
      </c>
      <c r="F860" s="40">
        <v>0</v>
      </c>
      <c r="G860" s="40">
        <v>0</v>
      </c>
      <c r="H860" s="23"/>
      <c r="I860" s="23"/>
      <c r="J860" s="23"/>
      <c r="K860" s="23"/>
    </row>
    <row r="861" spans="1:11" ht="14.1" customHeight="1">
      <c r="A861" s="23"/>
      <c r="B861" s="23"/>
      <c r="C861" s="39" t="s">
        <v>61</v>
      </c>
      <c r="D861" s="40">
        <v>0</v>
      </c>
      <c r="E861" s="40">
        <v>0</v>
      </c>
      <c r="F861" s="40">
        <v>0</v>
      </c>
      <c r="G861" s="40">
        <v>0</v>
      </c>
      <c r="H861" s="23"/>
      <c r="I861" s="23"/>
      <c r="J861" s="23"/>
      <c r="K861" s="23"/>
    </row>
    <row r="862" spans="1:11" ht="14.1" customHeight="1">
      <c r="A862" s="23"/>
      <c r="B862" s="23"/>
      <c r="C862" s="39" t="s">
        <v>63</v>
      </c>
      <c r="D862" s="40">
        <v>0</v>
      </c>
      <c r="E862" s="40">
        <v>0</v>
      </c>
      <c r="F862" s="40">
        <v>0</v>
      </c>
      <c r="G862" s="40">
        <v>0</v>
      </c>
      <c r="H862" s="23"/>
      <c r="I862" s="23"/>
      <c r="J862" s="23"/>
      <c r="K862" s="23"/>
    </row>
    <row r="863" spans="1:11" ht="14.1" customHeight="1">
      <c r="A863" s="23"/>
      <c r="B863" s="23"/>
      <c r="C863" s="39" t="s">
        <v>49</v>
      </c>
      <c r="D863" s="40">
        <v>0</v>
      </c>
      <c r="E863" s="40">
        <v>0</v>
      </c>
      <c r="F863" s="40">
        <v>0</v>
      </c>
      <c r="G863" s="40">
        <v>0</v>
      </c>
      <c r="H863" s="23"/>
      <c r="I863" s="23"/>
      <c r="J863" s="23"/>
      <c r="K863" s="23"/>
    </row>
    <row r="864" spans="1:11" ht="14.1" customHeight="1">
      <c r="A864" s="23"/>
      <c r="B864" s="23"/>
      <c r="C864" s="39" t="s">
        <v>58</v>
      </c>
      <c r="D864" s="40">
        <v>0</v>
      </c>
      <c r="E864" s="40">
        <v>0</v>
      </c>
      <c r="F864" s="40">
        <v>0</v>
      </c>
      <c r="G864" s="40">
        <v>0</v>
      </c>
      <c r="H864" s="23"/>
      <c r="I864" s="23"/>
      <c r="J864" s="23"/>
      <c r="K864" s="23"/>
    </row>
    <row r="865" spans="1:11" ht="14.1" customHeight="1">
      <c r="A865" s="23"/>
      <c r="B865" s="23"/>
      <c r="C865" s="39" t="s">
        <v>59</v>
      </c>
      <c r="D865" s="40">
        <v>0</v>
      </c>
      <c r="E865" s="40">
        <v>0</v>
      </c>
      <c r="F865" s="40">
        <v>0</v>
      </c>
      <c r="G865" s="40">
        <v>0</v>
      </c>
      <c r="H865" s="23"/>
      <c r="I865" s="23"/>
      <c r="J865" s="23"/>
      <c r="K865" s="23"/>
    </row>
    <row r="866" spans="1:11" ht="14.1" customHeight="1">
      <c r="A866" s="23"/>
      <c r="B866" s="23"/>
      <c r="C866" s="39" t="s">
        <v>60</v>
      </c>
      <c r="D866" s="40">
        <v>0</v>
      </c>
      <c r="E866" s="40">
        <v>0</v>
      </c>
      <c r="F866" s="40">
        <v>0</v>
      </c>
      <c r="G866" s="40">
        <v>0</v>
      </c>
      <c r="H866" s="23"/>
      <c r="I866" s="23"/>
      <c r="J866" s="23"/>
      <c r="K866" s="23"/>
    </row>
    <row r="867" spans="1:11" ht="14.1" customHeight="1">
      <c r="A867" s="23"/>
      <c r="B867" s="23"/>
      <c r="C867" s="39" t="s">
        <v>61</v>
      </c>
      <c r="D867" s="40">
        <v>0</v>
      </c>
      <c r="E867" s="40">
        <v>0</v>
      </c>
      <c r="F867" s="40">
        <v>0</v>
      </c>
      <c r="G867" s="40">
        <v>0</v>
      </c>
      <c r="H867" s="23"/>
      <c r="I867" s="23"/>
      <c r="J867" s="23"/>
      <c r="K867" s="23"/>
    </row>
    <row r="868" spans="1:11" ht="14.1" customHeight="1">
      <c r="A868" s="23"/>
      <c r="B868" s="23"/>
      <c r="C868" s="39" t="s">
        <v>64</v>
      </c>
      <c r="D868" s="40">
        <v>0</v>
      </c>
      <c r="E868" s="40">
        <v>0</v>
      </c>
      <c r="F868" s="40">
        <v>0</v>
      </c>
      <c r="G868" s="40">
        <v>0</v>
      </c>
      <c r="H868" s="23"/>
      <c r="I868" s="23"/>
      <c r="J868" s="23"/>
      <c r="K868" s="23"/>
    </row>
    <row r="869" spans="1:11" ht="14.1" customHeight="1">
      <c r="A869" s="23"/>
      <c r="B869" s="23"/>
      <c r="C869" s="39" t="s">
        <v>65</v>
      </c>
      <c r="D869" s="40">
        <v>0</v>
      </c>
      <c r="E869" s="40">
        <v>0</v>
      </c>
      <c r="F869" s="40">
        <v>0</v>
      </c>
      <c r="G869" s="40">
        <v>0</v>
      </c>
      <c r="H869" s="23"/>
      <c r="I869" s="23"/>
      <c r="J869" s="23"/>
      <c r="K869" s="23"/>
    </row>
    <row r="870" spans="1:11" ht="14.1" customHeight="1">
      <c r="A870" s="23"/>
      <c r="B870" s="23"/>
      <c r="C870" s="41" t="s">
        <v>25</v>
      </c>
      <c r="D870" s="40">
        <v>0</v>
      </c>
      <c r="E870" s="40">
        <v>0</v>
      </c>
      <c r="F870" s="40">
        <v>336000000</v>
      </c>
      <c r="G870" s="40">
        <v>0</v>
      </c>
      <c r="H870" s="23"/>
      <c r="I870" s="23"/>
      <c r="J870" s="23"/>
      <c r="K870" s="23"/>
    </row>
    <row r="871" spans="1:11" ht="15" customHeight="1">
      <c r="A871" s="23"/>
      <c r="B871" s="23"/>
      <c r="C871" s="42" t="s">
        <v>18</v>
      </c>
      <c r="D871" s="43" t="s">
        <v>18</v>
      </c>
      <c r="E871" s="43" t="s">
        <v>18</v>
      </c>
      <c r="F871" s="43" t="s">
        <v>18</v>
      </c>
      <c r="G871" s="43" t="s">
        <v>18</v>
      </c>
      <c r="H871" s="23"/>
      <c r="I871" s="23"/>
      <c r="J871" s="23"/>
      <c r="K871" s="23"/>
    </row>
    <row r="872" spans="1:11" ht="15" customHeight="1">
      <c r="A872" s="23"/>
      <c r="B872" s="23"/>
      <c r="C872" s="26" t="s">
        <v>201</v>
      </c>
      <c r="D872" s="44">
        <v>0</v>
      </c>
      <c r="E872" s="44">
        <v>1901063000</v>
      </c>
      <c r="F872" s="44">
        <v>1801070000</v>
      </c>
      <c r="G872" s="44">
        <v>1401070000</v>
      </c>
      <c r="H872" s="23"/>
      <c r="I872" s="23"/>
      <c r="J872" s="23"/>
      <c r="K872" s="23"/>
    </row>
    <row r="873" spans="1:11" ht="15" customHeight="1">
      <c r="A873" s="23"/>
      <c r="B873" s="23"/>
      <c r="C873" s="27" t="s">
        <v>48</v>
      </c>
      <c r="D873" s="45">
        <v>0</v>
      </c>
      <c r="E873" s="45">
        <v>979000000</v>
      </c>
      <c r="F873" s="45">
        <v>1014007000</v>
      </c>
      <c r="G873" s="45">
        <v>1014007000</v>
      </c>
      <c r="H873" s="23"/>
      <c r="I873" s="23"/>
      <c r="J873" s="23"/>
      <c r="K873" s="23"/>
    </row>
    <row r="874" spans="1:11" ht="15" customHeight="1">
      <c r="A874" s="23"/>
      <c r="B874" s="23"/>
      <c r="C874" s="27" t="s">
        <v>49</v>
      </c>
      <c r="D874" s="45">
        <v>0</v>
      </c>
      <c r="E874" s="45">
        <v>979000000</v>
      </c>
      <c r="F874" s="45">
        <v>1014007000</v>
      </c>
      <c r="G874" s="45">
        <v>1014007000</v>
      </c>
      <c r="H874" s="23"/>
      <c r="I874" s="23"/>
      <c r="J874" s="23"/>
      <c r="K874" s="23"/>
    </row>
    <row r="875" spans="1:11" ht="15" customHeight="1">
      <c r="A875" s="23"/>
      <c r="B875" s="23"/>
      <c r="C875" s="27" t="s">
        <v>50</v>
      </c>
      <c r="D875" s="45">
        <v>0</v>
      </c>
      <c r="E875" s="45">
        <v>0</v>
      </c>
      <c r="F875" s="45">
        <v>0</v>
      </c>
      <c r="G875" s="45">
        <v>0</v>
      </c>
      <c r="H875" s="23"/>
      <c r="I875" s="23"/>
      <c r="J875" s="23"/>
      <c r="K875" s="23"/>
    </row>
    <row r="876" spans="1:11" ht="15" customHeight="1">
      <c r="A876" s="23"/>
      <c r="B876" s="23"/>
      <c r="C876" s="27" t="s">
        <v>51</v>
      </c>
      <c r="D876" s="45">
        <v>0</v>
      </c>
      <c r="E876" s="45">
        <v>123946000</v>
      </c>
      <c r="F876" s="45">
        <v>123946000</v>
      </c>
      <c r="G876" s="45">
        <v>123946000</v>
      </c>
      <c r="H876" s="23"/>
      <c r="I876" s="23"/>
      <c r="J876" s="23"/>
      <c r="K876" s="23"/>
    </row>
    <row r="877" spans="1:11" ht="15" customHeight="1">
      <c r="A877" s="23"/>
      <c r="B877" s="23"/>
      <c r="C877" s="27" t="s">
        <v>49</v>
      </c>
      <c r="D877" s="45">
        <v>0</v>
      </c>
      <c r="E877" s="45">
        <v>123946000</v>
      </c>
      <c r="F877" s="45">
        <v>123946000</v>
      </c>
      <c r="G877" s="45">
        <v>123946000</v>
      </c>
      <c r="H877" s="23"/>
      <c r="I877" s="23"/>
      <c r="J877" s="23"/>
      <c r="K877" s="23"/>
    </row>
    <row r="878" spans="1:11" ht="15" customHeight="1">
      <c r="A878" s="23"/>
      <c r="B878" s="23"/>
      <c r="C878" s="27" t="s">
        <v>50</v>
      </c>
      <c r="D878" s="45">
        <v>0</v>
      </c>
      <c r="E878" s="45">
        <v>0</v>
      </c>
      <c r="F878" s="45">
        <v>0</v>
      </c>
      <c r="G878" s="45">
        <v>0</v>
      </c>
      <c r="H878" s="23"/>
      <c r="I878" s="23"/>
      <c r="J878" s="23"/>
      <c r="K878" s="23"/>
    </row>
    <row r="879" spans="1:11" ht="15" customHeight="1">
      <c r="A879" s="23"/>
      <c r="B879" s="23"/>
      <c r="C879" s="27" t="s">
        <v>52</v>
      </c>
      <c r="D879" s="45">
        <v>0</v>
      </c>
      <c r="E879" s="45">
        <v>248117000</v>
      </c>
      <c r="F879" s="45">
        <v>243117000</v>
      </c>
      <c r="G879" s="45">
        <v>243117000</v>
      </c>
      <c r="H879" s="23"/>
      <c r="I879" s="23"/>
      <c r="J879" s="23"/>
      <c r="K879" s="23"/>
    </row>
    <row r="880" spans="1:11" ht="15" customHeight="1">
      <c r="A880" s="23"/>
      <c r="B880" s="23"/>
      <c r="C880" s="27" t="s">
        <v>49</v>
      </c>
      <c r="D880" s="45">
        <v>0</v>
      </c>
      <c r="E880" s="45">
        <v>248117000</v>
      </c>
      <c r="F880" s="45">
        <v>243117000</v>
      </c>
      <c r="G880" s="45">
        <v>243117000</v>
      </c>
      <c r="H880" s="23"/>
      <c r="I880" s="23"/>
      <c r="J880" s="23"/>
      <c r="K880" s="23"/>
    </row>
    <row r="881" spans="1:11" ht="15" customHeight="1">
      <c r="A881" s="23"/>
      <c r="B881" s="23"/>
      <c r="C881" s="27" t="s">
        <v>50</v>
      </c>
      <c r="D881" s="45">
        <v>0</v>
      </c>
      <c r="E881" s="45">
        <v>0</v>
      </c>
      <c r="F881" s="45">
        <v>0</v>
      </c>
      <c r="G881" s="45">
        <v>0</v>
      </c>
      <c r="H881" s="23"/>
      <c r="I881" s="23"/>
      <c r="J881" s="23"/>
      <c r="K881" s="23"/>
    </row>
    <row r="882" spans="1:11" ht="15" customHeight="1">
      <c r="A882" s="23"/>
      <c r="B882" s="23"/>
      <c r="C882" s="27" t="s">
        <v>53</v>
      </c>
      <c r="D882" s="45">
        <v>0</v>
      </c>
      <c r="E882" s="45">
        <v>0</v>
      </c>
      <c r="F882" s="45">
        <v>0</v>
      </c>
      <c r="G882" s="45">
        <v>0</v>
      </c>
      <c r="H882" s="23"/>
      <c r="I882" s="23"/>
      <c r="J882" s="23"/>
      <c r="K882" s="23"/>
    </row>
    <row r="883" spans="1:11" ht="15" customHeight="1">
      <c r="A883" s="23"/>
      <c r="B883" s="23"/>
      <c r="C883" s="27" t="s">
        <v>49</v>
      </c>
      <c r="D883" s="45">
        <v>0</v>
      </c>
      <c r="E883" s="45">
        <v>0</v>
      </c>
      <c r="F883" s="45">
        <v>0</v>
      </c>
      <c r="G883" s="45">
        <v>0</v>
      </c>
      <c r="H883" s="23"/>
      <c r="I883" s="23"/>
      <c r="J883" s="23"/>
      <c r="K883" s="23"/>
    </row>
    <row r="884" spans="1:11" ht="15" customHeight="1">
      <c r="A884" s="23"/>
      <c r="B884" s="23"/>
      <c r="C884" s="27" t="s">
        <v>50</v>
      </c>
      <c r="D884" s="45">
        <v>0</v>
      </c>
      <c r="E884" s="45">
        <v>0</v>
      </c>
      <c r="F884" s="45">
        <v>0</v>
      </c>
      <c r="G884" s="45">
        <v>0</v>
      </c>
      <c r="H884" s="23"/>
      <c r="I884" s="23"/>
      <c r="J884" s="23"/>
      <c r="K884" s="23"/>
    </row>
    <row r="885" spans="1:11" ht="20.100000000000001" customHeight="1">
      <c r="A885" s="23"/>
      <c r="B885" s="23"/>
      <c r="C885" s="27" t="s">
        <v>202</v>
      </c>
      <c r="D885" s="46">
        <v>0</v>
      </c>
      <c r="E885" s="46">
        <v>0</v>
      </c>
      <c r="F885" s="46">
        <v>0</v>
      </c>
      <c r="G885" s="46">
        <v>0</v>
      </c>
      <c r="H885" s="23"/>
      <c r="I885" s="23"/>
      <c r="J885" s="23"/>
      <c r="K885" s="23"/>
    </row>
    <row r="886" spans="1:11" ht="15" customHeight="1">
      <c r="A886" s="23"/>
      <c r="B886" s="23"/>
      <c r="C886" s="27" t="s">
        <v>49</v>
      </c>
      <c r="D886" s="45">
        <v>0</v>
      </c>
      <c r="E886" s="45">
        <v>0</v>
      </c>
      <c r="F886" s="45">
        <v>0</v>
      </c>
      <c r="G886" s="45">
        <v>0</v>
      </c>
      <c r="H886" s="23"/>
      <c r="I886" s="23"/>
      <c r="J886" s="23"/>
      <c r="K886" s="23"/>
    </row>
    <row r="887" spans="1:11" ht="15" customHeight="1">
      <c r="A887" s="23"/>
      <c r="B887" s="23"/>
      <c r="C887" s="27" t="s">
        <v>50</v>
      </c>
      <c r="D887" s="45">
        <v>0</v>
      </c>
      <c r="E887" s="45">
        <v>0</v>
      </c>
      <c r="F887" s="45">
        <v>0</v>
      </c>
      <c r="G887" s="45">
        <v>0</v>
      </c>
      <c r="H887" s="23"/>
      <c r="I887" s="23"/>
      <c r="J887" s="23"/>
      <c r="K887" s="23"/>
    </row>
    <row r="888" spans="1:11" ht="15" customHeight="1">
      <c r="A888" s="23"/>
      <c r="B888" s="23"/>
      <c r="C888" s="27" t="s">
        <v>55</v>
      </c>
      <c r="D888" s="45">
        <v>0</v>
      </c>
      <c r="E888" s="45">
        <v>0</v>
      </c>
      <c r="F888" s="45">
        <v>0</v>
      </c>
      <c r="G888" s="45">
        <v>0</v>
      </c>
      <c r="H888" s="23"/>
      <c r="I888" s="23"/>
      <c r="J888" s="23"/>
      <c r="K888" s="23"/>
    </row>
    <row r="889" spans="1:11" ht="15" customHeight="1">
      <c r="A889" s="23"/>
      <c r="B889" s="23"/>
      <c r="C889" s="27" t="s">
        <v>49</v>
      </c>
      <c r="D889" s="45">
        <v>0</v>
      </c>
      <c r="E889" s="45">
        <v>0</v>
      </c>
      <c r="F889" s="45">
        <v>0</v>
      </c>
      <c r="G889" s="45">
        <v>0</v>
      </c>
      <c r="H889" s="23"/>
      <c r="I889" s="23"/>
      <c r="J889" s="23"/>
      <c r="K889" s="23"/>
    </row>
    <row r="890" spans="1:11" ht="15" customHeight="1">
      <c r="A890" s="23"/>
      <c r="B890" s="23"/>
      <c r="C890" s="27" t="s">
        <v>50</v>
      </c>
      <c r="D890" s="45">
        <v>0</v>
      </c>
      <c r="E890" s="45">
        <v>0</v>
      </c>
      <c r="F890" s="45">
        <v>0</v>
      </c>
      <c r="G890" s="45">
        <v>0</v>
      </c>
      <c r="H890" s="23"/>
      <c r="I890" s="23"/>
      <c r="J890" s="23"/>
      <c r="K890" s="23"/>
    </row>
    <row r="891" spans="1:11" ht="15" customHeight="1">
      <c r="A891" s="23"/>
      <c r="B891" s="23"/>
      <c r="C891" s="27" t="s">
        <v>56</v>
      </c>
      <c r="D891" s="45">
        <v>0</v>
      </c>
      <c r="E891" s="45">
        <v>0</v>
      </c>
      <c r="F891" s="45">
        <v>0</v>
      </c>
      <c r="G891" s="45">
        <v>0</v>
      </c>
      <c r="H891" s="23"/>
      <c r="I891" s="23"/>
      <c r="J891" s="23"/>
      <c r="K891" s="23"/>
    </row>
    <row r="892" spans="1:11" ht="15" customHeight="1">
      <c r="A892" s="23"/>
      <c r="B892" s="23"/>
      <c r="C892" s="27" t="s">
        <v>49</v>
      </c>
      <c r="D892" s="45">
        <v>0</v>
      </c>
      <c r="E892" s="45">
        <v>0</v>
      </c>
      <c r="F892" s="45">
        <v>0</v>
      </c>
      <c r="G892" s="45">
        <v>0</v>
      </c>
      <c r="H892" s="23"/>
      <c r="I892" s="23"/>
      <c r="J892" s="23"/>
      <c r="K892" s="23"/>
    </row>
    <row r="893" spans="1:11" ht="15" customHeight="1">
      <c r="A893" s="23"/>
      <c r="B893" s="23"/>
      <c r="C893" s="27" t="s">
        <v>50</v>
      </c>
      <c r="D893" s="45">
        <v>0</v>
      </c>
      <c r="E893" s="45">
        <v>0</v>
      </c>
      <c r="F893" s="45">
        <v>0</v>
      </c>
      <c r="G893" s="45">
        <v>0</v>
      </c>
      <c r="H893" s="23"/>
      <c r="I893" s="23"/>
      <c r="J893" s="23"/>
      <c r="K893" s="23"/>
    </row>
    <row r="894" spans="1:11" ht="15" customHeight="1">
      <c r="A894" s="23"/>
      <c r="B894" s="23"/>
      <c r="C894" s="27" t="s">
        <v>57</v>
      </c>
      <c r="D894" s="45">
        <v>0</v>
      </c>
      <c r="E894" s="45">
        <v>0</v>
      </c>
      <c r="F894" s="45">
        <v>0</v>
      </c>
      <c r="G894" s="45">
        <v>0</v>
      </c>
      <c r="H894" s="23"/>
      <c r="I894" s="23"/>
      <c r="J894" s="23"/>
      <c r="K894" s="23"/>
    </row>
    <row r="895" spans="1:11" ht="15" customHeight="1">
      <c r="A895" s="23"/>
      <c r="B895" s="23"/>
      <c r="C895" s="27" t="s">
        <v>49</v>
      </c>
      <c r="D895" s="45">
        <v>0</v>
      </c>
      <c r="E895" s="45">
        <v>0</v>
      </c>
      <c r="F895" s="45">
        <v>0</v>
      </c>
      <c r="G895" s="45">
        <v>0</v>
      </c>
      <c r="H895" s="23"/>
      <c r="I895" s="23"/>
      <c r="J895" s="23"/>
      <c r="K895" s="23"/>
    </row>
    <row r="896" spans="1:11" ht="15" customHeight="1">
      <c r="A896" s="23"/>
      <c r="B896" s="23"/>
      <c r="C896" s="27" t="s">
        <v>58</v>
      </c>
      <c r="D896" s="45">
        <v>0</v>
      </c>
      <c r="E896" s="45">
        <v>0</v>
      </c>
      <c r="F896" s="45">
        <v>0</v>
      </c>
      <c r="G896" s="45">
        <v>0</v>
      </c>
      <c r="H896" s="23"/>
      <c r="I896" s="23"/>
      <c r="J896" s="23"/>
      <c r="K896" s="23"/>
    </row>
    <row r="897" spans="1:11" ht="15" customHeight="1">
      <c r="A897" s="23"/>
      <c r="B897" s="23"/>
      <c r="C897" s="27" t="s">
        <v>59</v>
      </c>
      <c r="D897" s="45">
        <v>0</v>
      </c>
      <c r="E897" s="45">
        <v>0</v>
      </c>
      <c r="F897" s="45">
        <v>0</v>
      </c>
      <c r="G897" s="45">
        <v>0</v>
      </c>
      <c r="H897" s="23"/>
      <c r="I897" s="23"/>
      <c r="J897" s="23"/>
      <c r="K897" s="23"/>
    </row>
    <row r="898" spans="1:11" ht="15" customHeight="1">
      <c r="A898" s="23"/>
      <c r="B898" s="23"/>
      <c r="C898" s="27" t="s">
        <v>60</v>
      </c>
      <c r="D898" s="45">
        <v>0</v>
      </c>
      <c r="E898" s="45">
        <v>0</v>
      </c>
      <c r="F898" s="45">
        <v>0</v>
      </c>
      <c r="G898" s="45">
        <v>0</v>
      </c>
      <c r="H898" s="23"/>
      <c r="I898" s="23"/>
      <c r="J898" s="23"/>
      <c r="K898" s="23"/>
    </row>
    <row r="899" spans="1:11" ht="15" customHeight="1">
      <c r="A899" s="23"/>
      <c r="B899" s="23"/>
      <c r="C899" s="27" t="s">
        <v>61</v>
      </c>
      <c r="D899" s="45">
        <v>0</v>
      </c>
      <c r="E899" s="45">
        <v>0</v>
      </c>
      <c r="F899" s="45">
        <v>0</v>
      </c>
      <c r="G899" s="45">
        <v>0</v>
      </c>
      <c r="H899" s="23"/>
      <c r="I899" s="23"/>
      <c r="J899" s="23"/>
      <c r="K899" s="23"/>
    </row>
    <row r="900" spans="1:11" ht="15" customHeight="1">
      <c r="A900" s="23"/>
      <c r="B900" s="23"/>
      <c r="C900" s="27" t="s">
        <v>62</v>
      </c>
      <c r="D900" s="45">
        <v>0</v>
      </c>
      <c r="E900" s="45">
        <v>550000000</v>
      </c>
      <c r="F900" s="45">
        <v>420000000</v>
      </c>
      <c r="G900" s="45">
        <v>20000000</v>
      </c>
      <c r="H900" s="23"/>
      <c r="I900" s="23"/>
      <c r="J900" s="23"/>
      <c r="K900" s="23"/>
    </row>
    <row r="901" spans="1:11" ht="15" customHeight="1">
      <c r="A901" s="23"/>
      <c r="B901" s="23"/>
      <c r="C901" s="27" t="s">
        <v>49</v>
      </c>
      <c r="D901" s="45">
        <v>0</v>
      </c>
      <c r="E901" s="45">
        <v>550000000</v>
      </c>
      <c r="F901" s="45">
        <v>420000000</v>
      </c>
      <c r="G901" s="45">
        <v>20000000</v>
      </c>
      <c r="H901" s="23"/>
      <c r="I901" s="23"/>
      <c r="J901" s="23"/>
      <c r="K901" s="23"/>
    </row>
    <row r="902" spans="1:11" ht="15" customHeight="1">
      <c r="A902" s="23"/>
      <c r="B902" s="23"/>
      <c r="C902" s="27" t="s">
        <v>58</v>
      </c>
      <c r="D902" s="45">
        <v>0</v>
      </c>
      <c r="E902" s="45">
        <v>0</v>
      </c>
      <c r="F902" s="45">
        <v>0</v>
      </c>
      <c r="G902" s="45">
        <v>0</v>
      </c>
      <c r="H902" s="23"/>
      <c r="I902" s="23"/>
      <c r="J902" s="23"/>
      <c r="K902" s="23"/>
    </row>
    <row r="903" spans="1:11" ht="15" customHeight="1">
      <c r="A903" s="23"/>
      <c r="B903" s="23"/>
      <c r="C903" s="27" t="s">
        <v>59</v>
      </c>
      <c r="D903" s="45">
        <v>0</v>
      </c>
      <c r="E903" s="45">
        <v>0</v>
      </c>
      <c r="F903" s="45">
        <v>0</v>
      </c>
      <c r="G903" s="45">
        <v>0</v>
      </c>
      <c r="H903" s="23"/>
      <c r="I903" s="23"/>
      <c r="J903" s="23"/>
      <c r="K903" s="23"/>
    </row>
    <row r="904" spans="1:11" ht="15" customHeight="1">
      <c r="A904" s="23"/>
      <c r="B904" s="23"/>
      <c r="C904" s="27" t="s">
        <v>60</v>
      </c>
      <c r="D904" s="45">
        <v>0</v>
      </c>
      <c r="E904" s="45">
        <v>0</v>
      </c>
      <c r="F904" s="45">
        <v>0</v>
      </c>
      <c r="G904" s="45">
        <v>0</v>
      </c>
      <c r="H904" s="23"/>
      <c r="I904" s="23"/>
      <c r="J904" s="23"/>
      <c r="K904" s="23"/>
    </row>
    <row r="905" spans="1:11" ht="15" customHeight="1">
      <c r="A905" s="23"/>
      <c r="B905" s="23"/>
      <c r="C905" s="27" t="s">
        <v>61</v>
      </c>
      <c r="D905" s="45">
        <v>0</v>
      </c>
      <c r="E905" s="45">
        <v>0</v>
      </c>
      <c r="F905" s="45">
        <v>0</v>
      </c>
      <c r="G905" s="45">
        <v>0</v>
      </c>
      <c r="H905" s="23"/>
      <c r="I905" s="23"/>
      <c r="J905" s="23"/>
      <c r="K905" s="23"/>
    </row>
    <row r="906" spans="1:11" ht="15" customHeight="1">
      <c r="A906" s="23"/>
      <c r="B906" s="23"/>
      <c r="C906" s="27" t="s">
        <v>63</v>
      </c>
      <c r="D906" s="45">
        <v>0</v>
      </c>
      <c r="E906" s="45">
        <v>0</v>
      </c>
      <c r="F906" s="45">
        <v>0</v>
      </c>
      <c r="G906" s="45">
        <v>0</v>
      </c>
      <c r="H906" s="23"/>
      <c r="I906" s="23"/>
      <c r="J906" s="23"/>
      <c r="K906" s="23"/>
    </row>
    <row r="907" spans="1:11" ht="15" customHeight="1">
      <c r="A907" s="23"/>
      <c r="B907" s="23"/>
      <c r="C907" s="27" t="s">
        <v>49</v>
      </c>
      <c r="D907" s="45">
        <v>0</v>
      </c>
      <c r="E907" s="45">
        <v>0</v>
      </c>
      <c r="F907" s="45">
        <v>0</v>
      </c>
      <c r="G907" s="45">
        <v>0</v>
      </c>
      <c r="H907" s="23"/>
      <c r="I907" s="23"/>
      <c r="J907" s="23"/>
      <c r="K907" s="23"/>
    </row>
    <row r="908" spans="1:11" ht="15" customHeight="1">
      <c r="A908" s="23"/>
      <c r="B908" s="23"/>
      <c r="C908" s="27" t="s">
        <v>58</v>
      </c>
      <c r="D908" s="45">
        <v>0</v>
      </c>
      <c r="E908" s="45">
        <v>0</v>
      </c>
      <c r="F908" s="45">
        <v>0</v>
      </c>
      <c r="G908" s="45">
        <v>0</v>
      </c>
      <c r="H908" s="23"/>
      <c r="I908" s="23"/>
      <c r="J908" s="23"/>
      <c r="K908" s="23"/>
    </row>
    <row r="909" spans="1:11" ht="15" customHeight="1">
      <c r="A909" s="23"/>
      <c r="B909" s="23"/>
      <c r="C909" s="27" t="s">
        <v>59</v>
      </c>
      <c r="D909" s="45">
        <v>0</v>
      </c>
      <c r="E909" s="45">
        <v>0</v>
      </c>
      <c r="F909" s="45">
        <v>0</v>
      </c>
      <c r="G909" s="45">
        <v>0</v>
      </c>
      <c r="H909" s="23"/>
      <c r="I909" s="23"/>
      <c r="J909" s="23"/>
      <c r="K909" s="23"/>
    </row>
    <row r="910" spans="1:11" ht="15" customHeight="1">
      <c r="A910" s="23"/>
      <c r="B910" s="23"/>
      <c r="C910" s="27" t="s">
        <v>60</v>
      </c>
      <c r="D910" s="45">
        <v>0</v>
      </c>
      <c r="E910" s="45">
        <v>0</v>
      </c>
      <c r="F910" s="45">
        <v>0</v>
      </c>
      <c r="G910" s="45">
        <v>0</v>
      </c>
      <c r="H910" s="23"/>
      <c r="I910" s="23"/>
      <c r="J910" s="23"/>
      <c r="K910" s="23"/>
    </row>
    <row r="911" spans="1:11" ht="15" customHeight="1">
      <c r="A911" s="23"/>
      <c r="B911" s="23"/>
      <c r="C911" s="27" t="s">
        <v>61</v>
      </c>
      <c r="D911" s="45">
        <v>0</v>
      </c>
      <c r="E911" s="45">
        <v>0</v>
      </c>
      <c r="F911" s="45">
        <v>0</v>
      </c>
      <c r="G911" s="45">
        <v>0</v>
      </c>
      <c r="H911" s="23"/>
      <c r="I911" s="23"/>
      <c r="J911" s="23"/>
      <c r="K911" s="23"/>
    </row>
    <row r="912" spans="1:11" ht="15" customHeight="1">
      <c r="A912" s="23"/>
      <c r="B912" s="23"/>
      <c r="C912" s="27" t="s">
        <v>64</v>
      </c>
      <c r="D912" s="45">
        <v>0</v>
      </c>
      <c r="E912" s="45">
        <v>0</v>
      </c>
      <c r="F912" s="45">
        <v>0</v>
      </c>
      <c r="G912" s="45">
        <v>0</v>
      </c>
      <c r="H912" s="23"/>
      <c r="I912" s="23"/>
      <c r="J912" s="23"/>
      <c r="K912" s="23"/>
    </row>
    <row r="913" spans="1:11" ht="15" customHeight="1">
      <c r="A913" s="23"/>
      <c r="B913" s="23"/>
      <c r="C913" s="27" t="s">
        <v>65</v>
      </c>
      <c r="D913" s="45">
        <v>0</v>
      </c>
      <c r="E913" s="45">
        <v>0</v>
      </c>
      <c r="F913" s="45">
        <v>0</v>
      </c>
      <c r="G913" s="45">
        <v>0</v>
      </c>
      <c r="H913" s="23"/>
      <c r="I913" s="23"/>
      <c r="J913" s="23"/>
      <c r="K913" s="23"/>
    </row>
    <row r="914" spans="1:11" ht="20.100000000000001" customHeight="1">
      <c r="A914" s="23"/>
      <c r="B914" s="23"/>
      <c r="C914" s="47" t="s">
        <v>18</v>
      </c>
      <c r="D914" s="23"/>
      <c r="E914" s="23"/>
      <c r="F914" s="23"/>
      <c r="G914" s="23"/>
      <c r="H914" s="23"/>
      <c r="I914" s="23"/>
      <c r="J914" s="23"/>
      <c r="K914" s="23"/>
    </row>
  </sheetData>
  <mergeCells count="81">
    <mergeCell ref="D816:G816"/>
    <mergeCell ref="D817:G817"/>
    <mergeCell ref="C826:G826"/>
    <mergeCell ref="C766:G766"/>
    <mergeCell ref="D811:G811"/>
    <mergeCell ref="D812:G812"/>
    <mergeCell ref="C813:G813"/>
    <mergeCell ref="D814:G814"/>
    <mergeCell ref="D815:G815"/>
    <mergeCell ref="D757:G757"/>
    <mergeCell ref="C598:G598"/>
    <mergeCell ref="D643:G643"/>
    <mergeCell ref="D644:G644"/>
    <mergeCell ref="D645:G645"/>
    <mergeCell ref="C654:G654"/>
    <mergeCell ref="D756:G756"/>
    <mergeCell ref="D699:G699"/>
    <mergeCell ref="D700:G700"/>
    <mergeCell ref="D701:G701"/>
    <mergeCell ref="C710:G710"/>
    <mergeCell ref="D755:G755"/>
    <mergeCell ref="D419:G419"/>
    <mergeCell ref="D420:G420"/>
    <mergeCell ref="D589:G589"/>
    <mergeCell ref="D474:G474"/>
    <mergeCell ref="D475:G475"/>
    <mergeCell ref="D476:G476"/>
    <mergeCell ref="C485:G485"/>
    <mergeCell ref="D530:G530"/>
    <mergeCell ref="D531:G531"/>
    <mergeCell ref="D532:G532"/>
    <mergeCell ref="C429:G429"/>
    <mergeCell ref="D533:G533"/>
    <mergeCell ref="C542:G542"/>
    <mergeCell ref="D587:G587"/>
    <mergeCell ref="D588:G588"/>
    <mergeCell ref="D363:G363"/>
    <mergeCell ref="D364:G364"/>
    <mergeCell ref="C373:G373"/>
    <mergeCell ref="D418:G418"/>
    <mergeCell ref="D195:G195"/>
    <mergeCell ref="C204:G204"/>
    <mergeCell ref="D249:G249"/>
    <mergeCell ref="D250:G250"/>
    <mergeCell ref="D251:G251"/>
    <mergeCell ref="C260:G260"/>
    <mergeCell ref="D306:G306"/>
    <mergeCell ref="D307:G307"/>
    <mergeCell ref="D308:G308"/>
    <mergeCell ref="C317:G317"/>
    <mergeCell ref="D362:G362"/>
    <mergeCell ref="D305:G305"/>
    <mergeCell ref="D138:G138"/>
    <mergeCell ref="D139:G139"/>
    <mergeCell ref="C148:G148"/>
    <mergeCell ref="D193:G193"/>
    <mergeCell ref="D194:G194"/>
    <mergeCell ref="D10:G10"/>
    <mergeCell ref="D14:G14"/>
    <mergeCell ref="D137:G137"/>
    <mergeCell ref="D22:G22"/>
    <mergeCell ref="D23:G23"/>
    <mergeCell ref="D24:G24"/>
    <mergeCell ref="D25:G25"/>
    <mergeCell ref="C34:G34"/>
    <mergeCell ref="C79:G79"/>
    <mergeCell ref="D80:G80"/>
    <mergeCell ref="C21:G21"/>
    <mergeCell ref="D81:G81"/>
    <mergeCell ref="D82:G82"/>
    <mergeCell ref="D83:G83"/>
    <mergeCell ref="C92:G92"/>
    <mergeCell ref="D6:G6"/>
    <mergeCell ref="D7:G7"/>
    <mergeCell ref="C8:G8"/>
    <mergeCell ref="C9:G9"/>
    <mergeCell ref="C1:G1"/>
    <mergeCell ref="C2:G2"/>
    <mergeCell ref="D3:G3"/>
    <mergeCell ref="D4:G4"/>
    <mergeCell ref="D5:G5"/>
  </mergeCells>
  <pageMargins left="0" right="0" top="0" bottom="0" header="0" footer="0"/>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413"/>
  <sheetViews>
    <sheetView view="pageBreakPreview" topLeftCell="B380" zoomScale="69" zoomScaleNormal="100" zoomScaleSheetLayoutView="69" workbookViewId="0">
      <selection activeCell="N429" sqref="N429"/>
    </sheetView>
  </sheetViews>
  <sheetFormatPr defaultColWidth="9.125" defaultRowHeight="14.25"/>
  <cols>
    <col min="1" max="1" width="13.25" style="24" hidden="1"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23"/>
      <c r="B1" s="23"/>
      <c r="C1" s="1856" t="s">
        <v>0</v>
      </c>
      <c r="D1" s="1857"/>
      <c r="E1" s="1857"/>
      <c r="F1" s="1857"/>
      <c r="G1" s="1857"/>
      <c r="H1" s="23"/>
      <c r="I1" s="23"/>
      <c r="J1" s="23"/>
      <c r="K1" s="23"/>
    </row>
    <row r="2" spans="1:11" ht="24.95" customHeight="1">
      <c r="A2" s="23"/>
      <c r="B2" s="23"/>
      <c r="C2" s="1858" t="s">
        <v>1</v>
      </c>
      <c r="D2" s="1859"/>
      <c r="E2" s="1859"/>
      <c r="F2" s="1859"/>
      <c r="G2" s="1859"/>
      <c r="H2" s="23"/>
      <c r="I2" s="23"/>
      <c r="J2" s="23"/>
      <c r="K2" s="23"/>
    </row>
    <row r="3" spans="1:11" ht="14.1" customHeight="1">
      <c r="A3" s="23"/>
      <c r="B3" s="23"/>
      <c r="C3" s="25" t="s">
        <v>2</v>
      </c>
      <c r="D3" s="1860" t="s">
        <v>1660</v>
      </c>
      <c r="E3" s="1861"/>
      <c r="F3" s="1861"/>
      <c r="G3" s="1861"/>
      <c r="H3" s="23"/>
      <c r="I3" s="23"/>
      <c r="J3" s="23"/>
      <c r="K3" s="23"/>
    </row>
    <row r="4" spans="1:11" ht="14.1" customHeight="1">
      <c r="A4" s="23"/>
      <c r="B4" s="23"/>
      <c r="C4" s="25" t="s">
        <v>4</v>
      </c>
      <c r="D4" s="1860" t="s">
        <v>252</v>
      </c>
      <c r="E4" s="1861"/>
      <c r="F4" s="1861"/>
      <c r="G4" s="1861"/>
      <c r="H4" s="23"/>
      <c r="I4" s="23"/>
      <c r="J4" s="23"/>
      <c r="K4" s="23"/>
    </row>
    <row r="5" spans="1:11" ht="14.1" customHeight="1">
      <c r="A5" s="23"/>
      <c r="B5" s="23"/>
      <c r="C5" s="25" t="s">
        <v>6</v>
      </c>
      <c r="D5" s="1860" t="s">
        <v>1661</v>
      </c>
      <c r="E5" s="1861"/>
      <c r="F5" s="1861"/>
      <c r="G5" s="1861"/>
      <c r="H5" s="23"/>
      <c r="I5" s="23"/>
      <c r="J5" s="23"/>
      <c r="K5" s="23"/>
    </row>
    <row r="6" spans="1:11" ht="14.1" customHeight="1">
      <c r="A6" s="23"/>
      <c r="B6" s="23"/>
      <c r="C6" s="25" t="s">
        <v>8</v>
      </c>
      <c r="D6" s="1860" t="s">
        <v>705</v>
      </c>
      <c r="E6" s="1861"/>
      <c r="F6" s="1861"/>
      <c r="G6" s="1861"/>
      <c r="H6" s="23"/>
      <c r="I6" s="23"/>
      <c r="J6" s="23"/>
      <c r="K6" s="23"/>
    </row>
    <row r="7" spans="1:11" ht="14.1" customHeight="1">
      <c r="A7" s="23"/>
      <c r="B7" s="23"/>
      <c r="C7" s="25" t="s">
        <v>10</v>
      </c>
      <c r="D7" s="1862" t="s">
        <v>11</v>
      </c>
      <c r="E7" s="1863"/>
      <c r="F7" s="1863"/>
      <c r="G7" s="1863"/>
      <c r="H7" s="23"/>
      <c r="I7" s="23"/>
      <c r="J7" s="23"/>
      <c r="K7" s="23"/>
    </row>
    <row r="8" spans="1:11" ht="14.1" customHeight="1">
      <c r="A8" s="23"/>
      <c r="B8" s="23"/>
      <c r="C8" s="1864" t="s">
        <v>12</v>
      </c>
      <c r="D8" s="1865"/>
      <c r="E8" s="1865"/>
      <c r="F8" s="1865"/>
      <c r="G8" s="1865"/>
      <c r="H8" s="23"/>
      <c r="I8" s="23"/>
      <c r="J8" s="23"/>
      <c r="K8" s="23"/>
    </row>
    <row r="9" spans="1:11" ht="72.95" customHeight="1">
      <c r="A9" s="23"/>
      <c r="B9" s="23"/>
      <c r="C9" s="1866" t="s">
        <v>1662</v>
      </c>
      <c r="D9" s="1867"/>
      <c r="E9" s="1867"/>
      <c r="F9" s="1867"/>
      <c r="G9" s="1867"/>
      <c r="H9" s="23"/>
      <c r="I9" s="23"/>
      <c r="J9" s="23"/>
      <c r="K9" s="23"/>
    </row>
    <row r="10" spans="1:11" ht="51" customHeight="1">
      <c r="A10" s="23"/>
      <c r="B10" s="23"/>
      <c r="C10" s="26" t="s">
        <v>14</v>
      </c>
      <c r="D10" s="1854" t="s">
        <v>1663</v>
      </c>
      <c r="E10" s="1855"/>
      <c r="F10" s="1855"/>
      <c r="G10" s="1855"/>
      <c r="H10" s="23"/>
      <c r="I10" s="23"/>
      <c r="J10" s="23"/>
      <c r="K10" s="23"/>
    </row>
    <row r="11" spans="1:11">
      <c r="A11" s="23"/>
      <c r="B11" s="23"/>
      <c r="C11" s="27" t="s">
        <v>209</v>
      </c>
      <c r="D11" s="28">
        <v>2023</v>
      </c>
      <c r="E11" s="28">
        <v>2024</v>
      </c>
      <c r="F11" s="28">
        <v>2025</v>
      </c>
      <c r="G11" s="28">
        <v>2026</v>
      </c>
      <c r="H11" s="23"/>
      <c r="I11" s="23"/>
      <c r="J11" s="23"/>
      <c r="K11" s="23"/>
    </row>
    <row r="12" spans="1:11" ht="14.1" customHeight="1">
      <c r="A12" s="23"/>
      <c r="B12" s="23"/>
      <c r="C12" s="29"/>
      <c r="D12" s="30" t="s">
        <v>22</v>
      </c>
      <c r="E12" s="30" t="s">
        <v>23</v>
      </c>
      <c r="F12" s="30" t="s">
        <v>23</v>
      </c>
      <c r="G12" s="30" t="s">
        <v>23</v>
      </c>
      <c r="H12" s="23"/>
      <c r="I12" s="23"/>
      <c r="J12" s="23"/>
      <c r="K12" s="23"/>
    </row>
    <row r="13" spans="1:11" ht="20.100000000000001" customHeight="1">
      <c r="A13" s="23"/>
      <c r="B13" s="23"/>
      <c r="C13" s="27" t="s">
        <v>1664</v>
      </c>
      <c r="D13" s="31" t="s">
        <v>18</v>
      </c>
      <c r="E13" s="31" t="s">
        <v>1665</v>
      </c>
      <c r="F13" s="31" t="s">
        <v>1666</v>
      </c>
      <c r="G13" s="31" t="s">
        <v>1666</v>
      </c>
      <c r="H13" s="23"/>
      <c r="I13" s="23"/>
      <c r="J13" s="23"/>
      <c r="K13" s="23"/>
    </row>
    <row r="14" spans="1:11" ht="14.1" customHeight="1">
      <c r="A14" s="23"/>
      <c r="B14" s="23"/>
      <c r="C14" s="27" t="s">
        <v>1667</v>
      </c>
      <c r="D14" s="31" t="s">
        <v>18</v>
      </c>
      <c r="E14" s="31" t="s">
        <v>1668</v>
      </c>
      <c r="F14" s="31" t="s">
        <v>1668</v>
      </c>
      <c r="G14" s="31" t="s">
        <v>1668</v>
      </c>
      <c r="H14" s="23"/>
      <c r="I14" s="23"/>
      <c r="J14" s="23"/>
      <c r="K14" s="23"/>
    </row>
    <row r="15" spans="1:11" ht="26.25" customHeight="1">
      <c r="A15" s="23"/>
      <c r="B15" s="23"/>
      <c r="C15" s="26" t="s">
        <v>16</v>
      </c>
      <c r="D15" s="1854" t="s">
        <v>1669</v>
      </c>
      <c r="E15" s="1855"/>
      <c r="F15" s="1855"/>
      <c r="G15" s="1855"/>
      <c r="H15" s="23"/>
      <c r="I15" s="23"/>
      <c r="J15" s="23"/>
      <c r="K15" s="23"/>
    </row>
    <row r="16" spans="1:11">
      <c r="A16" s="23"/>
      <c r="B16" s="23"/>
      <c r="C16" s="27" t="s">
        <v>223</v>
      </c>
      <c r="D16" s="28">
        <v>2023</v>
      </c>
      <c r="E16" s="28">
        <v>2024</v>
      </c>
      <c r="F16" s="28">
        <v>2025</v>
      </c>
      <c r="G16" s="28">
        <v>2026</v>
      </c>
      <c r="H16" s="23"/>
      <c r="I16" s="23"/>
      <c r="J16" s="23"/>
      <c r="K16" s="23"/>
    </row>
    <row r="17" spans="1:11" ht="14.1" customHeight="1">
      <c r="A17" s="23"/>
      <c r="B17" s="23"/>
      <c r="C17" s="29"/>
      <c r="D17" s="30" t="s">
        <v>22</v>
      </c>
      <c r="E17" s="30" t="s">
        <v>23</v>
      </c>
      <c r="F17" s="30" t="s">
        <v>23</v>
      </c>
      <c r="G17" s="30" t="s">
        <v>23</v>
      </c>
      <c r="H17" s="23"/>
      <c r="I17" s="23"/>
      <c r="J17" s="23"/>
      <c r="K17" s="23"/>
    </row>
    <row r="18" spans="1:11" ht="20.100000000000001" customHeight="1">
      <c r="A18" s="23"/>
      <c r="B18" s="23"/>
      <c r="C18" s="27" t="s">
        <v>1670</v>
      </c>
      <c r="D18" s="31" t="s">
        <v>18</v>
      </c>
      <c r="E18" s="31" t="s">
        <v>1671</v>
      </c>
      <c r="F18" s="31" t="s">
        <v>1672</v>
      </c>
      <c r="G18" s="31" t="s">
        <v>1673</v>
      </c>
      <c r="H18" s="23"/>
      <c r="I18" s="23"/>
      <c r="J18" s="23"/>
      <c r="K18" s="23"/>
    </row>
    <row r="19" spans="1:11" ht="20.100000000000001" customHeight="1">
      <c r="A19" s="23"/>
      <c r="B19" s="23"/>
      <c r="C19" s="27" t="s">
        <v>1674</v>
      </c>
      <c r="D19" s="31" t="s">
        <v>18</v>
      </c>
      <c r="E19" s="31" t="s">
        <v>1675</v>
      </c>
      <c r="F19" s="31" t="s">
        <v>1676</v>
      </c>
      <c r="G19" s="31" t="s">
        <v>538</v>
      </c>
      <c r="H19" s="23"/>
      <c r="I19" s="23"/>
      <c r="J19" s="23"/>
      <c r="K19" s="23"/>
    </row>
    <row r="20" spans="1:11" ht="14.1" customHeight="1">
      <c r="A20" s="23"/>
      <c r="B20" s="23"/>
      <c r="C20" s="1852" t="s">
        <v>27</v>
      </c>
      <c r="D20" s="1853"/>
      <c r="E20" s="1853"/>
      <c r="F20" s="1853"/>
      <c r="G20" s="1853"/>
      <c r="H20" s="23"/>
      <c r="I20" s="23"/>
      <c r="J20" s="23"/>
      <c r="K20" s="23"/>
    </row>
    <row r="21" spans="1:11" ht="14.1" customHeight="1">
      <c r="A21" s="23"/>
      <c r="B21" s="23"/>
      <c r="C21" s="32" t="s">
        <v>1677</v>
      </c>
      <c r="D21" s="1852" t="s">
        <v>1678</v>
      </c>
      <c r="E21" s="1853"/>
      <c r="F21" s="1853"/>
      <c r="G21" s="1853"/>
      <c r="H21" s="23"/>
      <c r="I21" s="23"/>
      <c r="J21" s="23"/>
      <c r="K21" s="23"/>
    </row>
    <row r="22" spans="1:11" ht="18" customHeight="1">
      <c r="A22" s="23"/>
      <c r="B22" s="23"/>
      <c r="C22" s="33" t="s">
        <v>19</v>
      </c>
      <c r="D22" s="1850" t="s">
        <v>1679</v>
      </c>
      <c r="E22" s="1851"/>
      <c r="F22" s="1851"/>
      <c r="G22" s="1851"/>
      <c r="H22" s="23"/>
      <c r="I22" s="23"/>
      <c r="J22" s="23"/>
      <c r="K22" s="23"/>
    </row>
    <row r="23" spans="1:11" ht="18" customHeight="1">
      <c r="A23" s="23"/>
      <c r="B23" s="23"/>
      <c r="C23" s="34" t="s">
        <v>20</v>
      </c>
      <c r="D23" s="1846" t="s">
        <v>1680</v>
      </c>
      <c r="E23" s="1847"/>
      <c r="F23" s="1847"/>
      <c r="G23" s="1847"/>
      <c r="H23" s="23"/>
      <c r="I23" s="23"/>
      <c r="J23" s="23"/>
      <c r="K23" s="23"/>
    </row>
    <row r="24" spans="1:11" ht="18" customHeight="1">
      <c r="A24" s="23"/>
      <c r="B24" s="23"/>
      <c r="C24" s="34" t="s">
        <v>21</v>
      </c>
      <c r="D24" s="1846" t="s">
        <v>134</v>
      </c>
      <c r="E24" s="1847"/>
      <c r="F24" s="1847"/>
      <c r="G24" s="1847"/>
      <c r="H24" s="23"/>
      <c r="I24" s="23"/>
      <c r="J24" s="23"/>
      <c r="K24" s="23"/>
    </row>
    <row r="25" spans="1:11" ht="15" customHeight="1">
      <c r="A25" s="23"/>
      <c r="B25" s="23"/>
      <c r="C25" s="35"/>
      <c r="D25" s="36">
        <v>2023</v>
      </c>
      <c r="E25" s="36">
        <v>2024</v>
      </c>
      <c r="F25" s="36">
        <v>2025</v>
      </c>
      <c r="G25" s="36">
        <v>2026</v>
      </c>
      <c r="H25" s="23"/>
      <c r="I25" s="23"/>
      <c r="J25" s="23"/>
      <c r="K25" s="23"/>
    </row>
    <row r="26" spans="1:11" ht="15" customHeight="1">
      <c r="A26" s="23"/>
      <c r="B26" s="23"/>
      <c r="C26" s="37"/>
      <c r="D26" s="38" t="s">
        <v>22</v>
      </c>
      <c r="E26" s="38" t="s">
        <v>23</v>
      </c>
      <c r="F26" s="38" t="s">
        <v>23</v>
      </c>
      <c r="G26" s="38" t="s">
        <v>23</v>
      </c>
      <c r="H26" s="23"/>
      <c r="I26" s="23"/>
      <c r="J26" s="23"/>
      <c r="K26" s="23"/>
    </row>
    <row r="27" spans="1:11" ht="14.1" customHeight="1">
      <c r="A27" s="23"/>
      <c r="B27" s="23"/>
      <c r="C27" s="27" t="s">
        <v>33</v>
      </c>
      <c r="D27" s="31" t="s">
        <v>1681</v>
      </c>
      <c r="E27" s="31" t="s">
        <v>1682</v>
      </c>
      <c r="F27" s="31" t="s">
        <v>1683</v>
      </c>
      <c r="G27" s="31" t="s">
        <v>1684</v>
      </c>
      <c r="H27" s="23"/>
      <c r="I27" s="23"/>
      <c r="J27" s="23"/>
      <c r="K27" s="23"/>
    </row>
    <row r="28" spans="1:11" ht="14.1" customHeight="1">
      <c r="A28" s="23"/>
      <c r="B28" s="23"/>
      <c r="C28" s="27" t="s">
        <v>35</v>
      </c>
      <c r="D28" s="31" t="s">
        <v>1685</v>
      </c>
      <c r="E28" s="31" t="s">
        <v>1686</v>
      </c>
      <c r="F28" s="31" t="s">
        <v>1687</v>
      </c>
      <c r="G28" s="31" t="s">
        <v>1688</v>
      </c>
      <c r="H28" s="23"/>
      <c r="I28" s="23"/>
      <c r="J28" s="23"/>
      <c r="K28" s="23"/>
    </row>
    <row r="29" spans="1:11" ht="14.1" customHeight="1">
      <c r="A29" s="23"/>
      <c r="B29" s="23"/>
      <c r="C29" s="27" t="s">
        <v>40</v>
      </c>
      <c r="D29" s="31" t="s">
        <v>1689</v>
      </c>
      <c r="E29" s="31" t="s">
        <v>1690</v>
      </c>
      <c r="F29" s="31" t="s">
        <v>1691</v>
      </c>
      <c r="G29" s="31" t="s">
        <v>1692</v>
      </c>
      <c r="H29" s="23"/>
      <c r="I29" s="23"/>
      <c r="J29" s="23"/>
      <c r="K29" s="23"/>
    </row>
    <row r="30" spans="1:11" ht="14.1" customHeight="1">
      <c r="A30" s="23"/>
      <c r="B30" s="23"/>
      <c r="C30" s="27" t="s">
        <v>41</v>
      </c>
      <c r="D30" s="31" t="s">
        <v>18</v>
      </c>
      <c r="E30" s="31" t="s">
        <v>1693</v>
      </c>
      <c r="F30" s="31" t="s">
        <v>1694</v>
      </c>
      <c r="G30" s="31" t="s">
        <v>1695</v>
      </c>
      <c r="H30" s="23"/>
      <c r="I30" s="23"/>
      <c r="J30" s="23"/>
      <c r="K30" s="23"/>
    </row>
    <row r="31" spans="1:11" ht="14.1" customHeight="1">
      <c r="A31" s="23"/>
      <c r="B31" s="23"/>
      <c r="C31" s="27" t="s">
        <v>43</v>
      </c>
      <c r="D31" s="31" t="s">
        <v>18</v>
      </c>
      <c r="E31" s="31" t="s">
        <v>1696</v>
      </c>
      <c r="F31" s="31" t="s">
        <v>1697</v>
      </c>
      <c r="G31" s="31" t="s">
        <v>1698</v>
      </c>
      <c r="H31" s="23"/>
      <c r="I31" s="23"/>
      <c r="J31" s="23"/>
      <c r="K31" s="23"/>
    </row>
    <row r="32" spans="1:11" ht="14.1" customHeight="1">
      <c r="A32" s="23"/>
      <c r="B32" s="23"/>
      <c r="C32" s="27" t="s">
        <v>47</v>
      </c>
      <c r="D32" s="31" t="s">
        <v>18</v>
      </c>
      <c r="E32" s="31" t="s">
        <v>1699</v>
      </c>
      <c r="F32" s="31" t="s">
        <v>1700</v>
      </c>
      <c r="G32" s="31" t="s">
        <v>1701</v>
      </c>
      <c r="H32" s="23"/>
      <c r="I32" s="23"/>
      <c r="J32" s="23"/>
      <c r="K32" s="23"/>
    </row>
    <row r="33" spans="1:11" ht="14.1" customHeight="1">
      <c r="A33" s="23"/>
      <c r="B33" s="23"/>
      <c r="C33" s="1848" t="s">
        <v>24</v>
      </c>
      <c r="D33" s="1849"/>
      <c r="E33" s="1849"/>
      <c r="F33" s="1849"/>
      <c r="G33" s="1849"/>
      <c r="H33" s="23"/>
      <c r="I33" s="23"/>
      <c r="J33" s="23"/>
      <c r="K33" s="23"/>
    </row>
    <row r="34" spans="1:11" ht="14.1" customHeight="1">
      <c r="A34" s="23"/>
      <c r="B34" s="23"/>
      <c r="C34" s="35"/>
      <c r="D34" s="36">
        <v>2023</v>
      </c>
      <c r="E34" s="36">
        <v>2024</v>
      </c>
      <c r="F34" s="36">
        <v>2025</v>
      </c>
      <c r="G34" s="36">
        <v>2026</v>
      </c>
      <c r="H34" s="23"/>
      <c r="I34" s="23"/>
      <c r="J34" s="23"/>
      <c r="K34" s="23"/>
    </row>
    <row r="35" spans="1:11" ht="14.1" customHeight="1">
      <c r="A35" s="23"/>
      <c r="B35" s="23"/>
      <c r="C35" s="37"/>
      <c r="D35" s="38" t="s">
        <v>22</v>
      </c>
      <c r="E35" s="38" t="s">
        <v>23</v>
      </c>
      <c r="F35" s="38" t="s">
        <v>23</v>
      </c>
      <c r="G35" s="38" t="s">
        <v>23</v>
      </c>
      <c r="H35" s="23"/>
      <c r="I35" s="23"/>
      <c r="J35" s="23"/>
      <c r="K35" s="23"/>
    </row>
    <row r="36" spans="1:11" ht="14.1" customHeight="1">
      <c r="A36" s="23"/>
      <c r="B36" s="23"/>
      <c r="C36" s="39" t="s">
        <v>48</v>
      </c>
      <c r="D36" s="40">
        <v>0</v>
      </c>
      <c r="E36" s="40">
        <v>161610000</v>
      </c>
      <c r="F36" s="40">
        <v>164610000</v>
      </c>
      <c r="G36" s="40">
        <v>156570000</v>
      </c>
      <c r="H36" s="23"/>
      <c r="I36" s="23"/>
      <c r="J36" s="23"/>
      <c r="K36" s="23"/>
    </row>
    <row r="37" spans="1:11" ht="14.1" customHeight="1">
      <c r="A37" s="23"/>
      <c r="B37" s="23"/>
      <c r="C37" s="39" t="s">
        <v>49</v>
      </c>
      <c r="D37" s="40">
        <v>0</v>
      </c>
      <c r="E37" s="40">
        <v>127346000</v>
      </c>
      <c r="F37" s="40">
        <v>130346000</v>
      </c>
      <c r="G37" s="40">
        <v>122306000</v>
      </c>
      <c r="H37" s="23"/>
      <c r="I37" s="23"/>
      <c r="J37" s="23"/>
      <c r="K37" s="23"/>
    </row>
    <row r="38" spans="1:11" ht="14.1" customHeight="1">
      <c r="A38" s="23"/>
      <c r="B38" s="23"/>
      <c r="C38" s="39" t="s">
        <v>50</v>
      </c>
      <c r="D38" s="40">
        <v>0</v>
      </c>
      <c r="E38" s="40">
        <v>34264000</v>
      </c>
      <c r="F38" s="40">
        <v>34264000</v>
      </c>
      <c r="G38" s="40">
        <v>34264000</v>
      </c>
      <c r="H38" s="23"/>
      <c r="I38" s="23"/>
      <c r="J38" s="23"/>
      <c r="K38" s="23"/>
    </row>
    <row r="39" spans="1:11" ht="14.1" customHeight="1">
      <c r="A39" s="23"/>
      <c r="B39" s="23"/>
      <c r="C39" s="39" t="s">
        <v>51</v>
      </c>
      <c r="D39" s="40">
        <v>0</v>
      </c>
      <c r="E39" s="40">
        <v>30529000</v>
      </c>
      <c r="F39" s="40">
        <v>31300000</v>
      </c>
      <c r="G39" s="40">
        <v>28799000</v>
      </c>
      <c r="H39" s="23"/>
      <c r="I39" s="23"/>
      <c r="J39" s="23"/>
      <c r="K39" s="23"/>
    </row>
    <row r="40" spans="1:11" ht="14.1" customHeight="1">
      <c r="A40" s="23"/>
      <c r="B40" s="23"/>
      <c r="C40" s="39" t="s">
        <v>49</v>
      </c>
      <c r="D40" s="40">
        <v>0</v>
      </c>
      <c r="E40" s="40">
        <v>24644000</v>
      </c>
      <c r="F40" s="40">
        <v>25415000</v>
      </c>
      <c r="G40" s="40">
        <v>22914000</v>
      </c>
      <c r="H40" s="23"/>
      <c r="I40" s="23"/>
      <c r="J40" s="23"/>
      <c r="K40" s="23"/>
    </row>
    <row r="41" spans="1:11" ht="14.1" customHeight="1">
      <c r="A41" s="23"/>
      <c r="B41" s="23"/>
      <c r="C41" s="39" t="s">
        <v>50</v>
      </c>
      <c r="D41" s="40">
        <v>0</v>
      </c>
      <c r="E41" s="40">
        <v>5885000</v>
      </c>
      <c r="F41" s="40">
        <v>5885000</v>
      </c>
      <c r="G41" s="40">
        <v>5885000</v>
      </c>
      <c r="H41" s="23"/>
      <c r="I41" s="23"/>
      <c r="J41" s="23"/>
      <c r="K41" s="23"/>
    </row>
    <row r="42" spans="1:11" ht="14.1" customHeight="1">
      <c r="A42" s="23"/>
      <c r="B42" s="23"/>
      <c r="C42" s="39" t="s">
        <v>52</v>
      </c>
      <c r="D42" s="40">
        <v>0</v>
      </c>
      <c r="E42" s="40">
        <v>305706000</v>
      </c>
      <c r="F42" s="40">
        <v>307706000</v>
      </c>
      <c r="G42" s="40">
        <v>317705000</v>
      </c>
      <c r="H42" s="23"/>
      <c r="I42" s="23"/>
      <c r="J42" s="23"/>
      <c r="K42" s="23"/>
    </row>
    <row r="43" spans="1:11" ht="14.1" customHeight="1">
      <c r="A43" s="23"/>
      <c r="B43" s="23"/>
      <c r="C43" s="39" t="s">
        <v>49</v>
      </c>
      <c r="D43" s="40">
        <v>0</v>
      </c>
      <c r="E43" s="40">
        <v>303706000</v>
      </c>
      <c r="F43" s="40">
        <v>305706000</v>
      </c>
      <c r="G43" s="40">
        <v>315705000</v>
      </c>
      <c r="H43" s="23"/>
      <c r="I43" s="23"/>
      <c r="J43" s="23"/>
      <c r="K43" s="23"/>
    </row>
    <row r="44" spans="1:11" ht="14.1" customHeight="1">
      <c r="A44" s="23"/>
      <c r="B44" s="23"/>
      <c r="C44" s="39" t="s">
        <v>50</v>
      </c>
      <c r="D44" s="40">
        <v>0</v>
      </c>
      <c r="E44" s="40">
        <v>2000000</v>
      </c>
      <c r="F44" s="40">
        <v>2000000</v>
      </c>
      <c r="G44" s="40">
        <v>2000000</v>
      </c>
      <c r="H44" s="23"/>
      <c r="I44" s="23"/>
      <c r="J44" s="23"/>
      <c r="K44" s="23"/>
    </row>
    <row r="45" spans="1:11" ht="14.1" customHeight="1">
      <c r="A45" s="23"/>
      <c r="B45" s="23"/>
      <c r="C45" s="39" t="s">
        <v>53</v>
      </c>
      <c r="D45" s="40">
        <v>0</v>
      </c>
      <c r="E45" s="40">
        <v>0</v>
      </c>
      <c r="F45" s="40">
        <v>0</v>
      </c>
      <c r="G45" s="40">
        <v>0</v>
      </c>
      <c r="H45" s="23"/>
      <c r="I45" s="23"/>
      <c r="J45" s="23"/>
      <c r="K45" s="23"/>
    </row>
    <row r="46" spans="1:11" ht="14.1" customHeight="1">
      <c r="A46" s="23"/>
      <c r="B46" s="23"/>
      <c r="C46" s="39" t="s">
        <v>49</v>
      </c>
      <c r="D46" s="40">
        <v>0</v>
      </c>
      <c r="E46" s="40">
        <v>0</v>
      </c>
      <c r="F46" s="40">
        <v>0</v>
      </c>
      <c r="G46" s="40">
        <v>0</v>
      </c>
      <c r="H46" s="23"/>
      <c r="I46" s="23"/>
      <c r="J46" s="23"/>
      <c r="K46" s="23"/>
    </row>
    <row r="47" spans="1:11" ht="14.1" customHeight="1">
      <c r="A47" s="23"/>
      <c r="B47" s="23"/>
      <c r="C47" s="39" t="s">
        <v>50</v>
      </c>
      <c r="D47" s="40">
        <v>0</v>
      </c>
      <c r="E47" s="40">
        <v>0</v>
      </c>
      <c r="F47" s="40">
        <v>0</v>
      </c>
      <c r="G47" s="40">
        <v>0</v>
      </c>
      <c r="H47" s="23"/>
      <c r="I47" s="23"/>
      <c r="J47" s="23"/>
      <c r="K47" s="23"/>
    </row>
    <row r="48" spans="1:11" ht="14.1" customHeight="1">
      <c r="A48" s="23"/>
      <c r="B48" s="23"/>
      <c r="C48" s="39" t="s">
        <v>54</v>
      </c>
      <c r="D48" s="40">
        <v>0</v>
      </c>
      <c r="E48" s="40">
        <v>0</v>
      </c>
      <c r="F48" s="40">
        <v>0</v>
      </c>
      <c r="G48" s="40">
        <v>0</v>
      </c>
      <c r="H48" s="23"/>
      <c r="I48" s="23"/>
      <c r="J48" s="23"/>
      <c r="K48" s="23"/>
    </row>
    <row r="49" spans="1:11" ht="14.1" customHeight="1">
      <c r="A49" s="23"/>
      <c r="B49" s="23"/>
      <c r="C49" s="39" t="s">
        <v>49</v>
      </c>
      <c r="D49" s="40">
        <v>0</v>
      </c>
      <c r="E49" s="40">
        <v>0</v>
      </c>
      <c r="F49" s="40">
        <v>0</v>
      </c>
      <c r="G49" s="40">
        <v>0</v>
      </c>
      <c r="H49" s="23"/>
      <c r="I49" s="23"/>
      <c r="J49" s="23"/>
      <c r="K49" s="23"/>
    </row>
    <row r="50" spans="1:11" ht="14.1" customHeight="1">
      <c r="A50" s="23"/>
      <c r="B50" s="23"/>
      <c r="C50" s="39" t="s">
        <v>50</v>
      </c>
      <c r="D50" s="40">
        <v>0</v>
      </c>
      <c r="E50" s="40">
        <v>0</v>
      </c>
      <c r="F50" s="40">
        <v>0</v>
      </c>
      <c r="G50" s="40">
        <v>0</v>
      </c>
      <c r="H50" s="23"/>
      <c r="I50" s="23"/>
      <c r="J50" s="23"/>
      <c r="K50" s="23"/>
    </row>
    <row r="51" spans="1:11" ht="14.1" customHeight="1">
      <c r="A51" s="23"/>
      <c r="B51" s="23"/>
      <c r="C51" s="39" t="s">
        <v>55</v>
      </c>
      <c r="D51" s="40">
        <v>0</v>
      </c>
      <c r="E51" s="40">
        <v>0</v>
      </c>
      <c r="F51" s="40">
        <v>0</v>
      </c>
      <c r="G51" s="40">
        <v>0</v>
      </c>
      <c r="H51" s="23"/>
      <c r="I51" s="23"/>
      <c r="J51" s="23"/>
      <c r="K51" s="23"/>
    </row>
    <row r="52" spans="1:11" ht="14.1" customHeight="1">
      <c r="A52" s="23"/>
      <c r="B52" s="23"/>
      <c r="C52" s="39" t="s">
        <v>49</v>
      </c>
      <c r="D52" s="40">
        <v>0</v>
      </c>
      <c r="E52" s="40">
        <v>0</v>
      </c>
      <c r="F52" s="40">
        <v>0</v>
      </c>
      <c r="G52" s="40">
        <v>0</v>
      </c>
      <c r="H52" s="23"/>
      <c r="I52" s="23"/>
      <c r="J52" s="23"/>
      <c r="K52" s="23"/>
    </row>
    <row r="53" spans="1:11" ht="14.1" customHeight="1">
      <c r="A53" s="23"/>
      <c r="B53" s="23"/>
      <c r="C53" s="39" t="s">
        <v>50</v>
      </c>
      <c r="D53" s="40">
        <v>0</v>
      </c>
      <c r="E53" s="40">
        <v>0</v>
      </c>
      <c r="F53" s="40">
        <v>0</v>
      </c>
      <c r="G53" s="40">
        <v>0</v>
      </c>
      <c r="H53" s="23"/>
      <c r="I53" s="23"/>
      <c r="J53" s="23"/>
      <c r="K53" s="23"/>
    </row>
    <row r="54" spans="1:11" ht="14.1" customHeight="1">
      <c r="A54" s="23"/>
      <c r="B54" s="23"/>
      <c r="C54" s="39" t="s">
        <v>56</v>
      </c>
      <c r="D54" s="40">
        <v>0</v>
      </c>
      <c r="E54" s="40">
        <v>0</v>
      </c>
      <c r="F54" s="40">
        <v>0</v>
      </c>
      <c r="G54" s="40">
        <v>0</v>
      </c>
      <c r="H54" s="23"/>
      <c r="I54" s="23"/>
      <c r="J54" s="23"/>
      <c r="K54" s="23"/>
    </row>
    <row r="55" spans="1:11" ht="14.1" customHeight="1">
      <c r="A55" s="23"/>
      <c r="B55" s="23"/>
      <c r="C55" s="39" t="s">
        <v>49</v>
      </c>
      <c r="D55" s="40">
        <v>0</v>
      </c>
      <c r="E55" s="40">
        <v>0</v>
      </c>
      <c r="F55" s="40">
        <v>0</v>
      </c>
      <c r="G55" s="40">
        <v>0</v>
      </c>
      <c r="H55" s="23"/>
      <c r="I55" s="23"/>
      <c r="J55" s="23"/>
      <c r="K55" s="23"/>
    </row>
    <row r="56" spans="1:11" ht="14.1" customHeight="1">
      <c r="A56" s="23"/>
      <c r="B56" s="23"/>
      <c r="C56" s="39" t="s">
        <v>50</v>
      </c>
      <c r="D56" s="40">
        <v>0</v>
      </c>
      <c r="E56" s="40">
        <v>0</v>
      </c>
      <c r="F56" s="40">
        <v>0</v>
      </c>
      <c r="G56" s="40">
        <v>0</v>
      </c>
      <c r="H56" s="23"/>
      <c r="I56" s="23"/>
      <c r="J56" s="23"/>
      <c r="K56" s="23"/>
    </row>
    <row r="57" spans="1:11" ht="14.1" customHeight="1">
      <c r="A57" s="23"/>
      <c r="B57" s="23"/>
      <c r="C57" s="39" t="s">
        <v>57</v>
      </c>
      <c r="D57" s="40">
        <v>0</v>
      </c>
      <c r="E57" s="40">
        <v>0</v>
      </c>
      <c r="F57" s="40">
        <v>0</v>
      </c>
      <c r="G57" s="40">
        <v>0</v>
      </c>
      <c r="H57" s="23"/>
      <c r="I57" s="23"/>
      <c r="J57" s="23"/>
      <c r="K57" s="23"/>
    </row>
    <row r="58" spans="1:11" ht="14.1" customHeight="1">
      <c r="A58" s="23"/>
      <c r="B58" s="23"/>
      <c r="C58" s="39" t="s">
        <v>49</v>
      </c>
      <c r="D58" s="40">
        <v>0</v>
      </c>
      <c r="E58" s="40">
        <v>0</v>
      </c>
      <c r="F58" s="40">
        <v>0</v>
      </c>
      <c r="G58" s="40">
        <v>0</v>
      </c>
      <c r="H58" s="23"/>
      <c r="I58" s="23"/>
      <c r="J58" s="23"/>
      <c r="K58" s="23"/>
    </row>
    <row r="59" spans="1:11" ht="14.1" customHeight="1">
      <c r="A59" s="23"/>
      <c r="B59" s="23"/>
      <c r="C59" s="39" t="s">
        <v>58</v>
      </c>
      <c r="D59" s="40">
        <v>0</v>
      </c>
      <c r="E59" s="40">
        <v>0</v>
      </c>
      <c r="F59" s="40">
        <v>0</v>
      </c>
      <c r="G59" s="40">
        <v>0</v>
      </c>
      <c r="H59" s="23"/>
      <c r="I59" s="23"/>
      <c r="J59" s="23"/>
      <c r="K59" s="23"/>
    </row>
    <row r="60" spans="1:11" ht="14.1" customHeight="1">
      <c r="A60" s="23"/>
      <c r="B60" s="23"/>
      <c r="C60" s="39" t="s">
        <v>59</v>
      </c>
      <c r="D60" s="40">
        <v>0</v>
      </c>
      <c r="E60" s="40">
        <v>0</v>
      </c>
      <c r="F60" s="40">
        <v>0</v>
      </c>
      <c r="G60" s="40">
        <v>0</v>
      </c>
      <c r="H60" s="23"/>
      <c r="I60" s="23"/>
      <c r="J60" s="23"/>
      <c r="K60" s="23"/>
    </row>
    <row r="61" spans="1:11" ht="14.1" customHeight="1">
      <c r="A61" s="23"/>
      <c r="B61" s="23"/>
      <c r="C61" s="39" t="s">
        <v>60</v>
      </c>
      <c r="D61" s="40">
        <v>0</v>
      </c>
      <c r="E61" s="40">
        <v>0</v>
      </c>
      <c r="F61" s="40">
        <v>0</v>
      </c>
      <c r="G61" s="40">
        <v>0</v>
      </c>
      <c r="H61" s="23"/>
      <c r="I61" s="23"/>
      <c r="J61" s="23"/>
      <c r="K61" s="23"/>
    </row>
    <row r="62" spans="1:11" ht="14.1" customHeight="1">
      <c r="A62" s="23"/>
      <c r="B62" s="23"/>
      <c r="C62" s="39" t="s">
        <v>61</v>
      </c>
      <c r="D62" s="40">
        <v>0</v>
      </c>
      <c r="E62" s="40">
        <v>0</v>
      </c>
      <c r="F62" s="40">
        <v>0</v>
      </c>
      <c r="G62" s="40">
        <v>0</v>
      </c>
      <c r="H62" s="23"/>
      <c r="I62" s="23"/>
      <c r="J62" s="23"/>
      <c r="K62" s="23"/>
    </row>
    <row r="63" spans="1:11" ht="14.1" customHeight="1">
      <c r="A63" s="23"/>
      <c r="B63" s="23"/>
      <c r="C63" s="39" t="s">
        <v>62</v>
      </c>
      <c r="D63" s="40">
        <v>0</v>
      </c>
      <c r="E63" s="40">
        <v>0</v>
      </c>
      <c r="F63" s="40">
        <v>0</v>
      </c>
      <c r="G63" s="40">
        <v>0</v>
      </c>
      <c r="H63" s="23"/>
      <c r="I63" s="23"/>
      <c r="J63" s="23"/>
      <c r="K63" s="23"/>
    </row>
    <row r="64" spans="1:11" ht="14.1" customHeight="1">
      <c r="A64" s="23"/>
      <c r="B64" s="23"/>
      <c r="C64" s="39" t="s">
        <v>49</v>
      </c>
      <c r="D64" s="40">
        <v>0</v>
      </c>
      <c r="E64" s="40">
        <v>0</v>
      </c>
      <c r="F64" s="40">
        <v>0</v>
      </c>
      <c r="G64" s="40">
        <v>0</v>
      </c>
      <c r="H64" s="23"/>
      <c r="I64" s="23"/>
      <c r="J64" s="23"/>
      <c r="K64" s="23"/>
    </row>
    <row r="65" spans="1:11" ht="14.1" customHeight="1">
      <c r="A65" s="23"/>
      <c r="B65" s="23"/>
      <c r="C65" s="39" t="s">
        <v>58</v>
      </c>
      <c r="D65" s="40">
        <v>0</v>
      </c>
      <c r="E65" s="40">
        <v>0</v>
      </c>
      <c r="F65" s="40">
        <v>0</v>
      </c>
      <c r="G65" s="40">
        <v>0</v>
      </c>
      <c r="H65" s="23"/>
      <c r="I65" s="23"/>
      <c r="J65" s="23"/>
      <c r="K65" s="23"/>
    </row>
    <row r="66" spans="1:11" ht="14.1" customHeight="1">
      <c r="A66" s="23"/>
      <c r="B66" s="23"/>
      <c r="C66" s="39" t="s">
        <v>59</v>
      </c>
      <c r="D66" s="40">
        <v>0</v>
      </c>
      <c r="E66" s="40">
        <v>0</v>
      </c>
      <c r="F66" s="40">
        <v>0</v>
      </c>
      <c r="G66" s="40">
        <v>0</v>
      </c>
      <c r="H66" s="23"/>
      <c r="I66" s="23"/>
      <c r="J66" s="23"/>
      <c r="K66" s="23"/>
    </row>
    <row r="67" spans="1:11" ht="14.1" customHeight="1">
      <c r="A67" s="23"/>
      <c r="B67" s="23"/>
      <c r="C67" s="39" t="s">
        <v>60</v>
      </c>
      <c r="D67" s="40">
        <v>0</v>
      </c>
      <c r="E67" s="40">
        <v>0</v>
      </c>
      <c r="F67" s="40">
        <v>0</v>
      </c>
      <c r="G67" s="40">
        <v>0</v>
      </c>
      <c r="H67" s="23"/>
      <c r="I67" s="23"/>
      <c r="J67" s="23"/>
      <c r="K67" s="23"/>
    </row>
    <row r="68" spans="1:11" ht="14.1" customHeight="1">
      <c r="A68" s="23"/>
      <c r="B68" s="23"/>
      <c r="C68" s="39" t="s">
        <v>61</v>
      </c>
      <c r="D68" s="40">
        <v>0</v>
      </c>
      <c r="E68" s="40">
        <v>0</v>
      </c>
      <c r="F68" s="40">
        <v>0</v>
      </c>
      <c r="G68" s="40">
        <v>0</v>
      </c>
      <c r="H68" s="23"/>
      <c r="I68" s="23"/>
      <c r="J68" s="23"/>
      <c r="K68" s="23"/>
    </row>
    <row r="69" spans="1:11" ht="14.1" customHeight="1">
      <c r="A69" s="23"/>
      <c r="B69" s="23"/>
      <c r="C69" s="39" t="s">
        <v>63</v>
      </c>
      <c r="D69" s="40">
        <v>0</v>
      </c>
      <c r="E69" s="40">
        <v>0</v>
      </c>
      <c r="F69" s="40">
        <v>0</v>
      </c>
      <c r="G69" s="40">
        <v>0</v>
      </c>
      <c r="H69" s="23"/>
      <c r="I69" s="23"/>
      <c r="J69" s="23"/>
      <c r="K69" s="23"/>
    </row>
    <row r="70" spans="1:11" ht="14.1" customHeight="1">
      <c r="A70" s="23"/>
      <c r="B70" s="23"/>
      <c r="C70" s="39" t="s">
        <v>49</v>
      </c>
      <c r="D70" s="40">
        <v>0</v>
      </c>
      <c r="E70" s="40">
        <v>0</v>
      </c>
      <c r="F70" s="40">
        <v>0</v>
      </c>
      <c r="G70" s="40">
        <v>0</v>
      </c>
      <c r="H70" s="23"/>
      <c r="I70" s="23"/>
      <c r="J70" s="23"/>
      <c r="K70" s="23"/>
    </row>
    <row r="71" spans="1:11" ht="14.1" customHeight="1">
      <c r="A71" s="23"/>
      <c r="B71" s="23"/>
      <c r="C71" s="39" t="s">
        <v>58</v>
      </c>
      <c r="D71" s="40">
        <v>0</v>
      </c>
      <c r="E71" s="40">
        <v>0</v>
      </c>
      <c r="F71" s="40">
        <v>0</v>
      </c>
      <c r="G71" s="40">
        <v>0</v>
      </c>
      <c r="H71" s="23"/>
      <c r="I71" s="23"/>
      <c r="J71" s="23"/>
      <c r="K71" s="23"/>
    </row>
    <row r="72" spans="1:11" ht="14.1" customHeight="1">
      <c r="A72" s="23"/>
      <c r="B72" s="23"/>
      <c r="C72" s="39" t="s">
        <v>59</v>
      </c>
      <c r="D72" s="40">
        <v>0</v>
      </c>
      <c r="E72" s="40">
        <v>0</v>
      </c>
      <c r="F72" s="40">
        <v>0</v>
      </c>
      <c r="G72" s="40">
        <v>0</v>
      </c>
      <c r="H72" s="23"/>
      <c r="I72" s="23"/>
      <c r="J72" s="23"/>
      <c r="K72" s="23"/>
    </row>
    <row r="73" spans="1:11" ht="14.1" customHeight="1">
      <c r="A73" s="23"/>
      <c r="B73" s="23"/>
      <c r="C73" s="39" t="s">
        <v>60</v>
      </c>
      <c r="D73" s="40">
        <v>0</v>
      </c>
      <c r="E73" s="40">
        <v>0</v>
      </c>
      <c r="F73" s="40">
        <v>0</v>
      </c>
      <c r="G73" s="40">
        <v>0</v>
      </c>
      <c r="H73" s="23"/>
      <c r="I73" s="23"/>
      <c r="J73" s="23"/>
      <c r="K73" s="23"/>
    </row>
    <row r="74" spans="1:11" ht="14.1" customHeight="1">
      <c r="A74" s="23"/>
      <c r="B74" s="23"/>
      <c r="C74" s="39" t="s">
        <v>61</v>
      </c>
      <c r="D74" s="40">
        <v>0</v>
      </c>
      <c r="E74" s="40">
        <v>0</v>
      </c>
      <c r="F74" s="40">
        <v>0</v>
      </c>
      <c r="G74" s="40">
        <v>0</v>
      </c>
      <c r="H74" s="23"/>
      <c r="I74" s="23"/>
      <c r="J74" s="23"/>
      <c r="K74" s="23"/>
    </row>
    <row r="75" spans="1:11" ht="14.1" customHeight="1">
      <c r="A75" s="23"/>
      <c r="B75" s="23"/>
      <c r="C75" s="39" t="s">
        <v>64</v>
      </c>
      <c r="D75" s="40">
        <v>0</v>
      </c>
      <c r="E75" s="40">
        <v>0</v>
      </c>
      <c r="F75" s="40">
        <v>0</v>
      </c>
      <c r="G75" s="40">
        <v>0</v>
      </c>
      <c r="H75" s="23"/>
      <c r="I75" s="23"/>
      <c r="J75" s="23"/>
      <c r="K75" s="23"/>
    </row>
    <row r="76" spans="1:11" ht="14.1" customHeight="1">
      <c r="A76" s="23"/>
      <c r="B76" s="23"/>
      <c r="C76" s="39" t="s">
        <v>65</v>
      </c>
      <c r="D76" s="40">
        <v>0</v>
      </c>
      <c r="E76" s="40">
        <v>0</v>
      </c>
      <c r="F76" s="40">
        <v>0</v>
      </c>
      <c r="G76" s="40">
        <v>0</v>
      </c>
      <c r="H76" s="23"/>
      <c r="I76" s="23"/>
      <c r="J76" s="23"/>
      <c r="K76" s="23"/>
    </row>
    <row r="77" spans="1:11" ht="14.1" customHeight="1">
      <c r="A77" s="23"/>
      <c r="B77" s="23"/>
      <c r="C77" s="41" t="s">
        <v>25</v>
      </c>
      <c r="D77" s="40">
        <v>0</v>
      </c>
      <c r="E77" s="40">
        <v>497845000</v>
      </c>
      <c r="F77" s="40">
        <v>503616000</v>
      </c>
      <c r="G77" s="40">
        <v>503074000</v>
      </c>
      <c r="H77" s="23"/>
      <c r="I77" s="23"/>
      <c r="J77" s="23"/>
      <c r="K77" s="23"/>
    </row>
    <row r="78" spans="1:11" ht="14.1" customHeight="1">
      <c r="A78" s="23"/>
      <c r="B78" s="23"/>
      <c r="C78" s="1852" t="s">
        <v>66</v>
      </c>
      <c r="D78" s="1853"/>
      <c r="E78" s="1853"/>
      <c r="F78" s="1853"/>
      <c r="G78" s="1853"/>
      <c r="H78" s="23"/>
      <c r="I78" s="23"/>
      <c r="J78" s="23"/>
      <c r="K78" s="23"/>
    </row>
    <row r="79" spans="1:11" ht="14.1" customHeight="1">
      <c r="A79" s="23"/>
      <c r="B79" s="23"/>
      <c r="C79" s="32" t="s">
        <v>1702</v>
      </c>
      <c r="D79" s="1852" t="s">
        <v>1703</v>
      </c>
      <c r="E79" s="1853"/>
      <c r="F79" s="1853"/>
      <c r="G79" s="1853"/>
      <c r="H79" s="23"/>
      <c r="I79" s="23"/>
      <c r="J79" s="23"/>
      <c r="K79" s="23"/>
    </row>
    <row r="80" spans="1:11" ht="18" customHeight="1">
      <c r="A80" s="23"/>
      <c r="B80" s="23"/>
      <c r="C80" s="33" t="s">
        <v>19</v>
      </c>
      <c r="D80" s="1850" t="s">
        <v>1704</v>
      </c>
      <c r="E80" s="1851"/>
      <c r="F80" s="1851"/>
      <c r="G80" s="1851"/>
      <c r="H80" s="23"/>
      <c r="I80" s="23"/>
      <c r="J80" s="23"/>
      <c r="K80" s="23"/>
    </row>
    <row r="81" spans="1:11" ht="18" customHeight="1">
      <c r="A81" s="23"/>
      <c r="B81" s="23"/>
      <c r="C81" s="34" t="s">
        <v>20</v>
      </c>
      <c r="D81" s="1846" t="s">
        <v>1705</v>
      </c>
      <c r="E81" s="1847"/>
      <c r="F81" s="1847"/>
      <c r="G81" s="1847"/>
      <c r="H81" s="23"/>
      <c r="I81" s="23"/>
      <c r="J81" s="23"/>
      <c r="K81" s="23"/>
    </row>
    <row r="82" spans="1:11" ht="18" customHeight="1">
      <c r="A82" s="23"/>
      <c r="B82" s="23"/>
      <c r="C82" s="34" t="s">
        <v>21</v>
      </c>
      <c r="D82" s="1846" t="s">
        <v>134</v>
      </c>
      <c r="E82" s="1847"/>
      <c r="F82" s="1847"/>
      <c r="G82" s="1847"/>
      <c r="H82" s="23"/>
      <c r="I82" s="23"/>
      <c r="J82" s="23"/>
      <c r="K82" s="23"/>
    </row>
    <row r="83" spans="1:11" ht="15" customHeight="1">
      <c r="A83" s="23"/>
      <c r="B83" s="23"/>
      <c r="C83" s="35"/>
      <c r="D83" s="36">
        <v>2023</v>
      </c>
      <c r="E83" s="36">
        <v>2024</v>
      </c>
      <c r="F83" s="36">
        <v>2025</v>
      </c>
      <c r="G83" s="36">
        <v>2026</v>
      </c>
      <c r="H83" s="23"/>
      <c r="I83" s="23"/>
      <c r="J83" s="23"/>
      <c r="K83" s="23"/>
    </row>
    <row r="84" spans="1:11" ht="15" customHeight="1">
      <c r="A84" s="23"/>
      <c r="B84" s="23"/>
      <c r="C84" s="37"/>
      <c r="D84" s="38" t="s">
        <v>22</v>
      </c>
      <c r="E84" s="38" t="s">
        <v>23</v>
      </c>
      <c r="F84" s="38" t="s">
        <v>23</v>
      </c>
      <c r="G84" s="38" t="s">
        <v>23</v>
      </c>
      <c r="H84" s="23"/>
      <c r="I84" s="23"/>
      <c r="J84" s="23"/>
      <c r="K84" s="23"/>
    </row>
    <row r="85" spans="1:11" ht="14.1" customHeight="1">
      <c r="A85" s="23"/>
      <c r="B85" s="23"/>
      <c r="C85" s="27" t="s">
        <v>33</v>
      </c>
      <c r="D85" s="31" t="s">
        <v>135</v>
      </c>
      <c r="E85" s="31" t="s">
        <v>414</v>
      </c>
      <c r="F85" s="31" t="s">
        <v>385</v>
      </c>
      <c r="G85" s="31" t="s">
        <v>72</v>
      </c>
      <c r="H85" s="23"/>
      <c r="I85" s="23"/>
      <c r="J85" s="23"/>
      <c r="K85" s="23"/>
    </row>
    <row r="86" spans="1:11" ht="14.1" customHeight="1">
      <c r="A86" s="23"/>
      <c r="B86" s="23"/>
      <c r="C86" s="27" t="s">
        <v>35</v>
      </c>
      <c r="D86" s="31" t="s">
        <v>1706</v>
      </c>
      <c r="E86" s="31" t="s">
        <v>1707</v>
      </c>
      <c r="F86" s="31" t="s">
        <v>42</v>
      </c>
      <c r="G86" s="31" t="s">
        <v>42</v>
      </c>
      <c r="H86" s="23"/>
      <c r="I86" s="23"/>
      <c r="J86" s="23"/>
      <c r="K86" s="23"/>
    </row>
    <row r="87" spans="1:11" ht="14.1" customHeight="1">
      <c r="A87" s="23"/>
      <c r="B87" s="23"/>
      <c r="C87" s="27" t="s">
        <v>40</v>
      </c>
      <c r="D87" s="31" t="s">
        <v>1708</v>
      </c>
      <c r="E87" s="31" t="s">
        <v>1709</v>
      </c>
      <c r="F87" s="31" t="s">
        <v>42</v>
      </c>
      <c r="G87" s="31" t="s">
        <v>42</v>
      </c>
      <c r="H87" s="23"/>
      <c r="I87" s="23"/>
      <c r="J87" s="23"/>
      <c r="K87" s="23"/>
    </row>
    <row r="88" spans="1:11" ht="14.1" customHeight="1">
      <c r="A88" s="23"/>
      <c r="B88" s="23"/>
      <c r="C88" s="27" t="s">
        <v>41</v>
      </c>
      <c r="D88" s="31" t="s">
        <v>18</v>
      </c>
      <c r="E88" s="31" t="s">
        <v>1710</v>
      </c>
      <c r="F88" s="31" t="s">
        <v>1711</v>
      </c>
      <c r="G88" s="31" t="s">
        <v>1712</v>
      </c>
      <c r="H88" s="23"/>
      <c r="I88" s="23"/>
      <c r="J88" s="23"/>
      <c r="K88" s="23"/>
    </row>
    <row r="89" spans="1:11" ht="14.1" customHeight="1">
      <c r="A89" s="23"/>
      <c r="B89" s="23"/>
      <c r="C89" s="27" t="s">
        <v>43</v>
      </c>
      <c r="D89" s="31" t="s">
        <v>18</v>
      </c>
      <c r="E89" s="31" t="s">
        <v>1713</v>
      </c>
      <c r="F89" s="31" t="s">
        <v>122</v>
      </c>
      <c r="G89" s="31" t="s">
        <v>18</v>
      </c>
      <c r="H89" s="23"/>
      <c r="I89" s="23"/>
      <c r="J89" s="23"/>
      <c r="K89" s="23"/>
    </row>
    <row r="90" spans="1:11" ht="14.1" customHeight="1">
      <c r="A90" s="23"/>
      <c r="B90" s="23"/>
      <c r="C90" s="27" t="s">
        <v>47</v>
      </c>
      <c r="D90" s="31" t="s">
        <v>18</v>
      </c>
      <c r="E90" s="31" t="s">
        <v>1714</v>
      </c>
      <c r="F90" s="31" t="s">
        <v>122</v>
      </c>
      <c r="G90" s="31" t="s">
        <v>18</v>
      </c>
      <c r="H90" s="23"/>
      <c r="I90" s="23"/>
      <c r="J90" s="23"/>
      <c r="K90" s="23"/>
    </row>
    <row r="91" spans="1:11" ht="14.1" customHeight="1">
      <c r="A91" s="23"/>
      <c r="B91" s="23"/>
      <c r="C91" s="1848" t="s">
        <v>24</v>
      </c>
      <c r="D91" s="1849"/>
      <c r="E91" s="1849"/>
      <c r="F91" s="1849"/>
      <c r="G91" s="1849"/>
      <c r="H91" s="23"/>
      <c r="I91" s="23"/>
      <c r="J91" s="23"/>
      <c r="K91" s="23"/>
    </row>
    <row r="92" spans="1:11" ht="14.1" customHeight="1">
      <c r="A92" s="23"/>
      <c r="B92" s="23"/>
      <c r="C92" s="35"/>
      <c r="D92" s="36">
        <v>2023</v>
      </c>
      <c r="E92" s="36">
        <v>2024</v>
      </c>
      <c r="F92" s="36">
        <v>2025</v>
      </c>
      <c r="G92" s="36">
        <v>2026</v>
      </c>
      <c r="H92" s="23"/>
      <c r="I92" s="23"/>
      <c r="J92" s="23"/>
      <c r="K92" s="23"/>
    </row>
    <row r="93" spans="1:11" ht="14.1" customHeight="1">
      <c r="A93" s="23"/>
      <c r="B93" s="23"/>
      <c r="C93" s="37"/>
      <c r="D93" s="38" t="s">
        <v>22</v>
      </c>
      <c r="E93" s="38" t="s">
        <v>23</v>
      </c>
      <c r="F93" s="38" t="s">
        <v>23</v>
      </c>
      <c r="G93" s="38" t="s">
        <v>23</v>
      </c>
      <c r="H93" s="23"/>
      <c r="I93" s="23"/>
      <c r="J93" s="23"/>
      <c r="K93" s="23"/>
    </row>
    <row r="94" spans="1:11" ht="14.1" customHeight="1">
      <c r="A94" s="23"/>
      <c r="B94" s="23"/>
      <c r="C94" s="39" t="s">
        <v>48</v>
      </c>
      <c r="D94" s="40">
        <v>0</v>
      </c>
      <c r="E94" s="40">
        <v>0</v>
      </c>
      <c r="F94" s="40">
        <v>0</v>
      </c>
      <c r="G94" s="40">
        <v>0</v>
      </c>
      <c r="H94" s="23"/>
      <c r="I94" s="23"/>
      <c r="J94" s="23"/>
      <c r="K94" s="23"/>
    </row>
    <row r="95" spans="1:11" ht="14.1" customHeight="1">
      <c r="A95" s="23"/>
      <c r="B95" s="23"/>
      <c r="C95" s="39" t="s">
        <v>49</v>
      </c>
      <c r="D95" s="40">
        <v>0</v>
      </c>
      <c r="E95" s="40">
        <v>0</v>
      </c>
      <c r="F95" s="40">
        <v>0</v>
      </c>
      <c r="G95" s="40">
        <v>0</v>
      </c>
      <c r="H95" s="23"/>
      <c r="I95" s="23"/>
      <c r="J95" s="23"/>
      <c r="K95" s="23"/>
    </row>
    <row r="96" spans="1:11" ht="14.1" customHeight="1">
      <c r="A96" s="23"/>
      <c r="B96" s="23"/>
      <c r="C96" s="39" t="s">
        <v>50</v>
      </c>
      <c r="D96" s="40">
        <v>0</v>
      </c>
      <c r="E96" s="40">
        <v>0</v>
      </c>
      <c r="F96" s="40">
        <v>0</v>
      </c>
      <c r="G96" s="40">
        <v>0</v>
      </c>
      <c r="H96" s="23"/>
      <c r="I96" s="23"/>
      <c r="J96" s="23"/>
      <c r="K96" s="23"/>
    </row>
    <row r="97" spans="1:11" ht="14.1" customHeight="1">
      <c r="A97" s="23"/>
      <c r="B97" s="23"/>
      <c r="C97" s="39" t="s">
        <v>51</v>
      </c>
      <c r="D97" s="40">
        <v>0</v>
      </c>
      <c r="E97" s="40">
        <v>0</v>
      </c>
      <c r="F97" s="40">
        <v>0</v>
      </c>
      <c r="G97" s="40">
        <v>0</v>
      </c>
      <c r="H97" s="23"/>
      <c r="I97" s="23"/>
      <c r="J97" s="23"/>
      <c r="K97" s="23"/>
    </row>
    <row r="98" spans="1:11" ht="14.1" customHeight="1">
      <c r="A98" s="23"/>
      <c r="B98" s="23"/>
      <c r="C98" s="39" t="s">
        <v>49</v>
      </c>
      <c r="D98" s="40">
        <v>0</v>
      </c>
      <c r="E98" s="40">
        <v>0</v>
      </c>
      <c r="F98" s="40">
        <v>0</v>
      </c>
      <c r="G98" s="40">
        <v>0</v>
      </c>
      <c r="H98" s="23"/>
      <c r="I98" s="23"/>
      <c r="J98" s="23"/>
      <c r="K98" s="23"/>
    </row>
    <row r="99" spans="1:11" ht="14.1" customHeight="1">
      <c r="A99" s="23"/>
      <c r="B99" s="23"/>
      <c r="C99" s="39" t="s">
        <v>50</v>
      </c>
      <c r="D99" s="40">
        <v>0</v>
      </c>
      <c r="E99" s="40">
        <v>0</v>
      </c>
      <c r="F99" s="40">
        <v>0</v>
      </c>
      <c r="G99" s="40">
        <v>0</v>
      </c>
      <c r="H99" s="23"/>
      <c r="I99" s="23"/>
      <c r="J99" s="23"/>
      <c r="K99" s="23"/>
    </row>
    <row r="100" spans="1:11" ht="14.1" customHeight="1">
      <c r="A100" s="23"/>
      <c r="B100" s="23"/>
      <c r="C100" s="39" t="s">
        <v>52</v>
      </c>
      <c r="D100" s="40">
        <v>0</v>
      </c>
      <c r="E100" s="40">
        <v>0</v>
      </c>
      <c r="F100" s="40">
        <v>0</v>
      </c>
      <c r="G100" s="40">
        <v>0</v>
      </c>
      <c r="H100" s="23"/>
      <c r="I100" s="23"/>
      <c r="J100" s="23"/>
      <c r="K100" s="23"/>
    </row>
    <row r="101" spans="1:11" ht="14.1" customHeight="1">
      <c r="A101" s="23"/>
      <c r="B101" s="23"/>
      <c r="C101" s="39" t="s">
        <v>49</v>
      </c>
      <c r="D101" s="40">
        <v>0</v>
      </c>
      <c r="E101" s="40">
        <v>0</v>
      </c>
      <c r="F101" s="40">
        <v>0</v>
      </c>
      <c r="G101" s="40">
        <v>0</v>
      </c>
      <c r="H101" s="23"/>
      <c r="I101" s="23"/>
      <c r="J101" s="23"/>
      <c r="K101" s="23"/>
    </row>
    <row r="102" spans="1:11" ht="14.1" customHeight="1">
      <c r="A102" s="23"/>
      <c r="B102" s="23"/>
      <c r="C102" s="39" t="s">
        <v>50</v>
      </c>
      <c r="D102" s="40">
        <v>0</v>
      </c>
      <c r="E102" s="40">
        <v>0</v>
      </c>
      <c r="F102" s="40">
        <v>0</v>
      </c>
      <c r="G102" s="40">
        <v>0</v>
      </c>
      <c r="H102" s="23"/>
      <c r="I102" s="23"/>
      <c r="J102" s="23"/>
      <c r="K102" s="23"/>
    </row>
    <row r="103" spans="1:11" ht="14.1" customHeight="1">
      <c r="A103" s="23"/>
      <c r="B103" s="23"/>
      <c r="C103" s="39" t="s">
        <v>53</v>
      </c>
      <c r="D103" s="40">
        <v>0</v>
      </c>
      <c r="E103" s="40">
        <v>0</v>
      </c>
      <c r="F103" s="40">
        <v>0</v>
      </c>
      <c r="G103" s="40">
        <v>0</v>
      </c>
      <c r="H103" s="23"/>
      <c r="I103" s="23"/>
      <c r="J103" s="23"/>
      <c r="K103" s="23"/>
    </row>
    <row r="104" spans="1:11" ht="14.1" customHeight="1">
      <c r="A104" s="23"/>
      <c r="B104" s="23"/>
      <c r="C104" s="39" t="s">
        <v>49</v>
      </c>
      <c r="D104" s="40">
        <v>0</v>
      </c>
      <c r="E104" s="40">
        <v>0</v>
      </c>
      <c r="F104" s="40">
        <v>0</v>
      </c>
      <c r="G104" s="40">
        <v>0</v>
      </c>
      <c r="H104" s="23"/>
      <c r="I104" s="23"/>
      <c r="J104" s="23"/>
      <c r="K104" s="23"/>
    </row>
    <row r="105" spans="1:11" ht="14.1" customHeight="1">
      <c r="A105" s="23"/>
      <c r="B105" s="23"/>
      <c r="C105" s="39" t="s">
        <v>50</v>
      </c>
      <c r="D105" s="40">
        <v>0</v>
      </c>
      <c r="E105" s="40">
        <v>0</v>
      </c>
      <c r="F105" s="40">
        <v>0</v>
      </c>
      <c r="G105" s="40">
        <v>0</v>
      </c>
      <c r="H105" s="23"/>
      <c r="I105" s="23"/>
      <c r="J105" s="23"/>
      <c r="K105" s="23"/>
    </row>
    <row r="106" spans="1:11" ht="14.1" customHeight="1">
      <c r="A106" s="23"/>
      <c r="B106" s="23"/>
      <c r="C106" s="39" t="s">
        <v>54</v>
      </c>
      <c r="D106" s="40">
        <v>0</v>
      </c>
      <c r="E106" s="40">
        <v>0</v>
      </c>
      <c r="F106" s="40">
        <v>0</v>
      </c>
      <c r="G106" s="40">
        <v>0</v>
      </c>
      <c r="H106" s="23"/>
      <c r="I106" s="23"/>
      <c r="J106" s="23"/>
      <c r="K106" s="23"/>
    </row>
    <row r="107" spans="1:11" ht="14.1" customHeight="1">
      <c r="A107" s="23"/>
      <c r="B107" s="23"/>
      <c r="C107" s="39" t="s">
        <v>49</v>
      </c>
      <c r="D107" s="40">
        <v>0</v>
      </c>
      <c r="E107" s="40">
        <v>0</v>
      </c>
      <c r="F107" s="40">
        <v>0</v>
      </c>
      <c r="G107" s="40">
        <v>0</v>
      </c>
      <c r="H107" s="23"/>
      <c r="I107" s="23"/>
      <c r="J107" s="23"/>
      <c r="K107" s="23"/>
    </row>
    <row r="108" spans="1:11" ht="14.1" customHeight="1">
      <c r="A108" s="23"/>
      <c r="B108" s="23"/>
      <c r="C108" s="39" t="s">
        <v>50</v>
      </c>
      <c r="D108" s="40">
        <v>0</v>
      </c>
      <c r="E108" s="40">
        <v>0</v>
      </c>
      <c r="F108" s="40">
        <v>0</v>
      </c>
      <c r="G108" s="40">
        <v>0</v>
      </c>
      <c r="H108" s="23"/>
      <c r="I108" s="23"/>
      <c r="J108" s="23"/>
      <c r="K108" s="23"/>
    </row>
    <row r="109" spans="1:11" ht="14.1" customHeight="1">
      <c r="A109" s="23"/>
      <c r="B109" s="23"/>
      <c r="C109" s="39" t="s">
        <v>55</v>
      </c>
      <c r="D109" s="40">
        <v>0</v>
      </c>
      <c r="E109" s="40">
        <v>0</v>
      </c>
      <c r="F109" s="40">
        <v>0</v>
      </c>
      <c r="G109" s="40">
        <v>0</v>
      </c>
      <c r="H109" s="23"/>
      <c r="I109" s="23"/>
      <c r="J109" s="23"/>
      <c r="K109" s="23"/>
    </row>
    <row r="110" spans="1:11" ht="14.1" customHeight="1">
      <c r="A110" s="23"/>
      <c r="B110" s="23"/>
      <c r="C110" s="39" t="s">
        <v>49</v>
      </c>
      <c r="D110" s="40">
        <v>0</v>
      </c>
      <c r="E110" s="40">
        <v>0</v>
      </c>
      <c r="F110" s="40">
        <v>0</v>
      </c>
      <c r="G110" s="40">
        <v>0</v>
      </c>
      <c r="H110" s="23"/>
      <c r="I110" s="23"/>
      <c r="J110" s="23"/>
      <c r="K110" s="23"/>
    </row>
    <row r="111" spans="1:11" ht="14.1" customHeight="1">
      <c r="A111" s="23"/>
      <c r="B111" s="23"/>
      <c r="C111" s="39" t="s">
        <v>50</v>
      </c>
      <c r="D111" s="40">
        <v>0</v>
      </c>
      <c r="E111" s="40">
        <v>0</v>
      </c>
      <c r="F111" s="40">
        <v>0</v>
      </c>
      <c r="G111" s="40">
        <v>0</v>
      </c>
      <c r="H111" s="23"/>
      <c r="I111" s="23"/>
      <c r="J111" s="23"/>
      <c r="K111" s="23"/>
    </row>
    <row r="112" spans="1:11" ht="14.1" customHeight="1">
      <c r="A112" s="23"/>
      <c r="B112" s="23"/>
      <c r="C112" s="39" t="s">
        <v>56</v>
      </c>
      <c r="D112" s="40">
        <v>0</v>
      </c>
      <c r="E112" s="40">
        <v>0</v>
      </c>
      <c r="F112" s="40">
        <v>0</v>
      </c>
      <c r="G112" s="40">
        <v>0</v>
      </c>
      <c r="H112" s="23"/>
      <c r="I112" s="23"/>
      <c r="J112" s="23"/>
      <c r="K112" s="23"/>
    </row>
    <row r="113" spans="1:11" ht="14.1" customHeight="1">
      <c r="A113" s="23"/>
      <c r="B113" s="23"/>
      <c r="C113" s="39" t="s">
        <v>49</v>
      </c>
      <c r="D113" s="40">
        <v>0</v>
      </c>
      <c r="E113" s="40">
        <v>0</v>
      </c>
      <c r="F113" s="40">
        <v>0</v>
      </c>
      <c r="G113" s="40">
        <v>0</v>
      </c>
      <c r="H113" s="23"/>
      <c r="I113" s="23"/>
      <c r="J113" s="23"/>
      <c r="K113" s="23"/>
    </row>
    <row r="114" spans="1:11" ht="14.1" customHeight="1">
      <c r="A114" s="23"/>
      <c r="B114" s="23"/>
      <c r="C114" s="39" t="s">
        <v>50</v>
      </c>
      <c r="D114" s="40">
        <v>0</v>
      </c>
      <c r="E114" s="40">
        <v>0</v>
      </c>
      <c r="F114" s="40">
        <v>0</v>
      </c>
      <c r="G114" s="40">
        <v>0</v>
      </c>
      <c r="H114" s="23"/>
      <c r="I114" s="23"/>
      <c r="J114" s="23"/>
      <c r="K114" s="23"/>
    </row>
    <row r="115" spans="1:11" ht="14.1" customHeight="1">
      <c r="A115" s="23"/>
      <c r="B115" s="23"/>
      <c r="C115" s="39" t="s">
        <v>57</v>
      </c>
      <c r="D115" s="40">
        <v>0</v>
      </c>
      <c r="E115" s="40">
        <v>0</v>
      </c>
      <c r="F115" s="40">
        <v>0</v>
      </c>
      <c r="G115" s="40">
        <v>0</v>
      </c>
      <c r="H115" s="23"/>
      <c r="I115" s="23"/>
      <c r="J115" s="23"/>
      <c r="K115" s="23"/>
    </row>
    <row r="116" spans="1:11" ht="14.1" customHeight="1">
      <c r="A116" s="23"/>
      <c r="B116" s="23"/>
      <c r="C116" s="39" t="s">
        <v>49</v>
      </c>
      <c r="D116" s="40">
        <v>0</v>
      </c>
      <c r="E116" s="40">
        <v>0</v>
      </c>
      <c r="F116" s="40">
        <v>0</v>
      </c>
      <c r="G116" s="40">
        <v>0</v>
      </c>
      <c r="H116" s="23"/>
      <c r="I116" s="23"/>
      <c r="J116" s="23"/>
      <c r="K116" s="23"/>
    </row>
    <row r="117" spans="1:11" ht="14.1" customHeight="1">
      <c r="A117" s="23"/>
      <c r="B117" s="23"/>
      <c r="C117" s="39" t="s">
        <v>58</v>
      </c>
      <c r="D117" s="40">
        <v>0</v>
      </c>
      <c r="E117" s="40">
        <v>0</v>
      </c>
      <c r="F117" s="40">
        <v>0</v>
      </c>
      <c r="G117" s="40">
        <v>0</v>
      </c>
      <c r="H117" s="23"/>
      <c r="I117" s="23"/>
      <c r="J117" s="23"/>
      <c r="K117" s="23"/>
    </row>
    <row r="118" spans="1:11" ht="14.1" customHeight="1">
      <c r="A118" s="23"/>
      <c r="B118" s="23"/>
      <c r="C118" s="39" t="s">
        <v>59</v>
      </c>
      <c r="D118" s="40">
        <v>0</v>
      </c>
      <c r="E118" s="40">
        <v>0</v>
      </c>
      <c r="F118" s="40">
        <v>0</v>
      </c>
      <c r="G118" s="40">
        <v>0</v>
      </c>
      <c r="H118" s="23"/>
      <c r="I118" s="23"/>
      <c r="J118" s="23"/>
      <c r="K118" s="23"/>
    </row>
    <row r="119" spans="1:11" ht="14.1" customHeight="1">
      <c r="A119" s="23"/>
      <c r="B119" s="23"/>
      <c r="C119" s="39" t="s">
        <v>60</v>
      </c>
      <c r="D119" s="40">
        <v>0</v>
      </c>
      <c r="E119" s="40">
        <v>0</v>
      </c>
      <c r="F119" s="40">
        <v>0</v>
      </c>
      <c r="G119" s="40">
        <v>0</v>
      </c>
      <c r="H119" s="23"/>
      <c r="I119" s="23"/>
      <c r="J119" s="23"/>
      <c r="K119" s="23"/>
    </row>
    <row r="120" spans="1:11" ht="14.1" customHeight="1">
      <c r="A120" s="23"/>
      <c r="B120" s="23"/>
      <c r="C120" s="39" t="s">
        <v>61</v>
      </c>
      <c r="D120" s="40">
        <v>0</v>
      </c>
      <c r="E120" s="40">
        <v>0</v>
      </c>
      <c r="F120" s="40">
        <v>0</v>
      </c>
      <c r="G120" s="40">
        <v>0</v>
      </c>
      <c r="H120" s="23"/>
      <c r="I120" s="23"/>
      <c r="J120" s="23"/>
      <c r="K120" s="23"/>
    </row>
    <row r="121" spans="1:11" ht="14.1" customHeight="1">
      <c r="A121" s="23"/>
      <c r="B121" s="23"/>
      <c r="C121" s="39" t="s">
        <v>62</v>
      </c>
      <c r="D121" s="40">
        <v>0</v>
      </c>
      <c r="E121" s="40">
        <v>49000000</v>
      </c>
      <c r="F121" s="40">
        <v>0</v>
      </c>
      <c r="G121" s="40">
        <v>0</v>
      </c>
      <c r="H121" s="23"/>
      <c r="I121" s="23"/>
      <c r="J121" s="23"/>
      <c r="K121" s="23"/>
    </row>
    <row r="122" spans="1:11" ht="14.1" customHeight="1">
      <c r="A122" s="23"/>
      <c r="B122" s="23"/>
      <c r="C122" s="39" t="s">
        <v>49</v>
      </c>
      <c r="D122" s="40">
        <v>0</v>
      </c>
      <c r="E122" s="40">
        <v>49000000</v>
      </c>
      <c r="F122" s="40">
        <v>0</v>
      </c>
      <c r="G122" s="40">
        <v>0</v>
      </c>
      <c r="H122" s="23"/>
      <c r="I122" s="23"/>
      <c r="J122" s="23"/>
      <c r="K122" s="23"/>
    </row>
    <row r="123" spans="1:11" ht="14.1" customHeight="1">
      <c r="A123" s="23"/>
      <c r="B123" s="23"/>
      <c r="C123" s="39" t="s">
        <v>58</v>
      </c>
      <c r="D123" s="40">
        <v>0</v>
      </c>
      <c r="E123" s="40">
        <v>0</v>
      </c>
      <c r="F123" s="40">
        <v>0</v>
      </c>
      <c r="G123" s="40">
        <v>0</v>
      </c>
      <c r="H123" s="23"/>
      <c r="I123" s="23"/>
      <c r="J123" s="23"/>
      <c r="K123" s="23"/>
    </row>
    <row r="124" spans="1:11" ht="14.1" customHeight="1">
      <c r="A124" s="23"/>
      <c r="B124" s="23"/>
      <c r="C124" s="39" t="s">
        <v>59</v>
      </c>
      <c r="D124" s="40">
        <v>0</v>
      </c>
      <c r="E124" s="40">
        <v>0</v>
      </c>
      <c r="F124" s="40">
        <v>0</v>
      </c>
      <c r="G124" s="40">
        <v>0</v>
      </c>
      <c r="H124" s="23"/>
      <c r="I124" s="23"/>
      <c r="J124" s="23"/>
      <c r="K124" s="23"/>
    </row>
    <row r="125" spans="1:11" ht="14.1" customHeight="1">
      <c r="A125" s="23"/>
      <c r="B125" s="23"/>
      <c r="C125" s="39" t="s">
        <v>60</v>
      </c>
      <c r="D125" s="40">
        <v>0</v>
      </c>
      <c r="E125" s="40">
        <v>0</v>
      </c>
      <c r="F125" s="40">
        <v>0</v>
      </c>
      <c r="G125" s="40">
        <v>0</v>
      </c>
      <c r="H125" s="23"/>
      <c r="I125" s="23"/>
      <c r="J125" s="23"/>
      <c r="K125" s="23"/>
    </row>
    <row r="126" spans="1:11" ht="14.1" customHeight="1">
      <c r="A126" s="23"/>
      <c r="B126" s="23"/>
      <c r="C126" s="39" t="s">
        <v>61</v>
      </c>
      <c r="D126" s="40">
        <v>0</v>
      </c>
      <c r="E126" s="40">
        <v>0</v>
      </c>
      <c r="F126" s="40">
        <v>0</v>
      </c>
      <c r="G126" s="40">
        <v>0</v>
      </c>
      <c r="H126" s="23"/>
      <c r="I126" s="23"/>
      <c r="J126" s="23"/>
      <c r="K126" s="23"/>
    </row>
    <row r="127" spans="1:11" ht="14.1" customHeight="1">
      <c r="A127" s="23"/>
      <c r="B127" s="23"/>
      <c r="C127" s="39" t="s">
        <v>63</v>
      </c>
      <c r="D127" s="40">
        <v>0</v>
      </c>
      <c r="E127" s="40">
        <v>0</v>
      </c>
      <c r="F127" s="40">
        <v>0</v>
      </c>
      <c r="G127" s="40">
        <v>0</v>
      </c>
      <c r="H127" s="23"/>
      <c r="I127" s="23"/>
      <c r="J127" s="23"/>
      <c r="K127" s="23"/>
    </row>
    <row r="128" spans="1:11" ht="14.1" customHeight="1">
      <c r="A128" s="23"/>
      <c r="B128" s="23"/>
      <c r="C128" s="39" t="s">
        <v>49</v>
      </c>
      <c r="D128" s="40">
        <v>0</v>
      </c>
      <c r="E128" s="40">
        <v>0</v>
      </c>
      <c r="F128" s="40">
        <v>0</v>
      </c>
      <c r="G128" s="40">
        <v>0</v>
      </c>
      <c r="H128" s="23"/>
      <c r="I128" s="23"/>
      <c r="J128" s="23"/>
      <c r="K128" s="23"/>
    </row>
    <row r="129" spans="1:11" ht="14.1" customHeight="1">
      <c r="A129" s="23"/>
      <c r="B129" s="23"/>
      <c r="C129" s="39" t="s">
        <v>58</v>
      </c>
      <c r="D129" s="40">
        <v>0</v>
      </c>
      <c r="E129" s="40">
        <v>0</v>
      </c>
      <c r="F129" s="40">
        <v>0</v>
      </c>
      <c r="G129" s="40">
        <v>0</v>
      </c>
      <c r="H129" s="23"/>
      <c r="I129" s="23"/>
      <c r="J129" s="23"/>
      <c r="K129" s="23"/>
    </row>
    <row r="130" spans="1:11" ht="14.1" customHeight="1">
      <c r="A130" s="23"/>
      <c r="B130" s="23"/>
      <c r="C130" s="39" t="s">
        <v>59</v>
      </c>
      <c r="D130" s="40">
        <v>0</v>
      </c>
      <c r="E130" s="40">
        <v>0</v>
      </c>
      <c r="F130" s="40">
        <v>0</v>
      </c>
      <c r="G130" s="40">
        <v>0</v>
      </c>
      <c r="H130" s="23"/>
      <c r="I130" s="23"/>
      <c r="J130" s="23"/>
      <c r="K130" s="23"/>
    </row>
    <row r="131" spans="1:11" ht="14.1" customHeight="1">
      <c r="A131" s="23"/>
      <c r="B131" s="23"/>
      <c r="C131" s="39" t="s">
        <v>60</v>
      </c>
      <c r="D131" s="40">
        <v>0</v>
      </c>
      <c r="E131" s="40">
        <v>0</v>
      </c>
      <c r="F131" s="40">
        <v>0</v>
      </c>
      <c r="G131" s="40">
        <v>0</v>
      </c>
      <c r="H131" s="23"/>
      <c r="I131" s="23"/>
      <c r="J131" s="23"/>
      <c r="K131" s="23"/>
    </row>
    <row r="132" spans="1:11" ht="14.1" customHeight="1">
      <c r="A132" s="23"/>
      <c r="B132" s="23"/>
      <c r="C132" s="39" t="s">
        <v>61</v>
      </c>
      <c r="D132" s="40">
        <v>0</v>
      </c>
      <c r="E132" s="40">
        <v>0</v>
      </c>
      <c r="F132" s="40">
        <v>0</v>
      </c>
      <c r="G132" s="40">
        <v>0</v>
      </c>
      <c r="H132" s="23"/>
      <c r="I132" s="23"/>
      <c r="J132" s="23"/>
      <c r="K132" s="23"/>
    </row>
    <row r="133" spans="1:11" ht="14.1" customHeight="1">
      <c r="A133" s="23"/>
      <c r="B133" s="23"/>
      <c r="C133" s="39" t="s">
        <v>64</v>
      </c>
      <c r="D133" s="40">
        <v>0</v>
      </c>
      <c r="E133" s="40">
        <v>0</v>
      </c>
      <c r="F133" s="40">
        <v>0</v>
      </c>
      <c r="G133" s="40">
        <v>0</v>
      </c>
      <c r="H133" s="23"/>
      <c r="I133" s="23"/>
      <c r="J133" s="23"/>
      <c r="K133" s="23"/>
    </row>
    <row r="134" spans="1:11" ht="14.1" customHeight="1">
      <c r="A134" s="23"/>
      <c r="B134" s="23"/>
      <c r="C134" s="39" t="s">
        <v>65</v>
      </c>
      <c r="D134" s="40">
        <v>0</v>
      </c>
      <c r="E134" s="40">
        <v>0</v>
      </c>
      <c r="F134" s="40">
        <v>0</v>
      </c>
      <c r="G134" s="40">
        <v>0</v>
      </c>
      <c r="H134" s="23"/>
      <c r="I134" s="23"/>
      <c r="J134" s="23"/>
      <c r="K134" s="23"/>
    </row>
    <row r="135" spans="1:11" ht="14.1" customHeight="1">
      <c r="A135" s="23"/>
      <c r="B135" s="23"/>
      <c r="C135" s="41" t="s">
        <v>25</v>
      </c>
      <c r="D135" s="40">
        <v>0</v>
      </c>
      <c r="E135" s="40">
        <v>49000000</v>
      </c>
      <c r="F135" s="40">
        <v>0</v>
      </c>
      <c r="G135" s="40">
        <v>0</v>
      </c>
      <c r="H135" s="23"/>
      <c r="I135" s="23"/>
      <c r="J135" s="23"/>
      <c r="K135" s="23"/>
    </row>
    <row r="136" spans="1:11" ht="18" customHeight="1">
      <c r="A136" s="23"/>
      <c r="B136" s="23"/>
      <c r="C136" s="33" t="s">
        <v>19</v>
      </c>
      <c r="D136" s="1850" t="s">
        <v>1715</v>
      </c>
      <c r="E136" s="1851"/>
      <c r="F136" s="1851"/>
      <c r="G136" s="1851"/>
      <c r="H136" s="23"/>
      <c r="I136" s="23"/>
      <c r="J136" s="23"/>
      <c r="K136" s="23"/>
    </row>
    <row r="137" spans="1:11" ht="18" customHeight="1">
      <c r="A137" s="23"/>
      <c r="B137" s="23"/>
      <c r="C137" s="34" t="s">
        <v>20</v>
      </c>
      <c r="D137" s="1846" t="s">
        <v>1716</v>
      </c>
      <c r="E137" s="1847"/>
      <c r="F137" s="1847"/>
      <c r="G137" s="1847"/>
      <c r="H137" s="23"/>
      <c r="I137" s="23"/>
      <c r="J137" s="23"/>
      <c r="K137" s="23"/>
    </row>
    <row r="138" spans="1:11" ht="18" customHeight="1">
      <c r="A138" s="23"/>
      <c r="B138" s="23"/>
      <c r="C138" s="34" t="s">
        <v>21</v>
      </c>
      <c r="D138" s="1846" t="s">
        <v>134</v>
      </c>
      <c r="E138" s="1847"/>
      <c r="F138" s="1847"/>
      <c r="G138" s="1847"/>
      <c r="H138" s="23"/>
      <c r="I138" s="23"/>
      <c r="J138" s="23"/>
      <c r="K138" s="23"/>
    </row>
    <row r="139" spans="1:11" ht="15" customHeight="1">
      <c r="A139" s="23"/>
      <c r="B139" s="23"/>
      <c r="C139" s="35"/>
      <c r="D139" s="36">
        <v>2023</v>
      </c>
      <c r="E139" s="36">
        <v>2024</v>
      </c>
      <c r="F139" s="36">
        <v>2025</v>
      </c>
      <c r="G139" s="36">
        <v>2026</v>
      </c>
      <c r="H139" s="23"/>
      <c r="I139" s="23"/>
      <c r="J139" s="23"/>
      <c r="K139" s="23"/>
    </row>
    <row r="140" spans="1:11" ht="15" customHeight="1">
      <c r="A140" s="23"/>
      <c r="B140" s="23"/>
      <c r="C140" s="37"/>
      <c r="D140" s="38" t="s">
        <v>22</v>
      </c>
      <c r="E140" s="38" t="s">
        <v>23</v>
      </c>
      <c r="F140" s="38" t="s">
        <v>23</v>
      </c>
      <c r="G140" s="38" t="s">
        <v>23</v>
      </c>
      <c r="H140" s="23"/>
      <c r="I140" s="23"/>
      <c r="J140" s="23"/>
      <c r="K140" s="23"/>
    </row>
    <row r="141" spans="1:11" ht="14.1" customHeight="1">
      <c r="A141" s="23"/>
      <c r="B141" s="23"/>
      <c r="C141" s="27" t="s">
        <v>33</v>
      </c>
      <c r="D141" s="31" t="s">
        <v>1717</v>
      </c>
      <c r="E141" s="31" t="s">
        <v>1718</v>
      </c>
      <c r="F141" s="31" t="s">
        <v>1719</v>
      </c>
      <c r="G141" s="31" t="s">
        <v>163</v>
      </c>
      <c r="H141" s="23"/>
      <c r="I141" s="23"/>
      <c r="J141" s="23"/>
      <c r="K141" s="23"/>
    </row>
    <row r="142" spans="1:11" ht="14.1" customHeight="1">
      <c r="A142" s="23"/>
      <c r="B142" s="23"/>
      <c r="C142" s="27" t="s">
        <v>35</v>
      </c>
      <c r="D142" s="31" t="s">
        <v>1720</v>
      </c>
      <c r="E142" s="31" t="s">
        <v>1721</v>
      </c>
      <c r="F142" s="31" t="s">
        <v>42</v>
      </c>
      <c r="G142" s="31" t="s">
        <v>42</v>
      </c>
      <c r="H142" s="23"/>
      <c r="I142" s="23"/>
      <c r="J142" s="23"/>
      <c r="K142" s="23"/>
    </row>
    <row r="143" spans="1:11" ht="14.1" customHeight="1">
      <c r="A143" s="23"/>
      <c r="B143" s="23"/>
      <c r="C143" s="27" t="s">
        <v>40</v>
      </c>
      <c r="D143" s="31" t="s">
        <v>1722</v>
      </c>
      <c r="E143" s="31" t="s">
        <v>1723</v>
      </c>
      <c r="F143" s="31" t="s">
        <v>42</v>
      </c>
      <c r="G143" s="31" t="s">
        <v>42</v>
      </c>
      <c r="H143" s="23"/>
      <c r="I143" s="23"/>
      <c r="J143" s="23"/>
      <c r="K143" s="23"/>
    </row>
    <row r="144" spans="1:11" ht="14.1" customHeight="1">
      <c r="A144" s="23"/>
      <c r="B144" s="23"/>
      <c r="C144" s="27" t="s">
        <v>41</v>
      </c>
      <c r="D144" s="31" t="s">
        <v>18</v>
      </c>
      <c r="E144" s="31" t="s">
        <v>1724</v>
      </c>
      <c r="F144" s="31" t="s">
        <v>1725</v>
      </c>
      <c r="G144" s="31" t="s">
        <v>1726</v>
      </c>
      <c r="H144" s="23"/>
      <c r="I144" s="23"/>
      <c r="J144" s="23"/>
      <c r="K144" s="23"/>
    </row>
    <row r="145" spans="1:11" ht="14.1" customHeight="1">
      <c r="A145" s="23"/>
      <c r="B145" s="23"/>
      <c r="C145" s="27" t="s">
        <v>43</v>
      </c>
      <c r="D145" s="31" t="s">
        <v>18</v>
      </c>
      <c r="E145" s="31" t="s">
        <v>1727</v>
      </c>
      <c r="F145" s="31" t="s">
        <v>122</v>
      </c>
      <c r="G145" s="31" t="s">
        <v>18</v>
      </c>
      <c r="H145" s="23"/>
      <c r="I145" s="23"/>
      <c r="J145" s="23"/>
      <c r="K145" s="23"/>
    </row>
    <row r="146" spans="1:11" ht="14.1" customHeight="1">
      <c r="A146" s="23"/>
      <c r="B146" s="23"/>
      <c r="C146" s="27" t="s">
        <v>47</v>
      </c>
      <c r="D146" s="31" t="s">
        <v>18</v>
      </c>
      <c r="E146" s="31" t="s">
        <v>1728</v>
      </c>
      <c r="F146" s="31" t="s">
        <v>122</v>
      </c>
      <c r="G146" s="31" t="s">
        <v>18</v>
      </c>
      <c r="H146" s="23"/>
      <c r="I146" s="23"/>
      <c r="J146" s="23"/>
      <c r="K146" s="23"/>
    </row>
    <row r="147" spans="1:11" ht="14.1" customHeight="1">
      <c r="A147" s="23"/>
      <c r="B147" s="23"/>
      <c r="C147" s="1848" t="s">
        <v>24</v>
      </c>
      <c r="D147" s="1849"/>
      <c r="E147" s="1849"/>
      <c r="F147" s="1849"/>
      <c r="G147" s="1849"/>
      <c r="H147" s="23"/>
      <c r="I147" s="23"/>
      <c r="J147" s="23"/>
      <c r="K147" s="23"/>
    </row>
    <row r="148" spans="1:11" ht="14.1" customHeight="1">
      <c r="A148" s="23"/>
      <c r="B148" s="23"/>
      <c r="C148" s="35"/>
      <c r="D148" s="36">
        <v>2023</v>
      </c>
      <c r="E148" s="36">
        <v>2024</v>
      </c>
      <c r="F148" s="36">
        <v>2025</v>
      </c>
      <c r="G148" s="36">
        <v>2026</v>
      </c>
      <c r="H148" s="23"/>
      <c r="I148" s="23"/>
      <c r="J148" s="23"/>
      <c r="K148" s="23"/>
    </row>
    <row r="149" spans="1:11" ht="14.1" customHeight="1">
      <c r="A149" s="23"/>
      <c r="B149" s="23"/>
      <c r="C149" s="37"/>
      <c r="D149" s="38" t="s">
        <v>22</v>
      </c>
      <c r="E149" s="38" t="s">
        <v>23</v>
      </c>
      <c r="F149" s="38" t="s">
        <v>23</v>
      </c>
      <c r="G149" s="38" t="s">
        <v>23</v>
      </c>
      <c r="H149" s="23"/>
      <c r="I149" s="23"/>
      <c r="J149" s="23"/>
      <c r="K149" s="23"/>
    </row>
    <row r="150" spans="1:11" ht="14.1" customHeight="1">
      <c r="A150" s="23"/>
      <c r="B150" s="23"/>
      <c r="C150" s="39" t="s">
        <v>48</v>
      </c>
      <c r="D150" s="40">
        <v>0</v>
      </c>
      <c r="E150" s="40">
        <v>0</v>
      </c>
      <c r="F150" s="40">
        <v>0</v>
      </c>
      <c r="G150" s="40">
        <v>0</v>
      </c>
      <c r="H150" s="23"/>
      <c r="I150" s="23"/>
      <c r="J150" s="23"/>
      <c r="K150" s="23"/>
    </row>
    <row r="151" spans="1:11" ht="14.1" customHeight="1">
      <c r="A151" s="23"/>
      <c r="B151" s="23"/>
      <c r="C151" s="39" t="s">
        <v>49</v>
      </c>
      <c r="D151" s="40">
        <v>0</v>
      </c>
      <c r="E151" s="40">
        <v>0</v>
      </c>
      <c r="F151" s="40">
        <v>0</v>
      </c>
      <c r="G151" s="40">
        <v>0</v>
      </c>
      <c r="H151" s="23"/>
      <c r="I151" s="23"/>
      <c r="J151" s="23"/>
      <c r="K151" s="23"/>
    </row>
    <row r="152" spans="1:11" ht="14.1" customHeight="1">
      <c r="A152" s="23"/>
      <c r="B152" s="23"/>
      <c r="C152" s="39" t="s">
        <v>50</v>
      </c>
      <c r="D152" s="40">
        <v>0</v>
      </c>
      <c r="E152" s="40">
        <v>0</v>
      </c>
      <c r="F152" s="40">
        <v>0</v>
      </c>
      <c r="G152" s="40">
        <v>0</v>
      </c>
      <c r="H152" s="23"/>
      <c r="I152" s="23"/>
      <c r="J152" s="23"/>
      <c r="K152" s="23"/>
    </row>
    <row r="153" spans="1:11" ht="14.1" customHeight="1">
      <c r="A153" s="23"/>
      <c r="B153" s="23"/>
      <c r="C153" s="39" t="s">
        <v>51</v>
      </c>
      <c r="D153" s="40">
        <v>0</v>
      </c>
      <c r="E153" s="40">
        <v>0</v>
      </c>
      <c r="F153" s="40">
        <v>0</v>
      </c>
      <c r="G153" s="40">
        <v>0</v>
      </c>
      <c r="H153" s="23"/>
      <c r="I153" s="23"/>
      <c r="J153" s="23"/>
      <c r="K153" s="23"/>
    </row>
    <row r="154" spans="1:11" ht="14.1" customHeight="1">
      <c r="A154" s="23"/>
      <c r="B154" s="23"/>
      <c r="C154" s="39" t="s">
        <v>49</v>
      </c>
      <c r="D154" s="40">
        <v>0</v>
      </c>
      <c r="E154" s="40">
        <v>0</v>
      </c>
      <c r="F154" s="40">
        <v>0</v>
      </c>
      <c r="G154" s="40">
        <v>0</v>
      </c>
      <c r="H154" s="23"/>
      <c r="I154" s="23"/>
      <c r="J154" s="23"/>
      <c r="K154" s="23"/>
    </row>
    <row r="155" spans="1:11" ht="14.1" customHeight="1">
      <c r="A155" s="23"/>
      <c r="B155" s="23"/>
      <c r="C155" s="39" t="s">
        <v>50</v>
      </c>
      <c r="D155" s="40">
        <v>0</v>
      </c>
      <c r="E155" s="40">
        <v>0</v>
      </c>
      <c r="F155" s="40">
        <v>0</v>
      </c>
      <c r="G155" s="40">
        <v>0</v>
      </c>
      <c r="H155" s="23"/>
      <c r="I155" s="23"/>
      <c r="J155" s="23"/>
      <c r="K155" s="23"/>
    </row>
    <row r="156" spans="1:11" ht="14.1" customHeight="1">
      <c r="A156" s="23"/>
      <c r="B156" s="23"/>
      <c r="C156" s="39" t="s">
        <v>52</v>
      </c>
      <c r="D156" s="40">
        <v>0</v>
      </c>
      <c r="E156" s="40">
        <v>0</v>
      </c>
      <c r="F156" s="40">
        <v>0</v>
      </c>
      <c r="G156" s="40">
        <v>0</v>
      </c>
      <c r="H156" s="23"/>
      <c r="I156" s="23"/>
      <c r="J156" s="23"/>
      <c r="K156" s="23"/>
    </row>
    <row r="157" spans="1:11" ht="14.1" customHeight="1">
      <c r="A157" s="23"/>
      <c r="B157" s="23"/>
      <c r="C157" s="39" t="s">
        <v>49</v>
      </c>
      <c r="D157" s="40">
        <v>0</v>
      </c>
      <c r="E157" s="40">
        <v>0</v>
      </c>
      <c r="F157" s="40">
        <v>0</v>
      </c>
      <c r="G157" s="40">
        <v>0</v>
      </c>
      <c r="H157" s="23"/>
      <c r="I157" s="23"/>
      <c r="J157" s="23"/>
      <c r="K157" s="23"/>
    </row>
    <row r="158" spans="1:11" ht="14.1" customHeight="1">
      <c r="A158" s="23"/>
      <c r="B158" s="23"/>
      <c r="C158" s="39" t="s">
        <v>50</v>
      </c>
      <c r="D158" s="40">
        <v>0</v>
      </c>
      <c r="E158" s="40">
        <v>0</v>
      </c>
      <c r="F158" s="40">
        <v>0</v>
      </c>
      <c r="G158" s="40">
        <v>0</v>
      </c>
      <c r="H158" s="23"/>
      <c r="I158" s="23"/>
      <c r="J158" s="23"/>
      <c r="K158" s="23"/>
    </row>
    <row r="159" spans="1:11" ht="14.1" customHeight="1">
      <c r="A159" s="23"/>
      <c r="B159" s="23"/>
      <c r="C159" s="39" t="s">
        <v>53</v>
      </c>
      <c r="D159" s="40">
        <v>0</v>
      </c>
      <c r="E159" s="40">
        <v>0</v>
      </c>
      <c r="F159" s="40">
        <v>0</v>
      </c>
      <c r="G159" s="40">
        <v>0</v>
      </c>
      <c r="H159" s="23"/>
      <c r="I159" s="23"/>
      <c r="J159" s="23"/>
      <c r="K159" s="23"/>
    </row>
    <row r="160" spans="1:11" ht="14.1" customHeight="1">
      <c r="A160" s="23"/>
      <c r="B160" s="23"/>
      <c r="C160" s="39" t="s">
        <v>49</v>
      </c>
      <c r="D160" s="40">
        <v>0</v>
      </c>
      <c r="E160" s="40">
        <v>0</v>
      </c>
      <c r="F160" s="40">
        <v>0</v>
      </c>
      <c r="G160" s="40">
        <v>0</v>
      </c>
      <c r="H160" s="23"/>
      <c r="I160" s="23"/>
      <c r="J160" s="23"/>
      <c r="K160" s="23"/>
    </row>
    <row r="161" spans="1:11" ht="14.1" customHeight="1">
      <c r="A161" s="23"/>
      <c r="B161" s="23"/>
      <c r="C161" s="39" t="s">
        <v>50</v>
      </c>
      <c r="D161" s="40">
        <v>0</v>
      </c>
      <c r="E161" s="40">
        <v>0</v>
      </c>
      <c r="F161" s="40">
        <v>0</v>
      </c>
      <c r="G161" s="40">
        <v>0</v>
      </c>
      <c r="H161" s="23"/>
      <c r="I161" s="23"/>
      <c r="J161" s="23"/>
      <c r="K161" s="23"/>
    </row>
    <row r="162" spans="1:11" ht="14.1" customHeight="1">
      <c r="A162" s="23"/>
      <c r="B162" s="23"/>
      <c r="C162" s="39" t="s">
        <v>54</v>
      </c>
      <c r="D162" s="40">
        <v>0</v>
      </c>
      <c r="E162" s="40">
        <v>0</v>
      </c>
      <c r="F162" s="40">
        <v>0</v>
      </c>
      <c r="G162" s="40">
        <v>0</v>
      </c>
      <c r="H162" s="23"/>
      <c r="I162" s="23"/>
      <c r="J162" s="23"/>
      <c r="K162" s="23"/>
    </row>
    <row r="163" spans="1:11" ht="14.1" customHeight="1">
      <c r="A163" s="23"/>
      <c r="B163" s="23"/>
      <c r="C163" s="39" t="s">
        <v>49</v>
      </c>
      <c r="D163" s="40">
        <v>0</v>
      </c>
      <c r="E163" s="40">
        <v>0</v>
      </c>
      <c r="F163" s="40">
        <v>0</v>
      </c>
      <c r="G163" s="40">
        <v>0</v>
      </c>
      <c r="H163" s="23"/>
      <c r="I163" s="23"/>
      <c r="J163" s="23"/>
      <c r="K163" s="23"/>
    </row>
    <row r="164" spans="1:11" ht="14.1" customHeight="1">
      <c r="A164" s="23"/>
      <c r="B164" s="23"/>
      <c r="C164" s="39" t="s">
        <v>50</v>
      </c>
      <c r="D164" s="40">
        <v>0</v>
      </c>
      <c r="E164" s="40">
        <v>0</v>
      </c>
      <c r="F164" s="40">
        <v>0</v>
      </c>
      <c r="G164" s="40">
        <v>0</v>
      </c>
      <c r="H164" s="23"/>
      <c r="I164" s="23"/>
      <c r="J164" s="23"/>
      <c r="K164" s="23"/>
    </row>
    <row r="165" spans="1:11" ht="14.1" customHeight="1">
      <c r="A165" s="23"/>
      <c r="B165" s="23"/>
      <c r="C165" s="39" t="s">
        <v>55</v>
      </c>
      <c r="D165" s="40">
        <v>0</v>
      </c>
      <c r="E165" s="40">
        <v>0</v>
      </c>
      <c r="F165" s="40">
        <v>0</v>
      </c>
      <c r="G165" s="40">
        <v>0</v>
      </c>
      <c r="H165" s="23"/>
      <c r="I165" s="23"/>
      <c r="J165" s="23"/>
      <c r="K165" s="23"/>
    </row>
    <row r="166" spans="1:11" ht="14.1" customHeight="1">
      <c r="A166" s="23"/>
      <c r="B166" s="23"/>
      <c r="C166" s="39" t="s">
        <v>49</v>
      </c>
      <c r="D166" s="40">
        <v>0</v>
      </c>
      <c r="E166" s="40">
        <v>0</v>
      </c>
      <c r="F166" s="40">
        <v>0</v>
      </c>
      <c r="G166" s="40">
        <v>0</v>
      </c>
      <c r="H166" s="23"/>
      <c r="I166" s="23"/>
      <c r="J166" s="23"/>
      <c r="K166" s="23"/>
    </row>
    <row r="167" spans="1:11" ht="14.1" customHeight="1">
      <c r="A167" s="23"/>
      <c r="B167" s="23"/>
      <c r="C167" s="39" t="s">
        <v>50</v>
      </c>
      <c r="D167" s="40">
        <v>0</v>
      </c>
      <c r="E167" s="40">
        <v>0</v>
      </c>
      <c r="F167" s="40">
        <v>0</v>
      </c>
      <c r="G167" s="40">
        <v>0</v>
      </c>
      <c r="H167" s="23"/>
      <c r="I167" s="23"/>
      <c r="J167" s="23"/>
      <c r="K167" s="23"/>
    </row>
    <row r="168" spans="1:11" ht="14.1" customHeight="1">
      <c r="A168" s="23"/>
      <c r="B168" s="23"/>
      <c r="C168" s="39" t="s">
        <v>56</v>
      </c>
      <c r="D168" s="40">
        <v>0</v>
      </c>
      <c r="E168" s="40">
        <v>0</v>
      </c>
      <c r="F168" s="40">
        <v>0</v>
      </c>
      <c r="G168" s="40">
        <v>0</v>
      </c>
      <c r="H168" s="23"/>
      <c r="I168" s="23"/>
      <c r="J168" s="23"/>
      <c r="K168" s="23"/>
    </row>
    <row r="169" spans="1:11" ht="14.1" customHeight="1">
      <c r="A169" s="23"/>
      <c r="B169" s="23"/>
      <c r="C169" s="39" t="s">
        <v>49</v>
      </c>
      <c r="D169" s="40">
        <v>0</v>
      </c>
      <c r="E169" s="40">
        <v>0</v>
      </c>
      <c r="F169" s="40">
        <v>0</v>
      </c>
      <c r="G169" s="40">
        <v>0</v>
      </c>
      <c r="H169" s="23"/>
      <c r="I169" s="23"/>
      <c r="J169" s="23"/>
      <c r="K169" s="23"/>
    </row>
    <row r="170" spans="1:11" ht="14.1" customHeight="1">
      <c r="A170" s="23"/>
      <c r="B170" s="23"/>
      <c r="C170" s="39" t="s">
        <v>50</v>
      </c>
      <c r="D170" s="40">
        <v>0</v>
      </c>
      <c r="E170" s="40">
        <v>0</v>
      </c>
      <c r="F170" s="40">
        <v>0</v>
      </c>
      <c r="G170" s="40">
        <v>0</v>
      </c>
      <c r="H170" s="23"/>
      <c r="I170" s="23"/>
      <c r="J170" s="23"/>
      <c r="K170" s="23"/>
    </row>
    <row r="171" spans="1:11" ht="14.1" customHeight="1">
      <c r="A171" s="23"/>
      <c r="B171" s="23"/>
      <c r="C171" s="39" t="s">
        <v>57</v>
      </c>
      <c r="D171" s="40">
        <v>0</v>
      </c>
      <c r="E171" s="40">
        <v>0</v>
      </c>
      <c r="F171" s="40">
        <v>0</v>
      </c>
      <c r="G171" s="40">
        <v>0</v>
      </c>
      <c r="H171" s="23"/>
      <c r="I171" s="23"/>
      <c r="J171" s="23"/>
      <c r="K171" s="23"/>
    </row>
    <row r="172" spans="1:11" ht="14.1" customHeight="1">
      <c r="A172" s="23"/>
      <c r="B172" s="23"/>
      <c r="C172" s="39" t="s">
        <v>49</v>
      </c>
      <c r="D172" s="40">
        <v>0</v>
      </c>
      <c r="E172" s="40">
        <v>0</v>
      </c>
      <c r="F172" s="40">
        <v>0</v>
      </c>
      <c r="G172" s="40">
        <v>0</v>
      </c>
      <c r="H172" s="23"/>
      <c r="I172" s="23"/>
      <c r="J172" s="23"/>
      <c r="K172" s="23"/>
    </row>
    <row r="173" spans="1:11" ht="14.1" customHeight="1">
      <c r="A173" s="23"/>
      <c r="B173" s="23"/>
      <c r="C173" s="39" t="s">
        <v>58</v>
      </c>
      <c r="D173" s="40">
        <v>0</v>
      </c>
      <c r="E173" s="40">
        <v>0</v>
      </c>
      <c r="F173" s="40">
        <v>0</v>
      </c>
      <c r="G173" s="40">
        <v>0</v>
      </c>
      <c r="H173" s="23"/>
      <c r="I173" s="23"/>
      <c r="J173" s="23"/>
      <c r="K173" s="23"/>
    </row>
    <row r="174" spans="1:11" ht="14.1" customHeight="1">
      <c r="A174" s="23"/>
      <c r="B174" s="23"/>
      <c r="C174" s="39" t="s">
        <v>59</v>
      </c>
      <c r="D174" s="40">
        <v>0</v>
      </c>
      <c r="E174" s="40">
        <v>0</v>
      </c>
      <c r="F174" s="40">
        <v>0</v>
      </c>
      <c r="G174" s="40">
        <v>0</v>
      </c>
      <c r="H174" s="23"/>
      <c r="I174" s="23"/>
      <c r="J174" s="23"/>
      <c r="K174" s="23"/>
    </row>
    <row r="175" spans="1:11" ht="14.1" customHeight="1">
      <c r="A175" s="23"/>
      <c r="B175" s="23"/>
      <c r="C175" s="39" t="s">
        <v>60</v>
      </c>
      <c r="D175" s="40">
        <v>0</v>
      </c>
      <c r="E175" s="40">
        <v>0</v>
      </c>
      <c r="F175" s="40">
        <v>0</v>
      </c>
      <c r="G175" s="40">
        <v>0</v>
      </c>
      <c r="H175" s="23"/>
      <c r="I175" s="23"/>
      <c r="J175" s="23"/>
      <c r="K175" s="23"/>
    </row>
    <row r="176" spans="1:11" ht="14.1" customHeight="1">
      <c r="A176" s="23"/>
      <c r="B176" s="23"/>
      <c r="C176" s="39" t="s">
        <v>61</v>
      </c>
      <c r="D176" s="40">
        <v>0</v>
      </c>
      <c r="E176" s="40">
        <v>0</v>
      </c>
      <c r="F176" s="40">
        <v>0</v>
      </c>
      <c r="G176" s="40">
        <v>0</v>
      </c>
      <c r="H176" s="23"/>
      <c r="I176" s="23"/>
      <c r="J176" s="23"/>
      <c r="K176" s="23"/>
    </row>
    <row r="177" spans="1:11" ht="14.1" customHeight="1">
      <c r="A177" s="23"/>
      <c r="B177" s="23"/>
      <c r="C177" s="39" t="s">
        <v>62</v>
      </c>
      <c r="D177" s="40">
        <v>0</v>
      </c>
      <c r="E177" s="40">
        <v>77200000</v>
      </c>
      <c r="F177" s="40">
        <v>0</v>
      </c>
      <c r="G177" s="40">
        <v>0</v>
      </c>
      <c r="H177" s="23"/>
      <c r="I177" s="23"/>
      <c r="J177" s="23"/>
      <c r="K177" s="23"/>
    </row>
    <row r="178" spans="1:11" ht="14.1" customHeight="1">
      <c r="A178" s="23"/>
      <c r="B178" s="23"/>
      <c r="C178" s="39" t="s">
        <v>49</v>
      </c>
      <c r="D178" s="40">
        <v>0</v>
      </c>
      <c r="E178" s="40">
        <v>77200000</v>
      </c>
      <c r="F178" s="40">
        <v>0</v>
      </c>
      <c r="G178" s="40">
        <v>0</v>
      </c>
      <c r="H178" s="23"/>
      <c r="I178" s="23"/>
      <c r="J178" s="23"/>
      <c r="K178" s="23"/>
    </row>
    <row r="179" spans="1:11" ht="14.1" customHeight="1">
      <c r="A179" s="23"/>
      <c r="B179" s="23"/>
      <c r="C179" s="39" t="s">
        <v>58</v>
      </c>
      <c r="D179" s="40">
        <v>0</v>
      </c>
      <c r="E179" s="40">
        <v>0</v>
      </c>
      <c r="F179" s="40">
        <v>0</v>
      </c>
      <c r="G179" s="40">
        <v>0</v>
      </c>
      <c r="H179" s="23"/>
      <c r="I179" s="23"/>
      <c r="J179" s="23"/>
      <c r="K179" s="23"/>
    </row>
    <row r="180" spans="1:11" ht="14.1" customHeight="1">
      <c r="A180" s="23"/>
      <c r="B180" s="23"/>
      <c r="C180" s="39" t="s">
        <v>59</v>
      </c>
      <c r="D180" s="40">
        <v>0</v>
      </c>
      <c r="E180" s="40">
        <v>0</v>
      </c>
      <c r="F180" s="40">
        <v>0</v>
      </c>
      <c r="G180" s="40">
        <v>0</v>
      </c>
      <c r="H180" s="23"/>
      <c r="I180" s="23"/>
      <c r="J180" s="23"/>
      <c r="K180" s="23"/>
    </row>
    <row r="181" spans="1:11" ht="14.1" customHeight="1">
      <c r="A181" s="23"/>
      <c r="B181" s="23"/>
      <c r="C181" s="39" t="s">
        <v>60</v>
      </c>
      <c r="D181" s="40">
        <v>0</v>
      </c>
      <c r="E181" s="40">
        <v>0</v>
      </c>
      <c r="F181" s="40">
        <v>0</v>
      </c>
      <c r="G181" s="40">
        <v>0</v>
      </c>
      <c r="H181" s="23"/>
      <c r="I181" s="23"/>
      <c r="J181" s="23"/>
      <c r="K181" s="23"/>
    </row>
    <row r="182" spans="1:11" ht="14.1" customHeight="1">
      <c r="A182" s="23"/>
      <c r="B182" s="23"/>
      <c r="C182" s="39" t="s">
        <v>61</v>
      </c>
      <c r="D182" s="40">
        <v>0</v>
      </c>
      <c r="E182" s="40">
        <v>0</v>
      </c>
      <c r="F182" s="40">
        <v>0</v>
      </c>
      <c r="G182" s="40">
        <v>0</v>
      </c>
      <c r="H182" s="23"/>
      <c r="I182" s="23"/>
      <c r="J182" s="23"/>
      <c r="K182" s="23"/>
    </row>
    <row r="183" spans="1:11" ht="14.1" customHeight="1">
      <c r="A183" s="23"/>
      <c r="B183" s="23"/>
      <c r="C183" s="39" t="s">
        <v>63</v>
      </c>
      <c r="D183" s="40">
        <v>0</v>
      </c>
      <c r="E183" s="40">
        <v>0</v>
      </c>
      <c r="F183" s="40">
        <v>0</v>
      </c>
      <c r="G183" s="40">
        <v>0</v>
      </c>
      <c r="H183" s="23"/>
      <c r="I183" s="23"/>
      <c r="J183" s="23"/>
      <c r="K183" s="23"/>
    </row>
    <row r="184" spans="1:11" ht="14.1" customHeight="1">
      <c r="A184" s="23"/>
      <c r="B184" s="23"/>
      <c r="C184" s="39" t="s">
        <v>49</v>
      </c>
      <c r="D184" s="40">
        <v>0</v>
      </c>
      <c r="E184" s="40">
        <v>0</v>
      </c>
      <c r="F184" s="40">
        <v>0</v>
      </c>
      <c r="G184" s="40">
        <v>0</v>
      </c>
      <c r="H184" s="23"/>
      <c r="I184" s="23"/>
      <c r="J184" s="23"/>
      <c r="K184" s="23"/>
    </row>
    <row r="185" spans="1:11" ht="14.1" customHeight="1">
      <c r="A185" s="23"/>
      <c r="B185" s="23"/>
      <c r="C185" s="39" t="s">
        <v>58</v>
      </c>
      <c r="D185" s="40">
        <v>0</v>
      </c>
      <c r="E185" s="40">
        <v>0</v>
      </c>
      <c r="F185" s="40">
        <v>0</v>
      </c>
      <c r="G185" s="40">
        <v>0</v>
      </c>
      <c r="H185" s="23"/>
      <c r="I185" s="23"/>
      <c r="J185" s="23"/>
      <c r="K185" s="23"/>
    </row>
    <row r="186" spans="1:11" ht="14.1" customHeight="1">
      <c r="A186" s="23"/>
      <c r="B186" s="23"/>
      <c r="C186" s="39" t="s">
        <v>59</v>
      </c>
      <c r="D186" s="40">
        <v>0</v>
      </c>
      <c r="E186" s="40">
        <v>0</v>
      </c>
      <c r="F186" s="40">
        <v>0</v>
      </c>
      <c r="G186" s="40">
        <v>0</v>
      </c>
      <c r="H186" s="23"/>
      <c r="I186" s="23"/>
      <c r="J186" s="23"/>
      <c r="K186" s="23"/>
    </row>
    <row r="187" spans="1:11" ht="14.1" customHeight="1">
      <c r="A187" s="23"/>
      <c r="B187" s="23"/>
      <c r="C187" s="39" t="s">
        <v>60</v>
      </c>
      <c r="D187" s="40">
        <v>0</v>
      </c>
      <c r="E187" s="40">
        <v>0</v>
      </c>
      <c r="F187" s="40">
        <v>0</v>
      </c>
      <c r="G187" s="40">
        <v>0</v>
      </c>
      <c r="H187" s="23"/>
      <c r="I187" s="23"/>
      <c r="J187" s="23"/>
      <c r="K187" s="23"/>
    </row>
    <row r="188" spans="1:11" ht="14.1" customHeight="1">
      <c r="A188" s="23"/>
      <c r="B188" s="23"/>
      <c r="C188" s="39" t="s">
        <v>61</v>
      </c>
      <c r="D188" s="40">
        <v>0</v>
      </c>
      <c r="E188" s="40">
        <v>0</v>
      </c>
      <c r="F188" s="40">
        <v>0</v>
      </c>
      <c r="G188" s="40">
        <v>0</v>
      </c>
      <c r="H188" s="23"/>
      <c r="I188" s="23"/>
      <c r="J188" s="23"/>
      <c r="K188" s="23"/>
    </row>
    <row r="189" spans="1:11" ht="14.1" customHeight="1">
      <c r="A189" s="23"/>
      <c r="B189" s="23"/>
      <c r="C189" s="39" t="s">
        <v>64</v>
      </c>
      <c r="D189" s="40">
        <v>0</v>
      </c>
      <c r="E189" s="40">
        <v>0</v>
      </c>
      <c r="F189" s="40">
        <v>0</v>
      </c>
      <c r="G189" s="40">
        <v>0</v>
      </c>
      <c r="H189" s="23"/>
      <c r="I189" s="23"/>
      <c r="J189" s="23"/>
      <c r="K189" s="23"/>
    </row>
    <row r="190" spans="1:11" ht="14.1" customHeight="1">
      <c r="A190" s="23"/>
      <c r="B190" s="23"/>
      <c r="C190" s="39" t="s">
        <v>65</v>
      </c>
      <c r="D190" s="40">
        <v>0</v>
      </c>
      <c r="E190" s="40">
        <v>0</v>
      </c>
      <c r="F190" s="40">
        <v>0</v>
      </c>
      <c r="G190" s="40">
        <v>0</v>
      </c>
      <c r="H190" s="23"/>
      <c r="I190" s="23"/>
      <c r="J190" s="23"/>
      <c r="K190" s="23"/>
    </row>
    <row r="191" spans="1:11" ht="14.1" customHeight="1">
      <c r="A191" s="23"/>
      <c r="B191" s="23"/>
      <c r="C191" s="41" t="s">
        <v>25</v>
      </c>
      <c r="D191" s="40">
        <v>0</v>
      </c>
      <c r="E191" s="40">
        <v>77200000</v>
      </c>
      <c r="F191" s="40">
        <v>0</v>
      </c>
      <c r="G191" s="40">
        <v>0</v>
      </c>
      <c r="H191" s="23"/>
      <c r="I191" s="23"/>
      <c r="J191" s="23"/>
      <c r="K191" s="23"/>
    </row>
    <row r="192" spans="1:11" ht="14.1" customHeight="1">
      <c r="A192" s="23"/>
      <c r="B192" s="23"/>
      <c r="C192" s="32" t="s">
        <v>1729</v>
      </c>
      <c r="D192" s="1852" t="s">
        <v>1730</v>
      </c>
      <c r="E192" s="1853"/>
      <c r="F192" s="1853"/>
      <c r="G192" s="1853"/>
      <c r="H192" s="23"/>
      <c r="I192" s="23"/>
      <c r="J192" s="23"/>
      <c r="K192" s="23"/>
    </row>
    <row r="193" spans="1:11" ht="14.1" customHeight="1">
      <c r="A193" s="23"/>
      <c r="B193" s="23"/>
      <c r="C193" s="33" t="s">
        <v>19</v>
      </c>
      <c r="D193" s="1850" t="s">
        <v>1731</v>
      </c>
      <c r="E193" s="1851"/>
      <c r="F193" s="1851"/>
      <c r="G193" s="1851"/>
      <c r="H193" s="23"/>
      <c r="I193" s="23"/>
      <c r="J193" s="23"/>
      <c r="K193" s="23"/>
    </row>
    <row r="194" spans="1:11" ht="14.1" customHeight="1">
      <c r="A194" s="23"/>
      <c r="B194" s="23"/>
      <c r="C194" s="34" t="s">
        <v>20</v>
      </c>
      <c r="D194" s="1846" t="s">
        <v>1732</v>
      </c>
      <c r="E194" s="1847"/>
      <c r="F194" s="1847"/>
      <c r="G194" s="1847"/>
      <c r="H194" s="23"/>
      <c r="I194" s="23"/>
      <c r="J194" s="23"/>
      <c r="K194" s="23"/>
    </row>
    <row r="195" spans="1:11" ht="14.1" customHeight="1">
      <c r="A195" s="23"/>
      <c r="B195" s="23"/>
      <c r="C195" s="34" t="s">
        <v>21</v>
      </c>
      <c r="D195" s="1846" t="s">
        <v>1733</v>
      </c>
      <c r="E195" s="1847"/>
      <c r="F195" s="1847"/>
      <c r="G195" s="1847"/>
      <c r="H195" s="23"/>
      <c r="I195" s="23"/>
      <c r="J195" s="23"/>
      <c r="K195" s="23"/>
    </row>
    <row r="196" spans="1:11" ht="15" customHeight="1">
      <c r="A196" s="23"/>
      <c r="B196" s="23"/>
      <c r="C196" s="35"/>
      <c r="D196" s="36">
        <v>2023</v>
      </c>
      <c r="E196" s="36">
        <v>2024</v>
      </c>
      <c r="F196" s="36">
        <v>2025</v>
      </c>
      <c r="G196" s="36">
        <v>2026</v>
      </c>
      <c r="H196" s="23"/>
      <c r="I196" s="23"/>
      <c r="J196" s="23"/>
      <c r="K196" s="23"/>
    </row>
    <row r="197" spans="1:11" ht="15" customHeight="1">
      <c r="A197" s="23"/>
      <c r="B197" s="23"/>
      <c r="C197" s="37"/>
      <c r="D197" s="38" t="s">
        <v>22</v>
      </c>
      <c r="E197" s="38" t="s">
        <v>23</v>
      </c>
      <c r="F197" s="38" t="s">
        <v>23</v>
      </c>
      <c r="G197" s="38" t="s">
        <v>23</v>
      </c>
      <c r="H197" s="23"/>
      <c r="I197" s="23"/>
      <c r="J197" s="23"/>
      <c r="K197" s="23"/>
    </row>
    <row r="198" spans="1:11" ht="14.1" customHeight="1">
      <c r="A198" s="23"/>
      <c r="B198" s="23"/>
      <c r="C198" s="27" t="s">
        <v>33</v>
      </c>
      <c r="D198" s="31" t="s">
        <v>34</v>
      </c>
      <c r="E198" s="31" t="s">
        <v>34</v>
      </c>
      <c r="F198" s="31" t="s">
        <v>34</v>
      </c>
      <c r="G198" s="31" t="s">
        <v>34</v>
      </c>
      <c r="H198" s="23"/>
      <c r="I198" s="23"/>
      <c r="J198" s="23"/>
      <c r="K198" s="23"/>
    </row>
    <row r="199" spans="1:11" ht="14.1" customHeight="1">
      <c r="A199" s="23"/>
      <c r="B199" s="23"/>
      <c r="C199" s="27" t="s">
        <v>35</v>
      </c>
      <c r="D199" s="31" t="s">
        <v>1734</v>
      </c>
      <c r="E199" s="31" t="s">
        <v>1735</v>
      </c>
      <c r="F199" s="31" t="s">
        <v>1736</v>
      </c>
      <c r="G199" s="31" t="s">
        <v>1736</v>
      </c>
      <c r="H199" s="23"/>
      <c r="I199" s="23"/>
      <c r="J199" s="23"/>
      <c r="K199" s="23"/>
    </row>
    <row r="200" spans="1:11" ht="14.1" customHeight="1">
      <c r="A200" s="23"/>
      <c r="B200" s="23"/>
      <c r="C200" s="27" t="s">
        <v>40</v>
      </c>
      <c r="D200" s="31" t="s">
        <v>1734</v>
      </c>
      <c r="E200" s="31" t="s">
        <v>1735</v>
      </c>
      <c r="F200" s="31" t="s">
        <v>1736</v>
      </c>
      <c r="G200" s="31" t="s">
        <v>1736</v>
      </c>
      <c r="H200" s="23"/>
      <c r="I200" s="23"/>
      <c r="J200" s="23"/>
      <c r="K200" s="23"/>
    </row>
    <row r="201" spans="1:11" ht="14.1" customHeight="1">
      <c r="A201" s="23"/>
      <c r="B201" s="23"/>
      <c r="C201" s="27" t="s">
        <v>41</v>
      </c>
      <c r="D201" s="31" t="s">
        <v>18</v>
      </c>
      <c r="E201" s="31" t="s">
        <v>42</v>
      </c>
      <c r="F201" s="31" t="s">
        <v>42</v>
      </c>
      <c r="G201" s="31" t="s">
        <v>42</v>
      </c>
      <c r="H201" s="23"/>
      <c r="I201" s="23"/>
      <c r="J201" s="23"/>
      <c r="K201" s="23"/>
    </row>
    <row r="202" spans="1:11" ht="14.1" customHeight="1">
      <c r="A202" s="23"/>
      <c r="B202" s="23"/>
      <c r="C202" s="27" t="s">
        <v>43</v>
      </c>
      <c r="D202" s="31" t="s">
        <v>18</v>
      </c>
      <c r="E202" s="31" t="s">
        <v>1737</v>
      </c>
      <c r="F202" s="31" t="s">
        <v>1738</v>
      </c>
      <c r="G202" s="31" t="s">
        <v>42</v>
      </c>
      <c r="H202" s="23"/>
      <c r="I202" s="23"/>
      <c r="J202" s="23"/>
      <c r="K202" s="23"/>
    </row>
    <row r="203" spans="1:11" ht="14.1" customHeight="1">
      <c r="A203" s="23"/>
      <c r="B203" s="23"/>
      <c r="C203" s="27" t="s">
        <v>47</v>
      </c>
      <c r="D203" s="31" t="s">
        <v>18</v>
      </c>
      <c r="E203" s="31" t="s">
        <v>1737</v>
      </c>
      <c r="F203" s="31" t="s">
        <v>1738</v>
      </c>
      <c r="G203" s="31" t="s">
        <v>42</v>
      </c>
      <c r="H203" s="23"/>
      <c r="I203" s="23"/>
      <c r="J203" s="23"/>
      <c r="K203" s="23"/>
    </row>
    <row r="204" spans="1:11" ht="14.1" customHeight="1">
      <c r="A204" s="23"/>
      <c r="B204" s="23"/>
      <c r="C204" s="1848" t="s">
        <v>24</v>
      </c>
      <c r="D204" s="1849"/>
      <c r="E204" s="1849"/>
      <c r="F204" s="1849"/>
      <c r="G204" s="1849"/>
      <c r="H204" s="23"/>
      <c r="I204" s="23"/>
      <c r="J204" s="23"/>
      <c r="K204" s="23"/>
    </row>
    <row r="205" spans="1:11" ht="14.1" customHeight="1">
      <c r="A205" s="23"/>
      <c r="B205" s="23"/>
      <c r="C205" s="35"/>
      <c r="D205" s="36">
        <v>2023</v>
      </c>
      <c r="E205" s="36">
        <v>2024</v>
      </c>
      <c r="F205" s="36">
        <v>2025</v>
      </c>
      <c r="G205" s="36">
        <v>2026</v>
      </c>
      <c r="H205" s="23"/>
      <c r="I205" s="23"/>
      <c r="J205" s="23"/>
      <c r="K205" s="23"/>
    </row>
    <row r="206" spans="1:11" ht="14.1" customHeight="1">
      <c r="A206" s="23"/>
      <c r="B206" s="23"/>
      <c r="C206" s="37"/>
      <c r="D206" s="38" t="s">
        <v>22</v>
      </c>
      <c r="E206" s="38" t="s">
        <v>23</v>
      </c>
      <c r="F206" s="38" t="s">
        <v>23</v>
      </c>
      <c r="G206" s="38" t="s">
        <v>23</v>
      </c>
      <c r="H206" s="23"/>
      <c r="I206" s="23"/>
      <c r="J206" s="23"/>
      <c r="K206" s="23"/>
    </row>
    <row r="207" spans="1:11" ht="14.1" customHeight="1">
      <c r="A207" s="23"/>
      <c r="B207" s="23"/>
      <c r="C207" s="39" t="s">
        <v>48</v>
      </c>
      <c r="D207" s="40">
        <v>0</v>
      </c>
      <c r="E207" s="40">
        <v>0</v>
      </c>
      <c r="F207" s="40">
        <v>0</v>
      </c>
      <c r="G207" s="40">
        <v>0</v>
      </c>
      <c r="H207" s="23"/>
      <c r="I207" s="23"/>
      <c r="J207" s="23"/>
      <c r="K207" s="23"/>
    </row>
    <row r="208" spans="1:11" ht="14.1" customHeight="1">
      <c r="A208" s="23"/>
      <c r="B208" s="23"/>
      <c r="C208" s="39" t="s">
        <v>49</v>
      </c>
      <c r="D208" s="40">
        <v>0</v>
      </c>
      <c r="E208" s="40">
        <v>0</v>
      </c>
      <c r="F208" s="40">
        <v>0</v>
      </c>
      <c r="G208" s="40">
        <v>0</v>
      </c>
      <c r="H208" s="23"/>
      <c r="I208" s="23"/>
      <c r="J208" s="23"/>
      <c r="K208" s="23"/>
    </row>
    <row r="209" spans="1:11" ht="14.1" customHeight="1">
      <c r="A209" s="23"/>
      <c r="B209" s="23"/>
      <c r="C209" s="39" t="s">
        <v>50</v>
      </c>
      <c r="D209" s="40">
        <v>0</v>
      </c>
      <c r="E209" s="40">
        <v>0</v>
      </c>
      <c r="F209" s="40">
        <v>0</v>
      </c>
      <c r="G209" s="40">
        <v>0</v>
      </c>
      <c r="H209" s="23"/>
      <c r="I209" s="23"/>
      <c r="J209" s="23"/>
      <c r="K209" s="23"/>
    </row>
    <row r="210" spans="1:11" ht="14.1" customHeight="1">
      <c r="A210" s="23"/>
      <c r="B210" s="23"/>
      <c r="C210" s="39" t="s">
        <v>51</v>
      </c>
      <c r="D210" s="40">
        <v>0</v>
      </c>
      <c r="E210" s="40">
        <v>0</v>
      </c>
      <c r="F210" s="40">
        <v>0</v>
      </c>
      <c r="G210" s="40">
        <v>0</v>
      </c>
      <c r="H210" s="23"/>
      <c r="I210" s="23"/>
      <c r="J210" s="23"/>
      <c r="K210" s="23"/>
    </row>
    <row r="211" spans="1:11" ht="14.1" customHeight="1">
      <c r="A211" s="23"/>
      <c r="B211" s="23"/>
      <c r="C211" s="39" t="s">
        <v>49</v>
      </c>
      <c r="D211" s="40">
        <v>0</v>
      </c>
      <c r="E211" s="40">
        <v>0</v>
      </c>
      <c r="F211" s="40">
        <v>0</v>
      </c>
      <c r="G211" s="40">
        <v>0</v>
      </c>
      <c r="H211" s="23"/>
      <c r="I211" s="23"/>
      <c r="J211" s="23"/>
      <c r="K211" s="23"/>
    </row>
    <row r="212" spans="1:11" ht="14.1" customHeight="1">
      <c r="A212" s="23"/>
      <c r="B212" s="23"/>
      <c r="C212" s="39" t="s">
        <v>50</v>
      </c>
      <c r="D212" s="40">
        <v>0</v>
      </c>
      <c r="E212" s="40">
        <v>0</v>
      </c>
      <c r="F212" s="40">
        <v>0</v>
      </c>
      <c r="G212" s="40">
        <v>0</v>
      </c>
      <c r="H212" s="23"/>
      <c r="I212" s="23"/>
      <c r="J212" s="23"/>
      <c r="K212" s="23"/>
    </row>
    <row r="213" spans="1:11" ht="14.1" customHeight="1">
      <c r="A213" s="23"/>
      <c r="B213" s="23"/>
      <c r="C213" s="39" t="s">
        <v>52</v>
      </c>
      <c r="D213" s="40">
        <v>0</v>
      </c>
      <c r="E213" s="40">
        <v>0</v>
      </c>
      <c r="F213" s="40">
        <v>0</v>
      </c>
      <c r="G213" s="40">
        <v>0</v>
      </c>
      <c r="H213" s="23"/>
      <c r="I213" s="23"/>
      <c r="J213" s="23"/>
      <c r="K213" s="23"/>
    </row>
    <row r="214" spans="1:11" ht="14.1" customHeight="1">
      <c r="A214" s="23"/>
      <c r="B214" s="23"/>
      <c r="C214" s="39" t="s">
        <v>49</v>
      </c>
      <c r="D214" s="40">
        <v>0</v>
      </c>
      <c r="E214" s="40">
        <v>0</v>
      </c>
      <c r="F214" s="40">
        <v>0</v>
      </c>
      <c r="G214" s="40">
        <v>0</v>
      </c>
      <c r="H214" s="23"/>
      <c r="I214" s="23"/>
      <c r="J214" s="23"/>
      <c r="K214" s="23"/>
    </row>
    <row r="215" spans="1:11" ht="14.1" customHeight="1">
      <c r="A215" s="23"/>
      <c r="B215" s="23"/>
      <c r="C215" s="39" t="s">
        <v>50</v>
      </c>
      <c r="D215" s="40">
        <v>0</v>
      </c>
      <c r="E215" s="40">
        <v>0</v>
      </c>
      <c r="F215" s="40">
        <v>0</v>
      </c>
      <c r="G215" s="40">
        <v>0</v>
      </c>
      <c r="H215" s="23"/>
      <c r="I215" s="23"/>
      <c r="J215" s="23"/>
      <c r="K215" s="23"/>
    </row>
    <row r="216" spans="1:11" ht="14.1" customHeight="1">
      <c r="A216" s="23"/>
      <c r="B216" s="23"/>
      <c r="C216" s="39" t="s">
        <v>53</v>
      </c>
      <c r="D216" s="40">
        <v>0</v>
      </c>
      <c r="E216" s="40">
        <v>0</v>
      </c>
      <c r="F216" s="40">
        <v>0</v>
      </c>
      <c r="G216" s="40">
        <v>0</v>
      </c>
      <c r="H216" s="23"/>
      <c r="I216" s="23"/>
      <c r="J216" s="23"/>
      <c r="K216" s="23"/>
    </row>
    <row r="217" spans="1:11" ht="14.1" customHeight="1">
      <c r="A217" s="23"/>
      <c r="B217" s="23"/>
      <c r="C217" s="39" t="s">
        <v>49</v>
      </c>
      <c r="D217" s="40">
        <v>0</v>
      </c>
      <c r="E217" s="40">
        <v>0</v>
      </c>
      <c r="F217" s="40">
        <v>0</v>
      </c>
      <c r="G217" s="40">
        <v>0</v>
      </c>
      <c r="H217" s="23"/>
      <c r="I217" s="23"/>
      <c r="J217" s="23"/>
      <c r="K217" s="23"/>
    </row>
    <row r="218" spans="1:11" ht="14.1" customHeight="1">
      <c r="A218" s="23"/>
      <c r="B218" s="23"/>
      <c r="C218" s="39" t="s">
        <v>50</v>
      </c>
      <c r="D218" s="40">
        <v>0</v>
      </c>
      <c r="E218" s="40">
        <v>0</v>
      </c>
      <c r="F218" s="40">
        <v>0</v>
      </c>
      <c r="G218" s="40">
        <v>0</v>
      </c>
      <c r="H218" s="23"/>
      <c r="I218" s="23"/>
      <c r="J218" s="23"/>
      <c r="K218" s="23"/>
    </row>
    <row r="219" spans="1:11" ht="14.1" customHeight="1">
      <c r="A219" s="23"/>
      <c r="B219" s="23"/>
      <c r="C219" s="39" t="s">
        <v>54</v>
      </c>
      <c r="D219" s="40">
        <v>0</v>
      </c>
      <c r="E219" s="40">
        <v>0</v>
      </c>
      <c r="F219" s="40">
        <v>0</v>
      </c>
      <c r="G219" s="40">
        <v>0</v>
      </c>
      <c r="H219" s="23"/>
      <c r="I219" s="23"/>
      <c r="J219" s="23"/>
      <c r="K219" s="23"/>
    </row>
    <row r="220" spans="1:11" ht="14.1" customHeight="1">
      <c r="A220" s="23"/>
      <c r="B220" s="23"/>
      <c r="C220" s="39" t="s">
        <v>49</v>
      </c>
      <c r="D220" s="40">
        <v>0</v>
      </c>
      <c r="E220" s="40">
        <v>0</v>
      </c>
      <c r="F220" s="40">
        <v>0</v>
      </c>
      <c r="G220" s="40">
        <v>0</v>
      </c>
      <c r="H220" s="23"/>
      <c r="I220" s="23"/>
      <c r="J220" s="23"/>
      <c r="K220" s="23"/>
    </row>
    <row r="221" spans="1:11" ht="14.1" customHeight="1">
      <c r="A221" s="23"/>
      <c r="B221" s="23"/>
      <c r="C221" s="39" t="s">
        <v>50</v>
      </c>
      <c r="D221" s="40">
        <v>0</v>
      </c>
      <c r="E221" s="40">
        <v>0</v>
      </c>
      <c r="F221" s="40">
        <v>0</v>
      </c>
      <c r="G221" s="40">
        <v>0</v>
      </c>
      <c r="H221" s="23"/>
      <c r="I221" s="23"/>
      <c r="J221" s="23"/>
      <c r="K221" s="23"/>
    </row>
    <row r="222" spans="1:11" ht="14.1" customHeight="1">
      <c r="A222" s="23"/>
      <c r="B222" s="23"/>
      <c r="C222" s="39" t="s">
        <v>55</v>
      </c>
      <c r="D222" s="40">
        <v>0</v>
      </c>
      <c r="E222" s="40">
        <v>0</v>
      </c>
      <c r="F222" s="40">
        <v>0</v>
      </c>
      <c r="G222" s="40">
        <v>0</v>
      </c>
      <c r="H222" s="23"/>
      <c r="I222" s="23"/>
      <c r="J222" s="23"/>
      <c r="K222" s="23"/>
    </row>
    <row r="223" spans="1:11" ht="14.1" customHeight="1">
      <c r="A223" s="23"/>
      <c r="B223" s="23"/>
      <c r="C223" s="39" t="s">
        <v>49</v>
      </c>
      <c r="D223" s="40">
        <v>0</v>
      </c>
      <c r="E223" s="40">
        <v>0</v>
      </c>
      <c r="F223" s="40">
        <v>0</v>
      </c>
      <c r="G223" s="40">
        <v>0</v>
      </c>
      <c r="H223" s="23"/>
      <c r="I223" s="23"/>
      <c r="J223" s="23"/>
      <c r="K223" s="23"/>
    </row>
    <row r="224" spans="1:11" ht="14.1" customHeight="1">
      <c r="A224" s="23"/>
      <c r="B224" s="23"/>
      <c r="C224" s="39" t="s">
        <v>50</v>
      </c>
      <c r="D224" s="40">
        <v>0</v>
      </c>
      <c r="E224" s="40">
        <v>0</v>
      </c>
      <c r="F224" s="40">
        <v>0</v>
      </c>
      <c r="G224" s="40">
        <v>0</v>
      </c>
      <c r="H224" s="23"/>
      <c r="I224" s="23"/>
      <c r="J224" s="23"/>
      <c r="K224" s="23"/>
    </row>
    <row r="225" spans="1:11" ht="14.1" customHeight="1">
      <c r="A225" s="23"/>
      <c r="B225" s="23"/>
      <c r="C225" s="39" t="s">
        <v>56</v>
      </c>
      <c r="D225" s="40">
        <v>0</v>
      </c>
      <c r="E225" s="40">
        <v>0</v>
      </c>
      <c r="F225" s="40">
        <v>0</v>
      </c>
      <c r="G225" s="40">
        <v>0</v>
      </c>
      <c r="H225" s="23"/>
      <c r="I225" s="23"/>
      <c r="J225" s="23"/>
      <c r="K225" s="23"/>
    </row>
    <row r="226" spans="1:11" ht="14.1" customHeight="1">
      <c r="A226" s="23"/>
      <c r="B226" s="23"/>
      <c r="C226" s="39" t="s">
        <v>49</v>
      </c>
      <c r="D226" s="40">
        <v>0</v>
      </c>
      <c r="E226" s="40">
        <v>0</v>
      </c>
      <c r="F226" s="40">
        <v>0</v>
      </c>
      <c r="G226" s="40">
        <v>0</v>
      </c>
      <c r="H226" s="23"/>
      <c r="I226" s="23"/>
      <c r="J226" s="23"/>
      <c r="K226" s="23"/>
    </row>
    <row r="227" spans="1:11" ht="14.1" customHeight="1">
      <c r="A227" s="23"/>
      <c r="B227" s="23"/>
      <c r="C227" s="39" t="s">
        <v>50</v>
      </c>
      <c r="D227" s="40">
        <v>0</v>
      </c>
      <c r="E227" s="40">
        <v>0</v>
      </c>
      <c r="F227" s="40">
        <v>0</v>
      </c>
      <c r="G227" s="40">
        <v>0</v>
      </c>
      <c r="H227" s="23"/>
      <c r="I227" s="23"/>
      <c r="J227" s="23"/>
      <c r="K227" s="23"/>
    </row>
    <row r="228" spans="1:11" ht="14.1" customHeight="1">
      <c r="A228" s="23"/>
      <c r="B228" s="23"/>
      <c r="C228" s="39" t="s">
        <v>57</v>
      </c>
      <c r="D228" s="40">
        <v>0</v>
      </c>
      <c r="E228" s="40">
        <v>0</v>
      </c>
      <c r="F228" s="40">
        <v>0</v>
      </c>
      <c r="G228" s="40">
        <v>0</v>
      </c>
      <c r="H228" s="23"/>
      <c r="I228" s="23"/>
      <c r="J228" s="23"/>
      <c r="K228" s="23"/>
    </row>
    <row r="229" spans="1:11" ht="14.1" customHeight="1">
      <c r="A229" s="23"/>
      <c r="B229" s="23"/>
      <c r="C229" s="39" t="s">
        <v>49</v>
      </c>
      <c r="D229" s="40">
        <v>0</v>
      </c>
      <c r="E229" s="40">
        <v>0</v>
      </c>
      <c r="F229" s="40">
        <v>0</v>
      </c>
      <c r="G229" s="40">
        <v>0</v>
      </c>
      <c r="H229" s="23"/>
      <c r="I229" s="23"/>
      <c r="J229" s="23"/>
      <c r="K229" s="23"/>
    </row>
    <row r="230" spans="1:11" ht="14.1" customHeight="1">
      <c r="A230" s="23"/>
      <c r="B230" s="23"/>
      <c r="C230" s="39" t="s">
        <v>58</v>
      </c>
      <c r="D230" s="40">
        <v>0</v>
      </c>
      <c r="E230" s="40">
        <v>0</v>
      </c>
      <c r="F230" s="40">
        <v>0</v>
      </c>
      <c r="G230" s="40">
        <v>0</v>
      </c>
      <c r="H230" s="23"/>
      <c r="I230" s="23"/>
      <c r="J230" s="23"/>
      <c r="K230" s="23"/>
    </row>
    <row r="231" spans="1:11" ht="14.1" customHeight="1">
      <c r="A231" s="23"/>
      <c r="B231" s="23"/>
      <c r="C231" s="39" t="s">
        <v>59</v>
      </c>
      <c r="D231" s="40">
        <v>0</v>
      </c>
      <c r="E231" s="40">
        <v>0</v>
      </c>
      <c r="F231" s="40">
        <v>0</v>
      </c>
      <c r="G231" s="40">
        <v>0</v>
      </c>
      <c r="H231" s="23"/>
      <c r="I231" s="23"/>
      <c r="J231" s="23"/>
      <c r="K231" s="23"/>
    </row>
    <row r="232" spans="1:11" ht="14.1" customHeight="1">
      <c r="A232" s="23"/>
      <c r="B232" s="23"/>
      <c r="C232" s="39" t="s">
        <v>60</v>
      </c>
      <c r="D232" s="40">
        <v>0</v>
      </c>
      <c r="E232" s="40">
        <v>0</v>
      </c>
      <c r="F232" s="40">
        <v>0</v>
      </c>
      <c r="G232" s="40">
        <v>0</v>
      </c>
      <c r="H232" s="23"/>
      <c r="I232" s="23"/>
      <c r="J232" s="23"/>
      <c r="K232" s="23"/>
    </row>
    <row r="233" spans="1:11" ht="14.1" customHeight="1">
      <c r="A233" s="23"/>
      <c r="B233" s="23"/>
      <c r="C233" s="39" t="s">
        <v>61</v>
      </c>
      <c r="D233" s="40">
        <v>0</v>
      </c>
      <c r="E233" s="40">
        <v>0</v>
      </c>
      <c r="F233" s="40">
        <v>0</v>
      </c>
      <c r="G233" s="40">
        <v>0</v>
      </c>
      <c r="H233" s="23"/>
      <c r="I233" s="23"/>
      <c r="J233" s="23"/>
      <c r="K233" s="23"/>
    </row>
    <row r="234" spans="1:11" ht="14.1" customHeight="1">
      <c r="A234" s="23"/>
      <c r="B234" s="23"/>
      <c r="C234" s="39" t="s">
        <v>62</v>
      </c>
      <c r="D234" s="40">
        <v>0</v>
      </c>
      <c r="E234" s="40">
        <v>23800000</v>
      </c>
      <c r="F234" s="40">
        <v>15600000</v>
      </c>
      <c r="G234" s="40">
        <v>15600000</v>
      </c>
      <c r="H234" s="23"/>
      <c r="I234" s="23"/>
      <c r="J234" s="23"/>
      <c r="K234" s="23"/>
    </row>
    <row r="235" spans="1:11" ht="14.1" customHeight="1">
      <c r="A235" s="23"/>
      <c r="B235" s="23"/>
      <c r="C235" s="39" t="s">
        <v>49</v>
      </c>
      <c r="D235" s="40">
        <v>0</v>
      </c>
      <c r="E235" s="40">
        <v>0</v>
      </c>
      <c r="F235" s="40">
        <v>0</v>
      </c>
      <c r="G235" s="40">
        <v>0</v>
      </c>
      <c r="H235" s="23"/>
      <c r="I235" s="23"/>
      <c r="J235" s="23"/>
      <c r="K235" s="23"/>
    </row>
    <row r="236" spans="1:11" ht="14.1" customHeight="1">
      <c r="A236" s="23"/>
      <c r="B236" s="23"/>
      <c r="C236" s="39" t="s">
        <v>58</v>
      </c>
      <c r="D236" s="40">
        <v>0</v>
      </c>
      <c r="E236" s="40">
        <v>0</v>
      </c>
      <c r="F236" s="40">
        <v>0</v>
      </c>
      <c r="G236" s="40">
        <v>0</v>
      </c>
      <c r="H236" s="23"/>
      <c r="I236" s="23"/>
      <c r="J236" s="23"/>
      <c r="K236" s="23"/>
    </row>
    <row r="237" spans="1:11" ht="14.1" customHeight="1">
      <c r="A237" s="23"/>
      <c r="B237" s="23"/>
      <c r="C237" s="39" t="s">
        <v>59</v>
      </c>
      <c r="D237" s="40">
        <v>0</v>
      </c>
      <c r="E237" s="40">
        <v>0</v>
      </c>
      <c r="F237" s="40">
        <v>0</v>
      </c>
      <c r="G237" s="40">
        <v>0</v>
      </c>
      <c r="H237" s="23"/>
      <c r="I237" s="23"/>
      <c r="J237" s="23"/>
      <c r="K237" s="23"/>
    </row>
    <row r="238" spans="1:11" ht="14.1" customHeight="1">
      <c r="A238" s="23"/>
      <c r="B238" s="23"/>
      <c r="C238" s="39" t="s">
        <v>60</v>
      </c>
      <c r="D238" s="40">
        <v>0</v>
      </c>
      <c r="E238" s="40">
        <v>0</v>
      </c>
      <c r="F238" s="40">
        <v>0</v>
      </c>
      <c r="G238" s="40">
        <v>0</v>
      </c>
      <c r="H238" s="23"/>
      <c r="I238" s="23"/>
      <c r="J238" s="23"/>
      <c r="K238" s="23"/>
    </row>
    <row r="239" spans="1:11" ht="14.1" customHeight="1">
      <c r="A239" s="23"/>
      <c r="B239" s="23"/>
      <c r="C239" s="39" t="s">
        <v>61</v>
      </c>
      <c r="D239" s="40">
        <v>0</v>
      </c>
      <c r="E239" s="40">
        <v>23800000</v>
      </c>
      <c r="F239" s="40">
        <v>15600000</v>
      </c>
      <c r="G239" s="40">
        <v>15600000</v>
      </c>
      <c r="H239" s="23"/>
      <c r="I239" s="23"/>
      <c r="J239" s="23"/>
      <c r="K239" s="23"/>
    </row>
    <row r="240" spans="1:11" ht="14.1" customHeight="1">
      <c r="A240" s="23"/>
      <c r="B240" s="23"/>
      <c r="C240" s="39" t="s">
        <v>63</v>
      </c>
      <c r="D240" s="40">
        <v>0</v>
      </c>
      <c r="E240" s="40">
        <v>0</v>
      </c>
      <c r="F240" s="40">
        <v>0</v>
      </c>
      <c r="G240" s="40">
        <v>0</v>
      </c>
      <c r="H240" s="23"/>
      <c r="I240" s="23"/>
      <c r="J240" s="23"/>
      <c r="K240" s="23"/>
    </row>
    <row r="241" spans="1:11" ht="14.1" customHeight="1">
      <c r="A241" s="23"/>
      <c r="B241" s="23"/>
      <c r="C241" s="39" t="s">
        <v>49</v>
      </c>
      <c r="D241" s="40">
        <v>0</v>
      </c>
      <c r="E241" s="40">
        <v>0</v>
      </c>
      <c r="F241" s="40">
        <v>0</v>
      </c>
      <c r="G241" s="40">
        <v>0</v>
      </c>
      <c r="H241" s="23"/>
      <c r="I241" s="23"/>
      <c r="J241" s="23"/>
      <c r="K241" s="23"/>
    </row>
    <row r="242" spans="1:11" ht="14.1" customHeight="1">
      <c r="A242" s="23"/>
      <c r="B242" s="23"/>
      <c r="C242" s="39" t="s">
        <v>58</v>
      </c>
      <c r="D242" s="40">
        <v>0</v>
      </c>
      <c r="E242" s="40">
        <v>0</v>
      </c>
      <c r="F242" s="40">
        <v>0</v>
      </c>
      <c r="G242" s="40">
        <v>0</v>
      </c>
      <c r="H242" s="23"/>
      <c r="I242" s="23"/>
      <c r="J242" s="23"/>
      <c r="K242" s="23"/>
    </row>
    <row r="243" spans="1:11" ht="14.1" customHeight="1">
      <c r="A243" s="23"/>
      <c r="B243" s="23"/>
      <c r="C243" s="39" t="s">
        <v>59</v>
      </c>
      <c r="D243" s="40">
        <v>0</v>
      </c>
      <c r="E243" s="40">
        <v>0</v>
      </c>
      <c r="F243" s="40">
        <v>0</v>
      </c>
      <c r="G243" s="40">
        <v>0</v>
      </c>
      <c r="H243" s="23"/>
      <c r="I243" s="23"/>
      <c r="J243" s="23"/>
      <c r="K243" s="23"/>
    </row>
    <row r="244" spans="1:11" ht="14.1" customHeight="1">
      <c r="A244" s="23"/>
      <c r="B244" s="23"/>
      <c r="C244" s="39" t="s">
        <v>60</v>
      </c>
      <c r="D244" s="40">
        <v>0</v>
      </c>
      <c r="E244" s="40">
        <v>0</v>
      </c>
      <c r="F244" s="40">
        <v>0</v>
      </c>
      <c r="G244" s="40">
        <v>0</v>
      </c>
      <c r="H244" s="23"/>
      <c r="I244" s="23"/>
      <c r="J244" s="23"/>
      <c r="K244" s="23"/>
    </row>
    <row r="245" spans="1:11" ht="14.1" customHeight="1">
      <c r="A245" s="23"/>
      <c r="B245" s="23"/>
      <c r="C245" s="39" t="s">
        <v>61</v>
      </c>
      <c r="D245" s="40">
        <v>0</v>
      </c>
      <c r="E245" s="40">
        <v>0</v>
      </c>
      <c r="F245" s="40">
        <v>0</v>
      </c>
      <c r="G245" s="40">
        <v>0</v>
      </c>
      <c r="H245" s="23"/>
      <c r="I245" s="23"/>
      <c r="J245" s="23"/>
      <c r="K245" s="23"/>
    </row>
    <row r="246" spans="1:11" ht="14.1" customHeight="1">
      <c r="A246" s="23"/>
      <c r="B246" s="23"/>
      <c r="C246" s="39" t="s">
        <v>64</v>
      </c>
      <c r="D246" s="40">
        <v>0</v>
      </c>
      <c r="E246" s="40">
        <v>0</v>
      </c>
      <c r="F246" s="40">
        <v>0</v>
      </c>
      <c r="G246" s="40">
        <v>0</v>
      </c>
      <c r="H246" s="23"/>
      <c r="I246" s="23"/>
      <c r="J246" s="23"/>
      <c r="K246" s="23"/>
    </row>
    <row r="247" spans="1:11" ht="14.1" customHeight="1">
      <c r="A247" s="23"/>
      <c r="B247" s="23"/>
      <c r="C247" s="39" t="s">
        <v>65</v>
      </c>
      <c r="D247" s="40">
        <v>0</v>
      </c>
      <c r="E247" s="40">
        <v>0</v>
      </c>
      <c r="F247" s="40">
        <v>0</v>
      </c>
      <c r="G247" s="40">
        <v>0</v>
      </c>
      <c r="H247" s="23"/>
      <c r="I247" s="23"/>
      <c r="J247" s="23"/>
      <c r="K247" s="23"/>
    </row>
    <row r="248" spans="1:11" ht="14.1" customHeight="1">
      <c r="A248" s="23"/>
      <c r="B248" s="23"/>
      <c r="C248" s="41" t="s">
        <v>25</v>
      </c>
      <c r="D248" s="40">
        <v>0</v>
      </c>
      <c r="E248" s="40">
        <v>23800000</v>
      </c>
      <c r="F248" s="40">
        <v>15600000</v>
      </c>
      <c r="G248" s="40">
        <v>15600000</v>
      </c>
      <c r="H248" s="23"/>
      <c r="I248" s="23"/>
      <c r="J248" s="23"/>
      <c r="K248" s="23"/>
    </row>
    <row r="249" spans="1:11" ht="14.1" customHeight="1">
      <c r="A249" s="23"/>
      <c r="B249" s="23"/>
      <c r="C249" s="32" t="s">
        <v>1739</v>
      </c>
      <c r="D249" s="1852" t="s">
        <v>1740</v>
      </c>
      <c r="E249" s="1853"/>
      <c r="F249" s="1853"/>
      <c r="G249" s="1853"/>
      <c r="H249" s="23"/>
      <c r="I249" s="23"/>
      <c r="J249" s="23"/>
      <c r="K249" s="23"/>
    </row>
    <row r="250" spans="1:11" ht="14.1" customHeight="1">
      <c r="A250" s="23"/>
      <c r="B250" s="23"/>
      <c r="C250" s="33" t="s">
        <v>19</v>
      </c>
      <c r="D250" s="1850" t="s">
        <v>1741</v>
      </c>
      <c r="E250" s="1851"/>
      <c r="F250" s="1851"/>
      <c r="G250" s="1851"/>
      <c r="H250" s="23"/>
      <c r="I250" s="23"/>
      <c r="J250" s="23"/>
      <c r="K250" s="23"/>
    </row>
    <row r="251" spans="1:11" ht="14.1" customHeight="1">
      <c r="A251" s="23"/>
      <c r="B251" s="23"/>
      <c r="C251" s="34" t="s">
        <v>20</v>
      </c>
      <c r="D251" s="1846" t="s">
        <v>18</v>
      </c>
      <c r="E251" s="1847"/>
      <c r="F251" s="1847"/>
      <c r="G251" s="1847"/>
      <c r="H251" s="23"/>
      <c r="I251" s="23"/>
      <c r="J251" s="23"/>
      <c r="K251" s="23"/>
    </row>
    <row r="252" spans="1:11" ht="14.1" customHeight="1">
      <c r="A252" s="23"/>
      <c r="B252" s="23"/>
      <c r="C252" s="34" t="s">
        <v>21</v>
      </c>
      <c r="D252" s="1846" t="s">
        <v>1742</v>
      </c>
      <c r="E252" s="1847"/>
      <c r="F252" s="1847"/>
      <c r="G252" s="1847"/>
      <c r="H252" s="23"/>
      <c r="I252" s="23"/>
      <c r="J252" s="23"/>
      <c r="K252" s="23"/>
    </row>
    <row r="253" spans="1:11" ht="15" customHeight="1">
      <c r="A253" s="23"/>
      <c r="B253" s="23"/>
      <c r="C253" s="35"/>
      <c r="D253" s="36">
        <v>2023</v>
      </c>
      <c r="E253" s="36">
        <v>2024</v>
      </c>
      <c r="F253" s="36">
        <v>2025</v>
      </c>
      <c r="G253" s="36">
        <v>2026</v>
      </c>
      <c r="H253" s="23"/>
      <c r="I253" s="23"/>
      <c r="J253" s="23"/>
      <c r="K253" s="23"/>
    </row>
    <row r="254" spans="1:11" ht="15" customHeight="1">
      <c r="A254" s="23"/>
      <c r="B254" s="23"/>
      <c r="C254" s="37"/>
      <c r="D254" s="38" t="s">
        <v>22</v>
      </c>
      <c r="E254" s="38" t="s">
        <v>23</v>
      </c>
      <c r="F254" s="38" t="s">
        <v>23</v>
      </c>
      <c r="G254" s="38" t="s">
        <v>23</v>
      </c>
      <c r="H254" s="23"/>
      <c r="I254" s="23"/>
      <c r="J254" s="23"/>
      <c r="K254" s="23"/>
    </row>
    <row r="255" spans="1:11" ht="14.1" customHeight="1">
      <c r="A255" s="23"/>
      <c r="B255" s="23"/>
      <c r="C255" s="27" t="s">
        <v>33</v>
      </c>
      <c r="D255" s="31" t="s">
        <v>42</v>
      </c>
      <c r="E255" s="31" t="s">
        <v>34</v>
      </c>
      <c r="F255" s="31" t="s">
        <v>34</v>
      </c>
      <c r="G255" s="31" t="s">
        <v>34</v>
      </c>
      <c r="H255" s="23"/>
      <c r="I255" s="23"/>
      <c r="J255" s="23"/>
      <c r="K255" s="23"/>
    </row>
    <row r="256" spans="1:11" ht="14.1" customHeight="1">
      <c r="A256" s="23"/>
      <c r="B256" s="23"/>
      <c r="C256" s="27" t="s">
        <v>35</v>
      </c>
      <c r="D256" s="31" t="s">
        <v>1743</v>
      </c>
      <c r="E256" s="31" t="s">
        <v>1744</v>
      </c>
      <c r="F256" s="31" t="s">
        <v>1744</v>
      </c>
      <c r="G256" s="31" t="s">
        <v>1744</v>
      </c>
      <c r="H256" s="23"/>
      <c r="I256" s="23"/>
      <c r="J256" s="23"/>
      <c r="K256" s="23"/>
    </row>
    <row r="257" spans="1:11" ht="14.1" customHeight="1">
      <c r="A257" s="23"/>
      <c r="B257" s="23"/>
      <c r="C257" s="27" t="s">
        <v>40</v>
      </c>
      <c r="D257" s="31" t="s">
        <v>42</v>
      </c>
      <c r="E257" s="31" t="s">
        <v>1744</v>
      </c>
      <c r="F257" s="31" t="s">
        <v>1744</v>
      </c>
      <c r="G257" s="31" t="s">
        <v>1744</v>
      </c>
      <c r="H257" s="23"/>
      <c r="I257" s="23"/>
      <c r="J257" s="23"/>
      <c r="K257" s="23"/>
    </row>
    <row r="258" spans="1:11" ht="14.1" customHeight="1">
      <c r="A258" s="23"/>
      <c r="B258" s="23"/>
      <c r="C258" s="27" t="s">
        <v>41</v>
      </c>
      <c r="D258" s="31" t="s">
        <v>18</v>
      </c>
      <c r="E258" s="31" t="s">
        <v>18</v>
      </c>
      <c r="F258" s="31" t="s">
        <v>42</v>
      </c>
      <c r="G258" s="31" t="s">
        <v>42</v>
      </c>
      <c r="H258" s="23"/>
      <c r="I258" s="23"/>
      <c r="J258" s="23"/>
      <c r="K258" s="23"/>
    </row>
    <row r="259" spans="1:11" ht="14.1" customHeight="1">
      <c r="A259" s="23"/>
      <c r="B259" s="23"/>
      <c r="C259" s="27" t="s">
        <v>43</v>
      </c>
      <c r="D259" s="31" t="s">
        <v>18</v>
      </c>
      <c r="E259" s="31" t="s">
        <v>1745</v>
      </c>
      <c r="F259" s="31" t="s">
        <v>42</v>
      </c>
      <c r="G259" s="31" t="s">
        <v>42</v>
      </c>
      <c r="H259" s="23"/>
      <c r="I259" s="23"/>
      <c r="J259" s="23"/>
      <c r="K259" s="23"/>
    </row>
    <row r="260" spans="1:11" ht="14.1" customHeight="1">
      <c r="A260" s="23"/>
      <c r="B260" s="23"/>
      <c r="C260" s="27" t="s">
        <v>47</v>
      </c>
      <c r="D260" s="31" t="s">
        <v>18</v>
      </c>
      <c r="E260" s="31" t="s">
        <v>18</v>
      </c>
      <c r="F260" s="31" t="s">
        <v>42</v>
      </c>
      <c r="G260" s="31" t="s">
        <v>42</v>
      </c>
      <c r="H260" s="23"/>
      <c r="I260" s="23"/>
      <c r="J260" s="23"/>
      <c r="K260" s="23"/>
    </row>
    <row r="261" spans="1:11" ht="14.1" customHeight="1">
      <c r="A261" s="23"/>
      <c r="B261" s="23"/>
      <c r="C261" s="1848" t="s">
        <v>24</v>
      </c>
      <c r="D261" s="1849"/>
      <c r="E261" s="1849"/>
      <c r="F261" s="1849"/>
      <c r="G261" s="1849"/>
      <c r="H261" s="23"/>
      <c r="I261" s="23"/>
      <c r="J261" s="23"/>
      <c r="K261" s="23"/>
    </row>
    <row r="262" spans="1:11" ht="14.1" customHeight="1">
      <c r="A262" s="23"/>
      <c r="B262" s="23"/>
      <c r="C262" s="35"/>
      <c r="D262" s="36">
        <v>2023</v>
      </c>
      <c r="E262" s="36">
        <v>2024</v>
      </c>
      <c r="F262" s="36">
        <v>2025</v>
      </c>
      <c r="G262" s="36">
        <v>2026</v>
      </c>
      <c r="H262" s="23"/>
      <c r="I262" s="23"/>
      <c r="J262" s="23"/>
      <c r="K262" s="23"/>
    </row>
    <row r="263" spans="1:11" ht="14.1" customHeight="1">
      <c r="A263" s="23"/>
      <c r="B263" s="23"/>
      <c r="C263" s="37"/>
      <c r="D263" s="38" t="s">
        <v>22</v>
      </c>
      <c r="E263" s="38" t="s">
        <v>23</v>
      </c>
      <c r="F263" s="38" t="s">
        <v>23</v>
      </c>
      <c r="G263" s="38" t="s">
        <v>23</v>
      </c>
      <c r="H263" s="23"/>
      <c r="I263" s="23"/>
      <c r="J263" s="23"/>
      <c r="K263" s="23"/>
    </row>
    <row r="264" spans="1:11" ht="14.1" customHeight="1">
      <c r="A264" s="23"/>
      <c r="B264" s="23"/>
      <c r="C264" s="39" t="s">
        <v>48</v>
      </c>
      <c r="D264" s="40">
        <v>0</v>
      </c>
      <c r="E264" s="40">
        <v>0</v>
      </c>
      <c r="F264" s="40">
        <v>0</v>
      </c>
      <c r="G264" s="40">
        <v>0</v>
      </c>
      <c r="H264" s="23"/>
      <c r="I264" s="23"/>
      <c r="J264" s="23"/>
      <c r="K264" s="23"/>
    </row>
    <row r="265" spans="1:11" ht="14.1" customHeight="1">
      <c r="A265" s="23"/>
      <c r="B265" s="23"/>
      <c r="C265" s="39" t="s">
        <v>49</v>
      </c>
      <c r="D265" s="40">
        <v>0</v>
      </c>
      <c r="E265" s="40">
        <v>0</v>
      </c>
      <c r="F265" s="40">
        <v>0</v>
      </c>
      <c r="G265" s="40">
        <v>0</v>
      </c>
      <c r="H265" s="23"/>
      <c r="I265" s="23"/>
      <c r="J265" s="23"/>
      <c r="K265" s="23"/>
    </row>
    <row r="266" spans="1:11" ht="14.1" customHeight="1">
      <c r="A266" s="23"/>
      <c r="B266" s="23"/>
      <c r="C266" s="39" t="s">
        <v>50</v>
      </c>
      <c r="D266" s="40">
        <v>0</v>
      </c>
      <c r="E266" s="40">
        <v>0</v>
      </c>
      <c r="F266" s="40">
        <v>0</v>
      </c>
      <c r="G266" s="40">
        <v>0</v>
      </c>
      <c r="H266" s="23"/>
      <c r="I266" s="23"/>
      <c r="J266" s="23"/>
      <c r="K266" s="23"/>
    </row>
    <row r="267" spans="1:11" ht="14.1" customHeight="1">
      <c r="A267" s="23"/>
      <c r="B267" s="23"/>
      <c r="C267" s="39" t="s">
        <v>51</v>
      </c>
      <c r="D267" s="40">
        <v>0</v>
      </c>
      <c r="E267" s="40">
        <v>0</v>
      </c>
      <c r="F267" s="40">
        <v>0</v>
      </c>
      <c r="G267" s="40">
        <v>0</v>
      </c>
      <c r="H267" s="23"/>
      <c r="I267" s="23"/>
      <c r="J267" s="23"/>
      <c r="K267" s="23"/>
    </row>
    <row r="268" spans="1:11" ht="14.1" customHeight="1">
      <c r="A268" s="23"/>
      <c r="B268" s="23"/>
      <c r="C268" s="39" t="s">
        <v>49</v>
      </c>
      <c r="D268" s="40">
        <v>0</v>
      </c>
      <c r="E268" s="40">
        <v>0</v>
      </c>
      <c r="F268" s="40">
        <v>0</v>
      </c>
      <c r="G268" s="40">
        <v>0</v>
      </c>
      <c r="H268" s="23"/>
      <c r="I268" s="23"/>
      <c r="J268" s="23"/>
      <c r="K268" s="23"/>
    </row>
    <row r="269" spans="1:11" ht="14.1" customHeight="1">
      <c r="A269" s="23"/>
      <c r="B269" s="23"/>
      <c r="C269" s="39" t="s">
        <v>50</v>
      </c>
      <c r="D269" s="40">
        <v>0</v>
      </c>
      <c r="E269" s="40">
        <v>0</v>
      </c>
      <c r="F269" s="40">
        <v>0</v>
      </c>
      <c r="G269" s="40">
        <v>0</v>
      </c>
      <c r="H269" s="23"/>
      <c r="I269" s="23"/>
      <c r="J269" s="23"/>
      <c r="K269" s="23"/>
    </row>
    <row r="270" spans="1:11" ht="14.1" customHeight="1">
      <c r="A270" s="23"/>
      <c r="B270" s="23"/>
      <c r="C270" s="39" t="s">
        <v>52</v>
      </c>
      <c r="D270" s="40">
        <v>0</v>
      </c>
      <c r="E270" s="40">
        <v>0</v>
      </c>
      <c r="F270" s="40">
        <v>0</v>
      </c>
      <c r="G270" s="40">
        <v>0</v>
      </c>
      <c r="H270" s="23"/>
      <c r="I270" s="23"/>
      <c r="J270" s="23"/>
      <c r="K270" s="23"/>
    </row>
    <row r="271" spans="1:11" ht="14.1" customHeight="1">
      <c r="A271" s="23"/>
      <c r="B271" s="23"/>
      <c r="C271" s="39" t="s">
        <v>49</v>
      </c>
      <c r="D271" s="40">
        <v>0</v>
      </c>
      <c r="E271" s="40">
        <v>0</v>
      </c>
      <c r="F271" s="40">
        <v>0</v>
      </c>
      <c r="G271" s="40">
        <v>0</v>
      </c>
      <c r="H271" s="23"/>
      <c r="I271" s="23"/>
      <c r="J271" s="23"/>
      <c r="K271" s="23"/>
    </row>
    <row r="272" spans="1:11" ht="14.1" customHeight="1">
      <c r="A272" s="23"/>
      <c r="B272" s="23"/>
      <c r="C272" s="39" t="s">
        <v>50</v>
      </c>
      <c r="D272" s="40">
        <v>0</v>
      </c>
      <c r="E272" s="40">
        <v>0</v>
      </c>
      <c r="F272" s="40">
        <v>0</v>
      </c>
      <c r="G272" s="40">
        <v>0</v>
      </c>
      <c r="H272" s="23"/>
      <c r="I272" s="23"/>
      <c r="J272" s="23"/>
      <c r="K272" s="23"/>
    </row>
    <row r="273" spans="1:11" ht="14.1" customHeight="1">
      <c r="A273" s="23"/>
      <c r="B273" s="23"/>
      <c r="C273" s="39" t="s">
        <v>53</v>
      </c>
      <c r="D273" s="40">
        <v>0</v>
      </c>
      <c r="E273" s="40">
        <v>0</v>
      </c>
      <c r="F273" s="40">
        <v>0</v>
      </c>
      <c r="G273" s="40">
        <v>0</v>
      </c>
      <c r="H273" s="23"/>
      <c r="I273" s="23"/>
      <c r="J273" s="23"/>
      <c r="K273" s="23"/>
    </row>
    <row r="274" spans="1:11" ht="14.1" customHeight="1">
      <c r="A274" s="23"/>
      <c r="B274" s="23"/>
      <c r="C274" s="39" t="s">
        <v>49</v>
      </c>
      <c r="D274" s="40">
        <v>0</v>
      </c>
      <c r="E274" s="40">
        <v>0</v>
      </c>
      <c r="F274" s="40">
        <v>0</v>
      </c>
      <c r="G274" s="40">
        <v>0</v>
      </c>
      <c r="H274" s="23"/>
      <c r="I274" s="23"/>
      <c r="J274" s="23"/>
      <c r="K274" s="23"/>
    </row>
    <row r="275" spans="1:11" ht="14.1" customHeight="1">
      <c r="A275" s="23"/>
      <c r="B275" s="23"/>
      <c r="C275" s="39" t="s">
        <v>50</v>
      </c>
      <c r="D275" s="40">
        <v>0</v>
      </c>
      <c r="E275" s="40">
        <v>0</v>
      </c>
      <c r="F275" s="40">
        <v>0</v>
      </c>
      <c r="G275" s="40">
        <v>0</v>
      </c>
      <c r="H275" s="23"/>
      <c r="I275" s="23"/>
      <c r="J275" s="23"/>
      <c r="K275" s="23"/>
    </row>
    <row r="276" spans="1:11" ht="14.1" customHeight="1">
      <c r="A276" s="23"/>
      <c r="B276" s="23"/>
      <c r="C276" s="39" t="s">
        <v>54</v>
      </c>
      <c r="D276" s="40">
        <v>0</v>
      </c>
      <c r="E276" s="40">
        <v>0</v>
      </c>
      <c r="F276" s="40">
        <v>0</v>
      </c>
      <c r="G276" s="40">
        <v>0</v>
      </c>
      <c r="H276" s="23"/>
      <c r="I276" s="23"/>
      <c r="J276" s="23"/>
      <c r="K276" s="23"/>
    </row>
    <row r="277" spans="1:11" ht="14.1" customHeight="1">
      <c r="A277" s="23"/>
      <c r="B277" s="23"/>
      <c r="C277" s="39" t="s">
        <v>49</v>
      </c>
      <c r="D277" s="40">
        <v>0</v>
      </c>
      <c r="E277" s="40">
        <v>0</v>
      </c>
      <c r="F277" s="40">
        <v>0</v>
      </c>
      <c r="G277" s="40">
        <v>0</v>
      </c>
      <c r="H277" s="23"/>
      <c r="I277" s="23"/>
      <c r="J277" s="23"/>
      <c r="K277" s="23"/>
    </row>
    <row r="278" spans="1:11" ht="14.1" customHeight="1">
      <c r="A278" s="23"/>
      <c r="B278" s="23"/>
      <c r="C278" s="39" t="s">
        <v>50</v>
      </c>
      <c r="D278" s="40">
        <v>0</v>
      </c>
      <c r="E278" s="40">
        <v>0</v>
      </c>
      <c r="F278" s="40">
        <v>0</v>
      </c>
      <c r="G278" s="40">
        <v>0</v>
      </c>
      <c r="H278" s="23"/>
      <c r="I278" s="23"/>
      <c r="J278" s="23"/>
      <c r="K278" s="23"/>
    </row>
    <row r="279" spans="1:11" ht="14.1" customHeight="1">
      <c r="A279" s="23"/>
      <c r="B279" s="23"/>
      <c r="C279" s="39" t="s">
        <v>55</v>
      </c>
      <c r="D279" s="40">
        <v>0</v>
      </c>
      <c r="E279" s="40">
        <v>0</v>
      </c>
      <c r="F279" s="40">
        <v>0</v>
      </c>
      <c r="G279" s="40">
        <v>0</v>
      </c>
      <c r="H279" s="23"/>
      <c r="I279" s="23"/>
      <c r="J279" s="23"/>
      <c r="K279" s="23"/>
    </row>
    <row r="280" spans="1:11" ht="14.1" customHeight="1">
      <c r="A280" s="23"/>
      <c r="B280" s="23"/>
      <c r="C280" s="39" t="s">
        <v>49</v>
      </c>
      <c r="D280" s="40">
        <v>0</v>
      </c>
      <c r="E280" s="40">
        <v>0</v>
      </c>
      <c r="F280" s="40">
        <v>0</v>
      </c>
      <c r="G280" s="40">
        <v>0</v>
      </c>
      <c r="H280" s="23"/>
      <c r="I280" s="23"/>
      <c r="J280" s="23"/>
      <c r="K280" s="23"/>
    </row>
    <row r="281" spans="1:11" ht="14.1" customHeight="1">
      <c r="A281" s="23"/>
      <c r="B281" s="23"/>
      <c r="C281" s="39" t="s">
        <v>50</v>
      </c>
      <c r="D281" s="40">
        <v>0</v>
      </c>
      <c r="E281" s="40">
        <v>0</v>
      </c>
      <c r="F281" s="40">
        <v>0</v>
      </c>
      <c r="G281" s="40">
        <v>0</v>
      </c>
      <c r="H281" s="23"/>
      <c r="I281" s="23"/>
      <c r="J281" s="23"/>
      <c r="K281" s="23"/>
    </row>
    <row r="282" spans="1:11" ht="14.1" customHeight="1">
      <c r="A282" s="23"/>
      <c r="B282" s="23"/>
      <c r="C282" s="39" t="s">
        <v>56</v>
      </c>
      <c r="D282" s="40">
        <v>0</v>
      </c>
      <c r="E282" s="40">
        <v>0</v>
      </c>
      <c r="F282" s="40">
        <v>0</v>
      </c>
      <c r="G282" s="40">
        <v>0</v>
      </c>
      <c r="H282" s="23"/>
      <c r="I282" s="23"/>
      <c r="J282" s="23"/>
      <c r="K282" s="23"/>
    </row>
    <row r="283" spans="1:11" ht="14.1" customHeight="1">
      <c r="A283" s="23"/>
      <c r="B283" s="23"/>
      <c r="C283" s="39" t="s">
        <v>49</v>
      </c>
      <c r="D283" s="40">
        <v>0</v>
      </c>
      <c r="E283" s="40">
        <v>0</v>
      </c>
      <c r="F283" s="40">
        <v>0</v>
      </c>
      <c r="G283" s="40">
        <v>0</v>
      </c>
      <c r="H283" s="23"/>
      <c r="I283" s="23"/>
      <c r="J283" s="23"/>
      <c r="K283" s="23"/>
    </row>
    <row r="284" spans="1:11" ht="14.1" customHeight="1">
      <c r="A284" s="23"/>
      <c r="B284" s="23"/>
      <c r="C284" s="39" t="s">
        <v>50</v>
      </c>
      <c r="D284" s="40">
        <v>0</v>
      </c>
      <c r="E284" s="40">
        <v>0</v>
      </c>
      <c r="F284" s="40">
        <v>0</v>
      </c>
      <c r="G284" s="40">
        <v>0</v>
      </c>
      <c r="H284" s="23"/>
      <c r="I284" s="23"/>
      <c r="J284" s="23"/>
      <c r="K284" s="23"/>
    </row>
    <row r="285" spans="1:11" ht="14.1" customHeight="1">
      <c r="A285" s="23"/>
      <c r="B285" s="23"/>
      <c r="C285" s="39" t="s">
        <v>57</v>
      </c>
      <c r="D285" s="40">
        <v>0</v>
      </c>
      <c r="E285" s="40">
        <v>0</v>
      </c>
      <c r="F285" s="40">
        <v>0</v>
      </c>
      <c r="G285" s="40">
        <v>0</v>
      </c>
      <c r="H285" s="23"/>
      <c r="I285" s="23"/>
      <c r="J285" s="23"/>
      <c r="K285" s="23"/>
    </row>
    <row r="286" spans="1:11" ht="14.1" customHeight="1">
      <c r="A286" s="23"/>
      <c r="B286" s="23"/>
      <c r="C286" s="39" t="s">
        <v>49</v>
      </c>
      <c r="D286" s="40">
        <v>0</v>
      </c>
      <c r="E286" s="40">
        <v>0</v>
      </c>
      <c r="F286" s="40">
        <v>0</v>
      </c>
      <c r="G286" s="40">
        <v>0</v>
      </c>
      <c r="H286" s="23"/>
      <c r="I286" s="23"/>
      <c r="J286" s="23"/>
      <c r="K286" s="23"/>
    </row>
    <row r="287" spans="1:11" ht="14.1" customHeight="1">
      <c r="A287" s="23"/>
      <c r="B287" s="23"/>
      <c r="C287" s="39" t="s">
        <v>58</v>
      </c>
      <c r="D287" s="40">
        <v>0</v>
      </c>
      <c r="E287" s="40">
        <v>0</v>
      </c>
      <c r="F287" s="40">
        <v>0</v>
      </c>
      <c r="G287" s="40">
        <v>0</v>
      </c>
      <c r="H287" s="23"/>
      <c r="I287" s="23"/>
      <c r="J287" s="23"/>
      <c r="K287" s="23"/>
    </row>
    <row r="288" spans="1:11" ht="14.1" customHeight="1">
      <c r="A288" s="23"/>
      <c r="B288" s="23"/>
      <c r="C288" s="39" t="s">
        <v>59</v>
      </c>
      <c r="D288" s="40">
        <v>0</v>
      </c>
      <c r="E288" s="40">
        <v>0</v>
      </c>
      <c r="F288" s="40">
        <v>0</v>
      </c>
      <c r="G288" s="40">
        <v>0</v>
      </c>
      <c r="H288" s="23"/>
      <c r="I288" s="23"/>
      <c r="J288" s="23"/>
      <c r="K288" s="23"/>
    </row>
    <row r="289" spans="1:11" ht="14.1" customHeight="1">
      <c r="A289" s="23"/>
      <c r="B289" s="23"/>
      <c r="C289" s="39" t="s">
        <v>60</v>
      </c>
      <c r="D289" s="40">
        <v>0</v>
      </c>
      <c r="E289" s="40">
        <v>0</v>
      </c>
      <c r="F289" s="40">
        <v>0</v>
      </c>
      <c r="G289" s="40">
        <v>0</v>
      </c>
      <c r="H289" s="23"/>
      <c r="I289" s="23"/>
      <c r="J289" s="23"/>
      <c r="K289" s="23"/>
    </row>
    <row r="290" spans="1:11" ht="14.1" customHeight="1">
      <c r="A290" s="23"/>
      <c r="B290" s="23"/>
      <c r="C290" s="39" t="s">
        <v>61</v>
      </c>
      <c r="D290" s="40">
        <v>0</v>
      </c>
      <c r="E290" s="40">
        <v>0</v>
      </c>
      <c r="F290" s="40">
        <v>0</v>
      </c>
      <c r="G290" s="40">
        <v>0</v>
      </c>
      <c r="H290" s="23"/>
      <c r="I290" s="23"/>
      <c r="J290" s="23"/>
      <c r="K290" s="23"/>
    </row>
    <row r="291" spans="1:11" ht="14.1" customHeight="1">
      <c r="A291" s="23"/>
      <c r="B291" s="23"/>
      <c r="C291" s="39" t="s">
        <v>62</v>
      </c>
      <c r="D291" s="40">
        <v>0</v>
      </c>
      <c r="E291" s="40">
        <v>100000000</v>
      </c>
      <c r="F291" s="40">
        <v>100000000</v>
      </c>
      <c r="G291" s="40">
        <v>100000000</v>
      </c>
      <c r="H291" s="23"/>
      <c r="I291" s="23"/>
      <c r="J291" s="23"/>
      <c r="K291" s="23"/>
    </row>
    <row r="292" spans="1:11" ht="14.1" customHeight="1">
      <c r="A292" s="23"/>
      <c r="B292" s="23"/>
      <c r="C292" s="39" t="s">
        <v>49</v>
      </c>
      <c r="D292" s="40">
        <v>0</v>
      </c>
      <c r="E292" s="40">
        <v>0</v>
      </c>
      <c r="F292" s="40">
        <v>0</v>
      </c>
      <c r="G292" s="40">
        <v>0</v>
      </c>
      <c r="H292" s="23"/>
      <c r="I292" s="23"/>
      <c r="J292" s="23"/>
      <c r="K292" s="23"/>
    </row>
    <row r="293" spans="1:11" ht="14.1" customHeight="1">
      <c r="A293" s="23"/>
      <c r="B293" s="23"/>
      <c r="C293" s="39" t="s">
        <v>58</v>
      </c>
      <c r="D293" s="40">
        <v>0</v>
      </c>
      <c r="E293" s="40">
        <v>100000000</v>
      </c>
      <c r="F293" s="40">
        <v>100000000</v>
      </c>
      <c r="G293" s="40">
        <v>100000000</v>
      </c>
      <c r="H293" s="23"/>
      <c r="I293" s="23"/>
      <c r="J293" s="23"/>
      <c r="K293" s="23"/>
    </row>
    <row r="294" spans="1:11" ht="14.1" customHeight="1">
      <c r="A294" s="23"/>
      <c r="B294" s="23"/>
      <c r="C294" s="39" t="s">
        <v>59</v>
      </c>
      <c r="D294" s="40">
        <v>0</v>
      </c>
      <c r="E294" s="40">
        <v>0</v>
      </c>
      <c r="F294" s="40">
        <v>0</v>
      </c>
      <c r="G294" s="40">
        <v>0</v>
      </c>
      <c r="H294" s="23"/>
      <c r="I294" s="23"/>
      <c r="J294" s="23"/>
      <c r="K294" s="23"/>
    </row>
    <row r="295" spans="1:11" ht="14.1" customHeight="1">
      <c r="A295" s="23"/>
      <c r="B295" s="23"/>
      <c r="C295" s="39" t="s">
        <v>60</v>
      </c>
      <c r="D295" s="40">
        <v>0</v>
      </c>
      <c r="E295" s="40">
        <v>0</v>
      </c>
      <c r="F295" s="40">
        <v>0</v>
      </c>
      <c r="G295" s="40">
        <v>0</v>
      </c>
      <c r="H295" s="23"/>
      <c r="I295" s="23"/>
      <c r="J295" s="23"/>
      <c r="K295" s="23"/>
    </row>
    <row r="296" spans="1:11" ht="14.1" customHeight="1">
      <c r="A296" s="23"/>
      <c r="B296" s="23"/>
      <c r="C296" s="39" t="s">
        <v>61</v>
      </c>
      <c r="D296" s="40">
        <v>0</v>
      </c>
      <c r="E296" s="40">
        <v>0</v>
      </c>
      <c r="F296" s="40">
        <v>0</v>
      </c>
      <c r="G296" s="40">
        <v>0</v>
      </c>
      <c r="H296" s="23"/>
      <c r="I296" s="23"/>
      <c r="J296" s="23"/>
      <c r="K296" s="23"/>
    </row>
    <row r="297" spans="1:11" ht="14.1" customHeight="1">
      <c r="A297" s="23"/>
      <c r="B297" s="23"/>
      <c r="C297" s="39" t="s">
        <v>63</v>
      </c>
      <c r="D297" s="40">
        <v>0</v>
      </c>
      <c r="E297" s="40">
        <v>0</v>
      </c>
      <c r="F297" s="40">
        <v>0</v>
      </c>
      <c r="G297" s="40">
        <v>0</v>
      </c>
      <c r="H297" s="23"/>
      <c r="I297" s="23"/>
      <c r="J297" s="23"/>
      <c r="K297" s="23"/>
    </row>
    <row r="298" spans="1:11" ht="14.1" customHeight="1">
      <c r="A298" s="23"/>
      <c r="B298" s="23"/>
      <c r="C298" s="39" t="s">
        <v>49</v>
      </c>
      <c r="D298" s="40">
        <v>0</v>
      </c>
      <c r="E298" s="40">
        <v>0</v>
      </c>
      <c r="F298" s="40">
        <v>0</v>
      </c>
      <c r="G298" s="40">
        <v>0</v>
      </c>
      <c r="H298" s="23"/>
      <c r="I298" s="23"/>
      <c r="J298" s="23"/>
      <c r="K298" s="23"/>
    </row>
    <row r="299" spans="1:11" ht="14.1" customHeight="1">
      <c r="A299" s="23"/>
      <c r="B299" s="23"/>
      <c r="C299" s="39" t="s">
        <v>58</v>
      </c>
      <c r="D299" s="40">
        <v>0</v>
      </c>
      <c r="E299" s="40">
        <v>0</v>
      </c>
      <c r="F299" s="40">
        <v>0</v>
      </c>
      <c r="G299" s="40">
        <v>0</v>
      </c>
      <c r="H299" s="23"/>
      <c r="I299" s="23"/>
      <c r="J299" s="23"/>
      <c r="K299" s="23"/>
    </row>
    <row r="300" spans="1:11" ht="14.1" customHeight="1">
      <c r="A300" s="23"/>
      <c r="B300" s="23"/>
      <c r="C300" s="39" t="s">
        <v>59</v>
      </c>
      <c r="D300" s="40">
        <v>0</v>
      </c>
      <c r="E300" s="40">
        <v>0</v>
      </c>
      <c r="F300" s="40">
        <v>0</v>
      </c>
      <c r="G300" s="40">
        <v>0</v>
      </c>
      <c r="H300" s="23"/>
      <c r="I300" s="23"/>
      <c r="J300" s="23"/>
      <c r="K300" s="23"/>
    </row>
    <row r="301" spans="1:11" ht="14.1" customHeight="1">
      <c r="A301" s="23"/>
      <c r="B301" s="23"/>
      <c r="C301" s="39" t="s">
        <v>60</v>
      </c>
      <c r="D301" s="40">
        <v>0</v>
      </c>
      <c r="E301" s="40">
        <v>0</v>
      </c>
      <c r="F301" s="40">
        <v>0</v>
      </c>
      <c r="G301" s="40">
        <v>0</v>
      </c>
      <c r="H301" s="23"/>
      <c r="I301" s="23"/>
      <c r="J301" s="23"/>
      <c r="K301" s="23"/>
    </row>
    <row r="302" spans="1:11" ht="14.1" customHeight="1">
      <c r="A302" s="23"/>
      <c r="B302" s="23"/>
      <c r="C302" s="39" t="s">
        <v>61</v>
      </c>
      <c r="D302" s="40">
        <v>0</v>
      </c>
      <c r="E302" s="40">
        <v>0</v>
      </c>
      <c r="F302" s="40">
        <v>0</v>
      </c>
      <c r="G302" s="40">
        <v>0</v>
      </c>
      <c r="H302" s="23"/>
      <c r="I302" s="23"/>
      <c r="J302" s="23"/>
      <c r="K302" s="23"/>
    </row>
    <row r="303" spans="1:11" ht="14.1" customHeight="1">
      <c r="A303" s="23"/>
      <c r="B303" s="23"/>
      <c r="C303" s="39" t="s">
        <v>64</v>
      </c>
      <c r="D303" s="40">
        <v>0</v>
      </c>
      <c r="E303" s="40">
        <v>0</v>
      </c>
      <c r="F303" s="40">
        <v>0</v>
      </c>
      <c r="G303" s="40">
        <v>0</v>
      </c>
      <c r="H303" s="23"/>
      <c r="I303" s="23"/>
      <c r="J303" s="23"/>
      <c r="K303" s="23"/>
    </row>
    <row r="304" spans="1:11" ht="14.1" customHeight="1">
      <c r="A304" s="23"/>
      <c r="B304" s="23"/>
      <c r="C304" s="39" t="s">
        <v>65</v>
      </c>
      <c r="D304" s="40">
        <v>0</v>
      </c>
      <c r="E304" s="40">
        <v>0</v>
      </c>
      <c r="F304" s="40">
        <v>0</v>
      </c>
      <c r="G304" s="40">
        <v>0</v>
      </c>
      <c r="H304" s="23"/>
      <c r="I304" s="23"/>
      <c r="J304" s="23"/>
      <c r="K304" s="23"/>
    </row>
    <row r="305" spans="1:11" ht="14.1" customHeight="1">
      <c r="A305" s="23"/>
      <c r="B305" s="23"/>
      <c r="C305" s="41" t="s">
        <v>25</v>
      </c>
      <c r="D305" s="40">
        <v>0</v>
      </c>
      <c r="E305" s="40">
        <v>100000000</v>
      </c>
      <c r="F305" s="40">
        <v>100000000</v>
      </c>
      <c r="G305" s="40">
        <v>100000000</v>
      </c>
      <c r="H305" s="23"/>
      <c r="I305" s="23"/>
      <c r="J305" s="23"/>
      <c r="K305" s="23"/>
    </row>
    <row r="306" spans="1:11" ht="28.5" customHeight="1">
      <c r="A306" s="23"/>
      <c r="B306" s="23"/>
      <c r="C306" s="26" t="s">
        <v>16</v>
      </c>
      <c r="D306" s="1854" t="s">
        <v>1746</v>
      </c>
      <c r="E306" s="1855"/>
      <c r="F306" s="1855"/>
      <c r="G306" s="1855"/>
      <c r="H306" s="23"/>
      <c r="I306" s="23"/>
      <c r="J306" s="23"/>
      <c r="K306" s="23"/>
    </row>
    <row r="307" spans="1:11">
      <c r="A307" s="23"/>
      <c r="B307" s="23"/>
      <c r="C307" s="27" t="s">
        <v>223</v>
      </c>
      <c r="D307" s="28">
        <v>2023</v>
      </c>
      <c r="E307" s="28">
        <v>2024</v>
      </c>
      <c r="F307" s="28">
        <v>2025</v>
      </c>
      <c r="G307" s="28">
        <v>2026</v>
      </c>
      <c r="H307" s="23"/>
      <c r="I307" s="23"/>
      <c r="J307" s="23"/>
      <c r="K307" s="23"/>
    </row>
    <row r="308" spans="1:11" ht="14.1" customHeight="1">
      <c r="A308" s="23"/>
      <c r="B308" s="23"/>
      <c r="C308" s="29"/>
      <c r="D308" s="30" t="s">
        <v>22</v>
      </c>
      <c r="E308" s="30" t="s">
        <v>23</v>
      </c>
      <c r="F308" s="30" t="s">
        <v>23</v>
      </c>
      <c r="G308" s="30" t="s">
        <v>23</v>
      </c>
      <c r="H308" s="23"/>
      <c r="I308" s="23"/>
      <c r="J308" s="23"/>
      <c r="K308" s="23"/>
    </row>
    <row r="309" spans="1:11" ht="14.1" customHeight="1">
      <c r="A309" s="23"/>
      <c r="B309" s="23"/>
      <c r="C309" s="27" t="s">
        <v>1747</v>
      </c>
      <c r="D309" s="31" t="s">
        <v>18</v>
      </c>
      <c r="E309" s="31" t="s">
        <v>365</v>
      </c>
      <c r="F309" s="31" t="s">
        <v>1748</v>
      </c>
      <c r="G309" s="31" t="s">
        <v>1749</v>
      </c>
      <c r="H309" s="23"/>
      <c r="I309" s="23"/>
      <c r="J309" s="23"/>
      <c r="K309" s="23"/>
    </row>
    <row r="310" spans="1:11" ht="14.1" customHeight="1">
      <c r="A310" s="23"/>
      <c r="B310" s="23"/>
      <c r="C310" s="27" t="s">
        <v>1750</v>
      </c>
      <c r="D310" s="31" t="s">
        <v>18</v>
      </c>
      <c r="E310" s="31" t="s">
        <v>42</v>
      </c>
      <c r="F310" s="31" t="s">
        <v>42</v>
      </c>
      <c r="G310" s="31" t="s">
        <v>42</v>
      </c>
      <c r="H310" s="23"/>
      <c r="I310" s="23"/>
      <c r="J310" s="23"/>
      <c r="K310" s="23"/>
    </row>
    <row r="311" spans="1:11" ht="20.100000000000001" customHeight="1">
      <c r="A311" s="23"/>
      <c r="B311" s="23"/>
      <c r="C311" s="27" t="s">
        <v>1751</v>
      </c>
      <c r="D311" s="31" t="s">
        <v>18</v>
      </c>
      <c r="E311" s="31" t="s">
        <v>162</v>
      </c>
      <c r="F311" s="31" t="s">
        <v>301</v>
      </c>
      <c r="G311" s="31" t="s">
        <v>301</v>
      </c>
      <c r="H311" s="23"/>
      <c r="I311" s="23"/>
      <c r="J311" s="23"/>
      <c r="K311" s="23"/>
    </row>
    <row r="312" spans="1:11" ht="14.1" customHeight="1">
      <c r="A312" s="23"/>
      <c r="B312" s="23"/>
      <c r="C312" s="1852" t="s">
        <v>27</v>
      </c>
      <c r="D312" s="1853"/>
      <c r="E312" s="1853"/>
      <c r="F312" s="1853"/>
      <c r="G312" s="1853"/>
      <c r="H312" s="23"/>
      <c r="I312" s="23"/>
      <c r="J312" s="23"/>
      <c r="K312" s="23"/>
    </row>
    <row r="313" spans="1:11" ht="14.1" customHeight="1">
      <c r="A313" s="23"/>
      <c r="B313" s="23"/>
      <c r="C313" s="32" t="s">
        <v>1677</v>
      </c>
      <c r="D313" s="1852" t="s">
        <v>1678</v>
      </c>
      <c r="E313" s="1853"/>
      <c r="F313" s="1853"/>
      <c r="G313" s="1853"/>
      <c r="H313" s="23"/>
      <c r="I313" s="23"/>
      <c r="J313" s="23"/>
      <c r="K313" s="23"/>
    </row>
    <row r="314" spans="1:11">
      <c r="A314" s="23"/>
      <c r="B314" s="23"/>
      <c r="C314" s="33" t="s">
        <v>19</v>
      </c>
      <c r="D314" s="1850" t="s">
        <v>1752</v>
      </c>
      <c r="E314" s="1851"/>
      <c r="F314" s="1851"/>
      <c r="G314" s="1851"/>
      <c r="H314" s="23"/>
      <c r="I314" s="23"/>
      <c r="J314" s="23"/>
      <c r="K314" s="23"/>
    </row>
    <row r="315" spans="1:11">
      <c r="A315" s="23"/>
      <c r="B315" s="23"/>
      <c r="C315" s="34" t="s">
        <v>20</v>
      </c>
      <c r="D315" s="1846" t="s">
        <v>1753</v>
      </c>
      <c r="E315" s="1847"/>
      <c r="F315" s="1847"/>
      <c r="G315" s="1847"/>
      <c r="H315" s="23"/>
      <c r="I315" s="23"/>
      <c r="J315" s="23"/>
      <c r="K315" s="23"/>
    </row>
    <row r="316" spans="1:11">
      <c r="A316" s="23"/>
      <c r="B316" s="23"/>
      <c r="C316" s="34" t="s">
        <v>21</v>
      </c>
      <c r="D316" s="1846" t="s">
        <v>1754</v>
      </c>
      <c r="E316" s="1847"/>
      <c r="F316" s="1847"/>
      <c r="G316" s="1847"/>
      <c r="H316" s="23"/>
      <c r="I316" s="23"/>
      <c r="J316" s="23"/>
      <c r="K316" s="23"/>
    </row>
    <row r="317" spans="1:11" ht="15" customHeight="1">
      <c r="A317" s="23"/>
      <c r="B317" s="23"/>
      <c r="C317" s="35"/>
      <c r="D317" s="36">
        <v>2023</v>
      </c>
      <c r="E317" s="36">
        <v>2024</v>
      </c>
      <c r="F317" s="36">
        <v>2025</v>
      </c>
      <c r="G317" s="36">
        <v>2026</v>
      </c>
      <c r="H317" s="23"/>
      <c r="I317" s="23"/>
      <c r="J317" s="23"/>
      <c r="K317" s="23"/>
    </row>
    <row r="318" spans="1:11" ht="15" customHeight="1">
      <c r="A318" s="23"/>
      <c r="B318" s="23"/>
      <c r="C318" s="37"/>
      <c r="D318" s="38" t="s">
        <v>22</v>
      </c>
      <c r="E318" s="38" t="s">
        <v>23</v>
      </c>
      <c r="F318" s="38" t="s">
        <v>23</v>
      </c>
      <c r="G318" s="38" t="s">
        <v>23</v>
      </c>
      <c r="H318" s="23"/>
      <c r="I318" s="23"/>
      <c r="J318" s="23"/>
      <c r="K318" s="23"/>
    </row>
    <row r="319" spans="1:11" ht="14.1" customHeight="1">
      <c r="A319" s="23"/>
      <c r="B319" s="23"/>
      <c r="C319" s="27" t="s">
        <v>33</v>
      </c>
      <c r="D319" s="31" t="s">
        <v>1755</v>
      </c>
      <c r="E319" s="31" t="s">
        <v>1755</v>
      </c>
      <c r="F319" s="31" t="s">
        <v>1755</v>
      </c>
      <c r="G319" s="31" t="s">
        <v>1755</v>
      </c>
      <c r="H319" s="23"/>
      <c r="I319" s="23"/>
      <c r="J319" s="23"/>
      <c r="K319" s="23"/>
    </row>
    <row r="320" spans="1:11" ht="14.1" customHeight="1">
      <c r="A320" s="23"/>
      <c r="B320" s="23"/>
      <c r="C320" s="27" t="s">
        <v>35</v>
      </c>
      <c r="D320" s="31" t="s">
        <v>1756</v>
      </c>
      <c r="E320" s="31" t="s">
        <v>1757</v>
      </c>
      <c r="F320" s="31" t="s">
        <v>1758</v>
      </c>
      <c r="G320" s="31" t="s">
        <v>1759</v>
      </c>
      <c r="H320" s="23"/>
      <c r="I320" s="23"/>
      <c r="J320" s="23"/>
      <c r="K320" s="23"/>
    </row>
    <row r="321" spans="1:11" ht="14.1" customHeight="1">
      <c r="A321" s="23"/>
      <c r="B321" s="23"/>
      <c r="C321" s="27" t="s">
        <v>40</v>
      </c>
      <c r="D321" s="31" t="s">
        <v>1760</v>
      </c>
      <c r="E321" s="31" t="s">
        <v>1761</v>
      </c>
      <c r="F321" s="31" t="s">
        <v>1762</v>
      </c>
      <c r="G321" s="31" t="s">
        <v>1763</v>
      </c>
      <c r="H321" s="23"/>
      <c r="I321" s="23"/>
      <c r="J321" s="23"/>
      <c r="K321" s="23"/>
    </row>
    <row r="322" spans="1:11" ht="14.1" customHeight="1">
      <c r="A322" s="23"/>
      <c r="B322" s="23"/>
      <c r="C322" s="27" t="s">
        <v>41</v>
      </c>
      <c r="D322" s="31" t="s">
        <v>18</v>
      </c>
      <c r="E322" s="31" t="s">
        <v>42</v>
      </c>
      <c r="F322" s="31" t="s">
        <v>42</v>
      </c>
      <c r="G322" s="31" t="s">
        <v>42</v>
      </c>
      <c r="H322" s="23"/>
      <c r="I322" s="23"/>
      <c r="J322" s="23"/>
      <c r="K322" s="23"/>
    </row>
    <row r="323" spans="1:11" ht="14.1" customHeight="1">
      <c r="A323" s="23"/>
      <c r="B323" s="23"/>
      <c r="C323" s="27" t="s">
        <v>43</v>
      </c>
      <c r="D323" s="31" t="s">
        <v>18</v>
      </c>
      <c r="E323" s="31" t="s">
        <v>1764</v>
      </c>
      <c r="F323" s="31" t="s">
        <v>1765</v>
      </c>
      <c r="G323" s="31" t="s">
        <v>1766</v>
      </c>
      <c r="H323" s="23"/>
      <c r="I323" s="23"/>
      <c r="J323" s="23"/>
      <c r="K323" s="23"/>
    </row>
    <row r="324" spans="1:11" ht="14.1" customHeight="1">
      <c r="A324" s="23"/>
      <c r="B324" s="23"/>
      <c r="C324" s="27" t="s">
        <v>47</v>
      </c>
      <c r="D324" s="31" t="s">
        <v>18</v>
      </c>
      <c r="E324" s="31" t="s">
        <v>1764</v>
      </c>
      <c r="F324" s="31" t="s">
        <v>1765</v>
      </c>
      <c r="G324" s="31" t="s">
        <v>1766</v>
      </c>
      <c r="H324" s="23"/>
      <c r="I324" s="23"/>
      <c r="J324" s="23"/>
      <c r="K324" s="23"/>
    </row>
    <row r="325" spans="1:11" ht="14.1" customHeight="1">
      <c r="A325" s="23"/>
      <c r="B325" s="23"/>
      <c r="C325" s="1848" t="s">
        <v>24</v>
      </c>
      <c r="D325" s="1849"/>
      <c r="E325" s="1849"/>
      <c r="F325" s="1849"/>
      <c r="G325" s="1849"/>
      <c r="H325" s="23"/>
      <c r="I325" s="23"/>
      <c r="J325" s="23"/>
      <c r="K325" s="23"/>
    </row>
    <row r="326" spans="1:11" ht="14.1" customHeight="1">
      <c r="A326" s="23"/>
      <c r="B326" s="23"/>
      <c r="C326" s="35"/>
      <c r="D326" s="36">
        <v>2023</v>
      </c>
      <c r="E326" s="36">
        <v>2024</v>
      </c>
      <c r="F326" s="36">
        <v>2025</v>
      </c>
      <c r="G326" s="36">
        <v>2026</v>
      </c>
      <c r="H326" s="23"/>
      <c r="I326" s="23"/>
      <c r="J326" s="23"/>
      <c r="K326" s="23"/>
    </row>
    <row r="327" spans="1:11" ht="14.1" customHeight="1">
      <c r="A327" s="23"/>
      <c r="B327" s="23"/>
      <c r="C327" s="37"/>
      <c r="D327" s="38" t="s">
        <v>22</v>
      </c>
      <c r="E327" s="38" t="s">
        <v>23</v>
      </c>
      <c r="F327" s="38" t="s">
        <v>23</v>
      </c>
      <c r="G327" s="38" t="s">
        <v>23</v>
      </c>
      <c r="H327" s="23"/>
      <c r="I327" s="23"/>
      <c r="J327" s="23"/>
      <c r="K327" s="23"/>
    </row>
    <row r="328" spans="1:11" ht="14.1" customHeight="1">
      <c r="A328" s="23"/>
      <c r="B328" s="23"/>
      <c r="C328" s="39" t="s">
        <v>48</v>
      </c>
      <c r="D328" s="40">
        <v>0</v>
      </c>
      <c r="E328" s="40">
        <v>315141000</v>
      </c>
      <c r="F328" s="40">
        <v>327141000</v>
      </c>
      <c r="G328" s="40">
        <v>336221000</v>
      </c>
      <c r="H328" s="23"/>
      <c r="I328" s="23"/>
      <c r="J328" s="23"/>
      <c r="K328" s="23"/>
    </row>
    <row r="329" spans="1:11" ht="14.1" customHeight="1">
      <c r="A329" s="23"/>
      <c r="B329" s="23"/>
      <c r="C329" s="39" t="s">
        <v>49</v>
      </c>
      <c r="D329" s="40">
        <v>0</v>
      </c>
      <c r="E329" s="40">
        <v>315141000</v>
      </c>
      <c r="F329" s="40">
        <v>327141000</v>
      </c>
      <c r="G329" s="40">
        <v>336221000</v>
      </c>
      <c r="H329" s="23"/>
      <c r="I329" s="23"/>
      <c r="J329" s="23"/>
      <c r="K329" s="23"/>
    </row>
    <row r="330" spans="1:11" ht="14.1" customHeight="1">
      <c r="A330" s="23"/>
      <c r="B330" s="23"/>
      <c r="C330" s="39" t="s">
        <v>50</v>
      </c>
      <c r="D330" s="40">
        <v>0</v>
      </c>
      <c r="E330" s="40">
        <v>0</v>
      </c>
      <c r="F330" s="40">
        <v>0</v>
      </c>
      <c r="G330" s="40">
        <v>0</v>
      </c>
      <c r="H330" s="23"/>
      <c r="I330" s="23"/>
      <c r="J330" s="23"/>
      <c r="K330" s="23"/>
    </row>
    <row r="331" spans="1:11" ht="14.1" customHeight="1">
      <c r="A331" s="23"/>
      <c r="B331" s="23"/>
      <c r="C331" s="39" t="s">
        <v>51</v>
      </c>
      <c r="D331" s="40">
        <v>0</v>
      </c>
      <c r="E331" s="40">
        <v>52620000</v>
      </c>
      <c r="F331" s="40">
        <v>54620000</v>
      </c>
      <c r="G331" s="40">
        <v>56081000</v>
      </c>
      <c r="H331" s="23"/>
      <c r="I331" s="23"/>
      <c r="J331" s="23"/>
      <c r="K331" s="23"/>
    </row>
    <row r="332" spans="1:11" ht="14.1" customHeight="1">
      <c r="A332" s="23"/>
      <c r="B332" s="23"/>
      <c r="C332" s="39" t="s">
        <v>49</v>
      </c>
      <c r="D332" s="40">
        <v>0</v>
      </c>
      <c r="E332" s="40">
        <v>52620000</v>
      </c>
      <c r="F332" s="40">
        <v>54620000</v>
      </c>
      <c r="G332" s="40">
        <v>56081000</v>
      </c>
      <c r="H332" s="23"/>
      <c r="I332" s="23"/>
      <c r="J332" s="23"/>
      <c r="K332" s="23"/>
    </row>
    <row r="333" spans="1:11" ht="14.1" customHeight="1">
      <c r="A333" s="23"/>
      <c r="B333" s="23"/>
      <c r="C333" s="39" t="s">
        <v>50</v>
      </c>
      <c r="D333" s="40">
        <v>0</v>
      </c>
      <c r="E333" s="40">
        <v>0</v>
      </c>
      <c r="F333" s="40">
        <v>0</v>
      </c>
      <c r="G333" s="40">
        <v>0</v>
      </c>
      <c r="H333" s="23"/>
      <c r="I333" s="23"/>
      <c r="J333" s="23"/>
      <c r="K333" s="23"/>
    </row>
    <row r="334" spans="1:11" ht="14.1" customHeight="1">
      <c r="A334" s="23"/>
      <c r="B334" s="23"/>
      <c r="C334" s="39" t="s">
        <v>52</v>
      </c>
      <c r="D334" s="40">
        <v>0</v>
      </c>
      <c r="E334" s="40">
        <v>65320000</v>
      </c>
      <c r="F334" s="40">
        <v>66320000</v>
      </c>
      <c r="G334" s="40">
        <v>66320000</v>
      </c>
      <c r="H334" s="23"/>
      <c r="I334" s="23"/>
      <c r="J334" s="23"/>
      <c r="K334" s="23"/>
    </row>
    <row r="335" spans="1:11" ht="14.1" customHeight="1">
      <c r="A335" s="23"/>
      <c r="B335" s="23"/>
      <c r="C335" s="39" t="s">
        <v>49</v>
      </c>
      <c r="D335" s="40">
        <v>0</v>
      </c>
      <c r="E335" s="40">
        <v>65320000</v>
      </c>
      <c r="F335" s="40">
        <v>66320000</v>
      </c>
      <c r="G335" s="40">
        <v>66320000</v>
      </c>
      <c r="H335" s="23"/>
      <c r="I335" s="23"/>
      <c r="J335" s="23"/>
      <c r="K335" s="23"/>
    </row>
    <row r="336" spans="1:11" ht="14.1" customHeight="1">
      <c r="A336" s="23"/>
      <c r="B336" s="23"/>
      <c r="C336" s="39" t="s">
        <v>50</v>
      </c>
      <c r="D336" s="40">
        <v>0</v>
      </c>
      <c r="E336" s="40">
        <v>0</v>
      </c>
      <c r="F336" s="40">
        <v>0</v>
      </c>
      <c r="G336" s="40">
        <v>0</v>
      </c>
      <c r="H336" s="23"/>
      <c r="I336" s="23"/>
      <c r="J336" s="23"/>
      <c r="K336" s="23"/>
    </row>
    <row r="337" spans="1:11" ht="14.1" customHeight="1">
      <c r="A337" s="23"/>
      <c r="B337" s="23"/>
      <c r="C337" s="39" t="s">
        <v>53</v>
      </c>
      <c r="D337" s="40">
        <v>0</v>
      </c>
      <c r="E337" s="40">
        <v>0</v>
      </c>
      <c r="F337" s="40">
        <v>0</v>
      </c>
      <c r="G337" s="40">
        <v>0</v>
      </c>
      <c r="H337" s="23"/>
      <c r="I337" s="23"/>
      <c r="J337" s="23"/>
      <c r="K337" s="23"/>
    </row>
    <row r="338" spans="1:11" ht="14.1" customHeight="1">
      <c r="A338" s="23"/>
      <c r="B338" s="23"/>
      <c r="C338" s="39" t="s">
        <v>49</v>
      </c>
      <c r="D338" s="40">
        <v>0</v>
      </c>
      <c r="E338" s="40">
        <v>0</v>
      </c>
      <c r="F338" s="40">
        <v>0</v>
      </c>
      <c r="G338" s="40">
        <v>0</v>
      </c>
      <c r="H338" s="23"/>
      <c r="I338" s="23"/>
      <c r="J338" s="23"/>
      <c r="K338" s="23"/>
    </row>
    <row r="339" spans="1:11" ht="14.1" customHeight="1">
      <c r="A339" s="23"/>
      <c r="B339" s="23"/>
      <c r="C339" s="39" t="s">
        <v>50</v>
      </c>
      <c r="D339" s="40">
        <v>0</v>
      </c>
      <c r="E339" s="40">
        <v>0</v>
      </c>
      <c r="F339" s="40">
        <v>0</v>
      </c>
      <c r="G339" s="40">
        <v>0</v>
      </c>
      <c r="H339" s="23"/>
      <c r="I339" s="23"/>
      <c r="J339" s="23"/>
      <c r="K339" s="23"/>
    </row>
    <row r="340" spans="1:11" ht="14.1" customHeight="1">
      <c r="A340" s="23"/>
      <c r="B340" s="23"/>
      <c r="C340" s="39" t="s">
        <v>54</v>
      </c>
      <c r="D340" s="40">
        <v>0</v>
      </c>
      <c r="E340" s="40">
        <v>1574000</v>
      </c>
      <c r="F340" s="40">
        <v>1574000</v>
      </c>
      <c r="G340" s="40">
        <v>1574000</v>
      </c>
      <c r="H340" s="23"/>
      <c r="I340" s="23"/>
      <c r="J340" s="23"/>
      <c r="K340" s="23"/>
    </row>
    <row r="341" spans="1:11" ht="14.1" customHeight="1">
      <c r="A341" s="23"/>
      <c r="B341" s="23"/>
      <c r="C341" s="39" t="s">
        <v>49</v>
      </c>
      <c r="D341" s="40">
        <v>0</v>
      </c>
      <c r="E341" s="40">
        <v>1574000</v>
      </c>
      <c r="F341" s="40">
        <v>1574000</v>
      </c>
      <c r="G341" s="40">
        <v>1574000</v>
      </c>
      <c r="H341" s="23"/>
      <c r="I341" s="23"/>
      <c r="J341" s="23"/>
      <c r="K341" s="23"/>
    </row>
    <row r="342" spans="1:11" ht="14.1" customHeight="1">
      <c r="A342" s="23"/>
      <c r="B342" s="23"/>
      <c r="C342" s="39" t="s">
        <v>50</v>
      </c>
      <c r="D342" s="40">
        <v>0</v>
      </c>
      <c r="E342" s="40">
        <v>0</v>
      </c>
      <c r="F342" s="40">
        <v>0</v>
      </c>
      <c r="G342" s="40">
        <v>0</v>
      </c>
      <c r="H342" s="23"/>
      <c r="I342" s="23"/>
      <c r="J342" s="23"/>
      <c r="K342" s="23"/>
    </row>
    <row r="343" spans="1:11" ht="14.1" customHeight="1">
      <c r="A343" s="23"/>
      <c r="B343" s="23"/>
      <c r="C343" s="39" t="s">
        <v>55</v>
      </c>
      <c r="D343" s="40">
        <v>0</v>
      </c>
      <c r="E343" s="40">
        <v>0</v>
      </c>
      <c r="F343" s="40">
        <v>0</v>
      </c>
      <c r="G343" s="40">
        <v>0</v>
      </c>
      <c r="H343" s="23"/>
      <c r="I343" s="23"/>
      <c r="J343" s="23"/>
      <c r="K343" s="23"/>
    </row>
    <row r="344" spans="1:11" ht="14.1" customHeight="1">
      <c r="A344" s="23"/>
      <c r="B344" s="23"/>
      <c r="C344" s="39" t="s">
        <v>49</v>
      </c>
      <c r="D344" s="40">
        <v>0</v>
      </c>
      <c r="E344" s="40">
        <v>0</v>
      </c>
      <c r="F344" s="40">
        <v>0</v>
      </c>
      <c r="G344" s="40">
        <v>0</v>
      </c>
      <c r="H344" s="23"/>
      <c r="I344" s="23"/>
      <c r="J344" s="23"/>
      <c r="K344" s="23"/>
    </row>
    <row r="345" spans="1:11" ht="14.1" customHeight="1">
      <c r="A345" s="23"/>
      <c r="B345" s="23"/>
      <c r="C345" s="39" t="s">
        <v>50</v>
      </c>
      <c r="D345" s="40">
        <v>0</v>
      </c>
      <c r="E345" s="40">
        <v>0</v>
      </c>
      <c r="F345" s="40">
        <v>0</v>
      </c>
      <c r="G345" s="40">
        <v>0</v>
      </c>
      <c r="H345" s="23"/>
      <c r="I345" s="23"/>
      <c r="J345" s="23"/>
      <c r="K345" s="23"/>
    </row>
    <row r="346" spans="1:11" ht="14.1" customHeight="1">
      <c r="A346" s="23"/>
      <c r="B346" s="23"/>
      <c r="C346" s="39" t="s">
        <v>56</v>
      </c>
      <c r="D346" s="40">
        <v>0</v>
      </c>
      <c r="E346" s="40">
        <v>0</v>
      </c>
      <c r="F346" s="40">
        <v>0</v>
      </c>
      <c r="G346" s="40">
        <v>0</v>
      </c>
      <c r="H346" s="23"/>
      <c r="I346" s="23"/>
      <c r="J346" s="23"/>
      <c r="K346" s="23"/>
    </row>
    <row r="347" spans="1:11" ht="14.1" customHeight="1">
      <c r="A347" s="23"/>
      <c r="B347" s="23"/>
      <c r="C347" s="39" t="s">
        <v>49</v>
      </c>
      <c r="D347" s="40">
        <v>0</v>
      </c>
      <c r="E347" s="40">
        <v>0</v>
      </c>
      <c r="F347" s="40">
        <v>0</v>
      </c>
      <c r="G347" s="40">
        <v>0</v>
      </c>
      <c r="H347" s="23"/>
      <c r="I347" s="23"/>
      <c r="J347" s="23"/>
      <c r="K347" s="23"/>
    </row>
    <row r="348" spans="1:11" ht="14.1" customHeight="1">
      <c r="A348" s="23"/>
      <c r="B348" s="23"/>
      <c r="C348" s="39" t="s">
        <v>50</v>
      </c>
      <c r="D348" s="40">
        <v>0</v>
      </c>
      <c r="E348" s="40">
        <v>0</v>
      </c>
      <c r="F348" s="40">
        <v>0</v>
      </c>
      <c r="G348" s="40">
        <v>0</v>
      </c>
      <c r="H348" s="23"/>
      <c r="I348" s="23"/>
      <c r="J348" s="23"/>
      <c r="K348" s="23"/>
    </row>
    <row r="349" spans="1:11" ht="14.1" customHeight="1">
      <c r="A349" s="23"/>
      <c r="B349" s="23"/>
      <c r="C349" s="39" t="s">
        <v>57</v>
      </c>
      <c r="D349" s="40">
        <v>0</v>
      </c>
      <c r="E349" s="40">
        <v>0</v>
      </c>
      <c r="F349" s="40">
        <v>0</v>
      </c>
      <c r="G349" s="40">
        <v>0</v>
      </c>
      <c r="H349" s="23"/>
      <c r="I349" s="23"/>
      <c r="J349" s="23"/>
      <c r="K349" s="23"/>
    </row>
    <row r="350" spans="1:11" ht="14.1" customHeight="1">
      <c r="A350" s="23"/>
      <c r="B350" s="23"/>
      <c r="C350" s="39" t="s">
        <v>49</v>
      </c>
      <c r="D350" s="40">
        <v>0</v>
      </c>
      <c r="E350" s="40">
        <v>0</v>
      </c>
      <c r="F350" s="40">
        <v>0</v>
      </c>
      <c r="G350" s="40">
        <v>0</v>
      </c>
      <c r="H350" s="23"/>
      <c r="I350" s="23"/>
      <c r="J350" s="23"/>
      <c r="K350" s="23"/>
    </row>
    <row r="351" spans="1:11" ht="14.1" customHeight="1">
      <c r="A351" s="23"/>
      <c r="B351" s="23"/>
      <c r="C351" s="39" t="s">
        <v>58</v>
      </c>
      <c r="D351" s="40">
        <v>0</v>
      </c>
      <c r="E351" s="40">
        <v>0</v>
      </c>
      <c r="F351" s="40">
        <v>0</v>
      </c>
      <c r="G351" s="40">
        <v>0</v>
      </c>
      <c r="H351" s="23"/>
      <c r="I351" s="23"/>
      <c r="J351" s="23"/>
      <c r="K351" s="23"/>
    </row>
    <row r="352" spans="1:11" ht="14.1" customHeight="1">
      <c r="A352" s="23"/>
      <c r="B352" s="23"/>
      <c r="C352" s="39" t="s">
        <v>59</v>
      </c>
      <c r="D352" s="40">
        <v>0</v>
      </c>
      <c r="E352" s="40">
        <v>0</v>
      </c>
      <c r="F352" s="40">
        <v>0</v>
      </c>
      <c r="G352" s="40">
        <v>0</v>
      </c>
      <c r="H352" s="23"/>
      <c r="I352" s="23"/>
      <c r="J352" s="23"/>
      <c r="K352" s="23"/>
    </row>
    <row r="353" spans="1:11" ht="14.1" customHeight="1">
      <c r="A353" s="23"/>
      <c r="B353" s="23"/>
      <c r="C353" s="39" t="s">
        <v>60</v>
      </c>
      <c r="D353" s="40">
        <v>0</v>
      </c>
      <c r="E353" s="40">
        <v>0</v>
      </c>
      <c r="F353" s="40">
        <v>0</v>
      </c>
      <c r="G353" s="40">
        <v>0</v>
      </c>
      <c r="H353" s="23"/>
      <c r="I353" s="23"/>
      <c r="J353" s="23"/>
      <c r="K353" s="23"/>
    </row>
    <row r="354" spans="1:11" ht="14.1" customHeight="1">
      <c r="A354" s="23"/>
      <c r="B354" s="23"/>
      <c r="C354" s="39" t="s">
        <v>61</v>
      </c>
      <c r="D354" s="40">
        <v>0</v>
      </c>
      <c r="E354" s="40">
        <v>0</v>
      </c>
      <c r="F354" s="40">
        <v>0</v>
      </c>
      <c r="G354" s="40">
        <v>0</v>
      </c>
      <c r="H354" s="23"/>
      <c r="I354" s="23"/>
      <c r="J354" s="23"/>
      <c r="K354" s="23"/>
    </row>
    <row r="355" spans="1:11" ht="14.1" customHeight="1">
      <c r="A355" s="23"/>
      <c r="B355" s="23"/>
      <c r="C355" s="39" t="s">
        <v>62</v>
      </c>
      <c r="D355" s="40">
        <v>0</v>
      </c>
      <c r="E355" s="40">
        <v>0</v>
      </c>
      <c r="F355" s="40">
        <v>0</v>
      </c>
      <c r="G355" s="40">
        <v>0</v>
      </c>
      <c r="H355" s="23"/>
      <c r="I355" s="23"/>
      <c r="J355" s="23"/>
      <c r="K355" s="23"/>
    </row>
    <row r="356" spans="1:11" ht="14.1" customHeight="1">
      <c r="A356" s="23"/>
      <c r="B356" s="23"/>
      <c r="C356" s="39" t="s">
        <v>49</v>
      </c>
      <c r="D356" s="40">
        <v>0</v>
      </c>
      <c r="E356" s="40">
        <v>0</v>
      </c>
      <c r="F356" s="40">
        <v>0</v>
      </c>
      <c r="G356" s="40">
        <v>0</v>
      </c>
      <c r="H356" s="23"/>
      <c r="I356" s="23"/>
      <c r="J356" s="23"/>
      <c r="K356" s="23"/>
    </row>
    <row r="357" spans="1:11" ht="14.1" customHeight="1">
      <c r="A357" s="23"/>
      <c r="B357" s="23"/>
      <c r="C357" s="39" t="s">
        <v>58</v>
      </c>
      <c r="D357" s="40">
        <v>0</v>
      </c>
      <c r="E357" s="40">
        <v>0</v>
      </c>
      <c r="F357" s="40">
        <v>0</v>
      </c>
      <c r="G357" s="40">
        <v>0</v>
      </c>
      <c r="H357" s="23"/>
      <c r="I357" s="23"/>
      <c r="J357" s="23"/>
      <c r="K357" s="23"/>
    </row>
    <row r="358" spans="1:11" ht="14.1" customHeight="1">
      <c r="A358" s="23"/>
      <c r="B358" s="23"/>
      <c r="C358" s="39" t="s">
        <v>59</v>
      </c>
      <c r="D358" s="40">
        <v>0</v>
      </c>
      <c r="E358" s="40">
        <v>0</v>
      </c>
      <c r="F358" s="40">
        <v>0</v>
      </c>
      <c r="G358" s="40">
        <v>0</v>
      </c>
      <c r="H358" s="23"/>
      <c r="I358" s="23"/>
      <c r="J358" s="23"/>
      <c r="K358" s="23"/>
    </row>
    <row r="359" spans="1:11" ht="14.1" customHeight="1">
      <c r="A359" s="23"/>
      <c r="B359" s="23"/>
      <c r="C359" s="39" t="s">
        <v>60</v>
      </c>
      <c r="D359" s="40">
        <v>0</v>
      </c>
      <c r="E359" s="40">
        <v>0</v>
      </c>
      <c r="F359" s="40">
        <v>0</v>
      </c>
      <c r="G359" s="40">
        <v>0</v>
      </c>
      <c r="H359" s="23"/>
      <c r="I359" s="23"/>
      <c r="J359" s="23"/>
      <c r="K359" s="23"/>
    </row>
    <row r="360" spans="1:11" ht="14.1" customHeight="1">
      <c r="A360" s="23"/>
      <c r="B360" s="23"/>
      <c r="C360" s="39" t="s">
        <v>61</v>
      </c>
      <c r="D360" s="40">
        <v>0</v>
      </c>
      <c r="E360" s="40">
        <v>0</v>
      </c>
      <c r="F360" s="40">
        <v>0</v>
      </c>
      <c r="G360" s="40">
        <v>0</v>
      </c>
      <c r="H360" s="23"/>
      <c r="I360" s="23"/>
      <c r="J360" s="23"/>
      <c r="K360" s="23"/>
    </row>
    <row r="361" spans="1:11" ht="14.1" customHeight="1">
      <c r="A361" s="23"/>
      <c r="B361" s="23"/>
      <c r="C361" s="39" t="s">
        <v>63</v>
      </c>
      <c r="D361" s="40">
        <v>0</v>
      </c>
      <c r="E361" s="40">
        <v>0</v>
      </c>
      <c r="F361" s="40">
        <v>0</v>
      </c>
      <c r="G361" s="40">
        <v>0</v>
      </c>
      <c r="H361" s="23"/>
      <c r="I361" s="23"/>
      <c r="J361" s="23"/>
      <c r="K361" s="23"/>
    </row>
    <row r="362" spans="1:11" ht="14.1" customHeight="1">
      <c r="A362" s="23"/>
      <c r="B362" s="23"/>
      <c r="C362" s="39" t="s">
        <v>49</v>
      </c>
      <c r="D362" s="40">
        <v>0</v>
      </c>
      <c r="E362" s="40">
        <v>0</v>
      </c>
      <c r="F362" s="40">
        <v>0</v>
      </c>
      <c r="G362" s="40">
        <v>0</v>
      </c>
      <c r="H362" s="23"/>
      <c r="I362" s="23"/>
      <c r="J362" s="23"/>
      <c r="K362" s="23"/>
    </row>
    <row r="363" spans="1:11" ht="14.1" customHeight="1">
      <c r="A363" s="23"/>
      <c r="B363" s="23"/>
      <c r="C363" s="39" t="s">
        <v>58</v>
      </c>
      <c r="D363" s="40">
        <v>0</v>
      </c>
      <c r="E363" s="40">
        <v>0</v>
      </c>
      <c r="F363" s="40">
        <v>0</v>
      </c>
      <c r="G363" s="40">
        <v>0</v>
      </c>
      <c r="H363" s="23"/>
      <c r="I363" s="23"/>
      <c r="J363" s="23"/>
      <c r="K363" s="23"/>
    </row>
    <row r="364" spans="1:11" ht="14.1" customHeight="1">
      <c r="A364" s="23"/>
      <c r="B364" s="23"/>
      <c r="C364" s="39" t="s">
        <v>59</v>
      </c>
      <c r="D364" s="40">
        <v>0</v>
      </c>
      <c r="E364" s="40">
        <v>0</v>
      </c>
      <c r="F364" s="40">
        <v>0</v>
      </c>
      <c r="G364" s="40">
        <v>0</v>
      </c>
      <c r="H364" s="23"/>
      <c r="I364" s="23"/>
      <c r="J364" s="23"/>
      <c r="K364" s="23"/>
    </row>
    <row r="365" spans="1:11" ht="14.1" customHeight="1">
      <c r="A365" s="23"/>
      <c r="B365" s="23"/>
      <c r="C365" s="39" t="s">
        <v>60</v>
      </c>
      <c r="D365" s="40">
        <v>0</v>
      </c>
      <c r="E365" s="40">
        <v>0</v>
      </c>
      <c r="F365" s="40">
        <v>0</v>
      </c>
      <c r="G365" s="40">
        <v>0</v>
      </c>
      <c r="H365" s="23"/>
      <c r="I365" s="23"/>
      <c r="J365" s="23"/>
      <c r="K365" s="23"/>
    </row>
    <row r="366" spans="1:11" ht="14.1" customHeight="1">
      <c r="A366" s="23"/>
      <c r="B366" s="23"/>
      <c r="C366" s="39" t="s">
        <v>61</v>
      </c>
      <c r="D366" s="40">
        <v>0</v>
      </c>
      <c r="E366" s="40">
        <v>0</v>
      </c>
      <c r="F366" s="40">
        <v>0</v>
      </c>
      <c r="G366" s="40">
        <v>0</v>
      </c>
      <c r="H366" s="23"/>
      <c r="I366" s="23"/>
      <c r="J366" s="23"/>
      <c r="K366" s="23"/>
    </row>
    <row r="367" spans="1:11" ht="14.1" customHeight="1">
      <c r="A367" s="23"/>
      <c r="B367" s="23"/>
      <c r="C367" s="39" t="s">
        <v>64</v>
      </c>
      <c r="D367" s="40">
        <v>0</v>
      </c>
      <c r="E367" s="40">
        <v>0</v>
      </c>
      <c r="F367" s="40">
        <v>0</v>
      </c>
      <c r="G367" s="40">
        <v>0</v>
      </c>
      <c r="H367" s="23"/>
      <c r="I367" s="23"/>
      <c r="J367" s="23"/>
      <c r="K367" s="23"/>
    </row>
    <row r="368" spans="1:11" ht="14.1" customHeight="1">
      <c r="A368" s="23"/>
      <c r="B368" s="23"/>
      <c r="C368" s="39" t="s">
        <v>65</v>
      </c>
      <c r="D368" s="40">
        <v>0</v>
      </c>
      <c r="E368" s="40">
        <v>0</v>
      </c>
      <c r="F368" s="40">
        <v>0</v>
      </c>
      <c r="G368" s="40">
        <v>0</v>
      </c>
      <c r="H368" s="23"/>
      <c r="I368" s="23"/>
      <c r="J368" s="23"/>
      <c r="K368" s="23"/>
    </row>
    <row r="369" spans="1:11" ht="14.1" customHeight="1">
      <c r="A369" s="23"/>
      <c r="B369" s="23"/>
      <c r="C369" s="41" t="s">
        <v>25</v>
      </c>
      <c r="D369" s="40">
        <v>0</v>
      </c>
      <c r="E369" s="40">
        <v>434655000</v>
      </c>
      <c r="F369" s="40">
        <v>449655000</v>
      </c>
      <c r="G369" s="40">
        <v>460196000</v>
      </c>
      <c r="H369" s="23"/>
      <c r="I369" s="23"/>
      <c r="J369" s="23"/>
      <c r="K369" s="23"/>
    </row>
    <row r="370" spans="1:11" ht="15" customHeight="1">
      <c r="A370" s="23"/>
      <c r="B370" s="23"/>
      <c r="C370" s="42" t="s">
        <v>18</v>
      </c>
      <c r="D370" s="43" t="s">
        <v>18</v>
      </c>
      <c r="E370" s="43" t="s">
        <v>18</v>
      </c>
      <c r="F370" s="43" t="s">
        <v>18</v>
      </c>
      <c r="G370" s="43" t="s">
        <v>18</v>
      </c>
      <c r="H370" s="23"/>
      <c r="I370" s="23"/>
      <c r="J370" s="23"/>
      <c r="K370" s="23"/>
    </row>
    <row r="371" spans="1:11" ht="15" customHeight="1">
      <c r="A371" s="23"/>
      <c r="B371" s="23"/>
      <c r="C371" s="26" t="s">
        <v>201</v>
      </c>
      <c r="D371" s="44">
        <v>0</v>
      </c>
      <c r="E371" s="44">
        <v>1182500000</v>
      </c>
      <c r="F371" s="44">
        <v>1068871000</v>
      </c>
      <c r="G371" s="44">
        <v>1078870000</v>
      </c>
      <c r="H371" s="23"/>
      <c r="I371" s="23"/>
      <c r="J371" s="23"/>
      <c r="K371" s="23"/>
    </row>
    <row r="372" spans="1:11" ht="15" customHeight="1">
      <c r="A372" s="23"/>
      <c r="B372" s="23"/>
      <c r="C372" s="27" t="s">
        <v>48</v>
      </c>
      <c r="D372" s="45">
        <v>0</v>
      </c>
      <c r="E372" s="45">
        <v>476751000</v>
      </c>
      <c r="F372" s="45">
        <v>491751000</v>
      </c>
      <c r="G372" s="45">
        <v>492791000</v>
      </c>
      <c r="H372" s="23"/>
      <c r="I372" s="23"/>
      <c r="J372" s="23"/>
      <c r="K372" s="23"/>
    </row>
    <row r="373" spans="1:11" ht="15" customHeight="1">
      <c r="A373" s="23"/>
      <c r="B373" s="23"/>
      <c r="C373" s="27" t="s">
        <v>49</v>
      </c>
      <c r="D373" s="45">
        <v>0</v>
      </c>
      <c r="E373" s="45">
        <v>442487000</v>
      </c>
      <c r="F373" s="45">
        <v>457487000</v>
      </c>
      <c r="G373" s="45">
        <v>458527000</v>
      </c>
      <c r="H373" s="23"/>
      <c r="I373" s="23"/>
      <c r="J373" s="23"/>
      <c r="K373" s="23"/>
    </row>
    <row r="374" spans="1:11" ht="15" customHeight="1">
      <c r="A374" s="23"/>
      <c r="B374" s="23"/>
      <c r="C374" s="27" t="s">
        <v>50</v>
      </c>
      <c r="D374" s="45">
        <v>0</v>
      </c>
      <c r="E374" s="45">
        <v>34264000</v>
      </c>
      <c r="F374" s="45">
        <v>34264000</v>
      </c>
      <c r="G374" s="45">
        <v>34264000</v>
      </c>
      <c r="H374" s="23"/>
      <c r="I374" s="23"/>
      <c r="J374" s="23"/>
      <c r="K374" s="23"/>
    </row>
    <row r="375" spans="1:11" ht="15" customHeight="1">
      <c r="A375" s="23"/>
      <c r="B375" s="23"/>
      <c r="C375" s="27" t="s">
        <v>51</v>
      </c>
      <c r="D375" s="45">
        <v>0</v>
      </c>
      <c r="E375" s="45">
        <v>83149000</v>
      </c>
      <c r="F375" s="45">
        <v>85920000</v>
      </c>
      <c r="G375" s="45">
        <v>84880000</v>
      </c>
      <c r="H375" s="23"/>
      <c r="I375" s="23"/>
      <c r="J375" s="23"/>
      <c r="K375" s="23"/>
    </row>
    <row r="376" spans="1:11" ht="15" customHeight="1">
      <c r="A376" s="23"/>
      <c r="B376" s="23"/>
      <c r="C376" s="27" t="s">
        <v>49</v>
      </c>
      <c r="D376" s="45">
        <v>0</v>
      </c>
      <c r="E376" s="45">
        <v>77264000</v>
      </c>
      <c r="F376" s="45">
        <v>80035000</v>
      </c>
      <c r="G376" s="45">
        <v>78995000</v>
      </c>
      <c r="H376" s="23"/>
      <c r="I376" s="23"/>
      <c r="J376" s="23"/>
      <c r="K376" s="23"/>
    </row>
    <row r="377" spans="1:11" ht="15" customHeight="1">
      <c r="A377" s="23"/>
      <c r="B377" s="23"/>
      <c r="C377" s="27" t="s">
        <v>50</v>
      </c>
      <c r="D377" s="45">
        <v>0</v>
      </c>
      <c r="E377" s="45">
        <v>5885000</v>
      </c>
      <c r="F377" s="45">
        <v>5885000</v>
      </c>
      <c r="G377" s="45">
        <v>5885000</v>
      </c>
      <c r="H377" s="23"/>
      <c r="I377" s="23"/>
      <c r="J377" s="23"/>
      <c r="K377" s="23"/>
    </row>
    <row r="378" spans="1:11" ht="15" customHeight="1">
      <c r="A378" s="23"/>
      <c r="B378" s="23"/>
      <c r="C378" s="27" t="s">
        <v>52</v>
      </c>
      <c r="D378" s="45">
        <v>0</v>
      </c>
      <c r="E378" s="45">
        <v>371026000</v>
      </c>
      <c r="F378" s="45">
        <v>374026000</v>
      </c>
      <c r="G378" s="45">
        <v>384025000</v>
      </c>
      <c r="H378" s="23"/>
      <c r="I378" s="23"/>
      <c r="J378" s="23"/>
      <c r="K378" s="23"/>
    </row>
    <row r="379" spans="1:11" ht="15" customHeight="1">
      <c r="A379" s="23"/>
      <c r="B379" s="23"/>
      <c r="C379" s="27" t="s">
        <v>49</v>
      </c>
      <c r="D379" s="45">
        <v>0</v>
      </c>
      <c r="E379" s="45">
        <v>369026000</v>
      </c>
      <c r="F379" s="45">
        <v>372026000</v>
      </c>
      <c r="G379" s="45">
        <v>382025000</v>
      </c>
      <c r="H379" s="23"/>
      <c r="I379" s="23"/>
      <c r="J379" s="23"/>
      <c r="K379" s="23"/>
    </row>
    <row r="380" spans="1:11" ht="15" customHeight="1">
      <c r="A380" s="23"/>
      <c r="B380" s="23"/>
      <c r="C380" s="27" t="s">
        <v>50</v>
      </c>
      <c r="D380" s="45">
        <v>0</v>
      </c>
      <c r="E380" s="45">
        <v>2000000</v>
      </c>
      <c r="F380" s="45">
        <v>2000000</v>
      </c>
      <c r="G380" s="45">
        <v>2000000</v>
      </c>
      <c r="H380" s="23"/>
      <c r="I380" s="23"/>
      <c r="J380" s="23"/>
      <c r="K380" s="23"/>
    </row>
    <row r="381" spans="1:11" ht="15" customHeight="1">
      <c r="A381" s="23"/>
      <c r="B381" s="23"/>
      <c r="C381" s="27" t="s">
        <v>53</v>
      </c>
      <c r="D381" s="45">
        <v>0</v>
      </c>
      <c r="E381" s="45">
        <v>0</v>
      </c>
      <c r="F381" s="45">
        <v>0</v>
      </c>
      <c r="G381" s="45">
        <v>0</v>
      </c>
      <c r="H381" s="23"/>
      <c r="I381" s="23"/>
      <c r="J381" s="23"/>
      <c r="K381" s="23"/>
    </row>
    <row r="382" spans="1:11" ht="15" customHeight="1">
      <c r="A382" s="23"/>
      <c r="B382" s="23"/>
      <c r="C382" s="27" t="s">
        <v>49</v>
      </c>
      <c r="D382" s="45">
        <v>0</v>
      </c>
      <c r="E382" s="45">
        <v>0</v>
      </c>
      <c r="F382" s="45">
        <v>0</v>
      </c>
      <c r="G382" s="45">
        <v>0</v>
      </c>
      <c r="H382" s="23"/>
      <c r="I382" s="23"/>
      <c r="J382" s="23"/>
      <c r="K382" s="23"/>
    </row>
    <row r="383" spans="1:11" ht="15" customHeight="1">
      <c r="A383" s="23"/>
      <c r="B383" s="23"/>
      <c r="C383" s="27" t="s">
        <v>50</v>
      </c>
      <c r="D383" s="45">
        <v>0</v>
      </c>
      <c r="E383" s="45">
        <v>0</v>
      </c>
      <c r="F383" s="45">
        <v>0</v>
      </c>
      <c r="G383" s="45">
        <v>0</v>
      </c>
      <c r="H383" s="23"/>
      <c r="I383" s="23"/>
      <c r="J383" s="23"/>
      <c r="K383" s="23"/>
    </row>
    <row r="384" spans="1:11" ht="20.100000000000001" customHeight="1">
      <c r="A384" s="23"/>
      <c r="B384" s="23"/>
      <c r="C384" s="27" t="s">
        <v>202</v>
      </c>
      <c r="D384" s="46">
        <v>0</v>
      </c>
      <c r="E384" s="46">
        <v>1574000</v>
      </c>
      <c r="F384" s="46">
        <v>1574000</v>
      </c>
      <c r="G384" s="46">
        <v>1574000</v>
      </c>
      <c r="H384" s="23"/>
      <c r="I384" s="23"/>
      <c r="J384" s="23"/>
      <c r="K384" s="23"/>
    </row>
    <row r="385" spans="1:11" ht="15" customHeight="1">
      <c r="A385" s="23"/>
      <c r="B385" s="23"/>
      <c r="C385" s="27" t="s">
        <v>49</v>
      </c>
      <c r="D385" s="45">
        <v>0</v>
      </c>
      <c r="E385" s="45">
        <v>1574000</v>
      </c>
      <c r="F385" s="45">
        <v>1574000</v>
      </c>
      <c r="G385" s="45">
        <v>1574000</v>
      </c>
      <c r="H385" s="23"/>
      <c r="I385" s="23"/>
      <c r="J385" s="23"/>
      <c r="K385" s="23"/>
    </row>
    <row r="386" spans="1:11" ht="15" customHeight="1">
      <c r="A386" s="23"/>
      <c r="B386" s="23"/>
      <c r="C386" s="27" t="s">
        <v>50</v>
      </c>
      <c r="D386" s="45">
        <v>0</v>
      </c>
      <c r="E386" s="45">
        <v>0</v>
      </c>
      <c r="F386" s="45">
        <v>0</v>
      </c>
      <c r="G386" s="45">
        <v>0</v>
      </c>
      <c r="H386" s="23"/>
      <c r="I386" s="23"/>
      <c r="J386" s="23"/>
      <c r="K386" s="23"/>
    </row>
    <row r="387" spans="1:11" ht="15" customHeight="1">
      <c r="A387" s="23"/>
      <c r="B387" s="23"/>
      <c r="C387" s="27" t="s">
        <v>55</v>
      </c>
      <c r="D387" s="45">
        <v>0</v>
      </c>
      <c r="E387" s="45">
        <v>0</v>
      </c>
      <c r="F387" s="45">
        <v>0</v>
      </c>
      <c r="G387" s="45">
        <v>0</v>
      </c>
      <c r="H387" s="23"/>
      <c r="I387" s="23"/>
      <c r="J387" s="23"/>
      <c r="K387" s="23"/>
    </row>
    <row r="388" spans="1:11" ht="15" customHeight="1">
      <c r="A388" s="23"/>
      <c r="B388" s="23"/>
      <c r="C388" s="27" t="s">
        <v>49</v>
      </c>
      <c r="D388" s="45">
        <v>0</v>
      </c>
      <c r="E388" s="45">
        <v>0</v>
      </c>
      <c r="F388" s="45">
        <v>0</v>
      </c>
      <c r="G388" s="45">
        <v>0</v>
      </c>
      <c r="H388" s="23"/>
      <c r="I388" s="23"/>
      <c r="J388" s="23"/>
      <c r="K388" s="23"/>
    </row>
    <row r="389" spans="1:11" ht="15" customHeight="1">
      <c r="A389" s="23"/>
      <c r="B389" s="23"/>
      <c r="C389" s="27" t="s">
        <v>50</v>
      </c>
      <c r="D389" s="45">
        <v>0</v>
      </c>
      <c r="E389" s="45">
        <v>0</v>
      </c>
      <c r="F389" s="45">
        <v>0</v>
      </c>
      <c r="G389" s="45">
        <v>0</v>
      </c>
      <c r="H389" s="23"/>
      <c r="I389" s="23"/>
      <c r="J389" s="23"/>
      <c r="K389" s="23"/>
    </row>
    <row r="390" spans="1:11" ht="15" customHeight="1">
      <c r="A390" s="23"/>
      <c r="B390" s="23"/>
      <c r="C390" s="27" t="s">
        <v>56</v>
      </c>
      <c r="D390" s="45">
        <v>0</v>
      </c>
      <c r="E390" s="45">
        <v>0</v>
      </c>
      <c r="F390" s="45">
        <v>0</v>
      </c>
      <c r="G390" s="45">
        <v>0</v>
      </c>
      <c r="H390" s="23"/>
      <c r="I390" s="23"/>
      <c r="J390" s="23"/>
      <c r="K390" s="23"/>
    </row>
    <row r="391" spans="1:11" ht="15" customHeight="1">
      <c r="A391" s="23"/>
      <c r="B391" s="23"/>
      <c r="C391" s="27" t="s">
        <v>49</v>
      </c>
      <c r="D391" s="45">
        <v>0</v>
      </c>
      <c r="E391" s="45">
        <v>0</v>
      </c>
      <c r="F391" s="45">
        <v>0</v>
      </c>
      <c r="G391" s="45">
        <v>0</v>
      </c>
      <c r="H391" s="23"/>
      <c r="I391" s="23"/>
      <c r="J391" s="23"/>
      <c r="K391" s="23"/>
    </row>
    <row r="392" spans="1:11" ht="15" customHeight="1">
      <c r="A392" s="23"/>
      <c r="B392" s="23"/>
      <c r="C392" s="27" t="s">
        <v>50</v>
      </c>
      <c r="D392" s="45">
        <v>0</v>
      </c>
      <c r="E392" s="45">
        <v>0</v>
      </c>
      <c r="F392" s="45">
        <v>0</v>
      </c>
      <c r="G392" s="45">
        <v>0</v>
      </c>
      <c r="H392" s="23"/>
      <c r="I392" s="23"/>
      <c r="J392" s="23"/>
      <c r="K392" s="23"/>
    </row>
    <row r="393" spans="1:11" ht="15" customHeight="1">
      <c r="A393" s="23"/>
      <c r="B393" s="23"/>
      <c r="C393" s="27" t="s">
        <v>57</v>
      </c>
      <c r="D393" s="45">
        <v>0</v>
      </c>
      <c r="E393" s="45">
        <v>0</v>
      </c>
      <c r="F393" s="45">
        <v>0</v>
      </c>
      <c r="G393" s="45">
        <v>0</v>
      </c>
      <c r="H393" s="23"/>
      <c r="I393" s="23"/>
      <c r="J393" s="23"/>
      <c r="K393" s="23"/>
    </row>
    <row r="394" spans="1:11" ht="15" customHeight="1">
      <c r="A394" s="23"/>
      <c r="B394" s="23"/>
      <c r="C394" s="27" t="s">
        <v>49</v>
      </c>
      <c r="D394" s="45">
        <v>0</v>
      </c>
      <c r="E394" s="45">
        <v>0</v>
      </c>
      <c r="F394" s="45">
        <v>0</v>
      </c>
      <c r="G394" s="45">
        <v>0</v>
      </c>
      <c r="H394" s="23"/>
      <c r="I394" s="23"/>
      <c r="J394" s="23"/>
      <c r="K394" s="23"/>
    </row>
    <row r="395" spans="1:11" ht="15" customHeight="1">
      <c r="A395" s="23"/>
      <c r="B395" s="23"/>
      <c r="C395" s="27" t="s">
        <v>58</v>
      </c>
      <c r="D395" s="45">
        <v>0</v>
      </c>
      <c r="E395" s="45">
        <v>0</v>
      </c>
      <c r="F395" s="45">
        <v>0</v>
      </c>
      <c r="G395" s="45">
        <v>0</v>
      </c>
      <c r="H395" s="23"/>
      <c r="I395" s="23"/>
      <c r="J395" s="23"/>
      <c r="K395" s="23"/>
    </row>
    <row r="396" spans="1:11" ht="15" customHeight="1">
      <c r="A396" s="23"/>
      <c r="B396" s="23"/>
      <c r="C396" s="27" t="s">
        <v>59</v>
      </c>
      <c r="D396" s="45">
        <v>0</v>
      </c>
      <c r="E396" s="45">
        <v>0</v>
      </c>
      <c r="F396" s="45">
        <v>0</v>
      </c>
      <c r="G396" s="45">
        <v>0</v>
      </c>
      <c r="H396" s="23"/>
      <c r="I396" s="23"/>
      <c r="J396" s="23"/>
      <c r="K396" s="23"/>
    </row>
    <row r="397" spans="1:11" ht="15" customHeight="1">
      <c r="A397" s="23"/>
      <c r="B397" s="23"/>
      <c r="C397" s="27" t="s">
        <v>60</v>
      </c>
      <c r="D397" s="45">
        <v>0</v>
      </c>
      <c r="E397" s="45">
        <v>0</v>
      </c>
      <c r="F397" s="45">
        <v>0</v>
      </c>
      <c r="G397" s="45">
        <v>0</v>
      </c>
      <c r="H397" s="23"/>
      <c r="I397" s="23"/>
      <c r="J397" s="23"/>
      <c r="K397" s="23"/>
    </row>
    <row r="398" spans="1:11" ht="15" customHeight="1">
      <c r="A398" s="23"/>
      <c r="B398" s="23"/>
      <c r="C398" s="27" t="s">
        <v>61</v>
      </c>
      <c r="D398" s="45">
        <v>0</v>
      </c>
      <c r="E398" s="45">
        <v>0</v>
      </c>
      <c r="F398" s="45">
        <v>0</v>
      </c>
      <c r="G398" s="45">
        <v>0</v>
      </c>
      <c r="H398" s="23"/>
      <c r="I398" s="23"/>
      <c r="J398" s="23"/>
      <c r="K398" s="23"/>
    </row>
    <row r="399" spans="1:11" ht="15" customHeight="1">
      <c r="A399" s="23"/>
      <c r="B399" s="23"/>
      <c r="C399" s="27" t="s">
        <v>62</v>
      </c>
      <c r="D399" s="45">
        <v>0</v>
      </c>
      <c r="E399" s="45">
        <v>250000000</v>
      </c>
      <c r="F399" s="45">
        <v>115600000</v>
      </c>
      <c r="G399" s="45">
        <v>115600000</v>
      </c>
      <c r="H399" s="23"/>
      <c r="I399" s="23"/>
      <c r="J399" s="23"/>
      <c r="K399" s="23"/>
    </row>
    <row r="400" spans="1:11" ht="15" customHeight="1">
      <c r="A400" s="23"/>
      <c r="B400" s="23"/>
      <c r="C400" s="27" t="s">
        <v>49</v>
      </c>
      <c r="D400" s="45">
        <v>0</v>
      </c>
      <c r="E400" s="45">
        <v>126200000</v>
      </c>
      <c r="F400" s="45">
        <v>0</v>
      </c>
      <c r="G400" s="45">
        <v>0</v>
      </c>
      <c r="H400" s="23"/>
      <c r="I400" s="23"/>
      <c r="J400" s="23"/>
      <c r="K400" s="23"/>
    </row>
    <row r="401" spans="1:11" ht="15" customHeight="1">
      <c r="A401" s="23"/>
      <c r="B401" s="23"/>
      <c r="C401" s="27" t="s">
        <v>58</v>
      </c>
      <c r="D401" s="45">
        <v>0</v>
      </c>
      <c r="E401" s="45">
        <v>100000000</v>
      </c>
      <c r="F401" s="45">
        <v>100000000</v>
      </c>
      <c r="G401" s="45">
        <v>100000000</v>
      </c>
      <c r="H401" s="23"/>
      <c r="I401" s="23"/>
      <c r="J401" s="23"/>
      <c r="K401" s="23"/>
    </row>
    <row r="402" spans="1:11" ht="15" customHeight="1">
      <c r="A402" s="23"/>
      <c r="B402" s="23"/>
      <c r="C402" s="27" t="s">
        <v>59</v>
      </c>
      <c r="D402" s="45">
        <v>0</v>
      </c>
      <c r="E402" s="45">
        <v>0</v>
      </c>
      <c r="F402" s="45">
        <v>0</v>
      </c>
      <c r="G402" s="45">
        <v>0</v>
      </c>
      <c r="H402" s="23"/>
      <c r="I402" s="23"/>
      <c r="J402" s="23"/>
      <c r="K402" s="23"/>
    </row>
    <row r="403" spans="1:11" ht="15" customHeight="1">
      <c r="A403" s="23"/>
      <c r="B403" s="23"/>
      <c r="C403" s="27" t="s">
        <v>60</v>
      </c>
      <c r="D403" s="45">
        <v>0</v>
      </c>
      <c r="E403" s="45">
        <v>0</v>
      </c>
      <c r="F403" s="45">
        <v>0</v>
      </c>
      <c r="G403" s="45">
        <v>0</v>
      </c>
      <c r="H403" s="23"/>
      <c r="I403" s="23"/>
      <c r="J403" s="23"/>
      <c r="K403" s="23"/>
    </row>
    <row r="404" spans="1:11" ht="15" customHeight="1">
      <c r="A404" s="23"/>
      <c r="B404" s="23"/>
      <c r="C404" s="27" t="s">
        <v>61</v>
      </c>
      <c r="D404" s="45">
        <v>0</v>
      </c>
      <c r="E404" s="45">
        <v>23800000</v>
      </c>
      <c r="F404" s="45">
        <v>15600000</v>
      </c>
      <c r="G404" s="45">
        <v>15600000</v>
      </c>
      <c r="H404" s="23"/>
      <c r="I404" s="23"/>
      <c r="J404" s="23"/>
      <c r="K404" s="23"/>
    </row>
    <row r="405" spans="1:11" ht="15" customHeight="1">
      <c r="A405" s="23"/>
      <c r="B405" s="23"/>
      <c r="C405" s="27" t="s">
        <v>63</v>
      </c>
      <c r="D405" s="45">
        <v>0</v>
      </c>
      <c r="E405" s="45">
        <v>0</v>
      </c>
      <c r="F405" s="45">
        <v>0</v>
      </c>
      <c r="G405" s="45">
        <v>0</v>
      </c>
      <c r="H405" s="23"/>
      <c r="I405" s="23"/>
      <c r="J405" s="23"/>
      <c r="K405" s="23"/>
    </row>
    <row r="406" spans="1:11" ht="15" customHeight="1">
      <c r="A406" s="23"/>
      <c r="B406" s="23"/>
      <c r="C406" s="27" t="s">
        <v>49</v>
      </c>
      <c r="D406" s="45">
        <v>0</v>
      </c>
      <c r="E406" s="45">
        <v>0</v>
      </c>
      <c r="F406" s="45">
        <v>0</v>
      </c>
      <c r="G406" s="45">
        <v>0</v>
      </c>
      <c r="H406" s="23"/>
      <c r="I406" s="23"/>
      <c r="J406" s="23"/>
      <c r="K406" s="23"/>
    </row>
    <row r="407" spans="1:11" ht="15" customHeight="1">
      <c r="A407" s="23"/>
      <c r="B407" s="23"/>
      <c r="C407" s="27" t="s">
        <v>58</v>
      </c>
      <c r="D407" s="45">
        <v>0</v>
      </c>
      <c r="E407" s="45">
        <v>0</v>
      </c>
      <c r="F407" s="45">
        <v>0</v>
      </c>
      <c r="G407" s="45">
        <v>0</v>
      </c>
      <c r="H407" s="23"/>
      <c r="I407" s="23"/>
      <c r="J407" s="23"/>
      <c r="K407" s="23"/>
    </row>
    <row r="408" spans="1:11" ht="15" customHeight="1">
      <c r="A408" s="23"/>
      <c r="B408" s="23"/>
      <c r="C408" s="27" t="s">
        <v>59</v>
      </c>
      <c r="D408" s="45">
        <v>0</v>
      </c>
      <c r="E408" s="45">
        <v>0</v>
      </c>
      <c r="F408" s="45">
        <v>0</v>
      </c>
      <c r="G408" s="45">
        <v>0</v>
      </c>
      <c r="H408" s="23"/>
      <c r="I408" s="23"/>
      <c r="J408" s="23"/>
      <c r="K408" s="23"/>
    </row>
    <row r="409" spans="1:11" ht="15" customHeight="1">
      <c r="A409" s="23"/>
      <c r="B409" s="23"/>
      <c r="C409" s="27" t="s">
        <v>60</v>
      </c>
      <c r="D409" s="45">
        <v>0</v>
      </c>
      <c r="E409" s="45">
        <v>0</v>
      </c>
      <c r="F409" s="45">
        <v>0</v>
      </c>
      <c r="G409" s="45">
        <v>0</v>
      </c>
      <c r="H409" s="23"/>
      <c r="I409" s="23"/>
      <c r="J409" s="23"/>
      <c r="K409" s="23"/>
    </row>
    <row r="410" spans="1:11" ht="15" customHeight="1">
      <c r="A410" s="23"/>
      <c r="B410" s="23"/>
      <c r="C410" s="27" t="s">
        <v>61</v>
      </c>
      <c r="D410" s="45">
        <v>0</v>
      </c>
      <c r="E410" s="45">
        <v>0</v>
      </c>
      <c r="F410" s="45">
        <v>0</v>
      </c>
      <c r="G410" s="45">
        <v>0</v>
      </c>
      <c r="H410" s="23"/>
      <c r="I410" s="23"/>
      <c r="J410" s="23"/>
      <c r="K410" s="23"/>
    </row>
    <row r="411" spans="1:11" ht="15" customHeight="1">
      <c r="A411" s="23"/>
      <c r="B411" s="23"/>
      <c r="C411" s="27" t="s">
        <v>64</v>
      </c>
      <c r="D411" s="45">
        <v>0</v>
      </c>
      <c r="E411" s="45">
        <v>0</v>
      </c>
      <c r="F411" s="45">
        <v>0</v>
      </c>
      <c r="G411" s="45">
        <v>0</v>
      </c>
      <c r="H411" s="23"/>
      <c r="I411" s="23"/>
      <c r="J411" s="23"/>
      <c r="K411" s="23"/>
    </row>
    <row r="412" spans="1:11" ht="15" customHeight="1">
      <c r="A412" s="23"/>
      <c r="B412" s="23"/>
      <c r="C412" s="27" t="s">
        <v>65</v>
      </c>
      <c r="D412" s="45">
        <v>0</v>
      </c>
      <c r="E412" s="45">
        <v>0</v>
      </c>
      <c r="F412" s="45">
        <v>0</v>
      </c>
      <c r="G412" s="45">
        <v>0</v>
      </c>
      <c r="H412" s="23"/>
      <c r="I412" s="23"/>
      <c r="J412" s="23"/>
      <c r="K412" s="23"/>
    </row>
    <row r="413" spans="1:11" ht="20.100000000000001" customHeight="1">
      <c r="A413" s="23"/>
      <c r="B413" s="23"/>
      <c r="C413" s="47" t="s">
        <v>18</v>
      </c>
      <c r="D413" s="23"/>
      <c r="E413" s="23"/>
      <c r="F413" s="23"/>
      <c r="G413" s="23"/>
      <c r="H413" s="23"/>
      <c r="I413" s="23"/>
      <c r="J413" s="23"/>
      <c r="K413" s="23"/>
    </row>
  </sheetData>
  <mergeCells count="44">
    <mergeCell ref="C20:G20"/>
    <mergeCell ref="C1:G1"/>
    <mergeCell ref="C2:G2"/>
    <mergeCell ref="D3:G3"/>
    <mergeCell ref="D4:G4"/>
    <mergeCell ref="D5:G5"/>
    <mergeCell ref="D6:G6"/>
    <mergeCell ref="D7:G7"/>
    <mergeCell ref="C8:G8"/>
    <mergeCell ref="C9:G9"/>
    <mergeCell ref="D10:G10"/>
    <mergeCell ref="D15:G15"/>
    <mergeCell ref="D136:G136"/>
    <mergeCell ref="D21:G21"/>
    <mergeCell ref="D22:G22"/>
    <mergeCell ref="D23:G23"/>
    <mergeCell ref="D24:G24"/>
    <mergeCell ref="C33:G33"/>
    <mergeCell ref="C78:G78"/>
    <mergeCell ref="D79:G79"/>
    <mergeCell ref="D80:G80"/>
    <mergeCell ref="D81:G81"/>
    <mergeCell ref="D82:G82"/>
    <mergeCell ref="C91:G91"/>
    <mergeCell ref="D252:G252"/>
    <mergeCell ref="D137:G137"/>
    <mergeCell ref="D138:G138"/>
    <mergeCell ref="C147:G147"/>
    <mergeCell ref="D192:G192"/>
    <mergeCell ref="D193:G193"/>
    <mergeCell ref="D194:G194"/>
    <mergeCell ref="D195:G195"/>
    <mergeCell ref="C204:G204"/>
    <mergeCell ref="D249:G249"/>
    <mergeCell ref="D250:G250"/>
    <mergeCell ref="D251:G251"/>
    <mergeCell ref="D316:G316"/>
    <mergeCell ref="C325:G325"/>
    <mergeCell ref="C261:G261"/>
    <mergeCell ref="D306:G306"/>
    <mergeCell ref="C312:G312"/>
    <mergeCell ref="D313:G313"/>
    <mergeCell ref="D314:G314"/>
    <mergeCell ref="D315:G315"/>
  </mergeCells>
  <pageMargins left="0" right="0" top="0" bottom="0" header="0" footer="0"/>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536"/>
  <sheetViews>
    <sheetView view="pageBreakPreview" topLeftCell="B498" zoomScale="73" zoomScaleNormal="100" zoomScaleSheetLayoutView="73" workbookViewId="0">
      <selection activeCell="B537" sqref="A537:XFD543"/>
    </sheetView>
  </sheetViews>
  <sheetFormatPr defaultColWidth="9.125" defaultRowHeight="14.25"/>
  <cols>
    <col min="1" max="1" width="13.25" style="24" hidden="1"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23"/>
      <c r="B1" s="23"/>
      <c r="C1" s="1856" t="s">
        <v>0</v>
      </c>
      <c r="D1" s="1857"/>
      <c r="E1" s="1857"/>
      <c r="F1" s="1857"/>
      <c r="G1" s="1857"/>
      <c r="H1" s="23"/>
      <c r="I1" s="23"/>
      <c r="J1" s="23"/>
      <c r="K1" s="23"/>
    </row>
    <row r="2" spans="1:11" ht="24.95" customHeight="1">
      <c r="A2" s="23"/>
      <c r="B2" s="23"/>
      <c r="C2" s="1858" t="s">
        <v>1</v>
      </c>
      <c r="D2" s="1859"/>
      <c r="E2" s="1859"/>
      <c r="F2" s="1859"/>
      <c r="G2" s="1859"/>
      <c r="H2" s="23"/>
      <c r="I2" s="23"/>
      <c r="J2" s="23"/>
      <c r="K2" s="23"/>
    </row>
    <row r="3" spans="1:11" ht="14.1" customHeight="1">
      <c r="A3" s="23"/>
      <c r="B3" s="23"/>
      <c r="C3" s="25" t="s">
        <v>2</v>
      </c>
      <c r="D3" s="1860" t="s">
        <v>2949</v>
      </c>
      <c r="E3" s="1861"/>
      <c r="F3" s="1861"/>
      <c r="G3" s="1861"/>
      <c r="H3" s="23"/>
      <c r="I3" s="23"/>
      <c r="J3" s="23"/>
      <c r="K3" s="23"/>
    </row>
    <row r="4" spans="1:11" ht="14.1" customHeight="1">
      <c r="A4" s="23"/>
      <c r="B4" s="23"/>
      <c r="C4" s="25" t="s">
        <v>4</v>
      </c>
      <c r="D4" s="1860" t="s">
        <v>2950</v>
      </c>
      <c r="E4" s="1861"/>
      <c r="F4" s="1861"/>
      <c r="G4" s="1861"/>
      <c r="H4" s="23"/>
      <c r="I4" s="23"/>
      <c r="J4" s="23"/>
      <c r="K4" s="23"/>
    </row>
    <row r="5" spans="1:11" ht="14.1" customHeight="1">
      <c r="A5" s="23"/>
      <c r="B5" s="23"/>
      <c r="C5" s="25" t="s">
        <v>6</v>
      </c>
      <c r="D5" s="1860" t="s">
        <v>2951</v>
      </c>
      <c r="E5" s="1861"/>
      <c r="F5" s="1861"/>
      <c r="G5" s="1861"/>
      <c r="H5" s="23"/>
      <c r="I5" s="23"/>
      <c r="J5" s="23"/>
      <c r="K5" s="23"/>
    </row>
    <row r="6" spans="1:11" ht="14.1" customHeight="1">
      <c r="A6" s="23"/>
      <c r="B6" s="23"/>
      <c r="C6" s="25" t="s">
        <v>8</v>
      </c>
      <c r="D6" s="1860" t="s">
        <v>2952</v>
      </c>
      <c r="E6" s="1861"/>
      <c r="F6" s="1861"/>
      <c r="G6" s="1861"/>
      <c r="H6" s="23"/>
      <c r="I6" s="23"/>
      <c r="J6" s="23"/>
      <c r="K6" s="23"/>
    </row>
    <row r="7" spans="1:11" ht="14.1" customHeight="1">
      <c r="A7" s="23"/>
      <c r="B7" s="23"/>
      <c r="C7" s="25" t="s">
        <v>10</v>
      </c>
      <c r="D7" s="1862" t="s">
        <v>11</v>
      </c>
      <c r="E7" s="1863"/>
      <c r="F7" s="1863"/>
      <c r="G7" s="1863"/>
      <c r="H7" s="23"/>
      <c r="I7" s="23"/>
      <c r="J7" s="23"/>
      <c r="K7" s="23"/>
    </row>
    <row r="8" spans="1:11" ht="14.1" customHeight="1">
      <c r="A8" s="23"/>
      <c r="B8" s="23"/>
      <c r="C8" s="1864" t="s">
        <v>12</v>
      </c>
      <c r="D8" s="1865"/>
      <c r="E8" s="1865"/>
      <c r="F8" s="1865"/>
      <c r="G8" s="1865"/>
      <c r="H8" s="23"/>
      <c r="I8" s="23"/>
      <c r="J8" s="23"/>
      <c r="K8" s="23"/>
    </row>
    <row r="9" spans="1:11" ht="41.1" customHeight="1">
      <c r="A9" s="23"/>
      <c r="B9" s="23"/>
      <c r="C9" s="1866" t="s">
        <v>2953</v>
      </c>
      <c r="D9" s="1867"/>
      <c r="E9" s="1867"/>
      <c r="F9" s="1867"/>
      <c r="G9" s="1867"/>
      <c r="H9" s="23"/>
      <c r="I9" s="23"/>
      <c r="J9" s="23"/>
      <c r="K9" s="23"/>
    </row>
    <row r="10" spans="1:11" ht="68.099999999999994" customHeight="1">
      <c r="A10" s="23"/>
      <c r="B10" s="23"/>
      <c r="C10" s="26" t="s">
        <v>14</v>
      </c>
      <c r="D10" s="1854" t="s">
        <v>2954</v>
      </c>
      <c r="E10" s="1855"/>
      <c r="F10" s="1855"/>
      <c r="G10" s="1855"/>
      <c r="H10" s="23"/>
      <c r="I10" s="23"/>
      <c r="J10" s="23"/>
      <c r="K10" s="23"/>
    </row>
    <row r="11" spans="1:11" ht="27.95" customHeight="1">
      <c r="A11" s="23"/>
      <c r="B11" s="23"/>
      <c r="C11" s="27" t="s">
        <v>209</v>
      </c>
      <c r="D11" s="28">
        <v>2023</v>
      </c>
      <c r="E11" s="28">
        <v>2024</v>
      </c>
      <c r="F11" s="28">
        <v>2025</v>
      </c>
      <c r="G11" s="28">
        <v>2026</v>
      </c>
      <c r="H11" s="23"/>
      <c r="I11" s="23"/>
      <c r="J11" s="23"/>
      <c r="K11" s="23"/>
    </row>
    <row r="12" spans="1:11" ht="14.1" customHeight="1">
      <c r="A12" s="23"/>
      <c r="B12" s="23"/>
      <c r="C12" s="29"/>
      <c r="D12" s="30" t="s">
        <v>22</v>
      </c>
      <c r="E12" s="30" t="s">
        <v>23</v>
      </c>
      <c r="F12" s="30" t="s">
        <v>23</v>
      </c>
      <c r="G12" s="30" t="s">
        <v>23</v>
      </c>
      <c r="H12" s="23"/>
      <c r="I12" s="23"/>
      <c r="J12" s="23"/>
      <c r="K12" s="23"/>
    </row>
    <row r="13" spans="1:11" ht="41.1" customHeight="1">
      <c r="A13" s="23"/>
      <c r="B13" s="23"/>
      <c r="C13" s="27" t="s">
        <v>2955</v>
      </c>
      <c r="D13" s="31" t="s">
        <v>254</v>
      </c>
      <c r="E13" s="31" t="s">
        <v>225</v>
      </c>
      <c r="F13" s="31" t="s">
        <v>225</v>
      </c>
      <c r="G13" s="31" t="s">
        <v>225</v>
      </c>
      <c r="H13" s="23"/>
      <c r="I13" s="23"/>
      <c r="J13" s="23"/>
      <c r="K13" s="23"/>
    </row>
    <row r="14" spans="1:11" ht="14.1" customHeight="1">
      <c r="A14" s="23"/>
      <c r="B14" s="23"/>
      <c r="C14" s="27" t="s">
        <v>2956</v>
      </c>
      <c r="D14" s="31" t="s">
        <v>2230</v>
      </c>
      <c r="E14" s="31" t="s">
        <v>225</v>
      </c>
      <c r="F14" s="31" t="s">
        <v>225</v>
      </c>
      <c r="G14" s="31" t="s">
        <v>225</v>
      </c>
      <c r="H14" s="23"/>
      <c r="I14" s="23"/>
      <c r="J14" s="23"/>
      <c r="K14" s="23"/>
    </row>
    <row r="15" spans="1:11" ht="86.1" customHeight="1">
      <c r="A15" s="23"/>
      <c r="B15" s="23"/>
      <c r="C15" s="26" t="s">
        <v>16</v>
      </c>
      <c r="D15" s="1854" t="s">
        <v>2957</v>
      </c>
      <c r="E15" s="1855"/>
      <c r="F15" s="1855"/>
      <c r="G15" s="1855"/>
      <c r="H15" s="23"/>
      <c r="I15" s="23"/>
      <c r="J15" s="23"/>
      <c r="K15" s="23"/>
    </row>
    <row r="16" spans="1:11" ht="27.95" customHeight="1">
      <c r="A16" s="23"/>
      <c r="B16" s="23"/>
      <c r="C16" s="27" t="s">
        <v>223</v>
      </c>
      <c r="D16" s="28">
        <v>2023</v>
      </c>
      <c r="E16" s="28">
        <v>2024</v>
      </c>
      <c r="F16" s="28">
        <v>2025</v>
      </c>
      <c r="G16" s="28">
        <v>2026</v>
      </c>
      <c r="H16" s="23"/>
      <c r="I16" s="23"/>
      <c r="J16" s="23"/>
      <c r="K16" s="23"/>
    </row>
    <row r="17" spans="1:11" ht="14.1" customHeight="1">
      <c r="A17" s="23"/>
      <c r="B17" s="23"/>
      <c r="C17" s="29"/>
      <c r="D17" s="30" t="s">
        <v>22</v>
      </c>
      <c r="E17" s="30" t="s">
        <v>23</v>
      </c>
      <c r="F17" s="30" t="s">
        <v>23</v>
      </c>
      <c r="G17" s="30" t="s">
        <v>23</v>
      </c>
      <c r="H17" s="23"/>
      <c r="I17" s="23"/>
      <c r="J17" s="23"/>
      <c r="K17" s="23"/>
    </row>
    <row r="18" spans="1:11" ht="14.1" customHeight="1">
      <c r="A18" s="23"/>
      <c r="B18" s="23"/>
      <c r="C18" s="27" t="s">
        <v>2958</v>
      </c>
      <c r="D18" s="31" t="s">
        <v>225</v>
      </c>
      <c r="E18" s="31" t="s">
        <v>225</v>
      </c>
      <c r="F18" s="31" t="s">
        <v>225</v>
      </c>
      <c r="G18" s="31" t="s">
        <v>225</v>
      </c>
      <c r="H18" s="23"/>
      <c r="I18" s="23"/>
      <c r="J18" s="23"/>
      <c r="K18" s="23"/>
    </row>
    <row r="19" spans="1:11" ht="20.100000000000001" customHeight="1">
      <c r="A19" s="23"/>
      <c r="B19" s="23"/>
      <c r="C19" s="27" t="s">
        <v>2959</v>
      </c>
      <c r="D19" s="31" t="s">
        <v>253</v>
      </c>
      <c r="E19" s="31" t="s">
        <v>225</v>
      </c>
      <c r="F19" s="31" t="s">
        <v>225</v>
      </c>
      <c r="G19" s="31" t="s">
        <v>225</v>
      </c>
      <c r="H19" s="23"/>
      <c r="I19" s="23"/>
      <c r="J19" s="23"/>
      <c r="K19" s="23"/>
    </row>
    <row r="20" spans="1:11" ht="20.100000000000001" customHeight="1">
      <c r="A20" s="23"/>
      <c r="B20" s="23"/>
      <c r="C20" s="27" t="s">
        <v>2960</v>
      </c>
      <c r="D20" s="31" t="s">
        <v>2309</v>
      </c>
      <c r="E20" s="31" t="s">
        <v>252</v>
      </c>
      <c r="F20" s="31" t="s">
        <v>252</v>
      </c>
      <c r="G20" s="31" t="s">
        <v>252</v>
      </c>
      <c r="H20" s="23"/>
      <c r="I20" s="23"/>
      <c r="J20" s="23"/>
      <c r="K20" s="23"/>
    </row>
    <row r="21" spans="1:11" ht="20.100000000000001" customHeight="1">
      <c r="A21" s="23"/>
      <c r="B21" s="23"/>
      <c r="C21" s="27" t="s">
        <v>2961</v>
      </c>
      <c r="D21" s="31" t="s">
        <v>1672</v>
      </c>
      <c r="E21" s="31" t="s">
        <v>252</v>
      </c>
      <c r="F21" s="31" t="s">
        <v>252</v>
      </c>
      <c r="G21" s="31" t="s">
        <v>252</v>
      </c>
      <c r="H21" s="23"/>
      <c r="I21" s="23"/>
      <c r="J21" s="23"/>
      <c r="K21" s="23"/>
    </row>
    <row r="22" spans="1:11" ht="14.1" customHeight="1">
      <c r="A22" s="23"/>
      <c r="B22" s="23"/>
      <c r="C22" s="1852" t="s">
        <v>27</v>
      </c>
      <c r="D22" s="1853"/>
      <c r="E22" s="1853"/>
      <c r="F22" s="1853"/>
      <c r="G22" s="1853"/>
      <c r="H22" s="23"/>
      <c r="I22" s="23"/>
      <c r="J22" s="23"/>
      <c r="K22" s="23"/>
    </row>
    <row r="23" spans="1:11" ht="14.1" customHeight="1">
      <c r="A23" s="23"/>
      <c r="B23" s="23"/>
      <c r="C23" s="32" t="s">
        <v>2962</v>
      </c>
      <c r="D23" s="1852" t="s">
        <v>2963</v>
      </c>
      <c r="E23" s="1853"/>
      <c r="F23" s="1853"/>
      <c r="G23" s="1853"/>
      <c r="H23" s="23"/>
      <c r="I23" s="23"/>
      <c r="J23" s="23"/>
      <c r="K23" s="23"/>
    </row>
    <row r="24" spans="1:11" ht="14.1" customHeight="1">
      <c r="A24" s="23"/>
      <c r="B24" s="23"/>
      <c r="C24" s="33" t="s">
        <v>19</v>
      </c>
      <c r="D24" s="1850" t="s">
        <v>2964</v>
      </c>
      <c r="E24" s="1851"/>
      <c r="F24" s="1851"/>
      <c r="G24" s="1851"/>
      <c r="H24" s="23"/>
      <c r="I24" s="23"/>
      <c r="J24" s="23"/>
      <c r="K24" s="23"/>
    </row>
    <row r="25" spans="1:11" ht="14.1" customHeight="1">
      <c r="A25" s="23"/>
      <c r="B25" s="23"/>
      <c r="C25" s="34" t="s">
        <v>20</v>
      </c>
      <c r="D25" s="1846" t="s">
        <v>2965</v>
      </c>
      <c r="E25" s="1847"/>
      <c r="F25" s="1847"/>
      <c r="G25" s="1847"/>
      <c r="H25" s="23"/>
      <c r="I25" s="23"/>
      <c r="J25" s="23"/>
      <c r="K25" s="23"/>
    </row>
    <row r="26" spans="1:11" ht="14.1" customHeight="1">
      <c r="A26" s="23"/>
      <c r="B26" s="23"/>
      <c r="C26" s="34" t="s">
        <v>21</v>
      </c>
      <c r="D26" s="1846" t="s">
        <v>2966</v>
      </c>
      <c r="E26" s="1847"/>
      <c r="F26" s="1847"/>
      <c r="G26" s="1847"/>
      <c r="H26" s="23"/>
      <c r="I26" s="23"/>
      <c r="J26" s="23"/>
      <c r="K26" s="23"/>
    </row>
    <row r="27" spans="1:11" ht="15" customHeight="1">
      <c r="A27" s="23"/>
      <c r="B27" s="23"/>
      <c r="C27" s="35"/>
      <c r="D27" s="36">
        <v>2023</v>
      </c>
      <c r="E27" s="36">
        <v>2024</v>
      </c>
      <c r="F27" s="36">
        <v>2025</v>
      </c>
      <c r="G27" s="36">
        <v>2026</v>
      </c>
      <c r="H27" s="23"/>
      <c r="I27" s="23"/>
      <c r="J27" s="23"/>
      <c r="K27" s="23"/>
    </row>
    <row r="28" spans="1:11" ht="15" customHeight="1">
      <c r="A28" s="23"/>
      <c r="B28" s="23"/>
      <c r="C28" s="37"/>
      <c r="D28" s="38" t="s">
        <v>22</v>
      </c>
      <c r="E28" s="38" t="s">
        <v>23</v>
      </c>
      <c r="F28" s="38" t="s">
        <v>23</v>
      </c>
      <c r="G28" s="38" t="s">
        <v>23</v>
      </c>
      <c r="H28" s="23"/>
      <c r="I28" s="23"/>
      <c r="J28" s="23"/>
      <c r="K28" s="23"/>
    </row>
    <row r="29" spans="1:11" ht="14.1" customHeight="1">
      <c r="A29" s="23"/>
      <c r="B29" s="23"/>
      <c r="C29" s="27" t="s">
        <v>33</v>
      </c>
      <c r="D29" s="31" t="s">
        <v>2967</v>
      </c>
      <c r="E29" s="31" t="s">
        <v>2968</v>
      </c>
      <c r="F29" s="31" t="s">
        <v>2969</v>
      </c>
      <c r="G29" s="31" t="s">
        <v>2970</v>
      </c>
      <c r="H29" s="23"/>
      <c r="I29" s="23"/>
      <c r="J29" s="23"/>
      <c r="K29" s="23"/>
    </row>
    <row r="30" spans="1:11" ht="14.1" customHeight="1">
      <c r="A30" s="23"/>
      <c r="B30" s="23"/>
      <c r="C30" s="27" t="s">
        <v>35</v>
      </c>
      <c r="D30" s="31" t="s">
        <v>2971</v>
      </c>
      <c r="E30" s="31" t="s">
        <v>2972</v>
      </c>
      <c r="F30" s="31" t="s">
        <v>2973</v>
      </c>
      <c r="G30" s="31" t="s">
        <v>2974</v>
      </c>
      <c r="H30" s="23"/>
      <c r="I30" s="23"/>
      <c r="J30" s="23"/>
      <c r="K30" s="23"/>
    </row>
    <row r="31" spans="1:11" ht="14.1" customHeight="1">
      <c r="A31" s="23"/>
      <c r="B31" s="23"/>
      <c r="C31" s="27" t="s">
        <v>40</v>
      </c>
      <c r="D31" s="31" t="s">
        <v>2975</v>
      </c>
      <c r="E31" s="31" t="s">
        <v>2976</v>
      </c>
      <c r="F31" s="31" t="s">
        <v>2977</v>
      </c>
      <c r="G31" s="31" t="s">
        <v>2978</v>
      </c>
      <c r="H31" s="23"/>
      <c r="I31" s="23"/>
      <c r="J31" s="23"/>
      <c r="K31" s="23"/>
    </row>
    <row r="32" spans="1:11" ht="14.1" customHeight="1">
      <c r="A32" s="23"/>
      <c r="B32" s="23"/>
      <c r="C32" s="27" t="s">
        <v>41</v>
      </c>
      <c r="D32" s="31" t="s">
        <v>18</v>
      </c>
      <c r="E32" s="31" t="s">
        <v>2979</v>
      </c>
      <c r="F32" s="31" t="s">
        <v>2335</v>
      </c>
      <c r="G32" s="31" t="s">
        <v>2980</v>
      </c>
      <c r="H32" s="23"/>
      <c r="I32" s="23"/>
      <c r="J32" s="23"/>
      <c r="K32" s="23"/>
    </row>
    <row r="33" spans="1:11" ht="14.1" customHeight="1">
      <c r="A33" s="23"/>
      <c r="B33" s="23"/>
      <c r="C33" s="27" t="s">
        <v>43</v>
      </c>
      <c r="D33" s="31" t="s">
        <v>18</v>
      </c>
      <c r="E33" s="31" t="s">
        <v>2981</v>
      </c>
      <c r="F33" s="31" t="s">
        <v>2335</v>
      </c>
      <c r="G33" s="31" t="s">
        <v>2982</v>
      </c>
      <c r="H33" s="23"/>
      <c r="I33" s="23"/>
      <c r="J33" s="23"/>
      <c r="K33" s="23"/>
    </row>
    <row r="34" spans="1:11" ht="14.1" customHeight="1">
      <c r="A34" s="23"/>
      <c r="B34" s="23"/>
      <c r="C34" s="27" t="s">
        <v>47</v>
      </c>
      <c r="D34" s="31" t="s">
        <v>18</v>
      </c>
      <c r="E34" s="31" t="s">
        <v>2983</v>
      </c>
      <c r="F34" s="31" t="s">
        <v>42</v>
      </c>
      <c r="G34" s="31" t="s">
        <v>2984</v>
      </c>
      <c r="H34" s="23"/>
      <c r="I34" s="23"/>
      <c r="J34" s="23"/>
      <c r="K34" s="23"/>
    </row>
    <row r="35" spans="1:11" ht="14.1" customHeight="1">
      <c r="A35" s="23"/>
      <c r="B35" s="23"/>
      <c r="C35" s="1848" t="s">
        <v>24</v>
      </c>
      <c r="D35" s="1849"/>
      <c r="E35" s="1849"/>
      <c r="F35" s="1849"/>
      <c r="G35" s="1849"/>
      <c r="H35" s="23"/>
      <c r="I35" s="23"/>
      <c r="J35" s="23"/>
      <c r="K35" s="23"/>
    </row>
    <row r="36" spans="1:11" ht="14.1" customHeight="1">
      <c r="A36" s="23"/>
      <c r="B36" s="23"/>
      <c r="C36" s="35"/>
      <c r="D36" s="36">
        <v>2023</v>
      </c>
      <c r="E36" s="36">
        <v>2024</v>
      </c>
      <c r="F36" s="36">
        <v>2025</v>
      </c>
      <c r="G36" s="36">
        <v>2026</v>
      </c>
      <c r="H36" s="23"/>
      <c r="I36" s="23"/>
      <c r="J36" s="23"/>
      <c r="K36" s="23"/>
    </row>
    <row r="37" spans="1:11" ht="14.1" customHeight="1">
      <c r="A37" s="23"/>
      <c r="B37" s="23"/>
      <c r="C37" s="37"/>
      <c r="D37" s="38" t="s">
        <v>22</v>
      </c>
      <c r="E37" s="38" t="s">
        <v>23</v>
      </c>
      <c r="F37" s="38" t="s">
        <v>23</v>
      </c>
      <c r="G37" s="38" t="s">
        <v>23</v>
      </c>
      <c r="H37" s="23"/>
      <c r="I37" s="23"/>
      <c r="J37" s="23"/>
      <c r="K37" s="23"/>
    </row>
    <row r="38" spans="1:11" ht="14.1" customHeight="1">
      <c r="A38" s="23"/>
      <c r="B38" s="23"/>
      <c r="C38" s="39" t="s">
        <v>48</v>
      </c>
      <c r="D38" s="40">
        <v>0</v>
      </c>
      <c r="E38" s="40">
        <v>88745000</v>
      </c>
      <c r="F38" s="40">
        <v>91851000</v>
      </c>
      <c r="G38" s="40">
        <v>91851000</v>
      </c>
      <c r="H38" s="23"/>
      <c r="I38" s="23"/>
      <c r="J38" s="23"/>
      <c r="K38" s="23"/>
    </row>
    <row r="39" spans="1:11" ht="14.1" customHeight="1">
      <c r="A39" s="23"/>
      <c r="B39" s="23"/>
      <c r="C39" s="39" t="s">
        <v>49</v>
      </c>
      <c r="D39" s="40">
        <v>0</v>
      </c>
      <c r="E39" s="40">
        <v>88745000</v>
      </c>
      <c r="F39" s="40">
        <v>91851000</v>
      </c>
      <c r="G39" s="40">
        <v>91851000</v>
      </c>
      <c r="H39" s="23"/>
      <c r="I39" s="23"/>
      <c r="J39" s="23"/>
      <c r="K39" s="23"/>
    </row>
    <row r="40" spans="1:11" ht="14.1" customHeight="1">
      <c r="A40" s="23"/>
      <c r="B40" s="23"/>
      <c r="C40" s="39" t="s">
        <v>50</v>
      </c>
      <c r="D40" s="40">
        <v>0</v>
      </c>
      <c r="E40" s="40">
        <v>0</v>
      </c>
      <c r="F40" s="40">
        <v>0</v>
      </c>
      <c r="G40" s="40">
        <v>0</v>
      </c>
      <c r="H40" s="23"/>
      <c r="I40" s="23"/>
      <c r="J40" s="23"/>
      <c r="K40" s="23"/>
    </row>
    <row r="41" spans="1:11" ht="14.1" customHeight="1">
      <c r="A41" s="23"/>
      <c r="B41" s="23"/>
      <c r="C41" s="39" t="s">
        <v>51</v>
      </c>
      <c r="D41" s="40">
        <v>0</v>
      </c>
      <c r="E41" s="40">
        <v>11136000</v>
      </c>
      <c r="F41" s="40">
        <v>11200000</v>
      </c>
      <c r="G41" s="40">
        <v>11200000</v>
      </c>
      <c r="H41" s="23"/>
      <c r="I41" s="23"/>
      <c r="J41" s="23"/>
      <c r="K41" s="23"/>
    </row>
    <row r="42" spans="1:11" ht="14.1" customHeight="1">
      <c r="A42" s="23"/>
      <c r="B42" s="23"/>
      <c r="C42" s="39" t="s">
        <v>49</v>
      </c>
      <c r="D42" s="40">
        <v>0</v>
      </c>
      <c r="E42" s="40">
        <v>11136000</v>
      </c>
      <c r="F42" s="40">
        <v>11200000</v>
      </c>
      <c r="G42" s="40">
        <v>11200000</v>
      </c>
      <c r="H42" s="23"/>
      <c r="I42" s="23"/>
      <c r="J42" s="23"/>
      <c r="K42" s="23"/>
    </row>
    <row r="43" spans="1:11" ht="14.1" customHeight="1">
      <c r="A43" s="23"/>
      <c r="B43" s="23"/>
      <c r="C43" s="39" t="s">
        <v>50</v>
      </c>
      <c r="D43" s="40">
        <v>0</v>
      </c>
      <c r="E43" s="40">
        <v>0</v>
      </c>
      <c r="F43" s="40">
        <v>0</v>
      </c>
      <c r="G43" s="40">
        <v>0</v>
      </c>
      <c r="H43" s="23"/>
      <c r="I43" s="23"/>
      <c r="J43" s="23"/>
      <c r="K43" s="23"/>
    </row>
    <row r="44" spans="1:11" ht="14.1" customHeight="1">
      <c r="A44" s="23"/>
      <c r="B44" s="23"/>
      <c r="C44" s="39" t="s">
        <v>52</v>
      </c>
      <c r="D44" s="40">
        <v>0</v>
      </c>
      <c r="E44" s="40">
        <v>48001800</v>
      </c>
      <c r="F44" s="40">
        <v>47518204</v>
      </c>
      <c r="G44" s="40">
        <v>46816000</v>
      </c>
      <c r="H44" s="23"/>
      <c r="I44" s="23"/>
      <c r="J44" s="23"/>
      <c r="K44" s="23"/>
    </row>
    <row r="45" spans="1:11" ht="14.1" customHeight="1">
      <c r="A45" s="23"/>
      <c r="B45" s="23"/>
      <c r="C45" s="39" t="s">
        <v>49</v>
      </c>
      <c r="D45" s="40">
        <v>0</v>
      </c>
      <c r="E45" s="40">
        <v>45001800</v>
      </c>
      <c r="F45" s="40">
        <v>44518204</v>
      </c>
      <c r="G45" s="40">
        <v>43816000</v>
      </c>
      <c r="H45" s="23"/>
      <c r="I45" s="23"/>
      <c r="J45" s="23"/>
      <c r="K45" s="23"/>
    </row>
    <row r="46" spans="1:11" ht="14.1" customHeight="1">
      <c r="A46" s="23"/>
      <c r="B46" s="23"/>
      <c r="C46" s="39" t="s">
        <v>50</v>
      </c>
      <c r="D46" s="40">
        <v>0</v>
      </c>
      <c r="E46" s="40">
        <v>3000000</v>
      </c>
      <c r="F46" s="40">
        <v>3000000</v>
      </c>
      <c r="G46" s="40">
        <v>3000000</v>
      </c>
      <c r="H46" s="23"/>
      <c r="I46" s="23"/>
      <c r="J46" s="23"/>
      <c r="K46" s="23"/>
    </row>
    <row r="47" spans="1:11" ht="14.1" customHeight="1">
      <c r="A47" s="23"/>
      <c r="B47" s="23"/>
      <c r="C47" s="39" t="s">
        <v>53</v>
      </c>
      <c r="D47" s="40">
        <v>0</v>
      </c>
      <c r="E47" s="40">
        <v>0</v>
      </c>
      <c r="F47" s="40">
        <v>0</v>
      </c>
      <c r="G47" s="40">
        <v>0</v>
      </c>
      <c r="H47" s="23"/>
      <c r="I47" s="23"/>
      <c r="J47" s="23"/>
      <c r="K47" s="23"/>
    </row>
    <row r="48" spans="1:11" ht="14.1" customHeight="1">
      <c r="A48" s="23"/>
      <c r="B48" s="23"/>
      <c r="C48" s="39" t="s">
        <v>49</v>
      </c>
      <c r="D48" s="40">
        <v>0</v>
      </c>
      <c r="E48" s="40">
        <v>0</v>
      </c>
      <c r="F48" s="40">
        <v>0</v>
      </c>
      <c r="G48" s="40">
        <v>0</v>
      </c>
      <c r="H48" s="23"/>
      <c r="I48" s="23"/>
      <c r="J48" s="23"/>
      <c r="K48" s="23"/>
    </row>
    <row r="49" spans="1:11" ht="14.1" customHeight="1">
      <c r="A49" s="23"/>
      <c r="B49" s="23"/>
      <c r="C49" s="39" t="s">
        <v>50</v>
      </c>
      <c r="D49" s="40">
        <v>0</v>
      </c>
      <c r="E49" s="40">
        <v>0</v>
      </c>
      <c r="F49" s="40">
        <v>0</v>
      </c>
      <c r="G49" s="40">
        <v>0</v>
      </c>
      <c r="H49" s="23"/>
      <c r="I49" s="23"/>
      <c r="J49" s="23"/>
      <c r="K49" s="23"/>
    </row>
    <row r="50" spans="1:11" ht="14.1" customHeight="1">
      <c r="A50" s="23"/>
      <c r="B50" s="23"/>
      <c r="C50" s="39" t="s">
        <v>54</v>
      </c>
      <c r="D50" s="40">
        <v>0</v>
      </c>
      <c r="E50" s="40">
        <v>0</v>
      </c>
      <c r="F50" s="40">
        <v>0</v>
      </c>
      <c r="G50" s="40">
        <v>0</v>
      </c>
      <c r="H50" s="23"/>
      <c r="I50" s="23"/>
      <c r="J50" s="23"/>
      <c r="K50" s="23"/>
    </row>
    <row r="51" spans="1:11" ht="14.1" customHeight="1">
      <c r="A51" s="23"/>
      <c r="B51" s="23"/>
      <c r="C51" s="39" t="s">
        <v>49</v>
      </c>
      <c r="D51" s="40">
        <v>0</v>
      </c>
      <c r="E51" s="40">
        <v>0</v>
      </c>
      <c r="F51" s="40">
        <v>0</v>
      </c>
      <c r="G51" s="40">
        <v>0</v>
      </c>
      <c r="H51" s="23"/>
      <c r="I51" s="23"/>
      <c r="J51" s="23"/>
      <c r="K51" s="23"/>
    </row>
    <row r="52" spans="1:11" ht="14.1" customHeight="1">
      <c r="A52" s="23"/>
      <c r="B52" s="23"/>
      <c r="C52" s="39" t="s">
        <v>50</v>
      </c>
      <c r="D52" s="40">
        <v>0</v>
      </c>
      <c r="E52" s="40">
        <v>0</v>
      </c>
      <c r="F52" s="40">
        <v>0</v>
      </c>
      <c r="G52" s="40">
        <v>0</v>
      </c>
      <c r="H52" s="23"/>
      <c r="I52" s="23"/>
      <c r="J52" s="23"/>
      <c r="K52" s="23"/>
    </row>
    <row r="53" spans="1:11" ht="14.1" customHeight="1">
      <c r="A53" s="23"/>
      <c r="B53" s="23"/>
      <c r="C53" s="39" t="s">
        <v>55</v>
      </c>
      <c r="D53" s="40">
        <v>0</v>
      </c>
      <c r="E53" s="40">
        <v>0</v>
      </c>
      <c r="F53" s="40">
        <v>0</v>
      </c>
      <c r="G53" s="40">
        <v>0</v>
      </c>
      <c r="H53" s="23"/>
      <c r="I53" s="23"/>
      <c r="J53" s="23"/>
      <c r="K53" s="23"/>
    </row>
    <row r="54" spans="1:11" ht="14.1" customHeight="1">
      <c r="A54" s="23"/>
      <c r="B54" s="23"/>
      <c r="C54" s="39" t="s">
        <v>49</v>
      </c>
      <c r="D54" s="40">
        <v>0</v>
      </c>
      <c r="E54" s="40">
        <v>0</v>
      </c>
      <c r="F54" s="40">
        <v>0</v>
      </c>
      <c r="G54" s="40">
        <v>0</v>
      </c>
      <c r="H54" s="23"/>
      <c r="I54" s="23"/>
      <c r="J54" s="23"/>
      <c r="K54" s="23"/>
    </row>
    <row r="55" spans="1:11" ht="14.1" customHeight="1">
      <c r="A55" s="23"/>
      <c r="B55" s="23"/>
      <c r="C55" s="39" t="s">
        <v>50</v>
      </c>
      <c r="D55" s="40">
        <v>0</v>
      </c>
      <c r="E55" s="40">
        <v>0</v>
      </c>
      <c r="F55" s="40">
        <v>0</v>
      </c>
      <c r="G55" s="40">
        <v>0</v>
      </c>
      <c r="H55" s="23"/>
      <c r="I55" s="23"/>
      <c r="J55" s="23"/>
      <c r="K55" s="23"/>
    </row>
    <row r="56" spans="1:11" ht="14.1" customHeight="1">
      <c r="A56" s="23"/>
      <c r="B56" s="23"/>
      <c r="C56" s="39" t="s">
        <v>56</v>
      </c>
      <c r="D56" s="40">
        <v>0</v>
      </c>
      <c r="E56" s="40">
        <v>284138000</v>
      </c>
      <c r="F56" s="40">
        <v>282922260</v>
      </c>
      <c r="G56" s="40">
        <v>301938000</v>
      </c>
      <c r="H56" s="23"/>
      <c r="I56" s="23"/>
      <c r="J56" s="23"/>
      <c r="K56" s="23"/>
    </row>
    <row r="57" spans="1:11" ht="14.1" customHeight="1">
      <c r="A57" s="23"/>
      <c r="B57" s="23"/>
      <c r="C57" s="39" t="s">
        <v>49</v>
      </c>
      <c r="D57" s="40">
        <v>0</v>
      </c>
      <c r="E57" s="40">
        <v>284138000</v>
      </c>
      <c r="F57" s="40">
        <v>282922260</v>
      </c>
      <c r="G57" s="40">
        <v>301938000</v>
      </c>
      <c r="H57" s="23"/>
      <c r="I57" s="23"/>
      <c r="J57" s="23"/>
      <c r="K57" s="23"/>
    </row>
    <row r="58" spans="1:11" ht="14.1" customHeight="1">
      <c r="A58" s="23"/>
      <c r="B58" s="23"/>
      <c r="C58" s="39" t="s">
        <v>50</v>
      </c>
      <c r="D58" s="40">
        <v>0</v>
      </c>
      <c r="E58" s="40">
        <v>0</v>
      </c>
      <c r="F58" s="40">
        <v>0</v>
      </c>
      <c r="G58" s="40">
        <v>0</v>
      </c>
      <c r="H58" s="23"/>
      <c r="I58" s="23"/>
      <c r="J58" s="23"/>
      <c r="K58" s="23"/>
    </row>
    <row r="59" spans="1:11" ht="14.1" customHeight="1">
      <c r="A59" s="23"/>
      <c r="B59" s="23"/>
      <c r="C59" s="39" t="s">
        <v>57</v>
      </c>
      <c r="D59" s="40">
        <v>0</v>
      </c>
      <c r="E59" s="40">
        <v>0</v>
      </c>
      <c r="F59" s="40">
        <v>0</v>
      </c>
      <c r="G59" s="40">
        <v>0</v>
      </c>
      <c r="H59" s="23"/>
      <c r="I59" s="23"/>
      <c r="J59" s="23"/>
      <c r="K59" s="23"/>
    </row>
    <row r="60" spans="1:11" ht="14.1" customHeight="1">
      <c r="A60" s="23"/>
      <c r="B60" s="23"/>
      <c r="C60" s="39" t="s">
        <v>49</v>
      </c>
      <c r="D60" s="40">
        <v>0</v>
      </c>
      <c r="E60" s="40">
        <v>0</v>
      </c>
      <c r="F60" s="40">
        <v>0</v>
      </c>
      <c r="G60" s="40">
        <v>0</v>
      </c>
      <c r="H60" s="23"/>
      <c r="I60" s="23"/>
      <c r="J60" s="23"/>
      <c r="K60" s="23"/>
    </row>
    <row r="61" spans="1:11" ht="14.1" customHeight="1">
      <c r="A61" s="23"/>
      <c r="B61" s="23"/>
      <c r="C61" s="39" t="s">
        <v>58</v>
      </c>
      <c r="D61" s="40">
        <v>0</v>
      </c>
      <c r="E61" s="40">
        <v>0</v>
      </c>
      <c r="F61" s="40">
        <v>0</v>
      </c>
      <c r="G61" s="40">
        <v>0</v>
      </c>
      <c r="H61" s="23"/>
      <c r="I61" s="23"/>
      <c r="J61" s="23"/>
      <c r="K61" s="23"/>
    </row>
    <row r="62" spans="1:11" ht="14.1" customHeight="1">
      <c r="A62" s="23"/>
      <c r="B62" s="23"/>
      <c r="C62" s="39" t="s">
        <v>59</v>
      </c>
      <c r="D62" s="40">
        <v>0</v>
      </c>
      <c r="E62" s="40">
        <v>0</v>
      </c>
      <c r="F62" s="40">
        <v>0</v>
      </c>
      <c r="G62" s="40">
        <v>0</v>
      </c>
      <c r="H62" s="23"/>
      <c r="I62" s="23"/>
      <c r="J62" s="23"/>
      <c r="K62" s="23"/>
    </row>
    <row r="63" spans="1:11" ht="14.1" customHeight="1">
      <c r="A63" s="23"/>
      <c r="B63" s="23"/>
      <c r="C63" s="39" t="s">
        <v>60</v>
      </c>
      <c r="D63" s="40">
        <v>0</v>
      </c>
      <c r="E63" s="40">
        <v>0</v>
      </c>
      <c r="F63" s="40">
        <v>0</v>
      </c>
      <c r="G63" s="40">
        <v>0</v>
      </c>
      <c r="H63" s="23"/>
      <c r="I63" s="23"/>
      <c r="J63" s="23"/>
      <c r="K63" s="23"/>
    </row>
    <row r="64" spans="1:11" ht="14.1" customHeight="1">
      <c r="A64" s="23"/>
      <c r="B64" s="23"/>
      <c r="C64" s="39" t="s">
        <v>61</v>
      </c>
      <c r="D64" s="40">
        <v>0</v>
      </c>
      <c r="E64" s="40">
        <v>0</v>
      </c>
      <c r="F64" s="40">
        <v>0</v>
      </c>
      <c r="G64" s="40">
        <v>0</v>
      </c>
      <c r="H64" s="23"/>
      <c r="I64" s="23"/>
      <c r="J64" s="23"/>
      <c r="K64" s="23"/>
    </row>
    <row r="65" spans="1:11" ht="14.1" customHeight="1">
      <c r="A65" s="23"/>
      <c r="B65" s="23"/>
      <c r="C65" s="39" t="s">
        <v>62</v>
      </c>
      <c r="D65" s="40">
        <v>0</v>
      </c>
      <c r="E65" s="40">
        <v>0</v>
      </c>
      <c r="F65" s="40">
        <v>0</v>
      </c>
      <c r="G65" s="40">
        <v>0</v>
      </c>
      <c r="H65" s="23"/>
      <c r="I65" s="23"/>
      <c r="J65" s="23"/>
      <c r="K65" s="23"/>
    </row>
    <row r="66" spans="1:11" ht="14.1" customHeight="1">
      <c r="A66" s="23"/>
      <c r="B66" s="23"/>
      <c r="C66" s="39" t="s">
        <v>49</v>
      </c>
      <c r="D66" s="40">
        <v>0</v>
      </c>
      <c r="E66" s="40">
        <v>0</v>
      </c>
      <c r="F66" s="40">
        <v>0</v>
      </c>
      <c r="G66" s="40">
        <v>0</v>
      </c>
      <c r="H66" s="23"/>
      <c r="I66" s="23"/>
      <c r="J66" s="23"/>
      <c r="K66" s="23"/>
    </row>
    <row r="67" spans="1:11" ht="14.1" customHeight="1">
      <c r="A67" s="23"/>
      <c r="B67" s="23"/>
      <c r="C67" s="39" t="s">
        <v>58</v>
      </c>
      <c r="D67" s="40">
        <v>0</v>
      </c>
      <c r="E67" s="40">
        <v>0</v>
      </c>
      <c r="F67" s="40">
        <v>0</v>
      </c>
      <c r="G67" s="40">
        <v>0</v>
      </c>
      <c r="H67" s="23"/>
      <c r="I67" s="23"/>
      <c r="J67" s="23"/>
      <c r="K67" s="23"/>
    </row>
    <row r="68" spans="1:11" ht="14.1" customHeight="1">
      <c r="A68" s="23"/>
      <c r="B68" s="23"/>
      <c r="C68" s="39" t="s">
        <v>59</v>
      </c>
      <c r="D68" s="40">
        <v>0</v>
      </c>
      <c r="E68" s="40">
        <v>0</v>
      </c>
      <c r="F68" s="40">
        <v>0</v>
      </c>
      <c r="G68" s="40">
        <v>0</v>
      </c>
      <c r="H68" s="23"/>
      <c r="I68" s="23"/>
      <c r="J68" s="23"/>
      <c r="K68" s="23"/>
    </row>
    <row r="69" spans="1:11" ht="14.1" customHeight="1">
      <c r="A69" s="23"/>
      <c r="B69" s="23"/>
      <c r="C69" s="39" t="s">
        <v>60</v>
      </c>
      <c r="D69" s="40">
        <v>0</v>
      </c>
      <c r="E69" s="40">
        <v>0</v>
      </c>
      <c r="F69" s="40">
        <v>0</v>
      </c>
      <c r="G69" s="40">
        <v>0</v>
      </c>
      <c r="H69" s="23"/>
      <c r="I69" s="23"/>
      <c r="J69" s="23"/>
      <c r="K69" s="23"/>
    </row>
    <row r="70" spans="1:11" ht="14.1" customHeight="1">
      <c r="A70" s="23"/>
      <c r="B70" s="23"/>
      <c r="C70" s="39" t="s">
        <v>61</v>
      </c>
      <c r="D70" s="40">
        <v>0</v>
      </c>
      <c r="E70" s="40">
        <v>0</v>
      </c>
      <c r="F70" s="40">
        <v>0</v>
      </c>
      <c r="G70" s="40">
        <v>0</v>
      </c>
      <c r="H70" s="23"/>
      <c r="I70" s="23"/>
      <c r="J70" s="23"/>
      <c r="K70" s="23"/>
    </row>
    <row r="71" spans="1:11" ht="14.1" customHeight="1">
      <c r="A71" s="23"/>
      <c r="B71" s="23"/>
      <c r="C71" s="39" t="s">
        <v>63</v>
      </c>
      <c r="D71" s="40">
        <v>0</v>
      </c>
      <c r="E71" s="40">
        <v>0</v>
      </c>
      <c r="F71" s="40">
        <v>0</v>
      </c>
      <c r="G71" s="40">
        <v>0</v>
      </c>
      <c r="H71" s="23"/>
      <c r="I71" s="23"/>
      <c r="J71" s="23"/>
      <c r="K71" s="23"/>
    </row>
    <row r="72" spans="1:11" ht="14.1" customHeight="1">
      <c r="A72" s="23"/>
      <c r="B72" s="23"/>
      <c r="C72" s="39" t="s">
        <v>49</v>
      </c>
      <c r="D72" s="40">
        <v>0</v>
      </c>
      <c r="E72" s="40">
        <v>0</v>
      </c>
      <c r="F72" s="40">
        <v>0</v>
      </c>
      <c r="G72" s="40">
        <v>0</v>
      </c>
      <c r="H72" s="23"/>
      <c r="I72" s="23"/>
      <c r="J72" s="23"/>
      <c r="K72" s="23"/>
    </row>
    <row r="73" spans="1:11" ht="14.1" customHeight="1">
      <c r="A73" s="23"/>
      <c r="B73" s="23"/>
      <c r="C73" s="39" t="s">
        <v>58</v>
      </c>
      <c r="D73" s="40">
        <v>0</v>
      </c>
      <c r="E73" s="40">
        <v>0</v>
      </c>
      <c r="F73" s="40">
        <v>0</v>
      </c>
      <c r="G73" s="40">
        <v>0</v>
      </c>
      <c r="H73" s="23"/>
      <c r="I73" s="23"/>
      <c r="J73" s="23"/>
      <c r="K73" s="23"/>
    </row>
    <row r="74" spans="1:11" ht="14.1" customHeight="1">
      <c r="A74" s="23"/>
      <c r="B74" s="23"/>
      <c r="C74" s="39" t="s">
        <v>59</v>
      </c>
      <c r="D74" s="40">
        <v>0</v>
      </c>
      <c r="E74" s="40">
        <v>0</v>
      </c>
      <c r="F74" s="40">
        <v>0</v>
      </c>
      <c r="G74" s="40">
        <v>0</v>
      </c>
      <c r="H74" s="23"/>
      <c r="I74" s="23"/>
      <c r="J74" s="23"/>
      <c r="K74" s="23"/>
    </row>
    <row r="75" spans="1:11" ht="14.1" customHeight="1">
      <c r="A75" s="23"/>
      <c r="B75" s="23"/>
      <c r="C75" s="39" t="s">
        <v>60</v>
      </c>
      <c r="D75" s="40">
        <v>0</v>
      </c>
      <c r="E75" s="40">
        <v>0</v>
      </c>
      <c r="F75" s="40">
        <v>0</v>
      </c>
      <c r="G75" s="40">
        <v>0</v>
      </c>
      <c r="H75" s="23"/>
      <c r="I75" s="23"/>
      <c r="J75" s="23"/>
      <c r="K75" s="23"/>
    </row>
    <row r="76" spans="1:11" ht="14.1" customHeight="1">
      <c r="A76" s="23"/>
      <c r="B76" s="23"/>
      <c r="C76" s="39" t="s">
        <v>61</v>
      </c>
      <c r="D76" s="40">
        <v>0</v>
      </c>
      <c r="E76" s="40">
        <v>0</v>
      </c>
      <c r="F76" s="40">
        <v>0</v>
      </c>
      <c r="G76" s="40">
        <v>0</v>
      </c>
      <c r="H76" s="23"/>
      <c r="I76" s="23"/>
      <c r="J76" s="23"/>
      <c r="K76" s="23"/>
    </row>
    <row r="77" spans="1:11" ht="14.1" customHeight="1">
      <c r="A77" s="23"/>
      <c r="B77" s="23"/>
      <c r="C77" s="39" t="s">
        <v>64</v>
      </c>
      <c r="D77" s="40">
        <v>0</v>
      </c>
      <c r="E77" s="40">
        <v>0</v>
      </c>
      <c r="F77" s="40">
        <v>0</v>
      </c>
      <c r="G77" s="40">
        <v>0</v>
      </c>
      <c r="H77" s="23"/>
      <c r="I77" s="23"/>
      <c r="J77" s="23"/>
      <c r="K77" s="23"/>
    </row>
    <row r="78" spans="1:11" ht="14.1" customHeight="1">
      <c r="A78" s="23"/>
      <c r="B78" s="23"/>
      <c r="C78" s="39" t="s">
        <v>65</v>
      </c>
      <c r="D78" s="40">
        <v>0</v>
      </c>
      <c r="E78" s="40">
        <v>0</v>
      </c>
      <c r="F78" s="40">
        <v>0</v>
      </c>
      <c r="G78" s="40">
        <v>0</v>
      </c>
      <c r="H78" s="23"/>
      <c r="I78" s="23"/>
      <c r="J78" s="23"/>
      <c r="K78" s="23"/>
    </row>
    <row r="79" spans="1:11" ht="14.1" customHeight="1">
      <c r="A79" s="23"/>
      <c r="B79" s="23"/>
      <c r="C79" s="41" t="s">
        <v>25</v>
      </c>
      <c r="D79" s="40">
        <v>0</v>
      </c>
      <c r="E79" s="40">
        <v>432020800</v>
      </c>
      <c r="F79" s="40">
        <v>433491464</v>
      </c>
      <c r="G79" s="40">
        <v>451805000</v>
      </c>
      <c r="H79" s="23"/>
      <c r="I79" s="23"/>
      <c r="J79" s="23"/>
      <c r="K79" s="23"/>
    </row>
    <row r="80" spans="1:11" ht="14.1" customHeight="1">
      <c r="A80" s="23"/>
      <c r="B80" s="23"/>
      <c r="C80" s="1852" t="s">
        <v>66</v>
      </c>
      <c r="D80" s="1853"/>
      <c r="E80" s="1853"/>
      <c r="F80" s="1853"/>
      <c r="G80" s="1853"/>
      <c r="H80" s="23"/>
      <c r="I80" s="23"/>
      <c r="J80" s="23"/>
      <c r="K80" s="23"/>
    </row>
    <row r="81" spans="1:11" ht="14.1" customHeight="1">
      <c r="A81" s="23"/>
      <c r="B81" s="23"/>
      <c r="C81" s="32" t="s">
        <v>2985</v>
      </c>
      <c r="D81" s="1852" t="s">
        <v>2986</v>
      </c>
      <c r="E81" s="1853"/>
      <c r="F81" s="1853"/>
      <c r="G81" s="1853"/>
      <c r="H81" s="23"/>
      <c r="I81" s="23"/>
      <c r="J81" s="23"/>
      <c r="K81" s="23"/>
    </row>
    <row r="82" spans="1:11" ht="14.1" customHeight="1">
      <c r="A82" s="23"/>
      <c r="B82" s="23"/>
      <c r="C82" s="33" t="s">
        <v>19</v>
      </c>
      <c r="D82" s="1850" t="s">
        <v>2987</v>
      </c>
      <c r="E82" s="1851"/>
      <c r="F82" s="1851"/>
      <c r="G82" s="1851"/>
      <c r="H82" s="23"/>
      <c r="I82" s="23"/>
      <c r="J82" s="23"/>
      <c r="K82" s="23"/>
    </row>
    <row r="83" spans="1:11" ht="14.1" customHeight="1">
      <c r="A83" s="23"/>
      <c r="B83" s="23"/>
      <c r="C83" s="34" t="s">
        <v>20</v>
      </c>
      <c r="D83" s="1846" t="s">
        <v>2899</v>
      </c>
      <c r="E83" s="1847"/>
      <c r="F83" s="1847"/>
      <c r="G83" s="1847"/>
      <c r="H83" s="23"/>
      <c r="I83" s="23"/>
      <c r="J83" s="23"/>
      <c r="K83" s="23"/>
    </row>
    <row r="84" spans="1:11" ht="14.1" customHeight="1">
      <c r="A84" s="23"/>
      <c r="B84" s="23"/>
      <c r="C84" s="34" t="s">
        <v>21</v>
      </c>
      <c r="D84" s="1846" t="s">
        <v>161</v>
      </c>
      <c r="E84" s="1847"/>
      <c r="F84" s="1847"/>
      <c r="G84" s="1847"/>
      <c r="H84" s="23"/>
      <c r="I84" s="23"/>
      <c r="J84" s="23"/>
      <c r="K84" s="23"/>
    </row>
    <row r="85" spans="1:11" ht="15" customHeight="1">
      <c r="A85" s="23"/>
      <c r="B85" s="23"/>
      <c r="C85" s="35"/>
      <c r="D85" s="36">
        <v>2023</v>
      </c>
      <c r="E85" s="36">
        <v>2024</v>
      </c>
      <c r="F85" s="36">
        <v>2025</v>
      </c>
      <c r="G85" s="36">
        <v>2026</v>
      </c>
      <c r="H85" s="23"/>
      <c r="I85" s="23"/>
      <c r="J85" s="23"/>
      <c r="K85" s="23"/>
    </row>
    <row r="86" spans="1:11" ht="15" customHeight="1">
      <c r="A86" s="23"/>
      <c r="B86" s="23"/>
      <c r="C86" s="37"/>
      <c r="D86" s="38" t="s">
        <v>22</v>
      </c>
      <c r="E86" s="38" t="s">
        <v>23</v>
      </c>
      <c r="F86" s="38" t="s">
        <v>23</v>
      </c>
      <c r="G86" s="38" t="s">
        <v>23</v>
      </c>
      <c r="H86" s="23"/>
      <c r="I86" s="23"/>
      <c r="J86" s="23"/>
      <c r="K86" s="23"/>
    </row>
    <row r="87" spans="1:11" ht="14.1" customHeight="1">
      <c r="A87" s="23"/>
      <c r="B87" s="23"/>
      <c r="C87" s="27" t="s">
        <v>33</v>
      </c>
      <c r="D87" s="31" t="s">
        <v>73</v>
      </c>
      <c r="E87" s="31" t="s">
        <v>170</v>
      </c>
      <c r="F87" s="31" t="s">
        <v>1719</v>
      </c>
      <c r="G87" s="31" t="s">
        <v>414</v>
      </c>
      <c r="H87" s="23"/>
      <c r="I87" s="23"/>
      <c r="J87" s="23"/>
      <c r="K87" s="23"/>
    </row>
    <row r="88" spans="1:11" ht="14.1" customHeight="1">
      <c r="A88" s="23"/>
      <c r="B88" s="23"/>
      <c r="C88" s="27" t="s">
        <v>35</v>
      </c>
      <c r="D88" s="31" t="s">
        <v>2988</v>
      </c>
      <c r="E88" s="31" t="s">
        <v>2989</v>
      </c>
      <c r="F88" s="31" t="s">
        <v>2990</v>
      </c>
      <c r="G88" s="31" t="s">
        <v>2991</v>
      </c>
      <c r="H88" s="23"/>
      <c r="I88" s="23"/>
      <c r="J88" s="23"/>
      <c r="K88" s="23"/>
    </row>
    <row r="89" spans="1:11" ht="14.1" customHeight="1">
      <c r="A89" s="23"/>
      <c r="B89" s="23"/>
      <c r="C89" s="27" t="s">
        <v>40</v>
      </c>
      <c r="D89" s="31" t="s">
        <v>2992</v>
      </c>
      <c r="E89" s="31" t="s">
        <v>2993</v>
      </c>
      <c r="F89" s="31" t="s">
        <v>2994</v>
      </c>
      <c r="G89" s="31" t="s">
        <v>2995</v>
      </c>
      <c r="H89" s="23"/>
      <c r="I89" s="23"/>
      <c r="J89" s="23"/>
      <c r="K89" s="23"/>
    </row>
    <row r="90" spans="1:11" ht="14.1" customHeight="1">
      <c r="A90" s="23"/>
      <c r="B90" s="23"/>
      <c r="C90" s="27" t="s">
        <v>41</v>
      </c>
      <c r="D90" s="31" t="s">
        <v>18</v>
      </c>
      <c r="E90" s="31" t="s">
        <v>2996</v>
      </c>
      <c r="F90" s="31" t="s">
        <v>191</v>
      </c>
      <c r="G90" s="31" t="s">
        <v>2997</v>
      </c>
      <c r="H90" s="23"/>
      <c r="I90" s="23"/>
      <c r="J90" s="23"/>
      <c r="K90" s="23"/>
    </row>
    <row r="91" spans="1:11" ht="14.1" customHeight="1">
      <c r="A91" s="23"/>
      <c r="B91" s="23"/>
      <c r="C91" s="27" t="s">
        <v>43</v>
      </c>
      <c r="D91" s="31" t="s">
        <v>18</v>
      </c>
      <c r="E91" s="31" t="s">
        <v>2998</v>
      </c>
      <c r="F91" s="31" t="s">
        <v>2999</v>
      </c>
      <c r="G91" s="31" t="s">
        <v>3000</v>
      </c>
      <c r="H91" s="23"/>
      <c r="I91" s="23"/>
      <c r="J91" s="23"/>
      <c r="K91" s="23"/>
    </row>
    <row r="92" spans="1:11" ht="14.1" customHeight="1">
      <c r="A92" s="23"/>
      <c r="B92" s="23"/>
      <c r="C92" s="27" t="s">
        <v>47</v>
      </c>
      <c r="D92" s="31" t="s">
        <v>18</v>
      </c>
      <c r="E92" s="31" t="s">
        <v>3001</v>
      </c>
      <c r="F92" s="31" t="s">
        <v>3002</v>
      </c>
      <c r="G92" s="31" t="s">
        <v>3003</v>
      </c>
      <c r="H92" s="23"/>
      <c r="I92" s="23"/>
      <c r="J92" s="23"/>
      <c r="K92" s="23"/>
    </row>
    <row r="93" spans="1:11" ht="14.1" customHeight="1">
      <c r="A93" s="23"/>
      <c r="B93" s="23"/>
      <c r="C93" s="1848" t="s">
        <v>24</v>
      </c>
      <c r="D93" s="1849"/>
      <c r="E93" s="1849"/>
      <c r="F93" s="1849"/>
      <c r="G93" s="1849"/>
      <c r="H93" s="23"/>
      <c r="I93" s="23"/>
      <c r="J93" s="23"/>
      <c r="K93" s="23"/>
    </row>
    <row r="94" spans="1:11" ht="14.1" customHeight="1">
      <c r="A94" s="23"/>
      <c r="B94" s="23"/>
      <c r="C94" s="35"/>
      <c r="D94" s="36">
        <v>2023</v>
      </c>
      <c r="E94" s="36">
        <v>2024</v>
      </c>
      <c r="F94" s="36">
        <v>2025</v>
      </c>
      <c r="G94" s="36">
        <v>2026</v>
      </c>
      <c r="H94" s="23"/>
      <c r="I94" s="23"/>
      <c r="J94" s="23"/>
      <c r="K94" s="23"/>
    </row>
    <row r="95" spans="1:11" ht="14.1" customHeight="1">
      <c r="A95" s="23"/>
      <c r="B95" s="23"/>
      <c r="C95" s="37"/>
      <c r="D95" s="38" t="s">
        <v>22</v>
      </c>
      <c r="E95" s="38" t="s">
        <v>23</v>
      </c>
      <c r="F95" s="38" t="s">
        <v>23</v>
      </c>
      <c r="G95" s="38" t="s">
        <v>23</v>
      </c>
      <c r="H95" s="23"/>
      <c r="I95" s="23"/>
      <c r="J95" s="23"/>
      <c r="K95" s="23"/>
    </row>
    <row r="96" spans="1:11" ht="14.1" customHeight="1">
      <c r="A96" s="23"/>
      <c r="B96" s="23"/>
      <c r="C96" s="39" t="s">
        <v>48</v>
      </c>
      <c r="D96" s="40">
        <v>0</v>
      </c>
      <c r="E96" s="40">
        <v>0</v>
      </c>
      <c r="F96" s="40">
        <v>0</v>
      </c>
      <c r="G96" s="40">
        <v>0</v>
      </c>
      <c r="H96" s="23"/>
      <c r="I96" s="23"/>
      <c r="J96" s="23"/>
      <c r="K96" s="23"/>
    </row>
    <row r="97" spans="1:11" ht="14.1" customHeight="1">
      <c r="A97" s="23"/>
      <c r="B97" s="23"/>
      <c r="C97" s="39" t="s">
        <v>49</v>
      </c>
      <c r="D97" s="40">
        <v>0</v>
      </c>
      <c r="E97" s="40">
        <v>0</v>
      </c>
      <c r="F97" s="40">
        <v>0</v>
      </c>
      <c r="G97" s="40">
        <v>0</v>
      </c>
      <c r="H97" s="23"/>
      <c r="I97" s="23"/>
      <c r="J97" s="23"/>
      <c r="K97" s="23"/>
    </row>
    <row r="98" spans="1:11" ht="14.1" customHeight="1">
      <c r="A98" s="23"/>
      <c r="B98" s="23"/>
      <c r="C98" s="39" t="s">
        <v>50</v>
      </c>
      <c r="D98" s="40">
        <v>0</v>
      </c>
      <c r="E98" s="40">
        <v>0</v>
      </c>
      <c r="F98" s="40">
        <v>0</v>
      </c>
      <c r="G98" s="40">
        <v>0</v>
      </c>
      <c r="H98" s="23"/>
      <c r="I98" s="23"/>
      <c r="J98" s="23"/>
      <c r="K98" s="23"/>
    </row>
    <row r="99" spans="1:11" ht="14.1" customHeight="1">
      <c r="A99" s="23"/>
      <c r="B99" s="23"/>
      <c r="C99" s="39" t="s">
        <v>51</v>
      </c>
      <c r="D99" s="40">
        <v>0</v>
      </c>
      <c r="E99" s="40">
        <v>0</v>
      </c>
      <c r="F99" s="40">
        <v>0</v>
      </c>
      <c r="G99" s="40">
        <v>0</v>
      </c>
      <c r="H99" s="23"/>
      <c r="I99" s="23"/>
      <c r="J99" s="23"/>
      <c r="K99" s="23"/>
    </row>
    <row r="100" spans="1:11" ht="14.1" customHeight="1">
      <c r="A100" s="23"/>
      <c r="B100" s="23"/>
      <c r="C100" s="39" t="s">
        <v>49</v>
      </c>
      <c r="D100" s="40">
        <v>0</v>
      </c>
      <c r="E100" s="40">
        <v>0</v>
      </c>
      <c r="F100" s="40">
        <v>0</v>
      </c>
      <c r="G100" s="40">
        <v>0</v>
      </c>
      <c r="H100" s="23"/>
      <c r="I100" s="23"/>
      <c r="J100" s="23"/>
      <c r="K100" s="23"/>
    </row>
    <row r="101" spans="1:11" ht="14.1" customHeight="1">
      <c r="A101" s="23"/>
      <c r="B101" s="23"/>
      <c r="C101" s="39" t="s">
        <v>50</v>
      </c>
      <c r="D101" s="40">
        <v>0</v>
      </c>
      <c r="E101" s="40">
        <v>0</v>
      </c>
      <c r="F101" s="40">
        <v>0</v>
      </c>
      <c r="G101" s="40">
        <v>0</v>
      </c>
      <c r="H101" s="23"/>
      <c r="I101" s="23"/>
      <c r="J101" s="23"/>
      <c r="K101" s="23"/>
    </row>
    <row r="102" spans="1:11" ht="14.1" customHeight="1">
      <c r="A102" s="23"/>
      <c r="B102" s="23"/>
      <c r="C102" s="39" t="s">
        <v>52</v>
      </c>
      <c r="D102" s="40">
        <v>0</v>
      </c>
      <c r="E102" s="40">
        <v>0</v>
      </c>
      <c r="F102" s="40">
        <v>0</v>
      </c>
      <c r="G102" s="40">
        <v>0</v>
      </c>
      <c r="H102" s="23"/>
      <c r="I102" s="23"/>
      <c r="J102" s="23"/>
      <c r="K102" s="23"/>
    </row>
    <row r="103" spans="1:11" ht="14.1" customHeight="1">
      <c r="A103" s="23"/>
      <c r="B103" s="23"/>
      <c r="C103" s="39" t="s">
        <v>49</v>
      </c>
      <c r="D103" s="40">
        <v>0</v>
      </c>
      <c r="E103" s="40">
        <v>0</v>
      </c>
      <c r="F103" s="40">
        <v>0</v>
      </c>
      <c r="G103" s="40">
        <v>0</v>
      </c>
      <c r="H103" s="23"/>
      <c r="I103" s="23"/>
      <c r="J103" s="23"/>
      <c r="K103" s="23"/>
    </row>
    <row r="104" spans="1:11" ht="14.1" customHeight="1">
      <c r="A104" s="23"/>
      <c r="B104" s="23"/>
      <c r="C104" s="39" t="s">
        <v>50</v>
      </c>
      <c r="D104" s="40">
        <v>0</v>
      </c>
      <c r="E104" s="40">
        <v>0</v>
      </c>
      <c r="F104" s="40">
        <v>0</v>
      </c>
      <c r="G104" s="40">
        <v>0</v>
      </c>
      <c r="H104" s="23"/>
      <c r="I104" s="23"/>
      <c r="J104" s="23"/>
      <c r="K104" s="23"/>
    </row>
    <row r="105" spans="1:11" ht="14.1" customHeight="1">
      <c r="A105" s="23"/>
      <c r="B105" s="23"/>
      <c r="C105" s="39" t="s">
        <v>53</v>
      </c>
      <c r="D105" s="40">
        <v>0</v>
      </c>
      <c r="E105" s="40">
        <v>0</v>
      </c>
      <c r="F105" s="40">
        <v>0</v>
      </c>
      <c r="G105" s="40">
        <v>0</v>
      </c>
      <c r="H105" s="23"/>
      <c r="I105" s="23"/>
      <c r="J105" s="23"/>
      <c r="K105" s="23"/>
    </row>
    <row r="106" spans="1:11" ht="14.1" customHeight="1">
      <c r="A106" s="23"/>
      <c r="B106" s="23"/>
      <c r="C106" s="39" t="s">
        <v>49</v>
      </c>
      <c r="D106" s="40">
        <v>0</v>
      </c>
      <c r="E106" s="40">
        <v>0</v>
      </c>
      <c r="F106" s="40">
        <v>0</v>
      </c>
      <c r="G106" s="40">
        <v>0</v>
      </c>
      <c r="H106" s="23"/>
      <c r="I106" s="23"/>
      <c r="J106" s="23"/>
      <c r="K106" s="23"/>
    </row>
    <row r="107" spans="1:11" ht="14.1" customHeight="1">
      <c r="A107" s="23"/>
      <c r="B107" s="23"/>
      <c r="C107" s="39" t="s">
        <v>50</v>
      </c>
      <c r="D107" s="40">
        <v>0</v>
      </c>
      <c r="E107" s="40">
        <v>0</v>
      </c>
      <c r="F107" s="40">
        <v>0</v>
      </c>
      <c r="G107" s="40">
        <v>0</v>
      </c>
      <c r="H107" s="23"/>
      <c r="I107" s="23"/>
      <c r="J107" s="23"/>
      <c r="K107" s="23"/>
    </row>
    <row r="108" spans="1:11" ht="14.1" customHeight="1">
      <c r="A108" s="23"/>
      <c r="B108" s="23"/>
      <c r="C108" s="39" t="s">
        <v>54</v>
      </c>
      <c r="D108" s="40">
        <v>0</v>
      </c>
      <c r="E108" s="40">
        <v>0</v>
      </c>
      <c r="F108" s="40">
        <v>0</v>
      </c>
      <c r="G108" s="40">
        <v>0</v>
      </c>
      <c r="H108" s="23"/>
      <c r="I108" s="23"/>
      <c r="J108" s="23"/>
      <c r="K108" s="23"/>
    </row>
    <row r="109" spans="1:11" ht="14.1" customHeight="1">
      <c r="A109" s="23"/>
      <c r="B109" s="23"/>
      <c r="C109" s="39" t="s">
        <v>49</v>
      </c>
      <c r="D109" s="40">
        <v>0</v>
      </c>
      <c r="E109" s="40">
        <v>0</v>
      </c>
      <c r="F109" s="40">
        <v>0</v>
      </c>
      <c r="G109" s="40">
        <v>0</v>
      </c>
      <c r="H109" s="23"/>
      <c r="I109" s="23"/>
      <c r="J109" s="23"/>
      <c r="K109" s="23"/>
    </row>
    <row r="110" spans="1:11" ht="14.1" customHeight="1">
      <c r="A110" s="23"/>
      <c r="B110" s="23"/>
      <c r="C110" s="39" t="s">
        <v>50</v>
      </c>
      <c r="D110" s="40">
        <v>0</v>
      </c>
      <c r="E110" s="40">
        <v>0</v>
      </c>
      <c r="F110" s="40">
        <v>0</v>
      </c>
      <c r="G110" s="40">
        <v>0</v>
      </c>
      <c r="H110" s="23"/>
      <c r="I110" s="23"/>
      <c r="J110" s="23"/>
      <c r="K110" s="23"/>
    </row>
    <row r="111" spans="1:11" ht="14.1" customHeight="1">
      <c r="A111" s="23"/>
      <c r="B111" s="23"/>
      <c r="C111" s="39" t="s">
        <v>55</v>
      </c>
      <c r="D111" s="40">
        <v>0</v>
      </c>
      <c r="E111" s="40">
        <v>0</v>
      </c>
      <c r="F111" s="40">
        <v>0</v>
      </c>
      <c r="G111" s="40">
        <v>0</v>
      </c>
      <c r="H111" s="23"/>
      <c r="I111" s="23"/>
      <c r="J111" s="23"/>
      <c r="K111" s="23"/>
    </row>
    <row r="112" spans="1:11" ht="14.1" customHeight="1">
      <c r="A112" s="23"/>
      <c r="B112" s="23"/>
      <c r="C112" s="39" t="s">
        <v>49</v>
      </c>
      <c r="D112" s="40">
        <v>0</v>
      </c>
      <c r="E112" s="40">
        <v>0</v>
      </c>
      <c r="F112" s="40">
        <v>0</v>
      </c>
      <c r="G112" s="40">
        <v>0</v>
      </c>
      <c r="H112" s="23"/>
      <c r="I112" s="23"/>
      <c r="J112" s="23"/>
      <c r="K112" s="23"/>
    </row>
    <row r="113" spans="1:11" ht="14.1" customHeight="1">
      <c r="A113" s="23"/>
      <c r="B113" s="23"/>
      <c r="C113" s="39" t="s">
        <v>50</v>
      </c>
      <c r="D113" s="40">
        <v>0</v>
      </c>
      <c r="E113" s="40">
        <v>0</v>
      </c>
      <c r="F113" s="40">
        <v>0</v>
      </c>
      <c r="G113" s="40">
        <v>0</v>
      </c>
      <c r="H113" s="23"/>
      <c r="I113" s="23"/>
      <c r="J113" s="23"/>
      <c r="K113" s="23"/>
    </row>
    <row r="114" spans="1:11" ht="14.1" customHeight="1">
      <c r="A114" s="23"/>
      <c r="B114" s="23"/>
      <c r="C114" s="39" t="s">
        <v>56</v>
      </c>
      <c r="D114" s="40">
        <v>0</v>
      </c>
      <c r="E114" s="40">
        <v>0</v>
      </c>
      <c r="F114" s="40">
        <v>0</v>
      </c>
      <c r="G114" s="40">
        <v>0</v>
      </c>
      <c r="H114" s="23"/>
      <c r="I114" s="23"/>
      <c r="J114" s="23"/>
      <c r="K114" s="23"/>
    </row>
    <row r="115" spans="1:11" ht="14.1" customHeight="1">
      <c r="A115" s="23"/>
      <c r="B115" s="23"/>
      <c r="C115" s="39" t="s">
        <v>49</v>
      </c>
      <c r="D115" s="40">
        <v>0</v>
      </c>
      <c r="E115" s="40">
        <v>0</v>
      </c>
      <c r="F115" s="40">
        <v>0</v>
      </c>
      <c r="G115" s="40">
        <v>0</v>
      </c>
      <c r="H115" s="23"/>
      <c r="I115" s="23"/>
      <c r="J115" s="23"/>
      <c r="K115" s="23"/>
    </row>
    <row r="116" spans="1:11" ht="14.1" customHeight="1">
      <c r="A116" s="23"/>
      <c r="B116" s="23"/>
      <c r="C116" s="39" t="s">
        <v>50</v>
      </c>
      <c r="D116" s="40">
        <v>0</v>
      </c>
      <c r="E116" s="40">
        <v>0</v>
      </c>
      <c r="F116" s="40">
        <v>0</v>
      </c>
      <c r="G116" s="40">
        <v>0</v>
      </c>
      <c r="H116" s="23"/>
      <c r="I116" s="23"/>
      <c r="J116" s="23"/>
      <c r="K116" s="23"/>
    </row>
    <row r="117" spans="1:11" ht="14.1" customHeight="1">
      <c r="A117" s="23"/>
      <c r="B117" s="23"/>
      <c r="C117" s="39" t="s">
        <v>57</v>
      </c>
      <c r="D117" s="40">
        <v>0</v>
      </c>
      <c r="E117" s="40">
        <v>0</v>
      </c>
      <c r="F117" s="40">
        <v>0</v>
      </c>
      <c r="G117" s="40">
        <v>0</v>
      </c>
      <c r="H117" s="23"/>
      <c r="I117" s="23"/>
      <c r="J117" s="23"/>
      <c r="K117" s="23"/>
    </row>
    <row r="118" spans="1:11" ht="14.1" customHeight="1">
      <c r="A118" s="23"/>
      <c r="B118" s="23"/>
      <c r="C118" s="39" t="s">
        <v>49</v>
      </c>
      <c r="D118" s="40">
        <v>0</v>
      </c>
      <c r="E118" s="40">
        <v>0</v>
      </c>
      <c r="F118" s="40">
        <v>0</v>
      </c>
      <c r="G118" s="40">
        <v>0</v>
      </c>
      <c r="H118" s="23"/>
      <c r="I118" s="23"/>
      <c r="J118" s="23"/>
      <c r="K118" s="23"/>
    </row>
    <row r="119" spans="1:11" ht="14.1" customHeight="1">
      <c r="A119" s="23"/>
      <c r="B119" s="23"/>
      <c r="C119" s="39" t="s">
        <v>58</v>
      </c>
      <c r="D119" s="40">
        <v>0</v>
      </c>
      <c r="E119" s="40">
        <v>0</v>
      </c>
      <c r="F119" s="40">
        <v>0</v>
      </c>
      <c r="G119" s="40">
        <v>0</v>
      </c>
      <c r="H119" s="23"/>
      <c r="I119" s="23"/>
      <c r="J119" s="23"/>
      <c r="K119" s="23"/>
    </row>
    <row r="120" spans="1:11" ht="14.1" customHeight="1">
      <c r="A120" s="23"/>
      <c r="B120" s="23"/>
      <c r="C120" s="39" t="s">
        <v>59</v>
      </c>
      <c r="D120" s="40">
        <v>0</v>
      </c>
      <c r="E120" s="40">
        <v>0</v>
      </c>
      <c r="F120" s="40">
        <v>0</v>
      </c>
      <c r="G120" s="40">
        <v>0</v>
      </c>
      <c r="H120" s="23"/>
      <c r="I120" s="23"/>
      <c r="J120" s="23"/>
      <c r="K120" s="23"/>
    </row>
    <row r="121" spans="1:11" ht="14.1" customHeight="1">
      <c r="A121" s="23"/>
      <c r="B121" s="23"/>
      <c r="C121" s="39" t="s">
        <v>60</v>
      </c>
      <c r="D121" s="40">
        <v>0</v>
      </c>
      <c r="E121" s="40">
        <v>0</v>
      </c>
      <c r="F121" s="40">
        <v>0</v>
      </c>
      <c r="G121" s="40">
        <v>0</v>
      </c>
      <c r="H121" s="23"/>
      <c r="I121" s="23"/>
      <c r="J121" s="23"/>
      <c r="K121" s="23"/>
    </row>
    <row r="122" spans="1:11" ht="14.1" customHeight="1">
      <c r="A122" s="23"/>
      <c r="B122" s="23"/>
      <c r="C122" s="39" t="s">
        <v>61</v>
      </c>
      <c r="D122" s="40">
        <v>0</v>
      </c>
      <c r="E122" s="40">
        <v>0</v>
      </c>
      <c r="F122" s="40">
        <v>0</v>
      </c>
      <c r="G122" s="40">
        <v>0</v>
      </c>
      <c r="H122" s="23"/>
      <c r="I122" s="23"/>
      <c r="J122" s="23"/>
      <c r="K122" s="23"/>
    </row>
    <row r="123" spans="1:11" ht="14.1" customHeight="1">
      <c r="A123" s="23"/>
      <c r="B123" s="23"/>
      <c r="C123" s="39" t="s">
        <v>62</v>
      </c>
      <c r="D123" s="40">
        <v>0</v>
      </c>
      <c r="E123" s="40">
        <v>4900000</v>
      </c>
      <c r="F123" s="40">
        <v>1611300</v>
      </c>
      <c r="G123" s="40">
        <v>2846000</v>
      </c>
      <c r="H123" s="23"/>
      <c r="I123" s="23"/>
      <c r="J123" s="23"/>
      <c r="K123" s="23"/>
    </row>
    <row r="124" spans="1:11" ht="14.1" customHeight="1">
      <c r="A124" s="23"/>
      <c r="B124" s="23"/>
      <c r="C124" s="39" t="s">
        <v>49</v>
      </c>
      <c r="D124" s="40">
        <v>0</v>
      </c>
      <c r="E124" s="40">
        <v>4900000</v>
      </c>
      <c r="F124" s="40">
        <v>1611300</v>
      </c>
      <c r="G124" s="40">
        <v>2846000</v>
      </c>
      <c r="H124" s="23"/>
      <c r="I124" s="23"/>
      <c r="J124" s="23"/>
      <c r="K124" s="23"/>
    </row>
    <row r="125" spans="1:11" ht="14.1" customHeight="1">
      <c r="A125" s="23"/>
      <c r="B125" s="23"/>
      <c r="C125" s="39" t="s">
        <v>58</v>
      </c>
      <c r="D125" s="40">
        <v>0</v>
      </c>
      <c r="E125" s="40">
        <v>0</v>
      </c>
      <c r="F125" s="40">
        <v>0</v>
      </c>
      <c r="G125" s="40">
        <v>0</v>
      </c>
      <c r="H125" s="23"/>
      <c r="I125" s="23"/>
      <c r="J125" s="23"/>
      <c r="K125" s="23"/>
    </row>
    <row r="126" spans="1:11" ht="14.1" customHeight="1">
      <c r="A126" s="23"/>
      <c r="B126" s="23"/>
      <c r="C126" s="39" t="s">
        <v>59</v>
      </c>
      <c r="D126" s="40">
        <v>0</v>
      </c>
      <c r="E126" s="40">
        <v>0</v>
      </c>
      <c r="F126" s="40">
        <v>0</v>
      </c>
      <c r="G126" s="40">
        <v>0</v>
      </c>
      <c r="H126" s="23"/>
      <c r="I126" s="23"/>
      <c r="J126" s="23"/>
      <c r="K126" s="23"/>
    </row>
    <row r="127" spans="1:11" ht="14.1" customHeight="1">
      <c r="A127" s="23"/>
      <c r="B127" s="23"/>
      <c r="C127" s="39" t="s">
        <v>60</v>
      </c>
      <c r="D127" s="40">
        <v>0</v>
      </c>
      <c r="E127" s="40">
        <v>0</v>
      </c>
      <c r="F127" s="40">
        <v>0</v>
      </c>
      <c r="G127" s="40">
        <v>0</v>
      </c>
      <c r="H127" s="23"/>
      <c r="I127" s="23"/>
      <c r="J127" s="23"/>
      <c r="K127" s="23"/>
    </row>
    <row r="128" spans="1:11" ht="14.1" customHeight="1">
      <c r="A128" s="23"/>
      <c r="B128" s="23"/>
      <c r="C128" s="39" t="s">
        <v>61</v>
      </c>
      <c r="D128" s="40">
        <v>0</v>
      </c>
      <c r="E128" s="40">
        <v>0</v>
      </c>
      <c r="F128" s="40">
        <v>0</v>
      </c>
      <c r="G128" s="40">
        <v>0</v>
      </c>
      <c r="H128" s="23"/>
      <c r="I128" s="23"/>
      <c r="J128" s="23"/>
      <c r="K128" s="23"/>
    </row>
    <row r="129" spans="1:11" ht="14.1" customHeight="1">
      <c r="A129" s="23"/>
      <c r="B129" s="23"/>
      <c r="C129" s="39" t="s">
        <v>63</v>
      </c>
      <c r="D129" s="40">
        <v>0</v>
      </c>
      <c r="E129" s="40">
        <v>0</v>
      </c>
      <c r="F129" s="40">
        <v>0</v>
      </c>
      <c r="G129" s="40">
        <v>0</v>
      </c>
      <c r="H129" s="23"/>
      <c r="I129" s="23"/>
      <c r="J129" s="23"/>
      <c r="K129" s="23"/>
    </row>
    <row r="130" spans="1:11" ht="14.1" customHeight="1">
      <c r="A130" s="23"/>
      <c r="B130" s="23"/>
      <c r="C130" s="39" t="s">
        <v>49</v>
      </c>
      <c r="D130" s="40">
        <v>0</v>
      </c>
      <c r="E130" s="40">
        <v>0</v>
      </c>
      <c r="F130" s="40">
        <v>0</v>
      </c>
      <c r="G130" s="40">
        <v>0</v>
      </c>
      <c r="H130" s="23"/>
      <c r="I130" s="23"/>
      <c r="J130" s="23"/>
      <c r="K130" s="23"/>
    </row>
    <row r="131" spans="1:11" ht="14.1" customHeight="1">
      <c r="A131" s="23"/>
      <c r="B131" s="23"/>
      <c r="C131" s="39" t="s">
        <v>58</v>
      </c>
      <c r="D131" s="40">
        <v>0</v>
      </c>
      <c r="E131" s="40">
        <v>0</v>
      </c>
      <c r="F131" s="40">
        <v>0</v>
      </c>
      <c r="G131" s="40">
        <v>0</v>
      </c>
      <c r="H131" s="23"/>
      <c r="I131" s="23"/>
      <c r="J131" s="23"/>
      <c r="K131" s="23"/>
    </row>
    <row r="132" spans="1:11" ht="14.1" customHeight="1">
      <c r="A132" s="23"/>
      <c r="B132" s="23"/>
      <c r="C132" s="39" t="s">
        <v>59</v>
      </c>
      <c r="D132" s="40">
        <v>0</v>
      </c>
      <c r="E132" s="40">
        <v>0</v>
      </c>
      <c r="F132" s="40">
        <v>0</v>
      </c>
      <c r="G132" s="40">
        <v>0</v>
      </c>
      <c r="H132" s="23"/>
      <c r="I132" s="23"/>
      <c r="J132" s="23"/>
      <c r="K132" s="23"/>
    </row>
    <row r="133" spans="1:11" ht="14.1" customHeight="1">
      <c r="A133" s="23"/>
      <c r="B133" s="23"/>
      <c r="C133" s="39" t="s">
        <v>60</v>
      </c>
      <c r="D133" s="40">
        <v>0</v>
      </c>
      <c r="E133" s="40">
        <v>0</v>
      </c>
      <c r="F133" s="40">
        <v>0</v>
      </c>
      <c r="G133" s="40">
        <v>0</v>
      </c>
      <c r="H133" s="23"/>
      <c r="I133" s="23"/>
      <c r="J133" s="23"/>
      <c r="K133" s="23"/>
    </row>
    <row r="134" spans="1:11" ht="14.1" customHeight="1">
      <c r="A134" s="23"/>
      <c r="B134" s="23"/>
      <c r="C134" s="39" t="s">
        <v>61</v>
      </c>
      <c r="D134" s="40">
        <v>0</v>
      </c>
      <c r="E134" s="40">
        <v>0</v>
      </c>
      <c r="F134" s="40">
        <v>0</v>
      </c>
      <c r="G134" s="40">
        <v>0</v>
      </c>
      <c r="H134" s="23"/>
      <c r="I134" s="23"/>
      <c r="J134" s="23"/>
      <c r="K134" s="23"/>
    </row>
    <row r="135" spans="1:11" ht="14.1" customHeight="1">
      <c r="A135" s="23"/>
      <c r="B135" s="23"/>
      <c r="C135" s="39" t="s">
        <v>64</v>
      </c>
      <c r="D135" s="40">
        <v>0</v>
      </c>
      <c r="E135" s="40">
        <v>0</v>
      </c>
      <c r="F135" s="40">
        <v>0</v>
      </c>
      <c r="G135" s="40">
        <v>0</v>
      </c>
      <c r="H135" s="23"/>
      <c r="I135" s="23"/>
      <c r="J135" s="23"/>
      <c r="K135" s="23"/>
    </row>
    <row r="136" spans="1:11" ht="14.1" customHeight="1">
      <c r="A136" s="23"/>
      <c r="B136" s="23"/>
      <c r="C136" s="39" t="s">
        <v>65</v>
      </c>
      <c r="D136" s="40">
        <v>0</v>
      </c>
      <c r="E136" s="40">
        <v>0</v>
      </c>
      <c r="F136" s="40">
        <v>0</v>
      </c>
      <c r="G136" s="40">
        <v>0</v>
      </c>
      <c r="H136" s="23"/>
      <c r="I136" s="23"/>
      <c r="J136" s="23"/>
      <c r="K136" s="23"/>
    </row>
    <row r="137" spans="1:11" ht="14.1" customHeight="1">
      <c r="A137" s="23"/>
      <c r="B137" s="23"/>
      <c r="C137" s="41" t="s">
        <v>25</v>
      </c>
      <c r="D137" s="40">
        <v>0</v>
      </c>
      <c r="E137" s="40">
        <v>4900000</v>
      </c>
      <c r="F137" s="40">
        <v>1611300</v>
      </c>
      <c r="G137" s="40">
        <v>2846000</v>
      </c>
      <c r="H137" s="23"/>
      <c r="I137" s="23"/>
      <c r="J137" s="23"/>
      <c r="K137" s="23"/>
    </row>
    <row r="138" spans="1:11" ht="14.1" customHeight="1">
      <c r="A138" s="23"/>
      <c r="B138" s="23"/>
      <c r="C138" s="33" t="s">
        <v>19</v>
      </c>
      <c r="D138" s="1850" t="s">
        <v>3004</v>
      </c>
      <c r="E138" s="1851"/>
      <c r="F138" s="1851"/>
      <c r="G138" s="1851"/>
      <c r="H138" s="23"/>
      <c r="I138" s="23"/>
      <c r="J138" s="23"/>
      <c r="K138" s="23"/>
    </row>
    <row r="139" spans="1:11" ht="14.1" customHeight="1">
      <c r="A139" s="23"/>
      <c r="B139" s="23"/>
      <c r="C139" s="34" t="s">
        <v>20</v>
      </c>
      <c r="D139" s="1846" t="s">
        <v>3005</v>
      </c>
      <c r="E139" s="1847"/>
      <c r="F139" s="1847"/>
      <c r="G139" s="1847"/>
      <c r="H139" s="23"/>
      <c r="I139" s="23"/>
      <c r="J139" s="23"/>
      <c r="K139" s="23"/>
    </row>
    <row r="140" spans="1:11" ht="14.1" customHeight="1">
      <c r="A140" s="23"/>
      <c r="B140" s="23"/>
      <c r="C140" s="34" t="s">
        <v>21</v>
      </c>
      <c r="D140" s="1846" t="s">
        <v>161</v>
      </c>
      <c r="E140" s="1847"/>
      <c r="F140" s="1847"/>
      <c r="G140" s="1847"/>
      <c r="H140" s="23"/>
      <c r="I140" s="23"/>
      <c r="J140" s="23"/>
      <c r="K140" s="23"/>
    </row>
    <row r="141" spans="1:11" ht="15" customHeight="1">
      <c r="A141" s="23"/>
      <c r="B141" s="23"/>
      <c r="C141" s="35"/>
      <c r="D141" s="36">
        <v>2023</v>
      </c>
      <c r="E141" s="36">
        <v>2024</v>
      </c>
      <c r="F141" s="36">
        <v>2025</v>
      </c>
      <c r="G141" s="36">
        <v>2026</v>
      </c>
      <c r="H141" s="23"/>
      <c r="I141" s="23"/>
      <c r="J141" s="23"/>
      <c r="K141" s="23"/>
    </row>
    <row r="142" spans="1:11" ht="15" customHeight="1">
      <c r="A142" s="23"/>
      <c r="B142" s="23"/>
      <c r="C142" s="37"/>
      <c r="D142" s="38" t="s">
        <v>22</v>
      </c>
      <c r="E142" s="38" t="s">
        <v>23</v>
      </c>
      <c r="F142" s="38" t="s">
        <v>23</v>
      </c>
      <c r="G142" s="38" t="s">
        <v>23</v>
      </c>
      <c r="H142" s="23"/>
      <c r="I142" s="23"/>
      <c r="J142" s="23"/>
      <c r="K142" s="23"/>
    </row>
    <row r="143" spans="1:11" ht="14.1" customHeight="1">
      <c r="A143" s="23"/>
      <c r="B143" s="23"/>
      <c r="C143" s="27" t="s">
        <v>33</v>
      </c>
      <c r="D143" s="31" t="s">
        <v>42</v>
      </c>
      <c r="E143" s="31" t="s">
        <v>1672</v>
      </c>
      <c r="F143" s="31" t="s">
        <v>3006</v>
      </c>
      <c r="G143" s="31" t="s">
        <v>531</v>
      </c>
      <c r="H143" s="23"/>
      <c r="I143" s="23"/>
      <c r="J143" s="23"/>
      <c r="K143" s="23"/>
    </row>
    <row r="144" spans="1:11" ht="14.1" customHeight="1">
      <c r="A144" s="23"/>
      <c r="B144" s="23"/>
      <c r="C144" s="27" t="s">
        <v>35</v>
      </c>
      <c r="D144" s="31" t="s">
        <v>2200</v>
      </c>
      <c r="E144" s="31" t="s">
        <v>525</v>
      </c>
      <c r="F144" s="31" t="s">
        <v>3007</v>
      </c>
      <c r="G144" s="31" t="s">
        <v>3008</v>
      </c>
      <c r="H144" s="23"/>
      <c r="I144" s="23"/>
      <c r="J144" s="23"/>
      <c r="K144" s="23"/>
    </row>
    <row r="145" spans="1:11" ht="14.1" customHeight="1">
      <c r="A145" s="23"/>
      <c r="B145" s="23"/>
      <c r="C145" s="27" t="s">
        <v>40</v>
      </c>
      <c r="D145" s="31" t="s">
        <v>42</v>
      </c>
      <c r="E145" s="31" t="s">
        <v>3009</v>
      </c>
      <c r="F145" s="31" t="s">
        <v>3010</v>
      </c>
      <c r="G145" s="31" t="s">
        <v>3011</v>
      </c>
      <c r="H145" s="23"/>
      <c r="I145" s="23"/>
      <c r="J145" s="23"/>
      <c r="K145" s="23"/>
    </row>
    <row r="146" spans="1:11" ht="14.1" customHeight="1">
      <c r="A146" s="23"/>
      <c r="B146" s="23"/>
      <c r="C146" s="27" t="s">
        <v>41</v>
      </c>
      <c r="D146" s="31" t="s">
        <v>18</v>
      </c>
      <c r="E146" s="31" t="s">
        <v>18</v>
      </c>
      <c r="F146" s="31" t="s">
        <v>3012</v>
      </c>
      <c r="G146" s="31" t="s">
        <v>3013</v>
      </c>
      <c r="H146" s="23"/>
      <c r="I146" s="23"/>
      <c r="J146" s="23"/>
      <c r="K146" s="23"/>
    </row>
    <row r="147" spans="1:11" ht="14.1" customHeight="1">
      <c r="A147" s="23"/>
      <c r="B147" s="23"/>
      <c r="C147" s="27" t="s">
        <v>43</v>
      </c>
      <c r="D147" s="31" t="s">
        <v>18</v>
      </c>
      <c r="E147" s="31" t="s">
        <v>284</v>
      </c>
      <c r="F147" s="31" t="s">
        <v>3014</v>
      </c>
      <c r="G147" s="31" t="s">
        <v>3015</v>
      </c>
      <c r="H147" s="23"/>
      <c r="I147" s="23"/>
      <c r="J147" s="23"/>
      <c r="K147" s="23"/>
    </row>
    <row r="148" spans="1:11" ht="14.1" customHeight="1">
      <c r="A148" s="23"/>
      <c r="B148" s="23"/>
      <c r="C148" s="27" t="s">
        <v>47</v>
      </c>
      <c r="D148" s="31" t="s">
        <v>18</v>
      </c>
      <c r="E148" s="31" t="s">
        <v>18</v>
      </c>
      <c r="F148" s="31" t="s">
        <v>3016</v>
      </c>
      <c r="G148" s="31" t="s">
        <v>3017</v>
      </c>
      <c r="H148" s="23"/>
      <c r="I148" s="23"/>
      <c r="J148" s="23"/>
      <c r="K148" s="23"/>
    </row>
    <row r="149" spans="1:11" ht="14.1" customHeight="1">
      <c r="A149" s="23"/>
      <c r="B149" s="23"/>
      <c r="C149" s="1848" t="s">
        <v>24</v>
      </c>
      <c r="D149" s="1849"/>
      <c r="E149" s="1849"/>
      <c r="F149" s="1849"/>
      <c r="G149" s="1849"/>
      <c r="H149" s="23"/>
      <c r="I149" s="23"/>
      <c r="J149" s="23"/>
      <c r="K149" s="23"/>
    </row>
    <row r="150" spans="1:11" ht="14.1" customHeight="1">
      <c r="A150" s="23"/>
      <c r="B150" s="23"/>
      <c r="C150" s="35"/>
      <c r="D150" s="36">
        <v>2023</v>
      </c>
      <c r="E150" s="36">
        <v>2024</v>
      </c>
      <c r="F150" s="36">
        <v>2025</v>
      </c>
      <c r="G150" s="36">
        <v>2026</v>
      </c>
      <c r="H150" s="23"/>
      <c r="I150" s="23"/>
      <c r="J150" s="23"/>
      <c r="K150" s="23"/>
    </row>
    <row r="151" spans="1:11" ht="14.1" customHeight="1">
      <c r="A151" s="23"/>
      <c r="B151" s="23"/>
      <c r="C151" s="37"/>
      <c r="D151" s="38" t="s">
        <v>22</v>
      </c>
      <c r="E151" s="38" t="s">
        <v>23</v>
      </c>
      <c r="F151" s="38" t="s">
        <v>23</v>
      </c>
      <c r="G151" s="38" t="s">
        <v>23</v>
      </c>
      <c r="H151" s="23"/>
      <c r="I151" s="23"/>
      <c r="J151" s="23"/>
      <c r="K151" s="23"/>
    </row>
    <row r="152" spans="1:11" ht="14.1" customHeight="1">
      <c r="A152" s="23"/>
      <c r="B152" s="23"/>
      <c r="C152" s="39" t="s">
        <v>48</v>
      </c>
      <c r="D152" s="40">
        <v>0</v>
      </c>
      <c r="E152" s="40">
        <v>0</v>
      </c>
      <c r="F152" s="40">
        <v>0</v>
      </c>
      <c r="G152" s="40">
        <v>0</v>
      </c>
      <c r="H152" s="23"/>
      <c r="I152" s="23"/>
      <c r="J152" s="23"/>
      <c r="K152" s="23"/>
    </row>
    <row r="153" spans="1:11" ht="14.1" customHeight="1">
      <c r="A153" s="23"/>
      <c r="B153" s="23"/>
      <c r="C153" s="39" t="s">
        <v>49</v>
      </c>
      <c r="D153" s="40">
        <v>0</v>
      </c>
      <c r="E153" s="40">
        <v>0</v>
      </c>
      <c r="F153" s="40">
        <v>0</v>
      </c>
      <c r="G153" s="40">
        <v>0</v>
      </c>
      <c r="H153" s="23"/>
      <c r="I153" s="23"/>
      <c r="J153" s="23"/>
      <c r="K153" s="23"/>
    </row>
    <row r="154" spans="1:11" ht="14.1" customHeight="1">
      <c r="A154" s="23"/>
      <c r="B154" s="23"/>
      <c r="C154" s="39" t="s">
        <v>50</v>
      </c>
      <c r="D154" s="40">
        <v>0</v>
      </c>
      <c r="E154" s="40">
        <v>0</v>
      </c>
      <c r="F154" s="40">
        <v>0</v>
      </c>
      <c r="G154" s="40">
        <v>0</v>
      </c>
      <c r="H154" s="23"/>
      <c r="I154" s="23"/>
      <c r="J154" s="23"/>
      <c r="K154" s="23"/>
    </row>
    <row r="155" spans="1:11" ht="14.1" customHeight="1">
      <c r="A155" s="23"/>
      <c r="B155" s="23"/>
      <c r="C155" s="39" t="s">
        <v>51</v>
      </c>
      <c r="D155" s="40">
        <v>0</v>
      </c>
      <c r="E155" s="40">
        <v>0</v>
      </c>
      <c r="F155" s="40">
        <v>0</v>
      </c>
      <c r="G155" s="40">
        <v>0</v>
      </c>
      <c r="H155" s="23"/>
      <c r="I155" s="23"/>
      <c r="J155" s="23"/>
      <c r="K155" s="23"/>
    </row>
    <row r="156" spans="1:11" ht="14.1" customHeight="1">
      <c r="A156" s="23"/>
      <c r="B156" s="23"/>
      <c r="C156" s="39" t="s">
        <v>49</v>
      </c>
      <c r="D156" s="40">
        <v>0</v>
      </c>
      <c r="E156" s="40">
        <v>0</v>
      </c>
      <c r="F156" s="40">
        <v>0</v>
      </c>
      <c r="G156" s="40">
        <v>0</v>
      </c>
      <c r="H156" s="23"/>
      <c r="I156" s="23"/>
      <c r="J156" s="23"/>
      <c r="K156" s="23"/>
    </row>
    <row r="157" spans="1:11" ht="14.1" customHeight="1">
      <c r="A157" s="23"/>
      <c r="B157" s="23"/>
      <c r="C157" s="39" t="s">
        <v>50</v>
      </c>
      <c r="D157" s="40">
        <v>0</v>
      </c>
      <c r="E157" s="40">
        <v>0</v>
      </c>
      <c r="F157" s="40">
        <v>0</v>
      </c>
      <c r="G157" s="40">
        <v>0</v>
      </c>
      <c r="H157" s="23"/>
      <c r="I157" s="23"/>
      <c r="J157" s="23"/>
      <c r="K157" s="23"/>
    </row>
    <row r="158" spans="1:11" ht="14.1" customHeight="1">
      <c r="A158" s="23"/>
      <c r="B158" s="23"/>
      <c r="C158" s="39" t="s">
        <v>52</v>
      </c>
      <c r="D158" s="40">
        <v>0</v>
      </c>
      <c r="E158" s="40">
        <v>0</v>
      </c>
      <c r="F158" s="40">
        <v>0</v>
      </c>
      <c r="G158" s="40">
        <v>0</v>
      </c>
      <c r="H158" s="23"/>
      <c r="I158" s="23"/>
      <c r="J158" s="23"/>
      <c r="K158" s="23"/>
    </row>
    <row r="159" spans="1:11" ht="14.1" customHeight="1">
      <c r="A159" s="23"/>
      <c r="B159" s="23"/>
      <c r="C159" s="39" t="s">
        <v>49</v>
      </c>
      <c r="D159" s="40">
        <v>0</v>
      </c>
      <c r="E159" s="40">
        <v>0</v>
      </c>
      <c r="F159" s="40">
        <v>0</v>
      </c>
      <c r="G159" s="40">
        <v>0</v>
      </c>
      <c r="H159" s="23"/>
      <c r="I159" s="23"/>
      <c r="J159" s="23"/>
      <c r="K159" s="23"/>
    </row>
    <row r="160" spans="1:11" ht="14.1" customHeight="1">
      <c r="A160" s="23"/>
      <c r="B160" s="23"/>
      <c r="C160" s="39" t="s">
        <v>50</v>
      </c>
      <c r="D160" s="40">
        <v>0</v>
      </c>
      <c r="E160" s="40">
        <v>0</v>
      </c>
      <c r="F160" s="40">
        <v>0</v>
      </c>
      <c r="G160" s="40">
        <v>0</v>
      </c>
      <c r="H160" s="23"/>
      <c r="I160" s="23"/>
      <c r="J160" s="23"/>
      <c r="K160" s="23"/>
    </row>
    <row r="161" spans="1:11" ht="14.1" customHeight="1">
      <c r="A161" s="23"/>
      <c r="B161" s="23"/>
      <c r="C161" s="39" t="s">
        <v>53</v>
      </c>
      <c r="D161" s="40">
        <v>0</v>
      </c>
      <c r="E161" s="40">
        <v>0</v>
      </c>
      <c r="F161" s="40">
        <v>0</v>
      </c>
      <c r="G161" s="40">
        <v>0</v>
      </c>
      <c r="H161" s="23"/>
      <c r="I161" s="23"/>
      <c r="J161" s="23"/>
      <c r="K161" s="23"/>
    </row>
    <row r="162" spans="1:11" ht="14.1" customHeight="1">
      <c r="A162" s="23"/>
      <c r="B162" s="23"/>
      <c r="C162" s="39" t="s">
        <v>49</v>
      </c>
      <c r="D162" s="40">
        <v>0</v>
      </c>
      <c r="E162" s="40">
        <v>0</v>
      </c>
      <c r="F162" s="40">
        <v>0</v>
      </c>
      <c r="G162" s="40">
        <v>0</v>
      </c>
      <c r="H162" s="23"/>
      <c r="I162" s="23"/>
      <c r="J162" s="23"/>
      <c r="K162" s="23"/>
    </row>
    <row r="163" spans="1:11" ht="14.1" customHeight="1">
      <c r="A163" s="23"/>
      <c r="B163" s="23"/>
      <c r="C163" s="39" t="s">
        <v>50</v>
      </c>
      <c r="D163" s="40">
        <v>0</v>
      </c>
      <c r="E163" s="40">
        <v>0</v>
      </c>
      <c r="F163" s="40">
        <v>0</v>
      </c>
      <c r="G163" s="40">
        <v>0</v>
      </c>
      <c r="H163" s="23"/>
      <c r="I163" s="23"/>
      <c r="J163" s="23"/>
      <c r="K163" s="23"/>
    </row>
    <row r="164" spans="1:11" ht="14.1" customHeight="1">
      <c r="A164" s="23"/>
      <c r="B164" s="23"/>
      <c r="C164" s="39" t="s">
        <v>54</v>
      </c>
      <c r="D164" s="40">
        <v>0</v>
      </c>
      <c r="E164" s="40">
        <v>0</v>
      </c>
      <c r="F164" s="40">
        <v>0</v>
      </c>
      <c r="G164" s="40">
        <v>0</v>
      </c>
      <c r="H164" s="23"/>
      <c r="I164" s="23"/>
      <c r="J164" s="23"/>
      <c r="K164" s="23"/>
    </row>
    <row r="165" spans="1:11" ht="14.1" customHeight="1">
      <c r="A165" s="23"/>
      <c r="B165" s="23"/>
      <c r="C165" s="39" t="s">
        <v>49</v>
      </c>
      <c r="D165" s="40">
        <v>0</v>
      </c>
      <c r="E165" s="40">
        <v>0</v>
      </c>
      <c r="F165" s="40">
        <v>0</v>
      </c>
      <c r="G165" s="40">
        <v>0</v>
      </c>
      <c r="H165" s="23"/>
      <c r="I165" s="23"/>
      <c r="J165" s="23"/>
      <c r="K165" s="23"/>
    </row>
    <row r="166" spans="1:11" ht="14.1" customHeight="1">
      <c r="A166" s="23"/>
      <c r="B166" s="23"/>
      <c r="C166" s="39" t="s">
        <v>50</v>
      </c>
      <c r="D166" s="40">
        <v>0</v>
      </c>
      <c r="E166" s="40">
        <v>0</v>
      </c>
      <c r="F166" s="40">
        <v>0</v>
      </c>
      <c r="G166" s="40">
        <v>0</v>
      </c>
      <c r="H166" s="23"/>
      <c r="I166" s="23"/>
      <c r="J166" s="23"/>
      <c r="K166" s="23"/>
    </row>
    <row r="167" spans="1:11" ht="14.1" customHeight="1">
      <c r="A167" s="23"/>
      <c r="B167" s="23"/>
      <c r="C167" s="39" t="s">
        <v>55</v>
      </c>
      <c r="D167" s="40">
        <v>0</v>
      </c>
      <c r="E167" s="40">
        <v>0</v>
      </c>
      <c r="F167" s="40">
        <v>0</v>
      </c>
      <c r="G167" s="40">
        <v>0</v>
      </c>
      <c r="H167" s="23"/>
      <c r="I167" s="23"/>
      <c r="J167" s="23"/>
      <c r="K167" s="23"/>
    </row>
    <row r="168" spans="1:11" ht="14.1" customHeight="1">
      <c r="A168" s="23"/>
      <c r="B168" s="23"/>
      <c r="C168" s="39" t="s">
        <v>49</v>
      </c>
      <c r="D168" s="40">
        <v>0</v>
      </c>
      <c r="E168" s="40">
        <v>0</v>
      </c>
      <c r="F168" s="40">
        <v>0</v>
      </c>
      <c r="G168" s="40">
        <v>0</v>
      </c>
      <c r="H168" s="23"/>
      <c r="I168" s="23"/>
      <c r="J168" s="23"/>
      <c r="K168" s="23"/>
    </row>
    <row r="169" spans="1:11" ht="14.1" customHeight="1">
      <c r="A169" s="23"/>
      <c r="B169" s="23"/>
      <c r="C169" s="39" t="s">
        <v>50</v>
      </c>
      <c r="D169" s="40">
        <v>0</v>
      </c>
      <c r="E169" s="40">
        <v>0</v>
      </c>
      <c r="F169" s="40">
        <v>0</v>
      </c>
      <c r="G169" s="40">
        <v>0</v>
      </c>
      <c r="H169" s="23"/>
      <c r="I169" s="23"/>
      <c r="J169" s="23"/>
      <c r="K169" s="23"/>
    </row>
    <row r="170" spans="1:11" ht="14.1" customHeight="1">
      <c r="A170" s="23"/>
      <c r="B170" s="23"/>
      <c r="C170" s="39" t="s">
        <v>56</v>
      </c>
      <c r="D170" s="40">
        <v>0</v>
      </c>
      <c r="E170" s="40">
        <v>0</v>
      </c>
      <c r="F170" s="40">
        <v>0</v>
      </c>
      <c r="G170" s="40">
        <v>0</v>
      </c>
      <c r="H170" s="23"/>
      <c r="I170" s="23"/>
      <c r="J170" s="23"/>
      <c r="K170" s="23"/>
    </row>
    <row r="171" spans="1:11" ht="14.1" customHeight="1">
      <c r="A171" s="23"/>
      <c r="B171" s="23"/>
      <c r="C171" s="39" t="s">
        <v>49</v>
      </c>
      <c r="D171" s="40">
        <v>0</v>
      </c>
      <c r="E171" s="40">
        <v>0</v>
      </c>
      <c r="F171" s="40">
        <v>0</v>
      </c>
      <c r="G171" s="40">
        <v>0</v>
      </c>
      <c r="H171" s="23"/>
      <c r="I171" s="23"/>
      <c r="J171" s="23"/>
      <c r="K171" s="23"/>
    </row>
    <row r="172" spans="1:11" ht="14.1" customHeight="1">
      <c r="A172" s="23"/>
      <c r="B172" s="23"/>
      <c r="C172" s="39" t="s">
        <v>50</v>
      </c>
      <c r="D172" s="40">
        <v>0</v>
      </c>
      <c r="E172" s="40">
        <v>0</v>
      </c>
      <c r="F172" s="40">
        <v>0</v>
      </c>
      <c r="G172" s="40">
        <v>0</v>
      </c>
      <c r="H172" s="23"/>
      <c r="I172" s="23"/>
      <c r="J172" s="23"/>
      <c r="K172" s="23"/>
    </row>
    <row r="173" spans="1:11" ht="14.1" customHeight="1">
      <c r="A173" s="23"/>
      <c r="B173" s="23"/>
      <c r="C173" s="39" t="s">
        <v>57</v>
      </c>
      <c r="D173" s="40">
        <v>0</v>
      </c>
      <c r="E173" s="40">
        <v>0</v>
      </c>
      <c r="F173" s="40">
        <v>0</v>
      </c>
      <c r="G173" s="40">
        <v>0</v>
      </c>
      <c r="H173" s="23"/>
      <c r="I173" s="23"/>
      <c r="J173" s="23"/>
      <c r="K173" s="23"/>
    </row>
    <row r="174" spans="1:11" ht="14.1" customHeight="1">
      <c r="A174" s="23"/>
      <c r="B174" s="23"/>
      <c r="C174" s="39" t="s">
        <v>49</v>
      </c>
      <c r="D174" s="40">
        <v>0</v>
      </c>
      <c r="E174" s="40">
        <v>0</v>
      </c>
      <c r="F174" s="40">
        <v>0</v>
      </c>
      <c r="G174" s="40">
        <v>0</v>
      </c>
      <c r="H174" s="23"/>
      <c r="I174" s="23"/>
      <c r="J174" s="23"/>
      <c r="K174" s="23"/>
    </row>
    <row r="175" spans="1:11" ht="14.1" customHeight="1">
      <c r="A175" s="23"/>
      <c r="B175" s="23"/>
      <c r="C175" s="39" t="s">
        <v>58</v>
      </c>
      <c r="D175" s="40">
        <v>0</v>
      </c>
      <c r="E175" s="40">
        <v>0</v>
      </c>
      <c r="F175" s="40">
        <v>0</v>
      </c>
      <c r="G175" s="40">
        <v>0</v>
      </c>
      <c r="H175" s="23"/>
      <c r="I175" s="23"/>
      <c r="J175" s="23"/>
      <c r="K175" s="23"/>
    </row>
    <row r="176" spans="1:11" ht="14.1" customHeight="1">
      <c r="A176" s="23"/>
      <c r="B176" s="23"/>
      <c r="C176" s="39" t="s">
        <v>59</v>
      </c>
      <c r="D176" s="40">
        <v>0</v>
      </c>
      <c r="E176" s="40">
        <v>0</v>
      </c>
      <c r="F176" s="40">
        <v>0</v>
      </c>
      <c r="G176" s="40">
        <v>0</v>
      </c>
      <c r="H176" s="23"/>
      <c r="I176" s="23"/>
      <c r="J176" s="23"/>
      <c r="K176" s="23"/>
    </row>
    <row r="177" spans="1:11" ht="14.1" customHeight="1">
      <c r="A177" s="23"/>
      <c r="B177" s="23"/>
      <c r="C177" s="39" t="s">
        <v>60</v>
      </c>
      <c r="D177" s="40">
        <v>0</v>
      </c>
      <c r="E177" s="40">
        <v>0</v>
      </c>
      <c r="F177" s="40">
        <v>0</v>
      </c>
      <c r="G177" s="40">
        <v>0</v>
      </c>
      <c r="H177" s="23"/>
      <c r="I177" s="23"/>
      <c r="J177" s="23"/>
      <c r="K177" s="23"/>
    </row>
    <row r="178" spans="1:11" ht="14.1" customHeight="1">
      <c r="A178" s="23"/>
      <c r="B178" s="23"/>
      <c r="C178" s="39" t="s">
        <v>61</v>
      </c>
      <c r="D178" s="40">
        <v>0</v>
      </c>
      <c r="E178" s="40">
        <v>0</v>
      </c>
      <c r="F178" s="40">
        <v>0</v>
      </c>
      <c r="G178" s="40">
        <v>0</v>
      </c>
      <c r="H178" s="23"/>
      <c r="I178" s="23"/>
      <c r="J178" s="23"/>
      <c r="K178" s="23"/>
    </row>
    <row r="179" spans="1:11" ht="14.1" customHeight="1">
      <c r="A179" s="23"/>
      <c r="B179" s="23"/>
      <c r="C179" s="39" t="s">
        <v>62</v>
      </c>
      <c r="D179" s="40">
        <v>0</v>
      </c>
      <c r="E179" s="40">
        <v>600000</v>
      </c>
      <c r="F179" s="40">
        <v>3288700</v>
      </c>
      <c r="G179" s="40">
        <v>2054000</v>
      </c>
      <c r="H179" s="23"/>
      <c r="I179" s="23"/>
      <c r="J179" s="23"/>
      <c r="K179" s="23"/>
    </row>
    <row r="180" spans="1:11" ht="14.1" customHeight="1">
      <c r="A180" s="23"/>
      <c r="B180" s="23"/>
      <c r="C180" s="39" t="s">
        <v>49</v>
      </c>
      <c r="D180" s="40">
        <v>0</v>
      </c>
      <c r="E180" s="40">
        <v>600000</v>
      </c>
      <c r="F180" s="40">
        <v>3288700</v>
      </c>
      <c r="G180" s="40">
        <v>2054000</v>
      </c>
      <c r="H180" s="23"/>
      <c r="I180" s="23"/>
      <c r="J180" s="23"/>
      <c r="K180" s="23"/>
    </row>
    <row r="181" spans="1:11" ht="14.1" customHeight="1">
      <c r="A181" s="23"/>
      <c r="B181" s="23"/>
      <c r="C181" s="39" t="s">
        <v>58</v>
      </c>
      <c r="D181" s="40">
        <v>0</v>
      </c>
      <c r="E181" s="40">
        <v>0</v>
      </c>
      <c r="F181" s="40">
        <v>0</v>
      </c>
      <c r="G181" s="40">
        <v>0</v>
      </c>
      <c r="H181" s="23"/>
      <c r="I181" s="23"/>
      <c r="J181" s="23"/>
      <c r="K181" s="23"/>
    </row>
    <row r="182" spans="1:11" ht="14.1" customHeight="1">
      <c r="A182" s="23"/>
      <c r="B182" s="23"/>
      <c r="C182" s="39" t="s">
        <v>59</v>
      </c>
      <c r="D182" s="40">
        <v>0</v>
      </c>
      <c r="E182" s="40">
        <v>0</v>
      </c>
      <c r="F182" s="40">
        <v>0</v>
      </c>
      <c r="G182" s="40">
        <v>0</v>
      </c>
      <c r="H182" s="23"/>
      <c r="I182" s="23"/>
      <c r="J182" s="23"/>
      <c r="K182" s="23"/>
    </row>
    <row r="183" spans="1:11" ht="14.1" customHeight="1">
      <c r="A183" s="23"/>
      <c r="B183" s="23"/>
      <c r="C183" s="39" t="s">
        <v>60</v>
      </c>
      <c r="D183" s="40">
        <v>0</v>
      </c>
      <c r="E183" s="40">
        <v>0</v>
      </c>
      <c r="F183" s="40">
        <v>0</v>
      </c>
      <c r="G183" s="40">
        <v>0</v>
      </c>
      <c r="H183" s="23"/>
      <c r="I183" s="23"/>
      <c r="J183" s="23"/>
      <c r="K183" s="23"/>
    </row>
    <row r="184" spans="1:11" ht="14.1" customHeight="1">
      <c r="A184" s="23"/>
      <c r="B184" s="23"/>
      <c r="C184" s="39" t="s">
        <v>61</v>
      </c>
      <c r="D184" s="40">
        <v>0</v>
      </c>
      <c r="E184" s="40">
        <v>0</v>
      </c>
      <c r="F184" s="40">
        <v>0</v>
      </c>
      <c r="G184" s="40">
        <v>0</v>
      </c>
      <c r="H184" s="23"/>
      <c r="I184" s="23"/>
      <c r="J184" s="23"/>
      <c r="K184" s="23"/>
    </row>
    <row r="185" spans="1:11" ht="14.1" customHeight="1">
      <c r="A185" s="23"/>
      <c r="B185" s="23"/>
      <c r="C185" s="39" t="s">
        <v>63</v>
      </c>
      <c r="D185" s="40">
        <v>0</v>
      </c>
      <c r="E185" s="40">
        <v>0</v>
      </c>
      <c r="F185" s="40">
        <v>0</v>
      </c>
      <c r="G185" s="40">
        <v>0</v>
      </c>
      <c r="H185" s="23"/>
      <c r="I185" s="23"/>
      <c r="J185" s="23"/>
      <c r="K185" s="23"/>
    </row>
    <row r="186" spans="1:11" ht="14.1" customHeight="1">
      <c r="A186" s="23"/>
      <c r="B186" s="23"/>
      <c r="C186" s="39" t="s">
        <v>49</v>
      </c>
      <c r="D186" s="40">
        <v>0</v>
      </c>
      <c r="E186" s="40">
        <v>0</v>
      </c>
      <c r="F186" s="40">
        <v>0</v>
      </c>
      <c r="G186" s="40">
        <v>0</v>
      </c>
      <c r="H186" s="23"/>
      <c r="I186" s="23"/>
      <c r="J186" s="23"/>
      <c r="K186" s="23"/>
    </row>
    <row r="187" spans="1:11" ht="14.1" customHeight="1">
      <c r="A187" s="23"/>
      <c r="B187" s="23"/>
      <c r="C187" s="39" t="s">
        <v>58</v>
      </c>
      <c r="D187" s="40">
        <v>0</v>
      </c>
      <c r="E187" s="40">
        <v>0</v>
      </c>
      <c r="F187" s="40">
        <v>0</v>
      </c>
      <c r="G187" s="40">
        <v>0</v>
      </c>
      <c r="H187" s="23"/>
      <c r="I187" s="23"/>
      <c r="J187" s="23"/>
      <c r="K187" s="23"/>
    </row>
    <row r="188" spans="1:11" ht="14.1" customHeight="1">
      <c r="A188" s="23"/>
      <c r="B188" s="23"/>
      <c r="C188" s="39" t="s">
        <v>59</v>
      </c>
      <c r="D188" s="40">
        <v>0</v>
      </c>
      <c r="E188" s="40">
        <v>0</v>
      </c>
      <c r="F188" s="40">
        <v>0</v>
      </c>
      <c r="G188" s="40">
        <v>0</v>
      </c>
      <c r="H188" s="23"/>
      <c r="I188" s="23"/>
      <c r="J188" s="23"/>
      <c r="K188" s="23"/>
    </row>
    <row r="189" spans="1:11" ht="14.1" customHeight="1">
      <c r="A189" s="23"/>
      <c r="B189" s="23"/>
      <c r="C189" s="39" t="s">
        <v>60</v>
      </c>
      <c r="D189" s="40">
        <v>0</v>
      </c>
      <c r="E189" s="40">
        <v>0</v>
      </c>
      <c r="F189" s="40">
        <v>0</v>
      </c>
      <c r="G189" s="40">
        <v>0</v>
      </c>
      <c r="H189" s="23"/>
      <c r="I189" s="23"/>
      <c r="J189" s="23"/>
      <c r="K189" s="23"/>
    </row>
    <row r="190" spans="1:11" ht="14.1" customHeight="1">
      <c r="A190" s="23"/>
      <c r="B190" s="23"/>
      <c r="C190" s="39" t="s">
        <v>61</v>
      </c>
      <c r="D190" s="40">
        <v>0</v>
      </c>
      <c r="E190" s="40">
        <v>0</v>
      </c>
      <c r="F190" s="40">
        <v>0</v>
      </c>
      <c r="G190" s="40">
        <v>0</v>
      </c>
      <c r="H190" s="23"/>
      <c r="I190" s="23"/>
      <c r="J190" s="23"/>
      <c r="K190" s="23"/>
    </row>
    <row r="191" spans="1:11" ht="14.1" customHeight="1">
      <c r="A191" s="23"/>
      <c r="B191" s="23"/>
      <c r="C191" s="39" t="s">
        <v>64</v>
      </c>
      <c r="D191" s="40">
        <v>0</v>
      </c>
      <c r="E191" s="40">
        <v>0</v>
      </c>
      <c r="F191" s="40">
        <v>0</v>
      </c>
      <c r="G191" s="40">
        <v>0</v>
      </c>
      <c r="H191" s="23"/>
      <c r="I191" s="23"/>
      <c r="J191" s="23"/>
      <c r="K191" s="23"/>
    </row>
    <row r="192" spans="1:11" ht="14.1" customHeight="1">
      <c r="A192" s="23"/>
      <c r="B192" s="23"/>
      <c r="C192" s="39" t="s">
        <v>65</v>
      </c>
      <c r="D192" s="40">
        <v>0</v>
      </c>
      <c r="E192" s="40">
        <v>0</v>
      </c>
      <c r="F192" s="40">
        <v>0</v>
      </c>
      <c r="G192" s="40">
        <v>0</v>
      </c>
      <c r="H192" s="23"/>
      <c r="I192" s="23"/>
      <c r="J192" s="23"/>
      <c r="K192" s="23"/>
    </row>
    <row r="193" spans="1:11" ht="14.1" customHeight="1">
      <c r="A193" s="23"/>
      <c r="B193" s="23"/>
      <c r="C193" s="41" t="s">
        <v>25</v>
      </c>
      <c r="D193" s="40">
        <v>0</v>
      </c>
      <c r="E193" s="40">
        <v>600000</v>
      </c>
      <c r="F193" s="40">
        <v>3288700</v>
      </c>
      <c r="G193" s="40">
        <v>2054000</v>
      </c>
      <c r="H193" s="23"/>
      <c r="I193" s="23"/>
      <c r="J193" s="23"/>
      <c r="K193" s="23"/>
    </row>
    <row r="194" spans="1:11" ht="14.1" customHeight="1">
      <c r="A194" s="23"/>
      <c r="B194" s="23"/>
      <c r="C194" s="33" t="s">
        <v>19</v>
      </c>
      <c r="D194" s="1850" t="s">
        <v>3018</v>
      </c>
      <c r="E194" s="1851"/>
      <c r="F194" s="1851"/>
      <c r="G194" s="1851"/>
      <c r="H194" s="23"/>
      <c r="I194" s="23"/>
      <c r="J194" s="23"/>
      <c r="K194" s="23"/>
    </row>
    <row r="195" spans="1:11" ht="14.1" customHeight="1">
      <c r="A195" s="23"/>
      <c r="B195" s="23"/>
      <c r="C195" s="34" t="s">
        <v>20</v>
      </c>
      <c r="D195" s="1846" t="s">
        <v>3019</v>
      </c>
      <c r="E195" s="1847"/>
      <c r="F195" s="1847"/>
      <c r="G195" s="1847"/>
      <c r="H195" s="23"/>
      <c r="I195" s="23"/>
      <c r="J195" s="23"/>
      <c r="K195" s="23"/>
    </row>
    <row r="196" spans="1:11" ht="14.1" customHeight="1">
      <c r="A196" s="23"/>
      <c r="B196" s="23"/>
      <c r="C196" s="34" t="s">
        <v>21</v>
      </c>
      <c r="D196" s="1846" t="s">
        <v>161</v>
      </c>
      <c r="E196" s="1847"/>
      <c r="F196" s="1847"/>
      <c r="G196" s="1847"/>
      <c r="H196" s="23"/>
      <c r="I196" s="23"/>
      <c r="J196" s="23"/>
      <c r="K196" s="23"/>
    </row>
    <row r="197" spans="1:11" ht="15" customHeight="1">
      <c r="A197" s="23"/>
      <c r="B197" s="23"/>
      <c r="C197" s="35"/>
      <c r="D197" s="36">
        <v>2023</v>
      </c>
      <c r="E197" s="36">
        <v>2024</v>
      </c>
      <c r="F197" s="36">
        <v>2025</v>
      </c>
      <c r="G197" s="36">
        <v>2026</v>
      </c>
      <c r="H197" s="23"/>
      <c r="I197" s="23"/>
      <c r="J197" s="23"/>
      <c r="K197" s="23"/>
    </row>
    <row r="198" spans="1:11" ht="15" customHeight="1">
      <c r="A198" s="23"/>
      <c r="B198" s="23"/>
      <c r="C198" s="37"/>
      <c r="D198" s="38" t="s">
        <v>22</v>
      </c>
      <c r="E198" s="38" t="s">
        <v>23</v>
      </c>
      <c r="F198" s="38" t="s">
        <v>23</v>
      </c>
      <c r="G198" s="38" t="s">
        <v>23</v>
      </c>
      <c r="H198" s="23"/>
      <c r="I198" s="23"/>
      <c r="J198" s="23"/>
      <c r="K198" s="23"/>
    </row>
    <row r="199" spans="1:11" ht="14.1" customHeight="1">
      <c r="A199" s="23"/>
      <c r="B199" s="23"/>
      <c r="C199" s="27" t="s">
        <v>33</v>
      </c>
      <c r="D199" s="31" t="s">
        <v>34</v>
      </c>
      <c r="E199" s="31" t="s">
        <v>34</v>
      </c>
      <c r="F199" s="31" t="s">
        <v>42</v>
      </c>
      <c r="G199" s="31" t="s">
        <v>42</v>
      </c>
      <c r="H199" s="23"/>
      <c r="I199" s="23"/>
      <c r="J199" s="23"/>
      <c r="K199" s="23"/>
    </row>
    <row r="200" spans="1:11" ht="14.1" customHeight="1">
      <c r="A200" s="23"/>
      <c r="B200" s="23"/>
      <c r="C200" s="27" t="s">
        <v>35</v>
      </c>
      <c r="D200" s="31" t="s">
        <v>3020</v>
      </c>
      <c r="E200" s="31" t="s">
        <v>3021</v>
      </c>
      <c r="F200" s="31" t="s">
        <v>42</v>
      </c>
      <c r="G200" s="31" t="s">
        <v>42</v>
      </c>
      <c r="H200" s="23"/>
      <c r="I200" s="23"/>
      <c r="J200" s="23"/>
      <c r="K200" s="23"/>
    </row>
    <row r="201" spans="1:11" ht="14.1" customHeight="1">
      <c r="A201" s="23"/>
      <c r="B201" s="23"/>
      <c r="C201" s="27" t="s">
        <v>40</v>
      </c>
      <c r="D201" s="31" t="s">
        <v>3020</v>
      </c>
      <c r="E201" s="31" t="s">
        <v>3021</v>
      </c>
      <c r="F201" s="31" t="s">
        <v>42</v>
      </c>
      <c r="G201" s="31" t="s">
        <v>42</v>
      </c>
      <c r="H201" s="23"/>
      <c r="I201" s="23"/>
      <c r="J201" s="23"/>
      <c r="K201" s="23"/>
    </row>
    <row r="202" spans="1:11" ht="14.1" customHeight="1">
      <c r="A202" s="23"/>
      <c r="B202" s="23"/>
      <c r="C202" s="27" t="s">
        <v>41</v>
      </c>
      <c r="D202" s="31" t="s">
        <v>18</v>
      </c>
      <c r="E202" s="31" t="s">
        <v>42</v>
      </c>
      <c r="F202" s="31" t="s">
        <v>122</v>
      </c>
      <c r="G202" s="31" t="s">
        <v>18</v>
      </c>
      <c r="H202" s="23"/>
      <c r="I202" s="23"/>
      <c r="J202" s="23"/>
      <c r="K202" s="23"/>
    </row>
    <row r="203" spans="1:11" ht="14.1" customHeight="1">
      <c r="A203" s="23"/>
      <c r="B203" s="23"/>
      <c r="C203" s="27" t="s">
        <v>43</v>
      </c>
      <c r="D203" s="31" t="s">
        <v>18</v>
      </c>
      <c r="E203" s="31" t="s">
        <v>3022</v>
      </c>
      <c r="F203" s="31" t="s">
        <v>122</v>
      </c>
      <c r="G203" s="31" t="s">
        <v>18</v>
      </c>
      <c r="H203" s="23"/>
      <c r="I203" s="23"/>
      <c r="J203" s="23"/>
      <c r="K203" s="23"/>
    </row>
    <row r="204" spans="1:11" ht="14.1" customHeight="1">
      <c r="A204" s="23"/>
      <c r="B204" s="23"/>
      <c r="C204" s="27" t="s">
        <v>47</v>
      </c>
      <c r="D204" s="31" t="s">
        <v>18</v>
      </c>
      <c r="E204" s="31" t="s">
        <v>3022</v>
      </c>
      <c r="F204" s="31" t="s">
        <v>122</v>
      </c>
      <c r="G204" s="31" t="s">
        <v>18</v>
      </c>
      <c r="H204" s="23"/>
      <c r="I204" s="23"/>
      <c r="J204" s="23"/>
      <c r="K204" s="23"/>
    </row>
    <row r="205" spans="1:11" ht="14.1" customHeight="1">
      <c r="A205" s="23"/>
      <c r="B205" s="23"/>
      <c r="C205" s="1848" t="s">
        <v>24</v>
      </c>
      <c r="D205" s="1849"/>
      <c r="E205" s="1849"/>
      <c r="F205" s="1849"/>
      <c r="G205" s="1849"/>
      <c r="H205" s="23"/>
      <c r="I205" s="23"/>
      <c r="J205" s="23"/>
      <c r="K205" s="23"/>
    </row>
    <row r="206" spans="1:11" ht="14.1" customHeight="1">
      <c r="A206" s="23"/>
      <c r="B206" s="23"/>
      <c r="C206" s="35"/>
      <c r="D206" s="36">
        <v>2023</v>
      </c>
      <c r="E206" s="36">
        <v>2024</v>
      </c>
      <c r="F206" s="36">
        <v>2025</v>
      </c>
      <c r="G206" s="36">
        <v>2026</v>
      </c>
      <c r="H206" s="23"/>
      <c r="I206" s="23"/>
      <c r="J206" s="23"/>
      <c r="K206" s="23"/>
    </row>
    <row r="207" spans="1:11" ht="14.1" customHeight="1">
      <c r="A207" s="23"/>
      <c r="B207" s="23"/>
      <c r="C207" s="37"/>
      <c r="D207" s="38" t="s">
        <v>22</v>
      </c>
      <c r="E207" s="38" t="s">
        <v>23</v>
      </c>
      <c r="F207" s="38" t="s">
        <v>23</v>
      </c>
      <c r="G207" s="38" t="s">
        <v>23</v>
      </c>
      <c r="H207" s="23"/>
      <c r="I207" s="23"/>
      <c r="J207" s="23"/>
      <c r="K207" s="23"/>
    </row>
    <row r="208" spans="1:11" ht="14.1" customHeight="1">
      <c r="A208" s="23"/>
      <c r="B208" s="23"/>
      <c r="C208" s="39" t="s">
        <v>48</v>
      </c>
      <c r="D208" s="40">
        <v>0</v>
      </c>
      <c r="E208" s="40">
        <v>0</v>
      </c>
      <c r="F208" s="40">
        <v>0</v>
      </c>
      <c r="G208" s="40">
        <v>0</v>
      </c>
      <c r="H208" s="23"/>
      <c r="I208" s="23"/>
      <c r="J208" s="23"/>
      <c r="K208" s="23"/>
    </row>
    <row r="209" spans="1:11" ht="14.1" customHeight="1">
      <c r="A209" s="23"/>
      <c r="B209" s="23"/>
      <c r="C209" s="39" t="s">
        <v>49</v>
      </c>
      <c r="D209" s="40">
        <v>0</v>
      </c>
      <c r="E209" s="40">
        <v>0</v>
      </c>
      <c r="F209" s="40">
        <v>0</v>
      </c>
      <c r="G209" s="40">
        <v>0</v>
      </c>
      <c r="H209" s="23"/>
      <c r="I209" s="23"/>
      <c r="J209" s="23"/>
      <c r="K209" s="23"/>
    </row>
    <row r="210" spans="1:11" ht="14.1" customHeight="1">
      <c r="A210" s="23"/>
      <c r="B210" s="23"/>
      <c r="C210" s="39" t="s">
        <v>50</v>
      </c>
      <c r="D210" s="40">
        <v>0</v>
      </c>
      <c r="E210" s="40">
        <v>0</v>
      </c>
      <c r="F210" s="40">
        <v>0</v>
      </c>
      <c r="G210" s="40">
        <v>0</v>
      </c>
      <c r="H210" s="23"/>
      <c r="I210" s="23"/>
      <c r="J210" s="23"/>
      <c r="K210" s="23"/>
    </row>
    <row r="211" spans="1:11" ht="14.1" customHeight="1">
      <c r="A211" s="23"/>
      <c r="B211" s="23"/>
      <c r="C211" s="39" t="s">
        <v>51</v>
      </c>
      <c r="D211" s="40">
        <v>0</v>
      </c>
      <c r="E211" s="40">
        <v>0</v>
      </c>
      <c r="F211" s="40">
        <v>0</v>
      </c>
      <c r="G211" s="40">
        <v>0</v>
      </c>
      <c r="H211" s="23"/>
      <c r="I211" s="23"/>
      <c r="J211" s="23"/>
      <c r="K211" s="23"/>
    </row>
    <row r="212" spans="1:11" ht="14.1" customHeight="1">
      <c r="A212" s="23"/>
      <c r="B212" s="23"/>
      <c r="C212" s="39" t="s">
        <v>49</v>
      </c>
      <c r="D212" s="40">
        <v>0</v>
      </c>
      <c r="E212" s="40">
        <v>0</v>
      </c>
      <c r="F212" s="40">
        <v>0</v>
      </c>
      <c r="G212" s="40">
        <v>0</v>
      </c>
      <c r="H212" s="23"/>
      <c r="I212" s="23"/>
      <c r="J212" s="23"/>
      <c r="K212" s="23"/>
    </row>
    <row r="213" spans="1:11" ht="14.1" customHeight="1">
      <c r="A213" s="23"/>
      <c r="B213" s="23"/>
      <c r="C213" s="39" t="s">
        <v>50</v>
      </c>
      <c r="D213" s="40">
        <v>0</v>
      </c>
      <c r="E213" s="40">
        <v>0</v>
      </c>
      <c r="F213" s="40">
        <v>0</v>
      </c>
      <c r="G213" s="40">
        <v>0</v>
      </c>
      <c r="H213" s="23"/>
      <c r="I213" s="23"/>
      <c r="J213" s="23"/>
      <c r="K213" s="23"/>
    </row>
    <row r="214" spans="1:11" ht="14.1" customHeight="1">
      <c r="A214" s="23"/>
      <c r="B214" s="23"/>
      <c r="C214" s="39" t="s">
        <v>52</v>
      </c>
      <c r="D214" s="40">
        <v>0</v>
      </c>
      <c r="E214" s="40">
        <v>0</v>
      </c>
      <c r="F214" s="40">
        <v>0</v>
      </c>
      <c r="G214" s="40">
        <v>0</v>
      </c>
      <c r="H214" s="23"/>
      <c r="I214" s="23"/>
      <c r="J214" s="23"/>
      <c r="K214" s="23"/>
    </row>
    <row r="215" spans="1:11" ht="14.1" customHeight="1">
      <c r="A215" s="23"/>
      <c r="B215" s="23"/>
      <c r="C215" s="39" t="s">
        <v>49</v>
      </c>
      <c r="D215" s="40">
        <v>0</v>
      </c>
      <c r="E215" s="40">
        <v>0</v>
      </c>
      <c r="F215" s="40">
        <v>0</v>
      </c>
      <c r="G215" s="40">
        <v>0</v>
      </c>
      <c r="H215" s="23"/>
      <c r="I215" s="23"/>
      <c r="J215" s="23"/>
      <c r="K215" s="23"/>
    </row>
    <row r="216" spans="1:11" ht="14.1" customHeight="1">
      <c r="A216" s="23"/>
      <c r="B216" s="23"/>
      <c r="C216" s="39" t="s">
        <v>50</v>
      </c>
      <c r="D216" s="40">
        <v>0</v>
      </c>
      <c r="E216" s="40">
        <v>0</v>
      </c>
      <c r="F216" s="40">
        <v>0</v>
      </c>
      <c r="G216" s="40">
        <v>0</v>
      </c>
      <c r="H216" s="23"/>
      <c r="I216" s="23"/>
      <c r="J216" s="23"/>
      <c r="K216" s="23"/>
    </row>
    <row r="217" spans="1:11" ht="14.1" customHeight="1">
      <c r="A217" s="23"/>
      <c r="B217" s="23"/>
      <c r="C217" s="39" t="s">
        <v>53</v>
      </c>
      <c r="D217" s="40">
        <v>0</v>
      </c>
      <c r="E217" s="40">
        <v>0</v>
      </c>
      <c r="F217" s="40">
        <v>0</v>
      </c>
      <c r="G217" s="40">
        <v>0</v>
      </c>
      <c r="H217" s="23"/>
      <c r="I217" s="23"/>
      <c r="J217" s="23"/>
      <c r="K217" s="23"/>
    </row>
    <row r="218" spans="1:11" ht="14.1" customHeight="1">
      <c r="A218" s="23"/>
      <c r="B218" s="23"/>
      <c r="C218" s="39" t="s">
        <v>49</v>
      </c>
      <c r="D218" s="40">
        <v>0</v>
      </c>
      <c r="E218" s="40">
        <v>0</v>
      </c>
      <c r="F218" s="40">
        <v>0</v>
      </c>
      <c r="G218" s="40">
        <v>0</v>
      </c>
      <c r="H218" s="23"/>
      <c r="I218" s="23"/>
      <c r="J218" s="23"/>
      <c r="K218" s="23"/>
    </row>
    <row r="219" spans="1:11" ht="14.1" customHeight="1">
      <c r="A219" s="23"/>
      <c r="B219" s="23"/>
      <c r="C219" s="39" t="s">
        <v>50</v>
      </c>
      <c r="D219" s="40">
        <v>0</v>
      </c>
      <c r="E219" s="40">
        <v>0</v>
      </c>
      <c r="F219" s="40">
        <v>0</v>
      </c>
      <c r="G219" s="40">
        <v>0</v>
      </c>
      <c r="H219" s="23"/>
      <c r="I219" s="23"/>
      <c r="J219" s="23"/>
      <c r="K219" s="23"/>
    </row>
    <row r="220" spans="1:11" ht="14.1" customHeight="1">
      <c r="A220" s="23"/>
      <c r="B220" s="23"/>
      <c r="C220" s="39" t="s">
        <v>54</v>
      </c>
      <c r="D220" s="40">
        <v>0</v>
      </c>
      <c r="E220" s="40">
        <v>0</v>
      </c>
      <c r="F220" s="40">
        <v>0</v>
      </c>
      <c r="G220" s="40">
        <v>0</v>
      </c>
      <c r="H220" s="23"/>
      <c r="I220" s="23"/>
      <c r="J220" s="23"/>
      <c r="K220" s="23"/>
    </row>
    <row r="221" spans="1:11" ht="14.1" customHeight="1">
      <c r="A221" s="23"/>
      <c r="B221" s="23"/>
      <c r="C221" s="39" t="s">
        <v>49</v>
      </c>
      <c r="D221" s="40">
        <v>0</v>
      </c>
      <c r="E221" s="40">
        <v>0</v>
      </c>
      <c r="F221" s="40">
        <v>0</v>
      </c>
      <c r="G221" s="40">
        <v>0</v>
      </c>
      <c r="H221" s="23"/>
      <c r="I221" s="23"/>
      <c r="J221" s="23"/>
      <c r="K221" s="23"/>
    </row>
    <row r="222" spans="1:11" ht="14.1" customHeight="1">
      <c r="A222" s="23"/>
      <c r="B222" s="23"/>
      <c r="C222" s="39" t="s">
        <v>50</v>
      </c>
      <c r="D222" s="40">
        <v>0</v>
      </c>
      <c r="E222" s="40">
        <v>0</v>
      </c>
      <c r="F222" s="40">
        <v>0</v>
      </c>
      <c r="G222" s="40">
        <v>0</v>
      </c>
      <c r="H222" s="23"/>
      <c r="I222" s="23"/>
      <c r="J222" s="23"/>
      <c r="K222" s="23"/>
    </row>
    <row r="223" spans="1:11" ht="14.1" customHeight="1">
      <c r="A223" s="23"/>
      <c r="B223" s="23"/>
      <c r="C223" s="39" t="s">
        <v>55</v>
      </c>
      <c r="D223" s="40">
        <v>0</v>
      </c>
      <c r="E223" s="40">
        <v>0</v>
      </c>
      <c r="F223" s="40">
        <v>0</v>
      </c>
      <c r="G223" s="40">
        <v>0</v>
      </c>
      <c r="H223" s="23"/>
      <c r="I223" s="23"/>
      <c r="J223" s="23"/>
      <c r="K223" s="23"/>
    </row>
    <row r="224" spans="1:11" ht="14.1" customHeight="1">
      <c r="A224" s="23"/>
      <c r="B224" s="23"/>
      <c r="C224" s="39" t="s">
        <v>49</v>
      </c>
      <c r="D224" s="40">
        <v>0</v>
      </c>
      <c r="E224" s="40">
        <v>0</v>
      </c>
      <c r="F224" s="40">
        <v>0</v>
      </c>
      <c r="G224" s="40">
        <v>0</v>
      </c>
      <c r="H224" s="23"/>
      <c r="I224" s="23"/>
      <c r="J224" s="23"/>
      <c r="K224" s="23"/>
    </row>
    <row r="225" spans="1:11" ht="14.1" customHeight="1">
      <c r="A225" s="23"/>
      <c r="B225" s="23"/>
      <c r="C225" s="39" t="s">
        <v>50</v>
      </c>
      <c r="D225" s="40">
        <v>0</v>
      </c>
      <c r="E225" s="40">
        <v>0</v>
      </c>
      <c r="F225" s="40">
        <v>0</v>
      </c>
      <c r="G225" s="40">
        <v>0</v>
      </c>
      <c r="H225" s="23"/>
      <c r="I225" s="23"/>
      <c r="J225" s="23"/>
      <c r="K225" s="23"/>
    </row>
    <row r="226" spans="1:11" ht="14.1" customHeight="1">
      <c r="A226" s="23"/>
      <c r="B226" s="23"/>
      <c r="C226" s="39" t="s">
        <v>56</v>
      </c>
      <c r="D226" s="40">
        <v>0</v>
      </c>
      <c r="E226" s="40">
        <v>0</v>
      </c>
      <c r="F226" s="40">
        <v>0</v>
      </c>
      <c r="G226" s="40">
        <v>0</v>
      </c>
      <c r="H226" s="23"/>
      <c r="I226" s="23"/>
      <c r="J226" s="23"/>
      <c r="K226" s="23"/>
    </row>
    <row r="227" spans="1:11" ht="14.1" customHeight="1">
      <c r="A227" s="23"/>
      <c r="B227" s="23"/>
      <c r="C227" s="39" t="s">
        <v>49</v>
      </c>
      <c r="D227" s="40">
        <v>0</v>
      </c>
      <c r="E227" s="40">
        <v>0</v>
      </c>
      <c r="F227" s="40">
        <v>0</v>
      </c>
      <c r="G227" s="40">
        <v>0</v>
      </c>
      <c r="H227" s="23"/>
      <c r="I227" s="23"/>
      <c r="J227" s="23"/>
      <c r="K227" s="23"/>
    </row>
    <row r="228" spans="1:11" ht="14.1" customHeight="1">
      <c r="A228" s="23"/>
      <c r="B228" s="23"/>
      <c r="C228" s="39" t="s">
        <v>50</v>
      </c>
      <c r="D228" s="40">
        <v>0</v>
      </c>
      <c r="E228" s="40">
        <v>0</v>
      </c>
      <c r="F228" s="40">
        <v>0</v>
      </c>
      <c r="G228" s="40">
        <v>0</v>
      </c>
      <c r="H228" s="23"/>
      <c r="I228" s="23"/>
      <c r="J228" s="23"/>
      <c r="K228" s="23"/>
    </row>
    <row r="229" spans="1:11" ht="14.1" customHeight="1">
      <c r="A229" s="23"/>
      <c r="B229" s="23"/>
      <c r="C229" s="39" t="s">
        <v>57</v>
      </c>
      <c r="D229" s="40">
        <v>0</v>
      </c>
      <c r="E229" s="40">
        <v>0</v>
      </c>
      <c r="F229" s="40">
        <v>0</v>
      </c>
      <c r="G229" s="40">
        <v>0</v>
      </c>
      <c r="H229" s="23"/>
      <c r="I229" s="23"/>
      <c r="J229" s="23"/>
      <c r="K229" s="23"/>
    </row>
    <row r="230" spans="1:11" ht="14.1" customHeight="1">
      <c r="A230" s="23"/>
      <c r="B230" s="23"/>
      <c r="C230" s="39" t="s">
        <v>49</v>
      </c>
      <c r="D230" s="40">
        <v>0</v>
      </c>
      <c r="E230" s="40">
        <v>0</v>
      </c>
      <c r="F230" s="40">
        <v>0</v>
      </c>
      <c r="G230" s="40">
        <v>0</v>
      </c>
      <c r="H230" s="23"/>
      <c r="I230" s="23"/>
      <c r="J230" s="23"/>
      <c r="K230" s="23"/>
    </row>
    <row r="231" spans="1:11" ht="14.1" customHeight="1">
      <c r="A231" s="23"/>
      <c r="B231" s="23"/>
      <c r="C231" s="39" t="s">
        <v>58</v>
      </c>
      <c r="D231" s="40">
        <v>0</v>
      </c>
      <c r="E231" s="40">
        <v>0</v>
      </c>
      <c r="F231" s="40">
        <v>0</v>
      </c>
      <c r="G231" s="40">
        <v>0</v>
      </c>
      <c r="H231" s="23"/>
      <c r="I231" s="23"/>
      <c r="J231" s="23"/>
      <c r="K231" s="23"/>
    </row>
    <row r="232" spans="1:11" ht="14.1" customHeight="1">
      <c r="A232" s="23"/>
      <c r="B232" s="23"/>
      <c r="C232" s="39" t="s">
        <v>59</v>
      </c>
      <c r="D232" s="40">
        <v>0</v>
      </c>
      <c r="E232" s="40">
        <v>0</v>
      </c>
      <c r="F232" s="40">
        <v>0</v>
      </c>
      <c r="G232" s="40">
        <v>0</v>
      </c>
      <c r="H232" s="23"/>
      <c r="I232" s="23"/>
      <c r="J232" s="23"/>
      <c r="K232" s="23"/>
    </row>
    <row r="233" spans="1:11" ht="14.1" customHeight="1">
      <c r="A233" s="23"/>
      <c r="B233" s="23"/>
      <c r="C233" s="39" t="s">
        <v>60</v>
      </c>
      <c r="D233" s="40">
        <v>0</v>
      </c>
      <c r="E233" s="40">
        <v>0</v>
      </c>
      <c r="F233" s="40">
        <v>0</v>
      </c>
      <c r="G233" s="40">
        <v>0</v>
      </c>
      <c r="H233" s="23"/>
      <c r="I233" s="23"/>
      <c r="J233" s="23"/>
      <c r="K233" s="23"/>
    </row>
    <row r="234" spans="1:11" ht="14.1" customHeight="1">
      <c r="A234" s="23"/>
      <c r="B234" s="23"/>
      <c r="C234" s="39" t="s">
        <v>61</v>
      </c>
      <c r="D234" s="40">
        <v>0</v>
      </c>
      <c r="E234" s="40">
        <v>0</v>
      </c>
      <c r="F234" s="40">
        <v>0</v>
      </c>
      <c r="G234" s="40">
        <v>0</v>
      </c>
      <c r="H234" s="23"/>
      <c r="I234" s="23"/>
      <c r="J234" s="23"/>
      <c r="K234" s="23"/>
    </row>
    <row r="235" spans="1:11" ht="14.1" customHeight="1">
      <c r="A235" s="23"/>
      <c r="B235" s="23"/>
      <c r="C235" s="39" t="s">
        <v>62</v>
      </c>
      <c r="D235" s="40">
        <v>0</v>
      </c>
      <c r="E235" s="40">
        <v>2400000</v>
      </c>
      <c r="F235" s="40">
        <v>0</v>
      </c>
      <c r="G235" s="40">
        <v>0</v>
      </c>
      <c r="H235" s="23"/>
      <c r="I235" s="23"/>
      <c r="J235" s="23"/>
      <c r="K235" s="23"/>
    </row>
    <row r="236" spans="1:11" ht="14.1" customHeight="1">
      <c r="A236" s="23"/>
      <c r="B236" s="23"/>
      <c r="C236" s="39" t="s">
        <v>49</v>
      </c>
      <c r="D236" s="40">
        <v>0</v>
      </c>
      <c r="E236" s="40">
        <v>2400000</v>
      </c>
      <c r="F236" s="40">
        <v>0</v>
      </c>
      <c r="G236" s="40">
        <v>0</v>
      </c>
      <c r="H236" s="23"/>
      <c r="I236" s="23"/>
      <c r="J236" s="23"/>
      <c r="K236" s="23"/>
    </row>
    <row r="237" spans="1:11" ht="14.1" customHeight="1">
      <c r="A237" s="23"/>
      <c r="B237" s="23"/>
      <c r="C237" s="39" t="s">
        <v>58</v>
      </c>
      <c r="D237" s="40">
        <v>0</v>
      </c>
      <c r="E237" s="40">
        <v>0</v>
      </c>
      <c r="F237" s="40">
        <v>0</v>
      </c>
      <c r="G237" s="40">
        <v>0</v>
      </c>
      <c r="H237" s="23"/>
      <c r="I237" s="23"/>
      <c r="J237" s="23"/>
      <c r="K237" s="23"/>
    </row>
    <row r="238" spans="1:11" ht="14.1" customHeight="1">
      <c r="A238" s="23"/>
      <c r="B238" s="23"/>
      <c r="C238" s="39" t="s">
        <v>59</v>
      </c>
      <c r="D238" s="40">
        <v>0</v>
      </c>
      <c r="E238" s="40">
        <v>0</v>
      </c>
      <c r="F238" s="40">
        <v>0</v>
      </c>
      <c r="G238" s="40">
        <v>0</v>
      </c>
      <c r="H238" s="23"/>
      <c r="I238" s="23"/>
      <c r="J238" s="23"/>
      <c r="K238" s="23"/>
    </row>
    <row r="239" spans="1:11" ht="14.1" customHeight="1">
      <c r="A239" s="23"/>
      <c r="B239" s="23"/>
      <c r="C239" s="39" t="s">
        <v>60</v>
      </c>
      <c r="D239" s="40">
        <v>0</v>
      </c>
      <c r="E239" s="40">
        <v>0</v>
      </c>
      <c r="F239" s="40">
        <v>0</v>
      </c>
      <c r="G239" s="40">
        <v>0</v>
      </c>
      <c r="H239" s="23"/>
      <c r="I239" s="23"/>
      <c r="J239" s="23"/>
      <c r="K239" s="23"/>
    </row>
    <row r="240" spans="1:11" ht="14.1" customHeight="1">
      <c r="A240" s="23"/>
      <c r="B240" s="23"/>
      <c r="C240" s="39" t="s">
        <v>61</v>
      </c>
      <c r="D240" s="40">
        <v>0</v>
      </c>
      <c r="E240" s="40">
        <v>0</v>
      </c>
      <c r="F240" s="40">
        <v>0</v>
      </c>
      <c r="G240" s="40">
        <v>0</v>
      </c>
      <c r="H240" s="23"/>
      <c r="I240" s="23"/>
      <c r="J240" s="23"/>
      <c r="K240" s="23"/>
    </row>
    <row r="241" spans="1:11" ht="14.1" customHeight="1">
      <c r="A241" s="23"/>
      <c r="B241" s="23"/>
      <c r="C241" s="39" t="s">
        <v>63</v>
      </c>
      <c r="D241" s="40">
        <v>0</v>
      </c>
      <c r="E241" s="40">
        <v>0</v>
      </c>
      <c r="F241" s="40">
        <v>0</v>
      </c>
      <c r="G241" s="40">
        <v>0</v>
      </c>
      <c r="H241" s="23"/>
      <c r="I241" s="23"/>
      <c r="J241" s="23"/>
      <c r="K241" s="23"/>
    </row>
    <row r="242" spans="1:11" ht="14.1" customHeight="1">
      <c r="A242" s="23"/>
      <c r="B242" s="23"/>
      <c r="C242" s="39" t="s">
        <v>49</v>
      </c>
      <c r="D242" s="40">
        <v>0</v>
      </c>
      <c r="E242" s="40">
        <v>0</v>
      </c>
      <c r="F242" s="40">
        <v>0</v>
      </c>
      <c r="G242" s="40">
        <v>0</v>
      </c>
      <c r="H242" s="23"/>
      <c r="I242" s="23"/>
      <c r="J242" s="23"/>
      <c r="K242" s="23"/>
    </row>
    <row r="243" spans="1:11" ht="14.1" customHeight="1">
      <c r="A243" s="23"/>
      <c r="B243" s="23"/>
      <c r="C243" s="39" t="s">
        <v>58</v>
      </c>
      <c r="D243" s="40">
        <v>0</v>
      </c>
      <c r="E243" s="40">
        <v>0</v>
      </c>
      <c r="F243" s="40">
        <v>0</v>
      </c>
      <c r="G243" s="40">
        <v>0</v>
      </c>
      <c r="H243" s="23"/>
      <c r="I243" s="23"/>
      <c r="J243" s="23"/>
      <c r="K243" s="23"/>
    </row>
    <row r="244" spans="1:11" ht="14.1" customHeight="1">
      <c r="A244" s="23"/>
      <c r="B244" s="23"/>
      <c r="C244" s="39" t="s">
        <v>59</v>
      </c>
      <c r="D244" s="40">
        <v>0</v>
      </c>
      <c r="E244" s="40">
        <v>0</v>
      </c>
      <c r="F244" s="40">
        <v>0</v>
      </c>
      <c r="G244" s="40">
        <v>0</v>
      </c>
      <c r="H244" s="23"/>
      <c r="I244" s="23"/>
      <c r="J244" s="23"/>
      <c r="K244" s="23"/>
    </row>
    <row r="245" spans="1:11" ht="14.1" customHeight="1">
      <c r="A245" s="23"/>
      <c r="B245" s="23"/>
      <c r="C245" s="39" t="s">
        <v>60</v>
      </c>
      <c r="D245" s="40">
        <v>0</v>
      </c>
      <c r="E245" s="40">
        <v>0</v>
      </c>
      <c r="F245" s="40">
        <v>0</v>
      </c>
      <c r="G245" s="40">
        <v>0</v>
      </c>
      <c r="H245" s="23"/>
      <c r="I245" s="23"/>
      <c r="J245" s="23"/>
      <c r="K245" s="23"/>
    </row>
    <row r="246" spans="1:11" ht="14.1" customHeight="1">
      <c r="A246" s="23"/>
      <c r="B246" s="23"/>
      <c r="C246" s="39" t="s">
        <v>61</v>
      </c>
      <c r="D246" s="40">
        <v>0</v>
      </c>
      <c r="E246" s="40">
        <v>0</v>
      </c>
      <c r="F246" s="40">
        <v>0</v>
      </c>
      <c r="G246" s="40">
        <v>0</v>
      </c>
      <c r="H246" s="23"/>
      <c r="I246" s="23"/>
      <c r="J246" s="23"/>
      <c r="K246" s="23"/>
    </row>
    <row r="247" spans="1:11" ht="14.1" customHeight="1">
      <c r="A247" s="23"/>
      <c r="B247" s="23"/>
      <c r="C247" s="39" t="s">
        <v>64</v>
      </c>
      <c r="D247" s="40">
        <v>0</v>
      </c>
      <c r="E247" s="40">
        <v>0</v>
      </c>
      <c r="F247" s="40">
        <v>0</v>
      </c>
      <c r="G247" s="40">
        <v>0</v>
      </c>
      <c r="H247" s="23"/>
      <c r="I247" s="23"/>
      <c r="J247" s="23"/>
      <c r="K247" s="23"/>
    </row>
    <row r="248" spans="1:11" ht="14.1" customHeight="1">
      <c r="A248" s="23"/>
      <c r="B248" s="23"/>
      <c r="C248" s="39" t="s">
        <v>65</v>
      </c>
      <c r="D248" s="40">
        <v>0</v>
      </c>
      <c r="E248" s="40">
        <v>0</v>
      </c>
      <c r="F248" s="40">
        <v>0</v>
      </c>
      <c r="G248" s="40">
        <v>0</v>
      </c>
      <c r="H248" s="23"/>
      <c r="I248" s="23"/>
      <c r="J248" s="23"/>
      <c r="K248" s="23"/>
    </row>
    <row r="249" spans="1:11" ht="14.1" customHeight="1">
      <c r="A249" s="23"/>
      <c r="B249" s="23"/>
      <c r="C249" s="41" t="s">
        <v>25</v>
      </c>
      <c r="D249" s="40">
        <v>0</v>
      </c>
      <c r="E249" s="40">
        <v>2400000</v>
      </c>
      <c r="F249" s="40">
        <v>0</v>
      </c>
      <c r="G249" s="40">
        <v>0</v>
      </c>
      <c r="H249" s="23"/>
      <c r="I249" s="23"/>
      <c r="J249" s="23"/>
      <c r="K249" s="23"/>
    </row>
    <row r="250" spans="1:11" ht="101.1" customHeight="1">
      <c r="A250" s="23"/>
      <c r="B250" s="23"/>
      <c r="C250" s="26" t="s">
        <v>16</v>
      </c>
      <c r="D250" s="1854" t="s">
        <v>3023</v>
      </c>
      <c r="E250" s="1855"/>
      <c r="F250" s="1855"/>
      <c r="G250" s="1855"/>
      <c r="H250" s="23"/>
      <c r="I250" s="23"/>
      <c r="J250" s="23"/>
      <c r="K250" s="23"/>
    </row>
    <row r="251" spans="1:11" ht="27.95" customHeight="1">
      <c r="A251" s="23"/>
      <c r="B251" s="23"/>
      <c r="C251" s="27" t="s">
        <v>223</v>
      </c>
      <c r="D251" s="28">
        <v>2023</v>
      </c>
      <c r="E251" s="28">
        <v>2024</v>
      </c>
      <c r="F251" s="28">
        <v>2025</v>
      </c>
      <c r="G251" s="28">
        <v>2026</v>
      </c>
      <c r="H251" s="23"/>
      <c r="I251" s="23"/>
      <c r="J251" s="23"/>
      <c r="K251" s="23"/>
    </row>
    <row r="252" spans="1:11" ht="14.1" customHeight="1">
      <c r="A252" s="23"/>
      <c r="B252" s="23"/>
      <c r="C252" s="29"/>
      <c r="D252" s="30" t="s">
        <v>22</v>
      </c>
      <c r="E252" s="30" t="s">
        <v>23</v>
      </c>
      <c r="F252" s="30" t="s">
        <v>23</v>
      </c>
      <c r="G252" s="30" t="s">
        <v>23</v>
      </c>
      <c r="H252" s="23"/>
      <c r="I252" s="23"/>
      <c r="J252" s="23"/>
      <c r="K252" s="23"/>
    </row>
    <row r="253" spans="1:11" ht="14.1" customHeight="1">
      <c r="A253" s="23"/>
      <c r="B253" s="23"/>
      <c r="C253" s="27" t="s">
        <v>3024</v>
      </c>
      <c r="D253" s="31" t="s">
        <v>3025</v>
      </c>
      <c r="E253" s="31" t="s">
        <v>225</v>
      </c>
      <c r="F253" s="31" t="s">
        <v>225</v>
      </c>
      <c r="G253" s="31" t="s">
        <v>225</v>
      </c>
      <c r="H253" s="23"/>
      <c r="I253" s="23"/>
      <c r="J253" s="23"/>
      <c r="K253" s="23"/>
    </row>
    <row r="254" spans="1:11" ht="20.100000000000001" customHeight="1">
      <c r="A254" s="23"/>
      <c r="B254" s="23"/>
      <c r="C254" s="27" t="s">
        <v>3026</v>
      </c>
      <c r="D254" s="31" t="s">
        <v>3025</v>
      </c>
      <c r="E254" s="31" t="s">
        <v>225</v>
      </c>
      <c r="F254" s="31" t="s">
        <v>225</v>
      </c>
      <c r="G254" s="31" t="s">
        <v>225</v>
      </c>
      <c r="H254" s="23"/>
      <c r="I254" s="23"/>
      <c r="J254" s="23"/>
      <c r="K254" s="23"/>
    </row>
    <row r="255" spans="1:11" ht="20.100000000000001" customHeight="1">
      <c r="A255" s="23"/>
      <c r="B255" s="23"/>
      <c r="C255" s="27" t="s">
        <v>3027</v>
      </c>
      <c r="D255" s="31" t="s">
        <v>253</v>
      </c>
      <c r="E255" s="31" t="s">
        <v>252</v>
      </c>
      <c r="F255" s="31" t="s">
        <v>252</v>
      </c>
      <c r="G255" s="31" t="s">
        <v>252</v>
      </c>
      <c r="H255" s="23"/>
      <c r="I255" s="23"/>
      <c r="J255" s="23"/>
      <c r="K255" s="23"/>
    </row>
    <row r="256" spans="1:11" ht="20.100000000000001" customHeight="1">
      <c r="A256" s="23"/>
      <c r="B256" s="23"/>
      <c r="C256" s="27" t="s">
        <v>3028</v>
      </c>
      <c r="D256" s="31" t="s">
        <v>299</v>
      </c>
      <c r="E256" s="31" t="s">
        <v>252</v>
      </c>
      <c r="F256" s="31" t="s">
        <v>252</v>
      </c>
      <c r="G256" s="31" t="s">
        <v>252</v>
      </c>
      <c r="H256" s="23"/>
      <c r="I256" s="23"/>
      <c r="J256" s="23"/>
      <c r="K256" s="23"/>
    </row>
    <row r="257" spans="1:11" ht="14.1" customHeight="1">
      <c r="A257" s="23"/>
      <c r="B257" s="23"/>
      <c r="C257" s="1852" t="s">
        <v>27</v>
      </c>
      <c r="D257" s="1853"/>
      <c r="E257" s="1853"/>
      <c r="F257" s="1853"/>
      <c r="G257" s="1853"/>
      <c r="H257" s="23"/>
      <c r="I257" s="23"/>
      <c r="J257" s="23"/>
      <c r="K257" s="23"/>
    </row>
    <row r="258" spans="1:11" ht="14.1" customHeight="1">
      <c r="A258" s="23"/>
      <c r="B258" s="23"/>
      <c r="C258" s="32" t="s">
        <v>2962</v>
      </c>
      <c r="D258" s="1852" t="s">
        <v>2963</v>
      </c>
      <c r="E258" s="1853"/>
      <c r="F258" s="1853"/>
      <c r="G258" s="1853"/>
      <c r="H258" s="23"/>
      <c r="I258" s="23"/>
      <c r="J258" s="23"/>
      <c r="K258" s="23"/>
    </row>
    <row r="259" spans="1:11" ht="18" customHeight="1">
      <c r="A259" s="23"/>
      <c r="B259" s="23"/>
      <c r="C259" s="33" t="s">
        <v>19</v>
      </c>
      <c r="D259" s="1850" t="s">
        <v>3029</v>
      </c>
      <c r="E259" s="1851"/>
      <c r="F259" s="1851"/>
      <c r="G259" s="1851"/>
      <c r="H259" s="23"/>
      <c r="I259" s="23"/>
      <c r="J259" s="23"/>
      <c r="K259" s="23"/>
    </row>
    <row r="260" spans="1:11" ht="18" customHeight="1">
      <c r="A260" s="23"/>
      <c r="B260" s="23"/>
      <c r="C260" s="34" t="s">
        <v>20</v>
      </c>
      <c r="D260" s="1846" t="s">
        <v>3030</v>
      </c>
      <c r="E260" s="1847"/>
      <c r="F260" s="1847"/>
      <c r="G260" s="1847"/>
      <c r="H260" s="23"/>
      <c r="I260" s="23"/>
      <c r="J260" s="23"/>
      <c r="K260" s="23"/>
    </row>
    <row r="261" spans="1:11" ht="18" customHeight="1">
      <c r="A261" s="23"/>
      <c r="B261" s="23"/>
      <c r="C261" s="34" t="s">
        <v>21</v>
      </c>
      <c r="D261" s="1846" t="s">
        <v>3031</v>
      </c>
      <c r="E261" s="1847"/>
      <c r="F261" s="1847"/>
      <c r="G261" s="1847"/>
      <c r="H261" s="23"/>
      <c r="I261" s="23"/>
      <c r="J261" s="23"/>
      <c r="K261" s="23"/>
    </row>
    <row r="262" spans="1:11" ht="15" customHeight="1">
      <c r="A262" s="23"/>
      <c r="B262" s="23"/>
      <c r="C262" s="35"/>
      <c r="D262" s="36">
        <v>2023</v>
      </c>
      <c r="E262" s="36">
        <v>2024</v>
      </c>
      <c r="F262" s="36">
        <v>2025</v>
      </c>
      <c r="G262" s="36">
        <v>2026</v>
      </c>
      <c r="H262" s="23"/>
      <c r="I262" s="23"/>
      <c r="J262" s="23"/>
      <c r="K262" s="23"/>
    </row>
    <row r="263" spans="1:11" ht="15" customHeight="1">
      <c r="A263" s="23"/>
      <c r="B263" s="23"/>
      <c r="C263" s="37"/>
      <c r="D263" s="38" t="s">
        <v>22</v>
      </c>
      <c r="E263" s="38" t="s">
        <v>23</v>
      </c>
      <c r="F263" s="38" t="s">
        <v>23</v>
      </c>
      <c r="G263" s="38" t="s">
        <v>23</v>
      </c>
      <c r="H263" s="23"/>
      <c r="I263" s="23"/>
      <c r="J263" s="23"/>
      <c r="K263" s="23"/>
    </row>
    <row r="264" spans="1:11" ht="14.1" customHeight="1">
      <c r="A264" s="23"/>
      <c r="B264" s="23"/>
      <c r="C264" s="27" t="s">
        <v>33</v>
      </c>
      <c r="D264" s="31" t="s">
        <v>225</v>
      </c>
      <c r="E264" s="31" t="s">
        <v>1528</v>
      </c>
      <c r="F264" s="31" t="s">
        <v>3032</v>
      </c>
      <c r="G264" s="31" t="s">
        <v>3033</v>
      </c>
      <c r="H264" s="23"/>
      <c r="I264" s="23"/>
      <c r="J264" s="23"/>
      <c r="K264" s="23"/>
    </row>
    <row r="265" spans="1:11" ht="14.1" customHeight="1">
      <c r="A265" s="23"/>
      <c r="B265" s="23"/>
      <c r="C265" s="27" t="s">
        <v>35</v>
      </c>
      <c r="D265" s="31" t="s">
        <v>3034</v>
      </c>
      <c r="E265" s="31" t="s">
        <v>3035</v>
      </c>
      <c r="F265" s="31" t="s">
        <v>3036</v>
      </c>
      <c r="G265" s="31" t="s">
        <v>3037</v>
      </c>
      <c r="H265" s="23"/>
      <c r="I265" s="23"/>
      <c r="J265" s="23"/>
      <c r="K265" s="23"/>
    </row>
    <row r="266" spans="1:11" ht="14.1" customHeight="1">
      <c r="A266" s="23"/>
      <c r="B266" s="23"/>
      <c r="C266" s="27" t="s">
        <v>40</v>
      </c>
      <c r="D266" s="31" t="s">
        <v>3038</v>
      </c>
      <c r="E266" s="31" t="s">
        <v>3039</v>
      </c>
      <c r="F266" s="31" t="s">
        <v>3040</v>
      </c>
      <c r="G266" s="31" t="s">
        <v>3041</v>
      </c>
      <c r="H266" s="23"/>
      <c r="I266" s="23"/>
      <c r="J266" s="23"/>
      <c r="K266" s="23"/>
    </row>
    <row r="267" spans="1:11" ht="14.1" customHeight="1">
      <c r="A267" s="23"/>
      <c r="B267" s="23"/>
      <c r="C267" s="27" t="s">
        <v>41</v>
      </c>
      <c r="D267" s="31" t="s">
        <v>18</v>
      </c>
      <c r="E267" s="31" t="s">
        <v>2673</v>
      </c>
      <c r="F267" s="31" t="s">
        <v>3042</v>
      </c>
      <c r="G267" s="31" t="s">
        <v>3043</v>
      </c>
      <c r="H267" s="23"/>
      <c r="I267" s="23"/>
      <c r="J267" s="23"/>
      <c r="K267" s="23"/>
    </row>
    <row r="268" spans="1:11" ht="14.1" customHeight="1">
      <c r="A268" s="23"/>
      <c r="B268" s="23"/>
      <c r="C268" s="27" t="s">
        <v>43</v>
      </c>
      <c r="D268" s="31" t="s">
        <v>18</v>
      </c>
      <c r="E268" s="31" t="s">
        <v>3044</v>
      </c>
      <c r="F268" s="31" t="s">
        <v>3042</v>
      </c>
      <c r="G268" s="31" t="s">
        <v>3043</v>
      </c>
      <c r="H268" s="23"/>
      <c r="I268" s="23"/>
      <c r="J268" s="23"/>
      <c r="K268" s="23"/>
    </row>
    <row r="269" spans="1:11" ht="14.1" customHeight="1">
      <c r="A269" s="23"/>
      <c r="B269" s="23"/>
      <c r="C269" s="27" t="s">
        <v>47</v>
      </c>
      <c r="D269" s="31" t="s">
        <v>18</v>
      </c>
      <c r="E269" s="31" t="s">
        <v>3045</v>
      </c>
      <c r="F269" s="31" t="s">
        <v>42</v>
      </c>
      <c r="G269" s="31" t="s">
        <v>42</v>
      </c>
      <c r="H269" s="23"/>
      <c r="I269" s="23"/>
      <c r="J269" s="23"/>
      <c r="K269" s="23"/>
    </row>
    <row r="270" spans="1:11" ht="14.1" customHeight="1">
      <c r="A270" s="23"/>
      <c r="B270" s="23"/>
      <c r="C270" s="1848" t="s">
        <v>24</v>
      </c>
      <c r="D270" s="1849"/>
      <c r="E270" s="1849"/>
      <c r="F270" s="1849"/>
      <c r="G270" s="1849"/>
      <c r="H270" s="23"/>
      <c r="I270" s="23"/>
      <c r="J270" s="23"/>
      <c r="K270" s="23"/>
    </row>
    <row r="271" spans="1:11" ht="14.1" customHeight="1">
      <c r="A271" s="23"/>
      <c r="B271" s="23"/>
      <c r="C271" s="35"/>
      <c r="D271" s="36">
        <v>2023</v>
      </c>
      <c r="E271" s="36">
        <v>2024</v>
      </c>
      <c r="F271" s="36">
        <v>2025</v>
      </c>
      <c r="G271" s="36">
        <v>2026</v>
      </c>
      <c r="H271" s="23"/>
      <c r="I271" s="23"/>
      <c r="J271" s="23"/>
      <c r="K271" s="23"/>
    </row>
    <row r="272" spans="1:11" ht="14.1" customHeight="1">
      <c r="A272" s="23"/>
      <c r="B272" s="23"/>
      <c r="C272" s="37"/>
      <c r="D272" s="38" t="s">
        <v>22</v>
      </c>
      <c r="E272" s="38" t="s">
        <v>23</v>
      </c>
      <c r="F272" s="38" t="s">
        <v>23</v>
      </c>
      <c r="G272" s="38" t="s">
        <v>23</v>
      </c>
      <c r="H272" s="23"/>
      <c r="I272" s="23"/>
      <c r="J272" s="23"/>
      <c r="K272" s="23"/>
    </row>
    <row r="273" spans="1:11" ht="14.1" customHeight="1">
      <c r="A273" s="23"/>
      <c r="B273" s="23"/>
      <c r="C273" s="39" t="s">
        <v>48</v>
      </c>
      <c r="D273" s="40">
        <v>0</v>
      </c>
      <c r="E273" s="40">
        <v>0</v>
      </c>
      <c r="F273" s="40">
        <v>0</v>
      </c>
      <c r="G273" s="40">
        <v>0</v>
      </c>
      <c r="H273" s="23"/>
      <c r="I273" s="23"/>
      <c r="J273" s="23"/>
      <c r="K273" s="23"/>
    </row>
    <row r="274" spans="1:11" ht="14.1" customHeight="1">
      <c r="A274" s="23"/>
      <c r="B274" s="23"/>
      <c r="C274" s="39" t="s">
        <v>49</v>
      </c>
      <c r="D274" s="40">
        <v>0</v>
      </c>
      <c r="E274" s="40">
        <v>0</v>
      </c>
      <c r="F274" s="40">
        <v>0</v>
      </c>
      <c r="G274" s="40">
        <v>0</v>
      </c>
      <c r="H274" s="23"/>
      <c r="I274" s="23"/>
      <c r="J274" s="23"/>
      <c r="K274" s="23"/>
    </row>
    <row r="275" spans="1:11" ht="14.1" customHeight="1">
      <c r="A275" s="23"/>
      <c r="B275" s="23"/>
      <c r="C275" s="39" t="s">
        <v>50</v>
      </c>
      <c r="D275" s="40">
        <v>0</v>
      </c>
      <c r="E275" s="40">
        <v>0</v>
      </c>
      <c r="F275" s="40">
        <v>0</v>
      </c>
      <c r="G275" s="40">
        <v>0</v>
      </c>
      <c r="H275" s="23"/>
      <c r="I275" s="23"/>
      <c r="J275" s="23"/>
      <c r="K275" s="23"/>
    </row>
    <row r="276" spans="1:11" ht="14.1" customHeight="1">
      <c r="A276" s="23"/>
      <c r="B276" s="23"/>
      <c r="C276" s="39" t="s">
        <v>51</v>
      </c>
      <c r="D276" s="40">
        <v>0</v>
      </c>
      <c r="E276" s="40">
        <v>0</v>
      </c>
      <c r="F276" s="40">
        <v>0</v>
      </c>
      <c r="G276" s="40">
        <v>0</v>
      </c>
      <c r="H276" s="23"/>
      <c r="I276" s="23"/>
      <c r="J276" s="23"/>
      <c r="K276" s="23"/>
    </row>
    <row r="277" spans="1:11" ht="14.1" customHeight="1">
      <c r="A277" s="23"/>
      <c r="B277" s="23"/>
      <c r="C277" s="39" t="s">
        <v>49</v>
      </c>
      <c r="D277" s="40">
        <v>0</v>
      </c>
      <c r="E277" s="40">
        <v>0</v>
      </c>
      <c r="F277" s="40">
        <v>0</v>
      </c>
      <c r="G277" s="40">
        <v>0</v>
      </c>
      <c r="H277" s="23"/>
      <c r="I277" s="23"/>
      <c r="J277" s="23"/>
      <c r="K277" s="23"/>
    </row>
    <row r="278" spans="1:11" ht="14.1" customHeight="1">
      <c r="A278" s="23"/>
      <c r="B278" s="23"/>
      <c r="C278" s="39" t="s">
        <v>50</v>
      </c>
      <c r="D278" s="40">
        <v>0</v>
      </c>
      <c r="E278" s="40">
        <v>0</v>
      </c>
      <c r="F278" s="40">
        <v>0</v>
      </c>
      <c r="G278" s="40">
        <v>0</v>
      </c>
      <c r="H278" s="23"/>
      <c r="I278" s="23"/>
      <c r="J278" s="23"/>
      <c r="K278" s="23"/>
    </row>
    <row r="279" spans="1:11" ht="14.1" customHeight="1">
      <c r="A279" s="23"/>
      <c r="B279" s="23"/>
      <c r="C279" s="39" t="s">
        <v>52</v>
      </c>
      <c r="D279" s="40">
        <v>0</v>
      </c>
      <c r="E279" s="40">
        <v>25213900</v>
      </c>
      <c r="F279" s="40">
        <v>26895402</v>
      </c>
      <c r="G279" s="40">
        <v>28575500</v>
      </c>
      <c r="H279" s="23"/>
      <c r="I279" s="23"/>
      <c r="J279" s="23"/>
      <c r="K279" s="23"/>
    </row>
    <row r="280" spans="1:11" ht="14.1" customHeight="1">
      <c r="A280" s="23"/>
      <c r="B280" s="23"/>
      <c r="C280" s="39" t="s">
        <v>49</v>
      </c>
      <c r="D280" s="40">
        <v>0</v>
      </c>
      <c r="E280" s="40">
        <v>25213900</v>
      </c>
      <c r="F280" s="40">
        <v>26895402</v>
      </c>
      <c r="G280" s="40">
        <v>28575500</v>
      </c>
      <c r="H280" s="23"/>
      <c r="I280" s="23"/>
      <c r="J280" s="23"/>
      <c r="K280" s="23"/>
    </row>
    <row r="281" spans="1:11" ht="14.1" customHeight="1">
      <c r="A281" s="23"/>
      <c r="B281" s="23"/>
      <c r="C281" s="39" t="s">
        <v>50</v>
      </c>
      <c r="D281" s="40">
        <v>0</v>
      </c>
      <c r="E281" s="40">
        <v>0</v>
      </c>
      <c r="F281" s="40">
        <v>0</v>
      </c>
      <c r="G281" s="40">
        <v>0</v>
      </c>
      <c r="H281" s="23"/>
      <c r="I281" s="23"/>
      <c r="J281" s="23"/>
      <c r="K281" s="23"/>
    </row>
    <row r="282" spans="1:11" ht="14.1" customHeight="1">
      <c r="A282" s="23"/>
      <c r="B282" s="23"/>
      <c r="C282" s="39" t="s">
        <v>53</v>
      </c>
      <c r="D282" s="40">
        <v>0</v>
      </c>
      <c r="E282" s="40">
        <v>0</v>
      </c>
      <c r="F282" s="40">
        <v>0</v>
      </c>
      <c r="G282" s="40">
        <v>0</v>
      </c>
      <c r="H282" s="23"/>
      <c r="I282" s="23"/>
      <c r="J282" s="23"/>
      <c r="K282" s="23"/>
    </row>
    <row r="283" spans="1:11" ht="14.1" customHeight="1">
      <c r="A283" s="23"/>
      <c r="B283" s="23"/>
      <c r="C283" s="39" t="s">
        <v>49</v>
      </c>
      <c r="D283" s="40">
        <v>0</v>
      </c>
      <c r="E283" s="40">
        <v>0</v>
      </c>
      <c r="F283" s="40">
        <v>0</v>
      </c>
      <c r="G283" s="40">
        <v>0</v>
      </c>
      <c r="H283" s="23"/>
      <c r="I283" s="23"/>
      <c r="J283" s="23"/>
      <c r="K283" s="23"/>
    </row>
    <row r="284" spans="1:11" ht="14.1" customHeight="1">
      <c r="A284" s="23"/>
      <c r="B284" s="23"/>
      <c r="C284" s="39" t="s">
        <v>50</v>
      </c>
      <c r="D284" s="40">
        <v>0</v>
      </c>
      <c r="E284" s="40">
        <v>0</v>
      </c>
      <c r="F284" s="40">
        <v>0</v>
      </c>
      <c r="G284" s="40">
        <v>0</v>
      </c>
      <c r="H284" s="23"/>
      <c r="I284" s="23"/>
      <c r="J284" s="23"/>
      <c r="K284" s="23"/>
    </row>
    <row r="285" spans="1:11" ht="14.1" customHeight="1">
      <c r="A285" s="23"/>
      <c r="B285" s="23"/>
      <c r="C285" s="39" t="s">
        <v>54</v>
      </c>
      <c r="D285" s="40">
        <v>0</v>
      </c>
      <c r="E285" s="40">
        <v>0</v>
      </c>
      <c r="F285" s="40">
        <v>0</v>
      </c>
      <c r="G285" s="40">
        <v>0</v>
      </c>
      <c r="H285" s="23"/>
      <c r="I285" s="23"/>
      <c r="J285" s="23"/>
      <c r="K285" s="23"/>
    </row>
    <row r="286" spans="1:11" ht="14.1" customHeight="1">
      <c r="A286" s="23"/>
      <c r="B286" s="23"/>
      <c r="C286" s="39" t="s">
        <v>49</v>
      </c>
      <c r="D286" s="40">
        <v>0</v>
      </c>
      <c r="E286" s="40">
        <v>0</v>
      </c>
      <c r="F286" s="40">
        <v>0</v>
      </c>
      <c r="G286" s="40">
        <v>0</v>
      </c>
      <c r="H286" s="23"/>
      <c r="I286" s="23"/>
      <c r="J286" s="23"/>
      <c r="K286" s="23"/>
    </row>
    <row r="287" spans="1:11" ht="14.1" customHeight="1">
      <c r="A287" s="23"/>
      <c r="B287" s="23"/>
      <c r="C287" s="39" t="s">
        <v>50</v>
      </c>
      <c r="D287" s="40">
        <v>0</v>
      </c>
      <c r="E287" s="40">
        <v>0</v>
      </c>
      <c r="F287" s="40">
        <v>0</v>
      </c>
      <c r="G287" s="40">
        <v>0</v>
      </c>
      <c r="H287" s="23"/>
      <c r="I287" s="23"/>
      <c r="J287" s="23"/>
      <c r="K287" s="23"/>
    </row>
    <row r="288" spans="1:11" ht="14.1" customHeight="1">
      <c r="A288" s="23"/>
      <c r="B288" s="23"/>
      <c r="C288" s="39" t="s">
        <v>55</v>
      </c>
      <c r="D288" s="40">
        <v>0</v>
      </c>
      <c r="E288" s="40">
        <v>0</v>
      </c>
      <c r="F288" s="40">
        <v>0</v>
      </c>
      <c r="G288" s="40">
        <v>0</v>
      </c>
      <c r="H288" s="23"/>
      <c r="I288" s="23"/>
      <c r="J288" s="23"/>
      <c r="K288" s="23"/>
    </row>
    <row r="289" spans="1:11" ht="14.1" customHeight="1">
      <c r="A289" s="23"/>
      <c r="B289" s="23"/>
      <c r="C289" s="39" t="s">
        <v>49</v>
      </c>
      <c r="D289" s="40">
        <v>0</v>
      </c>
      <c r="E289" s="40">
        <v>0</v>
      </c>
      <c r="F289" s="40">
        <v>0</v>
      </c>
      <c r="G289" s="40">
        <v>0</v>
      </c>
      <c r="H289" s="23"/>
      <c r="I289" s="23"/>
      <c r="J289" s="23"/>
      <c r="K289" s="23"/>
    </row>
    <row r="290" spans="1:11" ht="14.1" customHeight="1">
      <c r="A290" s="23"/>
      <c r="B290" s="23"/>
      <c r="C290" s="39" t="s">
        <v>50</v>
      </c>
      <c r="D290" s="40">
        <v>0</v>
      </c>
      <c r="E290" s="40">
        <v>0</v>
      </c>
      <c r="F290" s="40">
        <v>0</v>
      </c>
      <c r="G290" s="40">
        <v>0</v>
      </c>
      <c r="H290" s="23"/>
      <c r="I290" s="23"/>
      <c r="J290" s="23"/>
      <c r="K290" s="23"/>
    </row>
    <row r="291" spans="1:11" ht="14.1" customHeight="1">
      <c r="A291" s="23"/>
      <c r="B291" s="23"/>
      <c r="C291" s="39" t="s">
        <v>56</v>
      </c>
      <c r="D291" s="40">
        <v>0</v>
      </c>
      <c r="E291" s="40">
        <v>0</v>
      </c>
      <c r="F291" s="40">
        <v>0</v>
      </c>
      <c r="G291" s="40">
        <v>0</v>
      </c>
      <c r="H291" s="23"/>
      <c r="I291" s="23"/>
      <c r="J291" s="23"/>
      <c r="K291" s="23"/>
    </row>
    <row r="292" spans="1:11" ht="14.1" customHeight="1">
      <c r="A292" s="23"/>
      <c r="B292" s="23"/>
      <c r="C292" s="39" t="s">
        <v>49</v>
      </c>
      <c r="D292" s="40">
        <v>0</v>
      </c>
      <c r="E292" s="40">
        <v>0</v>
      </c>
      <c r="F292" s="40">
        <v>0</v>
      </c>
      <c r="G292" s="40">
        <v>0</v>
      </c>
      <c r="H292" s="23"/>
      <c r="I292" s="23"/>
      <c r="J292" s="23"/>
      <c r="K292" s="23"/>
    </row>
    <row r="293" spans="1:11" ht="14.1" customHeight="1">
      <c r="A293" s="23"/>
      <c r="B293" s="23"/>
      <c r="C293" s="39" t="s">
        <v>50</v>
      </c>
      <c r="D293" s="40">
        <v>0</v>
      </c>
      <c r="E293" s="40">
        <v>0</v>
      </c>
      <c r="F293" s="40">
        <v>0</v>
      </c>
      <c r="G293" s="40">
        <v>0</v>
      </c>
      <c r="H293" s="23"/>
      <c r="I293" s="23"/>
      <c r="J293" s="23"/>
      <c r="K293" s="23"/>
    </row>
    <row r="294" spans="1:11" ht="14.1" customHeight="1">
      <c r="A294" s="23"/>
      <c r="B294" s="23"/>
      <c r="C294" s="39" t="s">
        <v>57</v>
      </c>
      <c r="D294" s="40">
        <v>0</v>
      </c>
      <c r="E294" s="40">
        <v>0</v>
      </c>
      <c r="F294" s="40">
        <v>0</v>
      </c>
      <c r="G294" s="40">
        <v>0</v>
      </c>
      <c r="H294" s="23"/>
      <c r="I294" s="23"/>
      <c r="J294" s="23"/>
      <c r="K294" s="23"/>
    </row>
    <row r="295" spans="1:11" ht="14.1" customHeight="1">
      <c r="A295" s="23"/>
      <c r="B295" s="23"/>
      <c r="C295" s="39" t="s">
        <v>49</v>
      </c>
      <c r="D295" s="40">
        <v>0</v>
      </c>
      <c r="E295" s="40">
        <v>0</v>
      </c>
      <c r="F295" s="40">
        <v>0</v>
      </c>
      <c r="G295" s="40">
        <v>0</v>
      </c>
      <c r="H295" s="23"/>
      <c r="I295" s="23"/>
      <c r="J295" s="23"/>
      <c r="K295" s="23"/>
    </row>
    <row r="296" spans="1:11" ht="14.1" customHeight="1">
      <c r="A296" s="23"/>
      <c r="B296" s="23"/>
      <c r="C296" s="39" t="s">
        <v>58</v>
      </c>
      <c r="D296" s="40">
        <v>0</v>
      </c>
      <c r="E296" s="40">
        <v>0</v>
      </c>
      <c r="F296" s="40">
        <v>0</v>
      </c>
      <c r="G296" s="40">
        <v>0</v>
      </c>
      <c r="H296" s="23"/>
      <c r="I296" s="23"/>
      <c r="J296" s="23"/>
      <c r="K296" s="23"/>
    </row>
    <row r="297" spans="1:11" ht="14.1" customHeight="1">
      <c r="A297" s="23"/>
      <c r="B297" s="23"/>
      <c r="C297" s="39" t="s">
        <v>59</v>
      </c>
      <c r="D297" s="40">
        <v>0</v>
      </c>
      <c r="E297" s="40">
        <v>0</v>
      </c>
      <c r="F297" s="40">
        <v>0</v>
      </c>
      <c r="G297" s="40">
        <v>0</v>
      </c>
      <c r="H297" s="23"/>
      <c r="I297" s="23"/>
      <c r="J297" s="23"/>
      <c r="K297" s="23"/>
    </row>
    <row r="298" spans="1:11" ht="14.1" customHeight="1">
      <c r="A298" s="23"/>
      <c r="B298" s="23"/>
      <c r="C298" s="39" t="s">
        <v>60</v>
      </c>
      <c r="D298" s="40">
        <v>0</v>
      </c>
      <c r="E298" s="40">
        <v>0</v>
      </c>
      <c r="F298" s="40">
        <v>0</v>
      </c>
      <c r="G298" s="40">
        <v>0</v>
      </c>
      <c r="H298" s="23"/>
      <c r="I298" s="23"/>
      <c r="J298" s="23"/>
      <c r="K298" s="23"/>
    </row>
    <row r="299" spans="1:11" ht="14.1" customHeight="1">
      <c r="A299" s="23"/>
      <c r="B299" s="23"/>
      <c r="C299" s="39" t="s">
        <v>61</v>
      </c>
      <c r="D299" s="40">
        <v>0</v>
      </c>
      <c r="E299" s="40">
        <v>0</v>
      </c>
      <c r="F299" s="40">
        <v>0</v>
      </c>
      <c r="G299" s="40">
        <v>0</v>
      </c>
      <c r="H299" s="23"/>
      <c r="I299" s="23"/>
      <c r="J299" s="23"/>
      <c r="K299" s="23"/>
    </row>
    <row r="300" spans="1:11" ht="14.1" customHeight="1">
      <c r="A300" s="23"/>
      <c r="B300" s="23"/>
      <c r="C300" s="39" t="s">
        <v>62</v>
      </c>
      <c r="D300" s="40">
        <v>0</v>
      </c>
      <c r="E300" s="40">
        <v>0</v>
      </c>
      <c r="F300" s="40">
        <v>0</v>
      </c>
      <c r="G300" s="40">
        <v>0</v>
      </c>
      <c r="H300" s="23"/>
      <c r="I300" s="23"/>
      <c r="J300" s="23"/>
      <c r="K300" s="23"/>
    </row>
    <row r="301" spans="1:11" ht="14.1" customHeight="1">
      <c r="A301" s="23"/>
      <c r="B301" s="23"/>
      <c r="C301" s="39" t="s">
        <v>49</v>
      </c>
      <c r="D301" s="40">
        <v>0</v>
      </c>
      <c r="E301" s="40">
        <v>0</v>
      </c>
      <c r="F301" s="40">
        <v>0</v>
      </c>
      <c r="G301" s="40">
        <v>0</v>
      </c>
      <c r="H301" s="23"/>
      <c r="I301" s="23"/>
      <c r="J301" s="23"/>
      <c r="K301" s="23"/>
    </row>
    <row r="302" spans="1:11" ht="14.1" customHeight="1">
      <c r="A302" s="23"/>
      <c r="B302" s="23"/>
      <c r="C302" s="39" t="s">
        <v>58</v>
      </c>
      <c r="D302" s="40">
        <v>0</v>
      </c>
      <c r="E302" s="40">
        <v>0</v>
      </c>
      <c r="F302" s="40">
        <v>0</v>
      </c>
      <c r="G302" s="40">
        <v>0</v>
      </c>
      <c r="H302" s="23"/>
      <c r="I302" s="23"/>
      <c r="J302" s="23"/>
      <c r="K302" s="23"/>
    </row>
    <row r="303" spans="1:11" ht="14.1" customHeight="1">
      <c r="A303" s="23"/>
      <c r="B303" s="23"/>
      <c r="C303" s="39" t="s">
        <v>59</v>
      </c>
      <c r="D303" s="40">
        <v>0</v>
      </c>
      <c r="E303" s="40">
        <v>0</v>
      </c>
      <c r="F303" s="40">
        <v>0</v>
      </c>
      <c r="G303" s="40">
        <v>0</v>
      </c>
      <c r="H303" s="23"/>
      <c r="I303" s="23"/>
      <c r="J303" s="23"/>
      <c r="K303" s="23"/>
    </row>
    <row r="304" spans="1:11" ht="14.1" customHeight="1">
      <c r="A304" s="23"/>
      <c r="B304" s="23"/>
      <c r="C304" s="39" t="s">
        <v>60</v>
      </c>
      <c r="D304" s="40">
        <v>0</v>
      </c>
      <c r="E304" s="40">
        <v>0</v>
      </c>
      <c r="F304" s="40">
        <v>0</v>
      </c>
      <c r="G304" s="40">
        <v>0</v>
      </c>
      <c r="H304" s="23"/>
      <c r="I304" s="23"/>
      <c r="J304" s="23"/>
      <c r="K304" s="23"/>
    </row>
    <row r="305" spans="1:11" ht="14.1" customHeight="1">
      <c r="A305" s="23"/>
      <c r="B305" s="23"/>
      <c r="C305" s="39" t="s">
        <v>61</v>
      </c>
      <c r="D305" s="40">
        <v>0</v>
      </c>
      <c r="E305" s="40">
        <v>0</v>
      </c>
      <c r="F305" s="40">
        <v>0</v>
      </c>
      <c r="G305" s="40">
        <v>0</v>
      </c>
      <c r="H305" s="23"/>
      <c r="I305" s="23"/>
      <c r="J305" s="23"/>
      <c r="K305" s="23"/>
    </row>
    <row r="306" spans="1:11" ht="14.1" customHeight="1">
      <c r="A306" s="23"/>
      <c r="B306" s="23"/>
      <c r="C306" s="39" t="s">
        <v>63</v>
      </c>
      <c r="D306" s="40">
        <v>0</v>
      </c>
      <c r="E306" s="40">
        <v>0</v>
      </c>
      <c r="F306" s="40">
        <v>0</v>
      </c>
      <c r="G306" s="40">
        <v>0</v>
      </c>
      <c r="H306" s="23"/>
      <c r="I306" s="23"/>
      <c r="J306" s="23"/>
      <c r="K306" s="23"/>
    </row>
    <row r="307" spans="1:11" ht="14.1" customHeight="1">
      <c r="A307" s="23"/>
      <c r="B307" s="23"/>
      <c r="C307" s="39" t="s">
        <v>49</v>
      </c>
      <c r="D307" s="40">
        <v>0</v>
      </c>
      <c r="E307" s="40">
        <v>0</v>
      </c>
      <c r="F307" s="40">
        <v>0</v>
      </c>
      <c r="G307" s="40">
        <v>0</v>
      </c>
      <c r="H307" s="23"/>
      <c r="I307" s="23"/>
      <c r="J307" s="23"/>
      <c r="K307" s="23"/>
    </row>
    <row r="308" spans="1:11" ht="14.1" customHeight="1">
      <c r="A308" s="23"/>
      <c r="B308" s="23"/>
      <c r="C308" s="39" t="s">
        <v>58</v>
      </c>
      <c r="D308" s="40">
        <v>0</v>
      </c>
      <c r="E308" s="40">
        <v>0</v>
      </c>
      <c r="F308" s="40">
        <v>0</v>
      </c>
      <c r="G308" s="40">
        <v>0</v>
      </c>
      <c r="H308" s="23"/>
      <c r="I308" s="23"/>
      <c r="J308" s="23"/>
      <c r="K308" s="23"/>
    </row>
    <row r="309" spans="1:11" ht="14.1" customHeight="1">
      <c r="A309" s="23"/>
      <c r="B309" s="23"/>
      <c r="C309" s="39" t="s">
        <v>59</v>
      </c>
      <c r="D309" s="40">
        <v>0</v>
      </c>
      <c r="E309" s="40">
        <v>0</v>
      </c>
      <c r="F309" s="40">
        <v>0</v>
      </c>
      <c r="G309" s="40">
        <v>0</v>
      </c>
      <c r="H309" s="23"/>
      <c r="I309" s="23"/>
      <c r="J309" s="23"/>
      <c r="K309" s="23"/>
    </row>
    <row r="310" spans="1:11" ht="14.1" customHeight="1">
      <c r="A310" s="23"/>
      <c r="B310" s="23"/>
      <c r="C310" s="39" t="s">
        <v>60</v>
      </c>
      <c r="D310" s="40">
        <v>0</v>
      </c>
      <c r="E310" s="40">
        <v>0</v>
      </c>
      <c r="F310" s="40">
        <v>0</v>
      </c>
      <c r="G310" s="40">
        <v>0</v>
      </c>
      <c r="H310" s="23"/>
      <c r="I310" s="23"/>
      <c r="J310" s="23"/>
      <c r="K310" s="23"/>
    </row>
    <row r="311" spans="1:11" ht="14.1" customHeight="1">
      <c r="A311" s="23"/>
      <c r="B311" s="23"/>
      <c r="C311" s="39" t="s">
        <v>61</v>
      </c>
      <c r="D311" s="40">
        <v>0</v>
      </c>
      <c r="E311" s="40">
        <v>0</v>
      </c>
      <c r="F311" s="40">
        <v>0</v>
      </c>
      <c r="G311" s="40">
        <v>0</v>
      </c>
      <c r="H311" s="23"/>
      <c r="I311" s="23"/>
      <c r="J311" s="23"/>
      <c r="K311" s="23"/>
    </row>
    <row r="312" spans="1:11" ht="14.1" customHeight="1">
      <c r="A312" s="23"/>
      <c r="B312" s="23"/>
      <c r="C312" s="39" t="s">
        <v>64</v>
      </c>
      <c r="D312" s="40">
        <v>0</v>
      </c>
      <c r="E312" s="40">
        <v>0</v>
      </c>
      <c r="F312" s="40">
        <v>0</v>
      </c>
      <c r="G312" s="40">
        <v>0</v>
      </c>
      <c r="H312" s="23"/>
      <c r="I312" s="23"/>
      <c r="J312" s="23"/>
      <c r="K312" s="23"/>
    </row>
    <row r="313" spans="1:11" ht="14.1" customHeight="1">
      <c r="A313" s="23"/>
      <c r="B313" s="23"/>
      <c r="C313" s="39" t="s">
        <v>65</v>
      </c>
      <c r="D313" s="40">
        <v>0</v>
      </c>
      <c r="E313" s="40">
        <v>0</v>
      </c>
      <c r="F313" s="40">
        <v>0</v>
      </c>
      <c r="G313" s="40">
        <v>0</v>
      </c>
      <c r="H313" s="23"/>
      <c r="I313" s="23"/>
      <c r="J313" s="23"/>
      <c r="K313" s="23"/>
    </row>
    <row r="314" spans="1:11" ht="14.1" customHeight="1">
      <c r="A314" s="23"/>
      <c r="B314" s="23"/>
      <c r="C314" s="41" t="s">
        <v>25</v>
      </c>
      <c r="D314" s="40">
        <v>0</v>
      </c>
      <c r="E314" s="40">
        <v>25213900</v>
      </c>
      <c r="F314" s="40">
        <v>26895402</v>
      </c>
      <c r="G314" s="40">
        <v>28575500</v>
      </c>
      <c r="H314" s="23"/>
      <c r="I314" s="23"/>
      <c r="J314" s="23"/>
      <c r="K314" s="23"/>
    </row>
    <row r="315" spans="1:11" ht="81" customHeight="1">
      <c r="A315" s="23"/>
      <c r="B315" s="23"/>
      <c r="C315" s="26" t="s">
        <v>16</v>
      </c>
      <c r="D315" s="1854" t="s">
        <v>3046</v>
      </c>
      <c r="E315" s="1855"/>
      <c r="F315" s="1855"/>
      <c r="G315" s="1855"/>
      <c r="H315" s="23"/>
      <c r="I315" s="23"/>
      <c r="J315" s="23"/>
      <c r="K315" s="23"/>
    </row>
    <row r="316" spans="1:11" ht="27.95" customHeight="1">
      <c r="A316" s="23"/>
      <c r="B316" s="23"/>
      <c r="C316" s="27" t="s">
        <v>223</v>
      </c>
      <c r="D316" s="28">
        <v>2023</v>
      </c>
      <c r="E316" s="28">
        <v>2024</v>
      </c>
      <c r="F316" s="28">
        <v>2025</v>
      </c>
      <c r="G316" s="28">
        <v>2026</v>
      </c>
      <c r="H316" s="23"/>
      <c r="I316" s="23"/>
      <c r="J316" s="23"/>
      <c r="K316" s="23"/>
    </row>
    <row r="317" spans="1:11" ht="14.1" customHeight="1">
      <c r="A317" s="23"/>
      <c r="B317" s="23"/>
      <c r="C317" s="29"/>
      <c r="D317" s="30" t="s">
        <v>22</v>
      </c>
      <c r="E317" s="30" t="s">
        <v>23</v>
      </c>
      <c r="F317" s="30" t="s">
        <v>23</v>
      </c>
      <c r="G317" s="30" t="s">
        <v>23</v>
      </c>
      <c r="H317" s="23"/>
      <c r="I317" s="23"/>
      <c r="J317" s="23"/>
      <c r="K317" s="23"/>
    </row>
    <row r="318" spans="1:11" ht="20.100000000000001" customHeight="1">
      <c r="A318" s="23"/>
      <c r="B318" s="23"/>
      <c r="C318" s="27" t="s">
        <v>3047</v>
      </c>
      <c r="D318" s="31" t="s">
        <v>1944</v>
      </c>
      <c r="E318" s="31" t="s">
        <v>252</v>
      </c>
      <c r="F318" s="31" t="s">
        <v>252</v>
      </c>
      <c r="G318" s="31" t="s">
        <v>252</v>
      </c>
      <c r="H318" s="23"/>
      <c r="I318" s="23"/>
      <c r="J318" s="23"/>
      <c r="K318" s="23"/>
    </row>
    <row r="319" spans="1:11" ht="20.100000000000001" customHeight="1">
      <c r="A319" s="23"/>
      <c r="B319" s="23"/>
      <c r="C319" s="27" t="s">
        <v>3048</v>
      </c>
      <c r="D319" s="31" t="s">
        <v>73</v>
      </c>
      <c r="E319" s="31" t="s">
        <v>298</v>
      </c>
      <c r="F319" s="31" t="s">
        <v>298</v>
      </c>
      <c r="G319" s="31" t="s">
        <v>298</v>
      </c>
      <c r="H319" s="23"/>
      <c r="I319" s="23"/>
      <c r="J319" s="23"/>
      <c r="K319" s="23"/>
    </row>
    <row r="320" spans="1:11" ht="14.1" customHeight="1">
      <c r="A320" s="23"/>
      <c r="B320" s="23"/>
      <c r="C320" s="27" t="s">
        <v>3049</v>
      </c>
      <c r="D320" s="31" t="s">
        <v>42</v>
      </c>
      <c r="E320" s="31" t="s">
        <v>191</v>
      </c>
      <c r="F320" s="31" t="s">
        <v>301</v>
      </c>
      <c r="G320" s="31" t="s">
        <v>137</v>
      </c>
      <c r="H320" s="23"/>
      <c r="I320" s="23"/>
      <c r="J320" s="23"/>
      <c r="K320" s="23"/>
    </row>
    <row r="321" spans="1:11" ht="14.1" customHeight="1">
      <c r="A321" s="23"/>
      <c r="B321" s="23"/>
      <c r="C321" s="1852" t="s">
        <v>27</v>
      </c>
      <c r="D321" s="1853"/>
      <c r="E321" s="1853"/>
      <c r="F321" s="1853"/>
      <c r="G321" s="1853"/>
      <c r="H321" s="23"/>
      <c r="I321" s="23"/>
      <c r="J321" s="23"/>
      <c r="K321" s="23"/>
    </row>
    <row r="322" spans="1:11" ht="14.1" customHeight="1">
      <c r="A322" s="23"/>
      <c r="B322" s="23"/>
      <c r="C322" s="32" t="s">
        <v>2962</v>
      </c>
      <c r="D322" s="1852" t="s">
        <v>2963</v>
      </c>
      <c r="E322" s="1853"/>
      <c r="F322" s="1853"/>
      <c r="G322" s="1853"/>
      <c r="H322" s="23"/>
      <c r="I322" s="23"/>
      <c r="J322" s="23"/>
      <c r="K322" s="23"/>
    </row>
    <row r="323" spans="1:11" ht="14.1" customHeight="1">
      <c r="A323" s="23"/>
      <c r="B323" s="23"/>
      <c r="C323" s="33" t="s">
        <v>19</v>
      </c>
      <c r="D323" s="1850" t="s">
        <v>3050</v>
      </c>
      <c r="E323" s="1851"/>
      <c r="F323" s="1851"/>
      <c r="G323" s="1851"/>
      <c r="H323" s="23"/>
      <c r="I323" s="23"/>
      <c r="J323" s="23"/>
      <c r="K323" s="23"/>
    </row>
    <row r="324" spans="1:11" ht="14.1" customHeight="1">
      <c r="A324" s="23"/>
      <c r="B324" s="23"/>
      <c r="C324" s="34" t="s">
        <v>20</v>
      </c>
      <c r="D324" s="1846" t="s">
        <v>3051</v>
      </c>
      <c r="E324" s="1847"/>
      <c r="F324" s="1847"/>
      <c r="G324" s="1847"/>
      <c r="H324" s="23"/>
      <c r="I324" s="23"/>
      <c r="J324" s="23"/>
      <c r="K324" s="23"/>
    </row>
    <row r="325" spans="1:11" ht="14.1" customHeight="1">
      <c r="A325" s="23"/>
      <c r="B325" s="23"/>
      <c r="C325" s="34" t="s">
        <v>21</v>
      </c>
      <c r="D325" s="1846" t="s">
        <v>3052</v>
      </c>
      <c r="E325" s="1847"/>
      <c r="F325" s="1847"/>
      <c r="G325" s="1847"/>
      <c r="H325" s="23"/>
      <c r="I325" s="23"/>
      <c r="J325" s="23"/>
      <c r="K325" s="23"/>
    </row>
    <row r="326" spans="1:11" ht="15" customHeight="1">
      <c r="A326" s="23"/>
      <c r="B326" s="23"/>
      <c r="C326" s="35"/>
      <c r="D326" s="36">
        <v>2023</v>
      </c>
      <c r="E326" s="36">
        <v>2024</v>
      </c>
      <c r="F326" s="36">
        <v>2025</v>
      </c>
      <c r="G326" s="36">
        <v>2026</v>
      </c>
      <c r="H326" s="23"/>
      <c r="I326" s="23"/>
      <c r="J326" s="23"/>
      <c r="K326" s="23"/>
    </row>
    <row r="327" spans="1:11" ht="15" customHeight="1">
      <c r="A327" s="23"/>
      <c r="B327" s="23"/>
      <c r="C327" s="37"/>
      <c r="D327" s="38" t="s">
        <v>22</v>
      </c>
      <c r="E327" s="38" t="s">
        <v>23</v>
      </c>
      <c r="F327" s="38" t="s">
        <v>23</v>
      </c>
      <c r="G327" s="38" t="s">
        <v>23</v>
      </c>
      <c r="H327" s="23"/>
      <c r="I327" s="23"/>
      <c r="J327" s="23"/>
      <c r="K327" s="23"/>
    </row>
    <row r="328" spans="1:11" ht="14.1" customHeight="1">
      <c r="A328" s="23"/>
      <c r="B328" s="23"/>
      <c r="C328" s="27" t="s">
        <v>33</v>
      </c>
      <c r="D328" s="31" t="s">
        <v>162</v>
      </c>
      <c r="E328" s="31" t="s">
        <v>270</v>
      </c>
      <c r="F328" s="31" t="s">
        <v>270</v>
      </c>
      <c r="G328" s="31" t="s">
        <v>270</v>
      </c>
      <c r="H328" s="23"/>
      <c r="I328" s="23"/>
      <c r="J328" s="23"/>
      <c r="K328" s="23"/>
    </row>
    <row r="329" spans="1:11" ht="14.1" customHeight="1">
      <c r="A329" s="23"/>
      <c r="B329" s="23"/>
      <c r="C329" s="27" t="s">
        <v>35</v>
      </c>
      <c r="D329" s="31" t="s">
        <v>3053</v>
      </c>
      <c r="E329" s="31" t="s">
        <v>3054</v>
      </c>
      <c r="F329" s="31" t="s">
        <v>3055</v>
      </c>
      <c r="G329" s="31" t="s">
        <v>3055</v>
      </c>
      <c r="H329" s="23"/>
      <c r="I329" s="23"/>
      <c r="J329" s="23"/>
      <c r="K329" s="23"/>
    </row>
    <row r="330" spans="1:11" ht="14.1" customHeight="1">
      <c r="A330" s="23"/>
      <c r="B330" s="23"/>
      <c r="C330" s="27" t="s">
        <v>40</v>
      </c>
      <c r="D330" s="31" t="s">
        <v>3056</v>
      </c>
      <c r="E330" s="31" t="s">
        <v>3057</v>
      </c>
      <c r="F330" s="31" t="s">
        <v>3058</v>
      </c>
      <c r="G330" s="31" t="s">
        <v>3058</v>
      </c>
      <c r="H330" s="23"/>
      <c r="I330" s="23"/>
      <c r="J330" s="23"/>
      <c r="K330" s="23"/>
    </row>
    <row r="331" spans="1:11" ht="14.1" customHeight="1">
      <c r="A331" s="23"/>
      <c r="B331" s="23"/>
      <c r="C331" s="27" t="s">
        <v>41</v>
      </c>
      <c r="D331" s="31" t="s">
        <v>18</v>
      </c>
      <c r="E331" s="31" t="s">
        <v>2491</v>
      </c>
      <c r="F331" s="31" t="s">
        <v>42</v>
      </c>
      <c r="G331" s="31" t="s">
        <v>42</v>
      </c>
      <c r="H331" s="23"/>
      <c r="I331" s="23"/>
      <c r="J331" s="23"/>
      <c r="K331" s="23"/>
    </row>
    <row r="332" spans="1:11" ht="14.1" customHeight="1">
      <c r="A332" s="23"/>
      <c r="B332" s="23"/>
      <c r="C332" s="27" t="s">
        <v>43</v>
      </c>
      <c r="D332" s="31" t="s">
        <v>18</v>
      </c>
      <c r="E332" s="31" t="s">
        <v>3059</v>
      </c>
      <c r="F332" s="31" t="s">
        <v>3060</v>
      </c>
      <c r="G332" s="31" t="s">
        <v>42</v>
      </c>
      <c r="H332" s="23"/>
      <c r="I332" s="23"/>
      <c r="J332" s="23"/>
      <c r="K332" s="23"/>
    </row>
    <row r="333" spans="1:11" ht="14.1" customHeight="1">
      <c r="A333" s="23"/>
      <c r="B333" s="23"/>
      <c r="C333" s="27" t="s">
        <v>47</v>
      </c>
      <c r="D333" s="31" t="s">
        <v>18</v>
      </c>
      <c r="E333" s="31" t="s">
        <v>3061</v>
      </c>
      <c r="F333" s="31" t="s">
        <v>3060</v>
      </c>
      <c r="G333" s="31" t="s">
        <v>42</v>
      </c>
      <c r="H333" s="23"/>
      <c r="I333" s="23"/>
      <c r="J333" s="23"/>
      <c r="K333" s="23"/>
    </row>
    <row r="334" spans="1:11" ht="14.1" customHeight="1">
      <c r="A334" s="23"/>
      <c r="B334" s="23"/>
      <c r="C334" s="1848" t="s">
        <v>24</v>
      </c>
      <c r="D334" s="1849"/>
      <c r="E334" s="1849"/>
      <c r="F334" s="1849"/>
      <c r="G334" s="1849"/>
      <c r="H334" s="23"/>
      <c r="I334" s="23"/>
      <c r="J334" s="23"/>
      <c r="K334" s="23"/>
    </row>
    <row r="335" spans="1:11" ht="14.1" customHeight="1">
      <c r="A335" s="23"/>
      <c r="B335" s="23"/>
      <c r="C335" s="35"/>
      <c r="D335" s="36">
        <v>2023</v>
      </c>
      <c r="E335" s="36">
        <v>2024</v>
      </c>
      <c r="F335" s="36">
        <v>2025</v>
      </c>
      <c r="G335" s="36">
        <v>2026</v>
      </c>
      <c r="H335" s="23"/>
      <c r="I335" s="23"/>
      <c r="J335" s="23"/>
      <c r="K335" s="23"/>
    </row>
    <row r="336" spans="1:11" ht="14.1" customHeight="1">
      <c r="A336" s="23"/>
      <c r="B336" s="23"/>
      <c r="C336" s="37"/>
      <c r="D336" s="38" t="s">
        <v>22</v>
      </c>
      <c r="E336" s="38" t="s">
        <v>23</v>
      </c>
      <c r="F336" s="38" t="s">
        <v>23</v>
      </c>
      <c r="G336" s="38" t="s">
        <v>23</v>
      </c>
      <c r="H336" s="23"/>
      <c r="I336" s="23"/>
      <c r="J336" s="23"/>
      <c r="K336" s="23"/>
    </row>
    <row r="337" spans="1:11" ht="14.1" customHeight="1">
      <c r="A337" s="23"/>
      <c r="B337" s="23"/>
      <c r="C337" s="39" t="s">
        <v>48</v>
      </c>
      <c r="D337" s="40">
        <v>0</v>
      </c>
      <c r="E337" s="40">
        <v>0</v>
      </c>
      <c r="F337" s="40">
        <v>0</v>
      </c>
      <c r="G337" s="40">
        <v>0</v>
      </c>
      <c r="H337" s="23"/>
      <c r="I337" s="23"/>
      <c r="J337" s="23"/>
      <c r="K337" s="23"/>
    </row>
    <row r="338" spans="1:11" ht="14.1" customHeight="1">
      <c r="A338" s="23"/>
      <c r="B338" s="23"/>
      <c r="C338" s="39" t="s">
        <v>49</v>
      </c>
      <c r="D338" s="40">
        <v>0</v>
      </c>
      <c r="E338" s="40">
        <v>0</v>
      </c>
      <c r="F338" s="40">
        <v>0</v>
      </c>
      <c r="G338" s="40">
        <v>0</v>
      </c>
      <c r="H338" s="23"/>
      <c r="I338" s="23"/>
      <c r="J338" s="23"/>
      <c r="K338" s="23"/>
    </row>
    <row r="339" spans="1:11" ht="14.1" customHeight="1">
      <c r="A339" s="23"/>
      <c r="B339" s="23"/>
      <c r="C339" s="39" t="s">
        <v>50</v>
      </c>
      <c r="D339" s="40">
        <v>0</v>
      </c>
      <c r="E339" s="40">
        <v>0</v>
      </c>
      <c r="F339" s="40">
        <v>0</v>
      </c>
      <c r="G339" s="40">
        <v>0</v>
      </c>
      <c r="H339" s="23"/>
      <c r="I339" s="23"/>
      <c r="J339" s="23"/>
      <c r="K339" s="23"/>
    </row>
    <row r="340" spans="1:11" ht="14.1" customHeight="1">
      <c r="A340" s="23"/>
      <c r="B340" s="23"/>
      <c r="C340" s="39" t="s">
        <v>51</v>
      </c>
      <c r="D340" s="40">
        <v>0</v>
      </c>
      <c r="E340" s="40">
        <v>0</v>
      </c>
      <c r="F340" s="40">
        <v>0</v>
      </c>
      <c r="G340" s="40">
        <v>0</v>
      </c>
      <c r="H340" s="23"/>
      <c r="I340" s="23"/>
      <c r="J340" s="23"/>
      <c r="K340" s="23"/>
    </row>
    <row r="341" spans="1:11" ht="14.1" customHeight="1">
      <c r="A341" s="23"/>
      <c r="B341" s="23"/>
      <c r="C341" s="39" t="s">
        <v>49</v>
      </c>
      <c r="D341" s="40">
        <v>0</v>
      </c>
      <c r="E341" s="40">
        <v>0</v>
      </c>
      <c r="F341" s="40">
        <v>0</v>
      </c>
      <c r="G341" s="40">
        <v>0</v>
      </c>
      <c r="H341" s="23"/>
      <c r="I341" s="23"/>
      <c r="J341" s="23"/>
      <c r="K341" s="23"/>
    </row>
    <row r="342" spans="1:11" ht="14.1" customHeight="1">
      <c r="A342" s="23"/>
      <c r="B342" s="23"/>
      <c r="C342" s="39" t="s">
        <v>50</v>
      </c>
      <c r="D342" s="40">
        <v>0</v>
      </c>
      <c r="E342" s="40">
        <v>0</v>
      </c>
      <c r="F342" s="40">
        <v>0</v>
      </c>
      <c r="G342" s="40">
        <v>0</v>
      </c>
      <c r="H342" s="23"/>
      <c r="I342" s="23"/>
      <c r="J342" s="23"/>
      <c r="K342" s="23"/>
    </row>
    <row r="343" spans="1:11" ht="14.1" customHeight="1">
      <c r="A343" s="23"/>
      <c r="B343" s="23"/>
      <c r="C343" s="39" t="s">
        <v>52</v>
      </c>
      <c r="D343" s="40">
        <v>0</v>
      </c>
      <c r="E343" s="40">
        <v>1636300</v>
      </c>
      <c r="F343" s="40">
        <v>1645217</v>
      </c>
      <c r="G343" s="40">
        <v>1645217</v>
      </c>
      <c r="H343" s="23"/>
      <c r="I343" s="23"/>
      <c r="J343" s="23"/>
      <c r="K343" s="23"/>
    </row>
    <row r="344" spans="1:11" ht="14.1" customHeight="1">
      <c r="A344" s="23"/>
      <c r="B344" s="23"/>
      <c r="C344" s="39" t="s">
        <v>49</v>
      </c>
      <c r="D344" s="40">
        <v>0</v>
      </c>
      <c r="E344" s="40">
        <v>1636300</v>
      </c>
      <c r="F344" s="40">
        <v>1645217</v>
      </c>
      <c r="G344" s="40">
        <v>1645217</v>
      </c>
      <c r="H344" s="23"/>
      <c r="I344" s="23"/>
      <c r="J344" s="23"/>
      <c r="K344" s="23"/>
    </row>
    <row r="345" spans="1:11" ht="14.1" customHeight="1">
      <c r="A345" s="23"/>
      <c r="B345" s="23"/>
      <c r="C345" s="39" t="s">
        <v>50</v>
      </c>
      <c r="D345" s="40">
        <v>0</v>
      </c>
      <c r="E345" s="40">
        <v>0</v>
      </c>
      <c r="F345" s="40">
        <v>0</v>
      </c>
      <c r="G345" s="40">
        <v>0</v>
      </c>
      <c r="H345" s="23"/>
      <c r="I345" s="23"/>
      <c r="J345" s="23"/>
      <c r="K345" s="23"/>
    </row>
    <row r="346" spans="1:11" ht="14.1" customHeight="1">
      <c r="A346" s="23"/>
      <c r="B346" s="23"/>
      <c r="C346" s="39" t="s">
        <v>53</v>
      </c>
      <c r="D346" s="40">
        <v>0</v>
      </c>
      <c r="E346" s="40">
        <v>0</v>
      </c>
      <c r="F346" s="40">
        <v>0</v>
      </c>
      <c r="G346" s="40">
        <v>0</v>
      </c>
      <c r="H346" s="23"/>
      <c r="I346" s="23"/>
      <c r="J346" s="23"/>
      <c r="K346" s="23"/>
    </row>
    <row r="347" spans="1:11" ht="14.1" customHeight="1">
      <c r="A347" s="23"/>
      <c r="B347" s="23"/>
      <c r="C347" s="39" t="s">
        <v>49</v>
      </c>
      <c r="D347" s="40">
        <v>0</v>
      </c>
      <c r="E347" s="40">
        <v>0</v>
      </c>
      <c r="F347" s="40">
        <v>0</v>
      </c>
      <c r="G347" s="40">
        <v>0</v>
      </c>
      <c r="H347" s="23"/>
      <c r="I347" s="23"/>
      <c r="J347" s="23"/>
      <c r="K347" s="23"/>
    </row>
    <row r="348" spans="1:11" ht="14.1" customHeight="1">
      <c r="A348" s="23"/>
      <c r="B348" s="23"/>
      <c r="C348" s="39" t="s">
        <v>50</v>
      </c>
      <c r="D348" s="40">
        <v>0</v>
      </c>
      <c r="E348" s="40">
        <v>0</v>
      </c>
      <c r="F348" s="40">
        <v>0</v>
      </c>
      <c r="G348" s="40">
        <v>0</v>
      </c>
      <c r="H348" s="23"/>
      <c r="I348" s="23"/>
      <c r="J348" s="23"/>
      <c r="K348" s="23"/>
    </row>
    <row r="349" spans="1:11" ht="14.1" customHeight="1">
      <c r="A349" s="23"/>
      <c r="B349" s="23"/>
      <c r="C349" s="39" t="s">
        <v>54</v>
      </c>
      <c r="D349" s="40">
        <v>0</v>
      </c>
      <c r="E349" s="40">
        <v>0</v>
      </c>
      <c r="F349" s="40">
        <v>0</v>
      </c>
      <c r="G349" s="40">
        <v>0</v>
      </c>
      <c r="H349" s="23"/>
      <c r="I349" s="23"/>
      <c r="J349" s="23"/>
      <c r="K349" s="23"/>
    </row>
    <row r="350" spans="1:11" ht="14.1" customHeight="1">
      <c r="A350" s="23"/>
      <c r="B350" s="23"/>
      <c r="C350" s="39" t="s">
        <v>49</v>
      </c>
      <c r="D350" s="40">
        <v>0</v>
      </c>
      <c r="E350" s="40">
        <v>0</v>
      </c>
      <c r="F350" s="40">
        <v>0</v>
      </c>
      <c r="G350" s="40">
        <v>0</v>
      </c>
      <c r="H350" s="23"/>
      <c r="I350" s="23"/>
      <c r="J350" s="23"/>
      <c r="K350" s="23"/>
    </row>
    <row r="351" spans="1:11" ht="14.1" customHeight="1">
      <c r="A351" s="23"/>
      <c r="B351" s="23"/>
      <c r="C351" s="39" t="s">
        <v>50</v>
      </c>
      <c r="D351" s="40">
        <v>0</v>
      </c>
      <c r="E351" s="40">
        <v>0</v>
      </c>
      <c r="F351" s="40">
        <v>0</v>
      </c>
      <c r="G351" s="40">
        <v>0</v>
      </c>
      <c r="H351" s="23"/>
      <c r="I351" s="23"/>
      <c r="J351" s="23"/>
      <c r="K351" s="23"/>
    </row>
    <row r="352" spans="1:11" ht="14.1" customHeight="1">
      <c r="A352" s="23"/>
      <c r="B352" s="23"/>
      <c r="C352" s="39" t="s">
        <v>55</v>
      </c>
      <c r="D352" s="40">
        <v>0</v>
      </c>
      <c r="E352" s="40">
        <v>0</v>
      </c>
      <c r="F352" s="40">
        <v>0</v>
      </c>
      <c r="G352" s="40">
        <v>0</v>
      </c>
      <c r="H352" s="23"/>
      <c r="I352" s="23"/>
      <c r="J352" s="23"/>
      <c r="K352" s="23"/>
    </row>
    <row r="353" spans="1:11" ht="14.1" customHeight="1">
      <c r="A353" s="23"/>
      <c r="B353" s="23"/>
      <c r="C353" s="39" t="s">
        <v>49</v>
      </c>
      <c r="D353" s="40">
        <v>0</v>
      </c>
      <c r="E353" s="40">
        <v>0</v>
      </c>
      <c r="F353" s="40">
        <v>0</v>
      </c>
      <c r="G353" s="40">
        <v>0</v>
      </c>
      <c r="H353" s="23"/>
      <c r="I353" s="23"/>
      <c r="J353" s="23"/>
      <c r="K353" s="23"/>
    </row>
    <row r="354" spans="1:11" ht="14.1" customHeight="1">
      <c r="A354" s="23"/>
      <c r="B354" s="23"/>
      <c r="C354" s="39" t="s">
        <v>50</v>
      </c>
      <c r="D354" s="40">
        <v>0</v>
      </c>
      <c r="E354" s="40">
        <v>0</v>
      </c>
      <c r="F354" s="40">
        <v>0</v>
      </c>
      <c r="G354" s="40">
        <v>0</v>
      </c>
      <c r="H354" s="23"/>
      <c r="I354" s="23"/>
      <c r="J354" s="23"/>
      <c r="K354" s="23"/>
    </row>
    <row r="355" spans="1:11" ht="14.1" customHeight="1">
      <c r="A355" s="23"/>
      <c r="B355" s="23"/>
      <c r="C355" s="39" t="s">
        <v>56</v>
      </c>
      <c r="D355" s="40">
        <v>0</v>
      </c>
      <c r="E355" s="40">
        <v>0</v>
      </c>
      <c r="F355" s="40">
        <v>0</v>
      </c>
      <c r="G355" s="40">
        <v>0</v>
      </c>
      <c r="H355" s="23"/>
      <c r="I355" s="23"/>
      <c r="J355" s="23"/>
      <c r="K355" s="23"/>
    </row>
    <row r="356" spans="1:11" ht="14.1" customHeight="1">
      <c r="A356" s="23"/>
      <c r="B356" s="23"/>
      <c r="C356" s="39" t="s">
        <v>49</v>
      </c>
      <c r="D356" s="40">
        <v>0</v>
      </c>
      <c r="E356" s="40">
        <v>0</v>
      </c>
      <c r="F356" s="40">
        <v>0</v>
      </c>
      <c r="G356" s="40">
        <v>0</v>
      </c>
      <c r="H356" s="23"/>
      <c r="I356" s="23"/>
      <c r="J356" s="23"/>
      <c r="K356" s="23"/>
    </row>
    <row r="357" spans="1:11" ht="14.1" customHeight="1">
      <c r="A357" s="23"/>
      <c r="B357" s="23"/>
      <c r="C357" s="39" t="s">
        <v>50</v>
      </c>
      <c r="D357" s="40">
        <v>0</v>
      </c>
      <c r="E357" s="40">
        <v>0</v>
      </c>
      <c r="F357" s="40">
        <v>0</v>
      </c>
      <c r="G357" s="40">
        <v>0</v>
      </c>
      <c r="H357" s="23"/>
      <c r="I357" s="23"/>
      <c r="J357" s="23"/>
      <c r="K357" s="23"/>
    </row>
    <row r="358" spans="1:11" ht="14.1" customHeight="1">
      <c r="A358" s="23"/>
      <c r="B358" s="23"/>
      <c r="C358" s="39" t="s">
        <v>57</v>
      </c>
      <c r="D358" s="40">
        <v>0</v>
      </c>
      <c r="E358" s="40">
        <v>0</v>
      </c>
      <c r="F358" s="40">
        <v>0</v>
      </c>
      <c r="G358" s="40">
        <v>0</v>
      </c>
      <c r="H358" s="23"/>
      <c r="I358" s="23"/>
      <c r="J358" s="23"/>
      <c r="K358" s="23"/>
    </row>
    <row r="359" spans="1:11" ht="14.1" customHeight="1">
      <c r="A359" s="23"/>
      <c r="B359" s="23"/>
      <c r="C359" s="39" t="s">
        <v>49</v>
      </c>
      <c r="D359" s="40">
        <v>0</v>
      </c>
      <c r="E359" s="40">
        <v>0</v>
      </c>
      <c r="F359" s="40">
        <v>0</v>
      </c>
      <c r="G359" s="40">
        <v>0</v>
      </c>
      <c r="H359" s="23"/>
      <c r="I359" s="23"/>
      <c r="J359" s="23"/>
      <c r="K359" s="23"/>
    </row>
    <row r="360" spans="1:11" ht="14.1" customHeight="1">
      <c r="A360" s="23"/>
      <c r="B360" s="23"/>
      <c r="C360" s="39" t="s">
        <v>58</v>
      </c>
      <c r="D360" s="40">
        <v>0</v>
      </c>
      <c r="E360" s="40">
        <v>0</v>
      </c>
      <c r="F360" s="40">
        <v>0</v>
      </c>
      <c r="G360" s="40">
        <v>0</v>
      </c>
      <c r="H360" s="23"/>
      <c r="I360" s="23"/>
      <c r="J360" s="23"/>
      <c r="K360" s="23"/>
    </row>
    <row r="361" spans="1:11" ht="14.1" customHeight="1">
      <c r="A361" s="23"/>
      <c r="B361" s="23"/>
      <c r="C361" s="39" t="s">
        <v>59</v>
      </c>
      <c r="D361" s="40">
        <v>0</v>
      </c>
      <c r="E361" s="40">
        <v>0</v>
      </c>
      <c r="F361" s="40">
        <v>0</v>
      </c>
      <c r="G361" s="40">
        <v>0</v>
      </c>
      <c r="H361" s="23"/>
      <c r="I361" s="23"/>
      <c r="J361" s="23"/>
      <c r="K361" s="23"/>
    </row>
    <row r="362" spans="1:11" ht="14.1" customHeight="1">
      <c r="A362" s="23"/>
      <c r="B362" s="23"/>
      <c r="C362" s="39" t="s">
        <v>60</v>
      </c>
      <c r="D362" s="40">
        <v>0</v>
      </c>
      <c r="E362" s="40">
        <v>0</v>
      </c>
      <c r="F362" s="40">
        <v>0</v>
      </c>
      <c r="G362" s="40">
        <v>0</v>
      </c>
      <c r="H362" s="23"/>
      <c r="I362" s="23"/>
      <c r="J362" s="23"/>
      <c r="K362" s="23"/>
    </row>
    <row r="363" spans="1:11" ht="14.1" customHeight="1">
      <c r="A363" s="23"/>
      <c r="B363" s="23"/>
      <c r="C363" s="39" t="s">
        <v>61</v>
      </c>
      <c r="D363" s="40">
        <v>0</v>
      </c>
      <c r="E363" s="40">
        <v>0</v>
      </c>
      <c r="F363" s="40">
        <v>0</v>
      </c>
      <c r="G363" s="40">
        <v>0</v>
      </c>
      <c r="H363" s="23"/>
      <c r="I363" s="23"/>
      <c r="J363" s="23"/>
      <c r="K363" s="23"/>
    </row>
    <row r="364" spans="1:11" ht="14.1" customHeight="1">
      <c r="A364" s="23"/>
      <c r="B364" s="23"/>
      <c r="C364" s="39" t="s">
        <v>62</v>
      </c>
      <c r="D364" s="40">
        <v>0</v>
      </c>
      <c r="E364" s="40">
        <v>0</v>
      </c>
      <c r="F364" s="40">
        <v>0</v>
      </c>
      <c r="G364" s="40">
        <v>0</v>
      </c>
      <c r="H364" s="23"/>
      <c r="I364" s="23"/>
      <c r="J364" s="23"/>
      <c r="K364" s="23"/>
    </row>
    <row r="365" spans="1:11" ht="14.1" customHeight="1">
      <c r="A365" s="23"/>
      <c r="B365" s="23"/>
      <c r="C365" s="39" t="s">
        <v>49</v>
      </c>
      <c r="D365" s="40">
        <v>0</v>
      </c>
      <c r="E365" s="40">
        <v>0</v>
      </c>
      <c r="F365" s="40">
        <v>0</v>
      </c>
      <c r="G365" s="40">
        <v>0</v>
      </c>
      <c r="H365" s="23"/>
      <c r="I365" s="23"/>
      <c r="J365" s="23"/>
      <c r="K365" s="23"/>
    </row>
    <row r="366" spans="1:11" ht="14.1" customHeight="1">
      <c r="A366" s="23"/>
      <c r="B366" s="23"/>
      <c r="C366" s="39" t="s">
        <v>58</v>
      </c>
      <c r="D366" s="40">
        <v>0</v>
      </c>
      <c r="E366" s="40">
        <v>0</v>
      </c>
      <c r="F366" s="40">
        <v>0</v>
      </c>
      <c r="G366" s="40">
        <v>0</v>
      </c>
      <c r="H366" s="23"/>
      <c r="I366" s="23"/>
      <c r="J366" s="23"/>
      <c r="K366" s="23"/>
    </row>
    <row r="367" spans="1:11" ht="14.1" customHeight="1">
      <c r="A367" s="23"/>
      <c r="B367" s="23"/>
      <c r="C367" s="39" t="s">
        <v>59</v>
      </c>
      <c r="D367" s="40">
        <v>0</v>
      </c>
      <c r="E367" s="40">
        <v>0</v>
      </c>
      <c r="F367" s="40">
        <v>0</v>
      </c>
      <c r="G367" s="40">
        <v>0</v>
      </c>
      <c r="H367" s="23"/>
      <c r="I367" s="23"/>
      <c r="J367" s="23"/>
      <c r="K367" s="23"/>
    </row>
    <row r="368" spans="1:11" ht="14.1" customHeight="1">
      <c r="A368" s="23"/>
      <c r="B368" s="23"/>
      <c r="C368" s="39" t="s">
        <v>60</v>
      </c>
      <c r="D368" s="40">
        <v>0</v>
      </c>
      <c r="E368" s="40">
        <v>0</v>
      </c>
      <c r="F368" s="40">
        <v>0</v>
      </c>
      <c r="G368" s="40">
        <v>0</v>
      </c>
      <c r="H368" s="23"/>
      <c r="I368" s="23"/>
      <c r="J368" s="23"/>
      <c r="K368" s="23"/>
    </row>
    <row r="369" spans="1:11" ht="14.1" customHeight="1">
      <c r="A369" s="23"/>
      <c r="B369" s="23"/>
      <c r="C369" s="39" t="s">
        <v>61</v>
      </c>
      <c r="D369" s="40">
        <v>0</v>
      </c>
      <c r="E369" s="40">
        <v>0</v>
      </c>
      <c r="F369" s="40">
        <v>0</v>
      </c>
      <c r="G369" s="40">
        <v>0</v>
      </c>
      <c r="H369" s="23"/>
      <c r="I369" s="23"/>
      <c r="J369" s="23"/>
      <c r="K369" s="23"/>
    </row>
    <row r="370" spans="1:11" ht="14.1" customHeight="1">
      <c r="A370" s="23"/>
      <c r="B370" s="23"/>
      <c r="C370" s="39" t="s">
        <v>63</v>
      </c>
      <c r="D370" s="40">
        <v>0</v>
      </c>
      <c r="E370" s="40">
        <v>0</v>
      </c>
      <c r="F370" s="40">
        <v>0</v>
      </c>
      <c r="G370" s="40">
        <v>0</v>
      </c>
      <c r="H370" s="23"/>
      <c r="I370" s="23"/>
      <c r="J370" s="23"/>
      <c r="K370" s="23"/>
    </row>
    <row r="371" spans="1:11" ht="14.1" customHeight="1">
      <c r="A371" s="23"/>
      <c r="B371" s="23"/>
      <c r="C371" s="39" t="s">
        <v>49</v>
      </c>
      <c r="D371" s="40">
        <v>0</v>
      </c>
      <c r="E371" s="40">
        <v>0</v>
      </c>
      <c r="F371" s="40">
        <v>0</v>
      </c>
      <c r="G371" s="40">
        <v>0</v>
      </c>
      <c r="H371" s="23"/>
      <c r="I371" s="23"/>
      <c r="J371" s="23"/>
      <c r="K371" s="23"/>
    </row>
    <row r="372" spans="1:11" ht="14.1" customHeight="1">
      <c r="A372" s="23"/>
      <c r="B372" s="23"/>
      <c r="C372" s="39" t="s">
        <v>58</v>
      </c>
      <c r="D372" s="40">
        <v>0</v>
      </c>
      <c r="E372" s="40">
        <v>0</v>
      </c>
      <c r="F372" s="40">
        <v>0</v>
      </c>
      <c r="G372" s="40">
        <v>0</v>
      </c>
      <c r="H372" s="23"/>
      <c r="I372" s="23"/>
      <c r="J372" s="23"/>
      <c r="K372" s="23"/>
    </row>
    <row r="373" spans="1:11" ht="14.1" customHeight="1">
      <c r="A373" s="23"/>
      <c r="B373" s="23"/>
      <c r="C373" s="39" t="s">
        <v>59</v>
      </c>
      <c r="D373" s="40">
        <v>0</v>
      </c>
      <c r="E373" s="40">
        <v>0</v>
      </c>
      <c r="F373" s="40">
        <v>0</v>
      </c>
      <c r="G373" s="40">
        <v>0</v>
      </c>
      <c r="H373" s="23"/>
      <c r="I373" s="23"/>
      <c r="J373" s="23"/>
      <c r="K373" s="23"/>
    </row>
    <row r="374" spans="1:11" ht="14.1" customHeight="1">
      <c r="A374" s="23"/>
      <c r="B374" s="23"/>
      <c r="C374" s="39" t="s">
        <v>60</v>
      </c>
      <c r="D374" s="40">
        <v>0</v>
      </c>
      <c r="E374" s="40">
        <v>0</v>
      </c>
      <c r="F374" s="40">
        <v>0</v>
      </c>
      <c r="G374" s="40">
        <v>0</v>
      </c>
      <c r="H374" s="23"/>
      <c r="I374" s="23"/>
      <c r="J374" s="23"/>
      <c r="K374" s="23"/>
    </row>
    <row r="375" spans="1:11" ht="14.1" customHeight="1">
      <c r="A375" s="23"/>
      <c r="B375" s="23"/>
      <c r="C375" s="39" t="s">
        <v>61</v>
      </c>
      <c r="D375" s="40">
        <v>0</v>
      </c>
      <c r="E375" s="40">
        <v>0</v>
      </c>
      <c r="F375" s="40">
        <v>0</v>
      </c>
      <c r="G375" s="40">
        <v>0</v>
      </c>
      <c r="H375" s="23"/>
      <c r="I375" s="23"/>
      <c r="J375" s="23"/>
      <c r="K375" s="23"/>
    </row>
    <row r="376" spans="1:11" ht="14.1" customHeight="1">
      <c r="A376" s="23"/>
      <c r="B376" s="23"/>
      <c r="C376" s="39" t="s">
        <v>64</v>
      </c>
      <c r="D376" s="40">
        <v>0</v>
      </c>
      <c r="E376" s="40">
        <v>0</v>
      </c>
      <c r="F376" s="40">
        <v>0</v>
      </c>
      <c r="G376" s="40">
        <v>0</v>
      </c>
      <c r="H376" s="23"/>
      <c r="I376" s="23"/>
      <c r="J376" s="23"/>
      <c r="K376" s="23"/>
    </row>
    <row r="377" spans="1:11" ht="14.1" customHeight="1">
      <c r="A377" s="23"/>
      <c r="B377" s="23"/>
      <c r="C377" s="39" t="s">
        <v>65</v>
      </c>
      <c r="D377" s="40">
        <v>0</v>
      </c>
      <c r="E377" s="40">
        <v>0</v>
      </c>
      <c r="F377" s="40">
        <v>0</v>
      </c>
      <c r="G377" s="40">
        <v>0</v>
      </c>
      <c r="H377" s="23"/>
      <c r="I377" s="23"/>
      <c r="J377" s="23"/>
      <c r="K377" s="23"/>
    </row>
    <row r="378" spans="1:11" ht="14.1" customHeight="1">
      <c r="A378" s="23"/>
      <c r="B378" s="23"/>
      <c r="C378" s="41" t="s">
        <v>25</v>
      </c>
      <c r="D378" s="40">
        <v>0</v>
      </c>
      <c r="E378" s="40">
        <v>1636300</v>
      </c>
      <c r="F378" s="40">
        <v>1645217</v>
      </c>
      <c r="G378" s="40">
        <v>1645217</v>
      </c>
      <c r="H378" s="23"/>
      <c r="I378" s="23"/>
      <c r="J378" s="23"/>
      <c r="K378" s="23"/>
    </row>
    <row r="379" spans="1:11" ht="14.1" customHeight="1">
      <c r="A379" s="23"/>
      <c r="B379" s="23"/>
      <c r="C379" s="33" t="s">
        <v>19</v>
      </c>
      <c r="D379" s="1850" t="s">
        <v>3062</v>
      </c>
      <c r="E379" s="1851"/>
      <c r="F379" s="1851"/>
      <c r="G379" s="1851"/>
      <c r="H379" s="23"/>
      <c r="I379" s="23"/>
      <c r="J379" s="23"/>
      <c r="K379" s="23"/>
    </row>
    <row r="380" spans="1:11" ht="14.1" customHeight="1">
      <c r="A380" s="23"/>
      <c r="B380" s="23"/>
      <c r="C380" s="34" t="s">
        <v>20</v>
      </c>
      <c r="D380" s="1846" t="s">
        <v>3063</v>
      </c>
      <c r="E380" s="1847"/>
      <c r="F380" s="1847"/>
      <c r="G380" s="1847"/>
      <c r="H380" s="23"/>
      <c r="I380" s="23"/>
      <c r="J380" s="23"/>
      <c r="K380" s="23"/>
    </row>
    <row r="381" spans="1:11" ht="14.1" customHeight="1">
      <c r="A381" s="23"/>
      <c r="B381" s="23"/>
      <c r="C381" s="34" t="s">
        <v>21</v>
      </c>
      <c r="D381" s="1846" t="s">
        <v>3052</v>
      </c>
      <c r="E381" s="1847"/>
      <c r="F381" s="1847"/>
      <c r="G381" s="1847"/>
      <c r="H381" s="23"/>
      <c r="I381" s="23"/>
      <c r="J381" s="23"/>
      <c r="K381" s="23"/>
    </row>
    <row r="382" spans="1:11" ht="15" customHeight="1">
      <c r="A382" s="23"/>
      <c r="B382" s="23"/>
      <c r="C382" s="35"/>
      <c r="D382" s="36">
        <v>2023</v>
      </c>
      <c r="E382" s="36">
        <v>2024</v>
      </c>
      <c r="F382" s="36">
        <v>2025</v>
      </c>
      <c r="G382" s="36">
        <v>2026</v>
      </c>
      <c r="H382" s="23"/>
      <c r="I382" s="23"/>
      <c r="J382" s="23"/>
      <c r="K382" s="23"/>
    </row>
    <row r="383" spans="1:11" ht="15" customHeight="1">
      <c r="A383" s="23"/>
      <c r="B383" s="23"/>
      <c r="C383" s="37"/>
      <c r="D383" s="38" t="s">
        <v>22</v>
      </c>
      <c r="E383" s="38" t="s">
        <v>23</v>
      </c>
      <c r="F383" s="38" t="s">
        <v>23</v>
      </c>
      <c r="G383" s="38" t="s">
        <v>23</v>
      </c>
      <c r="H383" s="23"/>
      <c r="I383" s="23"/>
      <c r="J383" s="23"/>
      <c r="K383" s="23"/>
    </row>
    <row r="384" spans="1:11" ht="14.1" customHeight="1">
      <c r="A384" s="23"/>
      <c r="B384" s="23"/>
      <c r="C384" s="27" t="s">
        <v>33</v>
      </c>
      <c r="D384" s="31" t="s">
        <v>295</v>
      </c>
      <c r="E384" s="31" t="s">
        <v>295</v>
      </c>
      <c r="F384" s="31" t="s">
        <v>295</v>
      </c>
      <c r="G384" s="31" t="s">
        <v>295</v>
      </c>
      <c r="H384" s="23"/>
      <c r="I384" s="23"/>
      <c r="J384" s="23"/>
      <c r="K384" s="23"/>
    </row>
    <row r="385" spans="1:11" ht="14.1" customHeight="1">
      <c r="A385" s="23"/>
      <c r="B385" s="23"/>
      <c r="C385" s="27" t="s">
        <v>35</v>
      </c>
      <c r="D385" s="31" t="s">
        <v>3064</v>
      </c>
      <c r="E385" s="31" t="s">
        <v>3065</v>
      </c>
      <c r="F385" s="31" t="s">
        <v>3066</v>
      </c>
      <c r="G385" s="31" t="s">
        <v>3067</v>
      </c>
      <c r="H385" s="23"/>
      <c r="I385" s="23"/>
      <c r="J385" s="23"/>
      <c r="K385" s="23"/>
    </row>
    <row r="386" spans="1:11" ht="14.1" customHeight="1">
      <c r="A386" s="23"/>
      <c r="B386" s="23"/>
      <c r="C386" s="27" t="s">
        <v>40</v>
      </c>
      <c r="D386" s="31" t="s">
        <v>3068</v>
      </c>
      <c r="E386" s="31" t="s">
        <v>355</v>
      </c>
      <c r="F386" s="31" t="s">
        <v>3069</v>
      </c>
      <c r="G386" s="31" t="s">
        <v>3070</v>
      </c>
      <c r="H386" s="23"/>
      <c r="I386" s="23"/>
      <c r="J386" s="23"/>
      <c r="K386" s="23"/>
    </row>
    <row r="387" spans="1:11" ht="14.1" customHeight="1">
      <c r="A387" s="23"/>
      <c r="B387" s="23"/>
      <c r="C387" s="27" t="s">
        <v>41</v>
      </c>
      <c r="D387" s="31" t="s">
        <v>18</v>
      </c>
      <c r="E387" s="31" t="s">
        <v>42</v>
      </c>
      <c r="F387" s="31" t="s">
        <v>42</v>
      </c>
      <c r="G387" s="31" t="s">
        <v>42</v>
      </c>
      <c r="H387" s="23"/>
      <c r="I387" s="23"/>
      <c r="J387" s="23"/>
      <c r="K387" s="23"/>
    </row>
    <row r="388" spans="1:11" ht="14.1" customHeight="1">
      <c r="A388" s="23"/>
      <c r="B388" s="23"/>
      <c r="C388" s="27" t="s">
        <v>43</v>
      </c>
      <c r="D388" s="31" t="s">
        <v>18</v>
      </c>
      <c r="E388" s="31" t="s">
        <v>3071</v>
      </c>
      <c r="F388" s="31" t="s">
        <v>1806</v>
      </c>
      <c r="G388" s="31" t="s">
        <v>3072</v>
      </c>
      <c r="H388" s="23"/>
      <c r="I388" s="23"/>
      <c r="J388" s="23"/>
      <c r="K388" s="23"/>
    </row>
    <row r="389" spans="1:11" ht="14.1" customHeight="1">
      <c r="A389" s="23"/>
      <c r="B389" s="23"/>
      <c r="C389" s="27" t="s">
        <v>47</v>
      </c>
      <c r="D389" s="31" t="s">
        <v>18</v>
      </c>
      <c r="E389" s="31" t="s">
        <v>3071</v>
      </c>
      <c r="F389" s="31" t="s">
        <v>1806</v>
      </c>
      <c r="G389" s="31" t="s">
        <v>3072</v>
      </c>
      <c r="H389" s="23"/>
      <c r="I389" s="23"/>
      <c r="J389" s="23"/>
      <c r="K389" s="23"/>
    </row>
    <row r="390" spans="1:11" ht="14.1" customHeight="1">
      <c r="A390" s="23"/>
      <c r="B390" s="23"/>
      <c r="C390" s="1848" t="s">
        <v>24</v>
      </c>
      <c r="D390" s="1849"/>
      <c r="E390" s="1849"/>
      <c r="F390" s="1849"/>
      <c r="G390" s="1849"/>
      <c r="H390" s="23"/>
      <c r="I390" s="23"/>
      <c r="J390" s="23"/>
      <c r="K390" s="23"/>
    </row>
    <row r="391" spans="1:11" ht="14.1" customHeight="1">
      <c r="A391" s="23"/>
      <c r="B391" s="23"/>
      <c r="C391" s="35"/>
      <c r="D391" s="36">
        <v>2023</v>
      </c>
      <c r="E391" s="36">
        <v>2024</v>
      </c>
      <c r="F391" s="36">
        <v>2025</v>
      </c>
      <c r="G391" s="36">
        <v>2026</v>
      </c>
      <c r="H391" s="23"/>
      <c r="I391" s="23"/>
      <c r="J391" s="23"/>
      <c r="K391" s="23"/>
    </row>
    <row r="392" spans="1:11" ht="14.1" customHeight="1">
      <c r="A392" s="23"/>
      <c r="B392" s="23"/>
      <c r="C392" s="37"/>
      <c r="D392" s="38" t="s">
        <v>22</v>
      </c>
      <c r="E392" s="38" t="s">
        <v>23</v>
      </c>
      <c r="F392" s="38" t="s">
        <v>23</v>
      </c>
      <c r="G392" s="38" t="s">
        <v>23</v>
      </c>
      <c r="H392" s="23"/>
      <c r="I392" s="23"/>
      <c r="J392" s="23"/>
      <c r="K392" s="23"/>
    </row>
    <row r="393" spans="1:11" ht="14.1" customHeight="1">
      <c r="A393" s="23"/>
      <c r="B393" s="23"/>
      <c r="C393" s="39" t="s">
        <v>48</v>
      </c>
      <c r="D393" s="40">
        <v>0</v>
      </c>
      <c r="E393" s="40">
        <v>0</v>
      </c>
      <c r="F393" s="40">
        <v>0</v>
      </c>
      <c r="G393" s="40">
        <v>0</v>
      </c>
      <c r="H393" s="23"/>
      <c r="I393" s="23"/>
      <c r="J393" s="23"/>
      <c r="K393" s="23"/>
    </row>
    <row r="394" spans="1:11" ht="14.1" customHeight="1">
      <c r="A394" s="23"/>
      <c r="B394" s="23"/>
      <c r="C394" s="39" t="s">
        <v>49</v>
      </c>
      <c r="D394" s="40">
        <v>0</v>
      </c>
      <c r="E394" s="40">
        <v>0</v>
      </c>
      <c r="F394" s="40">
        <v>0</v>
      </c>
      <c r="G394" s="40">
        <v>0</v>
      </c>
      <c r="H394" s="23"/>
      <c r="I394" s="23"/>
      <c r="J394" s="23"/>
      <c r="K394" s="23"/>
    </row>
    <row r="395" spans="1:11" ht="14.1" customHeight="1">
      <c r="A395" s="23"/>
      <c r="B395" s="23"/>
      <c r="C395" s="39" t="s">
        <v>50</v>
      </c>
      <c r="D395" s="40">
        <v>0</v>
      </c>
      <c r="E395" s="40">
        <v>0</v>
      </c>
      <c r="F395" s="40">
        <v>0</v>
      </c>
      <c r="G395" s="40">
        <v>0</v>
      </c>
      <c r="H395" s="23"/>
      <c r="I395" s="23"/>
      <c r="J395" s="23"/>
      <c r="K395" s="23"/>
    </row>
    <row r="396" spans="1:11" ht="14.1" customHeight="1">
      <c r="A396" s="23"/>
      <c r="B396" s="23"/>
      <c r="C396" s="39" t="s">
        <v>51</v>
      </c>
      <c r="D396" s="40">
        <v>0</v>
      </c>
      <c r="E396" s="40">
        <v>0</v>
      </c>
      <c r="F396" s="40">
        <v>0</v>
      </c>
      <c r="G396" s="40">
        <v>0</v>
      </c>
      <c r="H396" s="23"/>
      <c r="I396" s="23"/>
      <c r="J396" s="23"/>
      <c r="K396" s="23"/>
    </row>
    <row r="397" spans="1:11" ht="14.1" customHeight="1">
      <c r="A397" s="23"/>
      <c r="B397" s="23"/>
      <c r="C397" s="39" t="s">
        <v>49</v>
      </c>
      <c r="D397" s="40">
        <v>0</v>
      </c>
      <c r="E397" s="40">
        <v>0</v>
      </c>
      <c r="F397" s="40">
        <v>0</v>
      </c>
      <c r="G397" s="40">
        <v>0</v>
      </c>
      <c r="H397" s="23"/>
      <c r="I397" s="23"/>
      <c r="J397" s="23"/>
      <c r="K397" s="23"/>
    </row>
    <row r="398" spans="1:11" ht="14.1" customHeight="1">
      <c r="A398" s="23"/>
      <c r="B398" s="23"/>
      <c r="C398" s="39" t="s">
        <v>50</v>
      </c>
      <c r="D398" s="40">
        <v>0</v>
      </c>
      <c r="E398" s="40">
        <v>0</v>
      </c>
      <c r="F398" s="40">
        <v>0</v>
      </c>
      <c r="G398" s="40">
        <v>0</v>
      </c>
      <c r="H398" s="23"/>
      <c r="I398" s="23"/>
      <c r="J398" s="23"/>
      <c r="K398" s="23"/>
    </row>
    <row r="399" spans="1:11" ht="14.1" customHeight="1">
      <c r="A399" s="23"/>
      <c r="B399" s="23"/>
      <c r="C399" s="39" t="s">
        <v>52</v>
      </c>
      <c r="D399" s="40">
        <v>0</v>
      </c>
      <c r="E399" s="40">
        <v>2800000</v>
      </c>
      <c r="F399" s="40">
        <v>2808917</v>
      </c>
      <c r="G399" s="40">
        <v>2815283</v>
      </c>
      <c r="H399" s="23"/>
      <c r="I399" s="23"/>
      <c r="J399" s="23"/>
      <c r="K399" s="23"/>
    </row>
    <row r="400" spans="1:11" ht="14.1" customHeight="1">
      <c r="A400" s="23"/>
      <c r="B400" s="23"/>
      <c r="C400" s="39" t="s">
        <v>49</v>
      </c>
      <c r="D400" s="40">
        <v>0</v>
      </c>
      <c r="E400" s="40">
        <v>2800000</v>
      </c>
      <c r="F400" s="40">
        <v>2808917</v>
      </c>
      <c r="G400" s="40">
        <v>2815283</v>
      </c>
      <c r="H400" s="23"/>
      <c r="I400" s="23"/>
      <c r="J400" s="23"/>
      <c r="K400" s="23"/>
    </row>
    <row r="401" spans="1:11" ht="14.1" customHeight="1">
      <c r="A401" s="23"/>
      <c r="B401" s="23"/>
      <c r="C401" s="39" t="s">
        <v>50</v>
      </c>
      <c r="D401" s="40">
        <v>0</v>
      </c>
      <c r="E401" s="40">
        <v>0</v>
      </c>
      <c r="F401" s="40">
        <v>0</v>
      </c>
      <c r="G401" s="40">
        <v>0</v>
      </c>
      <c r="H401" s="23"/>
      <c r="I401" s="23"/>
      <c r="J401" s="23"/>
      <c r="K401" s="23"/>
    </row>
    <row r="402" spans="1:11" ht="14.1" customHeight="1">
      <c r="A402" s="23"/>
      <c r="B402" s="23"/>
      <c r="C402" s="39" t="s">
        <v>53</v>
      </c>
      <c r="D402" s="40">
        <v>0</v>
      </c>
      <c r="E402" s="40">
        <v>0</v>
      </c>
      <c r="F402" s="40">
        <v>0</v>
      </c>
      <c r="G402" s="40">
        <v>0</v>
      </c>
      <c r="H402" s="23"/>
      <c r="I402" s="23"/>
      <c r="J402" s="23"/>
      <c r="K402" s="23"/>
    </row>
    <row r="403" spans="1:11" ht="14.1" customHeight="1">
      <c r="A403" s="23"/>
      <c r="B403" s="23"/>
      <c r="C403" s="39" t="s">
        <v>49</v>
      </c>
      <c r="D403" s="40">
        <v>0</v>
      </c>
      <c r="E403" s="40">
        <v>0</v>
      </c>
      <c r="F403" s="40">
        <v>0</v>
      </c>
      <c r="G403" s="40">
        <v>0</v>
      </c>
      <c r="H403" s="23"/>
      <c r="I403" s="23"/>
      <c r="J403" s="23"/>
      <c r="K403" s="23"/>
    </row>
    <row r="404" spans="1:11" ht="14.1" customHeight="1">
      <c r="A404" s="23"/>
      <c r="B404" s="23"/>
      <c r="C404" s="39" t="s">
        <v>50</v>
      </c>
      <c r="D404" s="40">
        <v>0</v>
      </c>
      <c r="E404" s="40">
        <v>0</v>
      </c>
      <c r="F404" s="40">
        <v>0</v>
      </c>
      <c r="G404" s="40">
        <v>0</v>
      </c>
      <c r="H404" s="23"/>
      <c r="I404" s="23"/>
      <c r="J404" s="23"/>
      <c r="K404" s="23"/>
    </row>
    <row r="405" spans="1:11" ht="14.1" customHeight="1">
      <c r="A405" s="23"/>
      <c r="B405" s="23"/>
      <c r="C405" s="39" t="s">
        <v>54</v>
      </c>
      <c r="D405" s="40">
        <v>0</v>
      </c>
      <c r="E405" s="40">
        <v>0</v>
      </c>
      <c r="F405" s="40">
        <v>0</v>
      </c>
      <c r="G405" s="40">
        <v>0</v>
      </c>
      <c r="H405" s="23"/>
      <c r="I405" s="23"/>
      <c r="J405" s="23"/>
      <c r="K405" s="23"/>
    </row>
    <row r="406" spans="1:11" ht="14.1" customHeight="1">
      <c r="A406" s="23"/>
      <c r="B406" s="23"/>
      <c r="C406" s="39" t="s">
        <v>49</v>
      </c>
      <c r="D406" s="40">
        <v>0</v>
      </c>
      <c r="E406" s="40">
        <v>0</v>
      </c>
      <c r="F406" s="40">
        <v>0</v>
      </c>
      <c r="G406" s="40">
        <v>0</v>
      </c>
      <c r="H406" s="23"/>
      <c r="I406" s="23"/>
      <c r="J406" s="23"/>
      <c r="K406" s="23"/>
    </row>
    <row r="407" spans="1:11" ht="14.1" customHeight="1">
      <c r="A407" s="23"/>
      <c r="B407" s="23"/>
      <c r="C407" s="39" t="s">
        <v>50</v>
      </c>
      <c r="D407" s="40">
        <v>0</v>
      </c>
      <c r="E407" s="40">
        <v>0</v>
      </c>
      <c r="F407" s="40">
        <v>0</v>
      </c>
      <c r="G407" s="40">
        <v>0</v>
      </c>
      <c r="H407" s="23"/>
      <c r="I407" s="23"/>
      <c r="J407" s="23"/>
      <c r="K407" s="23"/>
    </row>
    <row r="408" spans="1:11" ht="14.1" customHeight="1">
      <c r="A408" s="23"/>
      <c r="B408" s="23"/>
      <c r="C408" s="39" t="s">
        <v>55</v>
      </c>
      <c r="D408" s="40">
        <v>0</v>
      </c>
      <c r="E408" s="40">
        <v>0</v>
      </c>
      <c r="F408" s="40">
        <v>0</v>
      </c>
      <c r="G408" s="40">
        <v>0</v>
      </c>
      <c r="H408" s="23"/>
      <c r="I408" s="23"/>
      <c r="J408" s="23"/>
      <c r="K408" s="23"/>
    </row>
    <row r="409" spans="1:11" ht="14.1" customHeight="1">
      <c r="A409" s="23"/>
      <c r="B409" s="23"/>
      <c r="C409" s="39" t="s">
        <v>49</v>
      </c>
      <c r="D409" s="40">
        <v>0</v>
      </c>
      <c r="E409" s="40">
        <v>0</v>
      </c>
      <c r="F409" s="40">
        <v>0</v>
      </c>
      <c r="G409" s="40">
        <v>0</v>
      </c>
      <c r="H409" s="23"/>
      <c r="I409" s="23"/>
      <c r="J409" s="23"/>
      <c r="K409" s="23"/>
    </row>
    <row r="410" spans="1:11" ht="14.1" customHeight="1">
      <c r="A410" s="23"/>
      <c r="B410" s="23"/>
      <c r="C410" s="39" t="s">
        <v>50</v>
      </c>
      <c r="D410" s="40">
        <v>0</v>
      </c>
      <c r="E410" s="40">
        <v>0</v>
      </c>
      <c r="F410" s="40">
        <v>0</v>
      </c>
      <c r="G410" s="40">
        <v>0</v>
      </c>
      <c r="H410" s="23"/>
      <c r="I410" s="23"/>
      <c r="J410" s="23"/>
      <c r="K410" s="23"/>
    </row>
    <row r="411" spans="1:11" ht="14.1" customHeight="1">
      <c r="A411" s="23"/>
      <c r="B411" s="23"/>
      <c r="C411" s="39" t="s">
        <v>56</v>
      </c>
      <c r="D411" s="40">
        <v>0</v>
      </c>
      <c r="E411" s="40">
        <v>0</v>
      </c>
      <c r="F411" s="40">
        <v>0</v>
      </c>
      <c r="G411" s="40">
        <v>0</v>
      </c>
      <c r="H411" s="23"/>
      <c r="I411" s="23"/>
      <c r="J411" s="23"/>
      <c r="K411" s="23"/>
    </row>
    <row r="412" spans="1:11" ht="14.1" customHeight="1">
      <c r="A412" s="23"/>
      <c r="B412" s="23"/>
      <c r="C412" s="39" t="s">
        <v>49</v>
      </c>
      <c r="D412" s="40">
        <v>0</v>
      </c>
      <c r="E412" s="40">
        <v>0</v>
      </c>
      <c r="F412" s="40">
        <v>0</v>
      </c>
      <c r="G412" s="40">
        <v>0</v>
      </c>
      <c r="H412" s="23"/>
      <c r="I412" s="23"/>
      <c r="J412" s="23"/>
      <c r="K412" s="23"/>
    </row>
    <row r="413" spans="1:11" ht="14.1" customHeight="1">
      <c r="A413" s="23"/>
      <c r="B413" s="23"/>
      <c r="C413" s="39" t="s">
        <v>50</v>
      </c>
      <c r="D413" s="40">
        <v>0</v>
      </c>
      <c r="E413" s="40">
        <v>0</v>
      </c>
      <c r="F413" s="40">
        <v>0</v>
      </c>
      <c r="G413" s="40">
        <v>0</v>
      </c>
      <c r="H413" s="23"/>
      <c r="I413" s="23"/>
      <c r="J413" s="23"/>
      <c r="K413" s="23"/>
    </row>
    <row r="414" spans="1:11" ht="14.1" customHeight="1">
      <c r="A414" s="23"/>
      <c r="B414" s="23"/>
      <c r="C414" s="39" t="s">
        <v>57</v>
      </c>
      <c r="D414" s="40">
        <v>0</v>
      </c>
      <c r="E414" s="40">
        <v>0</v>
      </c>
      <c r="F414" s="40">
        <v>0</v>
      </c>
      <c r="G414" s="40">
        <v>0</v>
      </c>
      <c r="H414" s="23"/>
      <c r="I414" s="23"/>
      <c r="J414" s="23"/>
      <c r="K414" s="23"/>
    </row>
    <row r="415" spans="1:11" ht="14.1" customHeight="1">
      <c r="A415" s="23"/>
      <c r="B415" s="23"/>
      <c r="C415" s="39" t="s">
        <v>49</v>
      </c>
      <c r="D415" s="40">
        <v>0</v>
      </c>
      <c r="E415" s="40">
        <v>0</v>
      </c>
      <c r="F415" s="40">
        <v>0</v>
      </c>
      <c r="G415" s="40">
        <v>0</v>
      </c>
      <c r="H415" s="23"/>
      <c r="I415" s="23"/>
      <c r="J415" s="23"/>
      <c r="K415" s="23"/>
    </row>
    <row r="416" spans="1:11" ht="14.1" customHeight="1">
      <c r="A416" s="23"/>
      <c r="B416" s="23"/>
      <c r="C416" s="39" t="s">
        <v>58</v>
      </c>
      <c r="D416" s="40">
        <v>0</v>
      </c>
      <c r="E416" s="40">
        <v>0</v>
      </c>
      <c r="F416" s="40">
        <v>0</v>
      </c>
      <c r="G416" s="40">
        <v>0</v>
      </c>
      <c r="H416" s="23"/>
      <c r="I416" s="23"/>
      <c r="J416" s="23"/>
      <c r="K416" s="23"/>
    </row>
    <row r="417" spans="1:11" ht="14.1" customHeight="1">
      <c r="A417" s="23"/>
      <c r="B417" s="23"/>
      <c r="C417" s="39" t="s">
        <v>59</v>
      </c>
      <c r="D417" s="40">
        <v>0</v>
      </c>
      <c r="E417" s="40">
        <v>0</v>
      </c>
      <c r="F417" s="40">
        <v>0</v>
      </c>
      <c r="G417" s="40">
        <v>0</v>
      </c>
      <c r="H417" s="23"/>
      <c r="I417" s="23"/>
      <c r="J417" s="23"/>
      <c r="K417" s="23"/>
    </row>
    <row r="418" spans="1:11" ht="14.1" customHeight="1">
      <c r="A418" s="23"/>
      <c r="B418" s="23"/>
      <c r="C418" s="39" t="s">
        <v>60</v>
      </c>
      <c r="D418" s="40">
        <v>0</v>
      </c>
      <c r="E418" s="40">
        <v>0</v>
      </c>
      <c r="F418" s="40">
        <v>0</v>
      </c>
      <c r="G418" s="40">
        <v>0</v>
      </c>
      <c r="H418" s="23"/>
      <c r="I418" s="23"/>
      <c r="J418" s="23"/>
      <c r="K418" s="23"/>
    </row>
    <row r="419" spans="1:11" ht="14.1" customHeight="1">
      <c r="A419" s="23"/>
      <c r="B419" s="23"/>
      <c r="C419" s="39" t="s">
        <v>61</v>
      </c>
      <c r="D419" s="40">
        <v>0</v>
      </c>
      <c r="E419" s="40">
        <v>0</v>
      </c>
      <c r="F419" s="40">
        <v>0</v>
      </c>
      <c r="G419" s="40">
        <v>0</v>
      </c>
      <c r="H419" s="23"/>
      <c r="I419" s="23"/>
      <c r="J419" s="23"/>
      <c r="K419" s="23"/>
    </row>
    <row r="420" spans="1:11" ht="14.1" customHeight="1">
      <c r="A420" s="23"/>
      <c r="B420" s="23"/>
      <c r="C420" s="39" t="s">
        <v>62</v>
      </c>
      <c r="D420" s="40">
        <v>0</v>
      </c>
      <c r="E420" s="40">
        <v>0</v>
      </c>
      <c r="F420" s="40">
        <v>0</v>
      </c>
      <c r="G420" s="40">
        <v>0</v>
      </c>
      <c r="H420" s="23"/>
      <c r="I420" s="23"/>
      <c r="J420" s="23"/>
      <c r="K420" s="23"/>
    </row>
    <row r="421" spans="1:11" ht="14.1" customHeight="1">
      <c r="A421" s="23"/>
      <c r="B421" s="23"/>
      <c r="C421" s="39" t="s">
        <v>49</v>
      </c>
      <c r="D421" s="40">
        <v>0</v>
      </c>
      <c r="E421" s="40">
        <v>0</v>
      </c>
      <c r="F421" s="40">
        <v>0</v>
      </c>
      <c r="G421" s="40">
        <v>0</v>
      </c>
      <c r="H421" s="23"/>
      <c r="I421" s="23"/>
      <c r="J421" s="23"/>
      <c r="K421" s="23"/>
    </row>
    <row r="422" spans="1:11" ht="14.1" customHeight="1">
      <c r="A422" s="23"/>
      <c r="B422" s="23"/>
      <c r="C422" s="39" t="s">
        <v>58</v>
      </c>
      <c r="D422" s="40">
        <v>0</v>
      </c>
      <c r="E422" s="40">
        <v>0</v>
      </c>
      <c r="F422" s="40">
        <v>0</v>
      </c>
      <c r="G422" s="40">
        <v>0</v>
      </c>
      <c r="H422" s="23"/>
      <c r="I422" s="23"/>
      <c r="J422" s="23"/>
      <c r="K422" s="23"/>
    </row>
    <row r="423" spans="1:11" ht="14.1" customHeight="1">
      <c r="A423" s="23"/>
      <c r="B423" s="23"/>
      <c r="C423" s="39" t="s">
        <v>59</v>
      </c>
      <c r="D423" s="40">
        <v>0</v>
      </c>
      <c r="E423" s="40">
        <v>0</v>
      </c>
      <c r="F423" s="40">
        <v>0</v>
      </c>
      <c r="G423" s="40">
        <v>0</v>
      </c>
      <c r="H423" s="23"/>
      <c r="I423" s="23"/>
      <c r="J423" s="23"/>
      <c r="K423" s="23"/>
    </row>
    <row r="424" spans="1:11" ht="14.1" customHeight="1">
      <c r="A424" s="23"/>
      <c r="B424" s="23"/>
      <c r="C424" s="39" t="s">
        <v>60</v>
      </c>
      <c r="D424" s="40">
        <v>0</v>
      </c>
      <c r="E424" s="40">
        <v>0</v>
      </c>
      <c r="F424" s="40">
        <v>0</v>
      </c>
      <c r="G424" s="40">
        <v>0</v>
      </c>
      <c r="H424" s="23"/>
      <c r="I424" s="23"/>
      <c r="J424" s="23"/>
      <c r="K424" s="23"/>
    </row>
    <row r="425" spans="1:11" ht="14.1" customHeight="1">
      <c r="A425" s="23"/>
      <c r="B425" s="23"/>
      <c r="C425" s="39" t="s">
        <v>61</v>
      </c>
      <c r="D425" s="40">
        <v>0</v>
      </c>
      <c r="E425" s="40">
        <v>0</v>
      </c>
      <c r="F425" s="40">
        <v>0</v>
      </c>
      <c r="G425" s="40">
        <v>0</v>
      </c>
      <c r="H425" s="23"/>
      <c r="I425" s="23"/>
      <c r="J425" s="23"/>
      <c r="K425" s="23"/>
    </row>
    <row r="426" spans="1:11" ht="14.1" customHeight="1">
      <c r="A426" s="23"/>
      <c r="B426" s="23"/>
      <c r="C426" s="39" t="s">
        <v>63</v>
      </c>
      <c r="D426" s="40">
        <v>0</v>
      </c>
      <c r="E426" s="40">
        <v>0</v>
      </c>
      <c r="F426" s="40">
        <v>0</v>
      </c>
      <c r="G426" s="40">
        <v>0</v>
      </c>
      <c r="H426" s="23"/>
      <c r="I426" s="23"/>
      <c r="J426" s="23"/>
      <c r="K426" s="23"/>
    </row>
    <row r="427" spans="1:11" ht="14.1" customHeight="1">
      <c r="A427" s="23"/>
      <c r="B427" s="23"/>
      <c r="C427" s="39" t="s">
        <v>49</v>
      </c>
      <c r="D427" s="40">
        <v>0</v>
      </c>
      <c r="E427" s="40">
        <v>0</v>
      </c>
      <c r="F427" s="40">
        <v>0</v>
      </c>
      <c r="G427" s="40">
        <v>0</v>
      </c>
      <c r="H427" s="23"/>
      <c r="I427" s="23"/>
      <c r="J427" s="23"/>
      <c r="K427" s="23"/>
    </row>
    <row r="428" spans="1:11" ht="14.1" customHeight="1">
      <c r="A428" s="23"/>
      <c r="B428" s="23"/>
      <c r="C428" s="39" t="s">
        <v>58</v>
      </c>
      <c r="D428" s="40">
        <v>0</v>
      </c>
      <c r="E428" s="40">
        <v>0</v>
      </c>
      <c r="F428" s="40">
        <v>0</v>
      </c>
      <c r="G428" s="40">
        <v>0</v>
      </c>
      <c r="H428" s="23"/>
      <c r="I428" s="23"/>
      <c r="J428" s="23"/>
      <c r="K428" s="23"/>
    </row>
    <row r="429" spans="1:11" ht="14.1" customHeight="1">
      <c r="A429" s="23"/>
      <c r="B429" s="23"/>
      <c r="C429" s="39" t="s">
        <v>59</v>
      </c>
      <c r="D429" s="40">
        <v>0</v>
      </c>
      <c r="E429" s="40">
        <v>0</v>
      </c>
      <c r="F429" s="40">
        <v>0</v>
      </c>
      <c r="G429" s="40">
        <v>0</v>
      </c>
      <c r="H429" s="23"/>
      <c r="I429" s="23"/>
      <c r="J429" s="23"/>
      <c r="K429" s="23"/>
    </row>
    <row r="430" spans="1:11" ht="14.1" customHeight="1">
      <c r="A430" s="23"/>
      <c r="B430" s="23"/>
      <c r="C430" s="39" t="s">
        <v>60</v>
      </c>
      <c r="D430" s="40">
        <v>0</v>
      </c>
      <c r="E430" s="40">
        <v>0</v>
      </c>
      <c r="F430" s="40">
        <v>0</v>
      </c>
      <c r="G430" s="40">
        <v>0</v>
      </c>
      <c r="H430" s="23"/>
      <c r="I430" s="23"/>
      <c r="J430" s="23"/>
      <c r="K430" s="23"/>
    </row>
    <row r="431" spans="1:11" ht="14.1" customHeight="1">
      <c r="A431" s="23"/>
      <c r="B431" s="23"/>
      <c r="C431" s="39" t="s">
        <v>61</v>
      </c>
      <c r="D431" s="40">
        <v>0</v>
      </c>
      <c r="E431" s="40">
        <v>0</v>
      </c>
      <c r="F431" s="40">
        <v>0</v>
      </c>
      <c r="G431" s="40">
        <v>0</v>
      </c>
      <c r="H431" s="23"/>
      <c r="I431" s="23"/>
      <c r="J431" s="23"/>
      <c r="K431" s="23"/>
    </row>
    <row r="432" spans="1:11" ht="14.1" customHeight="1">
      <c r="A432" s="23"/>
      <c r="B432" s="23"/>
      <c r="C432" s="39" t="s">
        <v>64</v>
      </c>
      <c r="D432" s="40">
        <v>0</v>
      </c>
      <c r="E432" s="40">
        <v>0</v>
      </c>
      <c r="F432" s="40">
        <v>0</v>
      </c>
      <c r="G432" s="40">
        <v>0</v>
      </c>
      <c r="H432" s="23"/>
      <c r="I432" s="23"/>
      <c r="J432" s="23"/>
      <c r="K432" s="23"/>
    </row>
    <row r="433" spans="1:11" ht="14.1" customHeight="1">
      <c r="A433" s="23"/>
      <c r="B433" s="23"/>
      <c r="C433" s="39" t="s">
        <v>65</v>
      </c>
      <c r="D433" s="40">
        <v>0</v>
      </c>
      <c r="E433" s="40">
        <v>0</v>
      </c>
      <c r="F433" s="40">
        <v>0</v>
      </c>
      <c r="G433" s="40">
        <v>0</v>
      </c>
      <c r="H433" s="23"/>
      <c r="I433" s="23"/>
      <c r="J433" s="23"/>
      <c r="K433" s="23"/>
    </row>
    <row r="434" spans="1:11" ht="14.1" customHeight="1">
      <c r="A434" s="23"/>
      <c r="B434" s="23"/>
      <c r="C434" s="41" t="s">
        <v>25</v>
      </c>
      <c r="D434" s="40">
        <v>0</v>
      </c>
      <c r="E434" s="40">
        <v>2800000</v>
      </c>
      <c r="F434" s="40">
        <v>2808917</v>
      </c>
      <c r="G434" s="40">
        <v>2815283</v>
      </c>
      <c r="H434" s="23"/>
      <c r="I434" s="23"/>
      <c r="J434" s="23"/>
      <c r="K434" s="23"/>
    </row>
    <row r="435" spans="1:11" ht="14.1" customHeight="1">
      <c r="A435" s="23"/>
      <c r="B435" s="23"/>
      <c r="C435" s="1852" t="s">
        <v>66</v>
      </c>
      <c r="D435" s="1853"/>
      <c r="E435" s="1853"/>
      <c r="F435" s="1853"/>
      <c r="G435" s="1853"/>
      <c r="H435" s="23"/>
      <c r="I435" s="23"/>
      <c r="J435" s="23"/>
      <c r="K435" s="23"/>
    </row>
    <row r="436" spans="1:11" ht="14.1" customHeight="1">
      <c r="A436" s="23"/>
      <c r="B436" s="23"/>
      <c r="C436" s="32" t="s">
        <v>3073</v>
      </c>
      <c r="D436" s="1852" t="s">
        <v>2773</v>
      </c>
      <c r="E436" s="1853"/>
      <c r="F436" s="1853"/>
      <c r="G436" s="1853"/>
      <c r="H436" s="23"/>
      <c r="I436" s="23"/>
      <c r="J436" s="23"/>
      <c r="K436" s="23"/>
    </row>
    <row r="437" spans="1:11" ht="14.1" customHeight="1">
      <c r="A437" s="23"/>
      <c r="B437" s="23"/>
      <c r="C437" s="33" t="s">
        <v>19</v>
      </c>
      <c r="D437" s="1850" t="s">
        <v>3074</v>
      </c>
      <c r="E437" s="1851"/>
      <c r="F437" s="1851"/>
      <c r="G437" s="1851"/>
      <c r="H437" s="23"/>
      <c r="I437" s="23"/>
      <c r="J437" s="23"/>
      <c r="K437" s="23"/>
    </row>
    <row r="438" spans="1:11" ht="14.1" customHeight="1">
      <c r="A438" s="23"/>
      <c r="B438" s="23"/>
      <c r="C438" s="34" t="s">
        <v>20</v>
      </c>
      <c r="D438" s="1846" t="s">
        <v>3075</v>
      </c>
      <c r="E438" s="1847"/>
      <c r="F438" s="1847"/>
      <c r="G438" s="1847"/>
      <c r="H438" s="23"/>
      <c r="I438" s="23"/>
      <c r="J438" s="23"/>
      <c r="K438" s="23"/>
    </row>
    <row r="439" spans="1:11" ht="14.1" customHeight="1">
      <c r="A439" s="23"/>
      <c r="B439" s="23"/>
      <c r="C439" s="34" t="s">
        <v>21</v>
      </c>
      <c r="D439" s="1846" t="s">
        <v>2917</v>
      </c>
      <c r="E439" s="1847"/>
      <c r="F439" s="1847"/>
      <c r="G439" s="1847"/>
      <c r="H439" s="23"/>
      <c r="I439" s="23"/>
      <c r="J439" s="23"/>
      <c r="K439" s="23"/>
    </row>
    <row r="440" spans="1:11" ht="15" customHeight="1">
      <c r="A440" s="23"/>
      <c r="B440" s="23"/>
      <c r="C440" s="35"/>
      <c r="D440" s="36">
        <v>2023</v>
      </c>
      <c r="E440" s="36">
        <v>2024</v>
      </c>
      <c r="F440" s="36">
        <v>2025</v>
      </c>
      <c r="G440" s="36">
        <v>2026</v>
      </c>
      <c r="H440" s="23"/>
      <c r="I440" s="23"/>
      <c r="J440" s="23"/>
      <c r="K440" s="23"/>
    </row>
    <row r="441" spans="1:11" ht="15" customHeight="1">
      <c r="A441" s="23"/>
      <c r="B441" s="23"/>
      <c r="C441" s="37"/>
      <c r="D441" s="38" t="s">
        <v>22</v>
      </c>
      <c r="E441" s="38" t="s">
        <v>23</v>
      </c>
      <c r="F441" s="38" t="s">
        <v>23</v>
      </c>
      <c r="G441" s="38" t="s">
        <v>23</v>
      </c>
      <c r="H441" s="23"/>
      <c r="I441" s="23"/>
      <c r="J441" s="23"/>
      <c r="K441" s="23"/>
    </row>
    <row r="442" spans="1:11" ht="14.1" customHeight="1">
      <c r="A442" s="23"/>
      <c r="B442" s="23"/>
      <c r="C442" s="27" t="s">
        <v>33</v>
      </c>
      <c r="D442" s="31" t="s">
        <v>42</v>
      </c>
      <c r="E442" s="31" t="s">
        <v>137</v>
      </c>
      <c r="F442" s="31" t="s">
        <v>137</v>
      </c>
      <c r="G442" s="31" t="s">
        <v>137</v>
      </c>
      <c r="H442" s="23"/>
      <c r="I442" s="23"/>
      <c r="J442" s="23"/>
      <c r="K442" s="23"/>
    </row>
    <row r="443" spans="1:11" ht="14.1" customHeight="1">
      <c r="A443" s="23"/>
      <c r="B443" s="23"/>
      <c r="C443" s="27" t="s">
        <v>35</v>
      </c>
      <c r="D443" s="31" t="s">
        <v>1861</v>
      </c>
      <c r="E443" s="31" t="s">
        <v>282</v>
      </c>
      <c r="F443" s="31" t="s">
        <v>282</v>
      </c>
      <c r="G443" s="31" t="s">
        <v>282</v>
      </c>
      <c r="H443" s="23"/>
      <c r="I443" s="23"/>
      <c r="J443" s="23"/>
      <c r="K443" s="23"/>
    </row>
    <row r="444" spans="1:11" ht="14.1" customHeight="1">
      <c r="A444" s="23"/>
      <c r="B444" s="23"/>
      <c r="C444" s="27" t="s">
        <v>40</v>
      </c>
      <c r="D444" s="31" t="s">
        <v>42</v>
      </c>
      <c r="E444" s="31" t="s">
        <v>1868</v>
      </c>
      <c r="F444" s="31" t="s">
        <v>1868</v>
      </c>
      <c r="G444" s="31" t="s">
        <v>1868</v>
      </c>
      <c r="H444" s="23"/>
      <c r="I444" s="23"/>
      <c r="J444" s="23"/>
      <c r="K444" s="23"/>
    </row>
    <row r="445" spans="1:11" ht="14.1" customHeight="1">
      <c r="A445" s="23"/>
      <c r="B445" s="23"/>
      <c r="C445" s="27" t="s">
        <v>41</v>
      </c>
      <c r="D445" s="31" t="s">
        <v>18</v>
      </c>
      <c r="E445" s="31" t="s">
        <v>18</v>
      </c>
      <c r="F445" s="31" t="s">
        <v>42</v>
      </c>
      <c r="G445" s="31" t="s">
        <v>42</v>
      </c>
      <c r="H445" s="23"/>
      <c r="I445" s="23"/>
      <c r="J445" s="23"/>
      <c r="K445" s="23"/>
    </row>
    <row r="446" spans="1:11" ht="14.1" customHeight="1">
      <c r="A446" s="23"/>
      <c r="B446" s="23"/>
      <c r="C446" s="27" t="s">
        <v>43</v>
      </c>
      <c r="D446" s="31" t="s">
        <v>18</v>
      </c>
      <c r="E446" s="31" t="s">
        <v>81</v>
      </c>
      <c r="F446" s="31" t="s">
        <v>42</v>
      </c>
      <c r="G446" s="31" t="s">
        <v>42</v>
      </c>
      <c r="H446" s="23"/>
      <c r="I446" s="23"/>
      <c r="J446" s="23"/>
      <c r="K446" s="23"/>
    </row>
    <row r="447" spans="1:11" ht="14.1" customHeight="1">
      <c r="A447" s="23"/>
      <c r="B447" s="23"/>
      <c r="C447" s="27" t="s">
        <v>47</v>
      </c>
      <c r="D447" s="31" t="s">
        <v>18</v>
      </c>
      <c r="E447" s="31" t="s">
        <v>18</v>
      </c>
      <c r="F447" s="31" t="s">
        <v>42</v>
      </c>
      <c r="G447" s="31" t="s">
        <v>42</v>
      </c>
      <c r="H447" s="23"/>
      <c r="I447" s="23"/>
      <c r="J447" s="23"/>
      <c r="K447" s="23"/>
    </row>
    <row r="448" spans="1:11" ht="14.1" customHeight="1">
      <c r="A448" s="23"/>
      <c r="B448" s="23"/>
      <c r="C448" s="1848" t="s">
        <v>24</v>
      </c>
      <c r="D448" s="1849"/>
      <c r="E448" s="1849"/>
      <c r="F448" s="1849"/>
      <c r="G448" s="1849"/>
      <c r="H448" s="23"/>
      <c r="I448" s="23"/>
      <c r="J448" s="23"/>
      <c r="K448" s="23"/>
    </row>
    <row r="449" spans="1:11" ht="14.1" customHeight="1">
      <c r="A449" s="23"/>
      <c r="B449" s="23"/>
      <c r="C449" s="35"/>
      <c r="D449" s="36">
        <v>2023</v>
      </c>
      <c r="E449" s="36">
        <v>2024</v>
      </c>
      <c r="F449" s="36">
        <v>2025</v>
      </c>
      <c r="G449" s="36">
        <v>2026</v>
      </c>
      <c r="H449" s="23"/>
      <c r="I449" s="23"/>
      <c r="J449" s="23"/>
      <c r="K449" s="23"/>
    </row>
    <row r="450" spans="1:11" ht="14.1" customHeight="1">
      <c r="A450" s="23"/>
      <c r="B450" s="23"/>
      <c r="C450" s="37"/>
      <c r="D450" s="38" t="s">
        <v>22</v>
      </c>
      <c r="E450" s="38" t="s">
        <v>23</v>
      </c>
      <c r="F450" s="38" t="s">
        <v>23</v>
      </c>
      <c r="G450" s="38" t="s">
        <v>23</v>
      </c>
      <c r="H450" s="23"/>
      <c r="I450" s="23"/>
      <c r="J450" s="23"/>
      <c r="K450" s="23"/>
    </row>
    <row r="451" spans="1:11" ht="14.1" customHeight="1">
      <c r="A451" s="23"/>
      <c r="B451" s="23"/>
      <c r="C451" s="39" t="s">
        <v>48</v>
      </c>
      <c r="D451" s="40">
        <v>0</v>
      </c>
      <c r="E451" s="40">
        <v>0</v>
      </c>
      <c r="F451" s="40">
        <v>0</v>
      </c>
      <c r="G451" s="40">
        <v>0</v>
      </c>
      <c r="H451" s="23"/>
      <c r="I451" s="23"/>
      <c r="J451" s="23"/>
      <c r="K451" s="23"/>
    </row>
    <row r="452" spans="1:11" ht="14.1" customHeight="1">
      <c r="A452" s="23"/>
      <c r="B452" s="23"/>
      <c r="C452" s="39" t="s">
        <v>49</v>
      </c>
      <c r="D452" s="40">
        <v>0</v>
      </c>
      <c r="E452" s="40">
        <v>0</v>
      </c>
      <c r="F452" s="40">
        <v>0</v>
      </c>
      <c r="G452" s="40">
        <v>0</v>
      </c>
      <c r="H452" s="23"/>
      <c r="I452" s="23"/>
      <c r="J452" s="23"/>
      <c r="K452" s="23"/>
    </row>
    <row r="453" spans="1:11" ht="14.1" customHeight="1">
      <c r="A453" s="23"/>
      <c r="B453" s="23"/>
      <c r="C453" s="39" t="s">
        <v>50</v>
      </c>
      <c r="D453" s="40">
        <v>0</v>
      </c>
      <c r="E453" s="40">
        <v>0</v>
      </c>
      <c r="F453" s="40">
        <v>0</v>
      </c>
      <c r="G453" s="40">
        <v>0</v>
      </c>
      <c r="H453" s="23"/>
      <c r="I453" s="23"/>
      <c r="J453" s="23"/>
      <c r="K453" s="23"/>
    </row>
    <row r="454" spans="1:11" ht="14.1" customHeight="1">
      <c r="A454" s="23"/>
      <c r="B454" s="23"/>
      <c r="C454" s="39" t="s">
        <v>51</v>
      </c>
      <c r="D454" s="40">
        <v>0</v>
      </c>
      <c r="E454" s="40">
        <v>0</v>
      </c>
      <c r="F454" s="40">
        <v>0</v>
      </c>
      <c r="G454" s="40">
        <v>0</v>
      </c>
      <c r="H454" s="23"/>
      <c r="I454" s="23"/>
      <c r="J454" s="23"/>
      <c r="K454" s="23"/>
    </row>
    <row r="455" spans="1:11" ht="14.1" customHeight="1">
      <c r="A455" s="23"/>
      <c r="B455" s="23"/>
      <c r="C455" s="39" t="s">
        <v>49</v>
      </c>
      <c r="D455" s="40">
        <v>0</v>
      </c>
      <c r="E455" s="40">
        <v>0</v>
      </c>
      <c r="F455" s="40">
        <v>0</v>
      </c>
      <c r="G455" s="40">
        <v>0</v>
      </c>
      <c r="H455" s="23"/>
      <c r="I455" s="23"/>
      <c r="J455" s="23"/>
      <c r="K455" s="23"/>
    </row>
    <row r="456" spans="1:11" ht="14.1" customHeight="1">
      <c r="A456" s="23"/>
      <c r="B456" s="23"/>
      <c r="C456" s="39" t="s">
        <v>50</v>
      </c>
      <c r="D456" s="40">
        <v>0</v>
      </c>
      <c r="E456" s="40">
        <v>0</v>
      </c>
      <c r="F456" s="40">
        <v>0</v>
      </c>
      <c r="G456" s="40">
        <v>0</v>
      </c>
      <c r="H456" s="23"/>
      <c r="I456" s="23"/>
      <c r="J456" s="23"/>
      <c r="K456" s="23"/>
    </row>
    <row r="457" spans="1:11" ht="14.1" customHeight="1">
      <c r="A457" s="23"/>
      <c r="B457" s="23"/>
      <c r="C457" s="39" t="s">
        <v>52</v>
      </c>
      <c r="D457" s="40">
        <v>0</v>
      </c>
      <c r="E457" s="40">
        <v>0</v>
      </c>
      <c r="F457" s="40">
        <v>0</v>
      </c>
      <c r="G457" s="40">
        <v>0</v>
      </c>
      <c r="H457" s="23"/>
      <c r="I457" s="23"/>
      <c r="J457" s="23"/>
      <c r="K457" s="23"/>
    </row>
    <row r="458" spans="1:11" ht="14.1" customHeight="1">
      <c r="A458" s="23"/>
      <c r="B458" s="23"/>
      <c r="C458" s="39" t="s">
        <v>49</v>
      </c>
      <c r="D458" s="40">
        <v>0</v>
      </c>
      <c r="E458" s="40">
        <v>0</v>
      </c>
      <c r="F458" s="40">
        <v>0</v>
      </c>
      <c r="G458" s="40">
        <v>0</v>
      </c>
      <c r="H458" s="23"/>
      <c r="I458" s="23"/>
      <c r="J458" s="23"/>
      <c r="K458" s="23"/>
    </row>
    <row r="459" spans="1:11" ht="14.1" customHeight="1">
      <c r="A459" s="23"/>
      <c r="B459" s="23"/>
      <c r="C459" s="39" t="s">
        <v>50</v>
      </c>
      <c r="D459" s="40">
        <v>0</v>
      </c>
      <c r="E459" s="40">
        <v>0</v>
      </c>
      <c r="F459" s="40">
        <v>0</v>
      </c>
      <c r="G459" s="40">
        <v>0</v>
      </c>
      <c r="H459" s="23"/>
      <c r="I459" s="23"/>
      <c r="J459" s="23"/>
      <c r="K459" s="23"/>
    </row>
    <row r="460" spans="1:11" ht="14.1" customHeight="1">
      <c r="A460" s="23"/>
      <c r="B460" s="23"/>
      <c r="C460" s="39" t="s">
        <v>53</v>
      </c>
      <c r="D460" s="40">
        <v>0</v>
      </c>
      <c r="E460" s="40">
        <v>0</v>
      </c>
      <c r="F460" s="40">
        <v>0</v>
      </c>
      <c r="G460" s="40">
        <v>0</v>
      </c>
      <c r="H460" s="23"/>
      <c r="I460" s="23"/>
      <c r="J460" s="23"/>
      <c r="K460" s="23"/>
    </row>
    <row r="461" spans="1:11" ht="14.1" customHeight="1">
      <c r="A461" s="23"/>
      <c r="B461" s="23"/>
      <c r="C461" s="39" t="s">
        <v>49</v>
      </c>
      <c r="D461" s="40">
        <v>0</v>
      </c>
      <c r="E461" s="40">
        <v>0</v>
      </c>
      <c r="F461" s="40">
        <v>0</v>
      </c>
      <c r="G461" s="40">
        <v>0</v>
      </c>
      <c r="H461" s="23"/>
      <c r="I461" s="23"/>
      <c r="J461" s="23"/>
      <c r="K461" s="23"/>
    </row>
    <row r="462" spans="1:11" ht="14.1" customHeight="1">
      <c r="A462" s="23"/>
      <c r="B462" s="23"/>
      <c r="C462" s="39" t="s">
        <v>50</v>
      </c>
      <c r="D462" s="40">
        <v>0</v>
      </c>
      <c r="E462" s="40">
        <v>0</v>
      </c>
      <c r="F462" s="40">
        <v>0</v>
      </c>
      <c r="G462" s="40">
        <v>0</v>
      </c>
      <c r="H462" s="23"/>
      <c r="I462" s="23"/>
      <c r="J462" s="23"/>
      <c r="K462" s="23"/>
    </row>
    <row r="463" spans="1:11" ht="14.1" customHeight="1">
      <c r="A463" s="23"/>
      <c r="B463" s="23"/>
      <c r="C463" s="39" t="s">
        <v>54</v>
      </c>
      <c r="D463" s="40">
        <v>0</v>
      </c>
      <c r="E463" s="40">
        <v>0</v>
      </c>
      <c r="F463" s="40">
        <v>0</v>
      </c>
      <c r="G463" s="40">
        <v>0</v>
      </c>
      <c r="H463" s="23"/>
      <c r="I463" s="23"/>
      <c r="J463" s="23"/>
      <c r="K463" s="23"/>
    </row>
    <row r="464" spans="1:11" ht="14.1" customHeight="1">
      <c r="A464" s="23"/>
      <c r="B464" s="23"/>
      <c r="C464" s="39" t="s">
        <v>49</v>
      </c>
      <c r="D464" s="40">
        <v>0</v>
      </c>
      <c r="E464" s="40">
        <v>0</v>
      </c>
      <c r="F464" s="40">
        <v>0</v>
      </c>
      <c r="G464" s="40">
        <v>0</v>
      </c>
      <c r="H464" s="23"/>
      <c r="I464" s="23"/>
      <c r="J464" s="23"/>
      <c r="K464" s="23"/>
    </row>
    <row r="465" spans="1:11" ht="14.1" customHeight="1">
      <c r="A465" s="23"/>
      <c r="B465" s="23"/>
      <c r="C465" s="39" t="s">
        <v>50</v>
      </c>
      <c r="D465" s="40">
        <v>0</v>
      </c>
      <c r="E465" s="40">
        <v>0</v>
      </c>
      <c r="F465" s="40">
        <v>0</v>
      </c>
      <c r="G465" s="40">
        <v>0</v>
      </c>
      <c r="H465" s="23"/>
      <c r="I465" s="23"/>
      <c r="J465" s="23"/>
      <c r="K465" s="23"/>
    </row>
    <row r="466" spans="1:11" ht="14.1" customHeight="1">
      <c r="A466" s="23"/>
      <c r="B466" s="23"/>
      <c r="C466" s="39" t="s">
        <v>55</v>
      </c>
      <c r="D466" s="40">
        <v>0</v>
      </c>
      <c r="E466" s="40">
        <v>0</v>
      </c>
      <c r="F466" s="40">
        <v>0</v>
      </c>
      <c r="G466" s="40">
        <v>0</v>
      </c>
      <c r="H466" s="23"/>
      <c r="I466" s="23"/>
      <c r="J466" s="23"/>
      <c r="K466" s="23"/>
    </row>
    <row r="467" spans="1:11" ht="14.1" customHeight="1">
      <c r="A467" s="23"/>
      <c r="B467" s="23"/>
      <c r="C467" s="39" t="s">
        <v>49</v>
      </c>
      <c r="D467" s="40">
        <v>0</v>
      </c>
      <c r="E467" s="40">
        <v>0</v>
      </c>
      <c r="F467" s="40">
        <v>0</v>
      </c>
      <c r="G467" s="40">
        <v>0</v>
      </c>
      <c r="H467" s="23"/>
      <c r="I467" s="23"/>
      <c r="J467" s="23"/>
      <c r="K467" s="23"/>
    </row>
    <row r="468" spans="1:11" ht="14.1" customHeight="1">
      <c r="A468" s="23"/>
      <c r="B468" s="23"/>
      <c r="C468" s="39" t="s">
        <v>50</v>
      </c>
      <c r="D468" s="40">
        <v>0</v>
      </c>
      <c r="E468" s="40">
        <v>0</v>
      </c>
      <c r="F468" s="40">
        <v>0</v>
      </c>
      <c r="G468" s="40">
        <v>0</v>
      </c>
      <c r="H468" s="23"/>
      <c r="I468" s="23"/>
      <c r="J468" s="23"/>
      <c r="K468" s="23"/>
    </row>
    <row r="469" spans="1:11" ht="14.1" customHeight="1">
      <c r="A469" s="23"/>
      <c r="B469" s="23"/>
      <c r="C469" s="39" t="s">
        <v>56</v>
      </c>
      <c r="D469" s="40">
        <v>0</v>
      </c>
      <c r="E469" s="40">
        <v>0</v>
      </c>
      <c r="F469" s="40">
        <v>0</v>
      </c>
      <c r="G469" s="40">
        <v>0</v>
      </c>
      <c r="H469" s="23"/>
      <c r="I469" s="23"/>
      <c r="J469" s="23"/>
      <c r="K469" s="23"/>
    </row>
    <row r="470" spans="1:11" ht="14.1" customHeight="1">
      <c r="A470" s="23"/>
      <c r="B470" s="23"/>
      <c r="C470" s="39" t="s">
        <v>49</v>
      </c>
      <c r="D470" s="40">
        <v>0</v>
      </c>
      <c r="E470" s="40">
        <v>0</v>
      </c>
      <c r="F470" s="40">
        <v>0</v>
      </c>
      <c r="G470" s="40">
        <v>0</v>
      </c>
      <c r="H470" s="23"/>
      <c r="I470" s="23"/>
      <c r="J470" s="23"/>
      <c r="K470" s="23"/>
    </row>
    <row r="471" spans="1:11" ht="14.1" customHeight="1">
      <c r="A471" s="23"/>
      <c r="B471" s="23"/>
      <c r="C471" s="39" t="s">
        <v>50</v>
      </c>
      <c r="D471" s="40">
        <v>0</v>
      </c>
      <c r="E471" s="40">
        <v>0</v>
      </c>
      <c r="F471" s="40">
        <v>0</v>
      </c>
      <c r="G471" s="40">
        <v>0</v>
      </c>
      <c r="H471" s="23"/>
      <c r="I471" s="23"/>
      <c r="J471" s="23"/>
      <c r="K471" s="23"/>
    </row>
    <row r="472" spans="1:11" ht="14.1" customHeight="1">
      <c r="A472" s="23"/>
      <c r="B472" s="23"/>
      <c r="C472" s="39" t="s">
        <v>57</v>
      </c>
      <c r="D472" s="40">
        <v>0</v>
      </c>
      <c r="E472" s="40">
        <v>0</v>
      </c>
      <c r="F472" s="40">
        <v>0</v>
      </c>
      <c r="G472" s="40">
        <v>0</v>
      </c>
      <c r="H472" s="23"/>
      <c r="I472" s="23"/>
      <c r="J472" s="23"/>
      <c r="K472" s="23"/>
    </row>
    <row r="473" spans="1:11" ht="14.1" customHeight="1">
      <c r="A473" s="23"/>
      <c r="B473" s="23"/>
      <c r="C473" s="39" t="s">
        <v>49</v>
      </c>
      <c r="D473" s="40">
        <v>0</v>
      </c>
      <c r="E473" s="40">
        <v>0</v>
      </c>
      <c r="F473" s="40">
        <v>0</v>
      </c>
      <c r="G473" s="40">
        <v>0</v>
      </c>
      <c r="H473" s="23"/>
      <c r="I473" s="23"/>
      <c r="J473" s="23"/>
      <c r="K473" s="23"/>
    </row>
    <row r="474" spans="1:11" ht="14.1" customHeight="1">
      <c r="A474" s="23"/>
      <c r="B474" s="23"/>
      <c r="C474" s="39" t="s">
        <v>58</v>
      </c>
      <c r="D474" s="40">
        <v>0</v>
      </c>
      <c r="E474" s="40">
        <v>0</v>
      </c>
      <c r="F474" s="40">
        <v>0</v>
      </c>
      <c r="G474" s="40">
        <v>0</v>
      </c>
      <c r="H474" s="23"/>
      <c r="I474" s="23"/>
      <c r="J474" s="23"/>
      <c r="K474" s="23"/>
    </row>
    <row r="475" spans="1:11" ht="14.1" customHeight="1">
      <c r="A475" s="23"/>
      <c r="B475" s="23"/>
      <c r="C475" s="39" t="s">
        <v>59</v>
      </c>
      <c r="D475" s="40">
        <v>0</v>
      </c>
      <c r="E475" s="40">
        <v>0</v>
      </c>
      <c r="F475" s="40">
        <v>0</v>
      </c>
      <c r="G475" s="40">
        <v>0</v>
      </c>
      <c r="H475" s="23"/>
      <c r="I475" s="23"/>
      <c r="J475" s="23"/>
      <c r="K475" s="23"/>
    </row>
    <row r="476" spans="1:11" ht="14.1" customHeight="1">
      <c r="A476" s="23"/>
      <c r="B476" s="23"/>
      <c r="C476" s="39" t="s">
        <v>60</v>
      </c>
      <c r="D476" s="40">
        <v>0</v>
      </c>
      <c r="E476" s="40">
        <v>0</v>
      </c>
      <c r="F476" s="40">
        <v>0</v>
      </c>
      <c r="G476" s="40">
        <v>0</v>
      </c>
      <c r="H476" s="23"/>
      <c r="I476" s="23"/>
      <c r="J476" s="23"/>
      <c r="K476" s="23"/>
    </row>
    <row r="477" spans="1:11" ht="14.1" customHeight="1">
      <c r="A477" s="23"/>
      <c r="B477" s="23"/>
      <c r="C477" s="39" t="s">
        <v>61</v>
      </c>
      <c r="D477" s="40">
        <v>0</v>
      </c>
      <c r="E477" s="40">
        <v>0</v>
      </c>
      <c r="F477" s="40">
        <v>0</v>
      </c>
      <c r="G477" s="40">
        <v>0</v>
      </c>
      <c r="H477" s="23"/>
      <c r="I477" s="23"/>
      <c r="J477" s="23"/>
      <c r="K477" s="23"/>
    </row>
    <row r="478" spans="1:11" ht="14.1" customHeight="1">
      <c r="A478" s="23"/>
      <c r="B478" s="23"/>
      <c r="C478" s="39" t="s">
        <v>62</v>
      </c>
      <c r="D478" s="40">
        <v>0</v>
      </c>
      <c r="E478" s="40">
        <v>100000</v>
      </c>
      <c r="F478" s="40">
        <v>100000</v>
      </c>
      <c r="G478" s="40">
        <v>100000</v>
      </c>
      <c r="H478" s="23"/>
      <c r="I478" s="23"/>
      <c r="J478" s="23"/>
      <c r="K478" s="23"/>
    </row>
    <row r="479" spans="1:11" ht="14.1" customHeight="1">
      <c r="A479" s="23"/>
      <c r="B479" s="23"/>
      <c r="C479" s="39" t="s">
        <v>49</v>
      </c>
      <c r="D479" s="40">
        <v>0</v>
      </c>
      <c r="E479" s="40">
        <v>100000</v>
      </c>
      <c r="F479" s="40">
        <v>100000</v>
      </c>
      <c r="G479" s="40">
        <v>100000</v>
      </c>
      <c r="H479" s="23"/>
      <c r="I479" s="23"/>
      <c r="J479" s="23"/>
      <c r="K479" s="23"/>
    </row>
    <row r="480" spans="1:11" ht="14.1" customHeight="1">
      <c r="A480" s="23"/>
      <c r="B480" s="23"/>
      <c r="C480" s="39" t="s">
        <v>58</v>
      </c>
      <c r="D480" s="40">
        <v>0</v>
      </c>
      <c r="E480" s="40">
        <v>0</v>
      </c>
      <c r="F480" s="40">
        <v>0</v>
      </c>
      <c r="G480" s="40">
        <v>0</v>
      </c>
      <c r="H480" s="23"/>
      <c r="I480" s="23"/>
      <c r="J480" s="23"/>
      <c r="K480" s="23"/>
    </row>
    <row r="481" spans="1:11" ht="14.1" customHeight="1">
      <c r="A481" s="23"/>
      <c r="B481" s="23"/>
      <c r="C481" s="39" t="s">
        <v>59</v>
      </c>
      <c r="D481" s="40">
        <v>0</v>
      </c>
      <c r="E481" s="40">
        <v>0</v>
      </c>
      <c r="F481" s="40">
        <v>0</v>
      </c>
      <c r="G481" s="40">
        <v>0</v>
      </c>
      <c r="H481" s="23"/>
      <c r="I481" s="23"/>
      <c r="J481" s="23"/>
      <c r="K481" s="23"/>
    </row>
    <row r="482" spans="1:11" ht="14.1" customHeight="1">
      <c r="A482" s="23"/>
      <c r="B482" s="23"/>
      <c r="C482" s="39" t="s">
        <v>60</v>
      </c>
      <c r="D482" s="40">
        <v>0</v>
      </c>
      <c r="E482" s="40">
        <v>0</v>
      </c>
      <c r="F482" s="40">
        <v>0</v>
      </c>
      <c r="G482" s="40">
        <v>0</v>
      </c>
      <c r="H482" s="23"/>
      <c r="I482" s="23"/>
      <c r="J482" s="23"/>
      <c r="K482" s="23"/>
    </row>
    <row r="483" spans="1:11" ht="14.1" customHeight="1">
      <c r="A483" s="23"/>
      <c r="B483" s="23"/>
      <c r="C483" s="39" t="s">
        <v>61</v>
      </c>
      <c r="D483" s="40">
        <v>0</v>
      </c>
      <c r="E483" s="40">
        <v>0</v>
      </c>
      <c r="F483" s="40">
        <v>0</v>
      </c>
      <c r="G483" s="40">
        <v>0</v>
      </c>
      <c r="H483" s="23"/>
      <c r="I483" s="23"/>
      <c r="J483" s="23"/>
      <c r="K483" s="23"/>
    </row>
    <row r="484" spans="1:11" ht="14.1" customHeight="1">
      <c r="A484" s="23"/>
      <c r="B484" s="23"/>
      <c r="C484" s="39" t="s">
        <v>63</v>
      </c>
      <c r="D484" s="40">
        <v>0</v>
      </c>
      <c r="E484" s="40">
        <v>0</v>
      </c>
      <c r="F484" s="40">
        <v>0</v>
      </c>
      <c r="G484" s="40">
        <v>0</v>
      </c>
      <c r="H484" s="23"/>
      <c r="I484" s="23"/>
      <c r="J484" s="23"/>
      <c r="K484" s="23"/>
    </row>
    <row r="485" spans="1:11" ht="14.1" customHeight="1">
      <c r="A485" s="23"/>
      <c r="B485" s="23"/>
      <c r="C485" s="39" t="s">
        <v>49</v>
      </c>
      <c r="D485" s="40">
        <v>0</v>
      </c>
      <c r="E485" s="40">
        <v>0</v>
      </c>
      <c r="F485" s="40">
        <v>0</v>
      </c>
      <c r="G485" s="40">
        <v>0</v>
      </c>
      <c r="H485" s="23"/>
      <c r="I485" s="23"/>
      <c r="J485" s="23"/>
      <c r="K485" s="23"/>
    </row>
    <row r="486" spans="1:11" ht="14.1" customHeight="1">
      <c r="A486" s="23"/>
      <c r="B486" s="23"/>
      <c r="C486" s="39" t="s">
        <v>58</v>
      </c>
      <c r="D486" s="40">
        <v>0</v>
      </c>
      <c r="E486" s="40">
        <v>0</v>
      </c>
      <c r="F486" s="40">
        <v>0</v>
      </c>
      <c r="G486" s="40">
        <v>0</v>
      </c>
      <c r="H486" s="23"/>
      <c r="I486" s="23"/>
      <c r="J486" s="23"/>
      <c r="K486" s="23"/>
    </row>
    <row r="487" spans="1:11" ht="14.1" customHeight="1">
      <c r="A487" s="23"/>
      <c r="B487" s="23"/>
      <c r="C487" s="39" t="s">
        <v>59</v>
      </c>
      <c r="D487" s="40">
        <v>0</v>
      </c>
      <c r="E487" s="40">
        <v>0</v>
      </c>
      <c r="F487" s="40">
        <v>0</v>
      </c>
      <c r="G487" s="40">
        <v>0</v>
      </c>
      <c r="H487" s="23"/>
      <c r="I487" s="23"/>
      <c r="J487" s="23"/>
      <c r="K487" s="23"/>
    </row>
    <row r="488" spans="1:11" ht="14.1" customHeight="1">
      <c r="A488" s="23"/>
      <c r="B488" s="23"/>
      <c r="C488" s="39" t="s">
        <v>60</v>
      </c>
      <c r="D488" s="40">
        <v>0</v>
      </c>
      <c r="E488" s="40">
        <v>0</v>
      </c>
      <c r="F488" s="40">
        <v>0</v>
      </c>
      <c r="G488" s="40">
        <v>0</v>
      </c>
      <c r="H488" s="23"/>
      <c r="I488" s="23"/>
      <c r="J488" s="23"/>
      <c r="K488" s="23"/>
    </row>
    <row r="489" spans="1:11" ht="14.1" customHeight="1">
      <c r="A489" s="23"/>
      <c r="B489" s="23"/>
      <c r="C489" s="39" t="s">
        <v>61</v>
      </c>
      <c r="D489" s="40">
        <v>0</v>
      </c>
      <c r="E489" s="40">
        <v>0</v>
      </c>
      <c r="F489" s="40">
        <v>0</v>
      </c>
      <c r="G489" s="40">
        <v>0</v>
      </c>
      <c r="H489" s="23"/>
      <c r="I489" s="23"/>
      <c r="J489" s="23"/>
      <c r="K489" s="23"/>
    </row>
    <row r="490" spans="1:11" ht="14.1" customHeight="1">
      <c r="A490" s="23"/>
      <c r="B490" s="23"/>
      <c r="C490" s="39" t="s">
        <v>64</v>
      </c>
      <c r="D490" s="40">
        <v>0</v>
      </c>
      <c r="E490" s="40">
        <v>0</v>
      </c>
      <c r="F490" s="40">
        <v>0</v>
      </c>
      <c r="G490" s="40">
        <v>0</v>
      </c>
      <c r="H490" s="23"/>
      <c r="I490" s="23"/>
      <c r="J490" s="23"/>
      <c r="K490" s="23"/>
    </row>
    <row r="491" spans="1:11" ht="14.1" customHeight="1">
      <c r="A491" s="23"/>
      <c r="B491" s="23"/>
      <c r="C491" s="39" t="s">
        <v>65</v>
      </c>
      <c r="D491" s="40">
        <v>0</v>
      </c>
      <c r="E491" s="40">
        <v>0</v>
      </c>
      <c r="F491" s="40">
        <v>0</v>
      </c>
      <c r="G491" s="40">
        <v>0</v>
      </c>
      <c r="H491" s="23"/>
      <c r="I491" s="23"/>
      <c r="J491" s="23"/>
      <c r="K491" s="23"/>
    </row>
    <row r="492" spans="1:11" ht="14.1" customHeight="1">
      <c r="A492" s="23"/>
      <c r="B492" s="23"/>
      <c r="C492" s="41" t="s">
        <v>25</v>
      </c>
      <c r="D492" s="40">
        <v>0</v>
      </c>
      <c r="E492" s="40">
        <v>100000</v>
      </c>
      <c r="F492" s="40">
        <v>100000</v>
      </c>
      <c r="G492" s="40">
        <v>100000</v>
      </c>
      <c r="H492" s="23"/>
      <c r="I492" s="23"/>
      <c r="J492" s="23"/>
      <c r="K492" s="23"/>
    </row>
    <row r="493" spans="1:11" ht="15" customHeight="1">
      <c r="A493" s="23"/>
      <c r="B493" s="23"/>
      <c r="C493" s="42" t="s">
        <v>18</v>
      </c>
      <c r="D493" s="43" t="s">
        <v>18</v>
      </c>
      <c r="E493" s="43" t="s">
        <v>18</v>
      </c>
      <c r="F493" s="43" t="s">
        <v>18</v>
      </c>
      <c r="G493" s="43" t="s">
        <v>18</v>
      </c>
      <c r="H493" s="23"/>
      <c r="I493" s="23"/>
      <c r="J493" s="23"/>
      <c r="K493" s="23"/>
    </row>
    <row r="494" spans="1:11" ht="15" customHeight="1">
      <c r="A494" s="23"/>
      <c r="B494" s="23"/>
      <c r="C494" s="26" t="s">
        <v>201</v>
      </c>
      <c r="D494" s="44">
        <v>0</v>
      </c>
      <c r="E494" s="44">
        <v>469671000</v>
      </c>
      <c r="F494" s="44">
        <v>469841000</v>
      </c>
      <c r="G494" s="44">
        <v>489841000</v>
      </c>
      <c r="H494" s="23"/>
      <c r="I494" s="23"/>
      <c r="J494" s="23"/>
      <c r="K494" s="23"/>
    </row>
    <row r="495" spans="1:11" ht="15" customHeight="1">
      <c r="A495" s="23"/>
      <c r="B495" s="23"/>
      <c r="C495" s="27" t="s">
        <v>48</v>
      </c>
      <c r="D495" s="45">
        <v>0</v>
      </c>
      <c r="E495" s="45">
        <v>88745000</v>
      </c>
      <c r="F495" s="45">
        <v>91851000</v>
      </c>
      <c r="G495" s="45">
        <v>91851000</v>
      </c>
      <c r="H495" s="23"/>
      <c r="I495" s="23"/>
      <c r="J495" s="23"/>
      <c r="K495" s="23"/>
    </row>
    <row r="496" spans="1:11" ht="15" customHeight="1">
      <c r="A496" s="23"/>
      <c r="B496" s="23"/>
      <c r="C496" s="27" t="s">
        <v>49</v>
      </c>
      <c r="D496" s="45">
        <v>0</v>
      </c>
      <c r="E496" s="45">
        <v>88745000</v>
      </c>
      <c r="F496" s="45">
        <v>91851000</v>
      </c>
      <c r="G496" s="45">
        <v>91851000</v>
      </c>
      <c r="H496" s="23"/>
      <c r="I496" s="23"/>
      <c r="J496" s="23"/>
      <c r="K496" s="23"/>
    </row>
    <row r="497" spans="1:11" ht="15" customHeight="1">
      <c r="A497" s="23"/>
      <c r="B497" s="23"/>
      <c r="C497" s="27" t="s">
        <v>50</v>
      </c>
      <c r="D497" s="45">
        <v>0</v>
      </c>
      <c r="E497" s="45">
        <v>0</v>
      </c>
      <c r="F497" s="45">
        <v>0</v>
      </c>
      <c r="G497" s="45">
        <v>0</v>
      </c>
      <c r="H497" s="23"/>
      <c r="I497" s="23"/>
      <c r="J497" s="23"/>
      <c r="K497" s="23"/>
    </row>
    <row r="498" spans="1:11" ht="15" customHeight="1">
      <c r="A498" s="23"/>
      <c r="B498" s="23"/>
      <c r="C498" s="27" t="s">
        <v>51</v>
      </c>
      <c r="D498" s="45">
        <v>0</v>
      </c>
      <c r="E498" s="45">
        <v>11136000</v>
      </c>
      <c r="F498" s="45">
        <v>11200000</v>
      </c>
      <c r="G498" s="45">
        <v>11200000</v>
      </c>
      <c r="H498" s="23"/>
      <c r="I498" s="23"/>
      <c r="J498" s="23"/>
      <c r="K498" s="23"/>
    </row>
    <row r="499" spans="1:11" ht="15" customHeight="1">
      <c r="A499" s="23"/>
      <c r="B499" s="23"/>
      <c r="C499" s="27" t="s">
        <v>49</v>
      </c>
      <c r="D499" s="45">
        <v>0</v>
      </c>
      <c r="E499" s="45">
        <v>11136000</v>
      </c>
      <c r="F499" s="45">
        <v>11200000</v>
      </c>
      <c r="G499" s="45">
        <v>11200000</v>
      </c>
      <c r="H499" s="23"/>
      <c r="I499" s="23"/>
      <c r="J499" s="23"/>
      <c r="K499" s="23"/>
    </row>
    <row r="500" spans="1:11" ht="15" customHeight="1">
      <c r="A500" s="23"/>
      <c r="B500" s="23"/>
      <c r="C500" s="27" t="s">
        <v>50</v>
      </c>
      <c r="D500" s="45">
        <v>0</v>
      </c>
      <c r="E500" s="45">
        <v>0</v>
      </c>
      <c r="F500" s="45">
        <v>0</v>
      </c>
      <c r="G500" s="45">
        <v>0</v>
      </c>
      <c r="H500" s="23"/>
      <c r="I500" s="23"/>
      <c r="J500" s="23"/>
      <c r="K500" s="23"/>
    </row>
    <row r="501" spans="1:11" ht="15" customHeight="1">
      <c r="A501" s="23"/>
      <c r="B501" s="23"/>
      <c r="C501" s="27" t="s">
        <v>52</v>
      </c>
      <c r="D501" s="45">
        <v>0</v>
      </c>
      <c r="E501" s="45">
        <v>77652000</v>
      </c>
      <c r="F501" s="45">
        <v>78867740</v>
      </c>
      <c r="G501" s="45">
        <v>79852000</v>
      </c>
      <c r="H501" s="23"/>
      <c r="I501" s="23"/>
      <c r="J501" s="23"/>
      <c r="K501" s="23"/>
    </row>
    <row r="502" spans="1:11" ht="15" customHeight="1">
      <c r="A502" s="23"/>
      <c r="B502" s="23"/>
      <c r="C502" s="27" t="s">
        <v>49</v>
      </c>
      <c r="D502" s="45">
        <v>0</v>
      </c>
      <c r="E502" s="45">
        <v>74652000</v>
      </c>
      <c r="F502" s="45">
        <v>75867740</v>
      </c>
      <c r="G502" s="45">
        <v>76852000</v>
      </c>
      <c r="H502" s="23"/>
      <c r="I502" s="23"/>
      <c r="J502" s="23"/>
      <c r="K502" s="23"/>
    </row>
    <row r="503" spans="1:11" ht="15" customHeight="1">
      <c r="A503" s="23"/>
      <c r="B503" s="23"/>
      <c r="C503" s="27" t="s">
        <v>50</v>
      </c>
      <c r="D503" s="45">
        <v>0</v>
      </c>
      <c r="E503" s="45">
        <v>3000000</v>
      </c>
      <c r="F503" s="45">
        <v>3000000</v>
      </c>
      <c r="G503" s="45">
        <v>3000000</v>
      </c>
      <c r="H503" s="23"/>
      <c r="I503" s="23"/>
      <c r="J503" s="23"/>
      <c r="K503" s="23"/>
    </row>
    <row r="504" spans="1:11" ht="15" customHeight="1">
      <c r="A504" s="23"/>
      <c r="B504" s="23"/>
      <c r="C504" s="27" t="s">
        <v>53</v>
      </c>
      <c r="D504" s="45">
        <v>0</v>
      </c>
      <c r="E504" s="45">
        <v>0</v>
      </c>
      <c r="F504" s="45">
        <v>0</v>
      </c>
      <c r="G504" s="45">
        <v>0</v>
      </c>
      <c r="H504" s="23"/>
      <c r="I504" s="23"/>
      <c r="J504" s="23"/>
      <c r="K504" s="23"/>
    </row>
    <row r="505" spans="1:11" ht="15" customHeight="1">
      <c r="A505" s="23"/>
      <c r="B505" s="23"/>
      <c r="C505" s="27" t="s">
        <v>49</v>
      </c>
      <c r="D505" s="45">
        <v>0</v>
      </c>
      <c r="E505" s="45">
        <v>0</v>
      </c>
      <c r="F505" s="45">
        <v>0</v>
      </c>
      <c r="G505" s="45">
        <v>0</v>
      </c>
      <c r="H505" s="23"/>
      <c r="I505" s="23"/>
      <c r="J505" s="23"/>
      <c r="K505" s="23"/>
    </row>
    <row r="506" spans="1:11" ht="15" customHeight="1">
      <c r="A506" s="23"/>
      <c r="B506" s="23"/>
      <c r="C506" s="27" t="s">
        <v>50</v>
      </c>
      <c r="D506" s="45">
        <v>0</v>
      </c>
      <c r="E506" s="45">
        <v>0</v>
      </c>
      <c r="F506" s="45">
        <v>0</v>
      </c>
      <c r="G506" s="45">
        <v>0</v>
      </c>
      <c r="H506" s="23"/>
      <c r="I506" s="23"/>
      <c r="J506" s="23"/>
      <c r="K506" s="23"/>
    </row>
    <row r="507" spans="1:11" ht="20.100000000000001" customHeight="1">
      <c r="A507" s="23"/>
      <c r="B507" s="23"/>
      <c r="C507" s="27" t="s">
        <v>202</v>
      </c>
      <c r="D507" s="46">
        <v>0</v>
      </c>
      <c r="E507" s="46">
        <v>0</v>
      </c>
      <c r="F507" s="46">
        <v>0</v>
      </c>
      <c r="G507" s="46">
        <v>0</v>
      </c>
      <c r="H507" s="23"/>
      <c r="I507" s="23"/>
      <c r="J507" s="23"/>
      <c r="K507" s="23"/>
    </row>
    <row r="508" spans="1:11" ht="15" customHeight="1">
      <c r="A508" s="23"/>
      <c r="B508" s="23"/>
      <c r="C508" s="27" t="s">
        <v>49</v>
      </c>
      <c r="D508" s="45">
        <v>0</v>
      </c>
      <c r="E508" s="45">
        <v>0</v>
      </c>
      <c r="F508" s="45">
        <v>0</v>
      </c>
      <c r="G508" s="45">
        <v>0</v>
      </c>
      <c r="H508" s="23"/>
      <c r="I508" s="23"/>
      <c r="J508" s="23"/>
      <c r="K508" s="23"/>
    </row>
    <row r="509" spans="1:11" ht="15" customHeight="1">
      <c r="A509" s="23"/>
      <c r="B509" s="23"/>
      <c r="C509" s="27" t="s">
        <v>50</v>
      </c>
      <c r="D509" s="45">
        <v>0</v>
      </c>
      <c r="E509" s="45">
        <v>0</v>
      </c>
      <c r="F509" s="45">
        <v>0</v>
      </c>
      <c r="G509" s="45">
        <v>0</v>
      </c>
      <c r="H509" s="23"/>
      <c r="I509" s="23"/>
      <c r="J509" s="23"/>
      <c r="K509" s="23"/>
    </row>
    <row r="510" spans="1:11" ht="15" customHeight="1">
      <c r="A510" s="23"/>
      <c r="B510" s="23"/>
      <c r="C510" s="27" t="s">
        <v>55</v>
      </c>
      <c r="D510" s="45">
        <v>0</v>
      </c>
      <c r="E510" s="45">
        <v>0</v>
      </c>
      <c r="F510" s="45">
        <v>0</v>
      </c>
      <c r="G510" s="45">
        <v>0</v>
      </c>
      <c r="H510" s="23"/>
      <c r="I510" s="23"/>
      <c r="J510" s="23"/>
      <c r="K510" s="23"/>
    </row>
    <row r="511" spans="1:11" ht="15" customHeight="1">
      <c r="A511" s="23"/>
      <c r="B511" s="23"/>
      <c r="C511" s="27" t="s">
        <v>49</v>
      </c>
      <c r="D511" s="45">
        <v>0</v>
      </c>
      <c r="E511" s="45">
        <v>0</v>
      </c>
      <c r="F511" s="45">
        <v>0</v>
      </c>
      <c r="G511" s="45">
        <v>0</v>
      </c>
      <c r="H511" s="23"/>
      <c r="I511" s="23"/>
      <c r="J511" s="23"/>
      <c r="K511" s="23"/>
    </row>
    <row r="512" spans="1:11" ht="15" customHeight="1">
      <c r="A512" s="23"/>
      <c r="B512" s="23"/>
      <c r="C512" s="27" t="s">
        <v>50</v>
      </c>
      <c r="D512" s="45">
        <v>0</v>
      </c>
      <c r="E512" s="45">
        <v>0</v>
      </c>
      <c r="F512" s="45">
        <v>0</v>
      </c>
      <c r="G512" s="45">
        <v>0</v>
      </c>
      <c r="H512" s="23"/>
      <c r="I512" s="23"/>
      <c r="J512" s="23"/>
      <c r="K512" s="23"/>
    </row>
    <row r="513" spans="1:11" ht="15" customHeight="1">
      <c r="A513" s="23"/>
      <c r="B513" s="23"/>
      <c r="C513" s="27" t="s">
        <v>56</v>
      </c>
      <c r="D513" s="45">
        <v>0</v>
      </c>
      <c r="E513" s="45">
        <v>284138000</v>
      </c>
      <c r="F513" s="45">
        <v>282922260</v>
      </c>
      <c r="G513" s="45">
        <v>301938000</v>
      </c>
      <c r="H513" s="23"/>
      <c r="I513" s="23"/>
      <c r="J513" s="23"/>
      <c r="K513" s="23"/>
    </row>
    <row r="514" spans="1:11" ht="15" customHeight="1">
      <c r="A514" s="23"/>
      <c r="B514" s="23"/>
      <c r="C514" s="27" t="s">
        <v>49</v>
      </c>
      <c r="D514" s="45">
        <v>0</v>
      </c>
      <c r="E514" s="45">
        <v>284138000</v>
      </c>
      <c r="F514" s="45">
        <v>282922260</v>
      </c>
      <c r="G514" s="45">
        <v>301938000</v>
      </c>
      <c r="H514" s="23"/>
      <c r="I514" s="23"/>
      <c r="J514" s="23"/>
      <c r="K514" s="23"/>
    </row>
    <row r="515" spans="1:11" ht="15" customHeight="1">
      <c r="A515" s="23"/>
      <c r="B515" s="23"/>
      <c r="C515" s="27" t="s">
        <v>50</v>
      </c>
      <c r="D515" s="45">
        <v>0</v>
      </c>
      <c r="E515" s="45">
        <v>0</v>
      </c>
      <c r="F515" s="45">
        <v>0</v>
      </c>
      <c r="G515" s="45">
        <v>0</v>
      </c>
      <c r="H515" s="23"/>
      <c r="I515" s="23"/>
      <c r="J515" s="23"/>
      <c r="K515" s="23"/>
    </row>
    <row r="516" spans="1:11" ht="15" customHeight="1">
      <c r="A516" s="23"/>
      <c r="B516" s="23"/>
      <c r="C516" s="27" t="s">
        <v>57</v>
      </c>
      <c r="D516" s="45">
        <v>0</v>
      </c>
      <c r="E516" s="45">
        <v>0</v>
      </c>
      <c r="F516" s="45">
        <v>0</v>
      </c>
      <c r="G516" s="45">
        <v>0</v>
      </c>
      <c r="H516" s="23"/>
      <c r="I516" s="23"/>
      <c r="J516" s="23"/>
      <c r="K516" s="23"/>
    </row>
    <row r="517" spans="1:11" ht="15" customHeight="1">
      <c r="A517" s="23"/>
      <c r="B517" s="23"/>
      <c r="C517" s="27" t="s">
        <v>49</v>
      </c>
      <c r="D517" s="45">
        <v>0</v>
      </c>
      <c r="E517" s="45">
        <v>0</v>
      </c>
      <c r="F517" s="45">
        <v>0</v>
      </c>
      <c r="G517" s="45">
        <v>0</v>
      </c>
      <c r="H517" s="23"/>
      <c r="I517" s="23"/>
      <c r="J517" s="23"/>
      <c r="K517" s="23"/>
    </row>
    <row r="518" spans="1:11" ht="15" customHeight="1">
      <c r="A518" s="23"/>
      <c r="B518" s="23"/>
      <c r="C518" s="27" t="s">
        <v>58</v>
      </c>
      <c r="D518" s="45">
        <v>0</v>
      </c>
      <c r="E518" s="45">
        <v>0</v>
      </c>
      <c r="F518" s="45">
        <v>0</v>
      </c>
      <c r="G518" s="45">
        <v>0</v>
      </c>
      <c r="H518" s="23"/>
      <c r="I518" s="23"/>
      <c r="J518" s="23"/>
      <c r="K518" s="23"/>
    </row>
    <row r="519" spans="1:11" ht="15" customHeight="1">
      <c r="A519" s="23"/>
      <c r="B519" s="23"/>
      <c r="C519" s="27" t="s">
        <v>59</v>
      </c>
      <c r="D519" s="45">
        <v>0</v>
      </c>
      <c r="E519" s="45">
        <v>0</v>
      </c>
      <c r="F519" s="45">
        <v>0</v>
      </c>
      <c r="G519" s="45">
        <v>0</v>
      </c>
      <c r="H519" s="23"/>
      <c r="I519" s="23"/>
      <c r="J519" s="23"/>
      <c r="K519" s="23"/>
    </row>
    <row r="520" spans="1:11" ht="15" customHeight="1">
      <c r="A520" s="23"/>
      <c r="B520" s="23"/>
      <c r="C520" s="27" t="s">
        <v>60</v>
      </c>
      <c r="D520" s="45">
        <v>0</v>
      </c>
      <c r="E520" s="45">
        <v>0</v>
      </c>
      <c r="F520" s="45">
        <v>0</v>
      </c>
      <c r="G520" s="45">
        <v>0</v>
      </c>
      <c r="H520" s="23"/>
      <c r="I520" s="23"/>
      <c r="J520" s="23"/>
      <c r="K520" s="23"/>
    </row>
    <row r="521" spans="1:11" ht="15" customHeight="1">
      <c r="A521" s="23"/>
      <c r="B521" s="23"/>
      <c r="C521" s="27" t="s">
        <v>61</v>
      </c>
      <c r="D521" s="45">
        <v>0</v>
      </c>
      <c r="E521" s="45">
        <v>0</v>
      </c>
      <c r="F521" s="45">
        <v>0</v>
      </c>
      <c r="G521" s="45">
        <v>0</v>
      </c>
      <c r="H521" s="23"/>
      <c r="I521" s="23"/>
      <c r="J521" s="23"/>
      <c r="K521" s="23"/>
    </row>
    <row r="522" spans="1:11" ht="15" customHeight="1">
      <c r="A522" s="23"/>
      <c r="B522" s="23"/>
      <c r="C522" s="27" t="s">
        <v>62</v>
      </c>
      <c r="D522" s="45">
        <v>0</v>
      </c>
      <c r="E522" s="45">
        <v>8000000</v>
      </c>
      <c r="F522" s="45">
        <v>5000000</v>
      </c>
      <c r="G522" s="45">
        <v>5000000</v>
      </c>
      <c r="H522" s="23"/>
      <c r="I522" s="23"/>
      <c r="J522" s="23"/>
      <c r="K522" s="23"/>
    </row>
    <row r="523" spans="1:11" ht="15" customHeight="1">
      <c r="A523" s="23"/>
      <c r="B523" s="23"/>
      <c r="C523" s="27" t="s">
        <v>49</v>
      </c>
      <c r="D523" s="45">
        <v>0</v>
      </c>
      <c r="E523" s="45">
        <v>8000000</v>
      </c>
      <c r="F523" s="45">
        <v>5000000</v>
      </c>
      <c r="G523" s="45">
        <v>5000000</v>
      </c>
      <c r="H523" s="23"/>
      <c r="I523" s="23"/>
      <c r="J523" s="23"/>
      <c r="K523" s="23"/>
    </row>
    <row r="524" spans="1:11" ht="15" customHeight="1">
      <c r="A524" s="23"/>
      <c r="B524" s="23"/>
      <c r="C524" s="27" t="s">
        <v>58</v>
      </c>
      <c r="D524" s="45">
        <v>0</v>
      </c>
      <c r="E524" s="45">
        <v>0</v>
      </c>
      <c r="F524" s="45">
        <v>0</v>
      </c>
      <c r="G524" s="45">
        <v>0</v>
      </c>
      <c r="H524" s="23"/>
      <c r="I524" s="23"/>
      <c r="J524" s="23"/>
      <c r="K524" s="23"/>
    </row>
    <row r="525" spans="1:11" ht="15" customHeight="1">
      <c r="A525" s="23"/>
      <c r="B525" s="23"/>
      <c r="C525" s="27" t="s">
        <v>59</v>
      </c>
      <c r="D525" s="45">
        <v>0</v>
      </c>
      <c r="E525" s="45">
        <v>0</v>
      </c>
      <c r="F525" s="45">
        <v>0</v>
      </c>
      <c r="G525" s="45">
        <v>0</v>
      </c>
      <c r="H525" s="23"/>
      <c r="I525" s="23"/>
      <c r="J525" s="23"/>
      <c r="K525" s="23"/>
    </row>
    <row r="526" spans="1:11" ht="15" customHeight="1">
      <c r="A526" s="23"/>
      <c r="B526" s="23"/>
      <c r="C526" s="27" t="s">
        <v>60</v>
      </c>
      <c r="D526" s="45">
        <v>0</v>
      </c>
      <c r="E526" s="45">
        <v>0</v>
      </c>
      <c r="F526" s="45">
        <v>0</v>
      </c>
      <c r="G526" s="45">
        <v>0</v>
      </c>
      <c r="H526" s="23"/>
      <c r="I526" s="23"/>
      <c r="J526" s="23"/>
      <c r="K526" s="23"/>
    </row>
    <row r="527" spans="1:11" ht="15" customHeight="1">
      <c r="A527" s="23"/>
      <c r="B527" s="23"/>
      <c r="C527" s="27" t="s">
        <v>61</v>
      </c>
      <c r="D527" s="45">
        <v>0</v>
      </c>
      <c r="E527" s="45">
        <v>0</v>
      </c>
      <c r="F527" s="45">
        <v>0</v>
      </c>
      <c r="G527" s="45">
        <v>0</v>
      </c>
      <c r="H527" s="23"/>
      <c r="I527" s="23"/>
      <c r="J527" s="23"/>
      <c r="K527" s="23"/>
    </row>
    <row r="528" spans="1:11" ht="15" customHeight="1">
      <c r="A528" s="23"/>
      <c r="B528" s="23"/>
      <c r="C528" s="27" t="s">
        <v>63</v>
      </c>
      <c r="D528" s="45">
        <v>0</v>
      </c>
      <c r="E528" s="45">
        <v>0</v>
      </c>
      <c r="F528" s="45">
        <v>0</v>
      </c>
      <c r="G528" s="45">
        <v>0</v>
      </c>
      <c r="H528" s="23"/>
      <c r="I528" s="23"/>
      <c r="J528" s="23"/>
      <c r="K528" s="23"/>
    </row>
    <row r="529" spans="1:11" ht="15" customHeight="1">
      <c r="A529" s="23"/>
      <c r="B529" s="23"/>
      <c r="C529" s="27" t="s">
        <v>49</v>
      </c>
      <c r="D529" s="45">
        <v>0</v>
      </c>
      <c r="E529" s="45">
        <v>0</v>
      </c>
      <c r="F529" s="45">
        <v>0</v>
      </c>
      <c r="G529" s="45">
        <v>0</v>
      </c>
      <c r="H529" s="23"/>
      <c r="I529" s="23"/>
      <c r="J529" s="23"/>
      <c r="K529" s="23"/>
    </row>
    <row r="530" spans="1:11" ht="15" customHeight="1">
      <c r="A530" s="23"/>
      <c r="B530" s="23"/>
      <c r="C530" s="27" t="s">
        <v>58</v>
      </c>
      <c r="D530" s="45">
        <v>0</v>
      </c>
      <c r="E530" s="45">
        <v>0</v>
      </c>
      <c r="F530" s="45">
        <v>0</v>
      </c>
      <c r="G530" s="45">
        <v>0</v>
      </c>
      <c r="H530" s="23"/>
      <c r="I530" s="23"/>
      <c r="J530" s="23"/>
      <c r="K530" s="23"/>
    </row>
    <row r="531" spans="1:11" ht="15" customHeight="1">
      <c r="A531" s="23"/>
      <c r="B531" s="23"/>
      <c r="C531" s="27" t="s">
        <v>59</v>
      </c>
      <c r="D531" s="45">
        <v>0</v>
      </c>
      <c r="E531" s="45">
        <v>0</v>
      </c>
      <c r="F531" s="45">
        <v>0</v>
      </c>
      <c r="G531" s="45">
        <v>0</v>
      </c>
      <c r="H531" s="23"/>
      <c r="I531" s="23"/>
      <c r="J531" s="23"/>
      <c r="K531" s="23"/>
    </row>
    <row r="532" spans="1:11" ht="15" customHeight="1">
      <c r="A532" s="23"/>
      <c r="B532" s="23"/>
      <c r="C532" s="27" t="s">
        <v>60</v>
      </c>
      <c r="D532" s="45">
        <v>0</v>
      </c>
      <c r="E532" s="45">
        <v>0</v>
      </c>
      <c r="F532" s="45">
        <v>0</v>
      </c>
      <c r="G532" s="45">
        <v>0</v>
      </c>
      <c r="H532" s="23"/>
      <c r="I532" s="23"/>
      <c r="J532" s="23"/>
      <c r="K532" s="23"/>
    </row>
    <row r="533" spans="1:11" ht="15" customHeight="1">
      <c r="A533" s="23"/>
      <c r="B533" s="23"/>
      <c r="C533" s="27" t="s">
        <v>61</v>
      </c>
      <c r="D533" s="45">
        <v>0</v>
      </c>
      <c r="E533" s="45">
        <v>0</v>
      </c>
      <c r="F533" s="45">
        <v>0</v>
      </c>
      <c r="G533" s="45">
        <v>0</v>
      </c>
      <c r="H533" s="23"/>
      <c r="I533" s="23"/>
      <c r="J533" s="23"/>
      <c r="K533" s="23"/>
    </row>
    <row r="534" spans="1:11" ht="15" customHeight="1">
      <c r="A534" s="23"/>
      <c r="B534" s="23"/>
      <c r="C534" s="27" t="s">
        <v>64</v>
      </c>
      <c r="D534" s="45">
        <v>0</v>
      </c>
      <c r="E534" s="45">
        <v>0</v>
      </c>
      <c r="F534" s="45">
        <v>0</v>
      </c>
      <c r="G534" s="45">
        <v>0</v>
      </c>
      <c r="H534" s="23"/>
      <c r="I534" s="23"/>
      <c r="J534" s="23"/>
      <c r="K534" s="23"/>
    </row>
    <row r="535" spans="1:11" ht="15" customHeight="1">
      <c r="A535" s="23"/>
      <c r="B535" s="23"/>
      <c r="C535" s="27" t="s">
        <v>65</v>
      </c>
      <c r="D535" s="45">
        <v>0</v>
      </c>
      <c r="E535" s="45">
        <v>0</v>
      </c>
      <c r="F535" s="45">
        <v>0</v>
      </c>
      <c r="G535" s="45">
        <v>0</v>
      </c>
      <c r="H535" s="23"/>
      <c r="I535" s="23"/>
      <c r="J535" s="23"/>
      <c r="K535" s="23"/>
    </row>
    <row r="536" spans="1:11" ht="20.100000000000001" customHeight="1">
      <c r="A536" s="23"/>
      <c r="B536" s="23"/>
      <c r="C536" s="47" t="s">
        <v>18</v>
      </c>
      <c r="D536" s="23"/>
      <c r="E536" s="23"/>
      <c r="F536" s="23"/>
      <c r="G536" s="23"/>
      <c r="H536" s="23"/>
      <c r="I536" s="23"/>
      <c r="J536" s="23"/>
      <c r="K536" s="23"/>
    </row>
  </sheetData>
  <mergeCells count="55">
    <mergeCell ref="C448:G448"/>
    <mergeCell ref="C390:G390"/>
    <mergeCell ref="C435:G435"/>
    <mergeCell ref="D436:G436"/>
    <mergeCell ref="D437:G437"/>
    <mergeCell ref="D438:G438"/>
    <mergeCell ref="D439:G439"/>
    <mergeCell ref="D381:G381"/>
    <mergeCell ref="D261:G261"/>
    <mergeCell ref="C270:G270"/>
    <mergeCell ref="D315:G315"/>
    <mergeCell ref="C321:G321"/>
    <mergeCell ref="D322:G322"/>
    <mergeCell ref="D323:G323"/>
    <mergeCell ref="D324:G324"/>
    <mergeCell ref="D325:G325"/>
    <mergeCell ref="C334:G334"/>
    <mergeCell ref="D379:G379"/>
    <mergeCell ref="D380:G380"/>
    <mergeCell ref="D260:G260"/>
    <mergeCell ref="D139:G139"/>
    <mergeCell ref="D140:G140"/>
    <mergeCell ref="C149:G149"/>
    <mergeCell ref="D194:G194"/>
    <mergeCell ref="D195:G195"/>
    <mergeCell ref="D196:G196"/>
    <mergeCell ref="C205:G205"/>
    <mergeCell ref="D250:G250"/>
    <mergeCell ref="C257:G257"/>
    <mergeCell ref="D258:G258"/>
    <mergeCell ref="D259:G259"/>
    <mergeCell ref="D138:G138"/>
    <mergeCell ref="D23:G23"/>
    <mergeCell ref="D24:G24"/>
    <mergeCell ref="D25:G25"/>
    <mergeCell ref="D26:G26"/>
    <mergeCell ref="C35:G35"/>
    <mergeCell ref="C80:G80"/>
    <mergeCell ref="D81:G81"/>
    <mergeCell ref="D82:G82"/>
    <mergeCell ref="D83:G83"/>
    <mergeCell ref="D84:G84"/>
    <mergeCell ref="C93:G93"/>
    <mergeCell ref="C22:G22"/>
    <mergeCell ref="C1:G1"/>
    <mergeCell ref="C2:G2"/>
    <mergeCell ref="D3:G3"/>
    <mergeCell ref="D4:G4"/>
    <mergeCell ref="D5:G5"/>
    <mergeCell ref="D6:G6"/>
    <mergeCell ref="D7:G7"/>
    <mergeCell ref="C8:G8"/>
    <mergeCell ref="C9:G9"/>
    <mergeCell ref="D10:G10"/>
    <mergeCell ref="D15:G15"/>
  </mergeCells>
  <pageMargins left="0" right="0" top="0" bottom="0" header="0" footer="0"/>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296"/>
  <sheetViews>
    <sheetView view="pageBreakPreview" topLeftCell="B251" zoomScale="73" zoomScaleNormal="100" zoomScaleSheetLayoutView="73" workbookViewId="0">
      <selection activeCell="B297" sqref="A297:XFD306"/>
    </sheetView>
  </sheetViews>
  <sheetFormatPr defaultColWidth="9.125" defaultRowHeight="14.25"/>
  <cols>
    <col min="1" max="1" width="13.25" style="24" hidden="1"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23"/>
      <c r="B1" s="23"/>
      <c r="C1" s="1856" t="s">
        <v>0</v>
      </c>
      <c r="D1" s="1857"/>
      <c r="E1" s="1857"/>
      <c r="F1" s="1857"/>
      <c r="G1" s="1857"/>
      <c r="H1" s="23"/>
      <c r="I1" s="23"/>
      <c r="J1" s="23"/>
      <c r="K1" s="23"/>
    </row>
    <row r="2" spans="1:11" ht="24.95" customHeight="1">
      <c r="A2" s="23"/>
      <c r="B2" s="23"/>
      <c r="C2" s="1858" t="s">
        <v>1</v>
      </c>
      <c r="D2" s="1859"/>
      <c r="E2" s="1859"/>
      <c r="F2" s="1859"/>
      <c r="G2" s="1859"/>
      <c r="H2" s="23"/>
      <c r="I2" s="23"/>
      <c r="J2" s="23"/>
      <c r="K2" s="23"/>
    </row>
    <row r="3" spans="1:11" ht="14.1" customHeight="1">
      <c r="A3" s="23"/>
      <c r="B3" s="23"/>
      <c r="C3" s="25" t="s">
        <v>2</v>
      </c>
      <c r="D3" s="1860" t="s">
        <v>1767</v>
      </c>
      <c r="E3" s="1861"/>
      <c r="F3" s="1861"/>
      <c r="G3" s="1861"/>
      <c r="H3" s="23"/>
      <c r="I3" s="23"/>
      <c r="J3" s="23"/>
      <c r="K3" s="23"/>
    </row>
    <row r="4" spans="1:11" ht="14.1" customHeight="1">
      <c r="A4" s="23"/>
      <c r="B4" s="23"/>
      <c r="C4" s="25" t="s">
        <v>4</v>
      </c>
      <c r="D4" s="1860" t="s">
        <v>1768</v>
      </c>
      <c r="E4" s="1861"/>
      <c r="F4" s="1861"/>
      <c r="G4" s="1861"/>
      <c r="H4" s="23"/>
      <c r="I4" s="23"/>
      <c r="J4" s="23"/>
      <c r="K4" s="23"/>
    </row>
    <row r="5" spans="1:11" ht="14.1" customHeight="1">
      <c r="A5" s="23"/>
      <c r="B5" s="23"/>
      <c r="C5" s="25" t="s">
        <v>6</v>
      </c>
      <c r="D5" s="1860" t="s">
        <v>1769</v>
      </c>
      <c r="E5" s="1861"/>
      <c r="F5" s="1861"/>
      <c r="G5" s="1861"/>
      <c r="H5" s="23"/>
      <c r="I5" s="23"/>
      <c r="J5" s="23"/>
      <c r="K5" s="23"/>
    </row>
    <row r="6" spans="1:11" ht="14.1" customHeight="1">
      <c r="A6" s="23"/>
      <c r="B6" s="23"/>
      <c r="C6" s="25" t="s">
        <v>8</v>
      </c>
      <c r="D6" s="1860" t="s">
        <v>1770</v>
      </c>
      <c r="E6" s="1861"/>
      <c r="F6" s="1861"/>
      <c r="G6" s="1861"/>
      <c r="H6" s="23"/>
      <c r="I6" s="23"/>
      <c r="J6" s="23"/>
      <c r="K6" s="23"/>
    </row>
    <row r="7" spans="1:11" ht="14.1" customHeight="1">
      <c r="A7" s="23"/>
      <c r="B7" s="23"/>
      <c r="C7" s="25" t="s">
        <v>10</v>
      </c>
      <c r="D7" s="1862" t="s">
        <v>11</v>
      </c>
      <c r="E7" s="1863"/>
      <c r="F7" s="1863"/>
      <c r="G7" s="1863"/>
      <c r="H7" s="23"/>
      <c r="I7" s="23"/>
      <c r="J7" s="23"/>
      <c r="K7" s="23"/>
    </row>
    <row r="8" spans="1:11" ht="14.1" customHeight="1">
      <c r="A8" s="23"/>
      <c r="B8" s="23"/>
      <c r="C8" s="1864" t="s">
        <v>12</v>
      </c>
      <c r="D8" s="1865"/>
      <c r="E8" s="1865"/>
      <c r="F8" s="1865"/>
      <c r="G8" s="1865"/>
      <c r="H8" s="23"/>
      <c r="I8" s="23"/>
      <c r="J8" s="23"/>
      <c r="K8" s="23"/>
    </row>
    <row r="9" spans="1:11" ht="30.95" customHeight="1">
      <c r="A9" s="23"/>
      <c r="B9" s="23"/>
      <c r="C9" s="1866" t="s">
        <v>1771</v>
      </c>
      <c r="D9" s="1867"/>
      <c r="E9" s="1867"/>
      <c r="F9" s="1867"/>
      <c r="G9" s="1867"/>
      <c r="H9" s="23"/>
      <c r="I9" s="23"/>
      <c r="J9" s="23"/>
      <c r="K9" s="23"/>
    </row>
    <row r="10" spans="1:11" ht="102.75" customHeight="1">
      <c r="A10" s="23"/>
      <c r="B10" s="23"/>
      <c r="C10" s="26" t="s">
        <v>14</v>
      </c>
      <c r="D10" s="1854" t="s">
        <v>1772</v>
      </c>
      <c r="E10" s="1855"/>
      <c r="F10" s="1855"/>
      <c r="G10" s="1855"/>
      <c r="H10" s="23"/>
      <c r="I10" s="23"/>
      <c r="J10" s="23"/>
      <c r="K10" s="23"/>
    </row>
    <row r="11" spans="1:11">
      <c r="A11" s="23"/>
      <c r="B11" s="23"/>
      <c r="C11" s="27" t="s">
        <v>209</v>
      </c>
      <c r="D11" s="28">
        <v>2023</v>
      </c>
      <c r="E11" s="28">
        <v>2024</v>
      </c>
      <c r="F11" s="28">
        <v>2025</v>
      </c>
      <c r="G11" s="28">
        <v>2026</v>
      </c>
      <c r="H11" s="23"/>
      <c r="I11" s="23"/>
      <c r="J11" s="23"/>
      <c r="K11" s="23"/>
    </row>
    <row r="12" spans="1:11" ht="14.1" customHeight="1">
      <c r="A12" s="23"/>
      <c r="B12" s="23"/>
      <c r="C12" s="29"/>
      <c r="D12" s="30" t="s">
        <v>22</v>
      </c>
      <c r="E12" s="30" t="s">
        <v>23</v>
      </c>
      <c r="F12" s="30" t="s">
        <v>23</v>
      </c>
      <c r="G12" s="30" t="s">
        <v>23</v>
      </c>
      <c r="H12" s="23"/>
      <c r="I12" s="23"/>
      <c r="J12" s="23"/>
      <c r="K12" s="23"/>
    </row>
    <row r="13" spans="1:11" ht="62.1" customHeight="1">
      <c r="A13" s="23"/>
      <c r="B13" s="23"/>
      <c r="C13" s="27" t="s">
        <v>1773</v>
      </c>
      <c r="D13" s="31" t="s">
        <v>322</v>
      </c>
      <c r="E13" s="31" t="s">
        <v>1774</v>
      </c>
      <c r="F13" s="31" t="s">
        <v>1775</v>
      </c>
      <c r="G13" s="31" t="s">
        <v>214</v>
      </c>
      <c r="H13" s="23"/>
      <c r="I13" s="23"/>
      <c r="J13" s="23"/>
      <c r="K13" s="23"/>
    </row>
    <row r="14" spans="1:11" ht="72.95" customHeight="1">
      <c r="A14" s="23"/>
      <c r="B14" s="23"/>
      <c r="C14" s="27" t="s">
        <v>1776</v>
      </c>
      <c r="D14" s="31" t="s">
        <v>1602</v>
      </c>
      <c r="E14" s="31" t="s">
        <v>1777</v>
      </c>
      <c r="F14" s="31" t="s">
        <v>1775</v>
      </c>
      <c r="G14" s="31" t="s">
        <v>214</v>
      </c>
      <c r="H14" s="23"/>
      <c r="I14" s="23"/>
      <c r="J14" s="23"/>
      <c r="K14" s="23"/>
    </row>
    <row r="15" spans="1:11" ht="62.1" customHeight="1">
      <c r="A15" s="23"/>
      <c r="B15" s="23"/>
      <c r="C15" s="27" t="s">
        <v>1778</v>
      </c>
      <c r="D15" s="31" t="s">
        <v>1503</v>
      </c>
      <c r="E15" s="31" t="s">
        <v>322</v>
      </c>
      <c r="F15" s="31" t="s">
        <v>1777</v>
      </c>
      <c r="G15" s="31" t="s">
        <v>1774</v>
      </c>
      <c r="H15" s="23"/>
      <c r="I15" s="23"/>
      <c r="J15" s="23"/>
      <c r="K15" s="23"/>
    </row>
    <row r="16" spans="1:11" ht="51.95" customHeight="1">
      <c r="A16" s="23"/>
      <c r="B16" s="23"/>
      <c r="C16" s="27" t="s">
        <v>1779</v>
      </c>
      <c r="D16" s="31" t="s">
        <v>1602</v>
      </c>
      <c r="E16" s="31" t="s">
        <v>1777</v>
      </c>
      <c r="F16" s="31" t="s">
        <v>1775</v>
      </c>
      <c r="G16" s="31" t="s">
        <v>214</v>
      </c>
      <c r="H16" s="23"/>
      <c r="I16" s="23"/>
      <c r="J16" s="23"/>
      <c r="K16" s="23"/>
    </row>
    <row r="17" spans="1:11" ht="41.1" customHeight="1">
      <c r="A17" s="23"/>
      <c r="B17" s="23"/>
      <c r="C17" s="27" t="s">
        <v>1780</v>
      </c>
      <c r="D17" s="31" t="s">
        <v>1602</v>
      </c>
      <c r="E17" s="31" t="s">
        <v>495</v>
      </c>
      <c r="F17" s="31" t="s">
        <v>1781</v>
      </c>
      <c r="G17" s="31" t="s">
        <v>1775</v>
      </c>
      <c r="H17" s="23"/>
      <c r="I17" s="23"/>
      <c r="J17" s="23"/>
      <c r="K17" s="23"/>
    </row>
    <row r="18" spans="1:11" ht="29.25" customHeight="1">
      <c r="A18" s="23"/>
      <c r="B18" s="23"/>
      <c r="C18" s="26" t="s">
        <v>16</v>
      </c>
      <c r="D18" s="1854" t="s">
        <v>1782</v>
      </c>
      <c r="E18" s="1855"/>
      <c r="F18" s="1855"/>
      <c r="G18" s="1855"/>
      <c r="H18" s="23"/>
      <c r="I18" s="23"/>
      <c r="J18" s="23"/>
      <c r="K18" s="23"/>
    </row>
    <row r="19" spans="1:11">
      <c r="A19" s="23"/>
      <c r="B19" s="23"/>
      <c r="C19" s="27" t="s">
        <v>223</v>
      </c>
      <c r="D19" s="28">
        <v>2023</v>
      </c>
      <c r="E19" s="28">
        <v>2024</v>
      </c>
      <c r="F19" s="28">
        <v>2025</v>
      </c>
      <c r="G19" s="28">
        <v>2026</v>
      </c>
      <c r="H19" s="23"/>
      <c r="I19" s="23"/>
      <c r="J19" s="23"/>
      <c r="K19" s="23"/>
    </row>
    <row r="20" spans="1:11" ht="14.1" customHeight="1">
      <c r="A20" s="23"/>
      <c r="B20" s="23"/>
      <c r="C20" s="29"/>
      <c r="D20" s="30" t="s">
        <v>22</v>
      </c>
      <c r="E20" s="30" t="s">
        <v>23</v>
      </c>
      <c r="F20" s="30" t="s">
        <v>23</v>
      </c>
      <c r="G20" s="30" t="s">
        <v>23</v>
      </c>
      <c r="H20" s="23"/>
      <c r="I20" s="23"/>
      <c r="J20" s="23"/>
      <c r="K20" s="23"/>
    </row>
    <row r="21" spans="1:11" ht="69" customHeight="1">
      <c r="A21" s="23"/>
      <c r="B21" s="23"/>
      <c r="C21" s="27" t="s">
        <v>1783</v>
      </c>
      <c r="D21" s="31" t="s">
        <v>137</v>
      </c>
      <c r="E21" s="31" t="s">
        <v>137</v>
      </c>
      <c r="F21" s="31" t="s">
        <v>137</v>
      </c>
      <c r="G21" s="31" t="s">
        <v>137</v>
      </c>
      <c r="H21" s="23"/>
      <c r="I21" s="23"/>
      <c r="J21" s="23"/>
      <c r="K21" s="23"/>
    </row>
    <row r="22" spans="1:11" ht="45.75" customHeight="1">
      <c r="A22" s="23"/>
      <c r="B22" s="23"/>
      <c r="C22" s="27" t="s">
        <v>1784</v>
      </c>
      <c r="D22" s="31" t="s">
        <v>1785</v>
      </c>
      <c r="E22" s="31" t="s">
        <v>1786</v>
      </c>
      <c r="F22" s="31" t="s">
        <v>1503</v>
      </c>
      <c r="G22" s="31" t="s">
        <v>1602</v>
      </c>
      <c r="H22" s="23"/>
      <c r="I22" s="23"/>
      <c r="J22" s="23"/>
      <c r="K22" s="23"/>
    </row>
    <row r="23" spans="1:11" ht="45.75" customHeight="1">
      <c r="A23" s="23"/>
      <c r="B23" s="23"/>
      <c r="C23" s="27" t="s">
        <v>1787</v>
      </c>
      <c r="D23" s="31" t="s">
        <v>18</v>
      </c>
      <c r="E23" s="31" t="s">
        <v>162</v>
      </c>
      <c r="F23" s="31" t="s">
        <v>162</v>
      </c>
      <c r="G23" s="31" t="s">
        <v>126</v>
      </c>
      <c r="H23" s="23"/>
      <c r="I23" s="23"/>
      <c r="J23" s="23"/>
      <c r="K23" s="23"/>
    </row>
    <row r="24" spans="1:11" ht="30.95" customHeight="1">
      <c r="A24" s="23"/>
      <c r="B24" s="23"/>
      <c r="C24" s="27" t="s">
        <v>1788</v>
      </c>
      <c r="D24" s="31" t="s">
        <v>18</v>
      </c>
      <c r="E24" s="31" t="s">
        <v>305</v>
      </c>
      <c r="F24" s="31" t="s">
        <v>1789</v>
      </c>
      <c r="G24" s="31" t="s">
        <v>1789</v>
      </c>
      <c r="H24" s="23"/>
      <c r="I24" s="23"/>
      <c r="J24" s="23"/>
      <c r="K24" s="23"/>
    </row>
    <row r="25" spans="1:11" ht="14.1" customHeight="1">
      <c r="A25" s="23"/>
      <c r="B25" s="23"/>
      <c r="C25" s="1852" t="s">
        <v>27</v>
      </c>
      <c r="D25" s="1853"/>
      <c r="E25" s="1853"/>
      <c r="F25" s="1853"/>
      <c r="G25" s="1853"/>
      <c r="H25" s="23"/>
      <c r="I25" s="23"/>
      <c r="J25" s="23"/>
      <c r="K25" s="23"/>
    </row>
    <row r="26" spans="1:11" ht="14.1" customHeight="1">
      <c r="A26" s="23"/>
      <c r="B26" s="23"/>
      <c r="C26" s="32" t="s">
        <v>1790</v>
      </c>
      <c r="D26" s="1852" t="s">
        <v>1791</v>
      </c>
      <c r="E26" s="1853"/>
      <c r="F26" s="1853"/>
      <c r="G26" s="1853"/>
      <c r="H26" s="23"/>
      <c r="I26" s="23"/>
      <c r="J26" s="23"/>
      <c r="K26" s="23"/>
    </row>
    <row r="27" spans="1:11">
      <c r="A27" s="23"/>
      <c r="B27" s="23"/>
      <c r="C27" s="33" t="s">
        <v>19</v>
      </c>
      <c r="D27" s="1850" t="s">
        <v>1792</v>
      </c>
      <c r="E27" s="1851"/>
      <c r="F27" s="1851"/>
      <c r="G27" s="1851"/>
      <c r="H27" s="23"/>
      <c r="I27" s="23"/>
      <c r="J27" s="23"/>
      <c r="K27" s="23"/>
    </row>
    <row r="28" spans="1:11" ht="27" customHeight="1">
      <c r="A28" s="23"/>
      <c r="B28" s="23"/>
      <c r="C28" s="34" t="s">
        <v>20</v>
      </c>
      <c r="D28" s="1846" t="s">
        <v>1793</v>
      </c>
      <c r="E28" s="1847"/>
      <c r="F28" s="1847"/>
      <c r="G28" s="1847"/>
      <c r="H28" s="23"/>
      <c r="I28" s="23"/>
      <c r="J28" s="23"/>
      <c r="K28" s="23"/>
    </row>
    <row r="29" spans="1:11">
      <c r="A29" s="23"/>
      <c r="B29" s="23"/>
      <c r="C29" s="34" t="s">
        <v>21</v>
      </c>
      <c r="D29" s="1846" t="s">
        <v>1794</v>
      </c>
      <c r="E29" s="1847"/>
      <c r="F29" s="1847"/>
      <c r="G29" s="1847"/>
      <c r="H29" s="23"/>
      <c r="I29" s="23"/>
      <c r="J29" s="23"/>
      <c r="K29" s="23"/>
    </row>
    <row r="30" spans="1:11" ht="15" customHeight="1">
      <c r="A30" s="23"/>
      <c r="B30" s="23"/>
      <c r="C30" s="35"/>
      <c r="D30" s="36">
        <v>2023</v>
      </c>
      <c r="E30" s="36">
        <v>2024</v>
      </c>
      <c r="F30" s="36">
        <v>2025</v>
      </c>
      <c r="G30" s="36">
        <v>2026</v>
      </c>
      <c r="H30" s="23"/>
      <c r="I30" s="23"/>
      <c r="J30" s="23"/>
      <c r="K30" s="23"/>
    </row>
    <row r="31" spans="1:11" ht="15" customHeight="1">
      <c r="A31" s="23"/>
      <c r="B31" s="23"/>
      <c r="C31" s="37"/>
      <c r="D31" s="38" t="s">
        <v>22</v>
      </c>
      <c r="E31" s="38" t="s">
        <v>23</v>
      </c>
      <c r="F31" s="38" t="s">
        <v>23</v>
      </c>
      <c r="G31" s="38" t="s">
        <v>23</v>
      </c>
      <c r="H31" s="23"/>
      <c r="I31" s="23"/>
      <c r="J31" s="23"/>
      <c r="K31" s="23"/>
    </row>
    <row r="32" spans="1:11" ht="14.1" customHeight="1">
      <c r="A32" s="23"/>
      <c r="B32" s="23"/>
      <c r="C32" s="27" t="s">
        <v>33</v>
      </c>
      <c r="D32" s="31" t="s">
        <v>1795</v>
      </c>
      <c r="E32" s="31" t="s">
        <v>1795</v>
      </c>
      <c r="F32" s="31" t="s">
        <v>1795</v>
      </c>
      <c r="G32" s="31" t="s">
        <v>252</v>
      </c>
      <c r="H32" s="23"/>
      <c r="I32" s="23"/>
      <c r="J32" s="23"/>
      <c r="K32" s="23"/>
    </row>
    <row r="33" spans="1:11" ht="14.1" customHeight="1">
      <c r="A33" s="23"/>
      <c r="B33" s="23"/>
      <c r="C33" s="27" t="s">
        <v>35</v>
      </c>
      <c r="D33" s="31" t="s">
        <v>1796</v>
      </c>
      <c r="E33" s="31" t="s">
        <v>1797</v>
      </c>
      <c r="F33" s="31" t="s">
        <v>1798</v>
      </c>
      <c r="G33" s="31" t="s">
        <v>1799</v>
      </c>
      <c r="H33" s="23"/>
      <c r="I33" s="23"/>
      <c r="J33" s="23"/>
      <c r="K33" s="23"/>
    </row>
    <row r="34" spans="1:11" ht="14.1" customHeight="1">
      <c r="A34" s="23"/>
      <c r="B34" s="23"/>
      <c r="C34" s="27" t="s">
        <v>40</v>
      </c>
      <c r="D34" s="31" t="s">
        <v>1800</v>
      </c>
      <c r="E34" s="31" t="s">
        <v>1801</v>
      </c>
      <c r="F34" s="31" t="s">
        <v>1802</v>
      </c>
      <c r="G34" s="31" t="s">
        <v>1803</v>
      </c>
      <c r="H34" s="23"/>
      <c r="I34" s="23"/>
      <c r="J34" s="23"/>
      <c r="K34" s="23"/>
    </row>
    <row r="35" spans="1:11" ht="14.1" customHeight="1">
      <c r="A35" s="23"/>
      <c r="B35" s="23"/>
      <c r="C35" s="27" t="s">
        <v>41</v>
      </c>
      <c r="D35" s="31" t="s">
        <v>18</v>
      </c>
      <c r="E35" s="31" t="s">
        <v>42</v>
      </c>
      <c r="F35" s="31" t="s">
        <v>42</v>
      </c>
      <c r="G35" s="31" t="s">
        <v>1804</v>
      </c>
      <c r="H35" s="23"/>
      <c r="I35" s="23"/>
      <c r="J35" s="23"/>
      <c r="K35" s="23"/>
    </row>
    <row r="36" spans="1:11" ht="14.1" customHeight="1">
      <c r="A36" s="23"/>
      <c r="B36" s="23"/>
      <c r="C36" s="27" t="s">
        <v>43</v>
      </c>
      <c r="D36" s="31" t="s">
        <v>18</v>
      </c>
      <c r="E36" s="31" t="s">
        <v>1805</v>
      </c>
      <c r="F36" s="31" t="s">
        <v>1806</v>
      </c>
      <c r="G36" s="31" t="s">
        <v>1807</v>
      </c>
      <c r="H36" s="23"/>
      <c r="I36" s="23"/>
      <c r="J36" s="23"/>
      <c r="K36" s="23"/>
    </row>
    <row r="37" spans="1:11" ht="14.1" customHeight="1">
      <c r="A37" s="23"/>
      <c r="B37" s="23"/>
      <c r="C37" s="27" t="s">
        <v>47</v>
      </c>
      <c r="D37" s="31" t="s">
        <v>18</v>
      </c>
      <c r="E37" s="31" t="s">
        <v>1805</v>
      </c>
      <c r="F37" s="31" t="s">
        <v>1806</v>
      </c>
      <c r="G37" s="31" t="s">
        <v>1808</v>
      </c>
      <c r="H37" s="23"/>
      <c r="I37" s="23"/>
      <c r="J37" s="23"/>
      <c r="K37" s="23"/>
    </row>
    <row r="38" spans="1:11" ht="14.1" customHeight="1">
      <c r="A38" s="23"/>
      <c r="B38" s="23"/>
      <c r="C38" s="1848" t="s">
        <v>24</v>
      </c>
      <c r="D38" s="1849"/>
      <c r="E38" s="1849"/>
      <c r="F38" s="1849"/>
      <c r="G38" s="1849"/>
      <c r="H38" s="23"/>
      <c r="I38" s="23"/>
      <c r="J38" s="23"/>
      <c r="K38" s="23"/>
    </row>
    <row r="39" spans="1:11" ht="14.1" customHeight="1">
      <c r="A39" s="23"/>
      <c r="B39" s="23"/>
      <c r="C39" s="35"/>
      <c r="D39" s="36">
        <v>2023</v>
      </c>
      <c r="E39" s="36">
        <v>2024</v>
      </c>
      <c r="F39" s="36">
        <v>2025</v>
      </c>
      <c r="G39" s="36">
        <v>2026</v>
      </c>
      <c r="H39" s="23"/>
      <c r="I39" s="23"/>
      <c r="J39" s="23"/>
      <c r="K39" s="23"/>
    </row>
    <row r="40" spans="1:11" ht="14.1" customHeight="1">
      <c r="A40" s="23"/>
      <c r="B40" s="23"/>
      <c r="C40" s="37"/>
      <c r="D40" s="38" t="s">
        <v>22</v>
      </c>
      <c r="E40" s="38" t="s">
        <v>23</v>
      </c>
      <c r="F40" s="38" t="s">
        <v>23</v>
      </c>
      <c r="G40" s="38" t="s">
        <v>23</v>
      </c>
      <c r="H40" s="23"/>
      <c r="I40" s="23"/>
      <c r="J40" s="23"/>
      <c r="K40" s="23"/>
    </row>
    <row r="41" spans="1:11" ht="14.1" customHeight="1">
      <c r="A41" s="23"/>
      <c r="B41" s="23"/>
      <c r="C41" s="39" t="s">
        <v>48</v>
      </c>
      <c r="D41" s="40">
        <v>0</v>
      </c>
      <c r="E41" s="40">
        <v>11031000</v>
      </c>
      <c r="F41" s="40">
        <v>11341000</v>
      </c>
      <c r="G41" s="40">
        <v>11341000</v>
      </c>
      <c r="H41" s="23"/>
      <c r="I41" s="23"/>
      <c r="J41" s="23"/>
      <c r="K41" s="23"/>
    </row>
    <row r="42" spans="1:11" ht="14.1" customHeight="1">
      <c r="A42" s="23"/>
      <c r="B42" s="23"/>
      <c r="C42" s="39" t="s">
        <v>49</v>
      </c>
      <c r="D42" s="40">
        <v>0</v>
      </c>
      <c r="E42" s="40">
        <v>11031000</v>
      </c>
      <c r="F42" s="40">
        <v>11341000</v>
      </c>
      <c r="G42" s="40">
        <v>11341000</v>
      </c>
      <c r="H42" s="23"/>
      <c r="I42" s="23"/>
      <c r="J42" s="23"/>
      <c r="K42" s="23"/>
    </row>
    <row r="43" spans="1:11" ht="14.1" customHeight="1">
      <c r="A43" s="23"/>
      <c r="B43" s="23"/>
      <c r="C43" s="39" t="s">
        <v>50</v>
      </c>
      <c r="D43" s="40">
        <v>0</v>
      </c>
      <c r="E43" s="40">
        <v>0</v>
      </c>
      <c r="F43" s="40">
        <v>0</v>
      </c>
      <c r="G43" s="40">
        <v>0</v>
      </c>
      <c r="H43" s="23"/>
      <c r="I43" s="23"/>
      <c r="J43" s="23"/>
      <c r="K43" s="23"/>
    </row>
    <row r="44" spans="1:11" ht="14.1" customHeight="1">
      <c r="A44" s="23"/>
      <c r="B44" s="23"/>
      <c r="C44" s="39" t="s">
        <v>51</v>
      </c>
      <c r="D44" s="40">
        <v>0</v>
      </c>
      <c r="E44" s="40">
        <v>1807000</v>
      </c>
      <c r="F44" s="40">
        <v>1904000</v>
      </c>
      <c r="G44" s="40">
        <v>1904000</v>
      </c>
      <c r="H44" s="23"/>
      <c r="I44" s="23"/>
      <c r="J44" s="23"/>
      <c r="K44" s="23"/>
    </row>
    <row r="45" spans="1:11" ht="14.1" customHeight="1">
      <c r="A45" s="23"/>
      <c r="B45" s="23"/>
      <c r="C45" s="39" t="s">
        <v>49</v>
      </c>
      <c r="D45" s="40">
        <v>0</v>
      </c>
      <c r="E45" s="40">
        <v>1807000</v>
      </c>
      <c r="F45" s="40">
        <v>1904000</v>
      </c>
      <c r="G45" s="40">
        <v>1904000</v>
      </c>
      <c r="H45" s="23"/>
      <c r="I45" s="23"/>
      <c r="J45" s="23"/>
      <c r="K45" s="23"/>
    </row>
    <row r="46" spans="1:11" ht="14.1" customHeight="1">
      <c r="A46" s="23"/>
      <c r="B46" s="23"/>
      <c r="C46" s="39" t="s">
        <v>50</v>
      </c>
      <c r="D46" s="40">
        <v>0</v>
      </c>
      <c r="E46" s="40">
        <v>0</v>
      </c>
      <c r="F46" s="40">
        <v>0</v>
      </c>
      <c r="G46" s="40">
        <v>0</v>
      </c>
      <c r="H46" s="23"/>
      <c r="I46" s="23"/>
      <c r="J46" s="23"/>
      <c r="K46" s="23"/>
    </row>
    <row r="47" spans="1:11" ht="14.1" customHeight="1">
      <c r="A47" s="23"/>
      <c r="B47" s="23"/>
      <c r="C47" s="39" t="s">
        <v>52</v>
      </c>
      <c r="D47" s="40">
        <v>0</v>
      </c>
      <c r="E47" s="40">
        <v>4000000</v>
      </c>
      <c r="F47" s="40">
        <v>4000000</v>
      </c>
      <c r="G47" s="40">
        <v>3000000</v>
      </c>
      <c r="H47" s="23"/>
      <c r="I47" s="23"/>
      <c r="J47" s="23"/>
      <c r="K47" s="23"/>
    </row>
    <row r="48" spans="1:11" ht="14.1" customHeight="1">
      <c r="A48" s="23"/>
      <c r="B48" s="23"/>
      <c r="C48" s="39" t="s">
        <v>49</v>
      </c>
      <c r="D48" s="40">
        <v>0</v>
      </c>
      <c r="E48" s="40">
        <v>4000000</v>
      </c>
      <c r="F48" s="40">
        <v>4000000</v>
      </c>
      <c r="G48" s="40">
        <v>3000000</v>
      </c>
      <c r="H48" s="23"/>
      <c r="I48" s="23"/>
      <c r="J48" s="23"/>
      <c r="K48" s="23"/>
    </row>
    <row r="49" spans="1:11" ht="14.1" customHeight="1">
      <c r="A49" s="23"/>
      <c r="B49" s="23"/>
      <c r="C49" s="39" t="s">
        <v>50</v>
      </c>
      <c r="D49" s="40">
        <v>0</v>
      </c>
      <c r="E49" s="40">
        <v>0</v>
      </c>
      <c r="F49" s="40">
        <v>0</v>
      </c>
      <c r="G49" s="40">
        <v>0</v>
      </c>
      <c r="H49" s="23"/>
      <c r="I49" s="23"/>
      <c r="J49" s="23"/>
      <c r="K49" s="23"/>
    </row>
    <row r="50" spans="1:11" ht="14.1" customHeight="1">
      <c r="A50" s="23"/>
      <c r="B50" s="23"/>
      <c r="C50" s="39" t="s">
        <v>53</v>
      </c>
      <c r="D50" s="40">
        <v>0</v>
      </c>
      <c r="E50" s="40">
        <v>0</v>
      </c>
      <c r="F50" s="40">
        <v>0</v>
      </c>
      <c r="G50" s="40">
        <v>0</v>
      </c>
      <c r="H50" s="23"/>
      <c r="I50" s="23"/>
      <c r="J50" s="23"/>
      <c r="K50" s="23"/>
    </row>
    <row r="51" spans="1:11" ht="14.1" customHeight="1">
      <c r="A51" s="23"/>
      <c r="B51" s="23"/>
      <c r="C51" s="39" t="s">
        <v>49</v>
      </c>
      <c r="D51" s="40">
        <v>0</v>
      </c>
      <c r="E51" s="40">
        <v>0</v>
      </c>
      <c r="F51" s="40">
        <v>0</v>
      </c>
      <c r="G51" s="40">
        <v>0</v>
      </c>
      <c r="H51" s="23"/>
      <c r="I51" s="23"/>
      <c r="J51" s="23"/>
      <c r="K51" s="23"/>
    </row>
    <row r="52" spans="1:11" ht="14.1" customHeight="1">
      <c r="A52" s="23"/>
      <c r="B52" s="23"/>
      <c r="C52" s="39" t="s">
        <v>50</v>
      </c>
      <c r="D52" s="40">
        <v>0</v>
      </c>
      <c r="E52" s="40">
        <v>0</v>
      </c>
      <c r="F52" s="40">
        <v>0</v>
      </c>
      <c r="G52" s="40">
        <v>0</v>
      </c>
      <c r="H52" s="23"/>
      <c r="I52" s="23"/>
      <c r="J52" s="23"/>
      <c r="K52" s="23"/>
    </row>
    <row r="53" spans="1:11" ht="14.1" customHeight="1">
      <c r="A53" s="23"/>
      <c r="B53" s="23"/>
      <c r="C53" s="39" t="s">
        <v>54</v>
      </c>
      <c r="D53" s="40">
        <v>0</v>
      </c>
      <c r="E53" s="40">
        <v>109110000</v>
      </c>
      <c r="F53" s="40">
        <v>109110000</v>
      </c>
      <c r="G53" s="40">
        <v>112110000</v>
      </c>
      <c r="H53" s="23"/>
      <c r="I53" s="23"/>
      <c r="J53" s="23"/>
      <c r="K53" s="23"/>
    </row>
    <row r="54" spans="1:11" ht="14.1" customHeight="1">
      <c r="A54" s="23"/>
      <c r="B54" s="23"/>
      <c r="C54" s="39" t="s">
        <v>49</v>
      </c>
      <c r="D54" s="40">
        <v>0</v>
      </c>
      <c r="E54" s="40">
        <v>109110000</v>
      </c>
      <c r="F54" s="40">
        <v>109110000</v>
      </c>
      <c r="G54" s="40">
        <v>112110000</v>
      </c>
      <c r="H54" s="23"/>
      <c r="I54" s="23"/>
      <c r="J54" s="23"/>
      <c r="K54" s="23"/>
    </row>
    <row r="55" spans="1:11" ht="14.1" customHeight="1">
      <c r="A55" s="23"/>
      <c r="B55" s="23"/>
      <c r="C55" s="39" t="s">
        <v>50</v>
      </c>
      <c r="D55" s="40">
        <v>0</v>
      </c>
      <c r="E55" s="40">
        <v>0</v>
      </c>
      <c r="F55" s="40">
        <v>0</v>
      </c>
      <c r="G55" s="40">
        <v>0</v>
      </c>
      <c r="H55" s="23"/>
      <c r="I55" s="23"/>
      <c r="J55" s="23"/>
      <c r="K55" s="23"/>
    </row>
    <row r="56" spans="1:11" ht="14.1" customHeight="1">
      <c r="A56" s="23"/>
      <c r="B56" s="23"/>
      <c r="C56" s="39" t="s">
        <v>55</v>
      </c>
      <c r="D56" s="40">
        <v>0</v>
      </c>
      <c r="E56" s="40">
        <v>0</v>
      </c>
      <c r="F56" s="40">
        <v>0</v>
      </c>
      <c r="G56" s="40">
        <v>0</v>
      </c>
      <c r="H56" s="23"/>
      <c r="I56" s="23"/>
      <c r="J56" s="23"/>
      <c r="K56" s="23"/>
    </row>
    <row r="57" spans="1:11" ht="14.1" customHeight="1">
      <c r="A57" s="23"/>
      <c r="B57" s="23"/>
      <c r="C57" s="39" t="s">
        <v>49</v>
      </c>
      <c r="D57" s="40">
        <v>0</v>
      </c>
      <c r="E57" s="40">
        <v>0</v>
      </c>
      <c r="F57" s="40">
        <v>0</v>
      </c>
      <c r="G57" s="40">
        <v>0</v>
      </c>
      <c r="H57" s="23"/>
      <c r="I57" s="23"/>
      <c r="J57" s="23"/>
      <c r="K57" s="23"/>
    </row>
    <row r="58" spans="1:11" ht="14.1" customHeight="1">
      <c r="A58" s="23"/>
      <c r="B58" s="23"/>
      <c r="C58" s="39" t="s">
        <v>50</v>
      </c>
      <c r="D58" s="40">
        <v>0</v>
      </c>
      <c r="E58" s="40">
        <v>0</v>
      </c>
      <c r="F58" s="40">
        <v>0</v>
      </c>
      <c r="G58" s="40">
        <v>0</v>
      </c>
      <c r="H58" s="23"/>
      <c r="I58" s="23"/>
      <c r="J58" s="23"/>
      <c r="K58" s="23"/>
    </row>
    <row r="59" spans="1:11" ht="14.1" customHeight="1">
      <c r="A59" s="23"/>
      <c r="B59" s="23"/>
      <c r="C59" s="39" t="s">
        <v>56</v>
      </c>
      <c r="D59" s="40">
        <v>0</v>
      </c>
      <c r="E59" s="40">
        <v>0</v>
      </c>
      <c r="F59" s="40">
        <v>0</v>
      </c>
      <c r="G59" s="40">
        <v>0</v>
      </c>
      <c r="H59" s="23"/>
      <c r="I59" s="23"/>
      <c r="J59" s="23"/>
      <c r="K59" s="23"/>
    </row>
    <row r="60" spans="1:11" ht="14.1" customHeight="1">
      <c r="A60" s="23"/>
      <c r="B60" s="23"/>
      <c r="C60" s="39" t="s">
        <v>49</v>
      </c>
      <c r="D60" s="40">
        <v>0</v>
      </c>
      <c r="E60" s="40">
        <v>0</v>
      </c>
      <c r="F60" s="40">
        <v>0</v>
      </c>
      <c r="G60" s="40">
        <v>0</v>
      </c>
      <c r="H60" s="23"/>
      <c r="I60" s="23"/>
      <c r="J60" s="23"/>
      <c r="K60" s="23"/>
    </row>
    <row r="61" spans="1:11" ht="14.1" customHeight="1">
      <c r="A61" s="23"/>
      <c r="B61" s="23"/>
      <c r="C61" s="39" t="s">
        <v>50</v>
      </c>
      <c r="D61" s="40">
        <v>0</v>
      </c>
      <c r="E61" s="40">
        <v>0</v>
      </c>
      <c r="F61" s="40">
        <v>0</v>
      </c>
      <c r="G61" s="40">
        <v>0</v>
      </c>
      <c r="H61" s="23"/>
      <c r="I61" s="23"/>
      <c r="J61" s="23"/>
      <c r="K61" s="23"/>
    </row>
    <row r="62" spans="1:11" ht="14.1" customHeight="1">
      <c r="A62" s="23"/>
      <c r="B62" s="23"/>
      <c r="C62" s="39" t="s">
        <v>57</v>
      </c>
      <c r="D62" s="40">
        <v>0</v>
      </c>
      <c r="E62" s="40">
        <v>0</v>
      </c>
      <c r="F62" s="40">
        <v>0</v>
      </c>
      <c r="G62" s="40">
        <v>0</v>
      </c>
      <c r="H62" s="23"/>
      <c r="I62" s="23"/>
      <c r="J62" s="23"/>
      <c r="K62" s="23"/>
    </row>
    <row r="63" spans="1:11" ht="14.1" customHeight="1">
      <c r="A63" s="23"/>
      <c r="B63" s="23"/>
      <c r="C63" s="39" t="s">
        <v>49</v>
      </c>
      <c r="D63" s="40">
        <v>0</v>
      </c>
      <c r="E63" s="40">
        <v>0</v>
      </c>
      <c r="F63" s="40">
        <v>0</v>
      </c>
      <c r="G63" s="40">
        <v>0</v>
      </c>
      <c r="H63" s="23"/>
      <c r="I63" s="23"/>
      <c r="J63" s="23"/>
      <c r="K63" s="23"/>
    </row>
    <row r="64" spans="1:11" ht="14.1" customHeight="1">
      <c r="A64" s="23"/>
      <c r="B64" s="23"/>
      <c r="C64" s="39" t="s">
        <v>58</v>
      </c>
      <c r="D64" s="40">
        <v>0</v>
      </c>
      <c r="E64" s="40">
        <v>0</v>
      </c>
      <c r="F64" s="40">
        <v>0</v>
      </c>
      <c r="G64" s="40">
        <v>0</v>
      </c>
      <c r="H64" s="23"/>
      <c r="I64" s="23"/>
      <c r="J64" s="23"/>
      <c r="K64" s="23"/>
    </row>
    <row r="65" spans="1:11" ht="14.1" customHeight="1">
      <c r="A65" s="23"/>
      <c r="B65" s="23"/>
      <c r="C65" s="39" t="s">
        <v>59</v>
      </c>
      <c r="D65" s="40">
        <v>0</v>
      </c>
      <c r="E65" s="40">
        <v>0</v>
      </c>
      <c r="F65" s="40">
        <v>0</v>
      </c>
      <c r="G65" s="40">
        <v>0</v>
      </c>
      <c r="H65" s="23"/>
      <c r="I65" s="23"/>
      <c r="J65" s="23"/>
      <c r="K65" s="23"/>
    </row>
    <row r="66" spans="1:11" ht="14.1" customHeight="1">
      <c r="A66" s="23"/>
      <c r="B66" s="23"/>
      <c r="C66" s="39" t="s">
        <v>60</v>
      </c>
      <c r="D66" s="40">
        <v>0</v>
      </c>
      <c r="E66" s="40">
        <v>0</v>
      </c>
      <c r="F66" s="40">
        <v>0</v>
      </c>
      <c r="G66" s="40">
        <v>0</v>
      </c>
      <c r="H66" s="23"/>
      <c r="I66" s="23"/>
      <c r="J66" s="23"/>
      <c r="K66" s="23"/>
    </row>
    <row r="67" spans="1:11" ht="14.1" customHeight="1">
      <c r="A67" s="23"/>
      <c r="B67" s="23"/>
      <c r="C67" s="39" t="s">
        <v>61</v>
      </c>
      <c r="D67" s="40">
        <v>0</v>
      </c>
      <c r="E67" s="40">
        <v>0</v>
      </c>
      <c r="F67" s="40">
        <v>0</v>
      </c>
      <c r="G67" s="40">
        <v>0</v>
      </c>
      <c r="H67" s="23"/>
      <c r="I67" s="23"/>
      <c r="J67" s="23"/>
      <c r="K67" s="23"/>
    </row>
    <row r="68" spans="1:11" ht="14.1" customHeight="1">
      <c r="A68" s="23"/>
      <c r="B68" s="23"/>
      <c r="C68" s="39" t="s">
        <v>62</v>
      </c>
      <c r="D68" s="40">
        <v>0</v>
      </c>
      <c r="E68" s="40">
        <v>0</v>
      </c>
      <c r="F68" s="40">
        <v>0</v>
      </c>
      <c r="G68" s="40">
        <v>0</v>
      </c>
      <c r="H68" s="23"/>
      <c r="I68" s="23"/>
      <c r="J68" s="23"/>
      <c r="K68" s="23"/>
    </row>
    <row r="69" spans="1:11" ht="14.1" customHeight="1">
      <c r="A69" s="23"/>
      <c r="B69" s="23"/>
      <c r="C69" s="39" t="s">
        <v>49</v>
      </c>
      <c r="D69" s="40">
        <v>0</v>
      </c>
      <c r="E69" s="40">
        <v>0</v>
      </c>
      <c r="F69" s="40">
        <v>0</v>
      </c>
      <c r="G69" s="40">
        <v>0</v>
      </c>
      <c r="H69" s="23"/>
      <c r="I69" s="23"/>
      <c r="J69" s="23"/>
      <c r="K69" s="23"/>
    </row>
    <row r="70" spans="1:11" ht="14.1" customHeight="1">
      <c r="A70" s="23"/>
      <c r="B70" s="23"/>
      <c r="C70" s="39" t="s">
        <v>58</v>
      </c>
      <c r="D70" s="40">
        <v>0</v>
      </c>
      <c r="E70" s="40">
        <v>0</v>
      </c>
      <c r="F70" s="40">
        <v>0</v>
      </c>
      <c r="G70" s="40">
        <v>0</v>
      </c>
      <c r="H70" s="23"/>
      <c r="I70" s="23"/>
      <c r="J70" s="23"/>
      <c r="K70" s="23"/>
    </row>
    <row r="71" spans="1:11" ht="14.1" customHeight="1">
      <c r="A71" s="23"/>
      <c r="B71" s="23"/>
      <c r="C71" s="39" t="s">
        <v>59</v>
      </c>
      <c r="D71" s="40">
        <v>0</v>
      </c>
      <c r="E71" s="40">
        <v>0</v>
      </c>
      <c r="F71" s="40">
        <v>0</v>
      </c>
      <c r="G71" s="40">
        <v>0</v>
      </c>
      <c r="H71" s="23"/>
      <c r="I71" s="23"/>
      <c r="J71" s="23"/>
      <c r="K71" s="23"/>
    </row>
    <row r="72" spans="1:11" ht="14.1" customHeight="1">
      <c r="A72" s="23"/>
      <c r="B72" s="23"/>
      <c r="C72" s="39" t="s">
        <v>60</v>
      </c>
      <c r="D72" s="40">
        <v>0</v>
      </c>
      <c r="E72" s="40">
        <v>0</v>
      </c>
      <c r="F72" s="40">
        <v>0</v>
      </c>
      <c r="G72" s="40">
        <v>0</v>
      </c>
      <c r="H72" s="23"/>
      <c r="I72" s="23"/>
      <c r="J72" s="23"/>
      <c r="K72" s="23"/>
    </row>
    <row r="73" spans="1:11" ht="14.1" customHeight="1">
      <c r="A73" s="23"/>
      <c r="B73" s="23"/>
      <c r="C73" s="39" t="s">
        <v>61</v>
      </c>
      <c r="D73" s="40">
        <v>0</v>
      </c>
      <c r="E73" s="40">
        <v>0</v>
      </c>
      <c r="F73" s="40">
        <v>0</v>
      </c>
      <c r="G73" s="40">
        <v>0</v>
      </c>
      <c r="H73" s="23"/>
      <c r="I73" s="23"/>
      <c r="J73" s="23"/>
      <c r="K73" s="23"/>
    </row>
    <row r="74" spans="1:11" ht="14.1" customHeight="1">
      <c r="A74" s="23"/>
      <c r="B74" s="23"/>
      <c r="C74" s="39" t="s">
        <v>63</v>
      </c>
      <c r="D74" s="40">
        <v>0</v>
      </c>
      <c r="E74" s="40">
        <v>0</v>
      </c>
      <c r="F74" s="40">
        <v>0</v>
      </c>
      <c r="G74" s="40">
        <v>0</v>
      </c>
      <c r="H74" s="23"/>
      <c r="I74" s="23"/>
      <c r="J74" s="23"/>
      <c r="K74" s="23"/>
    </row>
    <row r="75" spans="1:11" ht="14.1" customHeight="1">
      <c r="A75" s="23"/>
      <c r="B75" s="23"/>
      <c r="C75" s="39" t="s">
        <v>49</v>
      </c>
      <c r="D75" s="40">
        <v>0</v>
      </c>
      <c r="E75" s="40">
        <v>0</v>
      </c>
      <c r="F75" s="40">
        <v>0</v>
      </c>
      <c r="G75" s="40">
        <v>0</v>
      </c>
      <c r="H75" s="23"/>
      <c r="I75" s="23"/>
      <c r="J75" s="23"/>
      <c r="K75" s="23"/>
    </row>
    <row r="76" spans="1:11" ht="14.1" customHeight="1">
      <c r="A76" s="23"/>
      <c r="B76" s="23"/>
      <c r="C76" s="39" t="s">
        <v>58</v>
      </c>
      <c r="D76" s="40">
        <v>0</v>
      </c>
      <c r="E76" s="40">
        <v>0</v>
      </c>
      <c r="F76" s="40">
        <v>0</v>
      </c>
      <c r="G76" s="40">
        <v>0</v>
      </c>
      <c r="H76" s="23"/>
      <c r="I76" s="23"/>
      <c r="J76" s="23"/>
      <c r="K76" s="23"/>
    </row>
    <row r="77" spans="1:11" ht="14.1" customHeight="1">
      <c r="A77" s="23"/>
      <c r="B77" s="23"/>
      <c r="C77" s="39" t="s">
        <v>59</v>
      </c>
      <c r="D77" s="40">
        <v>0</v>
      </c>
      <c r="E77" s="40">
        <v>0</v>
      </c>
      <c r="F77" s="40">
        <v>0</v>
      </c>
      <c r="G77" s="40">
        <v>0</v>
      </c>
      <c r="H77" s="23"/>
      <c r="I77" s="23"/>
      <c r="J77" s="23"/>
      <c r="K77" s="23"/>
    </row>
    <row r="78" spans="1:11" ht="14.1" customHeight="1">
      <c r="A78" s="23"/>
      <c r="B78" s="23"/>
      <c r="C78" s="39" t="s">
        <v>60</v>
      </c>
      <c r="D78" s="40">
        <v>0</v>
      </c>
      <c r="E78" s="40">
        <v>0</v>
      </c>
      <c r="F78" s="40">
        <v>0</v>
      </c>
      <c r="G78" s="40">
        <v>0</v>
      </c>
      <c r="H78" s="23"/>
      <c r="I78" s="23"/>
      <c r="J78" s="23"/>
      <c r="K78" s="23"/>
    </row>
    <row r="79" spans="1:11" ht="14.1" customHeight="1">
      <c r="A79" s="23"/>
      <c r="B79" s="23"/>
      <c r="C79" s="39" t="s">
        <v>61</v>
      </c>
      <c r="D79" s="40">
        <v>0</v>
      </c>
      <c r="E79" s="40">
        <v>0</v>
      </c>
      <c r="F79" s="40">
        <v>0</v>
      </c>
      <c r="G79" s="40">
        <v>0</v>
      </c>
      <c r="H79" s="23"/>
      <c r="I79" s="23"/>
      <c r="J79" s="23"/>
      <c r="K79" s="23"/>
    </row>
    <row r="80" spans="1:11" ht="14.1" customHeight="1">
      <c r="A80" s="23"/>
      <c r="B80" s="23"/>
      <c r="C80" s="39" t="s">
        <v>64</v>
      </c>
      <c r="D80" s="40">
        <v>0</v>
      </c>
      <c r="E80" s="40">
        <v>0</v>
      </c>
      <c r="F80" s="40">
        <v>0</v>
      </c>
      <c r="G80" s="40">
        <v>0</v>
      </c>
      <c r="H80" s="23"/>
      <c r="I80" s="23"/>
      <c r="J80" s="23"/>
      <c r="K80" s="23"/>
    </row>
    <row r="81" spans="1:11" ht="14.1" customHeight="1">
      <c r="A81" s="23"/>
      <c r="B81" s="23"/>
      <c r="C81" s="39" t="s">
        <v>65</v>
      </c>
      <c r="D81" s="40">
        <v>0</v>
      </c>
      <c r="E81" s="40">
        <v>0</v>
      </c>
      <c r="F81" s="40">
        <v>0</v>
      </c>
      <c r="G81" s="40">
        <v>0</v>
      </c>
      <c r="H81" s="23"/>
      <c r="I81" s="23"/>
      <c r="J81" s="23"/>
      <c r="K81" s="23"/>
    </row>
    <row r="82" spans="1:11" ht="14.1" customHeight="1">
      <c r="A82" s="23"/>
      <c r="B82" s="23"/>
      <c r="C82" s="41" t="s">
        <v>25</v>
      </c>
      <c r="D82" s="40">
        <v>0</v>
      </c>
      <c r="E82" s="40">
        <v>125948000</v>
      </c>
      <c r="F82" s="40">
        <v>126355000</v>
      </c>
      <c r="G82" s="40">
        <v>128355000</v>
      </c>
      <c r="H82" s="23"/>
      <c r="I82" s="23"/>
      <c r="J82" s="23"/>
      <c r="K82" s="23"/>
    </row>
    <row r="83" spans="1:11">
      <c r="A83" s="23"/>
      <c r="B83" s="23"/>
      <c r="C83" s="33" t="s">
        <v>19</v>
      </c>
      <c r="D83" s="1850" t="s">
        <v>1809</v>
      </c>
      <c r="E83" s="1851"/>
      <c r="F83" s="1851"/>
      <c r="G83" s="1851"/>
      <c r="H83" s="23"/>
      <c r="I83" s="23"/>
      <c r="J83" s="23"/>
      <c r="K83" s="23"/>
    </row>
    <row r="84" spans="1:11" ht="83.1" customHeight="1">
      <c r="A84" s="23"/>
      <c r="B84" s="23"/>
      <c r="C84" s="34" t="s">
        <v>20</v>
      </c>
      <c r="D84" s="1846" t="s">
        <v>1810</v>
      </c>
      <c r="E84" s="1847"/>
      <c r="F84" s="1847"/>
      <c r="G84" s="1847"/>
      <c r="H84" s="23"/>
      <c r="I84" s="23"/>
      <c r="J84" s="23"/>
      <c r="K84" s="23"/>
    </row>
    <row r="85" spans="1:11">
      <c r="A85" s="23"/>
      <c r="B85" s="23"/>
      <c r="C85" s="34" t="s">
        <v>21</v>
      </c>
      <c r="D85" s="1846" t="s">
        <v>1811</v>
      </c>
      <c r="E85" s="1847"/>
      <c r="F85" s="1847"/>
      <c r="G85" s="1847"/>
      <c r="H85" s="23"/>
      <c r="I85" s="23"/>
      <c r="J85" s="23"/>
      <c r="K85" s="23"/>
    </row>
    <row r="86" spans="1:11" ht="15" customHeight="1">
      <c r="A86" s="23"/>
      <c r="B86" s="23"/>
      <c r="C86" s="35"/>
      <c r="D86" s="36">
        <v>2023</v>
      </c>
      <c r="E86" s="36">
        <v>2024</v>
      </c>
      <c r="F86" s="36">
        <v>2025</v>
      </c>
      <c r="G86" s="36">
        <v>2026</v>
      </c>
      <c r="H86" s="23"/>
      <c r="I86" s="23"/>
      <c r="J86" s="23"/>
      <c r="K86" s="23"/>
    </row>
    <row r="87" spans="1:11" ht="15" customHeight="1">
      <c r="A87" s="23"/>
      <c r="B87" s="23"/>
      <c r="C87" s="37"/>
      <c r="D87" s="38" t="s">
        <v>22</v>
      </c>
      <c r="E87" s="38" t="s">
        <v>23</v>
      </c>
      <c r="F87" s="38" t="s">
        <v>23</v>
      </c>
      <c r="G87" s="38" t="s">
        <v>23</v>
      </c>
      <c r="H87" s="23"/>
      <c r="I87" s="23"/>
      <c r="J87" s="23"/>
      <c r="K87" s="23"/>
    </row>
    <row r="88" spans="1:11" ht="14.1" customHeight="1">
      <c r="A88" s="23"/>
      <c r="B88" s="23"/>
      <c r="C88" s="27" t="s">
        <v>33</v>
      </c>
      <c r="D88" s="31" t="s">
        <v>163</v>
      </c>
      <c r="E88" s="31" t="s">
        <v>163</v>
      </c>
      <c r="F88" s="31" t="s">
        <v>163</v>
      </c>
      <c r="G88" s="31" t="s">
        <v>163</v>
      </c>
      <c r="H88" s="23"/>
      <c r="I88" s="23"/>
      <c r="J88" s="23"/>
      <c r="K88" s="23"/>
    </row>
    <row r="89" spans="1:11" ht="14.1" customHeight="1">
      <c r="A89" s="23"/>
      <c r="B89" s="23"/>
      <c r="C89" s="27" t="s">
        <v>35</v>
      </c>
      <c r="D89" s="31" t="s">
        <v>1812</v>
      </c>
      <c r="E89" s="31" t="s">
        <v>1813</v>
      </c>
      <c r="F89" s="31" t="s">
        <v>1813</v>
      </c>
      <c r="G89" s="31" t="s">
        <v>1813</v>
      </c>
      <c r="H89" s="23"/>
      <c r="I89" s="23"/>
      <c r="J89" s="23"/>
      <c r="K89" s="23"/>
    </row>
    <row r="90" spans="1:11" ht="14.1" customHeight="1">
      <c r="A90" s="23"/>
      <c r="B90" s="23"/>
      <c r="C90" s="27" t="s">
        <v>40</v>
      </c>
      <c r="D90" s="31" t="s">
        <v>1814</v>
      </c>
      <c r="E90" s="31" t="s">
        <v>1815</v>
      </c>
      <c r="F90" s="31" t="s">
        <v>1815</v>
      </c>
      <c r="G90" s="31" t="s">
        <v>1815</v>
      </c>
      <c r="H90" s="23"/>
      <c r="I90" s="23"/>
      <c r="J90" s="23"/>
      <c r="K90" s="23"/>
    </row>
    <row r="91" spans="1:11" ht="14.1" customHeight="1">
      <c r="A91" s="23"/>
      <c r="B91" s="23"/>
      <c r="C91" s="27" t="s">
        <v>41</v>
      </c>
      <c r="D91" s="31" t="s">
        <v>18</v>
      </c>
      <c r="E91" s="31" t="s">
        <v>42</v>
      </c>
      <c r="F91" s="31" t="s">
        <v>42</v>
      </c>
      <c r="G91" s="31" t="s">
        <v>42</v>
      </c>
      <c r="H91" s="23"/>
      <c r="I91" s="23"/>
      <c r="J91" s="23"/>
      <c r="K91" s="23"/>
    </row>
    <row r="92" spans="1:11" ht="14.1" customHeight="1">
      <c r="A92" s="23"/>
      <c r="B92" s="23"/>
      <c r="C92" s="27" t="s">
        <v>43</v>
      </c>
      <c r="D92" s="31" t="s">
        <v>18</v>
      </c>
      <c r="E92" s="31" t="s">
        <v>1816</v>
      </c>
      <c r="F92" s="31" t="s">
        <v>42</v>
      </c>
      <c r="G92" s="31" t="s">
        <v>42</v>
      </c>
      <c r="H92" s="23"/>
      <c r="I92" s="23"/>
      <c r="J92" s="23"/>
      <c r="K92" s="23"/>
    </row>
    <row r="93" spans="1:11" ht="14.1" customHeight="1">
      <c r="A93" s="23"/>
      <c r="B93" s="23"/>
      <c r="C93" s="27" t="s">
        <v>47</v>
      </c>
      <c r="D93" s="31" t="s">
        <v>18</v>
      </c>
      <c r="E93" s="31" t="s">
        <v>1816</v>
      </c>
      <c r="F93" s="31" t="s">
        <v>42</v>
      </c>
      <c r="G93" s="31" t="s">
        <v>42</v>
      </c>
      <c r="H93" s="23"/>
      <c r="I93" s="23"/>
      <c r="J93" s="23"/>
      <c r="K93" s="23"/>
    </row>
    <row r="94" spans="1:11" ht="14.1" customHeight="1">
      <c r="A94" s="23"/>
      <c r="B94" s="23"/>
      <c r="C94" s="1848" t="s">
        <v>24</v>
      </c>
      <c r="D94" s="1849"/>
      <c r="E94" s="1849"/>
      <c r="F94" s="1849"/>
      <c r="G94" s="1849"/>
      <c r="H94" s="23"/>
      <c r="I94" s="23"/>
      <c r="J94" s="23"/>
      <c r="K94" s="23"/>
    </row>
    <row r="95" spans="1:11" ht="14.1" customHeight="1">
      <c r="A95" s="23"/>
      <c r="B95" s="23"/>
      <c r="C95" s="35"/>
      <c r="D95" s="36">
        <v>2023</v>
      </c>
      <c r="E95" s="36">
        <v>2024</v>
      </c>
      <c r="F95" s="36">
        <v>2025</v>
      </c>
      <c r="G95" s="36">
        <v>2026</v>
      </c>
      <c r="H95" s="23"/>
      <c r="I95" s="23"/>
      <c r="J95" s="23"/>
      <c r="K95" s="23"/>
    </row>
    <row r="96" spans="1:11" ht="14.1" customHeight="1">
      <c r="A96" s="23"/>
      <c r="B96" s="23"/>
      <c r="C96" s="37"/>
      <c r="D96" s="38" t="s">
        <v>22</v>
      </c>
      <c r="E96" s="38" t="s">
        <v>23</v>
      </c>
      <c r="F96" s="38" t="s">
        <v>23</v>
      </c>
      <c r="G96" s="38" t="s">
        <v>23</v>
      </c>
      <c r="H96" s="23"/>
      <c r="I96" s="23"/>
      <c r="J96" s="23"/>
      <c r="K96" s="23"/>
    </row>
    <row r="97" spans="1:11" ht="14.1" customHeight="1">
      <c r="A97" s="23"/>
      <c r="B97" s="23"/>
      <c r="C97" s="39" t="s">
        <v>48</v>
      </c>
      <c r="D97" s="40">
        <v>0</v>
      </c>
      <c r="E97" s="40">
        <v>0</v>
      </c>
      <c r="F97" s="40">
        <v>0</v>
      </c>
      <c r="G97" s="40">
        <v>0</v>
      </c>
      <c r="H97" s="23"/>
      <c r="I97" s="23"/>
      <c r="J97" s="23"/>
      <c r="K97" s="23"/>
    </row>
    <row r="98" spans="1:11" ht="14.1" customHeight="1">
      <c r="A98" s="23"/>
      <c r="B98" s="23"/>
      <c r="C98" s="39" t="s">
        <v>49</v>
      </c>
      <c r="D98" s="40">
        <v>0</v>
      </c>
      <c r="E98" s="40">
        <v>0</v>
      </c>
      <c r="F98" s="40">
        <v>0</v>
      </c>
      <c r="G98" s="40">
        <v>0</v>
      </c>
      <c r="H98" s="23"/>
      <c r="I98" s="23"/>
      <c r="J98" s="23"/>
      <c r="K98" s="23"/>
    </row>
    <row r="99" spans="1:11" ht="14.1" customHeight="1">
      <c r="A99" s="23"/>
      <c r="B99" s="23"/>
      <c r="C99" s="39" t="s">
        <v>50</v>
      </c>
      <c r="D99" s="40">
        <v>0</v>
      </c>
      <c r="E99" s="40">
        <v>0</v>
      </c>
      <c r="F99" s="40">
        <v>0</v>
      </c>
      <c r="G99" s="40">
        <v>0</v>
      </c>
      <c r="H99" s="23"/>
      <c r="I99" s="23"/>
      <c r="J99" s="23"/>
      <c r="K99" s="23"/>
    </row>
    <row r="100" spans="1:11" ht="14.1" customHeight="1">
      <c r="A100" s="23"/>
      <c r="B100" s="23"/>
      <c r="C100" s="39" t="s">
        <v>51</v>
      </c>
      <c r="D100" s="40">
        <v>0</v>
      </c>
      <c r="E100" s="40">
        <v>0</v>
      </c>
      <c r="F100" s="40">
        <v>0</v>
      </c>
      <c r="G100" s="40">
        <v>0</v>
      </c>
      <c r="H100" s="23"/>
      <c r="I100" s="23"/>
      <c r="J100" s="23"/>
      <c r="K100" s="23"/>
    </row>
    <row r="101" spans="1:11" ht="14.1" customHeight="1">
      <c r="A101" s="23"/>
      <c r="B101" s="23"/>
      <c r="C101" s="39" t="s">
        <v>49</v>
      </c>
      <c r="D101" s="40">
        <v>0</v>
      </c>
      <c r="E101" s="40">
        <v>0</v>
      </c>
      <c r="F101" s="40">
        <v>0</v>
      </c>
      <c r="G101" s="40">
        <v>0</v>
      </c>
      <c r="H101" s="23"/>
      <c r="I101" s="23"/>
      <c r="J101" s="23"/>
      <c r="K101" s="23"/>
    </row>
    <row r="102" spans="1:11" ht="14.1" customHeight="1">
      <c r="A102" s="23"/>
      <c r="B102" s="23"/>
      <c r="C102" s="39" t="s">
        <v>50</v>
      </c>
      <c r="D102" s="40">
        <v>0</v>
      </c>
      <c r="E102" s="40">
        <v>0</v>
      </c>
      <c r="F102" s="40">
        <v>0</v>
      </c>
      <c r="G102" s="40">
        <v>0</v>
      </c>
      <c r="H102" s="23"/>
      <c r="I102" s="23"/>
      <c r="J102" s="23"/>
      <c r="K102" s="23"/>
    </row>
    <row r="103" spans="1:11" ht="14.1" customHeight="1">
      <c r="A103" s="23"/>
      <c r="B103" s="23"/>
      <c r="C103" s="39" t="s">
        <v>52</v>
      </c>
      <c r="D103" s="40">
        <v>0</v>
      </c>
      <c r="E103" s="40">
        <v>0</v>
      </c>
      <c r="F103" s="40">
        <v>0</v>
      </c>
      <c r="G103" s="40">
        <v>0</v>
      </c>
      <c r="H103" s="23"/>
      <c r="I103" s="23"/>
      <c r="J103" s="23"/>
      <c r="K103" s="23"/>
    </row>
    <row r="104" spans="1:11" ht="14.1" customHeight="1">
      <c r="A104" s="23"/>
      <c r="B104" s="23"/>
      <c r="C104" s="39" t="s">
        <v>49</v>
      </c>
      <c r="D104" s="40">
        <v>0</v>
      </c>
      <c r="E104" s="40">
        <v>0</v>
      </c>
      <c r="F104" s="40">
        <v>0</v>
      </c>
      <c r="G104" s="40">
        <v>0</v>
      </c>
      <c r="H104" s="23"/>
      <c r="I104" s="23"/>
      <c r="J104" s="23"/>
      <c r="K104" s="23"/>
    </row>
    <row r="105" spans="1:11" ht="14.1" customHeight="1">
      <c r="A105" s="23"/>
      <c r="B105" s="23"/>
      <c r="C105" s="39" t="s">
        <v>50</v>
      </c>
      <c r="D105" s="40">
        <v>0</v>
      </c>
      <c r="E105" s="40">
        <v>0</v>
      </c>
      <c r="F105" s="40">
        <v>0</v>
      </c>
      <c r="G105" s="40">
        <v>0</v>
      </c>
      <c r="H105" s="23"/>
      <c r="I105" s="23"/>
      <c r="J105" s="23"/>
      <c r="K105" s="23"/>
    </row>
    <row r="106" spans="1:11" ht="14.1" customHeight="1">
      <c r="A106" s="23"/>
      <c r="B106" s="23"/>
      <c r="C106" s="39" t="s">
        <v>53</v>
      </c>
      <c r="D106" s="40">
        <v>0</v>
      </c>
      <c r="E106" s="40">
        <v>0</v>
      </c>
      <c r="F106" s="40">
        <v>0</v>
      </c>
      <c r="G106" s="40">
        <v>0</v>
      </c>
      <c r="H106" s="23"/>
      <c r="I106" s="23"/>
      <c r="J106" s="23"/>
      <c r="K106" s="23"/>
    </row>
    <row r="107" spans="1:11" ht="14.1" customHeight="1">
      <c r="A107" s="23"/>
      <c r="B107" s="23"/>
      <c r="C107" s="39" t="s">
        <v>49</v>
      </c>
      <c r="D107" s="40">
        <v>0</v>
      </c>
      <c r="E107" s="40">
        <v>0</v>
      </c>
      <c r="F107" s="40">
        <v>0</v>
      </c>
      <c r="G107" s="40">
        <v>0</v>
      </c>
      <c r="H107" s="23"/>
      <c r="I107" s="23"/>
      <c r="J107" s="23"/>
      <c r="K107" s="23"/>
    </row>
    <row r="108" spans="1:11" ht="14.1" customHeight="1">
      <c r="A108" s="23"/>
      <c r="B108" s="23"/>
      <c r="C108" s="39" t="s">
        <v>50</v>
      </c>
      <c r="D108" s="40">
        <v>0</v>
      </c>
      <c r="E108" s="40">
        <v>0</v>
      </c>
      <c r="F108" s="40">
        <v>0</v>
      </c>
      <c r="G108" s="40">
        <v>0</v>
      </c>
      <c r="H108" s="23"/>
      <c r="I108" s="23"/>
      <c r="J108" s="23"/>
      <c r="K108" s="23"/>
    </row>
    <row r="109" spans="1:11" ht="14.1" customHeight="1">
      <c r="A109" s="23"/>
      <c r="B109" s="23"/>
      <c r="C109" s="39" t="s">
        <v>54</v>
      </c>
      <c r="D109" s="40">
        <v>0</v>
      </c>
      <c r="E109" s="40">
        <v>22000000</v>
      </c>
      <c r="F109" s="40">
        <v>22000000</v>
      </c>
      <c r="G109" s="40">
        <v>22000000</v>
      </c>
      <c r="H109" s="23"/>
      <c r="I109" s="23"/>
      <c r="J109" s="23"/>
      <c r="K109" s="23"/>
    </row>
    <row r="110" spans="1:11" ht="14.1" customHeight="1">
      <c r="A110" s="23"/>
      <c r="B110" s="23"/>
      <c r="C110" s="39" t="s">
        <v>49</v>
      </c>
      <c r="D110" s="40">
        <v>0</v>
      </c>
      <c r="E110" s="40">
        <v>22000000</v>
      </c>
      <c r="F110" s="40">
        <v>22000000</v>
      </c>
      <c r="G110" s="40">
        <v>22000000</v>
      </c>
      <c r="H110" s="23"/>
      <c r="I110" s="23"/>
      <c r="J110" s="23"/>
      <c r="K110" s="23"/>
    </row>
    <row r="111" spans="1:11" ht="14.1" customHeight="1">
      <c r="A111" s="23"/>
      <c r="B111" s="23"/>
      <c r="C111" s="39" t="s">
        <v>50</v>
      </c>
      <c r="D111" s="40">
        <v>0</v>
      </c>
      <c r="E111" s="40">
        <v>0</v>
      </c>
      <c r="F111" s="40">
        <v>0</v>
      </c>
      <c r="G111" s="40">
        <v>0</v>
      </c>
      <c r="H111" s="23"/>
      <c r="I111" s="23"/>
      <c r="J111" s="23"/>
      <c r="K111" s="23"/>
    </row>
    <row r="112" spans="1:11" ht="14.1" customHeight="1">
      <c r="A112" s="23"/>
      <c r="B112" s="23"/>
      <c r="C112" s="39" t="s">
        <v>55</v>
      </c>
      <c r="D112" s="40">
        <v>0</v>
      </c>
      <c r="E112" s="40">
        <v>16000000</v>
      </c>
      <c r="F112" s="40">
        <v>16000000</v>
      </c>
      <c r="G112" s="40">
        <v>16000000</v>
      </c>
      <c r="H112" s="23"/>
      <c r="I112" s="23"/>
      <c r="J112" s="23"/>
      <c r="K112" s="23"/>
    </row>
    <row r="113" spans="1:11" ht="14.1" customHeight="1">
      <c r="A113" s="23"/>
      <c r="B113" s="23"/>
      <c r="C113" s="39" t="s">
        <v>49</v>
      </c>
      <c r="D113" s="40">
        <v>0</v>
      </c>
      <c r="E113" s="40">
        <v>16000000</v>
      </c>
      <c r="F113" s="40">
        <v>16000000</v>
      </c>
      <c r="G113" s="40">
        <v>16000000</v>
      </c>
      <c r="H113" s="23"/>
      <c r="I113" s="23"/>
      <c r="J113" s="23"/>
      <c r="K113" s="23"/>
    </row>
    <row r="114" spans="1:11" ht="14.1" customHeight="1">
      <c r="A114" s="23"/>
      <c r="B114" s="23"/>
      <c r="C114" s="39" t="s">
        <v>50</v>
      </c>
      <c r="D114" s="40">
        <v>0</v>
      </c>
      <c r="E114" s="40">
        <v>0</v>
      </c>
      <c r="F114" s="40">
        <v>0</v>
      </c>
      <c r="G114" s="40">
        <v>0</v>
      </c>
      <c r="H114" s="23"/>
      <c r="I114" s="23"/>
      <c r="J114" s="23"/>
      <c r="K114" s="23"/>
    </row>
    <row r="115" spans="1:11" ht="14.1" customHeight="1">
      <c r="A115" s="23"/>
      <c r="B115" s="23"/>
      <c r="C115" s="39" t="s">
        <v>56</v>
      </c>
      <c r="D115" s="40">
        <v>0</v>
      </c>
      <c r="E115" s="40">
        <v>0</v>
      </c>
      <c r="F115" s="40">
        <v>0</v>
      </c>
      <c r="G115" s="40">
        <v>0</v>
      </c>
      <c r="H115" s="23"/>
      <c r="I115" s="23"/>
      <c r="J115" s="23"/>
      <c r="K115" s="23"/>
    </row>
    <row r="116" spans="1:11" ht="14.1" customHeight="1">
      <c r="A116" s="23"/>
      <c r="B116" s="23"/>
      <c r="C116" s="39" t="s">
        <v>49</v>
      </c>
      <c r="D116" s="40">
        <v>0</v>
      </c>
      <c r="E116" s="40">
        <v>0</v>
      </c>
      <c r="F116" s="40">
        <v>0</v>
      </c>
      <c r="G116" s="40">
        <v>0</v>
      </c>
      <c r="H116" s="23"/>
      <c r="I116" s="23"/>
      <c r="J116" s="23"/>
      <c r="K116" s="23"/>
    </row>
    <row r="117" spans="1:11" ht="14.1" customHeight="1">
      <c r="A117" s="23"/>
      <c r="B117" s="23"/>
      <c r="C117" s="39" t="s">
        <v>50</v>
      </c>
      <c r="D117" s="40">
        <v>0</v>
      </c>
      <c r="E117" s="40">
        <v>0</v>
      </c>
      <c r="F117" s="40">
        <v>0</v>
      </c>
      <c r="G117" s="40">
        <v>0</v>
      </c>
      <c r="H117" s="23"/>
      <c r="I117" s="23"/>
      <c r="J117" s="23"/>
      <c r="K117" s="23"/>
    </row>
    <row r="118" spans="1:11" ht="14.1" customHeight="1">
      <c r="A118" s="23"/>
      <c r="B118" s="23"/>
      <c r="C118" s="39" t="s">
        <v>57</v>
      </c>
      <c r="D118" s="40">
        <v>0</v>
      </c>
      <c r="E118" s="40">
        <v>0</v>
      </c>
      <c r="F118" s="40">
        <v>0</v>
      </c>
      <c r="G118" s="40">
        <v>0</v>
      </c>
      <c r="H118" s="23"/>
      <c r="I118" s="23"/>
      <c r="J118" s="23"/>
      <c r="K118" s="23"/>
    </row>
    <row r="119" spans="1:11" ht="14.1" customHeight="1">
      <c r="A119" s="23"/>
      <c r="B119" s="23"/>
      <c r="C119" s="39" t="s">
        <v>49</v>
      </c>
      <c r="D119" s="40">
        <v>0</v>
      </c>
      <c r="E119" s="40">
        <v>0</v>
      </c>
      <c r="F119" s="40">
        <v>0</v>
      </c>
      <c r="G119" s="40">
        <v>0</v>
      </c>
      <c r="H119" s="23"/>
      <c r="I119" s="23"/>
      <c r="J119" s="23"/>
      <c r="K119" s="23"/>
    </row>
    <row r="120" spans="1:11" ht="14.1" customHeight="1">
      <c r="A120" s="23"/>
      <c r="B120" s="23"/>
      <c r="C120" s="39" t="s">
        <v>58</v>
      </c>
      <c r="D120" s="40">
        <v>0</v>
      </c>
      <c r="E120" s="40">
        <v>0</v>
      </c>
      <c r="F120" s="40">
        <v>0</v>
      </c>
      <c r="G120" s="40">
        <v>0</v>
      </c>
      <c r="H120" s="23"/>
      <c r="I120" s="23"/>
      <c r="J120" s="23"/>
      <c r="K120" s="23"/>
    </row>
    <row r="121" spans="1:11" ht="14.1" customHeight="1">
      <c r="A121" s="23"/>
      <c r="B121" s="23"/>
      <c r="C121" s="39" t="s">
        <v>59</v>
      </c>
      <c r="D121" s="40">
        <v>0</v>
      </c>
      <c r="E121" s="40">
        <v>0</v>
      </c>
      <c r="F121" s="40">
        <v>0</v>
      </c>
      <c r="G121" s="40">
        <v>0</v>
      </c>
      <c r="H121" s="23"/>
      <c r="I121" s="23"/>
      <c r="J121" s="23"/>
      <c r="K121" s="23"/>
    </row>
    <row r="122" spans="1:11" ht="14.1" customHeight="1">
      <c r="A122" s="23"/>
      <c r="B122" s="23"/>
      <c r="C122" s="39" t="s">
        <v>60</v>
      </c>
      <c r="D122" s="40">
        <v>0</v>
      </c>
      <c r="E122" s="40">
        <v>0</v>
      </c>
      <c r="F122" s="40">
        <v>0</v>
      </c>
      <c r="G122" s="40">
        <v>0</v>
      </c>
      <c r="H122" s="23"/>
      <c r="I122" s="23"/>
      <c r="J122" s="23"/>
      <c r="K122" s="23"/>
    </row>
    <row r="123" spans="1:11" ht="14.1" customHeight="1">
      <c r="A123" s="23"/>
      <c r="B123" s="23"/>
      <c r="C123" s="39" t="s">
        <v>61</v>
      </c>
      <c r="D123" s="40">
        <v>0</v>
      </c>
      <c r="E123" s="40">
        <v>0</v>
      </c>
      <c r="F123" s="40">
        <v>0</v>
      </c>
      <c r="G123" s="40">
        <v>0</v>
      </c>
      <c r="H123" s="23"/>
      <c r="I123" s="23"/>
      <c r="J123" s="23"/>
      <c r="K123" s="23"/>
    </row>
    <row r="124" spans="1:11" ht="14.1" customHeight="1">
      <c r="A124" s="23"/>
      <c r="B124" s="23"/>
      <c r="C124" s="39" t="s">
        <v>62</v>
      </c>
      <c r="D124" s="40">
        <v>0</v>
      </c>
      <c r="E124" s="40">
        <v>0</v>
      </c>
      <c r="F124" s="40">
        <v>0</v>
      </c>
      <c r="G124" s="40">
        <v>0</v>
      </c>
      <c r="H124" s="23"/>
      <c r="I124" s="23"/>
      <c r="J124" s="23"/>
      <c r="K124" s="23"/>
    </row>
    <row r="125" spans="1:11" ht="14.1" customHeight="1">
      <c r="A125" s="23"/>
      <c r="B125" s="23"/>
      <c r="C125" s="39" t="s">
        <v>49</v>
      </c>
      <c r="D125" s="40">
        <v>0</v>
      </c>
      <c r="E125" s="40">
        <v>0</v>
      </c>
      <c r="F125" s="40">
        <v>0</v>
      </c>
      <c r="G125" s="40">
        <v>0</v>
      </c>
      <c r="H125" s="23"/>
      <c r="I125" s="23"/>
      <c r="J125" s="23"/>
      <c r="K125" s="23"/>
    </row>
    <row r="126" spans="1:11" ht="14.1" customHeight="1">
      <c r="A126" s="23"/>
      <c r="B126" s="23"/>
      <c r="C126" s="39" t="s">
        <v>58</v>
      </c>
      <c r="D126" s="40">
        <v>0</v>
      </c>
      <c r="E126" s="40">
        <v>0</v>
      </c>
      <c r="F126" s="40">
        <v>0</v>
      </c>
      <c r="G126" s="40">
        <v>0</v>
      </c>
      <c r="H126" s="23"/>
      <c r="I126" s="23"/>
      <c r="J126" s="23"/>
      <c r="K126" s="23"/>
    </row>
    <row r="127" spans="1:11" ht="14.1" customHeight="1">
      <c r="A127" s="23"/>
      <c r="B127" s="23"/>
      <c r="C127" s="39" t="s">
        <v>59</v>
      </c>
      <c r="D127" s="40">
        <v>0</v>
      </c>
      <c r="E127" s="40">
        <v>0</v>
      </c>
      <c r="F127" s="40">
        <v>0</v>
      </c>
      <c r="G127" s="40">
        <v>0</v>
      </c>
      <c r="H127" s="23"/>
      <c r="I127" s="23"/>
      <c r="J127" s="23"/>
      <c r="K127" s="23"/>
    </row>
    <row r="128" spans="1:11" ht="14.1" customHeight="1">
      <c r="A128" s="23"/>
      <c r="B128" s="23"/>
      <c r="C128" s="39" t="s">
        <v>60</v>
      </c>
      <c r="D128" s="40">
        <v>0</v>
      </c>
      <c r="E128" s="40">
        <v>0</v>
      </c>
      <c r="F128" s="40">
        <v>0</v>
      </c>
      <c r="G128" s="40">
        <v>0</v>
      </c>
      <c r="H128" s="23"/>
      <c r="I128" s="23"/>
      <c r="J128" s="23"/>
      <c r="K128" s="23"/>
    </row>
    <row r="129" spans="1:11" ht="14.1" customHeight="1">
      <c r="A129" s="23"/>
      <c r="B129" s="23"/>
      <c r="C129" s="39" t="s">
        <v>61</v>
      </c>
      <c r="D129" s="40">
        <v>0</v>
      </c>
      <c r="E129" s="40">
        <v>0</v>
      </c>
      <c r="F129" s="40">
        <v>0</v>
      </c>
      <c r="G129" s="40">
        <v>0</v>
      </c>
      <c r="H129" s="23"/>
      <c r="I129" s="23"/>
      <c r="J129" s="23"/>
      <c r="K129" s="23"/>
    </row>
    <row r="130" spans="1:11" ht="14.1" customHeight="1">
      <c r="A130" s="23"/>
      <c r="B130" s="23"/>
      <c r="C130" s="39" t="s">
        <v>63</v>
      </c>
      <c r="D130" s="40">
        <v>0</v>
      </c>
      <c r="E130" s="40">
        <v>0</v>
      </c>
      <c r="F130" s="40">
        <v>0</v>
      </c>
      <c r="G130" s="40">
        <v>0</v>
      </c>
      <c r="H130" s="23"/>
      <c r="I130" s="23"/>
      <c r="J130" s="23"/>
      <c r="K130" s="23"/>
    </row>
    <row r="131" spans="1:11" ht="14.1" customHeight="1">
      <c r="A131" s="23"/>
      <c r="B131" s="23"/>
      <c r="C131" s="39" t="s">
        <v>49</v>
      </c>
      <c r="D131" s="40">
        <v>0</v>
      </c>
      <c r="E131" s="40">
        <v>0</v>
      </c>
      <c r="F131" s="40">
        <v>0</v>
      </c>
      <c r="G131" s="40">
        <v>0</v>
      </c>
      <c r="H131" s="23"/>
      <c r="I131" s="23"/>
      <c r="J131" s="23"/>
      <c r="K131" s="23"/>
    </row>
    <row r="132" spans="1:11" ht="14.1" customHeight="1">
      <c r="A132" s="23"/>
      <c r="B132" s="23"/>
      <c r="C132" s="39" t="s">
        <v>58</v>
      </c>
      <c r="D132" s="40">
        <v>0</v>
      </c>
      <c r="E132" s="40">
        <v>0</v>
      </c>
      <c r="F132" s="40">
        <v>0</v>
      </c>
      <c r="G132" s="40">
        <v>0</v>
      </c>
      <c r="H132" s="23"/>
      <c r="I132" s="23"/>
      <c r="J132" s="23"/>
      <c r="K132" s="23"/>
    </row>
    <row r="133" spans="1:11" ht="14.1" customHeight="1">
      <c r="A133" s="23"/>
      <c r="B133" s="23"/>
      <c r="C133" s="39" t="s">
        <v>59</v>
      </c>
      <c r="D133" s="40">
        <v>0</v>
      </c>
      <c r="E133" s="40">
        <v>0</v>
      </c>
      <c r="F133" s="40">
        <v>0</v>
      </c>
      <c r="G133" s="40">
        <v>0</v>
      </c>
      <c r="H133" s="23"/>
      <c r="I133" s="23"/>
      <c r="J133" s="23"/>
      <c r="K133" s="23"/>
    </row>
    <row r="134" spans="1:11" ht="14.1" customHeight="1">
      <c r="A134" s="23"/>
      <c r="B134" s="23"/>
      <c r="C134" s="39" t="s">
        <v>60</v>
      </c>
      <c r="D134" s="40">
        <v>0</v>
      </c>
      <c r="E134" s="40">
        <v>0</v>
      </c>
      <c r="F134" s="40">
        <v>0</v>
      </c>
      <c r="G134" s="40">
        <v>0</v>
      </c>
      <c r="H134" s="23"/>
      <c r="I134" s="23"/>
      <c r="J134" s="23"/>
      <c r="K134" s="23"/>
    </row>
    <row r="135" spans="1:11" ht="14.1" customHeight="1">
      <c r="A135" s="23"/>
      <c r="B135" s="23"/>
      <c r="C135" s="39" t="s">
        <v>61</v>
      </c>
      <c r="D135" s="40">
        <v>0</v>
      </c>
      <c r="E135" s="40">
        <v>0</v>
      </c>
      <c r="F135" s="40">
        <v>0</v>
      </c>
      <c r="G135" s="40">
        <v>0</v>
      </c>
      <c r="H135" s="23"/>
      <c r="I135" s="23"/>
      <c r="J135" s="23"/>
      <c r="K135" s="23"/>
    </row>
    <row r="136" spans="1:11" ht="14.1" customHeight="1">
      <c r="A136" s="23"/>
      <c r="B136" s="23"/>
      <c r="C136" s="39" t="s">
        <v>64</v>
      </c>
      <c r="D136" s="40">
        <v>0</v>
      </c>
      <c r="E136" s="40">
        <v>0</v>
      </c>
      <c r="F136" s="40">
        <v>0</v>
      </c>
      <c r="G136" s="40">
        <v>0</v>
      </c>
      <c r="H136" s="23"/>
      <c r="I136" s="23"/>
      <c r="J136" s="23"/>
      <c r="K136" s="23"/>
    </row>
    <row r="137" spans="1:11" ht="14.1" customHeight="1">
      <c r="A137" s="23"/>
      <c r="B137" s="23"/>
      <c r="C137" s="39" t="s">
        <v>65</v>
      </c>
      <c r="D137" s="40">
        <v>0</v>
      </c>
      <c r="E137" s="40">
        <v>0</v>
      </c>
      <c r="F137" s="40">
        <v>0</v>
      </c>
      <c r="G137" s="40">
        <v>0</v>
      </c>
      <c r="H137" s="23"/>
      <c r="I137" s="23"/>
      <c r="J137" s="23"/>
      <c r="K137" s="23"/>
    </row>
    <row r="138" spans="1:11" ht="14.1" customHeight="1">
      <c r="A138" s="23"/>
      <c r="B138" s="23"/>
      <c r="C138" s="41" t="s">
        <v>25</v>
      </c>
      <c r="D138" s="40">
        <v>0</v>
      </c>
      <c r="E138" s="40">
        <v>38000000</v>
      </c>
      <c r="F138" s="40">
        <v>38000000</v>
      </c>
      <c r="G138" s="40">
        <v>38000000</v>
      </c>
      <c r="H138" s="23"/>
      <c r="I138" s="23"/>
      <c r="J138" s="23"/>
      <c r="K138" s="23"/>
    </row>
    <row r="139" spans="1:11" ht="14.1" customHeight="1">
      <c r="A139" s="23"/>
      <c r="B139" s="23"/>
      <c r="C139" s="1852" t="s">
        <v>66</v>
      </c>
      <c r="D139" s="1853"/>
      <c r="E139" s="1853"/>
      <c r="F139" s="1853"/>
      <c r="G139" s="1853"/>
      <c r="H139" s="23"/>
      <c r="I139" s="23"/>
      <c r="J139" s="23"/>
      <c r="K139" s="23"/>
    </row>
    <row r="140" spans="1:11" ht="14.1" customHeight="1">
      <c r="A140" s="23"/>
      <c r="B140" s="23"/>
      <c r="C140" s="32" t="s">
        <v>1817</v>
      </c>
      <c r="D140" s="1852" t="s">
        <v>277</v>
      </c>
      <c r="E140" s="1853"/>
      <c r="F140" s="1853"/>
      <c r="G140" s="1853"/>
      <c r="H140" s="23"/>
      <c r="I140" s="23"/>
      <c r="J140" s="23"/>
      <c r="K140" s="23"/>
    </row>
    <row r="141" spans="1:11" ht="14.1" customHeight="1">
      <c r="A141" s="23"/>
      <c r="B141" s="23"/>
      <c r="C141" s="33" t="s">
        <v>19</v>
      </c>
      <c r="D141" s="1850" t="s">
        <v>1818</v>
      </c>
      <c r="E141" s="1851"/>
      <c r="F141" s="1851"/>
      <c r="G141" s="1851"/>
      <c r="H141" s="23"/>
      <c r="I141" s="23"/>
      <c r="J141" s="23"/>
      <c r="K141" s="23"/>
    </row>
    <row r="142" spans="1:11" ht="14.1" customHeight="1">
      <c r="A142" s="23"/>
      <c r="B142" s="23"/>
      <c r="C142" s="34" t="s">
        <v>20</v>
      </c>
      <c r="D142" s="1846" t="s">
        <v>1819</v>
      </c>
      <c r="E142" s="1847"/>
      <c r="F142" s="1847"/>
      <c r="G142" s="1847"/>
      <c r="H142" s="23"/>
      <c r="I142" s="23"/>
      <c r="J142" s="23"/>
      <c r="K142" s="23"/>
    </row>
    <row r="143" spans="1:11" ht="14.1" customHeight="1">
      <c r="A143" s="23"/>
      <c r="B143" s="23"/>
      <c r="C143" s="34" t="s">
        <v>21</v>
      </c>
      <c r="D143" s="1846" t="s">
        <v>524</v>
      </c>
      <c r="E143" s="1847"/>
      <c r="F143" s="1847"/>
      <c r="G143" s="1847"/>
      <c r="H143" s="23"/>
      <c r="I143" s="23"/>
      <c r="J143" s="23"/>
      <c r="K143" s="23"/>
    </row>
    <row r="144" spans="1:11" ht="15" customHeight="1">
      <c r="A144" s="23"/>
      <c r="B144" s="23"/>
      <c r="C144" s="35"/>
      <c r="D144" s="36">
        <v>2023</v>
      </c>
      <c r="E144" s="36">
        <v>2024</v>
      </c>
      <c r="F144" s="36">
        <v>2025</v>
      </c>
      <c r="G144" s="36">
        <v>2026</v>
      </c>
      <c r="H144" s="23"/>
      <c r="I144" s="23"/>
      <c r="J144" s="23"/>
      <c r="K144" s="23"/>
    </row>
    <row r="145" spans="1:11" ht="15" customHeight="1">
      <c r="A145" s="23"/>
      <c r="B145" s="23"/>
      <c r="C145" s="37"/>
      <c r="D145" s="38" t="s">
        <v>22</v>
      </c>
      <c r="E145" s="38" t="s">
        <v>23</v>
      </c>
      <c r="F145" s="38" t="s">
        <v>23</v>
      </c>
      <c r="G145" s="38" t="s">
        <v>23</v>
      </c>
      <c r="H145" s="23"/>
      <c r="I145" s="23"/>
      <c r="J145" s="23"/>
      <c r="K145" s="23"/>
    </row>
    <row r="146" spans="1:11" ht="14.1" customHeight="1">
      <c r="A146" s="23"/>
      <c r="B146" s="23"/>
      <c r="C146" s="27" t="s">
        <v>33</v>
      </c>
      <c r="D146" s="31" t="s">
        <v>270</v>
      </c>
      <c r="E146" s="31" t="s">
        <v>162</v>
      </c>
      <c r="F146" s="31" t="s">
        <v>162</v>
      </c>
      <c r="G146" s="31" t="s">
        <v>42</v>
      </c>
      <c r="H146" s="23"/>
      <c r="I146" s="23"/>
      <c r="J146" s="23"/>
      <c r="K146" s="23"/>
    </row>
    <row r="147" spans="1:11" ht="14.1" customHeight="1">
      <c r="A147" s="23"/>
      <c r="B147" s="23"/>
      <c r="C147" s="27" t="s">
        <v>35</v>
      </c>
      <c r="D147" s="31" t="s">
        <v>42</v>
      </c>
      <c r="E147" s="31" t="s">
        <v>1820</v>
      </c>
      <c r="F147" s="31" t="s">
        <v>280</v>
      </c>
      <c r="G147" s="31" t="s">
        <v>42</v>
      </c>
      <c r="H147" s="23"/>
      <c r="I147" s="23"/>
      <c r="J147" s="23"/>
      <c r="K147" s="23"/>
    </row>
    <row r="148" spans="1:11" ht="14.1" customHeight="1">
      <c r="A148" s="23"/>
      <c r="B148" s="23"/>
      <c r="C148" s="27" t="s">
        <v>40</v>
      </c>
      <c r="D148" s="31" t="s">
        <v>42</v>
      </c>
      <c r="E148" s="31" t="s">
        <v>282</v>
      </c>
      <c r="F148" s="31" t="s">
        <v>283</v>
      </c>
      <c r="G148" s="31" t="s">
        <v>42</v>
      </c>
      <c r="H148" s="23"/>
      <c r="I148" s="23"/>
      <c r="J148" s="23"/>
      <c r="K148" s="23"/>
    </row>
    <row r="149" spans="1:11" ht="14.1" customHeight="1">
      <c r="A149" s="23"/>
      <c r="B149" s="23"/>
      <c r="C149" s="27" t="s">
        <v>41</v>
      </c>
      <c r="D149" s="31" t="s">
        <v>18</v>
      </c>
      <c r="E149" s="31" t="s">
        <v>148</v>
      </c>
      <c r="F149" s="31" t="s">
        <v>42</v>
      </c>
      <c r="G149" s="31" t="s">
        <v>122</v>
      </c>
      <c r="H149" s="23"/>
      <c r="I149" s="23"/>
      <c r="J149" s="23"/>
      <c r="K149" s="23"/>
    </row>
    <row r="150" spans="1:11" ht="14.1" customHeight="1">
      <c r="A150" s="23"/>
      <c r="B150" s="23"/>
      <c r="C150" s="27" t="s">
        <v>43</v>
      </c>
      <c r="D150" s="31" t="s">
        <v>18</v>
      </c>
      <c r="E150" s="31" t="s">
        <v>18</v>
      </c>
      <c r="F150" s="31" t="s">
        <v>34</v>
      </c>
      <c r="G150" s="31" t="s">
        <v>122</v>
      </c>
      <c r="H150" s="23"/>
      <c r="I150" s="23"/>
      <c r="J150" s="23"/>
      <c r="K150" s="23"/>
    </row>
    <row r="151" spans="1:11" ht="14.1" customHeight="1">
      <c r="A151" s="23"/>
      <c r="B151" s="23"/>
      <c r="C151" s="27" t="s">
        <v>47</v>
      </c>
      <c r="D151" s="31" t="s">
        <v>18</v>
      </c>
      <c r="E151" s="31" t="s">
        <v>18</v>
      </c>
      <c r="F151" s="31" t="s">
        <v>34</v>
      </c>
      <c r="G151" s="31" t="s">
        <v>122</v>
      </c>
      <c r="H151" s="23"/>
      <c r="I151" s="23"/>
      <c r="J151" s="23"/>
      <c r="K151" s="23"/>
    </row>
    <row r="152" spans="1:11" ht="14.1" customHeight="1">
      <c r="A152" s="23"/>
      <c r="B152" s="23"/>
      <c r="C152" s="1848" t="s">
        <v>24</v>
      </c>
      <c r="D152" s="1849"/>
      <c r="E152" s="1849"/>
      <c r="F152" s="1849"/>
      <c r="G152" s="1849"/>
      <c r="H152" s="23"/>
      <c r="I152" s="23"/>
      <c r="J152" s="23"/>
      <c r="K152" s="23"/>
    </row>
    <row r="153" spans="1:11" ht="14.1" customHeight="1">
      <c r="A153" s="23"/>
      <c r="B153" s="23"/>
      <c r="C153" s="35"/>
      <c r="D153" s="36">
        <v>2023</v>
      </c>
      <c r="E153" s="36">
        <v>2024</v>
      </c>
      <c r="F153" s="36">
        <v>2025</v>
      </c>
      <c r="G153" s="36">
        <v>2026</v>
      </c>
      <c r="H153" s="23"/>
      <c r="I153" s="23"/>
      <c r="J153" s="23"/>
      <c r="K153" s="23"/>
    </row>
    <row r="154" spans="1:11" ht="14.1" customHeight="1">
      <c r="A154" s="23"/>
      <c r="B154" s="23"/>
      <c r="C154" s="37"/>
      <c r="D154" s="38" t="s">
        <v>22</v>
      </c>
      <c r="E154" s="38" t="s">
        <v>23</v>
      </c>
      <c r="F154" s="38" t="s">
        <v>23</v>
      </c>
      <c r="G154" s="38" t="s">
        <v>23</v>
      </c>
      <c r="H154" s="23"/>
      <c r="I154" s="23"/>
      <c r="J154" s="23"/>
      <c r="K154" s="23"/>
    </row>
    <row r="155" spans="1:11" ht="14.1" customHeight="1">
      <c r="A155" s="23"/>
      <c r="B155" s="23"/>
      <c r="C155" s="39" t="s">
        <v>48</v>
      </c>
      <c r="D155" s="40">
        <v>0</v>
      </c>
      <c r="E155" s="40">
        <v>0</v>
      </c>
      <c r="F155" s="40">
        <v>0</v>
      </c>
      <c r="G155" s="40">
        <v>0</v>
      </c>
      <c r="H155" s="23"/>
      <c r="I155" s="23"/>
      <c r="J155" s="23"/>
      <c r="K155" s="23"/>
    </row>
    <row r="156" spans="1:11" ht="14.1" customHeight="1">
      <c r="A156" s="23"/>
      <c r="B156" s="23"/>
      <c r="C156" s="39" t="s">
        <v>49</v>
      </c>
      <c r="D156" s="40">
        <v>0</v>
      </c>
      <c r="E156" s="40">
        <v>0</v>
      </c>
      <c r="F156" s="40">
        <v>0</v>
      </c>
      <c r="G156" s="40">
        <v>0</v>
      </c>
      <c r="H156" s="23"/>
      <c r="I156" s="23"/>
      <c r="J156" s="23"/>
      <c r="K156" s="23"/>
    </row>
    <row r="157" spans="1:11" ht="14.1" customHeight="1">
      <c r="A157" s="23"/>
      <c r="B157" s="23"/>
      <c r="C157" s="39" t="s">
        <v>50</v>
      </c>
      <c r="D157" s="40">
        <v>0</v>
      </c>
      <c r="E157" s="40">
        <v>0</v>
      </c>
      <c r="F157" s="40">
        <v>0</v>
      </c>
      <c r="G157" s="40">
        <v>0</v>
      </c>
      <c r="H157" s="23"/>
      <c r="I157" s="23"/>
      <c r="J157" s="23"/>
      <c r="K157" s="23"/>
    </row>
    <row r="158" spans="1:11" ht="14.1" customHeight="1">
      <c r="A158" s="23"/>
      <c r="B158" s="23"/>
      <c r="C158" s="39" t="s">
        <v>51</v>
      </c>
      <c r="D158" s="40">
        <v>0</v>
      </c>
      <c r="E158" s="40">
        <v>0</v>
      </c>
      <c r="F158" s="40">
        <v>0</v>
      </c>
      <c r="G158" s="40">
        <v>0</v>
      </c>
      <c r="H158" s="23"/>
      <c r="I158" s="23"/>
      <c r="J158" s="23"/>
      <c r="K158" s="23"/>
    </row>
    <row r="159" spans="1:11" ht="14.1" customHeight="1">
      <c r="A159" s="23"/>
      <c r="B159" s="23"/>
      <c r="C159" s="39" t="s">
        <v>49</v>
      </c>
      <c r="D159" s="40">
        <v>0</v>
      </c>
      <c r="E159" s="40">
        <v>0</v>
      </c>
      <c r="F159" s="40">
        <v>0</v>
      </c>
      <c r="G159" s="40">
        <v>0</v>
      </c>
      <c r="H159" s="23"/>
      <c r="I159" s="23"/>
      <c r="J159" s="23"/>
      <c r="K159" s="23"/>
    </row>
    <row r="160" spans="1:11" ht="14.1" customHeight="1">
      <c r="A160" s="23"/>
      <c r="B160" s="23"/>
      <c r="C160" s="39" t="s">
        <v>50</v>
      </c>
      <c r="D160" s="40">
        <v>0</v>
      </c>
      <c r="E160" s="40">
        <v>0</v>
      </c>
      <c r="F160" s="40">
        <v>0</v>
      </c>
      <c r="G160" s="40">
        <v>0</v>
      </c>
      <c r="H160" s="23"/>
      <c r="I160" s="23"/>
      <c r="J160" s="23"/>
      <c r="K160" s="23"/>
    </row>
    <row r="161" spans="1:11" ht="14.1" customHeight="1">
      <c r="A161" s="23"/>
      <c r="B161" s="23"/>
      <c r="C161" s="39" t="s">
        <v>52</v>
      </c>
      <c r="D161" s="40">
        <v>0</v>
      </c>
      <c r="E161" s="40">
        <v>0</v>
      </c>
      <c r="F161" s="40">
        <v>0</v>
      </c>
      <c r="G161" s="40">
        <v>0</v>
      </c>
      <c r="H161" s="23"/>
      <c r="I161" s="23"/>
      <c r="J161" s="23"/>
      <c r="K161" s="23"/>
    </row>
    <row r="162" spans="1:11" ht="14.1" customHeight="1">
      <c r="A162" s="23"/>
      <c r="B162" s="23"/>
      <c r="C162" s="39" t="s">
        <v>49</v>
      </c>
      <c r="D162" s="40">
        <v>0</v>
      </c>
      <c r="E162" s="40">
        <v>0</v>
      </c>
      <c r="F162" s="40">
        <v>0</v>
      </c>
      <c r="G162" s="40">
        <v>0</v>
      </c>
      <c r="H162" s="23"/>
      <c r="I162" s="23"/>
      <c r="J162" s="23"/>
      <c r="K162" s="23"/>
    </row>
    <row r="163" spans="1:11" ht="14.1" customHeight="1">
      <c r="A163" s="23"/>
      <c r="B163" s="23"/>
      <c r="C163" s="39" t="s">
        <v>50</v>
      </c>
      <c r="D163" s="40">
        <v>0</v>
      </c>
      <c r="E163" s="40">
        <v>0</v>
      </c>
      <c r="F163" s="40">
        <v>0</v>
      </c>
      <c r="G163" s="40">
        <v>0</v>
      </c>
      <c r="H163" s="23"/>
      <c r="I163" s="23"/>
      <c r="J163" s="23"/>
      <c r="K163" s="23"/>
    </row>
    <row r="164" spans="1:11" ht="14.1" customHeight="1">
      <c r="A164" s="23"/>
      <c r="B164" s="23"/>
      <c r="C164" s="39" t="s">
        <v>53</v>
      </c>
      <c r="D164" s="40">
        <v>0</v>
      </c>
      <c r="E164" s="40">
        <v>0</v>
      </c>
      <c r="F164" s="40">
        <v>0</v>
      </c>
      <c r="G164" s="40">
        <v>0</v>
      </c>
      <c r="H164" s="23"/>
      <c r="I164" s="23"/>
      <c r="J164" s="23"/>
      <c r="K164" s="23"/>
    </row>
    <row r="165" spans="1:11" ht="14.1" customHeight="1">
      <c r="A165" s="23"/>
      <c r="B165" s="23"/>
      <c r="C165" s="39" t="s">
        <v>49</v>
      </c>
      <c r="D165" s="40">
        <v>0</v>
      </c>
      <c r="E165" s="40">
        <v>0</v>
      </c>
      <c r="F165" s="40">
        <v>0</v>
      </c>
      <c r="G165" s="40">
        <v>0</v>
      </c>
      <c r="H165" s="23"/>
      <c r="I165" s="23"/>
      <c r="J165" s="23"/>
      <c r="K165" s="23"/>
    </row>
    <row r="166" spans="1:11" ht="14.1" customHeight="1">
      <c r="A166" s="23"/>
      <c r="B166" s="23"/>
      <c r="C166" s="39" t="s">
        <v>50</v>
      </c>
      <c r="D166" s="40">
        <v>0</v>
      </c>
      <c r="E166" s="40">
        <v>0</v>
      </c>
      <c r="F166" s="40">
        <v>0</v>
      </c>
      <c r="G166" s="40">
        <v>0</v>
      </c>
      <c r="H166" s="23"/>
      <c r="I166" s="23"/>
      <c r="J166" s="23"/>
      <c r="K166" s="23"/>
    </row>
    <row r="167" spans="1:11" ht="14.1" customHeight="1">
      <c r="A167" s="23"/>
      <c r="B167" s="23"/>
      <c r="C167" s="39" t="s">
        <v>54</v>
      </c>
      <c r="D167" s="40">
        <v>0</v>
      </c>
      <c r="E167" s="40">
        <v>0</v>
      </c>
      <c r="F167" s="40">
        <v>0</v>
      </c>
      <c r="G167" s="40">
        <v>0</v>
      </c>
      <c r="H167" s="23"/>
      <c r="I167" s="23"/>
      <c r="J167" s="23"/>
      <c r="K167" s="23"/>
    </row>
    <row r="168" spans="1:11" ht="14.1" customHeight="1">
      <c r="A168" s="23"/>
      <c r="B168" s="23"/>
      <c r="C168" s="39" t="s">
        <v>49</v>
      </c>
      <c r="D168" s="40">
        <v>0</v>
      </c>
      <c r="E168" s="40">
        <v>0</v>
      </c>
      <c r="F168" s="40">
        <v>0</v>
      </c>
      <c r="G168" s="40">
        <v>0</v>
      </c>
      <c r="H168" s="23"/>
      <c r="I168" s="23"/>
      <c r="J168" s="23"/>
      <c r="K168" s="23"/>
    </row>
    <row r="169" spans="1:11" ht="14.1" customHeight="1">
      <c r="A169" s="23"/>
      <c r="B169" s="23"/>
      <c r="C169" s="39" t="s">
        <v>50</v>
      </c>
      <c r="D169" s="40">
        <v>0</v>
      </c>
      <c r="E169" s="40">
        <v>0</v>
      </c>
      <c r="F169" s="40">
        <v>0</v>
      </c>
      <c r="G169" s="40">
        <v>0</v>
      </c>
      <c r="H169" s="23"/>
      <c r="I169" s="23"/>
      <c r="J169" s="23"/>
      <c r="K169" s="23"/>
    </row>
    <row r="170" spans="1:11" ht="14.1" customHeight="1">
      <c r="A170" s="23"/>
      <c r="B170" s="23"/>
      <c r="C170" s="39" t="s">
        <v>55</v>
      </c>
      <c r="D170" s="40">
        <v>0</v>
      </c>
      <c r="E170" s="40">
        <v>0</v>
      </c>
      <c r="F170" s="40">
        <v>0</v>
      </c>
      <c r="G170" s="40">
        <v>0</v>
      </c>
      <c r="H170" s="23"/>
      <c r="I170" s="23"/>
      <c r="J170" s="23"/>
      <c r="K170" s="23"/>
    </row>
    <row r="171" spans="1:11" ht="14.1" customHeight="1">
      <c r="A171" s="23"/>
      <c r="B171" s="23"/>
      <c r="C171" s="39" t="s">
        <v>49</v>
      </c>
      <c r="D171" s="40">
        <v>0</v>
      </c>
      <c r="E171" s="40">
        <v>0</v>
      </c>
      <c r="F171" s="40">
        <v>0</v>
      </c>
      <c r="G171" s="40">
        <v>0</v>
      </c>
      <c r="H171" s="23"/>
      <c r="I171" s="23"/>
      <c r="J171" s="23"/>
      <c r="K171" s="23"/>
    </row>
    <row r="172" spans="1:11" ht="14.1" customHeight="1">
      <c r="A172" s="23"/>
      <c r="B172" s="23"/>
      <c r="C172" s="39" t="s">
        <v>50</v>
      </c>
      <c r="D172" s="40">
        <v>0</v>
      </c>
      <c r="E172" s="40">
        <v>0</v>
      </c>
      <c r="F172" s="40">
        <v>0</v>
      </c>
      <c r="G172" s="40">
        <v>0</v>
      </c>
      <c r="H172" s="23"/>
      <c r="I172" s="23"/>
      <c r="J172" s="23"/>
      <c r="K172" s="23"/>
    </row>
    <row r="173" spans="1:11" ht="14.1" customHeight="1">
      <c r="A173" s="23"/>
      <c r="B173" s="23"/>
      <c r="C173" s="39" t="s">
        <v>56</v>
      </c>
      <c r="D173" s="40">
        <v>0</v>
      </c>
      <c r="E173" s="40">
        <v>0</v>
      </c>
      <c r="F173" s="40">
        <v>0</v>
      </c>
      <c r="G173" s="40">
        <v>0</v>
      </c>
      <c r="H173" s="23"/>
      <c r="I173" s="23"/>
      <c r="J173" s="23"/>
      <c r="K173" s="23"/>
    </row>
    <row r="174" spans="1:11" ht="14.1" customHeight="1">
      <c r="A174" s="23"/>
      <c r="B174" s="23"/>
      <c r="C174" s="39" t="s">
        <v>49</v>
      </c>
      <c r="D174" s="40">
        <v>0</v>
      </c>
      <c r="E174" s="40">
        <v>0</v>
      </c>
      <c r="F174" s="40">
        <v>0</v>
      </c>
      <c r="G174" s="40">
        <v>0</v>
      </c>
      <c r="H174" s="23"/>
      <c r="I174" s="23"/>
      <c r="J174" s="23"/>
      <c r="K174" s="23"/>
    </row>
    <row r="175" spans="1:11" ht="14.1" customHeight="1">
      <c r="A175" s="23"/>
      <c r="B175" s="23"/>
      <c r="C175" s="39" t="s">
        <v>50</v>
      </c>
      <c r="D175" s="40">
        <v>0</v>
      </c>
      <c r="E175" s="40">
        <v>0</v>
      </c>
      <c r="F175" s="40">
        <v>0</v>
      </c>
      <c r="G175" s="40">
        <v>0</v>
      </c>
      <c r="H175" s="23"/>
      <c r="I175" s="23"/>
      <c r="J175" s="23"/>
      <c r="K175" s="23"/>
    </row>
    <row r="176" spans="1:11" ht="14.1" customHeight="1">
      <c r="A176" s="23"/>
      <c r="B176" s="23"/>
      <c r="C176" s="39" t="s">
        <v>57</v>
      </c>
      <c r="D176" s="40">
        <v>0</v>
      </c>
      <c r="E176" s="40">
        <v>0</v>
      </c>
      <c r="F176" s="40">
        <v>0</v>
      </c>
      <c r="G176" s="40">
        <v>0</v>
      </c>
      <c r="H176" s="23"/>
      <c r="I176" s="23"/>
      <c r="J176" s="23"/>
      <c r="K176" s="23"/>
    </row>
    <row r="177" spans="1:11" ht="14.1" customHeight="1">
      <c r="A177" s="23"/>
      <c r="B177" s="23"/>
      <c r="C177" s="39" t="s">
        <v>49</v>
      </c>
      <c r="D177" s="40">
        <v>0</v>
      </c>
      <c r="E177" s="40">
        <v>0</v>
      </c>
      <c r="F177" s="40">
        <v>0</v>
      </c>
      <c r="G177" s="40">
        <v>0</v>
      </c>
      <c r="H177" s="23"/>
      <c r="I177" s="23"/>
      <c r="J177" s="23"/>
      <c r="K177" s="23"/>
    </row>
    <row r="178" spans="1:11" ht="14.1" customHeight="1">
      <c r="A178" s="23"/>
      <c r="B178" s="23"/>
      <c r="C178" s="39" t="s">
        <v>58</v>
      </c>
      <c r="D178" s="40">
        <v>0</v>
      </c>
      <c r="E178" s="40">
        <v>0</v>
      </c>
      <c r="F178" s="40">
        <v>0</v>
      </c>
      <c r="G178" s="40">
        <v>0</v>
      </c>
      <c r="H178" s="23"/>
      <c r="I178" s="23"/>
      <c r="J178" s="23"/>
      <c r="K178" s="23"/>
    </row>
    <row r="179" spans="1:11" ht="14.1" customHeight="1">
      <c r="A179" s="23"/>
      <c r="B179" s="23"/>
      <c r="C179" s="39" t="s">
        <v>59</v>
      </c>
      <c r="D179" s="40">
        <v>0</v>
      </c>
      <c r="E179" s="40">
        <v>0</v>
      </c>
      <c r="F179" s="40">
        <v>0</v>
      </c>
      <c r="G179" s="40">
        <v>0</v>
      </c>
      <c r="H179" s="23"/>
      <c r="I179" s="23"/>
      <c r="J179" s="23"/>
      <c r="K179" s="23"/>
    </row>
    <row r="180" spans="1:11" ht="14.1" customHeight="1">
      <c r="A180" s="23"/>
      <c r="B180" s="23"/>
      <c r="C180" s="39" t="s">
        <v>60</v>
      </c>
      <c r="D180" s="40">
        <v>0</v>
      </c>
      <c r="E180" s="40">
        <v>0</v>
      </c>
      <c r="F180" s="40">
        <v>0</v>
      </c>
      <c r="G180" s="40">
        <v>0</v>
      </c>
      <c r="H180" s="23"/>
      <c r="I180" s="23"/>
      <c r="J180" s="23"/>
      <c r="K180" s="23"/>
    </row>
    <row r="181" spans="1:11" ht="14.1" customHeight="1">
      <c r="A181" s="23"/>
      <c r="B181" s="23"/>
      <c r="C181" s="39" t="s">
        <v>61</v>
      </c>
      <c r="D181" s="40">
        <v>0</v>
      </c>
      <c r="E181" s="40">
        <v>0</v>
      </c>
      <c r="F181" s="40">
        <v>0</v>
      </c>
      <c r="G181" s="40">
        <v>0</v>
      </c>
      <c r="H181" s="23"/>
      <c r="I181" s="23"/>
      <c r="J181" s="23"/>
      <c r="K181" s="23"/>
    </row>
    <row r="182" spans="1:11" ht="14.1" customHeight="1">
      <c r="A182" s="23"/>
      <c r="B182" s="23"/>
      <c r="C182" s="39" t="s">
        <v>62</v>
      </c>
      <c r="D182" s="40">
        <v>0</v>
      </c>
      <c r="E182" s="40">
        <v>500000</v>
      </c>
      <c r="F182" s="40">
        <v>1000000</v>
      </c>
      <c r="G182" s="40">
        <v>0</v>
      </c>
      <c r="H182" s="23"/>
      <c r="I182" s="23"/>
      <c r="J182" s="23"/>
      <c r="K182" s="23"/>
    </row>
    <row r="183" spans="1:11" ht="14.1" customHeight="1">
      <c r="A183" s="23"/>
      <c r="B183" s="23"/>
      <c r="C183" s="39" t="s">
        <v>49</v>
      </c>
      <c r="D183" s="40">
        <v>0</v>
      </c>
      <c r="E183" s="40">
        <v>500000</v>
      </c>
      <c r="F183" s="40">
        <v>1000000</v>
      </c>
      <c r="G183" s="40">
        <v>0</v>
      </c>
      <c r="H183" s="23"/>
      <c r="I183" s="23"/>
      <c r="J183" s="23"/>
      <c r="K183" s="23"/>
    </row>
    <row r="184" spans="1:11" ht="14.1" customHeight="1">
      <c r="A184" s="23"/>
      <c r="B184" s="23"/>
      <c r="C184" s="39" t="s">
        <v>58</v>
      </c>
      <c r="D184" s="40">
        <v>0</v>
      </c>
      <c r="E184" s="40">
        <v>0</v>
      </c>
      <c r="F184" s="40">
        <v>0</v>
      </c>
      <c r="G184" s="40">
        <v>0</v>
      </c>
      <c r="H184" s="23"/>
      <c r="I184" s="23"/>
      <c r="J184" s="23"/>
      <c r="K184" s="23"/>
    </row>
    <row r="185" spans="1:11" ht="14.1" customHeight="1">
      <c r="A185" s="23"/>
      <c r="B185" s="23"/>
      <c r="C185" s="39" t="s">
        <v>59</v>
      </c>
      <c r="D185" s="40">
        <v>0</v>
      </c>
      <c r="E185" s="40">
        <v>0</v>
      </c>
      <c r="F185" s="40">
        <v>0</v>
      </c>
      <c r="G185" s="40">
        <v>0</v>
      </c>
      <c r="H185" s="23"/>
      <c r="I185" s="23"/>
      <c r="J185" s="23"/>
      <c r="K185" s="23"/>
    </row>
    <row r="186" spans="1:11" ht="14.1" customHeight="1">
      <c r="A186" s="23"/>
      <c r="B186" s="23"/>
      <c r="C186" s="39" t="s">
        <v>60</v>
      </c>
      <c r="D186" s="40">
        <v>0</v>
      </c>
      <c r="E186" s="40">
        <v>0</v>
      </c>
      <c r="F186" s="40">
        <v>0</v>
      </c>
      <c r="G186" s="40">
        <v>0</v>
      </c>
      <c r="H186" s="23"/>
      <c r="I186" s="23"/>
      <c r="J186" s="23"/>
      <c r="K186" s="23"/>
    </row>
    <row r="187" spans="1:11" ht="14.1" customHeight="1">
      <c r="A187" s="23"/>
      <c r="B187" s="23"/>
      <c r="C187" s="39" t="s">
        <v>61</v>
      </c>
      <c r="D187" s="40">
        <v>0</v>
      </c>
      <c r="E187" s="40">
        <v>0</v>
      </c>
      <c r="F187" s="40">
        <v>0</v>
      </c>
      <c r="G187" s="40">
        <v>0</v>
      </c>
      <c r="H187" s="23"/>
      <c r="I187" s="23"/>
      <c r="J187" s="23"/>
      <c r="K187" s="23"/>
    </row>
    <row r="188" spans="1:11" ht="14.1" customHeight="1">
      <c r="A188" s="23"/>
      <c r="B188" s="23"/>
      <c r="C188" s="39" t="s">
        <v>63</v>
      </c>
      <c r="D188" s="40">
        <v>0</v>
      </c>
      <c r="E188" s="40">
        <v>0</v>
      </c>
      <c r="F188" s="40">
        <v>0</v>
      </c>
      <c r="G188" s="40">
        <v>0</v>
      </c>
      <c r="H188" s="23"/>
      <c r="I188" s="23"/>
      <c r="J188" s="23"/>
      <c r="K188" s="23"/>
    </row>
    <row r="189" spans="1:11" ht="14.1" customHeight="1">
      <c r="A189" s="23"/>
      <c r="B189" s="23"/>
      <c r="C189" s="39" t="s">
        <v>49</v>
      </c>
      <c r="D189" s="40">
        <v>0</v>
      </c>
      <c r="E189" s="40">
        <v>0</v>
      </c>
      <c r="F189" s="40">
        <v>0</v>
      </c>
      <c r="G189" s="40">
        <v>0</v>
      </c>
      <c r="H189" s="23"/>
      <c r="I189" s="23"/>
      <c r="J189" s="23"/>
      <c r="K189" s="23"/>
    </row>
    <row r="190" spans="1:11" ht="14.1" customHeight="1">
      <c r="A190" s="23"/>
      <c r="B190" s="23"/>
      <c r="C190" s="39" t="s">
        <v>58</v>
      </c>
      <c r="D190" s="40">
        <v>0</v>
      </c>
      <c r="E190" s="40">
        <v>0</v>
      </c>
      <c r="F190" s="40">
        <v>0</v>
      </c>
      <c r="G190" s="40">
        <v>0</v>
      </c>
      <c r="H190" s="23"/>
      <c r="I190" s="23"/>
      <c r="J190" s="23"/>
      <c r="K190" s="23"/>
    </row>
    <row r="191" spans="1:11" ht="14.1" customHeight="1">
      <c r="A191" s="23"/>
      <c r="B191" s="23"/>
      <c r="C191" s="39" t="s">
        <v>59</v>
      </c>
      <c r="D191" s="40">
        <v>0</v>
      </c>
      <c r="E191" s="40">
        <v>0</v>
      </c>
      <c r="F191" s="40">
        <v>0</v>
      </c>
      <c r="G191" s="40">
        <v>0</v>
      </c>
      <c r="H191" s="23"/>
      <c r="I191" s="23"/>
      <c r="J191" s="23"/>
      <c r="K191" s="23"/>
    </row>
    <row r="192" spans="1:11" ht="14.1" customHeight="1">
      <c r="A192" s="23"/>
      <c r="B192" s="23"/>
      <c r="C192" s="39" t="s">
        <v>60</v>
      </c>
      <c r="D192" s="40">
        <v>0</v>
      </c>
      <c r="E192" s="40">
        <v>0</v>
      </c>
      <c r="F192" s="40">
        <v>0</v>
      </c>
      <c r="G192" s="40">
        <v>0</v>
      </c>
      <c r="H192" s="23"/>
      <c r="I192" s="23"/>
      <c r="J192" s="23"/>
      <c r="K192" s="23"/>
    </row>
    <row r="193" spans="1:11" ht="14.1" customHeight="1">
      <c r="A193" s="23"/>
      <c r="B193" s="23"/>
      <c r="C193" s="39" t="s">
        <v>61</v>
      </c>
      <c r="D193" s="40">
        <v>0</v>
      </c>
      <c r="E193" s="40">
        <v>0</v>
      </c>
      <c r="F193" s="40">
        <v>0</v>
      </c>
      <c r="G193" s="40">
        <v>0</v>
      </c>
      <c r="H193" s="23"/>
      <c r="I193" s="23"/>
      <c r="J193" s="23"/>
      <c r="K193" s="23"/>
    </row>
    <row r="194" spans="1:11" ht="14.1" customHeight="1">
      <c r="A194" s="23"/>
      <c r="B194" s="23"/>
      <c r="C194" s="39" t="s">
        <v>64</v>
      </c>
      <c r="D194" s="40">
        <v>0</v>
      </c>
      <c r="E194" s="40">
        <v>0</v>
      </c>
      <c r="F194" s="40">
        <v>0</v>
      </c>
      <c r="G194" s="40">
        <v>0</v>
      </c>
      <c r="H194" s="23"/>
      <c r="I194" s="23"/>
      <c r="J194" s="23"/>
      <c r="K194" s="23"/>
    </row>
    <row r="195" spans="1:11" ht="14.1" customHeight="1">
      <c r="A195" s="23"/>
      <c r="B195" s="23"/>
      <c r="C195" s="39" t="s">
        <v>65</v>
      </c>
      <c r="D195" s="40">
        <v>0</v>
      </c>
      <c r="E195" s="40">
        <v>0</v>
      </c>
      <c r="F195" s="40">
        <v>0</v>
      </c>
      <c r="G195" s="40">
        <v>0</v>
      </c>
      <c r="H195" s="23"/>
      <c r="I195" s="23"/>
      <c r="J195" s="23"/>
      <c r="K195" s="23"/>
    </row>
    <row r="196" spans="1:11" ht="14.1" customHeight="1">
      <c r="A196" s="23"/>
      <c r="B196" s="23"/>
      <c r="C196" s="41" t="s">
        <v>25</v>
      </c>
      <c r="D196" s="40">
        <v>0</v>
      </c>
      <c r="E196" s="40">
        <v>500000</v>
      </c>
      <c r="F196" s="40">
        <v>1000000</v>
      </c>
      <c r="G196" s="40">
        <v>0</v>
      </c>
      <c r="H196" s="23"/>
      <c r="I196" s="23"/>
      <c r="J196" s="23"/>
      <c r="K196" s="23"/>
    </row>
    <row r="197" spans="1:11" ht="14.1" customHeight="1">
      <c r="A197" s="23"/>
      <c r="B197" s="23"/>
      <c r="C197" s="33" t="s">
        <v>19</v>
      </c>
      <c r="D197" s="1850" t="s">
        <v>1821</v>
      </c>
      <c r="E197" s="1851"/>
      <c r="F197" s="1851"/>
      <c r="G197" s="1851"/>
      <c r="H197" s="23"/>
      <c r="I197" s="23"/>
      <c r="J197" s="23"/>
      <c r="K197" s="23"/>
    </row>
    <row r="198" spans="1:11" ht="14.1" customHeight="1">
      <c r="A198" s="23"/>
      <c r="B198" s="23"/>
      <c r="C198" s="34" t="s">
        <v>20</v>
      </c>
      <c r="D198" s="1846" t="s">
        <v>1822</v>
      </c>
      <c r="E198" s="1847"/>
      <c r="F198" s="1847"/>
      <c r="G198" s="1847"/>
      <c r="H198" s="23"/>
      <c r="I198" s="23"/>
      <c r="J198" s="23"/>
      <c r="K198" s="23"/>
    </row>
    <row r="199" spans="1:11" ht="14.1" customHeight="1">
      <c r="A199" s="23"/>
      <c r="B199" s="23"/>
      <c r="C199" s="34" t="s">
        <v>21</v>
      </c>
      <c r="D199" s="1846" t="s">
        <v>524</v>
      </c>
      <c r="E199" s="1847"/>
      <c r="F199" s="1847"/>
      <c r="G199" s="1847"/>
      <c r="H199" s="23"/>
      <c r="I199" s="23"/>
      <c r="J199" s="23"/>
      <c r="K199" s="23"/>
    </row>
    <row r="200" spans="1:11" ht="15" customHeight="1">
      <c r="A200" s="23"/>
      <c r="B200" s="23"/>
      <c r="C200" s="35"/>
      <c r="D200" s="36">
        <v>2023</v>
      </c>
      <c r="E200" s="36">
        <v>2024</v>
      </c>
      <c r="F200" s="36">
        <v>2025</v>
      </c>
      <c r="G200" s="36">
        <v>2026</v>
      </c>
      <c r="H200" s="23"/>
      <c r="I200" s="23"/>
      <c r="J200" s="23"/>
      <c r="K200" s="23"/>
    </row>
    <row r="201" spans="1:11" ht="15" customHeight="1">
      <c r="A201" s="23"/>
      <c r="B201" s="23"/>
      <c r="C201" s="37"/>
      <c r="D201" s="38" t="s">
        <v>22</v>
      </c>
      <c r="E201" s="38" t="s">
        <v>23</v>
      </c>
      <c r="F201" s="38" t="s">
        <v>23</v>
      </c>
      <c r="G201" s="38" t="s">
        <v>23</v>
      </c>
      <c r="H201" s="23"/>
      <c r="I201" s="23"/>
      <c r="J201" s="23"/>
      <c r="K201" s="23"/>
    </row>
    <row r="202" spans="1:11" ht="14.1" customHeight="1">
      <c r="A202" s="23"/>
      <c r="B202" s="23"/>
      <c r="C202" s="27" t="s">
        <v>33</v>
      </c>
      <c r="D202" s="31" t="s">
        <v>18</v>
      </c>
      <c r="E202" s="31" t="s">
        <v>295</v>
      </c>
      <c r="F202" s="31" t="s">
        <v>42</v>
      </c>
      <c r="G202" s="31" t="s">
        <v>295</v>
      </c>
      <c r="H202" s="23"/>
      <c r="I202" s="23"/>
      <c r="J202" s="23"/>
      <c r="K202" s="23"/>
    </row>
    <row r="203" spans="1:11" ht="14.1" customHeight="1">
      <c r="A203" s="23"/>
      <c r="B203" s="23"/>
      <c r="C203" s="27" t="s">
        <v>35</v>
      </c>
      <c r="D203" s="31" t="s">
        <v>42</v>
      </c>
      <c r="E203" s="31" t="s">
        <v>1820</v>
      </c>
      <c r="F203" s="31" t="s">
        <v>42</v>
      </c>
      <c r="G203" s="31" t="s">
        <v>280</v>
      </c>
      <c r="H203" s="23"/>
      <c r="I203" s="23"/>
      <c r="J203" s="23"/>
      <c r="K203" s="23"/>
    </row>
    <row r="204" spans="1:11" ht="14.1" customHeight="1">
      <c r="A204" s="23"/>
      <c r="B204" s="23"/>
      <c r="C204" s="27" t="s">
        <v>40</v>
      </c>
      <c r="D204" s="31" t="s">
        <v>42</v>
      </c>
      <c r="E204" s="31" t="s">
        <v>141</v>
      </c>
      <c r="F204" s="31" t="s">
        <v>42</v>
      </c>
      <c r="G204" s="31" t="s">
        <v>1823</v>
      </c>
      <c r="H204" s="23"/>
      <c r="I204" s="23"/>
      <c r="J204" s="23"/>
      <c r="K204" s="23"/>
    </row>
    <row r="205" spans="1:11" ht="14.1" customHeight="1">
      <c r="A205" s="23"/>
      <c r="B205" s="23"/>
      <c r="C205" s="27" t="s">
        <v>41</v>
      </c>
      <c r="D205" s="31" t="s">
        <v>18</v>
      </c>
      <c r="E205" s="31" t="s">
        <v>18</v>
      </c>
      <c r="F205" s="31" t="s">
        <v>122</v>
      </c>
      <c r="G205" s="31" t="s">
        <v>18</v>
      </c>
      <c r="H205" s="23"/>
      <c r="I205" s="23"/>
      <c r="J205" s="23"/>
      <c r="K205" s="23"/>
    </row>
    <row r="206" spans="1:11" ht="14.1" customHeight="1">
      <c r="A206" s="23"/>
      <c r="B206" s="23"/>
      <c r="C206" s="27" t="s">
        <v>43</v>
      </c>
      <c r="D206" s="31" t="s">
        <v>18</v>
      </c>
      <c r="E206" s="31" t="s">
        <v>18</v>
      </c>
      <c r="F206" s="31" t="s">
        <v>122</v>
      </c>
      <c r="G206" s="31" t="s">
        <v>18</v>
      </c>
      <c r="H206" s="23"/>
      <c r="I206" s="23"/>
      <c r="J206" s="23"/>
      <c r="K206" s="23"/>
    </row>
    <row r="207" spans="1:11" ht="14.1" customHeight="1">
      <c r="A207" s="23"/>
      <c r="B207" s="23"/>
      <c r="C207" s="27" t="s">
        <v>47</v>
      </c>
      <c r="D207" s="31" t="s">
        <v>18</v>
      </c>
      <c r="E207" s="31" t="s">
        <v>18</v>
      </c>
      <c r="F207" s="31" t="s">
        <v>122</v>
      </c>
      <c r="G207" s="31" t="s">
        <v>18</v>
      </c>
      <c r="H207" s="23"/>
      <c r="I207" s="23"/>
      <c r="J207" s="23"/>
      <c r="K207" s="23"/>
    </row>
    <row r="208" spans="1:11" ht="14.1" customHeight="1">
      <c r="A208" s="23"/>
      <c r="B208" s="23"/>
      <c r="C208" s="1848" t="s">
        <v>24</v>
      </c>
      <c r="D208" s="1849"/>
      <c r="E208" s="1849"/>
      <c r="F208" s="1849"/>
      <c r="G208" s="1849"/>
      <c r="H208" s="23"/>
      <c r="I208" s="23"/>
      <c r="J208" s="23"/>
      <c r="K208" s="23"/>
    </row>
    <row r="209" spans="1:11" ht="14.1" customHeight="1">
      <c r="A209" s="23"/>
      <c r="B209" s="23"/>
      <c r="C209" s="35"/>
      <c r="D209" s="36">
        <v>2023</v>
      </c>
      <c r="E209" s="36">
        <v>2024</v>
      </c>
      <c r="F209" s="36">
        <v>2025</v>
      </c>
      <c r="G209" s="36">
        <v>2026</v>
      </c>
      <c r="H209" s="23"/>
      <c r="I209" s="23"/>
      <c r="J209" s="23"/>
      <c r="K209" s="23"/>
    </row>
    <row r="210" spans="1:11" ht="14.1" customHeight="1">
      <c r="A210" s="23"/>
      <c r="B210" s="23"/>
      <c r="C210" s="37"/>
      <c r="D210" s="38" t="s">
        <v>22</v>
      </c>
      <c r="E210" s="38" t="s">
        <v>23</v>
      </c>
      <c r="F210" s="38" t="s">
        <v>23</v>
      </c>
      <c r="G210" s="38" t="s">
        <v>23</v>
      </c>
      <c r="H210" s="23"/>
      <c r="I210" s="23"/>
      <c r="J210" s="23"/>
      <c r="K210" s="23"/>
    </row>
    <row r="211" spans="1:11" ht="14.1" customHeight="1">
      <c r="A211" s="23"/>
      <c r="B211" s="23"/>
      <c r="C211" s="39" t="s">
        <v>48</v>
      </c>
      <c r="D211" s="40">
        <v>0</v>
      </c>
      <c r="E211" s="40">
        <v>0</v>
      </c>
      <c r="F211" s="40">
        <v>0</v>
      </c>
      <c r="G211" s="40">
        <v>0</v>
      </c>
      <c r="H211" s="23"/>
      <c r="I211" s="23"/>
      <c r="J211" s="23"/>
      <c r="K211" s="23"/>
    </row>
    <row r="212" spans="1:11" ht="14.1" customHeight="1">
      <c r="A212" s="23"/>
      <c r="B212" s="23"/>
      <c r="C212" s="39" t="s">
        <v>49</v>
      </c>
      <c r="D212" s="40">
        <v>0</v>
      </c>
      <c r="E212" s="40">
        <v>0</v>
      </c>
      <c r="F212" s="40">
        <v>0</v>
      </c>
      <c r="G212" s="40">
        <v>0</v>
      </c>
      <c r="H212" s="23"/>
      <c r="I212" s="23"/>
      <c r="J212" s="23"/>
      <c r="K212" s="23"/>
    </row>
    <row r="213" spans="1:11" ht="14.1" customHeight="1">
      <c r="A213" s="23"/>
      <c r="B213" s="23"/>
      <c r="C213" s="39" t="s">
        <v>50</v>
      </c>
      <c r="D213" s="40">
        <v>0</v>
      </c>
      <c r="E213" s="40">
        <v>0</v>
      </c>
      <c r="F213" s="40">
        <v>0</v>
      </c>
      <c r="G213" s="40">
        <v>0</v>
      </c>
      <c r="H213" s="23"/>
      <c r="I213" s="23"/>
      <c r="J213" s="23"/>
      <c r="K213" s="23"/>
    </row>
    <row r="214" spans="1:11" ht="14.1" customHeight="1">
      <c r="A214" s="23"/>
      <c r="B214" s="23"/>
      <c r="C214" s="39" t="s">
        <v>51</v>
      </c>
      <c r="D214" s="40">
        <v>0</v>
      </c>
      <c r="E214" s="40">
        <v>0</v>
      </c>
      <c r="F214" s="40">
        <v>0</v>
      </c>
      <c r="G214" s="40">
        <v>0</v>
      </c>
      <c r="H214" s="23"/>
      <c r="I214" s="23"/>
      <c r="J214" s="23"/>
      <c r="K214" s="23"/>
    </row>
    <row r="215" spans="1:11" ht="14.1" customHeight="1">
      <c r="A215" s="23"/>
      <c r="B215" s="23"/>
      <c r="C215" s="39" t="s">
        <v>49</v>
      </c>
      <c r="D215" s="40">
        <v>0</v>
      </c>
      <c r="E215" s="40">
        <v>0</v>
      </c>
      <c r="F215" s="40">
        <v>0</v>
      </c>
      <c r="G215" s="40">
        <v>0</v>
      </c>
      <c r="H215" s="23"/>
      <c r="I215" s="23"/>
      <c r="J215" s="23"/>
      <c r="K215" s="23"/>
    </row>
    <row r="216" spans="1:11" ht="14.1" customHeight="1">
      <c r="A216" s="23"/>
      <c r="B216" s="23"/>
      <c r="C216" s="39" t="s">
        <v>50</v>
      </c>
      <c r="D216" s="40">
        <v>0</v>
      </c>
      <c r="E216" s="40">
        <v>0</v>
      </c>
      <c r="F216" s="40">
        <v>0</v>
      </c>
      <c r="G216" s="40">
        <v>0</v>
      </c>
      <c r="H216" s="23"/>
      <c r="I216" s="23"/>
      <c r="J216" s="23"/>
      <c r="K216" s="23"/>
    </row>
    <row r="217" spans="1:11" ht="14.1" customHeight="1">
      <c r="A217" s="23"/>
      <c r="B217" s="23"/>
      <c r="C217" s="39" t="s">
        <v>52</v>
      </c>
      <c r="D217" s="40">
        <v>0</v>
      </c>
      <c r="E217" s="40">
        <v>0</v>
      </c>
      <c r="F217" s="40">
        <v>0</v>
      </c>
      <c r="G217" s="40">
        <v>0</v>
      </c>
      <c r="H217" s="23"/>
      <c r="I217" s="23"/>
      <c r="J217" s="23"/>
      <c r="K217" s="23"/>
    </row>
    <row r="218" spans="1:11" ht="14.1" customHeight="1">
      <c r="A218" s="23"/>
      <c r="B218" s="23"/>
      <c r="C218" s="39" t="s">
        <v>49</v>
      </c>
      <c r="D218" s="40">
        <v>0</v>
      </c>
      <c r="E218" s="40">
        <v>0</v>
      </c>
      <c r="F218" s="40">
        <v>0</v>
      </c>
      <c r="G218" s="40">
        <v>0</v>
      </c>
      <c r="H218" s="23"/>
      <c r="I218" s="23"/>
      <c r="J218" s="23"/>
      <c r="K218" s="23"/>
    </row>
    <row r="219" spans="1:11" ht="14.1" customHeight="1">
      <c r="A219" s="23"/>
      <c r="B219" s="23"/>
      <c r="C219" s="39" t="s">
        <v>50</v>
      </c>
      <c r="D219" s="40">
        <v>0</v>
      </c>
      <c r="E219" s="40">
        <v>0</v>
      </c>
      <c r="F219" s="40">
        <v>0</v>
      </c>
      <c r="G219" s="40">
        <v>0</v>
      </c>
      <c r="H219" s="23"/>
      <c r="I219" s="23"/>
      <c r="J219" s="23"/>
      <c r="K219" s="23"/>
    </row>
    <row r="220" spans="1:11" ht="14.1" customHeight="1">
      <c r="A220" s="23"/>
      <c r="B220" s="23"/>
      <c r="C220" s="39" t="s">
        <v>53</v>
      </c>
      <c r="D220" s="40">
        <v>0</v>
      </c>
      <c r="E220" s="40">
        <v>0</v>
      </c>
      <c r="F220" s="40">
        <v>0</v>
      </c>
      <c r="G220" s="40">
        <v>0</v>
      </c>
      <c r="H220" s="23"/>
      <c r="I220" s="23"/>
      <c r="J220" s="23"/>
      <c r="K220" s="23"/>
    </row>
    <row r="221" spans="1:11" ht="14.1" customHeight="1">
      <c r="A221" s="23"/>
      <c r="B221" s="23"/>
      <c r="C221" s="39" t="s">
        <v>49</v>
      </c>
      <c r="D221" s="40">
        <v>0</v>
      </c>
      <c r="E221" s="40">
        <v>0</v>
      </c>
      <c r="F221" s="40">
        <v>0</v>
      </c>
      <c r="G221" s="40">
        <v>0</v>
      </c>
      <c r="H221" s="23"/>
      <c r="I221" s="23"/>
      <c r="J221" s="23"/>
      <c r="K221" s="23"/>
    </row>
    <row r="222" spans="1:11" ht="14.1" customHeight="1">
      <c r="A222" s="23"/>
      <c r="B222" s="23"/>
      <c r="C222" s="39" t="s">
        <v>50</v>
      </c>
      <c r="D222" s="40">
        <v>0</v>
      </c>
      <c r="E222" s="40">
        <v>0</v>
      </c>
      <c r="F222" s="40">
        <v>0</v>
      </c>
      <c r="G222" s="40">
        <v>0</v>
      </c>
      <c r="H222" s="23"/>
      <c r="I222" s="23"/>
      <c r="J222" s="23"/>
      <c r="K222" s="23"/>
    </row>
    <row r="223" spans="1:11" ht="14.1" customHeight="1">
      <c r="A223" s="23"/>
      <c r="B223" s="23"/>
      <c r="C223" s="39" t="s">
        <v>54</v>
      </c>
      <c r="D223" s="40">
        <v>0</v>
      </c>
      <c r="E223" s="40">
        <v>0</v>
      </c>
      <c r="F223" s="40">
        <v>0</v>
      </c>
      <c r="G223" s="40">
        <v>0</v>
      </c>
      <c r="H223" s="23"/>
      <c r="I223" s="23"/>
      <c r="J223" s="23"/>
      <c r="K223" s="23"/>
    </row>
    <row r="224" spans="1:11" ht="14.1" customHeight="1">
      <c r="A224" s="23"/>
      <c r="B224" s="23"/>
      <c r="C224" s="39" t="s">
        <v>49</v>
      </c>
      <c r="D224" s="40">
        <v>0</v>
      </c>
      <c r="E224" s="40">
        <v>0</v>
      </c>
      <c r="F224" s="40">
        <v>0</v>
      </c>
      <c r="G224" s="40">
        <v>0</v>
      </c>
      <c r="H224" s="23"/>
      <c r="I224" s="23"/>
      <c r="J224" s="23"/>
      <c r="K224" s="23"/>
    </row>
    <row r="225" spans="1:11" ht="14.1" customHeight="1">
      <c r="A225" s="23"/>
      <c r="B225" s="23"/>
      <c r="C225" s="39" t="s">
        <v>50</v>
      </c>
      <c r="D225" s="40">
        <v>0</v>
      </c>
      <c r="E225" s="40">
        <v>0</v>
      </c>
      <c r="F225" s="40">
        <v>0</v>
      </c>
      <c r="G225" s="40">
        <v>0</v>
      </c>
      <c r="H225" s="23"/>
      <c r="I225" s="23"/>
      <c r="J225" s="23"/>
      <c r="K225" s="23"/>
    </row>
    <row r="226" spans="1:11" ht="14.1" customHeight="1">
      <c r="A226" s="23"/>
      <c r="B226" s="23"/>
      <c r="C226" s="39" t="s">
        <v>55</v>
      </c>
      <c r="D226" s="40">
        <v>0</v>
      </c>
      <c r="E226" s="40">
        <v>0</v>
      </c>
      <c r="F226" s="40">
        <v>0</v>
      </c>
      <c r="G226" s="40">
        <v>0</v>
      </c>
      <c r="H226" s="23"/>
      <c r="I226" s="23"/>
      <c r="J226" s="23"/>
      <c r="K226" s="23"/>
    </row>
    <row r="227" spans="1:11" ht="14.1" customHeight="1">
      <c r="A227" s="23"/>
      <c r="B227" s="23"/>
      <c r="C227" s="39" t="s">
        <v>49</v>
      </c>
      <c r="D227" s="40">
        <v>0</v>
      </c>
      <c r="E227" s="40">
        <v>0</v>
      </c>
      <c r="F227" s="40">
        <v>0</v>
      </c>
      <c r="G227" s="40">
        <v>0</v>
      </c>
      <c r="H227" s="23"/>
      <c r="I227" s="23"/>
      <c r="J227" s="23"/>
      <c r="K227" s="23"/>
    </row>
    <row r="228" spans="1:11" ht="14.1" customHeight="1">
      <c r="A228" s="23"/>
      <c r="B228" s="23"/>
      <c r="C228" s="39" t="s">
        <v>50</v>
      </c>
      <c r="D228" s="40">
        <v>0</v>
      </c>
      <c r="E228" s="40">
        <v>0</v>
      </c>
      <c r="F228" s="40">
        <v>0</v>
      </c>
      <c r="G228" s="40">
        <v>0</v>
      </c>
      <c r="H228" s="23"/>
      <c r="I228" s="23"/>
      <c r="J228" s="23"/>
      <c r="K228" s="23"/>
    </row>
    <row r="229" spans="1:11" ht="14.1" customHeight="1">
      <c r="A229" s="23"/>
      <c r="B229" s="23"/>
      <c r="C229" s="39" t="s">
        <v>56</v>
      </c>
      <c r="D229" s="40">
        <v>0</v>
      </c>
      <c r="E229" s="40">
        <v>0</v>
      </c>
      <c r="F229" s="40">
        <v>0</v>
      </c>
      <c r="G229" s="40">
        <v>0</v>
      </c>
      <c r="H229" s="23"/>
      <c r="I229" s="23"/>
      <c r="J229" s="23"/>
      <c r="K229" s="23"/>
    </row>
    <row r="230" spans="1:11" ht="14.1" customHeight="1">
      <c r="A230" s="23"/>
      <c r="B230" s="23"/>
      <c r="C230" s="39" t="s">
        <v>49</v>
      </c>
      <c r="D230" s="40">
        <v>0</v>
      </c>
      <c r="E230" s="40">
        <v>0</v>
      </c>
      <c r="F230" s="40">
        <v>0</v>
      </c>
      <c r="G230" s="40">
        <v>0</v>
      </c>
      <c r="H230" s="23"/>
      <c r="I230" s="23"/>
      <c r="J230" s="23"/>
      <c r="K230" s="23"/>
    </row>
    <row r="231" spans="1:11" ht="14.1" customHeight="1">
      <c r="A231" s="23"/>
      <c r="B231" s="23"/>
      <c r="C231" s="39" t="s">
        <v>50</v>
      </c>
      <c r="D231" s="40">
        <v>0</v>
      </c>
      <c r="E231" s="40">
        <v>0</v>
      </c>
      <c r="F231" s="40">
        <v>0</v>
      </c>
      <c r="G231" s="40">
        <v>0</v>
      </c>
      <c r="H231" s="23"/>
      <c r="I231" s="23"/>
      <c r="J231" s="23"/>
      <c r="K231" s="23"/>
    </row>
    <row r="232" spans="1:11" ht="14.1" customHeight="1">
      <c r="A232" s="23"/>
      <c r="B232" s="23"/>
      <c r="C232" s="39" t="s">
        <v>57</v>
      </c>
      <c r="D232" s="40">
        <v>0</v>
      </c>
      <c r="E232" s="40">
        <v>0</v>
      </c>
      <c r="F232" s="40">
        <v>0</v>
      </c>
      <c r="G232" s="40">
        <v>0</v>
      </c>
      <c r="H232" s="23"/>
      <c r="I232" s="23"/>
      <c r="J232" s="23"/>
      <c r="K232" s="23"/>
    </row>
    <row r="233" spans="1:11" ht="14.1" customHeight="1">
      <c r="A233" s="23"/>
      <c r="B233" s="23"/>
      <c r="C233" s="39" t="s">
        <v>49</v>
      </c>
      <c r="D233" s="40">
        <v>0</v>
      </c>
      <c r="E233" s="40">
        <v>0</v>
      </c>
      <c r="F233" s="40">
        <v>0</v>
      </c>
      <c r="G233" s="40">
        <v>0</v>
      </c>
      <c r="H233" s="23"/>
      <c r="I233" s="23"/>
      <c r="J233" s="23"/>
      <c r="K233" s="23"/>
    </row>
    <row r="234" spans="1:11" ht="14.1" customHeight="1">
      <c r="A234" s="23"/>
      <c r="B234" s="23"/>
      <c r="C234" s="39" t="s">
        <v>58</v>
      </c>
      <c r="D234" s="40">
        <v>0</v>
      </c>
      <c r="E234" s="40">
        <v>0</v>
      </c>
      <c r="F234" s="40">
        <v>0</v>
      </c>
      <c r="G234" s="40">
        <v>0</v>
      </c>
      <c r="H234" s="23"/>
      <c r="I234" s="23"/>
      <c r="J234" s="23"/>
      <c r="K234" s="23"/>
    </row>
    <row r="235" spans="1:11" ht="14.1" customHeight="1">
      <c r="A235" s="23"/>
      <c r="B235" s="23"/>
      <c r="C235" s="39" t="s">
        <v>59</v>
      </c>
      <c r="D235" s="40">
        <v>0</v>
      </c>
      <c r="E235" s="40">
        <v>0</v>
      </c>
      <c r="F235" s="40">
        <v>0</v>
      </c>
      <c r="G235" s="40">
        <v>0</v>
      </c>
      <c r="H235" s="23"/>
      <c r="I235" s="23"/>
      <c r="J235" s="23"/>
      <c r="K235" s="23"/>
    </row>
    <row r="236" spans="1:11" ht="14.1" customHeight="1">
      <c r="A236" s="23"/>
      <c r="B236" s="23"/>
      <c r="C236" s="39" t="s">
        <v>60</v>
      </c>
      <c r="D236" s="40">
        <v>0</v>
      </c>
      <c r="E236" s="40">
        <v>0</v>
      </c>
      <c r="F236" s="40">
        <v>0</v>
      </c>
      <c r="G236" s="40">
        <v>0</v>
      </c>
      <c r="H236" s="23"/>
      <c r="I236" s="23"/>
      <c r="J236" s="23"/>
      <c r="K236" s="23"/>
    </row>
    <row r="237" spans="1:11" ht="14.1" customHeight="1">
      <c r="A237" s="23"/>
      <c r="B237" s="23"/>
      <c r="C237" s="39" t="s">
        <v>61</v>
      </c>
      <c r="D237" s="40">
        <v>0</v>
      </c>
      <c r="E237" s="40">
        <v>0</v>
      </c>
      <c r="F237" s="40">
        <v>0</v>
      </c>
      <c r="G237" s="40">
        <v>0</v>
      </c>
      <c r="H237" s="23"/>
      <c r="I237" s="23"/>
      <c r="J237" s="23"/>
      <c r="K237" s="23"/>
    </row>
    <row r="238" spans="1:11" ht="14.1" customHeight="1">
      <c r="A238" s="23"/>
      <c r="B238" s="23"/>
      <c r="C238" s="39" t="s">
        <v>62</v>
      </c>
      <c r="D238" s="40">
        <v>0</v>
      </c>
      <c r="E238" s="40">
        <v>500000</v>
      </c>
      <c r="F238" s="40">
        <v>0</v>
      </c>
      <c r="G238" s="40">
        <v>1000000</v>
      </c>
      <c r="H238" s="23"/>
      <c r="I238" s="23"/>
      <c r="J238" s="23"/>
      <c r="K238" s="23"/>
    </row>
    <row r="239" spans="1:11" ht="14.1" customHeight="1">
      <c r="A239" s="23"/>
      <c r="B239" s="23"/>
      <c r="C239" s="39" t="s">
        <v>49</v>
      </c>
      <c r="D239" s="40">
        <v>0</v>
      </c>
      <c r="E239" s="40">
        <v>500000</v>
      </c>
      <c r="F239" s="40">
        <v>0</v>
      </c>
      <c r="G239" s="40">
        <v>1000000</v>
      </c>
      <c r="H239" s="23"/>
      <c r="I239" s="23"/>
      <c r="J239" s="23"/>
      <c r="K239" s="23"/>
    </row>
    <row r="240" spans="1:11" ht="14.1" customHeight="1">
      <c r="A240" s="23"/>
      <c r="B240" s="23"/>
      <c r="C240" s="39" t="s">
        <v>58</v>
      </c>
      <c r="D240" s="40">
        <v>0</v>
      </c>
      <c r="E240" s="40">
        <v>0</v>
      </c>
      <c r="F240" s="40">
        <v>0</v>
      </c>
      <c r="G240" s="40">
        <v>0</v>
      </c>
      <c r="H240" s="23"/>
      <c r="I240" s="23"/>
      <c r="J240" s="23"/>
      <c r="K240" s="23"/>
    </row>
    <row r="241" spans="1:11" ht="14.1" customHeight="1">
      <c r="A241" s="23"/>
      <c r="B241" s="23"/>
      <c r="C241" s="39" t="s">
        <v>59</v>
      </c>
      <c r="D241" s="40">
        <v>0</v>
      </c>
      <c r="E241" s="40">
        <v>0</v>
      </c>
      <c r="F241" s="40">
        <v>0</v>
      </c>
      <c r="G241" s="40">
        <v>0</v>
      </c>
      <c r="H241" s="23"/>
      <c r="I241" s="23"/>
      <c r="J241" s="23"/>
      <c r="K241" s="23"/>
    </row>
    <row r="242" spans="1:11" ht="14.1" customHeight="1">
      <c r="A242" s="23"/>
      <c r="B242" s="23"/>
      <c r="C242" s="39" t="s">
        <v>60</v>
      </c>
      <c r="D242" s="40">
        <v>0</v>
      </c>
      <c r="E242" s="40">
        <v>0</v>
      </c>
      <c r="F242" s="40">
        <v>0</v>
      </c>
      <c r="G242" s="40">
        <v>0</v>
      </c>
      <c r="H242" s="23"/>
      <c r="I242" s="23"/>
      <c r="J242" s="23"/>
      <c r="K242" s="23"/>
    </row>
    <row r="243" spans="1:11" ht="14.1" customHeight="1">
      <c r="A243" s="23"/>
      <c r="B243" s="23"/>
      <c r="C243" s="39" t="s">
        <v>61</v>
      </c>
      <c r="D243" s="40">
        <v>0</v>
      </c>
      <c r="E243" s="40">
        <v>0</v>
      </c>
      <c r="F243" s="40">
        <v>0</v>
      </c>
      <c r="G243" s="40">
        <v>0</v>
      </c>
      <c r="H243" s="23"/>
      <c r="I243" s="23"/>
      <c r="J243" s="23"/>
      <c r="K243" s="23"/>
    </row>
    <row r="244" spans="1:11" ht="14.1" customHeight="1">
      <c r="A244" s="23"/>
      <c r="B244" s="23"/>
      <c r="C244" s="39" t="s">
        <v>63</v>
      </c>
      <c r="D244" s="40">
        <v>0</v>
      </c>
      <c r="E244" s="40">
        <v>0</v>
      </c>
      <c r="F244" s="40">
        <v>0</v>
      </c>
      <c r="G244" s="40">
        <v>0</v>
      </c>
      <c r="H244" s="23"/>
      <c r="I244" s="23"/>
      <c r="J244" s="23"/>
      <c r="K244" s="23"/>
    </row>
    <row r="245" spans="1:11" ht="14.1" customHeight="1">
      <c r="A245" s="23"/>
      <c r="B245" s="23"/>
      <c r="C245" s="39" t="s">
        <v>49</v>
      </c>
      <c r="D245" s="40">
        <v>0</v>
      </c>
      <c r="E245" s="40">
        <v>0</v>
      </c>
      <c r="F245" s="40">
        <v>0</v>
      </c>
      <c r="G245" s="40">
        <v>0</v>
      </c>
      <c r="H245" s="23"/>
      <c r="I245" s="23"/>
      <c r="J245" s="23"/>
      <c r="K245" s="23"/>
    </row>
    <row r="246" spans="1:11" ht="14.1" customHeight="1">
      <c r="A246" s="23"/>
      <c r="B246" s="23"/>
      <c r="C246" s="39" t="s">
        <v>58</v>
      </c>
      <c r="D246" s="40">
        <v>0</v>
      </c>
      <c r="E246" s="40">
        <v>0</v>
      </c>
      <c r="F246" s="40">
        <v>0</v>
      </c>
      <c r="G246" s="40">
        <v>0</v>
      </c>
      <c r="H246" s="23"/>
      <c r="I246" s="23"/>
      <c r="J246" s="23"/>
      <c r="K246" s="23"/>
    </row>
    <row r="247" spans="1:11" ht="14.1" customHeight="1">
      <c r="A247" s="23"/>
      <c r="B247" s="23"/>
      <c r="C247" s="39" t="s">
        <v>59</v>
      </c>
      <c r="D247" s="40">
        <v>0</v>
      </c>
      <c r="E247" s="40">
        <v>0</v>
      </c>
      <c r="F247" s="40">
        <v>0</v>
      </c>
      <c r="G247" s="40">
        <v>0</v>
      </c>
      <c r="H247" s="23"/>
      <c r="I247" s="23"/>
      <c r="J247" s="23"/>
      <c r="K247" s="23"/>
    </row>
    <row r="248" spans="1:11" ht="14.1" customHeight="1">
      <c r="A248" s="23"/>
      <c r="B248" s="23"/>
      <c r="C248" s="39" t="s">
        <v>60</v>
      </c>
      <c r="D248" s="40">
        <v>0</v>
      </c>
      <c r="E248" s="40">
        <v>0</v>
      </c>
      <c r="F248" s="40">
        <v>0</v>
      </c>
      <c r="G248" s="40">
        <v>0</v>
      </c>
      <c r="H248" s="23"/>
      <c r="I248" s="23"/>
      <c r="J248" s="23"/>
      <c r="K248" s="23"/>
    </row>
    <row r="249" spans="1:11" ht="14.1" customHeight="1">
      <c r="A249" s="23"/>
      <c r="B249" s="23"/>
      <c r="C249" s="39" t="s">
        <v>61</v>
      </c>
      <c r="D249" s="40">
        <v>0</v>
      </c>
      <c r="E249" s="40">
        <v>0</v>
      </c>
      <c r="F249" s="40">
        <v>0</v>
      </c>
      <c r="G249" s="40">
        <v>0</v>
      </c>
      <c r="H249" s="23"/>
      <c r="I249" s="23"/>
      <c r="J249" s="23"/>
      <c r="K249" s="23"/>
    </row>
    <row r="250" spans="1:11" ht="14.1" customHeight="1">
      <c r="A250" s="23"/>
      <c r="B250" s="23"/>
      <c r="C250" s="39" t="s">
        <v>64</v>
      </c>
      <c r="D250" s="40">
        <v>0</v>
      </c>
      <c r="E250" s="40">
        <v>0</v>
      </c>
      <c r="F250" s="40">
        <v>0</v>
      </c>
      <c r="G250" s="40">
        <v>0</v>
      </c>
      <c r="H250" s="23"/>
      <c r="I250" s="23"/>
      <c r="J250" s="23"/>
      <c r="K250" s="23"/>
    </row>
    <row r="251" spans="1:11" ht="14.1" customHeight="1">
      <c r="A251" s="23"/>
      <c r="B251" s="23"/>
      <c r="C251" s="39" t="s">
        <v>65</v>
      </c>
      <c r="D251" s="40">
        <v>0</v>
      </c>
      <c r="E251" s="40">
        <v>0</v>
      </c>
      <c r="F251" s="40">
        <v>0</v>
      </c>
      <c r="G251" s="40">
        <v>0</v>
      </c>
      <c r="H251" s="23"/>
      <c r="I251" s="23"/>
      <c r="J251" s="23"/>
      <c r="K251" s="23"/>
    </row>
    <row r="252" spans="1:11" ht="14.1" customHeight="1">
      <c r="A252" s="23"/>
      <c r="B252" s="23"/>
      <c r="C252" s="41" t="s">
        <v>25</v>
      </c>
      <c r="D252" s="40">
        <v>0</v>
      </c>
      <c r="E252" s="40">
        <v>500000</v>
      </c>
      <c r="F252" s="40">
        <v>0</v>
      </c>
      <c r="G252" s="40">
        <v>1000000</v>
      </c>
      <c r="H252" s="23"/>
      <c r="I252" s="23"/>
      <c r="J252" s="23"/>
      <c r="K252" s="23"/>
    </row>
    <row r="253" spans="1:11" ht="15" customHeight="1">
      <c r="A253" s="23"/>
      <c r="B253" s="23"/>
      <c r="C253" s="42" t="s">
        <v>18</v>
      </c>
      <c r="D253" s="43" t="s">
        <v>18</v>
      </c>
      <c r="E253" s="43" t="s">
        <v>18</v>
      </c>
      <c r="F253" s="43" t="s">
        <v>18</v>
      </c>
      <c r="G253" s="43" t="s">
        <v>18</v>
      </c>
      <c r="H253" s="23"/>
      <c r="I253" s="23"/>
      <c r="J253" s="23"/>
      <c r="K253" s="23"/>
    </row>
    <row r="254" spans="1:11" ht="15" customHeight="1">
      <c r="A254" s="23"/>
      <c r="B254" s="23"/>
      <c r="C254" s="26" t="s">
        <v>201</v>
      </c>
      <c r="D254" s="44">
        <v>0</v>
      </c>
      <c r="E254" s="44">
        <v>164948000</v>
      </c>
      <c r="F254" s="44">
        <v>165355000</v>
      </c>
      <c r="G254" s="44">
        <v>167355000</v>
      </c>
      <c r="H254" s="23"/>
      <c r="I254" s="23"/>
      <c r="J254" s="23"/>
      <c r="K254" s="23"/>
    </row>
    <row r="255" spans="1:11" ht="15" customHeight="1">
      <c r="A255" s="23"/>
      <c r="B255" s="23"/>
      <c r="C255" s="27" t="s">
        <v>48</v>
      </c>
      <c r="D255" s="45">
        <v>0</v>
      </c>
      <c r="E255" s="45">
        <v>11031000</v>
      </c>
      <c r="F255" s="45">
        <v>11341000</v>
      </c>
      <c r="G255" s="45">
        <v>11341000</v>
      </c>
      <c r="H255" s="23"/>
      <c r="I255" s="23"/>
      <c r="J255" s="23"/>
      <c r="K255" s="23"/>
    </row>
    <row r="256" spans="1:11" ht="15" customHeight="1">
      <c r="A256" s="23"/>
      <c r="B256" s="23"/>
      <c r="C256" s="27" t="s">
        <v>49</v>
      </c>
      <c r="D256" s="45">
        <v>0</v>
      </c>
      <c r="E256" s="45">
        <v>11031000</v>
      </c>
      <c r="F256" s="45">
        <v>11341000</v>
      </c>
      <c r="G256" s="45">
        <v>11341000</v>
      </c>
      <c r="H256" s="23"/>
      <c r="I256" s="23"/>
      <c r="J256" s="23"/>
      <c r="K256" s="23"/>
    </row>
    <row r="257" spans="1:11" ht="15" customHeight="1">
      <c r="A257" s="23"/>
      <c r="B257" s="23"/>
      <c r="C257" s="27" t="s">
        <v>50</v>
      </c>
      <c r="D257" s="45">
        <v>0</v>
      </c>
      <c r="E257" s="45">
        <v>0</v>
      </c>
      <c r="F257" s="45">
        <v>0</v>
      </c>
      <c r="G257" s="45">
        <v>0</v>
      </c>
      <c r="H257" s="23"/>
      <c r="I257" s="23"/>
      <c r="J257" s="23"/>
      <c r="K257" s="23"/>
    </row>
    <row r="258" spans="1:11" ht="15" customHeight="1">
      <c r="A258" s="23"/>
      <c r="B258" s="23"/>
      <c r="C258" s="27" t="s">
        <v>51</v>
      </c>
      <c r="D258" s="45">
        <v>0</v>
      </c>
      <c r="E258" s="45">
        <v>1807000</v>
      </c>
      <c r="F258" s="45">
        <v>1904000</v>
      </c>
      <c r="G258" s="45">
        <v>1904000</v>
      </c>
      <c r="H258" s="23"/>
      <c r="I258" s="23"/>
      <c r="J258" s="23"/>
      <c r="K258" s="23"/>
    </row>
    <row r="259" spans="1:11" ht="15" customHeight="1">
      <c r="A259" s="23"/>
      <c r="B259" s="23"/>
      <c r="C259" s="27" t="s">
        <v>49</v>
      </c>
      <c r="D259" s="45">
        <v>0</v>
      </c>
      <c r="E259" s="45">
        <v>1807000</v>
      </c>
      <c r="F259" s="45">
        <v>1904000</v>
      </c>
      <c r="G259" s="45">
        <v>1904000</v>
      </c>
      <c r="H259" s="23"/>
      <c r="I259" s="23"/>
      <c r="J259" s="23"/>
      <c r="K259" s="23"/>
    </row>
    <row r="260" spans="1:11" ht="15" customHeight="1">
      <c r="A260" s="23"/>
      <c r="B260" s="23"/>
      <c r="C260" s="27" t="s">
        <v>50</v>
      </c>
      <c r="D260" s="45">
        <v>0</v>
      </c>
      <c r="E260" s="45">
        <v>0</v>
      </c>
      <c r="F260" s="45">
        <v>0</v>
      </c>
      <c r="G260" s="45">
        <v>0</v>
      </c>
      <c r="H260" s="23"/>
      <c r="I260" s="23"/>
      <c r="J260" s="23"/>
      <c r="K260" s="23"/>
    </row>
    <row r="261" spans="1:11" ht="15" customHeight="1">
      <c r="A261" s="23"/>
      <c r="B261" s="23"/>
      <c r="C261" s="27" t="s">
        <v>52</v>
      </c>
      <c r="D261" s="45">
        <v>0</v>
      </c>
      <c r="E261" s="45">
        <v>4000000</v>
      </c>
      <c r="F261" s="45">
        <v>4000000</v>
      </c>
      <c r="G261" s="45">
        <v>3000000</v>
      </c>
      <c r="H261" s="23"/>
      <c r="I261" s="23"/>
      <c r="J261" s="23"/>
      <c r="K261" s="23"/>
    </row>
    <row r="262" spans="1:11" ht="15" customHeight="1">
      <c r="A262" s="23"/>
      <c r="B262" s="23"/>
      <c r="C262" s="27" t="s">
        <v>49</v>
      </c>
      <c r="D262" s="45">
        <v>0</v>
      </c>
      <c r="E262" s="45">
        <v>4000000</v>
      </c>
      <c r="F262" s="45">
        <v>4000000</v>
      </c>
      <c r="G262" s="45">
        <v>3000000</v>
      </c>
      <c r="H262" s="23"/>
      <c r="I262" s="23"/>
      <c r="J262" s="23"/>
      <c r="K262" s="23"/>
    </row>
    <row r="263" spans="1:11" ht="15" customHeight="1">
      <c r="A263" s="23"/>
      <c r="B263" s="23"/>
      <c r="C263" s="27" t="s">
        <v>50</v>
      </c>
      <c r="D263" s="45">
        <v>0</v>
      </c>
      <c r="E263" s="45">
        <v>0</v>
      </c>
      <c r="F263" s="45">
        <v>0</v>
      </c>
      <c r="G263" s="45">
        <v>0</v>
      </c>
      <c r="H263" s="23"/>
      <c r="I263" s="23"/>
      <c r="J263" s="23"/>
      <c r="K263" s="23"/>
    </row>
    <row r="264" spans="1:11" ht="15" customHeight="1">
      <c r="A264" s="23"/>
      <c r="B264" s="23"/>
      <c r="C264" s="27" t="s">
        <v>53</v>
      </c>
      <c r="D264" s="45">
        <v>0</v>
      </c>
      <c r="E264" s="45">
        <v>0</v>
      </c>
      <c r="F264" s="45">
        <v>0</v>
      </c>
      <c r="G264" s="45">
        <v>0</v>
      </c>
      <c r="H264" s="23"/>
      <c r="I264" s="23"/>
      <c r="J264" s="23"/>
      <c r="K264" s="23"/>
    </row>
    <row r="265" spans="1:11" ht="15" customHeight="1">
      <c r="A265" s="23"/>
      <c r="B265" s="23"/>
      <c r="C265" s="27" t="s">
        <v>49</v>
      </c>
      <c r="D265" s="45">
        <v>0</v>
      </c>
      <c r="E265" s="45">
        <v>0</v>
      </c>
      <c r="F265" s="45">
        <v>0</v>
      </c>
      <c r="G265" s="45">
        <v>0</v>
      </c>
      <c r="H265" s="23"/>
      <c r="I265" s="23"/>
      <c r="J265" s="23"/>
      <c r="K265" s="23"/>
    </row>
    <row r="266" spans="1:11" ht="15" customHeight="1">
      <c r="A266" s="23"/>
      <c r="B266" s="23"/>
      <c r="C266" s="27" t="s">
        <v>50</v>
      </c>
      <c r="D266" s="45">
        <v>0</v>
      </c>
      <c r="E266" s="45">
        <v>0</v>
      </c>
      <c r="F266" s="45">
        <v>0</v>
      </c>
      <c r="G266" s="45">
        <v>0</v>
      </c>
      <c r="H266" s="23"/>
      <c r="I266" s="23"/>
      <c r="J266" s="23"/>
      <c r="K266" s="23"/>
    </row>
    <row r="267" spans="1:11" ht="20.100000000000001" customHeight="1">
      <c r="A267" s="23"/>
      <c r="B267" s="23"/>
      <c r="C267" s="27" t="s">
        <v>202</v>
      </c>
      <c r="D267" s="46">
        <v>0</v>
      </c>
      <c r="E267" s="46">
        <v>131110000</v>
      </c>
      <c r="F267" s="46">
        <v>131110000</v>
      </c>
      <c r="G267" s="46">
        <v>134110000</v>
      </c>
      <c r="H267" s="23"/>
      <c r="I267" s="23"/>
      <c r="J267" s="23"/>
      <c r="K267" s="23"/>
    </row>
    <row r="268" spans="1:11" ht="15" customHeight="1">
      <c r="A268" s="23"/>
      <c r="B268" s="23"/>
      <c r="C268" s="27" t="s">
        <v>49</v>
      </c>
      <c r="D268" s="45">
        <v>0</v>
      </c>
      <c r="E268" s="45">
        <v>131110000</v>
      </c>
      <c r="F268" s="45">
        <v>131110000</v>
      </c>
      <c r="G268" s="45">
        <v>134110000</v>
      </c>
      <c r="H268" s="23"/>
      <c r="I268" s="23"/>
      <c r="J268" s="23"/>
      <c r="K268" s="23"/>
    </row>
    <row r="269" spans="1:11" ht="15" customHeight="1">
      <c r="A269" s="23"/>
      <c r="B269" s="23"/>
      <c r="C269" s="27" t="s">
        <v>50</v>
      </c>
      <c r="D269" s="45">
        <v>0</v>
      </c>
      <c r="E269" s="45">
        <v>0</v>
      </c>
      <c r="F269" s="45">
        <v>0</v>
      </c>
      <c r="G269" s="45">
        <v>0</v>
      </c>
      <c r="H269" s="23"/>
      <c r="I269" s="23"/>
      <c r="J269" s="23"/>
      <c r="K269" s="23"/>
    </row>
    <row r="270" spans="1:11" ht="15" customHeight="1">
      <c r="A270" s="23"/>
      <c r="B270" s="23"/>
      <c r="C270" s="27" t="s">
        <v>55</v>
      </c>
      <c r="D270" s="45">
        <v>0</v>
      </c>
      <c r="E270" s="45">
        <v>16000000</v>
      </c>
      <c r="F270" s="45">
        <v>16000000</v>
      </c>
      <c r="G270" s="45">
        <v>16000000</v>
      </c>
      <c r="H270" s="23"/>
      <c r="I270" s="23"/>
      <c r="J270" s="23"/>
      <c r="K270" s="23"/>
    </row>
    <row r="271" spans="1:11" ht="15" customHeight="1">
      <c r="A271" s="23"/>
      <c r="B271" s="23"/>
      <c r="C271" s="27" t="s">
        <v>49</v>
      </c>
      <c r="D271" s="45">
        <v>0</v>
      </c>
      <c r="E271" s="45">
        <v>16000000</v>
      </c>
      <c r="F271" s="45">
        <v>16000000</v>
      </c>
      <c r="G271" s="45">
        <v>16000000</v>
      </c>
      <c r="H271" s="23"/>
      <c r="I271" s="23"/>
      <c r="J271" s="23"/>
      <c r="K271" s="23"/>
    </row>
    <row r="272" spans="1:11" ht="15" customHeight="1">
      <c r="A272" s="23"/>
      <c r="B272" s="23"/>
      <c r="C272" s="27" t="s">
        <v>50</v>
      </c>
      <c r="D272" s="45">
        <v>0</v>
      </c>
      <c r="E272" s="45">
        <v>0</v>
      </c>
      <c r="F272" s="45">
        <v>0</v>
      </c>
      <c r="G272" s="45">
        <v>0</v>
      </c>
      <c r="H272" s="23"/>
      <c r="I272" s="23"/>
      <c r="J272" s="23"/>
      <c r="K272" s="23"/>
    </row>
    <row r="273" spans="1:11" ht="15" customHeight="1">
      <c r="A273" s="23"/>
      <c r="B273" s="23"/>
      <c r="C273" s="27" t="s">
        <v>56</v>
      </c>
      <c r="D273" s="45">
        <v>0</v>
      </c>
      <c r="E273" s="45">
        <v>0</v>
      </c>
      <c r="F273" s="45">
        <v>0</v>
      </c>
      <c r="G273" s="45">
        <v>0</v>
      </c>
      <c r="H273" s="23"/>
      <c r="I273" s="23"/>
      <c r="J273" s="23"/>
      <c r="K273" s="23"/>
    </row>
    <row r="274" spans="1:11" ht="15" customHeight="1">
      <c r="A274" s="23"/>
      <c r="B274" s="23"/>
      <c r="C274" s="27" t="s">
        <v>49</v>
      </c>
      <c r="D274" s="45">
        <v>0</v>
      </c>
      <c r="E274" s="45">
        <v>0</v>
      </c>
      <c r="F274" s="45">
        <v>0</v>
      </c>
      <c r="G274" s="45">
        <v>0</v>
      </c>
      <c r="H274" s="23"/>
      <c r="I274" s="23"/>
      <c r="J274" s="23"/>
      <c r="K274" s="23"/>
    </row>
    <row r="275" spans="1:11" ht="15" customHeight="1">
      <c r="A275" s="23"/>
      <c r="B275" s="23"/>
      <c r="C275" s="27" t="s">
        <v>50</v>
      </c>
      <c r="D275" s="45">
        <v>0</v>
      </c>
      <c r="E275" s="45">
        <v>0</v>
      </c>
      <c r="F275" s="45">
        <v>0</v>
      </c>
      <c r="G275" s="45">
        <v>0</v>
      </c>
      <c r="H275" s="23"/>
      <c r="I275" s="23"/>
      <c r="J275" s="23"/>
      <c r="K275" s="23"/>
    </row>
    <row r="276" spans="1:11" ht="15" customHeight="1">
      <c r="A276" s="23"/>
      <c r="B276" s="23"/>
      <c r="C276" s="27" t="s">
        <v>57</v>
      </c>
      <c r="D276" s="45">
        <v>0</v>
      </c>
      <c r="E276" s="45">
        <v>0</v>
      </c>
      <c r="F276" s="45">
        <v>0</v>
      </c>
      <c r="G276" s="45">
        <v>0</v>
      </c>
      <c r="H276" s="23"/>
      <c r="I276" s="23"/>
      <c r="J276" s="23"/>
      <c r="K276" s="23"/>
    </row>
    <row r="277" spans="1:11" ht="15" customHeight="1">
      <c r="A277" s="23"/>
      <c r="B277" s="23"/>
      <c r="C277" s="27" t="s">
        <v>49</v>
      </c>
      <c r="D277" s="45">
        <v>0</v>
      </c>
      <c r="E277" s="45">
        <v>0</v>
      </c>
      <c r="F277" s="45">
        <v>0</v>
      </c>
      <c r="G277" s="45">
        <v>0</v>
      </c>
      <c r="H277" s="23"/>
      <c r="I277" s="23"/>
      <c r="J277" s="23"/>
      <c r="K277" s="23"/>
    </row>
    <row r="278" spans="1:11" ht="15" customHeight="1">
      <c r="A278" s="23"/>
      <c r="B278" s="23"/>
      <c r="C278" s="27" t="s">
        <v>58</v>
      </c>
      <c r="D278" s="45">
        <v>0</v>
      </c>
      <c r="E278" s="45">
        <v>0</v>
      </c>
      <c r="F278" s="45">
        <v>0</v>
      </c>
      <c r="G278" s="45">
        <v>0</v>
      </c>
      <c r="H278" s="23"/>
      <c r="I278" s="23"/>
      <c r="J278" s="23"/>
      <c r="K278" s="23"/>
    </row>
    <row r="279" spans="1:11" ht="15" customHeight="1">
      <c r="A279" s="23"/>
      <c r="B279" s="23"/>
      <c r="C279" s="27" t="s">
        <v>59</v>
      </c>
      <c r="D279" s="45">
        <v>0</v>
      </c>
      <c r="E279" s="45">
        <v>0</v>
      </c>
      <c r="F279" s="45">
        <v>0</v>
      </c>
      <c r="G279" s="45">
        <v>0</v>
      </c>
      <c r="H279" s="23"/>
      <c r="I279" s="23"/>
      <c r="J279" s="23"/>
      <c r="K279" s="23"/>
    </row>
    <row r="280" spans="1:11" ht="15" customHeight="1">
      <c r="A280" s="23"/>
      <c r="B280" s="23"/>
      <c r="C280" s="27" t="s">
        <v>60</v>
      </c>
      <c r="D280" s="45">
        <v>0</v>
      </c>
      <c r="E280" s="45">
        <v>0</v>
      </c>
      <c r="F280" s="45">
        <v>0</v>
      </c>
      <c r="G280" s="45">
        <v>0</v>
      </c>
      <c r="H280" s="23"/>
      <c r="I280" s="23"/>
      <c r="J280" s="23"/>
      <c r="K280" s="23"/>
    </row>
    <row r="281" spans="1:11" ht="15" customHeight="1">
      <c r="A281" s="23"/>
      <c r="B281" s="23"/>
      <c r="C281" s="27" t="s">
        <v>61</v>
      </c>
      <c r="D281" s="45">
        <v>0</v>
      </c>
      <c r="E281" s="45">
        <v>0</v>
      </c>
      <c r="F281" s="45">
        <v>0</v>
      </c>
      <c r="G281" s="45">
        <v>0</v>
      </c>
      <c r="H281" s="23"/>
      <c r="I281" s="23"/>
      <c r="J281" s="23"/>
      <c r="K281" s="23"/>
    </row>
    <row r="282" spans="1:11" ht="15" customHeight="1">
      <c r="A282" s="23"/>
      <c r="B282" s="23"/>
      <c r="C282" s="27" t="s">
        <v>62</v>
      </c>
      <c r="D282" s="45">
        <v>0</v>
      </c>
      <c r="E282" s="45">
        <v>1000000</v>
      </c>
      <c r="F282" s="45">
        <v>1000000</v>
      </c>
      <c r="G282" s="45">
        <v>1000000</v>
      </c>
      <c r="H282" s="23"/>
      <c r="I282" s="23"/>
      <c r="J282" s="23"/>
      <c r="K282" s="23"/>
    </row>
    <row r="283" spans="1:11" ht="15" customHeight="1">
      <c r="A283" s="23"/>
      <c r="B283" s="23"/>
      <c r="C283" s="27" t="s">
        <v>49</v>
      </c>
      <c r="D283" s="45">
        <v>0</v>
      </c>
      <c r="E283" s="45">
        <v>1000000</v>
      </c>
      <c r="F283" s="45">
        <v>1000000</v>
      </c>
      <c r="G283" s="45">
        <v>1000000</v>
      </c>
      <c r="H283" s="23"/>
      <c r="I283" s="23"/>
      <c r="J283" s="23"/>
      <c r="K283" s="23"/>
    </row>
    <row r="284" spans="1:11" ht="15" customHeight="1">
      <c r="A284" s="23"/>
      <c r="B284" s="23"/>
      <c r="C284" s="27" t="s">
        <v>58</v>
      </c>
      <c r="D284" s="45">
        <v>0</v>
      </c>
      <c r="E284" s="45">
        <v>0</v>
      </c>
      <c r="F284" s="45">
        <v>0</v>
      </c>
      <c r="G284" s="45">
        <v>0</v>
      </c>
      <c r="H284" s="23"/>
      <c r="I284" s="23"/>
      <c r="J284" s="23"/>
      <c r="K284" s="23"/>
    </row>
    <row r="285" spans="1:11" ht="15" customHeight="1">
      <c r="A285" s="23"/>
      <c r="B285" s="23"/>
      <c r="C285" s="27" t="s">
        <v>59</v>
      </c>
      <c r="D285" s="45">
        <v>0</v>
      </c>
      <c r="E285" s="45">
        <v>0</v>
      </c>
      <c r="F285" s="45">
        <v>0</v>
      </c>
      <c r="G285" s="45">
        <v>0</v>
      </c>
      <c r="H285" s="23"/>
      <c r="I285" s="23"/>
      <c r="J285" s="23"/>
      <c r="K285" s="23"/>
    </row>
    <row r="286" spans="1:11" ht="15" customHeight="1">
      <c r="A286" s="23"/>
      <c r="B286" s="23"/>
      <c r="C286" s="27" t="s">
        <v>60</v>
      </c>
      <c r="D286" s="45">
        <v>0</v>
      </c>
      <c r="E286" s="45">
        <v>0</v>
      </c>
      <c r="F286" s="45">
        <v>0</v>
      </c>
      <c r="G286" s="45">
        <v>0</v>
      </c>
      <c r="H286" s="23"/>
      <c r="I286" s="23"/>
      <c r="J286" s="23"/>
      <c r="K286" s="23"/>
    </row>
    <row r="287" spans="1:11" ht="15" customHeight="1">
      <c r="A287" s="23"/>
      <c r="B287" s="23"/>
      <c r="C287" s="27" t="s">
        <v>61</v>
      </c>
      <c r="D287" s="45">
        <v>0</v>
      </c>
      <c r="E287" s="45">
        <v>0</v>
      </c>
      <c r="F287" s="45">
        <v>0</v>
      </c>
      <c r="G287" s="45">
        <v>0</v>
      </c>
      <c r="H287" s="23"/>
      <c r="I287" s="23"/>
      <c r="J287" s="23"/>
      <c r="K287" s="23"/>
    </row>
    <row r="288" spans="1:11" ht="15" customHeight="1">
      <c r="A288" s="23"/>
      <c r="B288" s="23"/>
      <c r="C288" s="27" t="s">
        <v>63</v>
      </c>
      <c r="D288" s="45">
        <v>0</v>
      </c>
      <c r="E288" s="45">
        <v>0</v>
      </c>
      <c r="F288" s="45">
        <v>0</v>
      </c>
      <c r="G288" s="45">
        <v>0</v>
      </c>
      <c r="H288" s="23"/>
      <c r="I288" s="23"/>
      <c r="J288" s="23"/>
      <c r="K288" s="23"/>
    </row>
    <row r="289" spans="1:11" ht="15" customHeight="1">
      <c r="A289" s="23"/>
      <c r="B289" s="23"/>
      <c r="C289" s="27" t="s">
        <v>49</v>
      </c>
      <c r="D289" s="45">
        <v>0</v>
      </c>
      <c r="E289" s="45">
        <v>0</v>
      </c>
      <c r="F289" s="45">
        <v>0</v>
      </c>
      <c r="G289" s="45">
        <v>0</v>
      </c>
      <c r="H289" s="23"/>
      <c r="I289" s="23"/>
      <c r="J289" s="23"/>
      <c r="K289" s="23"/>
    </row>
    <row r="290" spans="1:11" ht="15" customHeight="1">
      <c r="A290" s="23"/>
      <c r="B290" s="23"/>
      <c r="C290" s="27" t="s">
        <v>58</v>
      </c>
      <c r="D290" s="45">
        <v>0</v>
      </c>
      <c r="E290" s="45">
        <v>0</v>
      </c>
      <c r="F290" s="45">
        <v>0</v>
      </c>
      <c r="G290" s="45">
        <v>0</v>
      </c>
      <c r="H290" s="23"/>
      <c r="I290" s="23"/>
      <c r="J290" s="23"/>
      <c r="K290" s="23"/>
    </row>
    <row r="291" spans="1:11" ht="15" customHeight="1">
      <c r="A291" s="23"/>
      <c r="B291" s="23"/>
      <c r="C291" s="27" t="s">
        <v>59</v>
      </c>
      <c r="D291" s="45">
        <v>0</v>
      </c>
      <c r="E291" s="45">
        <v>0</v>
      </c>
      <c r="F291" s="45">
        <v>0</v>
      </c>
      <c r="G291" s="45">
        <v>0</v>
      </c>
      <c r="H291" s="23"/>
      <c r="I291" s="23"/>
      <c r="J291" s="23"/>
      <c r="K291" s="23"/>
    </row>
    <row r="292" spans="1:11" ht="15" customHeight="1">
      <c r="A292" s="23"/>
      <c r="B292" s="23"/>
      <c r="C292" s="27" t="s">
        <v>60</v>
      </c>
      <c r="D292" s="45">
        <v>0</v>
      </c>
      <c r="E292" s="45">
        <v>0</v>
      </c>
      <c r="F292" s="45">
        <v>0</v>
      </c>
      <c r="G292" s="45">
        <v>0</v>
      </c>
      <c r="H292" s="23"/>
      <c r="I292" s="23"/>
      <c r="J292" s="23"/>
      <c r="K292" s="23"/>
    </row>
    <row r="293" spans="1:11" ht="15" customHeight="1">
      <c r="A293" s="23"/>
      <c r="B293" s="23"/>
      <c r="C293" s="27" t="s">
        <v>61</v>
      </c>
      <c r="D293" s="45">
        <v>0</v>
      </c>
      <c r="E293" s="45">
        <v>0</v>
      </c>
      <c r="F293" s="45">
        <v>0</v>
      </c>
      <c r="G293" s="45">
        <v>0</v>
      </c>
      <c r="H293" s="23"/>
      <c r="I293" s="23"/>
      <c r="J293" s="23"/>
      <c r="K293" s="23"/>
    </row>
    <row r="294" spans="1:11" ht="15" customHeight="1">
      <c r="A294" s="23"/>
      <c r="B294" s="23"/>
      <c r="C294" s="27" t="s">
        <v>64</v>
      </c>
      <c r="D294" s="45">
        <v>0</v>
      </c>
      <c r="E294" s="45">
        <v>0</v>
      </c>
      <c r="F294" s="45">
        <v>0</v>
      </c>
      <c r="G294" s="45">
        <v>0</v>
      </c>
      <c r="H294" s="23"/>
      <c r="I294" s="23"/>
      <c r="J294" s="23"/>
      <c r="K294" s="23"/>
    </row>
    <row r="295" spans="1:11" ht="15" customHeight="1">
      <c r="A295" s="23"/>
      <c r="B295" s="23"/>
      <c r="C295" s="27" t="s">
        <v>65</v>
      </c>
      <c r="D295" s="45">
        <v>0</v>
      </c>
      <c r="E295" s="45">
        <v>0</v>
      </c>
      <c r="F295" s="45">
        <v>0</v>
      </c>
      <c r="G295" s="45">
        <v>0</v>
      </c>
      <c r="H295" s="23"/>
      <c r="I295" s="23"/>
      <c r="J295" s="23"/>
      <c r="K295" s="23"/>
    </row>
    <row r="296" spans="1:11" ht="20.100000000000001" customHeight="1">
      <c r="A296" s="23"/>
      <c r="B296" s="23"/>
      <c r="C296" s="47" t="s">
        <v>18</v>
      </c>
      <c r="D296" s="23"/>
      <c r="E296" s="23"/>
      <c r="F296" s="23"/>
      <c r="G296" s="23"/>
      <c r="H296" s="23"/>
      <c r="I296" s="23"/>
      <c r="J296" s="23"/>
      <c r="K296" s="23"/>
    </row>
  </sheetData>
  <mergeCells count="31">
    <mergeCell ref="C25:G25"/>
    <mergeCell ref="C1:G1"/>
    <mergeCell ref="C2:G2"/>
    <mergeCell ref="D3:G3"/>
    <mergeCell ref="D4:G4"/>
    <mergeCell ref="D5:G5"/>
    <mergeCell ref="D6:G6"/>
    <mergeCell ref="D7:G7"/>
    <mergeCell ref="C8:G8"/>
    <mergeCell ref="C9:G9"/>
    <mergeCell ref="D10:G10"/>
    <mergeCell ref="D18:G18"/>
    <mergeCell ref="D141:G141"/>
    <mergeCell ref="D26:G26"/>
    <mergeCell ref="D27:G27"/>
    <mergeCell ref="D28:G28"/>
    <mergeCell ref="D29:G29"/>
    <mergeCell ref="C38:G38"/>
    <mergeCell ref="D83:G83"/>
    <mergeCell ref="D84:G84"/>
    <mergeCell ref="D85:G85"/>
    <mergeCell ref="C94:G94"/>
    <mergeCell ref="C139:G139"/>
    <mergeCell ref="D140:G140"/>
    <mergeCell ref="C208:G208"/>
    <mergeCell ref="D142:G142"/>
    <mergeCell ref="D143:G143"/>
    <mergeCell ref="C152:G152"/>
    <mergeCell ref="D197:G197"/>
    <mergeCell ref="D198:G198"/>
    <mergeCell ref="D199:G199"/>
  </mergeCells>
  <pageMargins left="0" right="0" top="0" bottom="0" header="0" footer="0"/>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208"/>
  <sheetViews>
    <sheetView view="pageBreakPreview" zoomScale="60" zoomScaleNormal="118" workbookViewId="0">
      <selection activeCell="G238" sqref="G238"/>
    </sheetView>
  </sheetViews>
  <sheetFormatPr defaultColWidth="9.125" defaultRowHeight="15"/>
  <cols>
    <col min="1" max="1" width="6.25" style="1566" customWidth="1"/>
    <col min="2" max="2" width="40.875" style="1566" customWidth="1"/>
    <col min="3" max="3" width="18" style="1566" customWidth="1"/>
    <col min="4" max="4" width="18.125" style="1566" customWidth="1"/>
    <col min="5" max="5" width="22.25" style="1566" customWidth="1"/>
    <col min="6" max="6" width="17" style="1566" customWidth="1"/>
    <col min="7" max="7" width="35.875" style="1566" customWidth="1"/>
    <col min="8" max="16384" width="9.125" style="1566"/>
  </cols>
  <sheetData>
    <row r="2" spans="1:6" ht="30.75" customHeight="1">
      <c r="B2" s="1956" t="s">
        <v>576</v>
      </c>
      <c r="C2" s="1956"/>
      <c r="D2" s="1956"/>
      <c r="E2" s="1956"/>
      <c r="F2" s="1956"/>
    </row>
    <row r="3" spans="1:6" ht="18" customHeight="1">
      <c r="A3" s="1633"/>
      <c r="B3" s="1957" t="s">
        <v>3106</v>
      </c>
      <c r="C3" s="1957"/>
      <c r="D3" s="1957"/>
      <c r="E3" s="1957"/>
      <c r="F3" s="1957"/>
    </row>
    <row r="4" spans="1:6" ht="15.75" thickBot="1"/>
    <row r="5" spans="1:6" ht="24.75" customHeight="1" thickBot="1">
      <c r="B5" s="1632" t="s">
        <v>6</v>
      </c>
      <c r="C5" s="1631" t="s">
        <v>3105</v>
      </c>
      <c r="D5" s="1630"/>
      <c r="E5" s="1630"/>
      <c r="F5" s="1629"/>
    </row>
    <row r="6" spans="1:6" ht="16.5" thickBot="1">
      <c r="B6" s="1628" t="s">
        <v>8</v>
      </c>
      <c r="C6" s="1958" t="s">
        <v>465</v>
      </c>
      <c r="D6" s="1959"/>
      <c r="E6" s="1959"/>
      <c r="F6" s="1960"/>
    </row>
    <row r="7" spans="1:6" ht="27" customHeight="1" thickBot="1">
      <c r="B7" s="1628" t="s">
        <v>10</v>
      </c>
      <c r="C7" s="1961" t="s">
        <v>580</v>
      </c>
      <c r="D7" s="1962"/>
      <c r="E7" s="1962"/>
      <c r="F7" s="1963"/>
    </row>
    <row r="8" spans="1:6" ht="19.5" customHeight="1" thickBot="1">
      <c r="B8" s="1964" t="s">
        <v>12</v>
      </c>
      <c r="C8" s="1965"/>
      <c r="D8" s="1965"/>
      <c r="E8" s="1965"/>
      <c r="F8" s="1966"/>
    </row>
    <row r="9" spans="1:6" ht="79.5" customHeight="1" thickBot="1">
      <c r="B9" s="1961" t="s">
        <v>3104</v>
      </c>
      <c r="C9" s="1962"/>
      <c r="D9" s="1962"/>
      <c r="E9" s="1962"/>
      <c r="F9" s="1972"/>
    </row>
    <row r="10" spans="1:6" ht="78" customHeight="1" thickBot="1">
      <c r="B10" s="1627" t="s">
        <v>14</v>
      </c>
      <c r="C10" s="1973" t="s">
        <v>3103</v>
      </c>
      <c r="D10" s="1974"/>
      <c r="E10" s="1974"/>
      <c r="F10" s="1975"/>
    </row>
    <row r="11" spans="1:6" ht="23.25" customHeight="1">
      <c r="B11" s="1976" t="s">
        <v>209</v>
      </c>
      <c r="C11" s="1626">
        <v>2023</v>
      </c>
      <c r="D11" s="1626">
        <v>2024</v>
      </c>
      <c r="E11" s="1625">
        <v>2025</v>
      </c>
      <c r="F11" s="1625">
        <v>2026</v>
      </c>
    </row>
    <row r="12" spans="1:6" ht="16.5" thickBot="1">
      <c r="B12" s="1977"/>
      <c r="C12" s="1624" t="s">
        <v>22</v>
      </c>
      <c r="D12" s="1624" t="s">
        <v>23</v>
      </c>
      <c r="E12" s="1624" t="s">
        <v>23</v>
      </c>
      <c r="F12" s="1623" t="s">
        <v>23</v>
      </c>
    </row>
    <row r="13" spans="1:6" ht="87.75" customHeight="1" thickBot="1">
      <c r="B13" s="1613" t="s">
        <v>3102</v>
      </c>
      <c r="C13" s="1620">
        <v>2</v>
      </c>
      <c r="D13" s="1620">
        <v>2</v>
      </c>
      <c r="E13" s="1620">
        <v>2</v>
      </c>
      <c r="F13" s="1620">
        <v>2</v>
      </c>
    </row>
    <row r="14" spans="1:6" ht="78" customHeight="1" thickBot="1">
      <c r="B14" s="1613" t="s">
        <v>3101</v>
      </c>
      <c r="C14" s="1622">
        <v>0.95</v>
      </c>
      <c r="D14" s="1622">
        <v>0.95</v>
      </c>
      <c r="E14" s="1622">
        <v>0.95</v>
      </c>
      <c r="F14" s="1622">
        <v>0.95</v>
      </c>
    </row>
    <row r="15" spans="1:6" ht="52.5" customHeight="1" thickBot="1">
      <c r="B15" s="1579" t="s">
        <v>588</v>
      </c>
      <c r="C15" s="1978" t="s">
        <v>3100</v>
      </c>
      <c r="D15" s="1979"/>
      <c r="E15" s="1979"/>
      <c r="F15" s="1980"/>
    </row>
    <row r="16" spans="1:6" ht="23.25" customHeight="1" thickBot="1">
      <c r="B16" s="1967" t="s">
        <v>590</v>
      </c>
      <c r="C16" s="1962"/>
      <c r="D16" s="1962"/>
      <c r="E16" s="1962"/>
      <c r="F16" s="1963"/>
    </row>
    <row r="17" spans="2:6" ht="142.5" thickBot="1">
      <c r="B17" s="1613" t="s">
        <v>3099</v>
      </c>
      <c r="C17" s="1612">
        <v>6</v>
      </c>
      <c r="D17" s="1612">
        <v>6</v>
      </c>
      <c r="E17" s="1612">
        <v>6</v>
      </c>
      <c r="F17" s="1612">
        <v>6</v>
      </c>
    </row>
    <row r="18" spans="2:6" ht="63.75" thickBot="1">
      <c r="B18" s="1613" t="s">
        <v>3098</v>
      </c>
      <c r="C18" s="1621">
        <v>0.8</v>
      </c>
      <c r="D18" s="1621">
        <v>0.8</v>
      </c>
      <c r="E18" s="1621">
        <v>0.8</v>
      </c>
      <c r="F18" s="1621">
        <v>0.8</v>
      </c>
    </row>
    <row r="19" spans="2:6" ht="32.25" thickBot="1">
      <c r="B19" s="1613" t="s">
        <v>3097</v>
      </c>
      <c r="C19" s="1620">
        <v>2</v>
      </c>
      <c r="D19" s="1620">
        <v>2</v>
      </c>
      <c r="E19" s="1620">
        <v>2</v>
      </c>
      <c r="F19" s="1620">
        <v>2</v>
      </c>
    </row>
    <row r="20" spans="2:6" ht="44.25" customHeight="1" thickBot="1">
      <c r="B20" s="1579" t="s">
        <v>996</v>
      </c>
      <c r="C20" s="1978" t="s">
        <v>3096</v>
      </c>
      <c r="D20" s="1979"/>
      <c r="E20" s="1979"/>
      <c r="F20" s="1980"/>
    </row>
    <row r="21" spans="2:6" ht="16.5" thickBot="1">
      <c r="B21" s="1967" t="s">
        <v>3095</v>
      </c>
      <c r="C21" s="1962"/>
      <c r="D21" s="1962"/>
      <c r="E21" s="1962"/>
      <c r="F21" s="1963"/>
    </row>
    <row r="22" spans="2:6" ht="32.25" thickBot="1">
      <c r="B22" s="1613" t="s">
        <v>3094</v>
      </c>
      <c r="C22" s="1619">
        <v>0.56999999999999995</v>
      </c>
      <c r="D22" s="1618">
        <v>0.64</v>
      </c>
      <c r="E22" s="1618">
        <v>0.64</v>
      </c>
      <c r="F22" s="1618">
        <v>0.64</v>
      </c>
    </row>
    <row r="23" spans="2:6" ht="32.25" thickBot="1">
      <c r="B23" s="1613" t="s">
        <v>3093</v>
      </c>
      <c r="C23" s="1616">
        <v>0</v>
      </c>
      <c r="D23" s="1617">
        <v>0</v>
      </c>
      <c r="E23" s="1617">
        <v>0</v>
      </c>
      <c r="F23" s="1617">
        <v>0</v>
      </c>
    </row>
    <row r="24" spans="2:6" ht="16.5" thickBot="1">
      <c r="B24" s="1613" t="s">
        <v>3092</v>
      </c>
      <c r="C24" s="1616">
        <v>32</v>
      </c>
      <c r="D24" s="1615">
        <v>35</v>
      </c>
      <c r="E24" s="1615">
        <v>35</v>
      </c>
      <c r="F24" s="1615">
        <v>35</v>
      </c>
    </row>
    <row r="25" spans="2:6" ht="16.5" thickBot="1">
      <c r="B25" s="1968" t="s">
        <v>3091</v>
      </c>
      <c r="C25" s="1969"/>
      <c r="D25" s="1969"/>
      <c r="E25" s="1969"/>
      <c r="F25" s="1970"/>
    </row>
    <row r="26" spans="2:6" ht="16.5" thickBot="1">
      <c r="B26" s="1968" t="s">
        <v>596</v>
      </c>
      <c r="C26" s="1969"/>
      <c r="D26" s="1969"/>
      <c r="E26" s="1969"/>
      <c r="F26" s="1970"/>
    </row>
    <row r="27" spans="2:6" ht="16.5" thickBot="1">
      <c r="B27" s="1614" t="s">
        <v>661</v>
      </c>
      <c r="C27" s="1971" t="s">
        <v>3090</v>
      </c>
      <c r="D27" s="1971"/>
      <c r="E27" s="1971"/>
      <c r="F27" s="1971"/>
    </row>
    <row r="28" spans="2:6" ht="18.75" customHeight="1" thickBot="1">
      <c r="B28" s="1600" t="s">
        <v>597</v>
      </c>
      <c r="C28" s="1978" t="s">
        <v>3089</v>
      </c>
      <c r="D28" s="1979"/>
      <c r="E28" s="1979"/>
      <c r="F28" s="1980"/>
    </row>
    <row r="29" spans="2:6" ht="77.25" customHeight="1" thickBot="1">
      <c r="B29" s="1595" t="s">
        <v>599</v>
      </c>
      <c r="C29" s="1981" t="s">
        <v>3088</v>
      </c>
      <c r="D29" s="1982"/>
      <c r="E29" s="1982"/>
      <c r="F29" s="1983"/>
    </row>
    <row r="30" spans="2:6" ht="16.5" thickBot="1">
      <c r="B30" s="1595" t="s">
        <v>21</v>
      </c>
      <c r="C30" s="1989" t="s">
        <v>2917</v>
      </c>
      <c r="D30" s="1990"/>
      <c r="E30" s="1990"/>
      <c r="F30" s="1991"/>
    </row>
    <row r="31" spans="2:6" ht="12.75" customHeight="1">
      <c r="B31" s="1976"/>
      <c r="C31" s="1591">
        <v>2023</v>
      </c>
      <c r="D31" s="1591">
        <v>2024</v>
      </c>
      <c r="E31" s="1590">
        <v>2025</v>
      </c>
      <c r="F31" s="1590">
        <v>2026</v>
      </c>
    </row>
    <row r="32" spans="2:6" ht="12" customHeight="1" thickBot="1">
      <c r="B32" s="1977"/>
      <c r="C32" s="1589" t="s">
        <v>22</v>
      </c>
      <c r="D32" s="1589" t="s">
        <v>23</v>
      </c>
      <c r="E32" s="1589" t="s">
        <v>23</v>
      </c>
      <c r="F32" s="1588" t="s">
        <v>23</v>
      </c>
    </row>
    <row r="33" spans="2:8" ht="16.5" thickBot="1">
      <c r="B33" s="1613" t="s">
        <v>33</v>
      </c>
      <c r="C33" s="1612">
        <v>1622</v>
      </c>
      <c r="D33" s="1612">
        <v>1400</v>
      </c>
      <c r="E33" s="1612">
        <v>1400</v>
      </c>
      <c r="F33" s="1612">
        <v>1400</v>
      </c>
    </row>
    <row r="34" spans="2:8" ht="16.5" thickBot="1">
      <c r="B34" s="1595" t="s">
        <v>602</v>
      </c>
      <c r="C34" s="1597">
        <v>215400</v>
      </c>
      <c r="D34" s="1597">
        <f>D43+D45+D48+D57+D60</f>
        <v>274300</v>
      </c>
      <c r="E34" s="1597">
        <f>E43+E45+E48+E57+E60</f>
        <v>281697</v>
      </c>
      <c r="F34" s="1597">
        <f>F43+F45+F48+F57+F60</f>
        <v>291696</v>
      </c>
    </row>
    <row r="35" spans="2:8" ht="16.5" thickBot="1">
      <c r="B35" s="1595" t="s">
        <v>603</v>
      </c>
      <c r="C35" s="1597">
        <f>C34/C33</f>
        <v>132.79901356350186</v>
      </c>
      <c r="D35" s="1597">
        <f>D34/D33</f>
        <v>195.92857142857142</v>
      </c>
      <c r="E35" s="1597">
        <f>E34/E33</f>
        <v>201.21214285714285</v>
      </c>
      <c r="F35" s="1596">
        <f>F34/F33</f>
        <v>208.35428571428571</v>
      </c>
    </row>
    <row r="36" spans="2:8" ht="16.5" thickBot="1">
      <c r="B36" s="1595" t="s">
        <v>604</v>
      </c>
      <c r="C36" s="1594" t="s">
        <v>627</v>
      </c>
      <c r="D36" s="1593">
        <f t="shared" ref="D36:F38" si="0">D33/C33-1</f>
        <v>-0.13686806411837238</v>
      </c>
      <c r="E36" s="1593">
        <f t="shared" si="0"/>
        <v>0</v>
      </c>
      <c r="F36" s="1592">
        <f t="shared" si="0"/>
        <v>0</v>
      </c>
    </row>
    <row r="37" spans="2:8" ht="16.5" thickBot="1">
      <c r="B37" s="1595" t="s">
        <v>605</v>
      </c>
      <c r="C37" s="1594" t="s">
        <v>627</v>
      </c>
      <c r="D37" s="1593">
        <f t="shared" si="0"/>
        <v>0.27344475394614665</v>
      </c>
      <c r="E37" s="1593">
        <f t="shared" si="0"/>
        <v>2.6966824644549803E-2</v>
      </c>
      <c r="F37" s="1592">
        <f t="shared" si="0"/>
        <v>3.5495585682488562E-2</v>
      </c>
    </row>
    <row r="38" spans="2:8" ht="16.5" thickBot="1">
      <c r="B38" s="1611" t="s">
        <v>47</v>
      </c>
      <c r="C38" s="1610" t="s">
        <v>627</v>
      </c>
      <c r="D38" s="1609">
        <f t="shared" si="0"/>
        <v>0.47537670778617835</v>
      </c>
      <c r="E38" s="1609">
        <f t="shared" si="0"/>
        <v>2.6966824644549803E-2</v>
      </c>
      <c r="F38" s="1608">
        <f t="shared" si="0"/>
        <v>3.5495585682488562E-2</v>
      </c>
    </row>
    <row r="39" spans="2:8" ht="16.5" thickBot="1">
      <c r="B39" s="1986" t="s">
        <v>731</v>
      </c>
      <c r="C39" s="1987"/>
      <c r="D39" s="1987"/>
      <c r="E39" s="1987"/>
      <c r="F39" s="1988"/>
    </row>
    <row r="40" spans="2:8" ht="12.75" customHeight="1">
      <c r="B40" s="1976"/>
      <c r="C40" s="1591">
        <v>2023</v>
      </c>
      <c r="D40" s="1591">
        <v>2024</v>
      </c>
      <c r="E40" s="1590">
        <v>2025</v>
      </c>
      <c r="F40" s="1590">
        <v>2026</v>
      </c>
    </row>
    <row r="41" spans="2:8" ht="16.5" thickBot="1">
      <c r="B41" s="1977"/>
      <c r="C41" s="1589" t="s">
        <v>22</v>
      </c>
      <c r="D41" s="1589" t="s">
        <v>23</v>
      </c>
      <c r="E41" s="1589" t="s">
        <v>23</v>
      </c>
      <c r="F41" s="1588" t="s">
        <v>23</v>
      </c>
    </row>
    <row r="42" spans="2:8" ht="16.5" thickBot="1">
      <c r="B42" s="1574" t="s">
        <v>607</v>
      </c>
      <c r="C42" s="1571">
        <f>C43+C44</f>
        <v>168700</v>
      </c>
      <c r="D42" s="1571">
        <f>D43+D44</f>
        <v>218800</v>
      </c>
      <c r="E42" s="1571">
        <f>E43+E44</f>
        <v>225000</v>
      </c>
      <c r="F42" s="1586">
        <f>F43+F44</f>
        <v>225000</v>
      </c>
    </row>
    <row r="43" spans="2:8" ht="16.5" thickBot="1">
      <c r="B43" s="1572" t="s">
        <v>608</v>
      </c>
      <c r="C43" s="1607">
        <v>168700</v>
      </c>
      <c r="D43" s="1576">
        <v>218800</v>
      </c>
      <c r="E43" s="1576">
        <v>225000</v>
      </c>
      <c r="F43" s="1576">
        <v>225000</v>
      </c>
    </row>
    <row r="44" spans="2:8" ht="16.5" thickBot="1">
      <c r="B44" s="1572" t="s">
        <v>609</v>
      </c>
      <c r="C44" s="1576">
        <v>0</v>
      </c>
      <c r="D44" s="1576">
        <v>0</v>
      </c>
      <c r="E44" s="1576">
        <v>0</v>
      </c>
      <c r="F44" s="1576">
        <v>0</v>
      </c>
    </row>
    <row r="45" spans="2:8" ht="16.5" thickBot="1">
      <c r="B45" s="1574" t="s">
        <v>610</v>
      </c>
      <c r="C45" s="1571">
        <f>C46+C47</f>
        <v>21700</v>
      </c>
      <c r="D45" s="1571">
        <f>D46+D47</f>
        <v>30000</v>
      </c>
      <c r="E45" s="1571">
        <f>E46+E47</f>
        <v>31097</v>
      </c>
      <c r="F45" s="1586">
        <v>31697</v>
      </c>
    </row>
    <row r="46" spans="2:8" ht="16.5" thickBot="1">
      <c r="B46" s="1572" t="s">
        <v>608</v>
      </c>
      <c r="C46" s="1607">
        <v>21700</v>
      </c>
      <c r="D46" s="1571">
        <v>30000</v>
      </c>
      <c r="E46" s="1571">
        <v>31097</v>
      </c>
      <c r="F46" s="1571">
        <v>31697</v>
      </c>
      <c r="H46" s="1577"/>
    </row>
    <row r="47" spans="2:8" ht="16.5" thickBot="1">
      <c r="B47" s="1572" t="s">
        <v>609</v>
      </c>
      <c r="C47" s="1571">
        <v>0</v>
      </c>
      <c r="D47" s="1571">
        <v>0</v>
      </c>
      <c r="E47" s="1601">
        <v>0</v>
      </c>
      <c r="F47" s="1606">
        <v>0</v>
      </c>
    </row>
    <row r="48" spans="2:8" ht="16.5" thickBot="1">
      <c r="B48" s="1574" t="s">
        <v>611</v>
      </c>
      <c r="C48" s="1576">
        <f>C49+C50</f>
        <v>23770</v>
      </c>
      <c r="D48" s="1571">
        <f>D49+D50</f>
        <v>23770</v>
      </c>
      <c r="E48" s="1571">
        <f>E49+E50</f>
        <v>23770</v>
      </c>
      <c r="F48" s="1586">
        <f>F49+F50</f>
        <v>33169</v>
      </c>
    </row>
    <row r="49" spans="2:8" ht="16.5" thickBot="1">
      <c r="B49" s="1572" t="s">
        <v>608</v>
      </c>
      <c r="C49" s="1607">
        <v>23770</v>
      </c>
      <c r="D49" s="1607">
        <v>23770</v>
      </c>
      <c r="E49" s="1601">
        <v>23770</v>
      </c>
      <c r="F49" s="1606">
        <v>33169</v>
      </c>
      <c r="H49" s="1577"/>
    </row>
    <row r="50" spans="2:8" ht="16.5" thickBot="1">
      <c r="B50" s="1572" t="s">
        <v>609</v>
      </c>
      <c r="C50" s="1571">
        <v>0</v>
      </c>
      <c r="D50" s="1571">
        <v>0</v>
      </c>
      <c r="E50" s="1601">
        <v>0</v>
      </c>
      <c r="F50" s="1606">
        <v>0</v>
      </c>
    </row>
    <row r="51" spans="2:8" ht="16.5" thickBot="1">
      <c r="B51" s="1574" t="s">
        <v>612</v>
      </c>
      <c r="C51" s="1571">
        <f>C52+C53</f>
        <v>0</v>
      </c>
      <c r="D51" s="1571">
        <f>D52+D53</f>
        <v>0</v>
      </c>
      <c r="E51" s="1571">
        <f>E52+E53</f>
        <v>0</v>
      </c>
      <c r="F51" s="1586">
        <f>F52+F53</f>
        <v>0</v>
      </c>
      <c r="H51" s="1577"/>
    </row>
    <row r="52" spans="2:8" ht="16.5" thickBot="1">
      <c r="B52" s="1572" t="s">
        <v>608</v>
      </c>
      <c r="C52" s="1571">
        <v>0</v>
      </c>
      <c r="D52" s="1571">
        <v>0</v>
      </c>
      <c r="E52" s="1601">
        <v>0</v>
      </c>
      <c r="F52" s="1606">
        <v>0</v>
      </c>
    </row>
    <row r="53" spans="2:8" ht="16.5" thickBot="1">
      <c r="B53" s="1572" t="s">
        <v>609</v>
      </c>
      <c r="C53" s="1571">
        <v>0</v>
      </c>
      <c r="D53" s="1571">
        <v>0</v>
      </c>
      <c r="E53" s="1601">
        <v>0</v>
      </c>
      <c r="F53" s="1606">
        <v>0</v>
      </c>
    </row>
    <row r="54" spans="2:8" ht="16.5" thickBot="1">
      <c r="B54" s="1574" t="s">
        <v>613</v>
      </c>
      <c r="C54" s="1571">
        <f>C55+C56</f>
        <v>0</v>
      </c>
      <c r="D54" s="1571">
        <f>D55+D56</f>
        <v>0</v>
      </c>
      <c r="E54" s="1571">
        <f>E55+E56</f>
        <v>0</v>
      </c>
      <c r="F54" s="1586">
        <f>F55+F56</f>
        <v>0</v>
      </c>
    </row>
    <row r="55" spans="2:8" ht="16.5" thickBot="1">
      <c r="B55" s="1572" t="s">
        <v>608</v>
      </c>
      <c r="C55" s="1571">
        <v>0</v>
      </c>
      <c r="D55" s="1571">
        <v>0</v>
      </c>
      <c r="E55" s="1601">
        <v>0</v>
      </c>
      <c r="F55" s="1606">
        <v>0</v>
      </c>
    </row>
    <row r="56" spans="2:8" ht="16.5" thickBot="1">
      <c r="B56" s="1572" t="s">
        <v>609</v>
      </c>
      <c r="C56" s="1571">
        <v>0</v>
      </c>
      <c r="D56" s="1571">
        <v>0</v>
      </c>
      <c r="E56" s="1601">
        <v>0</v>
      </c>
      <c r="F56" s="1606">
        <v>0</v>
      </c>
    </row>
    <row r="57" spans="2:8" ht="16.5" thickBot="1">
      <c r="B57" s="1574" t="s">
        <v>614</v>
      </c>
      <c r="C57" s="1576">
        <f>C58+C59</f>
        <v>0</v>
      </c>
      <c r="D57" s="1571">
        <f>D58+D59</f>
        <v>500</v>
      </c>
      <c r="E57" s="1571">
        <f>E58+E59</f>
        <v>600</v>
      </c>
      <c r="F57" s="1571">
        <f>F58+F59</f>
        <v>600</v>
      </c>
    </row>
    <row r="58" spans="2:8" ht="16.5" thickBot="1">
      <c r="B58" s="1572" t="s">
        <v>608</v>
      </c>
      <c r="C58" s="1571">
        <v>0</v>
      </c>
      <c r="D58" s="1571">
        <v>500</v>
      </c>
      <c r="E58" s="1601">
        <v>600</v>
      </c>
      <c r="F58" s="1601">
        <v>600</v>
      </c>
    </row>
    <row r="59" spans="2:8" ht="16.5" thickBot="1">
      <c r="B59" s="1572" t="s">
        <v>609</v>
      </c>
      <c r="C59" s="1571">
        <v>0</v>
      </c>
      <c r="D59" s="1571">
        <v>0</v>
      </c>
      <c r="E59" s="1601">
        <v>0</v>
      </c>
      <c r="F59" s="1606">
        <v>0</v>
      </c>
    </row>
    <row r="60" spans="2:8" ht="16.5" thickBot="1">
      <c r="B60" s="1574" t="s">
        <v>615</v>
      </c>
      <c r="C60" s="1576">
        <f>SUM(C61:C62)</f>
        <v>1230</v>
      </c>
      <c r="D60" s="1576">
        <f>SUM(D61:D62)</f>
        <v>1230</v>
      </c>
      <c r="E60" s="1576">
        <f>SUM(E61:E62)</f>
        <v>1230</v>
      </c>
      <c r="F60" s="1587">
        <f>SUM(F61:F62)</f>
        <v>1230</v>
      </c>
    </row>
    <row r="61" spans="2:8" ht="16.5" thickBot="1">
      <c r="B61" s="1572" t="s">
        <v>608</v>
      </c>
      <c r="C61" s="1576">
        <v>1230</v>
      </c>
      <c r="D61" s="1576">
        <v>1230</v>
      </c>
      <c r="E61" s="1576">
        <v>1230</v>
      </c>
      <c r="F61" s="1576">
        <v>1230</v>
      </c>
    </row>
    <row r="62" spans="2:8" ht="16.5" thickBot="1">
      <c r="B62" s="1572" t="s">
        <v>609</v>
      </c>
      <c r="C62" s="1571">
        <v>0</v>
      </c>
      <c r="D62" s="1571">
        <v>0</v>
      </c>
      <c r="E62" s="1601">
        <v>0</v>
      </c>
      <c r="F62" s="1606">
        <v>0</v>
      </c>
    </row>
    <row r="63" spans="2:8" ht="16.5" thickBot="1">
      <c r="B63" s="1605" t="s">
        <v>616</v>
      </c>
      <c r="C63" s="1576">
        <f>C60+C57+C54+C51+C48+C45+C42</f>
        <v>215400</v>
      </c>
      <c r="D63" s="1576">
        <f>D60+D57+D54+D51+D48+D45+D42</f>
        <v>274300</v>
      </c>
      <c r="E63" s="1576">
        <f>E60+E57+E54+E51+E48+E45+E42</f>
        <v>281697</v>
      </c>
      <c r="F63" s="1587">
        <f>F60+F57+F54+F51+F48+F45+F42</f>
        <v>291696</v>
      </c>
    </row>
    <row r="64" spans="2:8" ht="16.5" thickBot="1">
      <c r="B64" s="1584" t="s">
        <v>617</v>
      </c>
      <c r="C64" s="1583">
        <f>IF(C63-C34=0,0,"Error")</f>
        <v>0</v>
      </c>
      <c r="D64" s="1583">
        <f>IF(D63-D34=0,0,"Error")</f>
        <v>0</v>
      </c>
      <c r="E64" s="1583">
        <f>IF(E63-E34=0,0,"Error")</f>
        <v>0</v>
      </c>
      <c r="F64" s="1604">
        <f>IF(F63-F34=0,0,"Error")</f>
        <v>0</v>
      </c>
    </row>
    <row r="65" spans="2:6" ht="16.5" thickBot="1">
      <c r="B65" s="1968" t="s">
        <v>618</v>
      </c>
      <c r="C65" s="1969"/>
      <c r="D65" s="1969"/>
      <c r="E65" s="1969"/>
      <c r="F65" s="1970"/>
    </row>
    <row r="66" spans="2:6" ht="16.5" thickBot="1">
      <c r="B66" s="1968" t="s">
        <v>619</v>
      </c>
      <c r="C66" s="1969"/>
      <c r="D66" s="1969"/>
      <c r="E66" s="1969"/>
      <c r="F66" s="1970"/>
    </row>
    <row r="67" spans="2:6" ht="50.25" customHeight="1" thickBot="1">
      <c r="B67" s="1600" t="s">
        <v>622</v>
      </c>
      <c r="C67" s="1599" t="s">
        <v>3087</v>
      </c>
      <c r="D67" s="1598" t="s">
        <v>624</v>
      </c>
      <c r="E67" s="1984" t="s">
        <v>3086</v>
      </c>
      <c r="F67" s="1985"/>
    </row>
    <row r="68" spans="2:6" ht="30.75" customHeight="1" thickBot="1">
      <c r="B68" s="1595" t="s">
        <v>599</v>
      </c>
      <c r="C68" s="1961" t="s">
        <v>3085</v>
      </c>
      <c r="D68" s="1962"/>
      <c r="E68" s="1962"/>
      <c r="F68" s="1963"/>
    </row>
    <row r="69" spans="2:6" ht="16.5" thickBot="1">
      <c r="B69" s="1595" t="s">
        <v>21</v>
      </c>
      <c r="C69" s="1989" t="s">
        <v>2917</v>
      </c>
      <c r="D69" s="1990"/>
      <c r="E69" s="1990"/>
      <c r="F69" s="1991"/>
    </row>
    <row r="70" spans="2:6" ht="12.75" customHeight="1">
      <c r="B70" s="1976"/>
      <c r="C70" s="1591">
        <v>2023</v>
      </c>
      <c r="D70" s="1591">
        <v>2024</v>
      </c>
      <c r="E70" s="1590">
        <v>2025</v>
      </c>
      <c r="F70" s="1590">
        <v>2026</v>
      </c>
    </row>
    <row r="71" spans="2:6" ht="16.5" thickBot="1">
      <c r="B71" s="1977"/>
      <c r="C71" s="1589" t="s">
        <v>22</v>
      </c>
      <c r="D71" s="1589" t="s">
        <v>23</v>
      </c>
      <c r="E71" s="1589" t="s">
        <v>23</v>
      </c>
      <c r="F71" s="1588" t="s">
        <v>23</v>
      </c>
    </row>
    <row r="72" spans="2:6" ht="16.5" thickBot="1">
      <c r="B72" s="1595" t="s">
        <v>33</v>
      </c>
      <c r="C72" s="1603">
        <v>23</v>
      </c>
      <c r="D72" s="1603"/>
      <c r="E72" s="1603">
        <v>45</v>
      </c>
      <c r="F72" s="1603">
        <v>45</v>
      </c>
    </row>
    <row r="73" spans="2:6" ht="16.5" thickBot="1">
      <c r="B73" s="1595" t="s">
        <v>602</v>
      </c>
      <c r="C73" s="1597">
        <v>1000</v>
      </c>
      <c r="D73" s="1597"/>
      <c r="E73" s="1597">
        <v>2000</v>
      </c>
      <c r="F73" s="1597">
        <v>2000</v>
      </c>
    </row>
    <row r="74" spans="2:6" ht="16.5" thickBot="1">
      <c r="B74" s="1595" t="s">
        <v>603</v>
      </c>
      <c r="C74" s="1597">
        <f>C73/C72</f>
        <v>43.478260869565219</v>
      </c>
      <c r="D74" s="1597"/>
      <c r="E74" s="1597">
        <f>E73/E72</f>
        <v>44.444444444444443</v>
      </c>
      <c r="F74" s="1597">
        <f>F73/F72</f>
        <v>44.444444444444443</v>
      </c>
    </row>
    <row r="75" spans="2:6" ht="16.5" thickBot="1">
      <c r="B75" s="1595" t="s">
        <v>604</v>
      </c>
      <c r="C75" s="1594" t="s">
        <v>627</v>
      </c>
      <c r="D75" s="1593">
        <f>D72/C72-1</f>
        <v>-1</v>
      </c>
      <c r="E75" s="1593"/>
      <c r="F75" s="1593">
        <f>F72/E72-1</f>
        <v>0</v>
      </c>
    </row>
    <row r="76" spans="2:6" ht="16.5" thickBot="1">
      <c r="B76" s="1595" t="s">
        <v>605</v>
      </c>
      <c r="C76" s="1594" t="s">
        <v>627</v>
      </c>
      <c r="D76" s="1593">
        <f>D73/C73-1</f>
        <v>-1</v>
      </c>
      <c r="E76" s="1593"/>
      <c r="F76" s="1593">
        <f>F73/E73-1</f>
        <v>0</v>
      </c>
    </row>
    <row r="77" spans="2:6" ht="16.5" thickBot="1">
      <c r="B77" s="1595" t="s">
        <v>47</v>
      </c>
      <c r="C77" s="1594" t="s">
        <v>627</v>
      </c>
      <c r="D77" s="1593">
        <f>D74/C74-1</f>
        <v>-1</v>
      </c>
      <c r="E77" s="1593"/>
      <c r="F77" s="1593">
        <f>F74/E74-1</f>
        <v>0</v>
      </c>
    </row>
    <row r="78" spans="2:6" ht="16.5" thickBot="1">
      <c r="B78" s="1992" t="s">
        <v>1135</v>
      </c>
      <c r="C78" s="1993"/>
      <c r="D78" s="1993"/>
      <c r="E78" s="1993"/>
      <c r="F78" s="1994"/>
    </row>
    <row r="79" spans="2:6" ht="12.75" customHeight="1">
      <c r="B79" s="1976"/>
      <c r="C79" s="1591">
        <v>2023</v>
      </c>
      <c r="D79" s="1591">
        <v>2024</v>
      </c>
      <c r="E79" s="1590">
        <v>2025</v>
      </c>
      <c r="F79" s="1590">
        <v>2026</v>
      </c>
    </row>
    <row r="80" spans="2:6" ht="16.5" thickBot="1">
      <c r="B80" s="1977"/>
      <c r="C80" s="1589" t="s">
        <v>22</v>
      </c>
      <c r="D80" s="1589" t="s">
        <v>23</v>
      </c>
      <c r="E80" s="1589" t="s">
        <v>23</v>
      </c>
      <c r="F80" s="1588" t="s">
        <v>23</v>
      </c>
    </row>
    <row r="81" spans="2:6" ht="16.5" hidden="1" thickBot="1">
      <c r="B81" s="1574" t="s">
        <v>629</v>
      </c>
      <c r="C81" s="1571">
        <f>C82+C83+C84+C85</f>
        <v>0</v>
      </c>
      <c r="D81" s="1571">
        <f>D82+D83+D84+D85</f>
        <v>0</v>
      </c>
      <c r="E81" s="1571">
        <f>E82+E83+E84+E85</f>
        <v>0</v>
      </c>
      <c r="F81" s="1586">
        <f>F82+F83+F84+F85</f>
        <v>0</v>
      </c>
    </row>
    <row r="82" spans="2:6" ht="16.5" hidden="1" thickBot="1">
      <c r="B82" s="1572" t="s">
        <v>608</v>
      </c>
      <c r="C82" s="1571">
        <v>0</v>
      </c>
      <c r="D82" s="1571">
        <v>0</v>
      </c>
      <c r="E82" s="1571">
        <v>0</v>
      </c>
      <c r="F82" s="1571">
        <v>0</v>
      </c>
    </row>
    <row r="83" spans="2:6" ht="16.5" hidden="1" thickBot="1">
      <c r="B83" s="1572" t="s">
        <v>673</v>
      </c>
      <c r="C83" s="1571">
        <v>0</v>
      </c>
      <c r="D83" s="1571">
        <v>0</v>
      </c>
      <c r="E83" s="1571">
        <v>0</v>
      </c>
      <c r="F83" s="1571">
        <v>0</v>
      </c>
    </row>
    <row r="84" spans="2:6" ht="16.5" hidden="1" thickBot="1">
      <c r="B84" s="1572" t="s">
        <v>631</v>
      </c>
      <c r="C84" s="1571">
        <v>0</v>
      </c>
      <c r="D84" s="1571">
        <v>0</v>
      </c>
      <c r="E84" s="1571">
        <v>0</v>
      </c>
      <c r="F84" s="1571">
        <v>0</v>
      </c>
    </row>
    <row r="85" spans="2:6" ht="16.5" hidden="1" thickBot="1">
      <c r="B85" s="1572" t="s">
        <v>632</v>
      </c>
      <c r="C85" s="1571">
        <v>0</v>
      </c>
      <c r="D85" s="1571">
        <v>0</v>
      </c>
      <c r="E85" s="1571">
        <v>0</v>
      </c>
      <c r="F85" s="1571">
        <v>0</v>
      </c>
    </row>
    <row r="86" spans="2:6" ht="16.5" thickBot="1">
      <c r="B86" s="1574" t="s">
        <v>633</v>
      </c>
      <c r="C86" s="1576">
        <f>C87+C88+C89+C90</f>
        <v>1000</v>
      </c>
      <c r="D86" s="1576">
        <f>D87+D88+D89+D90</f>
        <v>0</v>
      </c>
      <c r="E86" s="1576">
        <f>E87+E88+E89+E90</f>
        <v>2000</v>
      </c>
      <c r="F86" s="1587">
        <f>F87+F88+F89+F90</f>
        <v>2000</v>
      </c>
    </row>
    <row r="87" spans="2:6" ht="16.5" thickBot="1">
      <c r="B87" s="1572" t="s">
        <v>608</v>
      </c>
      <c r="C87" s="1597">
        <v>1000</v>
      </c>
      <c r="D87" s="1597"/>
      <c r="E87" s="1597">
        <v>2000</v>
      </c>
      <c r="F87" s="1597">
        <v>2000</v>
      </c>
    </row>
    <row r="88" spans="2:6" ht="16.5" thickBot="1">
      <c r="B88" s="1572" t="s">
        <v>673</v>
      </c>
      <c r="C88" s="1571">
        <v>0</v>
      </c>
      <c r="D88" s="1571">
        <v>0</v>
      </c>
      <c r="E88" s="1571">
        <v>0</v>
      </c>
      <c r="F88" s="1571">
        <v>0</v>
      </c>
    </row>
    <row r="89" spans="2:6" ht="16.5" thickBot="1">
      <c r="B89" s="1572" t="s">
        <v>631</v>
      </c>
      <c r="C89" s="1571">
        <v>0</v>
      </c>
      <c r="D89" s="1571">
        <v>0</v>
      </c>
      <c r="E89" s="1571">
        <v>0</v>
      </c>
      <c r="F89" s="1571">
        <v>0</v>
      </c>
    </row>
    <row r="90" spans="2:6" ht="16.5" thickBot="1">
      <c r="B90" s="1572" t="s">
        <v>632</v>
      </c>
      <c r="C90" s="1571">
        <v>0</v>
      </c>
      <c r="D90" s="1571">
        <v>0</v>
      </c>
      <c r="E90" s="1571">
        <v>0</v>
      </c>
      <c r="F90" s="1571">
        <v>0</v>
      </c>
    </row>
    <row r="91" spans="2:6" ht="16.5" thickBot="1">
      <c r="B91" s="1585" t="s">
        <v>616</v>
      </c>
      <c r="C91" s="1576">
        <f>C81+C86</f>
        <v>1000</v>
      </c>
      <c r="D91" s="1576">
        <f>D81+D86</f>
        <v>0</v>
      </c>
      <c r="E91" s="1576">
        <f>E81+E86</f>
        <v>2000</v>
      </c>
      <c r="F91" s="1587">
        <f>F81+F86</f>
        <v>2000</v>
      </c>
    </row>
    <row r="92" spans="2:6" ht="16.5" thickBot="1">
      <c r="B92" s="1584" t="s">
        <v>617</v>
      </c>
      <c r="C92" s="1583">
        <f>IF(C91-C73=0,0,"Error")</f>
        <v>0</v>
      </c>
      <c r="D92" s="1583">
        <f>IF(D91-D73=0,0,"Error")</f>
        <v>0</v>
      </c>
      <c r="E92" s="1583">
        <f>IF(E91-E73=0,0,"Error")</f>
        <v>0</v>
      </c>
      <c r="F92" s="1583">
        <f>IF(F91-F73=0,0,"Error")</f>
        <v>0</v>
      </c>
    </row>
    <row r="93" spans="2:6" ht="50.25" customHeight="1" thickBot="1">
      <c r="B93" s="1600" t="s">
        <v>873</v>
      </c>
      <c r="C93" s="1599" t="s">
        <v>3084</v>
      </c>
      <c r="D93" s="1598" t="s">
        <v>624</v>
      </c>
      <c r="E93" s="1984" t="s">
        <v>3083</v>
      </c>
      <c r="F93" s="1985"/>
    </row>
    <row r="94" spans="2:6" ht="30.75" customHeight="1" thickBot="1">
      <c r="B94" s="1595" t="s">
        <v>599</v>
      </c>
      <c r="C94" s="1961" t="s">
        <v>3082</v>
      </c>
      <c r="D94" s="1962"/>
      <c r="E94" s="1962"/>
      <c r="F94" s="1963"/>
    </row>
    <row r="95" spans="2:6" ht="16.5" thickBot="1">
      <c r="B95" s="1595" t="s">
        <v>21</v>
      </c>
      <c r="C95" s="1989" t="s">
        <v>2917</v>
      </c>
      <c r="D95" s="1990"/>
      <c r="E95" s="1990"/>
      <c r="F95" s="1991"/>
    </row>
    <row r="96" spans="2:6" ht="12.75" customHeight="1">
      <c r="B96" s="1976"/>
      <c r="C96" s="1591">
        <v>2023</v>
      </c>
      <c r="D96" s="1591">
        <v>2024</v>
      </c>
      <c r="E96" s="1590">
        <v>2025</v>
      </c>
      <c r="F96" s="1590">
        <v>2026</v>
      </c>
    </row>
    <row r="97" spans="2:6" ht="16.5" thickBot="1">
      <c r="B97" s="1977"/>
      <c r="C97" s="1589" t="s">
        <v>22</v>
      </c>
      <c r="D97" s="1589" t="s">
        <v>23</v>
      </c>
      <c r="E97" s="1589" t="s">
        <v>23</v>
      </c>
      <c r="F97" s="1588" t="s">
        <v>23</v>
      </c>
    </row>
    <row r="98" spans="2:6" ht="16.5" thickBot="1">
      <c r="B98" s="1595" t="s">
        <v>33</v>
      </c>
      <c r="C98" s="1603"/>
      <c r="D98" s="1603">
        <v>2</v>
      </c>
      <c r="E98" s="1603"/>
      <c r="F98" s="1603"/>
    </row>
    <row r="99" spans="2:6" ht="16.5" thickBot="1">
      <c r="B99" s="1595" t="s">
        <v>602</v>
      </c>
      <c r="C99" s="1597"/>
      <c r="D99" s="1597">
        <v>10000</v>
      </c>
      <c r="E99" s="1597"/>
      <c r="F99" s="1597"/>
    </row>
    <row r="100" spans="2:6" ht="16.5" thickBot="1">
      <c r="B100" s="1595" t="s">
        <v>603</v>
      </c>
      <c r="C100" s="1597"/>
      <c r="D100" s="1597">
        <f>D99/D98</f>
        <v>5000</v>
      </c>
      <c r="E100" s="1597"/>
      <c r="F100" s="1597"/>
    </row>
    <row r="101" spans="2:6" ht="16.5" thickBot="1">
      <c r="B101" s="1595" t="s">
        <v>604</v>
      </c>
      <c r="C101" s="1594" t="s">
        <v>627</v>
      </c>
      <c r="D101" s="1593"/>
      <c r="E101" s="1593">
        <f>E98/D98-1</f>
        <v>-1</v>
      </c>
      <c r="F101" s="1593"/>
    </row>
    <row r="102" spans="2:6" ht="16.5" thickBot="1">
      <c r="B102" s="1595" t="s">
        <v>605</v>
      </c>
      <c r="C102" s="1594" t="s">
        <v>627</v>
      </c>
      <c r="D102" s="1593"/>
      <c r="E102" s="1593">
        <f>E99/D99-1</f>
        <v>-1</v>
      </c>
      <c r="F102" s="1593"/>
    </row>
    <row r="103" spans="2:6" ht="16.5" thickBot="1">
      <c r="B103" s="1595" t="s">
        <v>47</v>
      </c>
      <c r="C103" s="1594" t="s">
        <v>627</v>
      </c>
      <c r="D103" s="1593"/>
      <c r="E103" s="1593">
        <f>E100/D100-1</f>
        <v>-1</v>
      </c>
      <c r="F103" s="1593"/>
    </row>
    <row r="104" spans="2:6" ht="16.5" thickBot="1">
      <c r="B104" s="1992" t="s">
        <v>1144</v>
      </c>
      <c r="C104" s="1993"/>
      <c r="D104" s="1993"/>
      <c r="E104" s="1993"/>
      <c r="F104" s="1994"/>
    </row>
    <row r="105" spans="2:6" ht="12.75" customHeight="1">
      <c r="B105" s="1976"/>
      <c r="C105" s="1591">
        <v>2023</v>
      </c>
      <c r="D105" s="1591">
        <v>2024</v>
      </c>
      <c r="E105" s="1590">
        <v>2025</v>
      </c>
      <c r="F105" s="1590">
        <v>2026</v>
      </c>
    </row>
    <row r="106" spans="2:6" ht="16.5" thickBot="1">
      <c r="B106" s="1977"/>
      <c r="C106" s="1589" t="s">
        <v>22</v>
      </c>
      <c r="D106" s="1589" t="s">
        <v>23</v>
      </c>
      <c r="E106" s="1589" t="s">
        <v>23</v>
      </c>
      <c r="F106" s="1588" t="s">
        <v>23</v>
      </c>
    </row>
    <row r="107" spans="2:6" ht="16.5" hidden="1" thickBot="1">
      <c r="B107" s="1574" t="s">
        <v>629</v>
      </c>
      <c r="C107" s="1571">
        <f>C108+C109+C110+C111</f>
        <v>0</v>
      </c>
      <c r="D107" s="1571">
        <f>D108+D109+D110+D111</f>
        <v>0</v>
      </c>
      <c r="E107" s="1571">
        <f>E108+E109+E110+E111</f>
        <v>0</v>
      </c>
      <c r="F107" s="1586">
        <f>F108+F109+F110+F111</f>
        <v>0</v>
      </c>
    </row>
    <row r="108" spans="2:6" ht="16.5" hidden="1" thickBot="1">
      <c r="B108" s="1572" t="s">
        <v>608</v>
      </c>
      <c r="C108" s="1571">
        <v>0</v>
      </c>
      <c r="D108" s="1571">
        <v>0</v>
      </c>
      <c r="E108" s="1571">
        <v>0</v>
      </c>
      <c r="F108" s="1571">
        <v>0</v>
      </c>
    </row>
    <row r="109" spans="2:6" ht="16.5" hidden="1" thickBot="1">
      <c r="B109" s="1572" t="s">
        <v>673</v>
      </c>
      <c r="C109" s="1571">
        <v>0</v>
      </c>
      <c r="D109" s="1571">
        <v>0</v>
      </c>
      <c r="E109" s="1571">
        <v>0</v>
      </c>
      <c r="F109" s="1571">
        <v>0</v>
      </c>
    </row>
    <row r="110" spans="2:6" ht="16.5" hidden="1" thickBot="1">
      <c r="B110" s="1572" t="s">
        <v>631</v>
      </c>
      <c r="C110" s="1571">
        <v>0</v>
      </c>
      <c r="D110" s="1571">
        <v>0</v>
      </c>
      <c r="E110" s="1571">
        <v>0</v>
      </c>
      <c r="F110" s="1571">
        <v>0</v>
      </c>
    </row>
    <row r="111" spans="2:6" ht="16.5" hidden="1" thickBot="1">
      <c r="B111" s="1572" t="s">
        <v>632</v>
      </c>
      <c r="C111" s="1571">
        <v>0</v>
      </c>
      <c r="D111" s="1571">
        <v>0</v>
      </c>
      <c r="E111" s="1571">
        <v>0</v>
      </c>
      <c r="F111" s="1571">
        <v>0</v>
      </c>
    </row>
    <row r="112" spans="2:6" ht="16.5" thickBot="1">
      <c r="B112" s="1574" t="s">
        <v>633</v>
      </c>
      <c r="C112" s="1576">
        <f>C113+C114+C115+C116</f>
        <v>0</v>
      </c>
      <c r="D112" s="1576">
        <f>D113+D114+D115+D116</f>
        <v>10000</v>
      </c>
      <c r="E112" s="1576">
        <f>E113+E114+E115+E116</f>
        <v>0</v>
      </c>
      <c r="F112" s="1587">
        <f>F113+F114+F115+F116</f>
        <v>0</v>
      </c>
    </row>
    <row r="113" spans="2:6" ht="16.5" thickBot="1">
      <c r="B113" s="1572" t="s">
        <v>608</v>
      </c>
      <c r="C113" s="1597"/>
      <c r="D113" s="1597">
        <v>10000</v>
      </c>
      <c r="E113" s="1597"/>
      <c r="F113" s="1597"/>
    </row>
    <row r="114" spans="2:6" ht="16.5" thickBot="1">
      <c r="B114" s="1572" t="s">
        <v>673</v>
      </c>
      <c r="C114" s="1571">
        <v>0</v>
      </c>
      <c r="D114" s="1571">
        <v>0</v>
      </c>
      <c r="E114" s="1571">
        <v>0</v>
      </c>
      <c r="F114" s="1571">
        <v>0</v>
      </c>
    </row>
    <row r="115" spans="2:6" ht="16.5" thickBot="1">
      <c r="B115" s="1572" t="s">
        <v>631</v>
      </c>
      <c r="C115" s="1571">
        <v>0</v>
      </c>
      <c r="D115" s="1571">
        <v>0</v>
      </c>
      <c r="E115" s="1571">
        <v>0</v>
      </c>
      <c r="F115" s="1571">
        <v>0</v>
      </c>
    </row>
    <row r="116" spans="2:6" ht="16.5" thickBot="1">
      <c r="B116" s="1572" t="s">
        <v>632</v>
      </c>
      <c r="C116" s="1571">
        <v>0</v>
      </c>
      <c r="D116" s="1571">
        <v>0</v>
      </c>
      <c r="E116" s="1571">
        <v>0</v>
      </c>
      <c r="F116" s="1571">
        <v>0</v>
      </c>
    </row>
    <row r="117" spans="2:6" ht="16.5" thickBot="1">
      <c r="B117" s="1585" t="s">
        <v>616</v>
      </c>
      <c r="C117" s="1576">
        <f>C107+C112</f>
        <v>0</v>
      </c>
      <c r="D117" s="1576">
        <f>D107+D112</f>
        <v>10000</v>
      </c>
      <c r="E117" s="1576">
        <f>E107+E112</f>
        <v>0</v>
      </c>
      <c r="F117" s="1587">
        <f>F107+F112</f>
        <v>0</v>
      </c>
    </row>
    <row r="118" spans="2:6" ht="16.5" thickBot="1">
      <c r="B118" s="1584" t="s">
        <v>617</v>
      </c>
      <c r="C118" s="1583">
        <f>IF(C117-C99=0,0,"Error")</f>
        <v>0</v>
      </c>
      <c r="D118" s="1583">
        <f>IF(D117-D99=0,0,"Error")</f>
        <v>0</v>
      </c>
      <c r="E118" s="1583">
        <f>IF(E117-E99=0,0,"Error")</f>
        <v>0</v>
      </c>
      <c r="F118" s="1583">
        <f>IF(F117-F99=0,0,"Error")</f>
        <v>0</v>
      </c>
    </row>
    <row r="119" spans="2:6" ht="48" thickBot="1">
      <c r="B119" s="1600" t="s">
        <v>663</v>
      </c>
      <c r="C119" s="1599" t="s">
        <v>3081</v>
      </c>
      <c r="D119" s="1598" t="s">
        <v>624</v>
      </c>
      <c r="E119" s="1995" t="s">
        <v>3080</v>
      </c>
      <c r="F119" s="1996"/>
    </row>
    <row r="120" spans="2:6" ht="33.75" customHeight="1" thickBot="1">
      <c r="B120" s="1595" t="s">
        <v>599</v>
      </c>
      <c r="C120" s="1961" t="s">
        <v>3079</v>
      </c>
      <c r="D120" s="1962"/>
      <c r="E120" s="1962"/>
      <c r="F120" s="1963"/>
    </row>
    <row r="121" spans="2:6" ht="16.5" thickBot="1">
      <c r="B121" s="1595" t="s">
        <v>21</v>
      </c>
      <c r="C121" s="1989" t="s">
        <v>2917</v>
      </c>
      <c r="D121" s="1990"/>
      <c r="E121" s="1990"/>
      <c r="F121" s="1991"/>
    </row>
    <row r="122" spans="2:6" ht="12.75" customHeight="1">
      <c r="B122" s="1976"/>
      <c r="C122" s="1591">
        <v>2023</v>
      </c>
      <c r="D122" s="1591">
        <v>2024</v>
      </c>
      <c r="E122" s="1590">
        <v>2025</v>
      </c>
      <c r="F122" s="1590">
        <v>2026</v>
      </c>
    </row>
    <row r="123" spans="2:6" ht="9" customHeight="1" thickBot="1">
      <c r="B123" s="1977"/>
      <c r="C123" s="1589" t="s">
        <v>22</v>
      </c>
      <c r="D123" s="1589" t="s">
        <v>23</v>
      </c>
      <c r="E123" s="1589" t="s">
        <v>23</v>
      </c>
      <c r="F123" s="1588" t="s">
        <v>23</v>
      </c>
    </row>
    <row r="124" spans="2:6" ht="16.5" thickBot="1">
      <c r="B124" s="1595" t="s">
        <v>33</v>
      </c>
      <c r="C124" s="1602">
        <v>62</v>
      </c>
      <c r="D124" s="1602">
        <v>0</v>
      </c>
      <c r="E124" s="1602">
        <v>0</v>
      </c>
      <c r="F124" s="1602">
        <v>0</v>
      </c>
    </row>
    <row r="125" spans="2:6" ht="16.5" thickBot="1">
      <c r="B125" s="1595" t="s">
        <v>602</v>
      </c>
      <c r="C125" s="1597">
        <v>5000</v>
      </c>
      <c r="D125" s="1597">
        <v>0</v>
      </c>
      <c r="E125" s="1597">
        <v>0</v>
      </c>
      <c r="F125" s="1597">
        <v>0</v>
      </c>
    </row>
    <row r="126" spans="2:6" ht="16.5" thickBot="1">
      <c r="B126" s="1595" t="s">
        <v>603</v>
      </c>
      <c r="C126" s="1597">
        <f>C125/C124</f>
        <v>80.645161290322577</v>
      </c>
      <c r="D126" s="1597"/>
      <c r="E126" s="1597"/>
      <c r="F126" s="1597"/>
    </row>
    <row r="127" spans="2:6" ht="16.5" thickBot="1">
      <c r="B127" s="1595" t="s">
        <v>604</v>
      </c>
      <c r="C127" s="1594" t="s">
        <v>627</v>
      </c>
      <c r="D127" s="1593"/>
      <c r="E127" s="1593"/>
      <c r="F127" s="1592"/>
    </row>
    <row r="128" spans="2:6" ht="16.5" thickBot="1">
      <c r="B128" s="1595" t="s">
        <v>605</v>
      </c>
      <c r="C128" s="1594" t="s">
        <v>627</v>
      </c>
      <c r="D128" s="1593"/>
      <c r="E128" s="1593"/>
      <c r="F128" s="1592"/>
    </row>
    <row r="129" spans="2:6" ht="16.5" thickBot="1">
      <c r="B129" s="1595" t="s">
        <v>47</v>
      </c>
      <c r="C129" s="1594" t="s">
        <v>627</v>
      </c>
      <c r="D129" s="1593"/>
      <c r="E129" s="1593"/>
      <c r="F129" s="1592"/>
    </row>
    <row r="130" spans="2:6" ht="16.5" thickBot="1">
      <c r="B130" s="1992" t="s">
        <v>1148</v>
      </c>
      <c r="C130" s="1993"/>
      <c r="D130" s="1993"/>
      <c r="E130" s="1993"/>
      <c r="F130" s="1994"/>
    </row>
    <row r="131" spans="2:6" ht="12.75" customHeight="1">
      <c r="B131" s="1976"/>
      <c r="C131" s="1591">
        <v>2023</v>
      </c>
      <c r="D131" s="1591">
        <v>2024</v>
      </c>
      <c r="E131" s="1590">
        <v>2025</v>
      </c>
      <c r="F131" s="1590">
        <v>2026</v>
      </c>
    </row>
    <row r="132" spans="2:6" ht="16.5" thickBot="1">
      <c r="B132" s="1977"/>
      <c r="C132" s="1589" t="s">
        <v>22</v>
      </c>
      <c r="D132" s="1589" t="s">
        <v>23</v>
      </c>
      <c r="E132" s="1589" t="s">
        <v>23</v>
      </c>
      <c r="F132" s="1588" t="s">
        <v>23</v>
      </c>
    </row>
    <row r="133" spans="2:6" ht="16.5" thickBot="1">
      <c r="B133" s="1574" t="s">
        <v>629</v>
      </c>
      <c r="C133" s="1571">
        <f>C134+C135+C136+C137</f>
        <v>0</v>
      </c>
      <c r="D133" s="1571">
        <f>D134+D135+D136+D137</f>
        <v>0</v>
      </c>
      <c r="E133" s="1571">
        <f>E134+E135+E136+E137</f>
        <v>0</v>
      </c>
      <c r="F133" s="1586">
        <f>F134+F135+F136+F137</f>
        <v>0</v>
      </c>
    </row>
    <row r="134" spans="2:6" ht="16.5" thickBot="1">
      <c r="B134" s="1572" t="s">
        <v>608</v>
      </c>
      <c r="C134" s="1571">
        <v>0</v>
      </c>
      <c r="D134" s="1571">
        <v>0</v>
      </c>
      <c r="E134" s="1571">
        <v>0</v>
      </c>
      <c r="F134" s="1571">
        <v>0</v>
      </c>
    </row>
    <row r="135" spans="2:6" ht="16.5" thickBot="1">
      <c r="B135" s="1572" t="s">
        <v>673</v>
      </c>
      <c r="C135" s="1571">
        <v>0</v>
      </c>
      <c r="D135" s="1571">
        <v>0</v>
      </c>
      <c r="E135" s="1571">
        <v>0</v>
      </c>
      <c r="F135" s="1571">
        <v>0</v>
      </c>
    </row>
    <row r="136" spans="2:6" ht="16.5" thickBot="1">
      <c r="B136" s="1572" t="s">
        <v>631</v>
      </c>
      <c r="C136" s="1571">
        <v>0</v>
      </c>
      <c r="D136" s="1571">
        <v>0</v>
      </c>
      <c r="E136" s="1571">
        <v>0</v>
      </c>
      <c r="F136" s="1571">
        <v>0</v>
      </c>
    </row>
    <row r="137" spans="2:6" ht="16.5" thickBot="1">
      <c r="B137" s="1572" t="s">
        <v>632</v>
      </c>
      <c r="C137" s="1571">
        <v>0</v>
      </c>
      <c r="D137" s="1571">
        <v>0</v>
      </c>
      <c r="E137" s="1571">
        <v>0</v>
      </c>
      <c r="F137" s="1571">
        <v>0</v>
      </c>
    </row>
    <row r="138" spans="2:6" ht="16.5" thickBot="1">
      <c r="B138" s="1574" t="s">
        <v>633</v>
      </c>
      <c r="C138" s="1576">
        <f>C139+C140+C141+C142</f>
        <v>5000</v>
      </c>
      <c r="D138" s="1576">
        <f>D139+D140+D141+D142</f>
        <v>0</v>
      </c>
      <c r="E138" s="1576">
        <f>E139+E140+E141+E142</f>
        <v>0</v>
      </c>
      <c r="F138" s="1587">
        <f>F139+F140+F141+F142</f>
        <v>0</v>
      </c>
    </row>
    <row r="139" spans="2:6" ht="16.5" thickBot="1">
      <c r="B139" s="1572" t="s">
        <v>608</v>
      </c>
      <c r="C139" s="1571">
        <v>5000</v>
      </c>
      <c r="D139" s="1601">
        <v>0</v>
      </c>
      <c r="E139" s="1601">
        <v>0</v>
      </c>
      <c r="F139" s="1601">
        <v>0</v>
      </c>
    </row>
    <row r="140" spans="2:6" ht="16.5" thickBot="1">
      <c r="B140" s="1572" t="s">
        <v>673</v>
      </c>
      <c r="C140" s="1576"/>
      <c r="D140" s="1571"/>
      <c r="E140" s="1571"/>
      <c r="F140" s="1586"/>
    </row>
    <row r="141" spans="2:6" ht="16.5" thickBot="1">
      <c r="B141" s="1572" t="s">
        <v>631</v>
      </c>
      <c r="C141" s="1576"/>
      <c r="D141" s="1571"/>
      <c r="E141" s="1571"/>
      <c r="F141" s="1586"/>
    </row>
    <row r="142" spans="2:6" ht="16.5" thickBot="1">
      <c r="B142" s="1572" t="s">
        <v>632</v>
      </c>
      <c r="C142" s="1576"/>
      <c r="D142" s="1571"/>
      <c r="E142" s="1571"/>
      <c r="F142" s="1586"/>
    </row>
    <row r="143" spans="2:6" ht="16.5" thickBot="1">
      <c r="B143" s="1585" t="s">
        <v>699</v>
      </c>
      <c r="C143" s="1576">
        <f>C133+C138</f>
        <v>5000</v>
      </c>
      <c r="D143" s="1576">
        <f>D133+D138</f>
        <v>0</v>
      </c>
      <c r="E143" s="1576">
        <f>E133+E138</f>
        <v>0</v>
      </c>
      <c r="F143" s="1587">
        <f>F133+F138</f>
        <v>0</v>
      </c>
    </row>
    <row r="144" spans="2:6" ht="16.5" thickBot="1">
      <c r="B144" s="1584" t="s">
        <v>617</v>
      </c>
      <c r="C144" s="1583">
        <f>IF(C143-C125=0,0,"Error")</f>
        <v>0</v>
      </c>
      <c r="D144" s="1583">
        <f>IF(D143-D125=0,0,"Error")</f>
        <v>0</v>
      </c>
      <c r="E144" s="1583">
        <f>IF(E143-E125=0,0,"Error")</f>
        <v>0</v>
      </c>
      <c r="F144" s="1583">
        <f>IF(F143-F125=0,0,"Error")</f>
        <v>0</v>
      </c>
    </row>
    <row r="145" spans="2:6" ht="16.5" thickBot="1">
      <c r="B145" s="1968" t="s">
        <v>66</v>
      </c>
      <c r="C145" s="1969"/>
      <c r="D145" s="1969"/>
      <c r="E145" s="1969"/>
      <c r="F145" s="1970"/>
    </row>
    <row r="146" spans="2:6" ht="16.5" thickBot="1">
      <c r="B146" s="1968" t="s">
        <v>728</v>
      </c>
      <c r="C146" s="1969"/>
      <c r="D146" s="1969"/>
      <c r="E146" s="1969"/>
      <c r="F146" s="1970"/>
    </row>
    <row r="147" spans="2:6" ht="67.5" customHeight="1" thickBot="1">
      <c r="B147" s="1600" t="s">
        <v>622</v>
      </c>
      <c r="C147" s="1599" t="s">
        <v>3078</v>
      </c>
      <c r="D147" s="1598" t="s">
        <v>624</v>
      </c>
      <c r="E147" s="1997" t="s">
        <v>3077</v>
      </c>
      <c r="F147" s="1996"/>
    </row>
    <row r="148" spans="2:6" ht="43.5" customHeight="1" thickBot="1">
      <c r="B148" s="1595" t="s">
        <v>599</v>
      </c>
      <c r="C148" s="1961" t="s">
        <v>3076</v>
      </c>
      <c r="D148" s="1962"/>
      <c r="E148" s="1962"/>
      <c r="F148" s="1963"/>
    </row>
    <row r="149" spans="2:6" ht="16.5" thickBot="1">
      <c r="B149" s="1595" t="s">
        <v>21</v>
      </c>
      <c r="C149" s="1998" t="s">
        <v>2917</v>
      </c>
      <c r="D149" s="1999"/>
      <c r="E149" s="1999"/>
      <c r="F149" s="2000"/>
    </row>
    <row r="150" spans="2:6" ht="12.75" customHeight="1">
      <c r="B150" s="1976"/>
      <c r="C150" s="1591">
        <v>2023</v>
      </c>
      <c r="D150" s="1591">
        <v>2024</v>
      </c>
      <c r="E150" s="1590">
        <v>2025</v>
      </c>
      <c r="F150" s="1590">
        <v>2026</v>
      </c>
    </row>
    <row r="151" spans="2:6" ht="18" customHeight="1" thickBot="1">
      <c r="B151" s="1977"/>
      <c r="C151" s="1589" t="s">
        <v>22</v>
      </c>
      <c r="D151" s="1589" t="s">
        <v>23</v>
      </c>
      <c r="E151" s="1589" t="s">
        <v>23</v>
      </c>
      <c r="F151" s="1588" t="s">
        <v>23</v>
      </c>
    </row>
    <row r="152" spans="2:6" ht="16.5" thickBot="1">
      <c r="B152" s="1595" t="s">
        <v>33</v>
      </c>
      <c r="C152" s="1597">
        <v>1</v>
      </c>
      <c r="D152" s="1597">
        <v>1</v>
      </c>
      <c r="E152" s="1597">
        <v>0</v>
      </c>
      <c r="F152" s="1596">
        <v>0</v>
      </c>
    </row>
    <row r="153" spans="2:6" ht="16.5" thickBot="1">
      <c r="B153" s="1595" t="s">
        <v>602</v>
      </c>
      <c r="C153" s="1597">
        <f>C171</f>
        <v>67000</v>
      </c>
      <c r="D153" s="1597">
        <f>D171</f>
        <v>63000</v>
      </c>
      <c r="E153" s="1597">
        <f>E171</f>
        <v>0</v>
      </c>
      <c r="F153" s="1596">
        <f>F171</f>
        <v>0</v>
      </c>
    </row>
    <row r="154" spans="2:6" ht="16.5" thickBot="1">
      <c r="B154" s="1595" t="s">
        <v>603</v>
      </c>
      <c r="C154" s="1597">
        <f>C153/C152</f>
        <v>67000</v>
      </c>
      <c r="D154" s="1597">
        <v>63000</v>
      </c>
      <c r="E154" s="1597"/>
      <c r="F154" s="1596"/>
    </row>
    <row r="155" spans="2:6" ht="16.5" thickBot="1">
      <c r="B155" s="1595" t="s">
        <v>604</v>
      </c>
      <c r="C155" s="1594"/>
      <c r="D155" s="1593"/>
      <c r="E155" s="1593"/>
      <c r="F155" s="1592"/>
    </row>
    <row r="156" spans="2:6" ht="16.5" thickBot="1">
      <c r="B156" s="1595" t="s">
        <v>605</v>
      </c>
      <c r="C156" s="1594"/>
      <c r="D156" s="1593"/>
      <c r="E156" s="1593"/>
      <c r="F156" s="1592"/>
    </row>
    <row r="157" spans="2:6" ht="16.5" thickBot="1">
      <c r="B157" s="1595" t="s">
        <v>47</v>
      </c>
      <c r="C157" s="1594"/>
      <c r="D157" s="1593"/>
      <c r="E157" s="1593"/>
      <c r="F157" s="1592"/>
    </row>
    <row r="158" spans="2:6" ht="16.5" thickBot="1">
      <c r="B158" s="1992" t="s">
        <v>1135</v>
      </c>
      <c r="C158" s="1993"/>
      <c r="D158" s="1993"/>
      <c r="E158" s="1993"/>
      <c r="F158" s="1994"/>
    </row>
    <row r="159" spans="2:6" ht="12.75" customHeight="1">
      <c r="B159" s="1976"/>
      <c r="C159" s="1591">
        <v>2023</v>
      </c>
      <c r="D159" s="1591">
        <v>2024</v>
      </c>
      <c r="E159" s="1590">
        <v>2025</v>
      </c>
      <c r="F159" s="1590">
        <v>2026</v>
      </c>
    </row>
    <row r="160" spans="2:6" ht="9" customHeight="1" thickBot="1">
      <c r="B160" s="1977"/>
      <c r="C160" s="1589" t="s">
        <v>22</v>
      </c>
      <c r="D160" s="1589" t="s">
        <v>23</v>
      </c>
      <c r="E160" s="1589" t="s">
        <v>23</v>
      </c>
      <c r="F160" s="1588" t="s">
        <v>23</v>
      </c>
    </row>
    <row r="161" spans="2:6" ht="16.5" hidden="1" thickBot="1">
      <c r="B161" s="1574" t="s">
        <v>629</v>
      </c>
      <c r="C161" s="1571">
        <f>C162+C163+C164+C165</f>
        <v>0</v>
      </c>
      <c r="D161" s="1571">
        <f>D162+D163+D164+D165</f>
        <v>0</v>
      </c>
      <c r="E161" s="1571">
        <f>E162+E163+E164+E165</f>
        <v>0</v>
      </c>
      <c r="F161" s="1586">
        <f>F162+F163+F164+F165</f>
        <v>0</v>
      </c>
    </row>
    <row r="162" spans="2:6" ht="16.5" hidden="1" thickBot="1">
      <c r="B162" s="1572" t="s">
        <v>608</v>
      </c>
      <c r="C162" s="1571"/>
      <c r="D162" s="1571"/>
      <c r="E162" s="1571"/>
      <c r="F162" s="1586"/>
    </row>
    <row r="163" spans="2:6" ht="16.5" hidden="1" thickBot="1">
      <c r="B163" s="1572" t="s">
        <v>673</v>
      </c>
      <c r="C163" s="1571"/>
      <c r="D163" s="1571"/>
      <c r="E163" s="1571"/>
      <c r="F163" s="1586"/>
    </row>
    <row r="164" spans="2:6" ht="16.5" hidden="1" thickBot="1">
      <c r="B164" s="1572" t="s">
        <v>631</v>
      </c>
      <c r="C164" s="1571"/>
      <c r="D164" s="1571"/>
      <c r="E164" s="1571"/>
      <c r="F164" s="1586"/>
    </row>
    <row r="165" spans="2:6" ht="16.5" hidden="1" thickBot="1">
      <c r="B165" s="1572" t="s">
        <v>632</v>
      </c>
      <c r="C165" s="1571"/>
      <c r="D165" s="1571"/>
      <c r="E165" s="1571"/>
      <c r="F165" s="1586"/>
    </row>
    <row r="166" spans="2:6" ht="16.5" thickBot="1">
      <c r="B166" s="1574" t="s">
        <v>633</v>
      </c>
      <c r="C166" s="1576">
        <f>C167+C168+C169+C170</f>
        <v>67000</v>
      </c>
      <c r="D166" s="1576">
        <f>D167+D168+D169+D170</f>
        <v>63000</v>
      </c>
      <c r="E166" s="1576">
        <f>E167+E168+E169+E170</f>
        <v>0</v>
      </c>
      <c r="F166" s="1587">
        <f>F167+F168+F169+F170</f>
        <v>0</v>
      </c>
    </row>
    <row r="167" spans="2:6" ht="16.5" thickBot="1">
      <c r="B167" s="1572" t="s">
        <v>608</v>
      </c>
      <c r="C167" s="1571">
        <v>67000</v>
      </c>
      <c r="D167" s="1571">
        <v>63000</v>
      </c>
      <c r="E167" s="1571">
        <v>0</v>
      </c>
      <c r="F167" s="1586">
        <v>0</v>
      </c>
    </row>
    <row r="168" spans="2:6" ht="16.5" thickBot="1">
      <c r="B168" s="1572" t="s">
        <v>673</v>
      </c>
      <c r="C168" s="1576"/>
      <c r="D168" s="1571"/>
      <c r="E168" s="1571"/>
      <c r="F168" s="1586"/>
    </row>
    <row r="169" spans="2:6" ht="16.5" thickBot="1">
      <c r="B169" s="1572" t="s">
        <v>631</v>
      </c>
      <c r="C169" s="1576"/>
      <c r="D169" s="1571"/>
      <c r="E169" s="1571"/>
      <c r="F169" s="1586"/>
    </row>
    <row r="170" spans="2:6" ht="16.5" thickBot="1">
      <c r="B170" s="1572" t="s">
        <v>632</v>
      </c>
      <c r="C170" s="1576"/>
      <c r="D170" s="1571"/>
      <c r="E170" s="1571"/>
      <c r="F170" s="1586"/>
    </row>
    <row r="171" spans="2:6" ht="16.5" thickBot="1">
      <c r="B171" s="1585" t="s">
        <v>616</v>
      </c>
      <c r="C171" s="1576">
        <f>C161+C166</f>
        <v>67000</v>
      </c>
      <c r="D171" s="1576">
        <f>D161+D166</f>
        <v>63000</v>
      </c>
      <c r="E171" s="1576">
        <f>E161+E166</f>
        <v>0</v>
      </c>
      <c r="F171" s="1576">
        <f>F161+F166</f>
        <v>0</v>
      </c>
    </row>
    <row r="172" spans="2:6" ht="16.5" thickBot="1">
      <c r="B172" s="1584" t="s">
        <v>617</v>
      </c>
      <c r="C172" s="1583">
        <f>IF(C171-C153=0,0,"Error")</f>
        <v>0</v>
      </c>
      <c r="D172" s="1583">
        <f>IF(D171-D153=0,0,"Error")</f>
        <v>0</v>
      </c>
      <c r="E172" s="1583">
        <f>IF(E171-E153=0,0,"Error")</f>
        <v>0</v>
      </c>
      <c r="F172" s="1583">
        <f>IF(F171-F153=0,0,"Error")</f>
        <v>0</v>
      </c>
    </row>
    <row r="173" spans="2:6" ht="16.5" thickBot="1">
      <c r="B173" s="1582"/>
      <c r="C173" s="1581"/>
      <c r="D173" s="1581"/>
      <c r="E173" s="1581"/>
      <c r="F173" s="1580"/>
    </row>
    <row r="174" spans="2:6" ht="32.25" thickBot="1">
      <c r="B174" s="1579" t="s">
        <v>634</v>
      </c>
      <c r="C174" s="1578">
        <f>C34+C73+C99+C125+C153</f>
        <v>288400</v>
      </c>
      <c r="D174" s="1578">
        <f>D34+D73+D99+D125+D153</f>
        <v>347300</v>
      </c>
      <c r="E174" s="1578">
        <f>E34+E73+E99+E125+E153</f>
        <v>283697</v>
      </c>
      <c r="F174" s="1578">
        <f>F34+F73+F99+F125+F153</f>
        <v>293696</v>
      </c>
    </row>
    <row r="175" spans="2:6" ht="32.25" thickBot="1">
      <c r="B175" s="1579" t="s">
        <v>635</v>
      </c>
      <c r="C175" s="1578">
        <f>C63+C118+C171+C143+C91</f>
        <v>288400</v>
      </c>
      <c r="D175" s="1578">
        <f>D63+D117+D171+D143+D91</f>
        <v>347300</v>
      </c>
      <c r="E175" s="1578">
        <f>E63+E117+E171+E143+E91</f>
        <v>283697</v>
      </c>
      <c r="F175" s="1578">
        <f>F63+F117+F171+F143+F91</f>
        <v>293696</v>
      </c>
    </row>
    <row r="176" spans="2:6" ht="16.5" thickBot="1">
      <c r="B176" s="1574" t="s">
        <v>607</v>
      </c>
      <c r="C176" s="1573">
        <f>C177+C178</f>
        <v>168700</v>
      </c>
      <c r="D176" s="1573">
        <f>D177+D178</f>
        <v>218800</v>
      </c>
      <c r="E176" s="1573">
        <v>225000</v>
      </c>
      <c r="F176" s="1575">
        <f>F177+F178</f>
        <v>225000</v>
      </c>
    </row>
    <row r="177" spans="2:8" ht="16.5" thickBot="1">
      <c r="B177" s="1572" t="s">
        <v>608</v>
      </c>
      <c r="C177" s="1576">
        <f>C43</f>
        <v>168700</v>
      </c>
      <c r="D177" s="1576">
        <f>D43</f>
        <v>218800</v>
      </c>
      <c r="E177" s="1576">
        <v>225000</v>
      </c>
      <c r="F177" s="1576">
        <v>225000</v>
      </c>
    </row>
    <row r="178" spans="2:8" ht="16.5" thickBot="1">
      <c r="B178" s="1572" t="s">
        <v>636</v>
      </c>
      <c r="C178" s="1576">
        <f>C44</f>
        <v>0</v>
      </c>
      <c r="D178" s="1576">
        <f>D44</f>
        <v>0</v>
      </c>
      <c r="E178" s="1576">
        <f>E44</f>
        <v>0</v>
      </c>
      <c r="F178" s="1576">
        <f>F44</f>
        <v>0</v>
      </c>
      <c r="H178" s="1577"/>
    </row>
    <row r="179" spans="2:8" ht="16.5" thickBot="1">
      <c r="B179" s="1574" t="s">
        <v>610</v>
      </c>
      <c r="C179" s="1573">
        <f>C180+C181</f>
        <v>21700</v>
      </c>
      <c r="D179" s="1573">
        <f>D180+D181</f>
        <v>30000</v>
      </c>
      <c r="E179" s="1573">
        <f>E180+E181</f>
        <v>31697</v>
      </c>
      <c r="F179" s="1575">
        <f>F180+F181</f>
        <v>31697</v>
      </c>
    </row>
    <row r="180" spans="2:8" ht="16.5" thickBot="1">
      <c r="B180" s="1572" t="s">
        <v>608</v>
      </c>
      <c r="C180" s="1571">
        <f>C46</f>
        <v>21700</v>
      </c>
      <c r="D180" s="1571">
        <f>D46</f>
        <v>30000</v>
      </c>
      <c r="E180" s="1571">
        <v>31697</v>
      </c>
      <c r="F180" s="1571">
        <v>31697</v>
      </c>
    </row>
    <row r="181" spans="2:8" ht="16.5" thickBot="1">
      <c r="B181" s="1572" t="s">
        <v>636</v>
      </c>
      <c r="C181" s="1576">
        <f>C47</f>
        <v>0</v>
      </c>
      <c r="D181" s="1576">
        <f>D47</f>
        <v>0</v>
      </c>
      <c r="E181" s="1576">
        <f>E47</f>
        <v>0</v>
      </c>
      <c r="F181" s="1576">
        <f>F47</f>
        <v>0</v>
      </c>
    </row>
    <row r="182" spans="2:8" ht="16.5" thickBot="1">
      <c r="B182" s="1574" t="s">
        <v>611</v>
      </c>
      <c r="C182" s="1573">
        <f>C183+C184</f>
        <v>23770</v>
      </c>
      <c r="D182" s="1573">
        <f>D183+D184</f>
        <v>23770</v>
      </c>
      <c r="E182" s="1573">
        <f>E183+E184</f>
        <v>23170</v>
      </c>
      <c r="F182" s="1575">
        <f>F183+F184</f>
        <v>33169</v>
      </c>
    </row>
    <row r="183" spans="2:8" ht="16.5" thickBot="1">
      <c r="B183" s="1572" t="s">
        <v>608</v>
      </c>
      <c r="C183" s="1576">
        <f>C49</f>
        <v>23770</v>
      </c>
      <c r="D183" s="1576">
        <f>D49</f>
        <v>23770</v>
      </c>
      <c r="E183" s="1576">
        <v>23170</v>
      </c>
      <c r="F183" s="1576">
        <v>33169</v>
      </c>
    </row>
    <row r="184" spans="2:8" ht="16.5" thickBot="1">
      <c r="B184" s="1572" t="s">
        <v>636</v>
      </c>
      <c r="C184" s="1576">
        <f>C50</f>
        <v>0</v>
      </c>
      <c r="D184" s="1576">
        <f>D50</f>
        <v>0</v>
      </c>
      <c r="E184" s="1576">
        <f>E50</f>
        <v>0</v>
      </c>
      <c r="F184" s="1576">
        <f>F50</f>
        <v>0</v>
      </c>
      <c r="H184" s="1577"/>
    </row>
    <row r="185" spans="2:8" ht="16.5" thickBot="1">
      <c r="B185" s="1574" t="s">
        <v>612</v>
      </c>
      <c r="C185" s="1573">
        <f>C186+C187</f>
        <v>0</v>
      </c>
      <c r="D185" s="1573">
        <f>D186+D187</f>
        <v>0</v>
      </c>
      <c r="E185" s="1573">
        <f>E186+E187</f>
        <v>0</v>
      </c>
      <c r="F185" s="1575">
        <f>F186+F187</f>
        <v>0</v>
      </c>
      <c r="H185" s="1577"/>
    </row>
    <row r="186" spans="2:8" ht="16.5" thickBot="1">
      <c r="B186" s="1572" t="s">
        <v>608</v>
      </c>
      <c r="C186" s="1571">
        <f t="shared" ref="C186:F187" si="1">C52</f>
        <v>0</v>
      </c>
      <c r="D186" s="1571">
        <f t="shared" si="1"/>
        <v>0</v>
      </c>
      <c r="E186" s="1571">
        <f t="shared" si="1"/>
        <v>0</v>
      </c>
      <c r="F186" s="1571">
        <f t="shared" si="1"/>
        <v>0</v>
      </c>
    </row>
    <row r="187" spans="2:8" ht="16.5" thickBot="1">
      <c r="B187" s="1572" t="s">
        <v>636</v>
      </c>
      <c r="C187" s="1576">
        <f t="shared" si="1"/>
        <v>0</v>
      </c>
      <c r="D187" s="1576">
        <f t="shared" si="1"/>
        <v>0</v>
      </c>
      <c r="E187" s="1576">
        <f t="shared" si="1"/>
        <v>0</v>
      </c>
      <c r="F187" s="1576">
        <f t="shared" si="1"/>
        <v>0</v>
      </c>
    </row>
    <row r="188" spans="2:8" ht="16.5" thickBot="1">
      <c r="B188" s="1574" t="s">
        <v>613</v>
      </c>
      <c r="C188" s="1573">
        <f>C189+C190</f>
        <v>0</v>
      </c>
      <c r="D188" s="1573">
        <f>D189+D190</f>
        <v>0</v>
      </c>
      <c r="E188" s="1573">
        <f>E189+E190</f>
        <v>0</v>
      </c>
      <c r="F188" s="1575">
        <f>F189+F190</f>
        <v>0</v>
      </c>
    </row>
    <row r="189" spans="2:8" ht="16.5" thickBot="1">
      <c r="B189" s="1572" t="s">
        <v>608</v>
      </c>
      <c r="C189" s="1571">
        <f t="shared" ref="C189:F190" si="2">C55</f>
        <v>0</v>
      </c>
      <c r="D189" s="1571">
        <f t="shared" si="2"/>
        <v>0</v>
      </c>
      <c r="E189" s="1571">
        <f t="shared" si="2"/>
        <v>0</v>
      </c>
      <c r="F189" s="1571">
        <f t="shared" si="2"/>
        <v>0</v>
      </c>
    </row>
    <row r="190" spans="2:8" ht="16.5" thickBot="1">
      <c r="B190" s="1572" t="s">
        <v>636</v>
      </c>
      <c r="C190" s="1576">
        <f t="shared" si="2"/>
        <v>0</v>
      </c>
      <c r="D190" s="1576">
        <f t="shared" si="2"/>
        <v>0</v>
      </c>
      <c r="E190" s="1576">
        <f t="shared" si="2"/>
        <v>0</v>
      </c>
      <c r="F190" s="1576">
        <f t="shared" si="2"/>
        <v>0</v>
      </c>
    </row>
    <row r="191" spans="2:8" ht="16.5" thickBot="1">
      <c r="B191" s="1574" t="s">
        <v>614</v>
      </c>
      <c r="C191" s="1573">
        <f>C192+C193</f>
        <v>0</v>
      </c>
      <c r="D191" s="1573">
        <f>D192+D193</f>
        <v>500</v>
      </c>
      <c r="E191" s="1573">
        <f>E192+E193</f>
        <v>600</v>
      </c>
      <c r="F191" s="1575">
        <f>F192+F193</f>
        <v>600</v>
      </c>
    </row>
    <row r="192" spans="2:8" ht="16.5" thickBot="1">
      <c r="B192" s="1572" t="s">
        <v>608</v>
      </c>
      <c r="C192" s="1571">
        <f t="shared" ref="C192:F193" si="3">C58</f>
        <v>0</v>
      </c>
      <c r="D192" s="1571">
        <f t="shared" si="3"/>
        <v>500</v>
      </c>
      <c r="E192" s="1571">
        <f t="shared" si="3"/>
        <v>600</v>
      </c>
      <c r="F192" s="1571">
        <f t="shared" si="3"/>
        <v>600</v>
      </c>
    </row>
    <row r="193" spans="2:6" ht="16.5" thickBot="1">
      <c r="B193" s="1572" t="s">
        <v>636</v>
      </c>
      <c r="C193" s="1576">
        <f t="shared" si="3"/>
        <v>0</v>
      </c>
      <c r="D193" s="1576">
        <f t="shared" si="3"/>
        <v>0</v>
      </c>
      <c r="E193" s="1576">
        <f t="shared" si="3"/>
        <v>0</v>
      </c>
      <c r="F193" s="1576">
        <f t="shared" si="3"/>
        <v>0</v>
      </c>
    </row>
    <row r="194" spans="2:6" ht="16.5" thickBot="1">
      <c r="B194" s="1574" t="s">
        <v>615</v>
      </c>
      <c r="C194" s="1573">
        <f>C195+C196</f>
        <v>1230</v>
      </c>
      <c r="D194" s="1573">
        <f>D195+D196</f>
        <v>1230</v>
      </c>
      <c r="E194" s="1573">
        <f>E195+E196</f>
        <v>1230</v>
      </c>
      <c r="F194" s="1573">
        <f>F195+F196</f>
        <v>1230</v>
      </c>
    </row>
    <row r="195" spans="2:6" ht="16.5" thickBot="1">
      <c r="B195" s="1572" t="s">
        <v>608</v>
      </c>
      <c r="C195" s="1571">
        <f t="shared" ref="C195:F196" si="4">C61</f>
        <v>1230</v>
      </c>
      <c r="D195" s="1571">
        <f t="shared" si="4"/>
        <v>1230</v>
      </c>
      <c r="E195" s="1571">
        <f t="shared" si="4"/>
        <v>1230</v>
      </c>
      <c r="F195" s="1571">
        <f t="shared" si="4"/>
        <v>1230</v>
      </c>
    </row>
    <row r="196" spans="2:6" ht="16.5" thickBot="1">
      <c r="B196" s="1572" t="s">
        <v>636</v>
      </c>
      <c r="C196" s="1576">
        <f t="shared" si="4"/>
        <v>0</v>
      </c>
      <c r="D196" s="1576">
        <f t="shared" si="4"/>
        <v>0</v>
      </c>
      <c r="E196" s="1576">
        <f t="shared" si="4"/>
        <v>0</v>
      </c>
      <c r="F196" s="1576">
        <f t="shared" si="4"/>
        <v>0</v>
      </c>
    </row>
    <row r="197" spans="2:6" ht="16.5" hidden="1" thickBot="1">
      <c r="B197" s="1574" t="s">
        <v>637</v>
      </c>
      <c r="C197" s="1573">
        <f>C198+C199+C200+C201</f>
        <v>0</v>
      </c>
      <c r="D197" s="1573">
        <f>D198+D199+D200+D201</f>
        <v>0</v>
      </c>
      <c r="E197" s="1573">
        <f>E198+E199+E200+E201</f>
        <v>0</v>
      </c>
      <c r="F197" s="1575">
        <f>F198+F199+F200+F201</f>
        <v>0</v>
      </c>
    </row>
    <row r="198" spans="2:6" ht="16.5" hidden="1" thickBot="1">
      <c r="B198" s="1572" t="s">
        <v>608</v>
      </c>
      <c r="C198" s="1571">
        <f t="shared" ref="C198:F201" si="5">C82+C134+C162</f>
        <v>0</v>
      </c>
      <c r="D198" s="1571">
        <f t="shared" si="5"/>
        <v>0</v>
      </c>
      <c r="E198" s="1571">
        <f t="shared" si="5"/>
        <v>0</v>
      </c>
      <c r="F198" s="1571">
        <f t="shared" si="5"/>
        <v>0</v>
      </c>
    </row>
    <row r="199" spans="2:6" ht="16.5" hidden="1" thickBot="1">
      <c r="B199" s="1572" t="s">
        <v>630</v>
      </c>
      <c r="C199" s="1571">
        <f t="shared" si="5"/>
        <v>0</v>
      </c>
      <c r="D199" s="1571">
        <f t="shared" si="5"/>
        <v>0</v>
      </c>
      <c r="E199" s="1571">
        <f t="shared" si="5"/>
        <v>0</v>
      </c>
      <c r="F199" s="1571">
        <f t="shared" si="5"/>
        <v>0</v>
      </c>
    </row>
    <row r="200" spans="2:6" ht="16.5" hidden="1" thickBot="1">
      <c r="B200" s="1572" t="s">
        <v>631</v>
      </c>
      <c r="C200" s="1571">
        <f t="shared" si="5"/>
        <v>0</v>
      </c>
      <c r="D200" s="1571">
        <f t="shared" si="5"/>
        <v>0</v>
      </c>
      <c r="E200" s="1571">
        <f t="shared" si="5"/>
        <v>0</v>
      </c>
      <c r="F200" s="1571">
        <f t="shared" si="5"/>
        <v>0</v>
      </c>
    </row>
    <row r="201" spans="2:6" ht="16.5" hidden="1" thickBot="1">
      <c r="B201" s="1572" t="s">
        <v>632</v>
      </c>
      <c r="C201" s="1571">
        <f t="shared" si="5"/>
        <v>0</v>
      </c>
      <c r="D201" s="1571">
        <f t="shared" si="5"/>
        <v>0</v>
      </c>
      <c r="E201" s="1571">
        <f t="shared" si="5"/>
        <v>0</v>
      </c>
      <c r="F201" s="1571">
        <f t="shared" si="5"/>
        <v>0</v>
      </c>
    </row>
    <row r="202" spans="2:6" ht="16.5" thickBot="1">
      <c r="B202" s="1574" t="s">
        <v>638</v>
      </c>
      <c r="C202" s="1573">
        <f>C203+C204+C205+C206</f>
        <v>73000</v>
      </c>
      <c r="D202" s="1573">
        <f>D203+D204+D205+D206</f>
        <v>73000</v>
      </c>
      <c r="E202" s="1573">
        <f>E203+E204+E205+E206</f>
        <v>2000</v>
      </c>
      <c r="F202" s="1573">
        <f>F203+F204+F205+F206</f>
        <v>2000</v>
      </c>
    </row>
    <row r="203" spans="2:6" ht="16.5" thickBot="1">
      <c r="B203" s="1572" t="s">
        <v>608</v>
      </c>
      <c r="C203" s="1571">
        <f>C87+C99+C139+C167</f>
        <v>73000</v>
      </c>
      <c r="D203" s="1571">
        <f>D87+D99+D139+D167</f>
        <v>73000</v>
      </c>
      <c r="E203" s="1571">
        <f>E87+E99+E139+E167</f>
        <v>2000</v>
      </c>
      <c r="F203" s="1571">
        <f>F87+F99+F139+F167</f>
        <v>2000</v>
      </c>
    </row>
    <row r="204" spans="2:6" ht="16.5" thickBot="1">
      <c r="B204" s="1572" t="s">
        <v>630</v>
      </c>
      <c r="C204" s="1571">
        <f t="shared" ref="C204:F206" si="6">C88+C140+C168</f>
        <v>0</v>
      </c>
      <c r="D204" s="1571">
        <f t="shared" si="6"/>
        <v>0</v>
      </c>
      <c r="E204" s="1571">
        <f t="shared" si="6"/>
        <v>0</v>
      </c>
      <c r="F204" s="1571">
        <f t="shared" si="6"/>
        <v>0</v>
      </c>
    </row>
    <row r="205" spans="2:6" ht="16.5" thickBot="1">
      <c r="B205" s="1572" t="s">
        <v>631</v>
      </c>
      <c r="C205" s="1571">
        <f t="shared" si="6"/>
        <v>0</v>
      </c>
      <c r="D205" s="1571">
        <f t="shared" si="6"/>
        <v>0</v>
      </c>
      <c r="E205" s="1571">
        <f t="shared" si="6"/>
        <v>0</v>
      </c>
      <c r="F205" s="1571">
        <f t="shared" si="6"/>
        <v>0</v>
      </c>
    </row>
    <row r="206" spans="2:6" ht="16.5" thickBot="1">
      <c r="B206" s="1572" t="s">
        <v>632</v>
      </c>
      <c r="C206" s="1571">
        <f t="shared" si="6"/>
        <v>0</v>
      </c>
      <c r="D206" s="1571">
        <f t="shared" si="6"/>
        <v>0</v>
      </c>
      <c r="E206" s="1571">
        <f t="shared" si="6"/>
        <v>0</v>
      </c>
      <c r="F206" s="1571">
        <f t="shared" si="6"/>
        <v>0</v>
      </c>
    </row>
    <row r="207" spans="2:6" ht="16.5" thickBot="1">
      <c r="B207" s="1570" t="s">
        <v>617</v>
      </c>
      <c r="C207" s="1569">
        <f>IF(C175-C174=0,0,"Error")</f>
        <v>0</v>
      </c>
      <c r="D207" s="1569">
        <f>IF(D175-D174=0,0,"Error")</f>
        <v>0</v>
      </c>
      <c r="E207" s="1569">
        <f>IF(E175-E174=0,0,"Error")</f>
        <v>0</v>
      </c>
      <c r="F207" s="1569">
        <f>IF(F175-F174=0,0,"Error")</f>
        <v>0</v>
      </c>
    </row>
    <row r="208" spans="2:6" ht="15.75">
      <c r="B208" s="1568"/>
      <c r="C208" s="1567"/>
      <c r="D208" s="1567"/>
      <c r="E208" s="1567"/>
      <c r="F208" s="1567"/>
    </row>
  </sheetData>
  <mergeCells count="49">
    <mergeCell ref="B159:B160"/>
    <mergeCell ref="B146:F146"/>
    <mergeCell ref="E147:F147"/>
    <mergeCell ref="C148:F148"/>
    <mergeCell ref="C149:F149"/>
    <mergeCell ref="B150:B151"/>
    <mergeCell ref="B158:F158"/>
    <mergeCell ref="B145:F145"/>
    <mergeCell ref="C94:F94"/>
    <mergeCell ref="C95:F95"/>
    <mergeCell ref="B96:B97"/>
    <mergeCell ref="B104:F104"/>
    <mergeCell ref="B105:B106"/>
    <mergeCell ref="B131:B132"/>
    <mergeCell ref="E119:F119"/>
    <mergeCell ref="C120:F120"/>
    <mergeCell ref="C121:F121"/>
    <mergeCell ref="B122:B123"/>
    <mergeCell ref="B130:F130"/>
    <mergeCell ref="C28:F28"/>
    <mergeCell ref="C29:F29"/>
    <mergeCell ref="E93:F93"/>
    <mergeCell ref="B31:B32"/>
    <mergeCell ref="B39:F39"/>
    <mergeCell ref="B40:B41"/>
    <mergeCell ref="B65:F65"/>
    <mergeCell ref="B66:F66"/>
    <mergeCell ref="E67:F67"/>
    <mergeCell ref="C68:F68"/>
    <mergeCell ref="C30:F30"/>
    <mergeCell ref="C69:F69"/>
    <mergeCell ref="B70:B71"/>
    <mergeCell ref="B78:F78"/>
    <mergeCell ref="B79:B80"/>
    <mergeCell ref="B21:F21"/>
    <mergeCell ref="B25:F25"/>
    <mergeCell ref="B26:F26"/>
    <mergeCell ref="C27:F27"/>
    <mergeCell ref="B9:F9"/>
    <mergeCell ref="C10:F10"/>
    <mergeCell ref="B11:B12"/>
    <mergeCell ref="C15:F15"/>
    <mergeCell ref="B16:F16"/>
    <mergeCell ref="C20:F20"/>
    <mergeCell ref="B2:F2"/>
    <mergeCell ref="B3:F3"/>
    <mergeCell ref="C6:F6"/>
    <mergeCell ref="C7:F7"/>
    <mergeCell ref="B8:F8"/>
  </mergeCells>
  <pageMargins left="0.21" right="0.23" top="0.17" bottom="0.75" header="0.3" footer="0.3"/>
  <pageSetup scale="76"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80"/>
  <sheetViews>
    <sheetView view="pageBreakPreview" topLeftCell="B347" zoomScale="78" zoomScaleNormal="130" zoomScaleSheetLayoutView="78" workbookViewId="0">
      <selection activeCell="J388" sqref="J388"/>
    </sheetView>
  </sheetViews>
  <sheetFormatPr defaultColWidth="9.125" defaultRowHeight="14.25"/>
  <cols>
    <col min="1" max="1" width="0" style="1703" hidden="1" customWidth="1"/>
    <col min="2" max="2" width="11.25" style="1703" customWidth="1"/>
    <col min="3" max="3" width="28.625" style="1703" customWidth="1"/>
    <col min="4" max="4" width="9.125" style="1703" bestFit="1" customWidth="1"/>
    <col min="5" max="5" width="11.75" style="1703" customWidth="1"/>
    <col min="6" max="6" width="10" style="1703" customWidth="1"/>
    <col min="7" max="7" width="17.625" style="1703" bestFit="1" customWidth="1"/>
    <col min="8" max="8" width="3.625" style="1703" customWidth="1"/>
    <col min="9" max="9" width="9.125" style="1703"/>
    <col min="10" max="10" width="11" style="1703" customWidth="1"/>
    <col min="11" max="11" width="14.25" style="1703" bestFit="1" customWidth="1"/>
    <col min="12" max="16384" width="9.125" style="1703"/>
  </cols>
  <sheetData>
    <row r="2" spans="2:8" ht="18" customHeight="1">
      <c r="B2" s="1756" t="s">
        <v>576</v>
      </c>
      <c r="C2" s="1756"/>
      <c r="D2" s="1756"/>
      <c r="E2" s="1756"/>
      <c r="F2" s="1756"/>
      <c r="G2" s="1756"/>
      <c r="H2" s="1756"/>
    </row>
    <row r="3" spans="2:8" ht="18" customHeight="1">
      <c r="B3" s="1755"/>
      <c r="C3" s="2001" t="s">
        <v>3175</v>
      </c>
      <c r="D3" s="2001"/>
      <c r="E3" s="2001"/>
      <c r="F3" s="2001"/>
      <c r="G3" s="2001"/>
      <c r="H3" s="1755"/>
    </row>
    <row r="4" spans="2:8" ht="15" thickBot="1"/>
    <row r="5" spans="2:8" ht="15" thickBot="1">
      <c r="C5" s="1754" t="s">
        <v>6</v>
      </c>
      <c r="D5" s="2002" t="s">
        <v>3174</v>
      </c>
      <c r="E5" s="2003"/>
      <c r="F5" s="2003"/>
      <c r="G5" s="2003"/>
    </row>
    <row r="6" spans="2:8" ht="15" thickBot="1">
      <c r="C6" s="1754" t="s">
        <v>8</v>
      </c>
      <c r="D6" s="2004" t="s">
        <v>3173</v>
      </c>
      <c r="E6" s="2005"/>
      <c r="F6" s="2005"/>
      <c r="G6" s="2006"/>
    </row>
    <row r="7" spans="2:8" ht="15" thickBot="1">
      <c r="C7" s="1754" t="s">
        <v>10</v>
      </c>
      <c r="D7" s="2007" t="s">
        <v>580</v>
      </c>
      <c r="E7" s="2008"/>
      <c r="F7" s="2008"/>
      <c r="G7" s="2009"/>
    </row>
    <row r="8" spans="2:8" ht="15" thickBot="1">
      <c r="C8" s="2010" t="s">
        <v>12</v>
      </c>
      <c r="D8" s="2011"/>
      <c r="E8" s="2011"/>
      <c r="F8" s="2011"/>
      <c r="G8" s="2012"/>
    </row>
    <row r="9" spans="2:8" ht="15" thickBot="1">
      <c r="C9" s="2025" t="s">
        <v>3172</v>
      </c>
      <c r="D9" s="2026"/>
      <c r="E9" s="2026"/>
      <c r="F9" s="2026"/>
      <c r="G9" s="2027"/>
    </row>
    <row r="10" spans="2:8" ht="36.75" customHeight="1" thickBot="1">
      <c r="C10" s="2025"/>
      <c r="D10" s="2026"/>
      <c r="E10" s="2026"/>
      <c r="F10" s="2026"/>
      <c r="G10" s="2027"/>
    </row>
    <row r="11" spans="2:8" ht="15" thickBot="1">
      <c r="C11" s="2025"/>
      <c r="D11" s="2026"/>
      <c r="E11" s="2026"/>
      <c r="F11" s="2026"/>
      <c r="G11" s="2027"/>
    </row>
    <row r="12" spans="2:8" ht="88.9" customHeight="1" thickBot="1">
      <c r="C12" s="1753" t="s">
        <v>14</v>
      </c>
      <c r="D12" s="2028" t="s">
        <v>3171</v>
      </c>
      <c r="E12" s="2029"/>
      <c r="F12" s="2029"/>
      <c r="G12" s="2030"/>
    </row>
    <row r="13" spans="2:8" ht="23.25" customHeight="1">
      <c r="C13" s="2031" t="s">
        <v>209</v>
      </c>
      <c r="D13" s="1752">
        <v>2023</v>
      </c>
      <c r="E13" s="1752">
        <v>2024</v>
      </c>
      <c r="F13" s="1752">
        <v>2025</v>
      </c>
      <c r="G13" s="1752">
        <v>2026</v>
      </c>
    </row>
    <row r="14" spans="2:8" ht="15" thickBot="1">
      <c r="C14" s="2032"/>
      <c r="D14" s="1751" t="s">
        <v>23</v>
      </c>
      <c r="E14" s="1751" t="s">
        <v>23</v>
      </c>
      <c r="F14" s="1751" t="s">
        <v>23</v>
      </c>
      <c r="G14" s="1751" t="s">
        <v>23</v>
      </c>
    </row>
    <row r="15" spans="2:8" ht="18.75" customHeight="1" thickBot="1">
      <c r="C15" s="1748" t="s">
        <v>3170</v>
      </c>
      <c r="D15" s="1750">
        <v>110</v>
      </c>
      <c r="E15" s="1750">
        <v>90</v>
      </c>
      <c r="F15" s="1750">
        <v>0</v>
      </c>
      <c r="G15" s="1750">
        <v>0</v>
      </c>
    </row>
    <row r="16" spans="2:8" ht="15" thickBot="1">
      <c r="C16" s="1722" t="s">
        <v>679</v>
      </c>
      <c r="D16" s="1749" t="s">
        <v>680</v>
      </c>
      <c r="E16" s="1749" t="s">
        <v>681</v>
      </c>
      <c r="F16" s="1749" t="s">
        <v>681</v>
      </c>
      <c r="G16" s="1749" t="s">
        <v>681</v>
      </c>
    </row>
    <row r="17" spans="3:7" ht="15" thickBot="1">
      <c r="C17" s="1722" t="s">
        <v>682</v>
      </c>
      <c r="D17" s="1749" t="s">
        <v>680</v>
      </c>
      <c r="E17" s="1749" t="s">
        <v>681</v>
      </c>
      <c r="F17" s="1749" t="s">
        <v>681</v>
      </c>
      <c r="G17" s="1749" t="s">
        <v>681</v>
      </c>
    </row>
    <row r="18" spans="3:7" ht="32.25" customHeight="1" thickBot="1">
      <c r="C18" s="1714" t="s">
        <v>588</v>
      </c>
      <c r="D18" s="2033" t="s">
        <v>3169</v>
      </c>
      <c r="E18" s="2034"/>
      <c r="F18" s="2034"/>
      <c r="G18" s="2035"/>
    </row>
    <row r="19" spans="3:7" ht="23.25" customHeight="1" thickBot="1">
      <c r="C19" s="2036" t="s">
        <v>590</v>
      </c>
      <c r="D19" s="2037"/>
      <c r="E19" s="2037"/>
      <c r="F19" s="2037"/>
      <c r="G19" s="2038"/>
    </row>
    <row r="20" spans="3:7" ht="27" customHeight="1" thickBot="1">
      <c r="C20" s="1748" t="s">
        <v>3168</v>
      </c>
      <c r="D20" s="1747" t="s">
        <v>680</v>
      </c>
      <c r="E20" s="1745" t="s">
        <v>681</v>
      </c>
      <c r="F20" s="1745" t="s">
        <v>681</v>
      </c>
      <c r="G20" s="1745" t="s">
        <v>681</v>
      </c>
    </row>
    <row r="21" spans="3:7" ht="30.75" customHeight="1" thickBot="1">
      <c r="C21" s="1722" t="s">
        <v>682</v>
      </c>
      <c r="D21" s="1746" t="s">
        <v>680</v>
      </c>
      <c r="E21" s="1745" t="s">
        <v>681</v>
      </c>
      <c r="F21" s="1745" t="s">
        <v>681</v>
      </c>
      <c r="G21" s="1745" t="s">
        <v>681</v>
      </c>
    </row>
    <row r="22" spans="3:7" ht="24" customHeight="1" thickBot="1">
      <c r="C22" s="2039" t="s">
        <v>595</v>
      </c>
      <c r="D22" s="2040"/>
      <c r="E22" s="2040"/>
      <c r="F22" s="2040"/>
      <c r="G22" s="2041"/>
    </row>
    <row r="23" spans="3:7" ht="15" thickBot="1">
      <c r="C23" s="2013" t="s">
        <v>596</v>
      </c>
      <c r="D23" s="2014"/>
      <c r="E23" s="2014"/>
      <c r="F23" s="2014"/>
      <c r="G23" s="2015"/>
    </row>
    <row r="24" spans="3:7" ht="18.75" customHeight="1" thickBot="1">
      <c r="C24" s="1728" t="s">
        <v>597</v>
      </c>
      <c r="D24" s="2016" t="s">
        <v>3167</v>
      </c>
      <c r="E24" s="2017"/>
      <c r="F24" s="2017"/>
      <c r="G24" s="2018"/>
    </row>
    <row r="25" spans="3:7" ht="142.15" customHeight="1" thickBot="1">
      <c r="C25" s="1722" t="s">
        <v>599</v>
      </c>
      <c r="D25" s="2019" t="s">
        <v>3166</v>
      </c>
      <c r="E25" s="2020"/>
      <c r="F25" s="2020"/>
      <c r="G25" s="2021"/>
    </row>
    <row r="26" spans="3:7" ht="15" thickBot="1">
      <c r="C26" s="1722" t="s">
        <v>21</v>
      </c>
      <c r="D26" s="2022" t="s">
        <v>3165</v>
      </c>
      <c r="E26" s="2023"/>
      <c r="F26" s="2023"/>
      <c r="G26" s="2024"/>
    </row>
    <row r="27" spans="3:7" ht="12.75" customHeight="1">
      <c r="C27" s="2031"/>
      <c r="D27" s="1720">
        <v>2023</v>
      </c>
      <c r="E27" s="1720">
        <v>2024</v>
      </c>
      <c r="F27" s="1720">
        <v>2025</v>
      </c>
      <c r="G27" s="1720">
        <v>2026</v>
      </c>
    </row>
    <row r="28" spans="3:7" ht="9" customHeight="1" thickBot="1">
      <c r="C28" s="2032"/>
      <c r="D28" s="1718" t="s">
        <v>22</v>
      </c>
      <c r="E28" s="1718" t="s">
        <v>23</v>
      </c>
      <c r="F28" s="1718" t="s">
        <v>23</v>
      </c>
      <c r="G28" s="1718" t="s">
        <v>23</v>
      </c>
    </row>
    <row r="29" spans="3:7" ht="15" thickBot="1">
      <c r="C29" s="1722" t="s">
        <v>33</v>
      </c>
      <c r="D29" s="1723">
        <v>110</v>
      </c>
      <c r="E29" s="1723">
        <v>90</v>
      </c>
      <c r="F29" s="1723">
        <v>0</v>
      </c>
      <c r="G29" s="1723">
        <v>0</v>
      </c>
    </row>
    <row r="30" spans="3:7" ht="15" thickBot="1">
      <c r="C30" s="1722" t="s">
        <v>602</v>
      </c>
      <c r="D30" s="1723">
        <f>D59</f>
        <v>314900</v>
      </c>
      <c r="E30" s="1723">
        <f>E59</f>
        <v>324000</v>
      </c>
      <c r="F30" s="1723">
        <f>F59</f>
        <v>0</v>
      </c>
      <c r="G30" s="1723">
        <f>G59</f>
        <v>0</v>
      </c>
    </row>
    <row r="31" spans="3:7" ht="15" thickBot="1">
      <c r="C31" s="1722" t="s">
        <v>603</v>
      </c>
      <c r="D31" s="1723">
        <f>D30/D29</f>
        <v>2862.7272727272725</v>
      </c>
      <c r="E31" s="1723">
        <f>E30/E29</f>
        <v>3600</v>
      </c>
      <c r="F31" s="1723" t="e">
        <f>F30/F29</f>
        <v>#DIV/0!</v>
      </c>
      <c r="G31" s="1723" t="e">
        <f>G30/G29</f>
        <v>#DIV/0!</v>
      </c>
    </row>
    <row r="32" spans="3:7" ht="15" thickBot="1">
      <c r="C32" s="1722" t="s">
        <v>604</v>
      </c>
      <c r="D32" s="1719" t="s">
        <v>627</v>
      </c>
      <c r="E32" s="1721">
        <f t="shared" ref="E32:G34" si="0">E29/D29-1</f>
        <v>-0.18181818181818177</v>
      </c>
      <c r="F32" s="1721">
        <f t="shared" si="0"/>
        <v>-1</v>
      </c>
      <c r="G32" s="1721" t="e">
        <f t="shared" si="0"/>
        <v>#DIV/0!</v>
      </c>
    </row>
    <row r="33" spans="3:10" ht="15" thickBot="1">
      <c r="C33" s="1722" t="s">
        <v>605</v>
      </c>
      <c r="D33" s="1719" t="s">
        <v>627</v>
      </c>
      <c r="E33" s="1721">
        <f t="shared" si="0"/>
        <v>2.8898062877103836E-2</v>
      </c>
      <c r="F33" s="1721">
        <f t="shared" si="0"/>
        <v>-1</v>
      </c>
      <c r="G33" s="1721" t="e">
        <f t="shared" si="0"/>
        <v>#DIV/0!</v>
      </c>
    </row>
    <row r="34" spans="3:10" ht="15" thickBot="1">
      <c r="C34" s="1722" t="s">
        <v>47</v>
      </c>
      <c r="D34" s="1719" t="s">
        <v>627</v>
      </c>
      <c r="E34" s="1721">
        <f t="shared" si="0"/>
        <v>0.25754207684979358</v>
      </c>
      <c r="F34" s="1721" t="e">
        <f t="shared" si="0"/>
        <v>#DIV/0!</v>
      </c>
      <c r="G34" s="1721" t="e">
        <f t="shared" si="0"/>
        <v>#DIV/0!</v>
      </c>
    </row>
    <row r="35" spans="3:10" ht="15" thickBot="1">
      <c r="C35" s="2042" t="s">
        <v>811</v>
      </c>
      <c r="D35" s="2043"/>
      <c r="E35" s="2043"/>
      <c r="F35" s="2043"/>
      <c r="G35" s="2044"/>
    </row>
    <row r="36" spans="3:10">
      <c r="C36" s="2031"/>
      <c r="D36" s="1720">
        <v>223</v>
      </c>
      <c r="E36" s="1720">
        <v>2024</v>
      </c>
      <c r="F36" s="1720">
        <v>2025</v>
      </c>
      <c r="G36" s="1720">
        <v>2026</v>
      </c>
    </row>
    <row r="37" spans="3:10" ht="15" thickBot="1">
      <c r="C37" s="2032"/>
      <c r="D37" s="1718" t="s">
        <v>22</v>
      </c>
      <c r="E37" s="1718" t="s">
        <v>23</v>
      </c>
      <c r="F37" s="1718" t="s">
        <v>23</v>
      </c>
      <c r="G37" s="1718" t="s">
        <v>23</v>
      </c>
    </row>
    <row r="38" spans="3:10" ht="15" thickBot="1">
      <c r="C38" s="1711" t="s">
        <v>607</v>
      </c>
      <c r="D38" s="1733">
        <f>D39+D40</f>
        <v>261120</v>
      </c>
      <c r="E38" s="1733">
        <f>E39+E40</f>
        <v>264300</v>
      </c>
      <c r="F38" s="1733">
        <f>F39+F40</f>
        <v>0</v>
      </c>
      <c r="G38" s="1733">
        <f>G39+G40</f>
        <v>0</v>
      </c>
    </row>
    <row r="39" spans="3:10" ht="15" thickBot="1">
      <c r="C39" s="1709" t="s">
        <v>608</v>
      </c>
      <c r="D39" s="1744">
        <v>261120</v>
      </c>
      <c r="E39" s="1744">
        <v>264300</v>
      </c>
      <c r="F39" s="1744">
        <v>0</v>
      </c>
      <c r="G39" s="1744">
        <v>0</v>
      </c>
    </row>
    <row r="40" spans="3:10" ht="15" thickBot="1">
      <c r="C40" s="1709" t="s">
        <v>609</v>
      </c>
      <c r="D40" s="1712"/>
      <c r="E40" s="1744"/>
      <c r="F40" s="1744"/>
      <c r="G40" s="1744"/>
    </row>
    <row r="41" spans="3:10" ht="15" thickBot="1">
      <c r="C41" s="1711" t="s">
        <v>610</v>
      </c>
      <c r="D41" s="1708">
        <f>D42+D43</f>
        <v>24830</v>
      </c>
      <c r="E41" s="1733">
        <f>E42+E43</f>
        <v>25950</v>
      </c>
      <c r="F41" s="1733">
        <f>F42+F43</f>
        <v>0</v>
      </c>
      <c r="G41" s="1733">
        <f>G42+G43</f>
        <v>0</v>
      </c>
    </row>
    <row r="42" spans="3:10" ht="15" thickBot="1">
      <c r="C42" s="1709" t="s">
        <v>608</v>
      </c>
      <c r="D42" s="1744">
        <v>24830</v>
      </c>
      <c r="E42" s="1744">
        <v>25950</v>
      </c>
      <c r="F42" s="1744">
        <v>0</v>
      </c>
      <c r="G42" s="1744">
        <v>0</v>
      </c>
    </row>
    <row r="43" spans="3:10" ht="15" thickBot="1">
      <c r="C43" s="1709" t="s">
        <v>609</v>
      </c>
      <c r="D43" s="1712"/>
      <c r="E43" s="1744"/>
      <c r="F43" s="1744"/>
      <c r="G43" s="1744"/>
      <c r="J43" s="1734"/>
    </row>
    <row r="44" spans="3:10" ht="15" thickBot="1">
      <c r="C44" s="1711" t="s">
        <v>611</v>
      </c>
      <c r="D44" s="1712">
        <f>D45+D46</f>
        <v>28750</v>
      </c>
      <c r="E44" s="1744">
        <f>E45+E46</f>
        <v>33750</v>
      </c>
      <c r="F44" s="1744">
        <f>F45+F46</f>
        <v>0</v>
      </c>
      <c r="G44" s="1744">
        <f>G45+G46</f>
        <v>0</v>
      </c>
    </row>
    <row r="45" spans="3:10" ht="15" thickBot="1">
      <c r="C45" s="1709" t="s">
        <v>608</v>
      </c>
      <c r="D45" s="1712">
        <v>28750</v>
      </c>
      <c r="E45" s="1744">
        <v>33750</v>
      </c>
      <c r="F45" s="1744"/>
      <c r="G45" s="1744"/>
    </row>
    <row r="46" spans="3:10" ht="15" thickBot="1">
      <c r="C46" s="1709" t="s">
        <v>609</v>
      </c>
      <c r="D46" s="1712"/>
      <c r="E46" s="1708"/>
      <c r="F46" s="1708"/>
      <c r="G46" s="1708"/>
    </row>
    <row r="47" spans="3:10" ht="15" thickBot="1">
      <c r="C47" s="1711" t="s">
        <v>612</v>
      </c>
      <c r="D47" s="1712"/>
      <c r="E47" s="1708"/>
      <c r="F47" s="1708"/>
      <c r="G47" s="1708"/>
    </row>
    <row r="48" spans="3:10" ht="15" thickBot="1">
      <c r="C48" s="1709" t="s">
        <v>608</v>
      </c>
      <c r="D48" s="1712"/>
      <c r="E48" s="1708"/>
      <c r="F48" s="1708"/>
      <c r="G48" s="1708"/>
    </row>
    <row r="49" spans="3:12" ht="15" thickBot="1">
      <c r="C49" s="1709" t="s">
        <v>609</v>
      </c>
      <c r="D49" s="1712"/>
      <c r="E49" s="1708"/>
      <c r="F49" s="1708"/>
      <c r="G49" s="1708"/>
    </row>
    <row r="50" spans="3:12" ht="15" thickBot="1">
      <c r="C50" s="1711" t="s">
        <v>613</v>
      </c>
      <c r="D50" s="1712">
        <f>D51+D52</f>
        <v>0</v>
      </c>
      <c r="E50" s="1712">
        <f>E51+E52</f>
        <v>0</v>
      </c>
      <c r="F50" s="1712">
        <f>F51+F52</f>
        <v>0</v>
      </c>
      <c r="G50" s="1712">
        <f>G51+G52</f>
        <v>0</v>
      </c>
    </row>
    <row r="51" spans="3:12" ht="15" thickBot="1">
      <c r="C51" s="1709" t="s">
        <v>608</v>
      </c>
      <c r="D51" s="1712"/>
      <c r="E51" s="1708"/>
      <c r="F51" s="1708"/>
      <c r="G51" s="1708"/>
    </row>
    <row r="52" spans="3:12" ht="15" thickBot="1">
      <c r="C52" s="1709" t="s">
        <v>609</v>
      </c>
      <c r="D52" s="1712"/>
      <c r="E52" s="1708"/>
      <c r="F52" s="1708"/>
      <c r="G52" s="1708"/>
    </row>
    <row r="53" spans="3:12" ht="15" thickBot="1">
      <c r="C53" s="1711" t="s">
        <v>614</v>
      </c>
      <c r="D53" s="1712">
        <f>D54+D55</f>
        <v>0</v>
      </c>
      <c r="E53" s="1708">
        <f>E54+E55</f>
        <v>0</v>
      </c>
      <c r="F53" s="1708">
        <f>F54+F55</f>
        <v>0</v>
      </c>
      <c r="G53" s="1708">
        <f>G54+G55</f>
        <v>0</v>
      </c>
    </row>
    <row r="54" spans="3:12" ht="15" thickBot="1">
      <c r="C54" s="1709" t="s">
        <v>608</v>
      </c>
      <c r="D54" s="1744"/>
      <c r="E54" s="1708"/>
      <c r="F54" s="1733"/>
      <c r="G54" s="1733"/>
    </row>
    <row r="55" spans="3:12" ht="15" thickBot="1">
      <c r="C55" s="1709" t="s">
        <v>609</v>
      </c>
      <c r="D55" s="1712"/>
      <c r="E55" s="1708"/>
      <c r="F55" s="1708"/>
      <c r="G55" s="1708"/>
    </row>
    <row r="56" spans="3:12" ht="28.15" customHeight="1" thickBot="1">
      <c r="C56" s="1711" t="s">
        <v>615</v>
      </c>
      <c r="D56" s="1712">
        <f>D57+D58</f>
        <v>200</v>
      </c>
      <c r="E56" s="1712">
        <f>E57+E58</f>
        <v>0</v>
      </c>
      <c r="F56" s="1712">
        <f>F57+F58</f>
        <v>0</v>
      </c>
      <c r="G56" s="1712">
        <f>G57+G58</f>
        <v>0</v>
      </c>
      <c r="J56" s="1743"/>
    </row>
    <row r="57" spans="3:12" ht="15" thickBot="1">
      <c r="C57" s="1709" t="s">
        <v>608</v>
      </c>
      <c r="D57" s="1712">
        <v>200</v>
      </c>
      <c r="E57" s="1708"/>
      <c r="F57" s="1708"/>
      <c r="G57" s="1708"/>
      <c r="L57" s="1742"/>
    </row>
    <row r="58" spans="3:12" ht="15" thickBot="1">
      <c r="C58" s="1709" t="s">
        <v>609</v>
      </c>
      <c r="D58" s="1712"/>
      <c r="E58" s="1741"/>
      <c r="F58" s="1740"/>
      <c r="G58" s="1740"/>
    </row>
    <row r="59" spans="3:12" ht="15" thickBot="1">
      <c r="C59" s="1717" t="s">
        <v>616</v>
      </c>
      <c r="D59" s="1712">
        <f>D56+D53+D50+D47+D44+D41+D38</f>
        <v>314900</v>
      </c>
      <c r="E59" s="1712">
        <f>E56+E53+E50+E47+E44+E41+E38</f>
        <v>324000</v>
      </c>
      <c r="F59" s="1712">
        <f>F56+F53+F50+F47+F44+F41+F38</f>
        <v>0</v>
      </c>
      <c r="G59" s="1712">
        <f>G56+G53+G50+G47+G44+G41+G38</f>
        <v>0</v>
      </c>
    </row>
    <row r="60" spans="3:12" ht="13.9" customHeight="1" thickBot="1">
      <c r="C60" s="1707" t="s">
        <v>617</v>
      </c>
      <c r="D60" s="1706">
        <f>IF(D59-D30=0,0,"Error")</f>
        <v>0</v>
      </c>
      <c r="E60" s="1706">
        <f>IF(E59-E30=0,0,"Error")</f>
        <v>0</v>
      </c>
      <c r="F60" s="1706">
        <f>IF(F59-F30=0,0,"Error")</f>
        <v>0</v>
      </c>
      <c r="G60" s="1706">
        <f>IF(G59-G30=0,0,"Error")</f>
        <v>0</v>
      </c>
    </row>
    <row r="61" spans="3:12" ht="15" hidden="1" thickBot="1">
      <c r="C61" s="1739" t="s">
        <v>812</v>
      </c>
      <c r="D61" s="2016"/>
      <c r="E61" s="2017"/>
      <c r="F61" s="2017"/>
      <c r="G61" s="2018"/>
    </row>
    <row r="62" spans="3:12" ht="26.25" hidden="1" customHeight="1">
      <c r="C62" s="1722" t="s">
        <v>599</v>
      </c>
      <c r="D62" s="2036"/>
      <c r="E62" s="2037"/>
      <c r="F62" s="2037"/>
      <c r="G62" s="2038"/>
    </row>
    <row r="63" spans="3:12" ht="15" hidden="1" thickBot="1">
      <c r="C63" s="1722" t="s">
        <v>21</v>
      </c>
      <c r="D63" s="2045"/>
      <c r="E63" s="2046"/>
      <c r="F63" s="2046"/>
      <c r="G63" s="2047"/>
    </row>
    <row r="64" spans="3:12" ht="12.75" hidden="1" customHeight="1">
      <c r="C64" s="2031"/>
      <c r="D64" s="1720">
        <v>2018</v>
      </c>
      <c r="E64" s="1720">
        <v>2019</v>
      </c>
      <c r="F64" s="1720">
        <v>2020</v>
      </c>
      <c r="G64" s="1720">
        <v>2021</v>
      </c>
    </row>
    <row r="65" spans="3:7" ht="9" hidden="1" customHeight="1">
      <c r="C65" s="2032"/>
      <c r="D65" s="1718" t="s">
        <v>22</v>
      </c>
      <c r="E65" s="1718" t="s">
        <v>23</v>
      </c>
      <c r="F65" s="1718" t="s">
        <v>23</v>
      </c>
      <c r="G65" s="1718" t="s">
        <v>23</v>
      </c>
    </row>
    <row r="66" spans="3:7" ht="15" hidden="1" thickBot="1">
      <c r="C66" s="1722" t="s">
        <v>33</v>
      </c>
      <c r="D66" s="1722"/>
      <c r="E66" s="1722"/>
      <c r="F66" s="1722"/>
      <c r="G66" s="1722"/>
    </row>
    <row r="67" spans="3:7" ht="15" hidden="1" thickBot="1">
      <c r="C67" s="1722" t="s">
        <v>602</v>
      </c>
      <c r="D67" s="1723">
        <f>D96</f>
        <v>0</v>
      </c>
      <c r="E67" s="1723">
        <f>E96</f>
        <v>0</v>
      </c>
      <c r="F67" s="1723">
        <f>F96</f>
        <v>0</v>
      </c>
      <c r="G67" s="1723">
        <f>G96</f>
        <v>0</v>
      </c>
    </row>
    <row r="68" spans="3:7" ht="15" hidden="1" thickBot="1">
      <c r="C68" s="1722" t="s">
        <v>603</v>
      </c>
      <c r="D68" s="1723" t="e">
        <f>D67/D66</f>
        <v>#DIV/0!</v>
      </c>
      <c r="E68" s="1723" t="e">
        <f>E67/E66</f>
        <v>#DIV/0!</v>
      </c>
      <c r="F68" s="1723" t="e">
        <f>F67/F66</f>
        <v>#DIV/0!</v>
      </c>
      <c r="G68" s="1723" t="e">
        <f>G67/G66</f>
        <v>#DIV/0!</v>
      </c>
    </row>
    <row r="69" spans="3:7" ht="15" hidden="1" thickBot="1">
      <c r="C69" s="1722" t="s">
        <v>604</v>
      </c>
      <c r="D69" s="1719"/>
      <c r="E69" s="1721" t="e">
        <f t="shared" ref="E69:G71" si="1">E66/D66-1</f>
        <v>#DIV/0!</v>
      </c>
      <c r="F69" s="1721" t="e">
        <f t="shared" si="1"/>
        <v>#DIV/0!</v>
      </c>
      <c r="G69" s="1721" t="e">
        <f t="shared" si="1"/>
        <v>#DIV/0!</v>
      </c>
    </row>
    <row r="70" spans="3:7" ht="15" hidden="1" thickBot="1">
      <c r="C70" s="1722" t="s">
        <v>605</v>
      </c>
      <c r="D70" s="1719"/>
      <c r="E70" s="1721" t="e">
        <f t="shared" si="1"/>
        <v>#DIV/0!</v>
      </c>
      <c r="F70" s="1721" t="e">
        <f t="shared" si="1"/>
        <v>#DIV/0!</v>
      </c>
      <c r="G70" s="1721" t="e">
        <f t="shared" si="1"/>
        <v>#DIV/0!</v>
      </c>
    </row>
    <row r="71" spans="3:7" ht="15" hidden="1" thickBot="1">
      <c r="C71" s="1722" t="s">
        <v>47</v>
      </c>
      <c r="D71" s="1719"/>
      <c r="E71" s="1721" t="e">
        <f t="shared" si="1"/>
        <v>#DIV/0!</v>
      </c>
      <c r="F71" s="1721" t="e">
        <f t="shared" si="1"/>
        <v>#DIV/0!</v>
      </c>
      <c r="G71" s="1721" t="e">
        <f t="shared" si="1"/>
        <v>#DIV/0!</v>
      </c>
    </row>
    <row r="72" spans="3:7" ht="24.75" hidden="1" customHeight="1">
      <c r="C72" s="2042" t="s">
        <v>813</v>
      </c>
      <c r="D72" s="2043"/>
      <c r="E72" s="2043"/>
      <c r="F72" s="2043"/>
      <c r="G72" s="2044"/>
    </row>
    <row r="73" spans="3:7" ht="12.75" hidden="1" customHeight="1">
      <c r="C73" s="2031"/>
      <c r="D73" s="1720">
        <v>2018</v>
      </c>
      <c r="E73" s="1720">
        <v>2019</v>
      </c>
      <c r="F73" s="1720">
        <v>2020</v>
      </c>
      <c r="G73" s="1720">
        <v>2021</v>
      </c>
    </row>
    <row r="74" spans="3:7" ht="9" hidden="1" customHeight="1">
      <c r="C74" s="2032"/>
      <c r="D74" s="1718" t="s">
        <v>22</v>
      </c>
      <c r="E74" s="1718" t="s">
        <v>23</v>
      </c>
      <c r="F74" s="1718" t="s">
        <v>23</v>
      </c>
      <c r="G74" s="1718" t="s">
        <v>23</v>
      </c>
    </row>
    <row r="75" spans="3:7" ht="24.75" hidden="1" customHeight="1">
      <c r="C75" s="1711" t="s">
        <v>607</v>
      </c>
      <c r="D75" s="1708"/>
      <c r="E75" s="1708"/>
      <c r="F75" s="1708"/>
      <c r="G75" s="1708"/>
    </row>
    <row r="76" spans="3:7" ht="38.25" hidden="1" customHeight="1">
      <c r="C76" s="1709" t="s">
        <v>608</v>
      </c>
      <c r="D76" s="1712"/>
      <c r="E76" s="1737"/>
      <c r="F76" s="1737"/>
      <c r="G76" s="1737"/>
    </row>
    <row r="77" spans="3:7" ht="24.75" hidden="1" customHeight="1">
      <c r="C77" s="1709" t="s">
        <v>609</v>
      </c>
      <c r="D77" s="1712"/>
      <c r="E77" s="1737"/>
      <c r="F77" s="1737"/>
      <c r="G77" s="1737"/>
    </row>
    <row r="78" spans="3:7" ht="24.75" hidden="1" customHeight="1">
      <c r="C78" s="1711" t="s">
        <v>610</v>
      </c>
      <c r="D78" s="1708"/>
      <c r="E78" s="1708"/>
      <c r="F78" s="1708"/>
      <c r="G78" s="1708"/>
    </row>
    <row r="79" spans="3:7" ht="15" hidden="1" thickBot="1">
      <c r="C79" s="1709" t="s">
        <v>608</v>
      </c>
      <c r="D79" s="1712"/>
      <c r="E79" s="1708"/>
      <c r="F79" s="1708"/>
      <c r="G79" s="1708"/>
    </row>
    <row r="80" spans="3:7" ht="15" hidden="1" thickBot="1">
      <c r="C80" s="1709" t="s">
        <v>609</v>
      </c>
      <c r="D80" s="1712"/>
      <c r="E80" s="1708"/>
      <c r="F80" s="1708"/>
      <c r="G80" s="1708"/>
    </row>
    <row r="81" spans="3:7" ht="24.75" hidden="1" customHeight="1">
      <c r="C81" s="1711" t="s">
        <v>611</v>
      </c>
      <c r="D81" s="1712">
        <v>0</v>
      </c>
      <c r="E81" s="1708">
        <v>0</v>
      </c>
      <c r="F81" s="1708">
        <v>0</v>
      </c>
      <c r="G81" s="1708">
        <v>0</v>
      </c>
    </row>
    <row r="82" spans="3:7" ht="15" hidden="1" thickBot="1">
      <c r="C82" s="1709" t="s">
        <v>608</v>
      </c>
      <c r="D82" s="1712"/>
      <c r="E82" s="1708"/>
      <c r="F82" s="1708"/>
      <c r="G82" s="1708"/>
    </row>
    <row r="83" spans="3:7" ht="15" hidden="1" thickBot="1">
      <c r="C83" s="1709" t="s">
        <v>609</v>
      </c>
      <c r="D83" s="1712"/>
      <c r="E83" s="1708"/>
      <c r="F83" s="1708"/>
      <c r="G83" s="1708"/>
    </row>
    <row r="84" spans="3:7" ht="15" hidden="1" thickBot="1">
      <c r="C84" s="1711" t="s">
        <v>612</v>
      </c>
      <c r="D84" s="1712"/>
      <c r="E84" s="1708"/>
      <c r="F84" s="1708"/>
      <c r="G84" s="1708"/>
    </row>
    <row r="85" spans="3:7" ht="15" hidden="1" thickBot="1">
      <c r="C85" s="1709" t="s">
        <v>608</v>
      </c>
      <c r="D85" s="1712"/>
      <c r="E85" s="1708"/>
      <c r="F85" s="1708"/>
      <c r="G85" s="1708"/>
    </row>
    <row r="86" spans="3:7" ht="15" hidden="1" thickBot="1">
      <c r="C86" s="1709" t="s">
        <v>609</v>
      </c>
      <c r="D86" s="1712"/>
      <c r="E86" s="1708"/>
      <c r="F86" s="1708"/>
      <c r="G86" s="1708"/>
    </row>
    <row r="87" spans="3:7" ht="15" hidden="1" thickBot="1">
      <c r="C87" s="1711" t="s">
        <v>613</v>
      </c>
      <c r="D87" s="1712"/>
      <c r="E87" s="1708"/>
      <c r="F87" s="1708"/>
      <c r="G87" s="1708"/>
    </row>
    <row r="88" spans="3:7" ht="15" hidden="1" thickBot="1">
      <c r="C88" s="1709" t="s">
        <v>608</v>
      </c>
      <c r="D88" s="1712"/>
      <c r="E88" s="1708"/>
      <c r="F88" s="1708"/>
      <c r="G88" s="1708"/>
    </row>
    <row r="89" spans="3:7" ht="15" hidden="1" thickBot="1">
      <c r="C89" s="1709" t="s">
        <v>609</v>
      </c>
      <c r="D89" s="1712"/>
      <c r="E89" s="1708"/>
      <c r="F89" s="1708"/>
      <c r="G89" s="1708"/>
    </row>
    <row r="90" spans="3:7" ht="15" hidden="1" thickBot="1">
      <c r="C90" s="1711" t="s">
        <v>614</v>
      </c>
      <c r="D90" s="1712"/>
      <c r="E90" s="1708"/>
      <c r="F90" s="1708"/>
      <c r="G90" s="1708"/>
    </row>
    <row r="91" spans="3:7" ht="15" hidden="1" thickBot="1">
      <c r="C91" s="1709" t="s">
        <v>608</v>
      </c>
      <c r="D91" s="1712"/>
      <c r="E91" s="1708"/>
      <c r="F91" s="1708"/>
      <c r="G91" s="1708"/>
    </row>
    <row r="92" spans="3:7" ht="15" hidden="1" thickBot="1">
      <c r="C92" s="1709" t="s">
        <v>609</v>
      </c>
      <c r="D92" s="1712"/>
      <c r="E92" s="1708"/>
      <c r="F92" s="1708"/>
      <c r="G92" s="1708"/>
    </row>
    <row r="93" spans="3:7" ht="15" hidden="1" thickBot="1">
      <c r="C93" s="1711" t="s">
        <v>615</v>
      </c>
      <c r="D93" s="1712"/>
      <c r="E93" s="1708"/>
      <c r="F93" s="1708"/>
      <c r="G93" s="1708"/>
    </row>
    <row r="94" spans="3:7" ht="15" hidden="1" thickBot="1">
      <c r="C94" s="1709" t="s">
        <v>608</v>
      </c>
      <c r="D94" s="1712"/>
      <c r="E94" s="1708"/>
      <c r="F94" s="1708"/>
      <c r="G94" s="1708"/>
    </row>
    <row r="95" spans="3:7" ht="15" hidden="1" thickBot="1">
      <c r="C95" s="1709" t="s">
        <v>609</v>
      </c>
      <c r="D95" s="1712"/>
      <c r="E95" s="1708"/>
      <c r="F95" s="1708"/>
      <c r="G95" s="1708"/>
    </row>
    <row r="96" spans="3:7" ht="15" hidden="1" thickBot="1">
      <c r="C96" s="1736" t="s">
        <v>727</v>
      </c>
      <c r="D96" s="1712">
        <f>D93+D90+D87+D84+D81+D78+D75</f>
        <v>0</v>
      </c>
      <c r="E96" s="1712">
        <f>E93+E90+E87+E84+E81+E78+E75</f>
        <v>0</v>
      </c>
      <c r="F96" s="1712">
        <f>F93+F90+F87+F84+F81+F78+F75</f>
        <v>0</v>
      </c>
      <c r="G96" s="1712">
        <f>G93+G90+G87+G84+G81+G78+G75</f>
        <v>0</v>
      </c>
    </row>
    <row r="97" spans="3:7" ht="17.25" hidden="1" customHeight="1">
      <c r="C97" s="1707" t="s">
        <v>617</v>
      </c>
      <c r="D97" s="1706">
        <f>IF(D96-D67=0,0,"Error")</f>
        <v>0</v>
      </c>
      <c r="E97" s="1706">
        <f>IF(E96-E67=0,0,"Error")</f>
        <v>0</v>
      </c>
      <c r="F97" s="1706">
        <f>IF(F96-F67=0,0,"Error")</f>
        <v>0</v>
      </c>
      <c r="G97" s="1706">
        <f>IF(G96-G67=0,0,"Error")</f>
        <v>0</v>
      </c>
    </row>
    <row r="98" spans="3:7" ht="15" hidden="1" thickBot="1">
      <c r="C98" s="1739" t="s">
        <v>814</v>
      </c>
      <c r="D98" s="2016"/>
      <c r="E98" s="2017"/>
      <c r="F98" s="2017"/>
      <c r="G98" s="2018"/>
    </row>
    <row r="99" spans="3:7" ht="26.25" hidden="1" customHeight="1">
      <c r="C99" s="1722" t="s">
        <v>599</v>
      </c>
      <c r="D99" s="2036"/>
      <c r="E99" s="2037"/>
      <c r="F99" s="2037"/>
      <c r="G99" s="2038"/>
    </row>
    <row r="100" spans="3:7" ht="15" hidden="1" thickBot="1">
      <c r="C100" s="1722" t="s">
        <v>21</v>
      </c>
      <c r="D100" s="2045"/>
      <c r="E100" s="2046"/>
      <c r="F100" s="2046"/>
      <c r="G100" s="2047"/>
    </row>
    <row r="101" spans="3:7" ht="12.75" hidden="1" customHeight="1">
      <c r="C101" s="2031"/>
      <c r="D101" s="1720">
        <v>2018</v>
      </c>
      <c r="E101" s="1720">
        <v>2019</v>
      </c>
      <c r="F101" s="1720">
        <v>2020</v>
      </c>
      <c r="G101" s="1720">
        <v>2021</v>
      </c>
    </row>
    <row r="102" spans="3:7" ht="9" hidden="1" customHeight="1">
      <c r="C102" s="2032"/>
      <c r="D102" s="1718" t="s">
        <v>22</v>
      </c>
      <c r="E102" s="1718" t="s">
        <v>23</v>
      </c>
      <c r="F102" s="1718" t="s">
        <v>23</v>
      </c>
      <c r="G102" s="1718" t="s">
        <v>23</v>
      </c>
    </row>
    <row r="103" spans="3:7" ht="15" hidden="1" thickBot="1">
      <c r="C103" s="1722" t="s">
        <v>33</v>
      </c>
      <c r="D103" s="1738"/>
      <c r="E103" s="1738"/>
      <c r="F103" s="1738"/>
      <c r="G103" s="1738"/>
    </row>
    <row r="104" spans="3:7" ht="15" hidden="1" thickBot="1">
      <c r="C104" s="1722" t="s">
        <v>602</v>
      </c>
      <c r="D104" s="1723">
        <f>D133</f>
        <v>0</v>
      </c>
      <c r="E104" s="1723">
        <f>E133</f>
        <v>0</v>
      </c>
      <c r="F104" s="1723">
        <f>F133</f>
        <v>0</v>
      </c>
      <c r="G104" s="1723">
        <f>G133</f>
        <v>0</v>
      </c>
    </row>
    <row r="105" spans="3:7" ht="15" hidden="1" thickBot="1">
      <c r="C105" s="1722" t="s">
        <v>603</v>
      </c>
      <c r="D105" s="1723" t="e">
        <f>D104/D103</f>
        <v>#DIV/0!</v>
      </c>
      <c r="E105" s="1723" t="e">
        <f>E104/E103</f>
        <v>#DIV/0!</v>
      </c>
      <c r="F105" s="1723" t="e">
        <f>F104/F103</f>
        <v>#DIV/0!</v>
      </c>
      <c r="G105" s="1723" t="e">
        <f>G104/G103</f>
        <v>#DIV/0!</v>
      </c>
    </row>
    <row r="106" spans="3:7" ht="15" hidden="1" thickBot="1">
      <c r="C106" s="1722" t="s">
        <v>604</v>
      </c>
      <c r="D106" s="1719"/>
      <c r="E106" s="1721" t="e">
        <f t="shared" ref="E106:G108" si="2">E103/D103-1</f>
        <v>#DIV/0!</v>
      </c>
      <c r="F106" s="1721" t="e">
        <f t="shared" si="2"/>
        <v>#DIV/0!</v>
      </c>
      <c r="G106" s="1721" t="e">
        <f t="shared" si="2"/>
        <v>#DIV/0!</v>
      </c>
    </row>
    <row r="107" spans="3:7" ht="15" hidden="1" thickBot="1">
      <c r="C107" s="1722" t="s">
        <v>605</v>
      </c>
      <c r="D107" s="1719"/>
      <c r="E107" s="1721" t="e">
        <f t="shared" si="2"/>
        <v>#DIV/0!</v>
      </c>
      <c r="F107" s="1721" t="e">
        <f t="shared" si="2"/>
        <v>#DIV/0!</v>
      </c>
      <c r="G107" s="1721" t="e">
        <f t="shared" si="2"/>
        <v>#DIV/0!</v>
      </c>
    </row>
    <row r="108" spans="3:7" ht="15" hidden="1" thickBot="1">
      <c r="C108" s="1722" t="s">
        <v>47</v>
      </c>
      <c r="D108" s="1719"/>
      <c r="E108" s="1721" t="e">
        <f t="shared" si="2"/>
        <v>#DIV/0!</v>
      </c>
      <c r="F108" s="1721" t="e">
        <f t="shared" si="2"/>
        <v>#DIV/0!</v>
      </c>
      <c r="G108" s="1721" t="e">
        <f t="shared" si="2"/>
        <v>#DIV/0!</v>
      </c>
    </row>
    <row r="109" spans="3:7" ht="24.75" hidden="1" customHeight="1">
      <c r="C109" s="2042" t="s">
        <v>813</v>
      </c>
      <c r="D109" s="2043"/>
      <c r="E109" s="2043"/>
      <c r="F109" s="2043"/>
      <c r="G109" s="2044"/>
    </row>
    <row r="110" spans="3:7" ht="12.75" hidden="1" customHeight="1">
      <c r="C110" s="2031"/>
      <c r="D110" s="1720">
        <v>2018</v>
      </c>
      <c r="E110" s="1720">
        <v>2019</v>
      </c>
      <c r="F110" s="1720">
        <v>2020</v>
      </c>
      <c r="G110" s="1720">
        <v>2021</v>
      </c>
    </row>
    <row r="111" spans="3:7" ht="9" hidden="1" customHeight="1">
      <c r="C111" s="2032"/>
      <c r="D111" s="1718" t="s">
        <v>22</v>
      </c>
      <c r="E111" s="1718" t="s">
        <v>23</v>
      </c>
      <c r="F111" s="1718" t="s">
        <v>23</v>
      </c>
      <c r="G111" s="1718" t="s">
        <v>23</v>
      </c>
    </row>
    <row r="112" spans="3:7" ht="24.75" hidden="1" customHeight="1">
      <c r="C112" s="1711" t="s">
        <v>607</v>
      </c>
      <c r="D112" s="1708"/>
      <c r="E112" s="1708"/>
      <c r="F112" s="1708"/>
      <c r="G112" s="1708"/>
    </row>
    <row r="113" spans="3:7" ht="15" hidden="1" thickBot="1">
      <c r="C113" s="1709" t="s">
        <v>608</v>
      </c>
      <c r="D113" s="1712"/>
      <c r="E113" s="1737"/>
      <c r="F113" s="1737"/>
      <c r="G113" s="1737"/>
    </row>
    <row r="114" spans="3:7" ht="15" hidden="1" thickBot="1">
      <c r="C114" s="1709" t="s">
        <v>609</v>
      </c>
      <c r="D114" s="1712"/>
      <c r="E114" s="1737"/>
      <c r="F114" s="1737"/>
      <c r="G114" s="1737"/>
    </row>
    <row r="115" spans="3:7" ht="24.75" hidden="1" customHeight="1">
      <c r="C115" s="1711" t="s">
        <v>610</v>
      </c>
      <c r="D115" s="1708"/>
      <c r="E115" s="1708"/>
      <c r="F115" s="1708"/>
      <c r="G115" s="1708"/>
    </row>
    <row r="116" spans="3:7" ht="15" hidden="1" thickBot="1">
      <c r="C116" s="1709" t="s">
        <v>608</v>
      </c>
      <c r="D116" s="1712"/>
      <c r="E116" s="1708"/>
      <c r="F116" s="1708"/>
      <c r="G116" s="1708"/>
    </row>
    <row r="117" spans="3:7" ht="15" hidden="1" thickBot="1">
      <c r="C117" s="1709" t="s">
        <v>609</v>
      </c>
      <c r="D117" s="1712"/>
      <c r="E117" s="1708"/>
      <c r="F117" s="1708"/>
      <c r="G117" s="1708"/>
    </row>
    <row r="118" spans="3:7" ht="24.75" hidden="1" customHeight="1">
      <c r="C118" s="1711" t="s">
        <v>611</v>
      </c>
      <c r="D118" s="1712">
        <v>0</v>
      </c>
      <c r="E118" s="1708">
        <v>0</v>
      </c>
      <c r="F118" s="1708">
        <v>0</v>
      </c>
      <c r="G118" s="1708">
        <v>0</v>
      </c>
    </row>
    <row r="119" spans="3:7" ht="15" hidden="1" thickBot="1">
      <c r="C119" s="1709" t="s">
        <v>608</v>
      </c>
      <c r="D119" s="1712"/>
      <c r="E119" s="1708"/>
      <c r="F119" s="1708"/>
      <c r="G119" s="1708"/>
    </row>
    <row r="120" spans="3:7" ht="15" hidden="1" thickBot="1">
      <c r="C120" s="1709" t="s">
        <v>609</v>
      </c>
      <c r="D120" s="1712"/>
      <c r="E120" s="1708"/>
      <c r="F120" s="1708"/>
      <c r="G120" s="1708"/>
    </row>
    <row r="121" spans="3:7" ht="15" hidden="1" thickBot="1">
      <c r="C121" s="1711" t="s">
        <v>612</v>
      </c>
      <c r="D121" s="1712"/>
      <c r="E121" s="1708"/>
      <c r="F121" s="1708"/>
      <c r="G121" s="1708"/>
    </row>
    <row r="122" spans="3:7" ht="15" hidden="1" thickBot="1">
      <c r="C122" s="1709" t="s">
        <v>608</v>
      </c>
      <c r="D122" s="1712"/>
      <c r="E122" s="1708"/>
      <c r="F122" s="1708"/>
      <c r="G122" s="1708"/>
    </row>
    <row r="123" spans="3:7" ht="15" hidden="1" thickBot="1">
      <c r="C123" s="1709" t="s">
        <v>609</v>
      </c>
      <c r="D123" s="1712"/>
      <c r="E123" s="1708"/>
      <c r="F123" s="1708"/>
      <c r="G123" s="1708"/>
    </row>
    <row r="124" spans="3:7" ht="15" hidden="1" thickBot="1">
      <c r="C124" s="1711" t="s">
        <v>613</v>
      </c>
      <c r="D124" s="1712"/>
      <c r="E124" s="1708"/>
      <c r="F124" s="1708"/>
      <c r="G124" s="1708"/>
    </row>
    <row r="125" spans="3:7" ht="15" hidden="1" thickBot="1">
      <c r="C125" s="1709" t="s">
        <v>608</v>
      </c>
      <c r="D125" s="1712"/>
      <c r="E125" s="1708"/>
      <c r="F125" s="1708"/>
      <c r="G125" s="1708"/>
    </row>
    <row r="126" spans="3:7" ht="15" hidden="1" customHeight="1">
      <c r="C126" s="1709" t="s">
        <v>609</v>
      </c>
      <c r="D126" s="1712"/>
      <c r="E126" s="1708"/>
      <c r="F126" s="1708"/>
      <c r="G126" s="1708"/>
    </row>
    <row r="127" spans="3:7" ht="15" hidden="1" thickBot="1">
      <c r="C127" s="1711" t="s">
        <v>614</v>
      </c>
      <c r="D127" s="1712">
        <v>0</v>
      </c>
      <c r="E127" s="1708">
        <v>0</v>
      </c>
      <c r="F127" s="1708">
        <v>0</v>
      </c>
      <c r="G127" s="1708">
        <v>0</v>
      </c>
    </row>
    <row r="128" spans="3:7" ht="15" hidden="1" thickBot="1">
      <c r="C128" s="1709" t="s">
        <v>608</v>
      </c>
      <c r="D128" s="1712"/>
      <c r="E128" s="1708"/>
      <c r="F128" s="1708"/>
      <c r="G128" s="1708"/>
    </row>
    <row r="129" spans="3:7" ht="15" hidden="1" thickBot="1">
      <c r="C129" s="1709" t="s">
        <v>609</v>
      </c>
      <c r="D129" s="1712"/>
      <c r="E129" s="1708"/>
      <c r="F129" s="1708"/>
      <c r="G129" s="1708"/>
    </row>
    <row r="130" spans="3:7" ht="15" hidden="1" thickBot="1">
      <c r="C130" s="1711" t="s">
        <v>615</v>
      </c>
      <c r="D130" s="1712"/>
      <c r="E130" s="1708"/>
      <c r="F130" s="1708"/>
      <c r="G130" s="1708"/>
    </row>
    <row r="131" spans="3:7" ht="15" hidden="1" thickBot="1">
      <c r="C131" s="1709" t="s">
        <v>608</v>
      </c>
      <c r="D131" s="1712"/>
      <c r="E131" s="1708"/>
      <c r="F131" s="1708"/>
      <c r="G131" s="1708"/>
    </row>
    <row r="132" spans="3:7" ht="13.15" hidden="1" customHeight="1">
      <c r="C132" s="1709" t="s">
        <v>609</v>
      </c>
      <c r="D132" s="1712"/>
      <c r="E132" s="1708"/>
      <c r="F132" s="1708"/>
      <c r="G132" s="1708"/>
    </row>
    <row r="133" spans="3:7" ht="21.6" hidden="1" customHeight="1">
      <c r="C133" s="1736" t="s">
        <v>727</v>
      </c>
      <c r="D133" s="1712">
        <f>D130+D127+D124+D121+D118+D115+D112</f>
        <v>0</v>
      </c>
      <c r="E133" s="1712">
        <f>E130+E127+E124+E121+E118+E115+E112</f>
        <v>0</v>
      </c>
      <c r="F133" s="1712">
        <f>F130+F127+F124+F121+F118+F115+F112</f>
        <v>0</v>
      </c>
      <c r="G133" s="1712">
        <f>G130+G127+G124+G121+G118+G115+G112</f>
        <v>0</v>
      </c>
    </row>
    <row r="134" spans="3:7" ht="18.600000000000001" hidden="1" customHeight="1">
      <c r="C134" s="1707" t="s">
        <v>617</v>
      </c>
      <c r="D134" s="1706">
        <f>IF(D133-D104=0,0,"Error")</f>
        <v>0</v>
      </c>
      <c r="E134" s="1706">
        <f>IF(E133-E104=0,0,"Error")</f>
        <v>0</v>
      </c>
      <c r="F134" s="1706">
        <f>IF(F133-F104=0,0,"Error")</f>
        <v>0</v>
      </c>
      <c r="G134" s="1706">
        <f>IF(G133-G104=0,0,"Error")</f>
        <v>0</v>
      </c>
    </row>
    <row r="135" spans="3:7" ht="15" thickBot="1">
      <c r="C135" s="2013" t="s">
        <v>618</v>
      </c>
      <c r="D135" s="2014"/>
      <c r="E135" s="2014"/>
      <c r="F135" s="2014"/>
      <c r="G135" s="2015"/>
    </row>
    <row r="136" spans="3:7" ht="15" thickBot="1">
      <c r="C136" s="2013" t="s">
        <v>619</v>
      </c>
      <c r="D136" s="2014"/>
      <c r="E136" s="2014"/>
      <c r="F136" s="2014"/>
      <c r="G136" s="2015"/>
    </row>
    <row r="137" spans="3:7" ht="15" thickBot="1">
      <c r="C137" s="1735" t="s">
        <v>3164</v>
      </c>
      <c r="D137" s="2048" t="s">
        <v>3130</v>
      </c>
      <c r="E137" s="2049"/>
      <c r="F137" s="2049"/>
      <c r="G137" s="2050"/>
    </row>
    <row r="138" spans="3:7" ht="30.75" customHeight="1" thickBot="1">
      <c r="C138" s="1728" t="s">
        <v>597</v>
      </c>
      <c r="D138" s="1728" t="s">
        <v>3163</v>
      </c>
      <c r="E138" s="1731" t="s">
        <v>624</v>
      </c>
      <c r="F138" s="2051" t="s">
        <v>3130</v>
      </c>
      <c r="G138" s="2052"/>
    </row>
    <row r="139" spans="3:7" ht="15" thickBot="1">
      <c r="C139" s="1732"/>
      <c r="D139" s="2053"/>
      <c r="E139" s="2054"/>
      <c r="F139" s="2055"/>
      <c r="G139" s="2056"/>
    </row>
    <row r="140" spans="3:7" ht="49.9" customHeight="1" thickBot="1">
      <c r="C140" s="1722" t="s">
        <v>599</v>
      </c>
      <c r="D140" s="2057" t="s">
        <v>3162</v>
      </c>
      <c r="E140" s="2058"/>
      <c r="F140" s="2058"/>
      <c r="G140" s="2059"/>
    </row>
    <row r="141" spans="3:7" ht="15" thickBot="1">
      <c r="C141" s="1722" t="s">
        <v>21</v>
      </c>
      <c r="D141" s="2045" t="s">
        <v>3161</v>
      </c>
      <c r="E141" s="2046"/>
      <c r="F141" s="2046"/>
      <c r="G141" s="2047"/>
    </row>
    <row r="142" spans="3:7" ht="12.75" customHeight="1">
      <c r="C142" s="2031"/>
      <c r="D142" s="1720">
        <v>2023</v>
      </c>
      <c r="E142" s="1720">
        <v>2024</v>
      </c>
      <c r="F142" s="1720">
        <v>2025</v>
      </c>
      <c r="G142" s="1720">
        <v>2026</v>
      </c>
    </row>
    <row r="143" spans="3:7" ht="9" customHeight="1" thickBot="1">
      <c r="C143" s="2032"/>
      <c r="D143" s="1718" t="s">
        <v>22</v>
      </c>
      <c r="E143" s="1718" t="s">
        <v>23</v>
      </c>
      <c r="F143" s="1718" t="s">
        <v>23</v>
      </c>
      <c r="G143" s="1718" t="s">
        <v>23</v>
      </c>
    </row>
    <row r="144" spans="3:7" ht="15" thickBot="1">
      <c r="C144" s="1722" t="s">
        <v>33</v>
      </c>
      <c r="D144" s="1723">
        <v>76</v>
      </c>
      <c r="E144" s="1723">
        <v>76</v>
      </c>
      <c r="F144" s="1723"/>
      <c r="G144" s="1723"/>
    </row>
    <row r="145" spans="3:12" ht="15" thickBot="1">
      <c r="C145" s="1722" t="s">
        <v>602</v>
      </c>
      <c r="D145" s="1723">
        <f>D163</f>
        <v>2000</v>
      </c>
      <c r="E145" s="1723">
        <f>E163</f>
        <v>2000</v>
      </c>
      <c r="F145" s="1723">
        <f>F163</f>
        <v>2000</v>
      </c>
      <c r="G145" s="1723">
        <f>G163</f>
        <v>2000</v>
      </c>
    </row>
    <row r="146" spans="3:12" ht="15" thickBot="1">
      <c r="C146" s="1722" t="s">
        <v>603</v>
      </c>
      <c r="D146" s="1723">
        <f>D145/D144</f>
        <v>26.315789473684209</v>
      </c>
      <c r="E146" s="1723">
        <f>E145/E144</f>
        <v>26.315789473684209</v>
      </c>
      <c r="F146" s="1723">
        <v>0</v>
      </c>
      <c r="G146" s="1723">
        <v>0</v>
      </c>
    </row>
    <row r="147" spans="3:12" ht="15" thickBot="1">
      <c r="C147" s="1722" t="s">
        <v>604</v>
      </c>
      <c r="D147" s="1719" t="s">
        <v>627</v>
      </c>
      <c r="E147" s="1721">
        <f t="shared" ref="E147:F149" si="3">E144/D144-1</f>
        <v>0</v>
      </c>
      <c r="F147" s="1721">
        <f t="shared" si="3"/>
        <v>-1</v>
      </c>
      <c r="G147" s="1721">
        <v>0</v>
      </c>
      <c r="I147" s="1734"/>
      <c r="J147" s="1734"/>
      <c r="K147" s="1734"/>
      <c r="L147" s="1734"/>
    </row>
    <row r="148" spans="3:12" ht="15" thickBot="1">
      <c r="C148" s="1722" t="s">
        <v>605</v>
      </c>
      <c r="D148" s="1719" t="s">
        <v>627</v>
      </c>
      <c r="E148" s="1721">
        <f t="shared" si="3"/>
        <v>0</v>
      </c>
      <c r="F148" s="1721">
        <f t="shared" si="3"/>
        <v>0</v>
      </c>
      <c r="G148" s="1721">
        <f>G145/F145-1</f>
        <v>0</v>
      </c>
    </row>
    <row r="149" spans="3:12" ht="15" thickBot="1">
      <c r="C149" s="1722" t="s">
        <v>47</v>
      </c>
      <c r="D149" s="1719" t="s">
        <v>627</v>
      </c>
      <c r="E149" s="1721">
        <f t="shared" si="3"/>
        <v>0</v>
      </c>
      <c r="F149" s="1721">
        <f t="shared" si="3"/>
        <v>-1</v>
      </c>
      <c r="G149" s="1721">
        <v>0</v>
      </c>
    </row>
    <row r="150" spans="3:12" ht="15" thickBot="1">
      <c r="C150" s="2042" t="s">
        <v>818</v>
      </c>
      <c r="D150" s="2043"/>
      <c r="E150" s="2043"/>
      <c r="F150" s="2043"/>
      <c r="G150" s="2044"/>
    </row>
    <row r="151" spans="3:12" ht="12.75" customHeight="1">
      <c r="C151" s="2031"/>
      <c r="D151" s="1720">
        <v>2023</v>
      </c>
      <c r="E151" s="1720">
        <v>2024</v>
      </c>
      <c r="F151" s="1720">
        <v>2025</v>
      </c>
      <c r="G151" s="1720">
        <v>2026</v>
      </c>
    </row>
    <row r="152" spans="3:12" ht="9" customHeight="1" thickBot="1">
      <c r="C152" s="2032"/>
      <c r="D152" s="1718" t="s">
        <v>22</v>
      </c>
      <c r="E152" s="1718" t="s">
        <v>23</v>
      </c>
      <c r="F152" s="1718" t="s">
        <v>23</v>
      </c>
      <c r="G152" s="1718" t="s">
        <v>23</v>
      </c>
    </row>
    <row r="153" spans="3:12" ht="15" thickBot="1">
      <c r="C153" s="1711" t="s">
        <v>629</v>
      </c>
      <c r="D153" s="1708">
        <f>D154+D155+D156+D157</f>
        <v>0</v>
      </c>
      <c r="E153" s="1708">
        <f>E154+E155+E156+E157</f>
        <v>0</v>
      </c>
      <c r="F153" s="1708">
        <f>F154+F155+F156+F157</f>
        <v>0</v>
      </c>
      <c r="G153" s="1708">
        <f>G154+G155+G156+G157</f>
        <v>0</v>
      </c>
    </row>
    <row r="154" spans="3:12" ht="15" thickBot="1">
      <c r="C154" s="1709" t="s">
        <v>608</v>
      </c>
      <c r="D154" s="1708"/>
      <c r="E154" s="1708"/>
      <c r="F154" s="1708"/>
      <c r="G154" s="1708"/>
    </row>
    <row r="155" spans="3:12" ht="15" thickBot="1">
      <c r="C155" s="1709" t="s">
        <v>673</v>
      </c>
      <c r="D155" s="1708"/>
      <c r="E155" s="1708"/>
      <c r="F155" s="1708"/>
      <c r="G155" s="1708"/>
    </row>
    <row r="156" spans="3:12" ht="15" thickBot="1">
      <c r="C156" s="1709" t="s">
        <v>631</v>
      </c>
      <c r="D156" s="1708"/>
      <c r="E156" s="1708"/>
      <c r="F156" s="1708"/>
      <c r="G156" s="1708"/>
    </row>
    <row r="157" spans="3:12" ht="15" thickBot="1">
      <c r="C157" s="1709" t="s">
        <v>632</v>
      </c>
      <c r="D157" s="1708"/>
      <c r="E157" s="1708"/>
      <c r="F157" s="1708"/>
      <c r="G157" s="1708"/>
    </row>
    <row r="158" spans="3:12" ht="15" thickBot="1">
      <c r="C158" s="1711" t="s">
        <v>633</v>
      </c>
      <c r="D158" s="1712">
        <f>D159+D160+D161+D162</f>
        <v>2000</v>
      </c>
      <c r="E158" s="1712">
        <f>E159+E160+E161+E162</f>
        <v>2000</v>
      </c>
      <c r="F158" s="1712">
        <f>F159+F160+F161+F162</f>
        <v>2000</v>
      </c>
      <c r="G158" s="1712">
        <f>G159+G160+G161+G162</f>
        <v>2000</v>
      </c>
    </row>
    <row r="159" spans="3:12" ht="15" thickBot="1">
      <c r="C159" s="1709" t="s">
        <v>608</v>
      </c>
      <c r="D159" s="1712">
        <v>2000</v>
      </c>
      <c r="E159" s="1708">
        <v>2000</v>
      </c>
      <c r="F159" s="1708">
        <v>2000</v>
      </c>
      <c r="G159" s="1708">
        <v>2000</v>
      </c>
    </row>
    <row r="160" spans="3:12" ht="15" thickBot="1">
      <c r="C160" s="1709" t="s">
        <v>673</v>
      </c>
      <c r="D160" s="1712"/>
      <c r="E160" s="1708"/>
      <c r="F160" s="1708"/>
      <c r="G160" s="1708"/>
    </row>
    <row r="161" spans="3:7" ht="15" thickBot="1">
      <c r="C161" s="1709" t="s">
        <v>631</v>
      </c>
      <c r="D161" s="1712"/>
      <c r="E161" s="1708"/>
      <c r="F161" s="1708"/>
      <c r="G161" s="1708"/>
    </row>
    <row r="162" spans="3:7" ht="15" thickBot="1">
      <c r="C162" s="1709" t="s">
        <v>632</v>
      </c>
      <c r="D162" s="1712"/>
      <c r="E162" s="1708"/>
      <c r="F162" s="1708"/>
      <c r="G162" s="1708"/>
    </row>
    <row r="163" spans="3:7" ht="15" thickBot="1">
      <c r="C163" s="1730" t="s">
        <v>616</v>
      </c>
      <c r="D163" s="1712">
        <f>D153+D158</f>
        <v>2000</v>
      </c>
      <c r="E163" s="1712">
        <f>E153+E158</f>
        <v>2000</v>
      </c>
      <c r="F163" s="1712">
        <f>F153+F158</f>
        <v>2000</v>
      </c>
      <c r="G163" s="1712">
        <f>G153+G158</f>
        <v>2000</v>
      </c>
    </row>
    <row r="164" spans="3:7" ht="31.15" hidden="1" customHeight="1">
      <c r="C164" s="1728" t="s">
        <v>655</v>
      </c>
      <c r="D164" s="1728" t="s">
        <v>920</v>
      </c>
      <c r="E164" s="1731" t="s">
        <v>624</v>
      </c>
      <c r="F164" s="2055"/>
      <c r="G164" s="2056"/>
    </row>
    <row r="165" spans="3:7" ht="17.25" hidden="1" customHeight="1">
      <c r="C165" s="1722" t="s">
        <v>599</v>
      </c>
      <c r="D165" s="2036" t="s">
        <v>918</v>
      </c>
      <c r="E165" s="2037"/>
      <c r="F165" s="2037"/>
      <c r="G165" s="2038"/>
    </row>
    <row r="166" spans="3:7" ht="15" hidden="1" customHeight="1">
      <c r="C166" s="1722" t="s">
        <v>21</v>
      </c>
      <c r="D166" s="2045" t="s">
        <v>279</v>
      </c>
      <c r="E166" s="2046"/>
      <c r="F166" s="2046"/>
      <c r="G166" s="2047"/>
    </row>
    <row r="167" spans="3:7" ht="12.75" hidden="1" customHeight="1">
      <c r="C167" s="2031"/>
      <c r="D167" s="1720">
        <v>2020</v>
      </c>
      <c r="E167" s="1720">
        <v>2021</v>
      </c>
      <c r="F167" s="1720">
        <v>2022</v>
      </c>
      <c r="G167" s="1720">
        <v>2023</v>
      </c>
    </row>
    <row r="168" spans="3:7" ht="9" hidden="1" customHeight="1">
      <c r="C168" s="2032"/>
      <c r="D168" s="1718" t="s">
        <v>22</v>
      </c>
      <c r="E168" s="1718" t="s">
        <v>23</v>
      </c>
      <c r="F168" s="1718" t="s">
        <v>23</v>
      </c>
      <c r="G168" s="1718" t="s">
        <v>23</v>
      </c>
    </row>
    <row r="169" spans="3:7" ht="15" hidden="1" customHeight="1">
      <c r="C169" s="1722" t="s">
        <v>33</v>
      </c>
      <c r="D169" s="1722"/>
      <c r="E169" s="1719">
        <v>0</v>
      </c>
      <c r="F169" s="1722"/>
      <c r="G169" s="1722"/>
    </row>
    <row r="170" spans="3:7" ht="15" hidden="1" customHeight="1">
      <c r="C170" s="1722" t="s">
        <v>602</v>
      </c>
      <c r="D170" s="1723"/>
      <c r="E170" s="1723">
        <f>E188</f>
        <v>0</v>
      </c>
      <c r="F170" s="1723"/>
      <c r="G170" s="1723"/>
    </row>
    <row r="171" spans="3:7" ht="15" hidden="1" customHeight="1">
      <c r="C171" s="1722" t="s">
        <v>603</v>
      </c>
      <c r="D171" s="1723" t="e">
        <f>D170/D169</f>
        <v>#DIV/0!</v>
      </c>
      <c r="E171" s="1723" t="e">
        <f>E170/E169</f>
        <v>#DIV/0!</v>
      </c>
      <c r="F171" s="1723" t="e">
        <f>F170/F169</f>
        <v>#DIV/0!</v>
      </c>
      <c r="G171" s="1723" t="e">
        <f>G170/G169</f>
        <v>#DIV/0!</v>
      </c>
    </row>
    <row r="172" spans="3:7" ht="15" hidden="1" customHeight="1">
      <c r="C172" s="1722" t="s">
        <v>604</v>
      </c>
      <c r="D172" s="1719" t="s">
        <v>627</v>
      </c>
      <c r="E172" s="1721" t="e">
        <f t="shared" ref="E172:G174" si="4">E169/D169-1</f>
        <v>#DIV/0!</v>
      </c>
      <c r="F172" s="1721" t="e">
        <f t="shared" si="4"/>
        <v>#DIV/0!</v>
      </c>
      <c r="G172" s="1721" t="e">
        <f t="shared" si="4"/>
        <v>#DIV/0!</v>
      </c>
    </row>
    <row r="173" spans="3:7" ht="15" hidden="1" customHeight="1">
      <c r="C173" s="1722" t="s">
        <v>605</v>
      </c>
      <c r="D173" s="1719" t="s">
        <v>627</v>
      </c>
      <c r="E173" s="1721" t="e">
        <f t="shared" si="4"/>
        <v>#DIV/0!</v>
      </c>
      <c r="F173" s="1721" t="e">
        <f t="shared" si="4"/>
        <v>#DIV/0!</v>
      </c>
      <c r="G173" s="1721" t="e">
        <f t="shared" si="4"/>
        <v>#DIV/0!</v>
      </c>
    </row>
    <row r="174" spans="3:7" ht="15" hidden="1" customHeight="1">
      <c r="C174" s="1722" t="s">
        <v>47</v>
      </c>
      <c r="D174" s="1719" t="s">
        <v>627</v>
      </c>
      <c r="E174" s="1721" t="e">
        <f t="shared" si="4"/>
        <v>#DIV/0!</v>
      </c>
      <c r="F174" s="1721" t="e">
        <f t="shared" si="4"/>
        <v>#DIV/0!</v>
      </c>
      <c r="G174" s="1721" t="e">
        <f t="shared" si="4"/>
        <v>#DIV/0!</v>
      </c>
    </row>
    <row r="175" spans="3:7" ht="15" hidden="1" customHeight="1">
      <c r="C175" s="2042" t="s">
        <v>821</v>
      </c>
      <c r="D175" s="2043"/>
      <c r="E175" s="2043"/>
      <c r="F175" s="2043"/>
      <c r="G175" s="2044"/>
    </row>
    <row r="176" spans="3:7" ht="12.75" hidden="1" customHeight="1">
      <c r="C176" s="2031"/>
      <c r="D176" s="1720">
        <v>2020</v>
      </c>
      <c r="E176" s="1720">
        <v>2021</v>
      </c>
      <c r="F176" s="1720">
        <v>2022</v>
      </c>
      <c r="G176" s="1720">
        <v>2023</v>
      </c>
    </row>
    <row r="177" spans="3:7" ht="9" hidden="1" customHeight="1">
      <c r="C177" s="2032"/>
      <c r="D177" s="1718" t="s">
        <v>22</v>
      </c>
      <c r="E177" s="1718" t="s">
        <v>23</v>
      </c>
      <c r="F177" s="1718" t="s">
        <v>23</v>
      </c>
      <c r="G177" s="1718" t="s">
        <v>23</v>
      </c>
    </row>
    <row r="178" spans="3:7" ht="15" hidden="1" customHeight="1">
      <c r="C178" s="1711" t="s">
        <v>629</v>
      </c>
      <c r="D178" s="1708">
        <f>D179+D180+D181+D182</f>
        <v>0</v>
      </c>
      <c r="E178" s="1708">
        <f>E179+E180+E181+E182</f>
        <v>0</v>
      </c>
      <c r="F178" s="1708">
        <f>F179+F180+F181+F182</f>
        <v>0</v>
      </c>
      <c r="G178" s="1708">
        <f>G179+G180+G181+G182</f>
        <v>0</v>
      </c>
    </row>
    <row r="179" spans="3:7" ht="15" hidden="1" customHeight="1">
      <c r="C179" s="1709" t="s">
        <v>608</v>
      </c>
      <c r="D179" s="1708"/>
      <c r="E179" s="1708"/>
      <c r="F179" s="1708"/>
      <c r="G179" s="1708"/>
    </row>
    <row r="180" spans="3:7" ht="15" hidden="1" customHeight="1">
      <c r="C180" s="1709" t="s">
        <v>673</v>
      </c>
      <c r="D180" s="1708"/>
      <c r="E180" s="1708"/>
      <c r="F180" s="1708"/>
      <c r="G180" s="1708"/>
    </row>
    <row r="181" spans="3:7" ht="15" hidden="1" customHeight="1">
      <c r="C181" s="1709" t="s">
        <v>631</v>
      </c>
      <c r="D181" s="1708"/>
      <c r="E181" s="1708"/>
      <c r="F181" s="1708"/>
      <c r="G181" s="1708"/>
    </row>
    <row r="182" spans="3:7" ht="15" hidden="1" customHeight="1">
      <c r="C182" s="1709" t="s">
        <v>632</v>
      </c>
      <c r="D182" s="1708"/>
      <c r="E182" s="1708"/>
      <c r="F182" s="1708"/>
      <c r="G182" s="1708"/>
    </row>
    <row r="183" spans="3:7" ht="15" hidden="1" customHeight="1">
      <c r="C183" s="1711" t="s">
        <v>633</v>
      </c>
      <c r="D183" s="1712">
        <f>D184+D185+D186+D187</f>
        <v>0</v>
      </c>
      <c r="E183" s="1712">
        <f>E184+E185+E186+E187</f>
        <v>0</v>
      </c>
      <c r="F183" s="1712">
        <f>F184+F185+F186+F187</f>
        <v>0</v>
      </c>
      <c r="G183" s="1712">
        <f>G184+G185+G186+G187</f>
        <v>0</v>
      </c>
    </row>
    <row r="184" spans="3:7" ht="15" hidden="1" customHeight="1">
      <c r="C184" s="1709" t="s">
        <v>608</v>
      </c>
      <c r="D184" s="1712"/>
      <c r="E184" s="1733">
        <v>0</v>
      </c>
      <c r="F184" s="1708"/>
      <c r="G184" s="1708"/>
    </row>
    <row r="185" spans="3:7" ht="15" hidden="1" customHeight="1">
      <c r="C185" s="1709" t="s">
        <v>673</v>
      </c>
      <c r="D185" s="1712"/>
      <c r="E185" s="1708"/>
      <c r="F185" s="1708"/>
      <c r="G185" s="1708"/>
    </row>
    <row r="186" spans="3:7" ht="15" hidden="1" customHeight="1">
      <c r="C186" s="1709" t="s">
        <v>631</v>
      </c>
      <c r="D186" s="1712"/>
      <c r="E186" s="1708"/>
      <c r="F186" s="1708"/>
      <c r="G186" s="1708"/>
    </row>
    <row r="187" spans="3:7" ht="15" hidden="1" customHeight="1">
      <c r="C187" s="1709" t="s">
        <v>632</v>
      </c>
      <c r="D187" s="1712"/>
      <c r="E187" s="1708"/>
      <c r="F187" s="1708"/>
      <c r="G187" s="1708"/>
    </row>
    <row r="188" spans="3:7" ht="15" hidden="1" customHeight="1">
      <c r="C188" s="1730" t="s">
        <v>699</v>
      </c>
      <c r="D188" s="1712">
        <f>D178+D183</f>
        <v>0</v>
      </c>
      <c r="E188" s="1712">
        <f>E178+E183</f>
        <v>0</v>
      </c>
      <c r="F188" s="1712">
        <f>F178+F183</f>
        <v>0</v>
      </c>
      <c r="G188" s="1712">
        <f>G178+G183</f>
        <v>0</v>
      </c>
    </row>
    <row r="189" spans="3:7" ht="31.15" hidden="1" customHeight="1">
      <c r="C189" s="1728" t="s">
        <v>700</v>
      </c>
      <c r="D189" s="1727"/>
      <c r="E189" s="1726" t="s">
        <v>624</v>
      </c>
      <c r="F189" s="1725"/>
      <c r="G189" s="1724"/>
    </row>
    <row r="190" spans="3:7" ht="17.25" hidden="1" customHeight="1">
      <c r="C190" s="1722" t="s">
        <v>599</v>
      </c>
      <c r="D190" s="2036"/>
      <c r="E190" s="2037"/>
      <c r="F190" s="2037"/>
      <c r="G190" s="2038"/>
    </row>
    <row r="191" spans="3:7" ht="15" hidden="1" customHeight="1">
      <c r="C191" s="1722" t="s">
        <v>21</v>
      </c>
      <c r="D191" s="2045"/>
      <c r="E191" s="2046"/>
      <c r="F191" s="2046"/>
      <c r="G191" s="2047"/>
    </row>
    <row r="192" spans="3:7" ht="12.75" hidden="1" customHeight="1">
      <c r="C192" s="2031"/>
      <c r="D192" s="1720">
        <v>2018</v>
      </c>
      <c r="E192" s="1720">
        <v>2019</v>
      </c>
      <c r="F192" s="1720">
        <v>2020</v>
      </c>
      <c r="G192" s="1720">
        <v>2021</v>
      </c>
    </row>
    <row r="193" spans="3:7" ht="9" hidden="1" customHeight="1">
      <c r="C193" s="2032"/>
      <c r="D193" s="1718" t="s">
        <v>22</v>
      </c>
      <c r="E193" s="1718" t="s">
        <v>23</v>
      </c>
      <c r="F193" s="1718" t="s">
        <v>23</v>
      </c>
      <c r="G193" s="1718" t="s">
        <v>23</v>
      </c>
    </row>
    <row r="194" spans="3:7" ht="15" hidden="1" customHeight="1">
      <c r="C194" s="1722" t="s">
        <v>33</v>
      </c>
      <c r="D194" s="1722"/>
      <c r="E194" s="1722"/>
      <c r="F194" s="1722"/>
      <c r="G194" s="1722"/>
    </row>
    <row r="195" spans="3:7" ht="15" hidden="1" customHeight="1">
      <c r="C195" s="1722" t="s">
        <v>602</v>
      </c>
      <c r="D195" s="1723">
        <f>D213</f>
        <v>0</v>
      </c>
      <c r="E195" s="1723">
        <f>E213</f>
        <v>0</v>
      </c>
      <c r="F195" s="1723">
        <f>F213</f>
        <v>0</v>
      </c>
      <c r="G195" s="1723">
        <f>G213</f>
        <v>0</v>
      </c>
    </row>
    <row r="196" spans="3:7" ht="15" hidden="1" customHeight="1">
      <c r="C196" s="1722" t="s">
        <v>603</v>
      </c>
      <c r="D196" s="1723" t="e">
        <f>D195/D194</f>
        <v>#DIV/0!</v>
      </c>
      <c r="E196" s="1723" t="e">
        <f>E195/E194</f>
        <v>#DIV/0!</v>
      </c>
      <c r="F196" s="1723" t="e">
        <f>F195/F194</f>
        <v>#DIV/0!</v>
      </c>
      <c r="G196" s="1723" t="e">
        <f>G195/G194</f>
        <v>#DIV/0!</v>
      </c>
    </row>
    <row r="197" spans="3:7" ht="15" hidden="1" customHeight="1">
      <c r="C197" s="1722" t="s">
        <v>604</v>
      </c>
      <c r="D197" s="1719" t="s">
        <v>627</v>
      </c>
      <c r="E197" s="1721" t="e">
        <f t="shared" ref="E197:G199" si="5">E194/D194-1</f>
        <v>#DIV/0!</v>
      </c>
      <c r="F197" s="1721" t="e">
        <f t="shared" si="5"/>
        <v>#DIV/0!</v>
      </c>
      <c r="G197" s="1721" t="e">
        <f t="shared" si="5"/>
        <v>#DIV/0!</v>
      </c>
    </row>
    <row r="198" spans="3:7" ht="15" hidden="1" customHeight="1">
      <c r="C198" s="1722" t="s">
        <v>605</v>
      </c>
      <c r="D198" s="1719" t="s">
        <v>627</v>
      </c>
      <c r="E198" s="1721" t="e">
        <f t="shared" si="5"/>
        <v>#DIV/0!</v>
      </c>
      <c r="F198" s="1721" t="e">
        <f t="shared" si="5"/>
        <v>#DIV/0!</v>
      </c>
      <c r="G198" s="1721" t="e">
        <f t="shared" si="5"/>
        <v>#DIV/0!</v>
      </c>
    </row>
    <row r="199" spans="3:7" ht="15" hidden="1" customHeight="1">
      <c r="C199" s="1722" t="s">
        <v>47</v>
      </c>
      <c r="D199" s="1719" t="s">
        <v>627</v>
      </c>
      <c r="E199" s="1721" t="e">
        <f t="shared" si="5"/>
        <v>#DIV/0!</v>
      </c>
      <c r="F199" s="1721" t="e">
        <f t="shared" si="5"/>
        <v>#DIV/0!</v>
      </c>
      <c r="G199" s="1721" t="e">
        <f t="shared" si="5"/>
        <v>#DIV/0!</v>
      </c>
    </row>
    <row r="200" spans="3:7" ht="15" hidden="1" customHeight="1">
      <c r="C200" s="2042" t="s">
        <v>872</v>
      </c>
      <c r="D200" s="2043"/>
      <c r="E200" s="2043"/>
      <c r="F200" s="2043"/>
      <c r="G200" s="2044"/>
    </row>
    <row r="201" spans="3:7" ht="12.75" hidden="1" customHeight="1">
      <c r="C201" s="2031"/>
      <c r="D201" s="1720">
        <v>2018</v>
      </c>
      <c r="E201" s="1720">
        <v>2019</v>
      </c>
      <c r="F201" s="1720">
        <v>2020</v>
      </c>
      <c r="G201" s="1720">
        <v>2021</v>
      </c>
    </row>
    <row r="202" spans="3:7" ht="9" hidden="1" customHeight="1">
      <c r="C202" s="2032"/>
      <c r="D202" s="1718" t="s">
        <v>22</v>
      </c>
      <c r="E202" s="1718" t="s">
        <v>23</v>
      </c>
      <c r="F202" s="1718" t="s">
        <v>23</v>
      </c>
      <c r="G202" s="1718" t="s">
        <v>23</v>
      </c>
    </row>
    <row r="203" spans="3:7" ht="15" hidden="1" customHeight="1">
      <c r="C203" s="1711" t="s">
        <v>629</v>
      </c>
      <c r="D203" s="1708">
        <f>D204+D205+D206+D207</f>
        <v>0</v>
      </c>
      <c r="E203" s="1708">
        <f>E204+E205+E206+E207</f>
        <v>0</v>
      </c>
      <c r="F203" s="1708">
        <f>F204+F205+F206+F207</f>
        <v>0</v>
      </c>
      <c r="G203" s="1708">
        <f>G204+G205+G206+G207</f>
        <v>0</v>
      </c>
    </row>
    <row r="204" spans="3:7" ht="15" hidden="1" customHeight="1">
      <c r="C204" s="1709" t="s">
        <v>608</v>
      </c>
      <c r="D204" s="1708"/>
      <c r="E204" s="1708"/>
      <c r="F204" s="1708"/>
      <c r="G204" s="1708"/>
    </row>
    <row r="205" spans="3:7" ht="15" hidden="1" customHeight="1">
      <c r="C205" s="1709" t="s">
        <v>673</v>
      </c>
      <c r="D205" s="1708"/>
      <c r="E205" s="1708"/>
      <c r="F205" s="1708"/>
      <c r="G205" s="1708"/>
    </row>
    <row r="206" spans="3:7" ht="15" hidden="1" customHeight="1">
      <c r="C206" s="1709" t="s">
        <v>631</v>
      </c>
      <c r="D206" s="1708"/>
      <c r="E206" s="1708"/>
      <c r="F206" s="1708"/>
      <c r="G206" s="1708"/>
    </row>
    <row r="207" spans="3:7" ht="15" hidden="1" customHeight="1">
      <c r="C207" s="1709" t="s">
        <v>632</v>
      </c>
      <c r="D207" s="1708"/>
      <c r="E207" s="1708"/>
      <c r="F207" s="1708"/>
      <c r="G207" s="1708"/>
    </row>
    <row r="208" spans="3:7" ht="15" hidden="1" customHeight="1">
      <c r="C208" s="1711" t="s">
        <v>633</v>
      </c>
      <c r="D208" s="1712">
        <f>D209+D210+D211+D212</f>
        <v>0</v>
      </c>
      <c r="E208" s="1712">
        <f>E209+E210+E211+E212</f>
        <v>0</v>
      </c>
      <c r="F208" s="1712">
        <f>F209+F210+F211+F212</f>
        <v>0</v>
      </c>
      <c r="G208" s="1712">
        <f>G209+G210+G211+G212</f>
        <v>0</v>
      </c>
    </row>
    <row r="209" spans="3:7" ht="15" hidden="1" customHeight="1">
      <c r="C209" s="1709" t="s">
        <v>608</v>
      </c>
      <c r="D209" s="1712"/>
      <c r="E209" s="1708"/>
      <c r="F209" s="1708"/>
      <c r="G209" s="1708"/>
    </row>
    <row r="210" spans="3:7" ht="15" hidden="1" customHeight="1">
      <c r="C210" s="1709" t="s">
        <v>673</v>
      </c>
      <c r="D210" s="1712"/>
      <c r="E210" s="1708"/>
      <c r="F210" s="1708"/>
      <c r="G210" s="1708"/>
    </row>
    <row r="211" spans="3:7" ht="15" hidden="1" customHeight="1">
      <c r="C211" s="1709" t="s">
        <v>631</v>
      </c>
      <c r="D211" s="1712"/>
      <c r="E211" s="1708"/>
      <c r="F211" s="1708"/>
      <c r="G211" s="1708"/>
    </row>
    <row r="212" spans="3:7" ht="15" hidden="1" customHeight="1">
      <c r="C212" s="1709" t="s">
        <v>632</v>
      </c>
      <c r="D212" s="1712"/>
      <c r="E212" s="1708"/>
      <c r="F212" s="1708"/>
      <c r="G212" s="1708"/>
    </row>
    <row r="213" spans="3:7" ht="15" hidden="1" customHeight="1">
      <c r="C213" s="1717" t="s">
        <v>702</v>
      </c>
      <c r="D213" s="1712">
        <f>D203+D208</f>
        <v>0</v>
      </c>
      <c r="E213" s="1712">
        <f>E203+E208</f>
        <v>0</v>
      </c>
      <c r="F213" s="1712">
        <f>F203+F208</f>
        <v>0</v>
      </c>
      <c r="G213" s="1712">
        <f>G203+G208</f>
        <v>0</v>
      </c>
    </row>
    <row r="214" spans="3:7" ht="25.5" hidden="1" customHeight="1">
      <c r="C214" s="1729" t="s">
        <v>827</v>
      </c>
      <c r="D214" s="2053"/>
      <c r="E214" s="2055"/>
      <c r="F214" s="2055"/>
      <c r="G214" s="2056"/>
    </row>
    <row r="215" spans="3:7" ht="31.15" hidden="1" customHeight="1">
      <c r="C215" s="1728" t="s">
        <v>729</v>
      </c>
      <c r="D215" s="1727"/>
      <c r="E215" s="1726" t="s">
        <v>624</v>
      </c>
      <c r="F215" s="1725"/>
      <c r="G215" s="1724"/>
    </row>
    <row r="216" spans="3:7" ht="17.25" hidden="1" customHeight="1">
      <c r="C216" s="1722" t="s">
        <v>599</v>
      </c>
      <c r="D216" s="2036"/>
      <c r="E216" s="2037"/>
      <c r="F216" s="2037"/>
      <c r="G216" s="2038"/>
    </row>
    <row r="217" spans="3:7" ht="15" hidden="1" customHeight="1">
      <c r="C217" s="1722" t="s">
        <v>21</v>
      </c>
      <c r="D217" s="2063"/>
      <c r="E217" s="2046"/>
      <c r="F217" s="2046"/>
      <c r="G217" s="2047"/>
    </row>
    <row r="218" spans="3:7" ht="12.75" hidden="1" customHeight="1">
      <c r="C218" s="2031"/>
      <c r="D218" s="1720">
        <v>2020</v>
      </c>
      <c r="E218" s="1720">
        <v>2021</v>
      </c>
      <c r="F218" s="1720">
        <v>2022</v>
      </c>
      <c r="G218" s="1720">
        <v>2023</v>
      </c>
    </row>
    <row r="219" spans="3:7" ht="9" hidden="1" customHeight="1">
      <c r="C219" s="2032"/>
      <c r="D219" s="1718" t="s">
        <v>22</v>
      </c>
      <c r="E219" s="1718" t="s">
        <v>23</v>
      </c>
      <c r="F219" s="1718" t="s">
        <v>23</v>
      </c>
      <c r="G219" s="1718" t="s">
        <v>23</v>
      </c>
    </row>
    <row r="220" spans="3:7" ht="15" hidden="1" customHeight="1">
      <c r="C220" s="1722" t="s">
        <v>33</v>
      </c>
      <c r="D220" s="1722">
        <v>0</v>
      </c>
      <c r="E220" s="1719">
        <v>0</v>
      </c>
      <c r="F220" s="1719">
        <v>0</v>
      </c>
      <c r="G220" s="1719">
        <v>0</v>
      </c>
    </row>
    <row r="221" spans="3:7" ht="15" hidden="1" customHeight="1">
      <c r="C221" s="1722" t="s">
        <v>602</v>
      </c>
      <c r="D221" s="1723">
        <f>D239</f>
        <v>0</v>
      </c>
      <c r="E221" s="1723">
        <f>E239</f>
        <v>0</v>
      </c>
      <c r="F221" s="1723">
        <f>F239</f>
        <v>0</v>
      </c>
      <c r="G221" s="1723">
        <f>G239</f>
        <v>0</v>
      </c>
    </row>
    <row r="222" spans="3:7" ht="15" hidden="1" customHeight="1">
      <c r="C222" s="1722" t="s">
        <v>603</v>
      </c>
      <c r="D222" s="1723" t="e">
        <f>D221/D220</f>
        <v>#DIV/0!</v>
      </c>
      <c r="E222" s="1723" t="e">
        <f>E221/E220</f>
        <v>#DIV/0!</v>
      </c>
      <c r="F222" s="1723" t="e">
        <f>F221/F220</f>
        <v>#DIV/0!</v>
      </c>
      <c r="G222" s="1723" t="e">
        <f>G221/G220</f>
        <v>#DIV/0!</v>
      </c>
    </row>
    <row r="223" spans="3:7" ht="15" hidden="1" customHeight="1">
      <c r="C223" s="1722" t="s">
        <v>604</v>
      </c>
      <c r="D223" s="1719" t="s">
        <v>627</v>
      </c>
      <c r="E223" s="1721" t="e">
        <f t="shared" ref="E223:G225" si="6">E220/D220-1</f>
        <v>#DIV/0!</v>
      </c>
      <c r="F223" s="1721" t="e">
        <f t="shared" si="6"/>
        <v>#DIV/0!</v>
      </c>
      <c r="G223" s="1721" t="e">
        <f t="shared" si="6"/>
        <v>#DIV/0!</v>
      </c>
    </row>
    <row r="224" spans="3:7" ht="15" hidden="1" customHeight="1">
      <c r="C224" s="1722" t="s">
        <v>605</v>
      </c>
      <c r="D224" s="1719" t="s">
        <v>627</v>
      </c>
      <c r="E224" s="1721" t="e">
        <f t="shared" si="6"/>
        <v>#DIV/0!</v>
      </c>
      <c r="F224" s="1721" t="e">
        <f t="shared" si="6"/>
        <v>#DIV/0!</v>
      </c>
      <c r="G224" s="1721" t="e">
        <f t="shared" si="6"/>
        <v>#DIV/0!</v>
      </c>
    </row>
    <row r="225" spans="3:7" ht="15" hidden="1" customHeight="1">
      <c r="C225" s="1722" t="s">
        <v>47</v>
      </c>
      <c r="D225" s="1719" t="s">
        <v>627</v>
      </c>
      <c r="E225" s="1721" t="e">
        <f t="shared" si="6"/>
        <v>#DIV/0!</v>
      </c>
      <c r="F225" s="1721" t="e">
        <f t="shared" si="6"/>
        <v>#DIV/0!</v>
      </c>
      <c r="G225" s="1721" t="e">
        <f t="shared" si="6"/>
        <v>#DIV/0!</v>
      </c>
    </row>
    <row r="226" spans="3:7" ht="15" hidden="1" customHeight="1">
      <c r="C226" s="2042" t="s">
        <v>886</v>
      </c>
      <c r="D226" s="2043"/>
      <c r="E226" s="2043"/>
      <c r="F226" s="2043"/>
      <c r="G226" s="2044"/>
    </row>
    <row r="227" spans="3:7" ht="12.75" hidden="1" customHeight="1">
      <c r="C227" s="2031"/>
      <c r="D227" s="1720">
        <v>2020</v>
      </c>
      <c r="E227" s="1720">
        <v>2021</v>
      </c>
      <c r="F227" s="1720">
        <v>2022</v>
      </c>
      <c r="G227" s="1720">
        <v>2023</v>
      </c>
    </row>
    <row r="228" spans="3:7" ht="9" hidden="1" customHeight="1">
      <c r="C228" s="2032"/>
      <c r="D228" s="1718" t="s">
        <v>22</v>
      </c>
      <c r="E228" s="1718" t="s">
        <v>23</v>
      </c>
      <c r="F228" s="1718" t="s">
        <v>23</v>
      </c>
      <c r="G228" s="1718" t="s">
        <v>23</v>
      </c>
    </row>
    <row r="229" spans="3:7" ht="15" hidden="1" customHeight="1">
      <c r="C229" s="1711" t="s">
        <v>629</v>
      </c>
      <c r="D229" s="1708">
        <f>D230+D231+D232+D233</f>
        <v>0</v>
      </c>
      <c r="E229" s="1708">
        <f>E230+E231+E232+E233</f>
        <v>0</v>
      </c>
      <c r="F229" s="1708">
        <f>F230+F231+F232+F233</f>
        <v>0</v>
      </c>
      <c r="G229" s="1708">
        <f>G230+G231+G232+G233</f>
        <v>0</v>
      </c>
    </row>
    <row r="230" spans="3:7" ht="15" hidden="1" customHeight="1">
      <c r="C230" s="1709" t="s">
        <v>608</v>
      </c>
      <c r="D230" s="1708"/>
      <c r="E230" s="1708"/>
      <c r="F230" s="1708"/>
      <c r="G230" s="1708"/>
    </row>
    <row r="231" spans="3:7" ht="15" hidden="1" customHeight="1">
      <c r="C231" s="1709" t="s">
        <v>673</v>
      </c>
      <c r="D231" s="1708"/>
      <c r="E231" s="1708"/>
      <c r="F231" s="1708"/>
      <c r="G231" s="1708"/>
    </row>
    <row r="232" spans="3:7" ht="15" hidden="1" customHeight="1">
      <c r="C232" s="1709" t="s">
        <v>631</v>
      </c>
      <c r="D232" s="1708"/>
      <c r="E232" s="1708"/>
      <c r="F232" s="1708"/>
      <c r="G232" s="1708"/>
    </row>
    <row r="233" spans="3:7" ht="15" hidden="1" customHeight="1">
      <c r="C233" s="1709" t="s">
        <v>632</v>
      </c>
      <c r="D233" s="1708"/>
      <c r="E233" s="1708"/>
      <c r="F233" s="1708"/>
      <c r="G233" s="1708"/>
    </row>
    <row r="234" spans="3:7" ht="15" hidden="1" customHeight="1">
      <c r="C234" s="1711" t="s">
        <v>633</v>
      </c>
      <c r="D234" s="1712">
        <f>D235+D236+D237+D238</f>
        <v>0</v>
      </c>
      <c r="E234" s="1712">
        <f>E235+E236+E237+E238</f>
        <v>0</v>
      </c>
      <c r="F234" s="1712">
        <f>F235+F236+F237+F238</f>
        <v>0</v>
      </c>
      <c r="G234" s="1712">
        <f>G235+G236+G237+G238</f>
        <v>0</v>
      </c>
    </row>
    <row r="235" spans="3:7" ht="15" hidden="1" customHeight="1">
      <c r="C235" s="1709" t="s">
        <v>608</v>
      </c>
      <c r="D235" s="1712"/>
      <c r="E235" s="1712">
        <v>0</v>
      </c>
      <c r="F235" s="1712">
        <v>0</v>
      </c>
      <c r="G235" s="1712"/>
    </row>
    <row r="236" spans="3:7" ht="15" hidden="1" customHeight="1">
      <c r="C236" s="1709" t="s">
        <v>673</v>
      </c>
      <c r="D236" s="1712"/>
      <c r="E236" s="1712"/>
      <c r="F236" s="1712"/>
      <c r="G236" s="1712"/>
    </row>
    <row r="237" spans="3:7" ht="15" hidden="1" customHeight="1">
      <c r="C237" s="1709" t="s">
        <v>631</v>
      </c>
      <c r="D237" s="1712"/>
      <c r="E237" s="1712"/>
      <c r="F237" s="1712"/>
      <c r="G237" s="1712"/>
    </row>
    <row r="238" spans="3:7" ht="15" hidden="1" customHeight="1">
      <c r="C238" s="1709" t="s">
        <v>632</v>
      </c>
      <c r="D238" s="1712"/>
      <c r="E238" s="1712"/>
      <c r="F238" s="1712"/>
      <c r="G238" s="1712"/>
    </row>
    <row r="239" spans="3:7" ht="15" hidden="1" customHeight="1">
      <c r="C239" s="1717" t="s">
        <v>727</v>
      </c>
      <c r="D239" s="1712">
        <f>D229+D234</f>
        <v>0</v>
      </c>
      <c r="E239" s="1712">
        <f>E229+E234</f>
        <v>0</v>
      </c>
      <c r="F239" s="1712">
        <f>F229+F234</f>
        <v>0</v>
      </c>
      <c r="G239" s="1712">
        <f>G229+G234</f>
        <v>0</v>
      </c>
    </row>
    <row r="240" spans="3:7" ht="15" hidden="1" customHeight="1">
      <c r="C240" s="2013" t="s">
        <v>66</v>
      </c>
      <c r="D240" s="2014"/>
      <c r="E240" s="2014"/>
      <c r="F240" s="2014"/>
      <c r="G240" s="2015"/>
    </row>
    <row r="241" spans="3:9" ht="15" hidden="1" customHeight="1">
      <c r="C241" s="2013" t="s">
        <v>728</v>
      </c>
      <c r="D241" s="2014"/>
      <c r="E241" s="2014"/>
      <c r="F241" s="2014"/>
      <c r="G241" s="2015"/>
    </row>
    <row r="242" spans="3:9" ht="15" hidden="1" customHeight="1">
      <c r="C242" s="1728" t="s">
        <v>620</v>
      </c>
      <c r="D242" s="2060"/>
      <c r="E242" s="2061"/>
      <c r="F242" s="2061"/>
      <c r="G242" s="2062"/>
    </row>
    <row r="243" spans="3:9" ht="30.75" hidden="1" customHeight="1">
      <c r="C243" s="1728" t="s">
        <v>622</v>
      </c>
      <c r="D243" s="1728"/>
      <c r="E243" s="1731" t="s">
        <v>624</v>
      </c>
      <c r="F243" s="2055"/>
      <c r="G243" s="2056"/>
      <c r="I243" s="1703" t="s">
        <v>760</v>
      </c>
    </row>
    <row r="244" spans="3:9" ht="15" hidden="1" customHeight="1">
      <c r="C244" s="1732"/>
      <c r="D244" s="2053"/>
      <c r="E244" s="2054"/>
      <c r="F244" s="2055"/>
      <c r="G244" s="2056"/>
    </row>
    <row r="245" spans="3:9" ht="17.25" hidden="1" customHeight="1">
      <c r="C245" s="1722" t="s">
        <v>599</v>
      </c>
      <c r="D245" s="2036"/>
      <c r="E245" s="2037"/>
      <c r="F245" s="2037"/>
      <c r="G245" s="2038"/>
    </row>
    <row r="246" spans="3:9" ht="15" hidden="1" customHeight="1">
      <c r="C246" s="1722" t="s">
        <v>21</v>
      </c>
      <c r="D246" s="2045"/>
      <c r="E246" s="2046"/>
      <c r="F246" s="2046"/>
      <c r="G246" s="2047"/>
    </row>
    <row r="247" spans="3:9" ht="12.75" hidden="1" customHeight="1">
      <c r="C247" s="2031"/>
      <c r="D247" s="1720">
        <v>2020</v>
      </c>
      <c r="E247" s="1720">
        <v>2021</v>
      </c>
      <c r="F247" s="1720">
        <v>2022</v>
      </c>
      <c r="G247" s="1720">
        <v>2023</v>
      </c>
    </row>
    <row r="248" spans="3:9" ht="9" hidden="1" customHeight="1">
      <c r="C248" s="2032"/>
      <c r="D248" s="1718" t="s">
        <v>22</v>
      </c>
      <c r="E248" s="1718" t="s">
        <v>23</v>
      </c>
      <c r="F248" s="1718" t="s">
        <v>23</v>
      </c>
      <c r="G248" s="1718" t="s">
        <v>23</v>
      </c>
    </row>
    <row r="249" spans="3:9" ht="15" hidden="1" customHeight="1">
      <c r="C249" s="1722" t="s">
        <v>33</v>
      </c>
      <c r="D249" s="1723"/>
      <c r="E249" s="1723"/>
      <c r="F249" s="1723"/>
      <c r="G249" s="1723"/>
    </row>
    <row r="250" spans="3:9" ht="15" hidden="1" customHeight="1">
      <c r="C250" s="1722" t="s">
        <v>602</v>
      </c>
      <c r="D250" s="1723">
        <f>D313-D275</f>
        <v>0</v>
      </c>
      <c r="E250" s="1723">
        <f>E313-E275</f>
        <v>0</v>
      </c>
      <c r="F250" s="1723">
        <f>F313-F275</f>
        <v>0</v>
      </c>
      <c r="G250" s="1723">
        <f>G268</f>
        <v>0</v>
      </c>
    </row>
    <row r="251" spans="3:9" ht="15" hidden="1" customHeight="1">
      <c r="C251" s="1722" t="s">
        <v>603</v>
      </c>
      <c r="D251" s="1723" t="e">
        <f>D250/D249</f>
        <v>#DIV/0!</v>
      </c>
      <c r="E251" s="1723" t="e">
        <f>E250/E249</f>
        <v>#DIV/0!</v>
      </c>
      <c r="F251" s="1723" t="e">
        <f>F250/F249</f>
        <v>#DIV/0!</v>
      </c>
      <c r="G251" s="1723" t="e">
        <f>G250/G249</f>
        <v>#DIV/0!</v>
      </c>
    </row>
    <row r="252" spans="3:9" ht="15" hidden="1" customHeight="1">
      <c r="C252" s="1722" t="s">
        <v>604</v>
      </c>
      <c r="D252" s="1719" t="s">
        <v>627</v>
      </c>
      <c r="E252" s="1721" t="e">
        <f t="shared" ref="E252:G254" si="7">E249/D249-1</f>
        <v>#DIV/0!</v>
      </c>
      <c r="F252" s="1721" t="e">
        <f t="shared" si="7"/>
        <v>#DIV/0!</v>
      </c>
      <c r="G252" s="1721" t="e">
        <f t="shared" si="7"/>
        <v>#DIV/0!</v>
      </c>
    </row>
    <row r="253" spans="3:9" ht="15" hidden="1" customHeight="1">
      <c r="C253" s="1722" t="s">
        <v>605</v>
      </c>
      <c r="D253" s="1719" t="s">
        <v>627</v>
      </c>
      <c r="E253" s="1721" t="e">
        <f t="shared" si="7"/>
        <v>#DIV/0!</v>
      </c>
      <c r="F253" s="1721" t="e">
        <f t="shared" si="7"/>
        <v>#DIV/0!</v>
      </c>
      <c r="G253" s="1721" t="e">
        <f t="shared" si="7"/>
        <v>#DIV/0!</v>
      </c>
    </row>
    <row r="254" spans="3:9" ht="15" hidden="1" customHeight="1">
      <c r="C254" s="1722" t="s">
        <v>47</v>
      </c>
      <c r="D254" s="1719" t="s">
        <v>627</v>
      </c>
      <c r="E254" s="1721" t="e">
        <f t="shared" si="7"/>
        <v>#DIV/0!</v>
      </c>
      <c r="F254" s="1721" t="e">
        <f t="shared" si="7"/>
        <v>#DIV/0!</v>
      </c>
      <c r="G254" s="1721" t="e">
        <f t="shared" si="7"/>
        <v>#DIV/0!</v>
      </c>
    </row>
    <row r="255" spans="3:9" ht="15" hidden="1" customHeight="1">
      <c r="C255" s="2042" t="s">
        <v>818</v>
      </c>
      <c r="D255" s="2043"/>
      <c r="E255" s="2043"/>
      <c r="F255" s="2043"/>
      <c r="G255" s="2044"/>
    </row>
    <row r="256" spans="3:9" ht="12.75" hidden="1" customHeight="1">
      <c r="C256" s="2031"/>
      <c r="D256" s="1720">
        <v>2020</v>
      </c>
      <c r="E256" s="1720">
        <v>2021</v>
      </c>
      <c r="F256" s="1720">
        <v>2022</v>
      </c>
      <c r="G256" s="1720">
        <v>2023</v>
      </c>
    </row>
    <row r="257" spans="3:7" ht="9" hidden="1" customHeight="1">
      <c r="C257" s="2032"/>
      <c r="D257" s="1718" t="s">
        <v>22</v>
      </c>
      <c r="E257" s="1718" t="s">
        <v>23</v>
      </c>
      <c r="F257" s="1718" t="s">
        <v>23</v>
      </c>
      <c r="G257" s="1718" t="s">
        <v>23</v>
      </c>
    </row>
    <row r="258" spans="3:7" ht="15" hidden="1" customHeight="1">
      <c r="C258" s="1711" t="s">
        <v>629</v>
      </c>
      <c r="D258" s="1708">
        <f>D259+D260+D261+D262</f>
        <v>0</v>
      </c>
      <c r="E258" s="1708">
        <f>E259+E260+E261+E262</f>
        <v>0</v>
      </c>
      <c r="F258" s="1708">
        <f>F259+F260+F261+F262</f>
        <v>0</v>
      </c>
      <c r="G258" s="1708">
        <f>G259+G260+G261+G262</f>
        <v>0</v>
      </c>
    </row>
    <row r="259" spans="3:7" ht="15" hidden="1" customHeight="1">
      <c r="C259" s="1709" t="s">
        <v>608</v>
      </c>
      <c r="D259" s="1708"/>
      <c r="E259" s="1708"/>
      <c r="F259" s="1708"/>
      <c r="G259" s="1708"/>
    </row>
    <row r="260" spans="3:7" ht="15" hidden="1" customHeight="1">
      <c r="C260" s="1709" t="s">
        <v>673</v>
      </c>
      <c r="D260" s="1708"/>
      <c r="E260" s="1708"/>
      <c r="F260" s="1708"/>
      <c r="G260" s="1708"/>
    </row>
    <row r="261" spans="3:7" ht="15" hidden="1" customHeight="1">
      <c r="C261" s="1709" t="s">
        <v>631</v>
      </c>
      <c r="D261" s="1708"/>
      <c r="E261" s="1708"/>
      <c r="F261" s="1708"/>
      <c r="G261" s="1708"/>
    </row>
    <row r="262" spans="3:7" ht="15" hidden="1" customHeight="1">
      <c r="C262" s="1709" t="s">
        <v>632</v>
      </c>
      <c r="D262" s="1708"/>
      <c r="E262" s="1708"/>
      <c r="F262" s="1708"/>
      <c r="G262" s="1708"/>
    </row>
    <row r="263" spans="3:7" ht="15" hidden="1" customHeight="1">
      <c r="C263" s="1711" t="s">
        <v>633</v>
      </c>
      <c r="D263" s="1712">
        <f>D264+D265+D266+D267</f>
        <v>0</v>
      </c>
      <c r="E263" s="1712">
        <f>E264+E265+E266+E267</f>
        <v>0</v>
      </c>
      <c r="F263" s="1712">
        <f>F264+F265+F266+F267</f>
        <v>0</v>
      </c>
      <c r="G263" s="1712">
        <f>G264+G265+G266+G267</f>
        <v>0</v>
      </c>
    </row>
    <row r="264" spans="3:7" ht="15" hidden="1" customHeight="1">
      <c r="C264" s="1709" t="s">
        <v>608</v>
      </c>
      <c r="D264" s="1712"/>
      <c r="E264" s="1708"/>
      <c r="F264" s="1708"/>
      <c r="G264" s="1708">
        <v>0</v>
      </c>
    </row>
    <row r="265" spans="3:7" ht="15" hidden="1" customHeight="1">
      <c r="C265" s="1709" t="s">
        <v>673</v>
      </c>
      <c r="D265" s="1712"/>
      <c r="E265" s="1708"/>
      <c r="F265" s="1708"/>
      <c r="G265" s="1708"/>
    </row>
    <row r="266" spans="3:7" ht="15" hidden="1" customHeight="1">
      <c r="C266" s="1709" t="s">
        <v>631</v>
      </c>
      <c r="D266" s="1712"/>
      <c r="E266" s="1708"/>
      <c r="F266" s="1708"/>
      <c r="G266" s="1708"/>
    </row>
    <row r="267" spans="3:7" ht="15" hidden="1" customHeight="1">
      <c r="C267" s="1709" t="s">
        <v>632</v>
      </c>
      <c r="D267" s="1712"/>
      <c r="E267" s="1708"/>
      <c r="F267" s="1708"/>
      <c r="G267" s="1708"/>
    </row>
    <row r="268" spans="3:7" ht="15" hidden="1" customHeight="1">
      <c r="C268" s="1730" t="s">
        <v>616</v>
      </c>
      <c r="D268" s="1712">
        <f>D258+D263</f>
        <v>0</v>
      </c>
      <c r="E268" s="1712">
        <f>E258+E263</f>
        <v>0</v>
      </c>
      <c r="F268" s="1712">
        <f>F258+F263</f>
        <v>0</v>
      </c>
      <c r="G268" s="1712">
        <f>G258+G263</f>
        <v>0</v>
      </c>
    </row>
    <row r="269" spans="3:7" ht="31.15" hidden="1" customHeight="1">
      <c r="C269" s="1728" t="s">
        <v>655</v>
      </c>
      <c r="D269" s="1728"/>
      <c r="E269" s="1731" t="s">
        <v>624</v>
      </c>
      <c r="F269" s="2055"/>
      <c r="G269" s="2056"/>
    </row>
    <row r="270" spans="3:7" ht="17.25" hidden="1" customHeight="1">
      <c r="C270" s="1722" t="s">
        <v>599</v>
      </c>
      <c r="D270" s="2036"/>
      <c r="E270" s="2037"/>
      <c r="F270" s="2037"/>
      <c r="G270" s="2038"/>
    </row>
    <row r="271" spans="3:7" ht="15" hidden="1" customHeight="1">
      <c r="C271" s="1722" t="s">
        <v>21</v>
      </c>
      <c r="D271" s="2045"/>
      <c r="E271" s="2046"/>
      <c r="F271" s="2046"/>
      <c r="G271" s="2047"/>
    </row>
    <row r="272" spans="3:7" ht="12.75" hidden="1" customHeight="1">
      <c r="C272" s="2031"/>
      <c r="D272" s="1720">
        <v>2020</v>
      </c>
      <c r="E272" s="1720">
        <v>2021</v>
      </c>
      <c r="F272" s="1720">
        <v>2022</v>
      </c>
      <c r="G272" s="1720">
        <v>2023</v>
      </c>
    </row>
    <row r="273" spans="3:7" ht="9" hidden="1" customHeight="1">
      <c r="C273" s="2032"/>
      <c r="D273" s="1718" t="s">
        <v>22</v>
      </c>
      <c r="E273" s="1718" t="s">
        <v>23</v>
      </c>
      <c r="F273" s="1718" t="s">
        <v>23</v>
      </c>
      <c r="G273" s="1718" t="s">
        <v>23</v>
      </c>
    </row>
    <row r="274" spans="3:7" ht="15" hidden="1" customHeight="1">
      <c r="C274" s="1722" t="s">
        <v>33</v>
      </c>
      <c r="D274" s="1722"/>
      <c r="E274" s="1722"/>
      <c r="F274" s="1722"/>
      <c r="G274" s="1722"/>
    </row>
    <row r="275" spans="3:7" ht="15" hidden="1" customHeight="1">
      <c r="C275" s="1722" t="s">
        <v>602</v>
      </c>
      <c r="D275" s="1723"/>
      <c r="E275" s="1723"/>
      <c r="F275" s="1723"/>
      <c r="G275" s="1723"/>
    </row>
    <row r="276" spans="3:7" ht="15" hidden="1" customHeight="1">
      <c r="C276" s="1722" t="s">
        <v>603</v>
      </c>
      <c r="D276" s="1723" t="e">
        <f>D275/D274</f>
        <v>#DIV/0!</v>
      </c>
      <c r="E276" s="1723" t="e">
        <f>E275/E274</f>
        <v>#DIV/0!</v>
      </c>
      <c r="F276" s="1723" t="e">
        <f>F275/F274</f>
        <v>#DIV/0!</v>
      </c>
      <c r="G276" s="1723" t="e">
        <f>G275/G274</f>
        <v>#DIV/0!</v>
      </c>
    </row>
    <row r="277" spans="3:7" ht="15" hidden="1" customHeight="1">
      <c r="C277" s="1722" t="s">
        <v>604</v>
      </c>
      <c r="D277" s="1719" t="s">
        <v>627</v>
      </c>
      <c r="E277" s="1721" t="e">
        <f t="shared" ref="E277:G279" si="8">E274/D274-1</f>
        <v>#DIV/0!</v>
      </c>
      <c r="F277" s="1721" t="e">
        <f t="shared" si="8"/>
        <v>#DIV/0!</v>
      </c>
      <c r="G277" s="1721" t="e">
        <f t="shared" si="8"/>
        <v>#DIV/0!</v>
      </c>
    </row>
    <row r="278" spans="3:7" ht="15" hidden="1" customHeight="1">
      <c r="C278" s="1722" t="s">
        <v>605</v>
      </c>
      <c r="D278" s="1719" t="s">
        <v>627</v>
      </c>
      <c r="E278" s="1721" t="e">
        <f t="shared" si="8"/>
        <v>#DIV/0!</v>
      </c>
      <c r="F278" s="1721" t="e">
        <f t="shared" si="8"/>
        <v>#DIV/0!</v>
      </c>
      <c r="G278" s="1721" t="e">
        <f t="shared" si="8"/>
        <v>#DIV/0!</v>
      </c>
    </row>
    <row r="279" spans="3:7" ht="15" hidden="1" customHeight="1">
      <c r="C279" s="1722" t="s">
        <v>47</v>
      </c>
      <c r="D279" s="1719" t="s">
        <v>627</v>
      </c>
      <c r="E279" s="1721" t="e">
        <f t="shared" si="8"/>
        <v>#DIV/0!</v>
      </c>
      <c r="F279" s="1721" t="e">
        <f t="shared" si="8"/>
        <v>#DIV/0!</v>
      </c>
      <c r="G279" s="1721" t="e">
        <f t="shared" si="8"/>
        <v>#DIV/0!</v>
      </c>
    </row>
    <row r="280" spans="3:7" ht="15" hidden="1" customHeight="1">
      <c r="C280" s="2042" t="s">
        <v>821</v>
      </c>
      <c r="D280" s="2043"/>
      <c r="E280" s="2043"/>
      <c r="F280" s="2043"/>
      <c r="G280" s="2044"/>
    </row>
    <row r="281" spans="3:7" ht="12.75" hidden="1" customHeight="1">
      <c r="C281" s="2031"/>
      <c r="D281" s="1720">
        <v>2020</v>
      </c>
      <c r="E281" s="1720">
        <v>2021</v>
      </c>
      <c r="F281" s="1720">
        <v>2022</v>
      </c>
      <c r="G281" s="1720">
        <v>2023</v>
      </c>
    </row>
    <row r="282" spans="3:7" ht="9" hidden="1" customHeight="1">
      <c r="C282" s="2032"/>
      <c r="D282" s="1718" t="s">
        <v>22</v>
      </c>
      <c r="E282" s="1718" t="s">
        <v>23</v>
      </c>
      <c r="F282" s="1718" t="s">
        <v>23</v>
      </c>
      <c r="G282" s="1718" t="s">
        <v>23</v>
      </c>
    </row>
    <row r="283" spans="3:7" ht="15" hidden="1" customHeight="1">
      <c r="C283" s="1711" t="s">
        <v>629</v>
      </c>
      <c r="D283" s="1708">
        <f>D284+D285+D286+D287</f>
        <v>0</v>
      </c>
      <c r="E283" s="1708">
        <f>E284+E285+E286+E287</f>
        <v>0</v>
      </c>
      <c r="F283" s="1708">
        <f>F284+F285+F286+F287</f>
        <v>0</v>
      </c>
      <c r="G283" s="1708">
        <f>G284+G285+G286+G287</f>
        <v>0</v>
      </c>
    </row>
    <row r="284" spans="3:7" ht="15" hidden="1" customHeight="1">
      <c r="C284" s="1709" t="s">
        <v>608</v>
      </c>
      <c r="D284" s="1708"/>
      <c r="E284" s="1708"/>
      <c r="F284" s="1708"/>
      <c r="G284" s="1708"/>
    </row>
    <row r="285" spans="3:7" ht="15" hidden="1" customHeight="1">
      <c r="C285" s="1709" t="s">
        <v>673</v>
      </c>
      <c r="D285" s="1708"/>
      <c r="E285" s="1708"/>
      <c r="F285" s="1708"/>
      <c r="G285" s="1708"/>
    </row>
    <row r="286" spans="3:7" ht="15" hidden="1" customHeight="1">
      <c r="C286" s="1709" t="s">
        <v>631</v>
      </c>
      <c r="D286" s="1708"/>
      <c r="E286" s="1708"/>
      <c r="F286" s="1708"/>
      <c r="G286" s="1708"/>
    </row>
    <row r="287" spans="3:7" ht="15" hidden="1" customHeight="1">
      <c r="C287" s="1709" t="s">
        <v>632</v>
      </c>
      <c r="D287" s="1708"/>
      <c r="E287" s="1708"/>
      <c r="F287" s="1708"/>
      <c r="G287" s="1708"/>
    </row>
    <row r="288" spans="3:7" ht="15" hidden="1" customHeight="1">
      <c r="C288" s="1711" t="s">
        <v>633</v>
      </c>
      <c r="D288" s="1712">
        <f>D289+D290+D291+D292</f>
        <v>0</v>
      </c>
      <c r="E288" s="1712">
        <f>E289+E290+E291+E292</f>
        <v>0</v>
      </c>
      <c r="F288" s="1712">
        <f>F289+F290+F291+F292</f>
        <v>0</v>
      </c>
      <c r="G288" s="1712">
        <f>G289+G290+G291+G292</f>
        <v>0</v>
      </c>
    </row>
    <row r="289" spans="3:7" ht="15" hidden="1" customHeight="1">
      <c r="C289" s="1709" t="s">
        <v>608</v>
      </c>
      <c r="D289" s="1712"/>
      <c r="E289" s="1708"/>
      <c r="F289" s="1708"/>
      <c r="G289" s="1708"/>
    </row>
    <row r="290" spans="3:7" ht="15" hidden="1" customHeight="1">
      <c r="C290" s="1709" t="s">
        <v>673</v>
      </c>
      <c r="D290" s="1712"/>
      <c r="E290" s="1708"/>
      <c r="F290" s="1708"/>
      <c r="G290" s="1708"/>
    </row>
    <row r="291" spans="3:7" ht="15" hidden="1" customHeight="1">
      <c r="C291" s="1709" t="s">
        <v>631</v>
      </c>
      <c r="D291" s="1712"/>
      <c r="E291" s="1708"/>
      <c r="F291" s="1708"/>
      <c r="G291" s="1708"/>
    </row>
    <row r="292" spans="3:7" ht="15" hidden="1" customHeight="1">
      <c r="C292" s="1709" t="s">
        <v>632</v>
      </c>
      <c r="D292" s="1712"/>
      <c r="E292" s="1708"/>
      <c r="F292" s="1708"/>
      <c r="G292" s="1708"/>
    </row>
    <row r="293" spans="3:7" ht="15" hidden="1" customHeight="1">
      <c r="C293" s="1730" t="s">
        <v>699</v>
      </c>
      <c r="D293" s="1712">
        <f>D283+D288</f>
        <v>0</v>
      </c>
      <c r="E293" s="1712">
        <f>E283+E288</f>
        <v>0</v>
      </c>
      <c r="F293" s="1712">
        <f>F283+F288</f>
        <v>0</v>
      </c>
      <c r="G293" s="1712">
        <f>G283+G288</f>
        <v>0</v>
      </c>
    </row>
    <row r="294" spans="3:7" ht="31.15" hidden="1" customHeight="1">
      <c r="C294" s="1728" t="s">
        <v>700</v>
      </c>
      <c r="D294" s="1727"/>
      <c r="E294" s="1726" t="s">
        <v>624</v>
      </c>
      <c r="F294" s="1725"/>
      <c r="G294" s="1724"/>
    </row>
    <row r="295" spans="3:7" ht="17.25" hidden="1" customHeight="1">
      <c r="C295" s="1722" t="s">
        <v>599</v>
      </c>
      <c r="D295" s="2036"/>
      <c r="E295" s="2037"/>
      <c r="F295" s="2037"/>
      <c r="G295" s="2038"/>
    </row>
    <row r="296" spans="3:7" ht="15" hidden="1" customHeight="1">
      <c r="C296" s="1722" t="s">
        <v>21</v>
      </c>
      <c r="D296" s="2045"/>
      <c r="E296" s="2046"/>
      <c r="F296" s="2046"/>
      <c r="G296" s="2047"/>
    </row>
    <row r="297" spans="3:7" ht="12.75" hidden="1" customHeight="1">
      <c r="C297" s="2031"/>
      <c r="D297" s="1720">
        <v>2020</v>
      </c>
      <c r="E297" s="1720">
        <v>2021</v>
      </c>
      <c r="F297" s="1720">
        <v>2022</v>
      </c>
      <c r="G297" s="1720">
        <v>2023</v>
      </c>
    </row>
    <row r="298" spans="3:7" ht="9" hidden="1" customHeight="1">
      <c r="C298" s="2032"/>
      <c r="D298" s="1718" t="s">
        <v>22</v>
      </c>
      <c r="E298" s="1718" t="s">
        <v>23</v>
      </c>
      <c r="F298" s="1718" t="s">
        <v>23</v>
      </c>
      <c r="G298" s="1718" t="s">
        <v>23</v>
      </c>
    </row>
    <row r="299" spans="3:7" ht="15" hidden="1" customHeight="1">
      <c r="C299" s="1722" t="s">
        <v>33</v>
      </c>
      <c r="D299" s="1722"/>
      <c r="E299" s="1722"/>
      <c r="F299" s="1722"/>
      <c r="G299" s="1722"/>
    </row>
    <row r="300" spans="3:7" ht="15" hidden="1" customHeight="1">
      <c r="C300" s="1722" t="s">
        <v>602</v>
      </c>
      <c r="D300" s="1723">
        <f>D318</f>
        <v>0</v>
      </c>
      <c r="E300" s="1723">
        <f>E318</f>
        <v>0</v>
      </c>
      <c r="F300" s="1723">
        <f>F318</f>
        <v>0</v>
      </c>
      <c r="G300" s="1723">
        <f>G318</f>
        <v>0</v>
      </c>
    </row>
    <row r="301" spans="3:7" ht="15" hidden="1" customHeight="1">
      <c r="C301" s="1722" t="s">
        <v>603</v>
      </c>
      <c r="D301" s="1723" t="e">
        <f>D300/D299</f>
        <v>#DIV/0!</v>
      </c>
      <c r="E301" s="1723" t="e">
        <f>E300/E299</f>
        <v>#DIV/0!</v>
      </c>
      <c r="F301" s="1723" t="e">
        <f>F300/F299</f>
        <v>#DIV/0!</v>
      </c>
      <c r="G301" s="1723" t="e">
        <f>G300/G299</f>
        <v>#DIV/0!</v>
      </c>
    </row>
    <row r="302" spans="3:7" ht="15" hidden="1" customHeight="1">
      <c r="C302" s="1722" t="s">
        <v>604</v>
      </c>
      <c r="D302" s="1719" t="s">
        <v>627</v>
      </c>
      <c r="E302" s="1721" t="e">
        <f t="shared" ref="E302:G304" si="9">E299/D299-1</f>
        <v>#DIV/0!</v>
      </c>
      <c r="F302" s="1721" t="e">
        <f t="shared" si="9"/>
        <v>#DIV/0!</v>
      </c>
      <c r="G302" s="1721" t="e">
        <f t="shared" si="9"/>
        <v>#DIV/0!</v>
      </c>
    </row>
    <row r="303" spans="3:7" ht="15" hidden="1" customHeight="1">
      <c r="C303" s="1722" t="s">
        <v>605</v>
      </c>
      <c r="D303" s="1719" t="s">
        <v>627</v>
      </c>
      <c r="E303" s="1721" t="e">
        <f t="shared" si="9"/>
        <v>#DIV/0!</v>
      </c>
      <c r="F303" s="1721" t="e">
        <f t="shared" si="9"/>
        <v>#DIV/0!</v>
      </c>
      <c r="G303" s="1721" t="e">
        <f t="shared" si="9"/>
        <v>#DIV/0!</v>
      </c>
    </row>
    <row r="304" spans="3:7" ht="15" hidden="1" customHeight="1">
      <c r="C304" s="1722" t="s">
        <v>47</v>
      </c>
      <c r="D304" s="1719" t="s">
        <v>627</v>
      </c>
      <c r="E304" s="1721" t="e">
        <f t="shared" si="9"/>
        <v>#DIV/0!</v>
      </c>
      <c r="F304" s="1721" t="e">
        <f t="shared" si="9"/>
        <v>#DIV/0!</v>
      </c>
      <c r="G304" s="1721" t="e">
        <f t="shared" si="9"/>
        <v>#DIV/0!</v>
      </c>
    </row>
    <row r="305" spans="3:7" ht="15" hidden="1" customHeight="1">
      <c r="C305" s="2042" t="s">
        <v>887</v>
      </c>
      <c r="D305" s="2043"/>
      <c r="E305" s="2043"/>
      <c r="F305" s="2043"/>
      <c r="G305" s="2044"/>
    </row>
    <row r="306" spans="3:7" ht="12.75" hidden="1" customHeight="1">
      <c r="C306" s="2031"/>
      <c r="D306" s="1720">
        <v>2020</v>
      </c>
      <c r="E306" s="1720">
        <v>2021</v>
      </c>
      <c r="F306" s="1720">
        <v>2022</v>
      </c>
      <c r="G306" s="1720">
        <v>2023</v>
      </c>
    </row>
    <row r="307" spans="3:7" ht="9" hidden="1" customHeight="1">
      <c r="C307" s="2032"/>
      <c r="D307" s="1718" t="s">
        <v>22</v>
      </c>
      <c r="E307" s="1718" t="s">
        <v>23</v>
      </c>
      <c r="F307" s="1718" t="s">
        <v>23</v>
      </c>
      <c r="G307" s="1718" t="s">
        <v>23</v>
      </c>
    </row>
    <row r="308" spans="3:7" ht="15" hidden="1" customHeight="1">
      <c r="C308" s="1711" t="s">
        <v>629</v>
      </c>
      <c r="D308" s="1708">
        <f>D309+D310+D311+D312</f>
        <v>0</v>
      </c>
      <c r="E308" s="1708">
        <f>E309+E310+E311+E312</f>
        <v>0</v>
      </c>
      <c r="F308" s="1708">
        <f>F309+F310+F311+F312</f>
        <v>0</v>
      </c>
      <c r="G308" s="1708">
        <f>G309+G310+G311+G312</f>
        <v>0</v>
      </c>
    </row>
    <row r="309" spans="3:7" ht="15" hidden="1" customHeight="1">
      <c r="C309" s="1709" t="s">
        <v>608</v>
      </c>
      <c r="D309" s="1708"/>
      <c r="E309" s="1708"/>
      <c r="F309" s="1708"/>
      <c r="G309" s="1708"/>
    </row>
    <row r="310" spans="3:7" ht="15" hidden="1" customHeight="1">
      <c r="C310" s="1709" t="s">
        <v>673</v>
      </c>
      <c r="D310" s="1708"/>
      <c r="E310" s="1708"/>
      <c r="F310" s="1708"/>
      <c r="G310" s="1708"/>
    </row>
    <row r="311" spans="3:7" ht="15" hidden="1" customHeight="1">
      <c r="C311" s="1709" t="s">
        <v>631</v>
      </c>
      <c r="D311" s="1708"/>
      <c r="E311" s="1708"/>
      <c r="F311" s="1708"/>
      <c r="G311" s="1708"/>
    </row>
    <row r="312" spans="3:7" ht="15" hidden="1" customHeight="1">
      <c r="C312" s="1709" t="s">
        <v>632</v>
      </c>
      <c r="D312" s="1708"/>
      <c r="E312" s="1708"/>
      <c r="F312" s="1708"/>
      <c r="G312" s="1708"/>
    </row>
    <row r="313" spans="3:7" ht="15" hidden="1" customHeight="1">
      <c r="C313" s="1711" t="s">
        <v>633</v>
      </c>
      <c r="D313" s="1712">
        <f>D314+D315+D316+D317</f>
        <v>0</v>
      </c>
      <c r="E313" s="1712">
        <f>E314+E315+E316+E317</f>
        <v>0</v>
      </c>
      <c r="F313" s="1712">
        <f>F314+F315+F316+F317</f>
        <v>0</v>
      </c>
      <c r="G313" s="1712">
        <f>G314+G315+G316+G317</f>
        <v>0</v>
      </c>
    </row>
    <row r="314" spans="3:7" ht="15" hidden="1" customHeight="1">
      <c r="C314" s="1709" t="s">
        <v>608</v>
      </c>
      <c r="D314" s="1712"/>
      <c r="E314" s="1708"/>
      <c r="F314" s="1708"/>
      <c r="G314" s="1708"/>
    </row>
    <row r="315" spans="3:7" ht="15" hidden="1" customHeight="1">
      <c r="C315" s="1709" t="s">
        <v>673</v>
      </c>
      <c r="D315" s="1712"/>
      <c r="E315" s="1708"/>
      <c r="F315" s="1708"/>
      <c r="G315" s="1708"/>
    </row>
    <row r="316" spans="3:7" ht="15" hidden="1" customHeight="1">
      <c r="C316" s="1709" t="s">
        <v>631</v>
      </c>
      <c r="D316" s="1712"/>
      <c r="E316" s="1708"/>
      <c r="F316" s="1708"/>
      <c r="G316" s="1708"/>
    </row>
    <row r="317" spans="3:7" ht="15" hidden="1" customHeight="1">
      <c r="C317" s="1709" t="s">
        <v>632</v>
      </c>
      <c r="D317" s="1712"/>
      <c r="E317" s="1708"/>
      <c r="F317" s="1708"/>
      <c r="G317" s="1708"/>
    </row>
    <row r="318" spans="3:7" ht="15" hidden="1" customHeight="1">
      <c r="C318" s="1717" t="s">
        <v>25</v>
      </c>
      <c r="D318" s="1712">
        <f>D308+D313</f>
        <v>0</v>
      </c>
      <c r="E318" s="1712">
        <f>E308+E313</f>
        <v>0</v>
      </c>
      <c r="F318" s="1712">
        <f>F308+F313</f>
        <v>0</v>
      </c>
      <c r="G318" s="1712">
        <f>G308+G313</f>
        <v>0</v>
      </c>
    </row>
    <row r="319" spans="3:7" ht="25.5" hidden="1" customHeight="1">
      <c r="C319" s="1729" t="s">
        <v>827</v>
      </c>
      <c r="D319" s="2053"/>
      <c r="E319" s="2055"/>
      <c r="F319" s="2055"/>
      <c r="G319" s="2056"/>
    </row>
    <row r="320" spans="3:7" ht="31.15" hidden="1" customHeight="1">
      <c r="C320" s="1728" t="s">
        <v>700</v>
      </c>
      <c r="D320" s="1727"/>
      <c r="E320" s="1726" t="s">
        <v>624</v>
      </c>
      <c r="F320" s="1725"/>
      <c r="G320" s="1724"/>
    </row>
    <row r="321" spans="3:7" ht="17.25" hidden="1" customHeight="1">
      <c r="C321" s="1722" t="s">
        <v>599</v>
      </c>
      <c r="D321" s="2036"/>
      <c r="E321" s="2037"/>
      <c r="F321" s="2037"/>
      <c r="G321" s="2038"/>
    </row>
    <row r="322" spans="3:7" ht="15" hidden="1" customHeight="1">
      <c r="C322" s="1722" t="s">
        <v>21</v>
      </c>
      <c r="D322" s="2045"/>
      <c r="E322" s="2046"/>
      <c r="F322" s="2046"/>
      <c r="G322" s="2047"/>
    </row>
    <row r="323" spans="3:7" ht="12.75" hidden="1" customHeight="1">
      <c r="C323" s="2031"/>
      <c r="D323" s="1720">
        <v>2020</v>
      </c>
      <c r="E323" s="1720">
        <v>2021</v>
      </c>
      <c r="F323" s="1720">
        <v>2022</v>
      </c>
      <c r="G323" s="1720">
        <v>2023</v>
      </c>
    </row>
    <row r="324" spans="3:7" ht="9" hidden="1" customHeight="1">
      <c r="C324" s="2032"/>
      <c r="D324" s="1718" t="s">
        <v>22</v>
      </c>
      <c r="E324" s="1718" t="s">
        <v>23</v>
      </c>
      <c r="F324" s="1718" t="s">
        <v>23</v>
      </c>
      <c r="G324" s="1718" t="s">
        <v>23</v>
      </c>
    </row>
    <row r="325" spans="3:7" ht="15" hidden="1" customHeight="1">
      <c r="C325" s="1722" t="s">
        <v>33</v>
      </c>
      <c r="D325" s="1722"/>
      <c r="E325" s="1722"/>
      <c r="F325" s="1722"/>
      <c r="G325" s="1722"/>
    </row>
    <row r="326" spans="3:7" ht="15" hidden="1" customHeight="1">
      <c r="C326" s="1722" t="s">
        <v>602</v>
      </c>
      <c r="D326" s="1723">
        <f>D344</f>
        <v>0</v>
      </c>
      <c r="E326" s="1723">
        <f>E344</f>
        <v>0</v>
      </c>
      <c r="F326" s="1723">
        <f>F344</f>
        <v>0</v>
      </c>
      <c r="G326" s="1723">
        <f>G344</f>
        <v>0</v>
      </c>
    </row>
    <row r="327" spans="3:7" ht="15" hidden="1" customHeight="1">
      <c r="C327" s="1722" t="s">
        <v>603</v>
      </c>
      <c r="D327" s="1723" t="e">
        <f>D326/D325</f>
        <v>#DIV/0!</v>
      </c>
      <c r="E327" s="1723" t="e">
        <f>E326/E325</f>
        <v>#DIV/0!</v>
      </c>
      <c r="F327" s="1723" t="e">
        <f>F326/F325</f>
        <v>#DIV/0!</v>
      </c>
      <c r="G327" s="1723" t="e">
        <f>G326/G325</f>
        <v>#DIV/0!</v>
      </c>
    </row>
    <row r="328" spans="3:7" ht="15" hidden="1" customHeight="1">
      <c r="C328" s="1722" t="s">
        <v>604</v>
      </c>
      <c r="D328" s="1719" t="s">
        <v>627</v>
      </c>
      <c r="E328" s="1721" t="e">
        <f t="shared" ref="E328:G330" si="10">E325/D325-1</f>
        <v>#DIV/0!</v>
      </c>
      <c r="F328" s="1721" t="e">
        <f t="shared" si="10"/>
        <v>#DIV/0!</v>
      </c>
      <c r="G328" s="1721" t="e">
        <f t="shared" si="10"/>
        <v>#DIV/0!</v>
      </c>
    </row>
    <row r="329" spans="3:7" ht="15" hidden="1" customHeight="1">
      <c r="C329" s="1722" t="s">
        <v>605</v>
      </c>
      <c r="D329" s="1719" t="s">
        <v>627</v>
      </c>
      <c r="E329" s="1721" t="e">
        <f t="shared" si="10"/>
        <v>#DIV/0!</v>
      </c>
      <c r="F329" s="1721" t="e">
        <f t="shared" si="10"/>
        <v>#DIV/0!</v>
      </c>
      <c r="G329" s="1721" t="e">
        <f t="shared" si="10"/>
        <v>#DIV/0!</v>
      </c>
    </row>
    <row r="330" spans="3:7" ht="15" hidden="1" customHeight="1">
      <c r="C330" s="1722" t="s">
        <v>47</v>
      </c>
      <c r="D330" s="1719" t="s">
        <v>627</v>
      </c>
      <c r="E330" s="1721" t="e">
        <f t="shared" si="10"/>
        <v>#DIV/0!</v>
      </c>
      <c r="F330" s="1721" t="e">
        <f t="shared" si="10"/>
        <v>#DIV/0!</v>
      </c>
      <c r="G330" s="1721" t="e">
        <f t="shared" si="10"/>
        <v>#DIV/0!</v>
      </c>
    </row>
    <row r="331" spans="3:7" ht="15" hidden="1" customHeight="1">
      <c r="C331" s="2042" t="s">
        <v>886</v>
      </c>
      <c r="D331" s="2043"/>
      <c r="E331" s="2043"/>
      <c r="F331" s="2043"/>
      <c r="G331" s="2044"/>
    </row>
    <row r="332" spans="3:7" ht="12.75" hidden="1" customHeight="1">
      <c r="C332" s="2031"/>
      <c r="D332" s="1720">
        <v>2020</v>
      </c>
      <c r="E332" s="1720">
        <v>2021</v>
      </c>
      <c r="F332" s="1720">
        <v>2022</v>
      </c>
      <c r="G332" s="1720">
        <v>2023</v>
      </c>
    </row>
    <row r="333" spans="3:7" ht="9" hidden="1" customHeight="1">
      <c r="C333" s="2032"/>
      <c r="D333" s="1718" t="s">
        <v>22</v>
      </c>
      <c r="E333" s="1718" t="s">
        <v>23</v>
      </c>
      <c r="F333" s="1718" t="s">
        <v>23</v>
      </c>
      <c r="G333" s="1718" t="s">
        <v>23</v>
      </c>
    </row>
    <row r="334" spans="3:7" ht="15" hidden="1" customHeight="1">
      <c r="C334" s="1711" t="s">
        <v>629</v>
      </c>
      <c r="D334" s="1708">
        <f>D335+D336+D337+D338</f>
        <v>0</v>
      </c>
      <c r="E334" s="1708">
        <f>E335+E336+E337+E338</f>
        <v>0</v>
      </c>
      <c r="F334" s="1708">
        <f>F335+F336+F337+F338</f>
        <v>0</v>
      </c>
      <c r="G334" s="1708">
        <f>G335+G336+G337+G338</f>
        <v>0</v>
      </c>
    </row>
    <row r="335" spans="3:7" ht="15" hidden="1" customHeight="1">
      <c r="C335" s="1709" t="s">
        <v>608</v>
      </c>
      <c r="D335" s="1708"/>
      <c r="E335" s="1708"/>
      <c r="F335" s="1708"/>
      <c r="G335" s="1708"/>
    </row>
    <row r="336" spans="3:7" ht="15" hidden="1" customHeight="1">
      <c r="C336" s="1709" t="s">
        <v>673</v>
      </c>
      <c r="D336" s="1708"/>
      <c r="E336" s="1708"/>
      <c r="F336" s="1708"/>
      <c r="G336" s="1708"/>
    </row>
    <row r="337" spans="3:7" ht="15" hidden="1" customHeight="1">
      <c r="C337" s="1709" t="s">
        <v>631</v>
      </c>
      <c r="D337" s="1708"/>
      <c r="E337" s="1708"/>
      <c r="F337" s="1708"/>
      <c r="G337" s="1708"/>
    </row>
    <row r="338" spans="3:7" ht="15" hidden="1" customHeight="1">
      <c r="C338" s="1709" t="s">
        <v>632</v>
      </c>
      <c r="D338" s="1708"/>
      <c r="E338" s="1708"/>
      <c r="F338" s="1708"/>
      <c r="G338" s="1708"/>
    </row>
    <row r="339" spans="3:7" ht="15" hidden="1" customHeight="1">
      <c r="C339" s="1711" t="s">
        <v>633</v>
      </c>
      <c r="D339" s="1712">
        <f>D340+D341+D342+D343</f>
        <v>0</v>
      </c>
      <c r="E339" s="1712">
        <f>E340+E341+E342+E343</f>
        <v>0</v>
      </c>
      <c r="F339" s="1712">
        <f>F340+F341+F342+F343</f>
        <v>0</v>
      </c>
      <c r="G339" s="1712">
        <f>G340+G341+G342+G343</f>
        <v>0</v>
      </c>
    </row>
    <row r="340" spans="3:7" ht="15" hidden="1" customHeight="1">
      <c r="C340" s="1709" t="s">
        <v>608</v>
      </c>
      <c r="D340" s="1712"/>
      <c r="E340" s="1712"/>
      <c r="F340" s="1712"/>
      <c r="G340" s="1712"/>
    </row>
    <row r="341" spans="3:7" ht="15" hidden="1" customHeight="1">
      <c r="C341" s="1709" t="s">
        <v>673</v>
      </c>
      <c r="D341" s="1712"/>
      <c r="E341" s="1712"/>
      <c r="F341" s="1712"/>
      <c r="G341" s="1712"/>
    </row>
    <row r="342" spans="3:7" ht="15" hidden="1" customHeight="1">
      <c r="C342" s="1709" t="s">
        <v>631</v>
      </c>
      <c r="D342" s="1712"/>
      <c r="E342" s="1712"/>
      <c r="F342" s="1712"/>
      <c r="G342" s="1712"/>
    </row>
    <row r="343" spans="3:7" ht="15" hidden="1" customHeight="1">
      <c r="C343" s="1709" t="s">
        <v>632</v>
      </c>
      <c r="D343" s="1712"/>
      <c r="E343" s="1712"/>
      <c r="F343" s="1712"/>
      <c r="G343" s="1712"/>
    </row>
    <row r="344" spans="3:7" ht="15" hidden="1" customHeight="1">
      <c r="C344" s="1717" t="s">
        <v>727</v>
      </c>
      <c r="D344" s="1712">
        <f>D334+D339</f>
        <v>0</v>
      </c>
      <c r="E344" s="1712">
        <f>E334+E339</f>
        <v>0</v>
      </c>
      <c r="F344" s="1712">
        <f>F334+F339</f>
        <v>0</v>
      </c>
      <c r="G344" s="1712">
        <f>G334+G339</f>
        <v>0</v>
      </c>
    </row>
    <row r="345" spans="3:7" ht="15" thickBot="1">
      <c r="C345" s="1716"/>
      <c r="D345" s="1715"/>
      <c r="E345" s="1715"/>
      <c r="F345" s="1715"/>
      <c r="G345" s="1715"/>
    </row>
    <row r="346" spans="3:7" ht="27" customHeight="1" thickBot="1">
      <c r="C346" s="1714" t="s">
        <v>634</v>
      </c>
      <c r="D346" s="1713">
        <f>+D221+D145+D67+D30+D170+D104+D326+D300+D275+D250+D195</f>
        <v>316900</v>
      </c>
      <c r="E346" s="1713">
        <f>+E221+E145+E67+E30+E170+E104+E326+E300+E275+E250+E195</f>
        <v>326000</v>
      </c>
      <c r="F346" s="1713">
        <f>+F221+F145+F67+F30+F170+F104+F326+F300+F275+F250+F195</f>
        <v>2000</v>
      </c>
      <c r="G346" s="1713">
        <f>+G221+G145+G67+G30+G170+G104+G326+G300+G275+G250+G195</f>
        <v>2000</v>
      </c>
    </row>
    <row r="347" spans="3:7" ht="24.75" thickBot="1">
      <c r="C347" s="1714" t="s">
        <v>635</v>
      </c>
      <c r="D347" s="1713">
        <f>+D239+D213+D133+D96+D59+D344+D318+D293+D268+D188+D163</f>
        <v>316900</v>
      </c>
      <c r="E347" s="1713">
        <f>+E239+E213+E133+E96+E59+E344+E318+E293+E268+E188+E163</f>
        <v>326000</v>
      </c>
      <c r="F347" s="1713">
        <f>+F239+F213+F133+F96+F59+F344+F318+F293+F268+F188+F163</f>
        <v>2000</v>
      </c>
      <c r="G347" s="1713">
        <f>+G239+G213+G133+G96+G59+G344+G318+G293+G268+G188+G163</f>
        <v>2000</v>
      </c>
    </row>
    <row r="348" spans="3:7" ht="15" thickBot="1">
      <c r="C348" s="1711" t="s">
        <v>607</v>
      </c>
      <c r="D348" s="1710">
        <f>D349+D350</f>
        <v>261120</v>
      </c>
      <c r="E348" s="1710">
        <f>E349+E350</f>
        <v>264300</v>
      </c>
      <c r="F348" s="1710">
        <f>F349+F350</f>
        <v>0</v>
      </c>
      <c r="G348" s="1710">
        <f>G349+G350</f>
        <v>0</v>
      </c>
    </row>
    <row r="349" spans="3:7" ht="15" thickBot="1">
      <c r="C349" s="1709" t="s">
        <v>608</v>
      </c>
      <c r="D349" s="1712">
        <f t="shared" ref="D349:G350" si="11">D39+D76+D113</f>
        <v>261120</v>
      </c>
      <c r="E349" s="1712">
        <f t="shared" si="11"/>
        <v>264300</v>
      </c>
      <c r="F349" s="1712">
        <f t="shared" si="11"/>
        <v>0</v>
      </c>
      <c r="G349" s="1712">
        <f t="shared" si="11"/>
        <v>0</v>
      </c>
    </row>
    <row r="350" spans="3:7" ht="15" thickBot="1">
      <c r="C350" s="1709" t="s">
        <v>636</v>
      </c>
      <c r="D350" s="1712">
        <f t="shared" si="11"/>
        <v>0</v>
      </c>
      <c r="E350" s="1712">
        <f t="shared" si="11"/>
        <v>0</v>
      </c>
      <c r="F350" s="1712">
        <f t="shared" si="11"/>
        <v>0</v>
      </c>
      <c r="G350" s="1712">
        <f t="shared" si="11"/>
        <v>0</v>
      </c>
    </row>
    <row r="351" spans="3:7" ht="15" thickBot="1">
      <c r="C351" s="1711" t="s">
        <v>610</v>
      </c>
      <c r="D351" s="1710">
        <f>D352+D353</f>
        <v>24830</v>
      </c>
      <c r="E351" s="1710">
        <f>E352+E353</f>
        <v>25950</v>
      </c>
      <c r="F351" s="1710">
        <f>F352+F353</f>
        <v>0</v>
      </c>
      <c r="G351" s="1710">
        <f>G352+G353</f>
        <v>0</v>
      </c>
    </row>
    <row r="352" spans="3:7" ht="15" thickBot="1">
      <c r="C352" s="1709" t="s">
        <v>608</v>
      </c>
      <c r="D352" s="1708">
        <f>D42+D79+D116</f>
        <v>24830</v>
      </c>
      <c r="E352" s="1708">
        <f>E42+E79+E116</f>
        <v>25950</v>
      </c>
      <c r="F352" s="1708">
        <f>F42+F79+F116</f>
        <v>0</v>
      </c>
      <c r="G352" s="1708">
        <f>G42+G79+G116</f>
        <v>0</v>
      </c>
    </row>
    <row r="353" spans="3:7" ht="15" thickBot="1">
      <c r="C353" s="1709" t="s">
        <v>636</v>
      </c>
      <c r="D353" s="1712">
        <f>D43+D80+D114</f>
        <v>0</v>
      </c>
      <c r="E353" s="1712">
        <f>E43+E80+E114</f>
        <v>0</v>
      </c>
      <c r="F353" s="1712">
        <f>F43+F80+F114</f>
        <v>0</v>
      </c>
      <c r="G353" s="1712">
        <f>G43+G80+G114</f>
        <v>0</v>
      </c>
    </row>
    <row r="354" spans="3:7" ht="15" thickBot="1">
      <c r="C354" s="1711" t="s">
        <v>611</v>
      </c>
      <c r="D354" s="1710">
        <f>D355+D356</f>
        <v>28750</v>
      </c>
      <c r="E354" s="1710">
        <f>E355+E356</f>
        <v>33750</v>
      </c>
      <c r="F354" s="1710">
        <f>F355+F356</f>
        <v>0</v>
      </c>
      <c r="G354" s="1710">
        <f>G355+G356</f>
        <v>0</v>
      </c>
    </row>
    <row r="355" spans="3:7" ht="15" thickBot="1">
      <c r="C355" s="1709" t="s">
        <v>608</v>
      </c>
      <c r="D355" s="1712">
        <f t="shared" ref="D355:G356" si="12">D45+D82+D119</f>
        <v>28750</v>
      </c>
      <c r="E355" s="1712">
        <f t="shared" si="12"/>
        <v>33750</v>
      </c>
      <c r="F355" s="1712">
        <f t="shared" si="12"/>
        <v>0</v>
      </c>
      <c r="G355" s="1712">
        <f t="shared" si="12"/>
        <v>0</v>
      </c>
    </row>
    <row r="356" spans="3:7" ht="15" thickBot="1">
      <c r="C356" s="1709" t="s">
        <v>636</v>
      </c>
      <c r="D356" s="1712">
        <f t="shared" si="12"/>
        <v>0</v>
      </c>
      <c r="E356" s="1712">
        <f t="shared" si="12"/>
        <v>0</v>
      </c>
      <c r="F356" s="1712">
        <f t="shared" si="12"/>
        <v>0</v>
      </c>
      <c r="G356" s="1712">
        <f t="shared" si="12"/>
        <v>0</v>
      </c>
    </row>
    <row r="357" spans="3:7" ht="15" thickBot="1">
      <c r="C357" s="1711" t="s">
        <v>612</v>
      </c>
      <c r="D357" s="1710">
        <f>D358+D359</f>
        <v>0</v>
      </c>
      <c r="E357" s="1710">
        <f>E358+E359</f>
        <v>0</v>
      </c>
      <c r="F357" s="1710">
        <f>F358+F359</f>
        <v>0</v>
      </c>
      <c r="G357" s="1710">
        <f>G358+G359</f>
        <v>0</v>
      </c>
    </row>
    <row r="358" spans="3:7" ht="15" thickBot="1">
      <c r="C358" s="1709" t="s">
        <v>608</v>
      </c>
      <c r="D358" s="1708">
        <f t="shared" ref="D358:G359" si="13">D48+D85+D122</f>
        <v>0</v>
      </c>
      <c r="E358" s="1708">
        <f t="shared" si="13"/>
        <v>0</v>
      </c>
      <c r="F358" s="1708">
        <f t="shared" si="13"/>
        <v>0</v>
      </c>
      <c r="G358" s="1708">
        <f t="shared" si="13"/>
        <v>0</v>
      </c>
    </row>
    <row r="359" spans="3:7" ht="15" thickBot="1">
      <c r="C359" s="1709" t="s">
        <v>636</v>
      </c>
      <c r="D359" s="1712">
        <f t="shared" si="13"/>
        <v>0</v>
      </c>
      <c r="E359" s="1712">
        <f t="shared" si="13"/>
        <v>0</v>
      </c>
      <c r="F359" s="1712">
        <f t="shared" si="13"/>
        <v>0</v>
      </c>
      <c r="G359" s="1712">
        <f t="shared" si="13"/>
        <v>0</v>
      </c>
    </row>
    <row r="360" spans="3:7" ht="15" thickBot="1">
      <c r="C360" s="1711" t="s">
        <v>613</v>
      </c>
      <c r="D360" s="1710">
        <f>D361+D362</f>
        <v>0</v>
      </c>
      <c r="E360" s="1710">
        <f>E361+E362</f>
        <v>0</v>
      </c>
      <c r="F360" s="1710">
        <f>F361+F362</f>
        <v>0</v>
      </c>
      <c r="G360" s="1710">
        <f>G361+G362</f>
        <v>0</v>
      </c>
    </row>
    <row r="361" spans="3:7" ht="15" thickBot="1">
      <c r="C361" s="1709" t="s">
        <v>608</v>
      </c>
      <c r="D361" s="1708">
        <f t="shared" ref="D361:G362" si="14">D51+D88+D125</f>
        <v>0</v>
      </c>
      <c r="E361" s="1708">
        <f t="shared" si="14"/>
        <v>0</v>
      </c>
      <c r="F361" s="1708">
        <f t="shared" si="14"/>
        <v>0</v>
      </c>
      <c r="G361" s="1708">
        <f t="shared" si="14"/>
        <v>0</v>
      </c>
    </row>
    <row r="362" spans="3:7" ht="15" thickBot="1">
      <c r="C362" s="1709" t="s">
        <v>636</v>
      </c>
      <c r="D362" s="1712">
        <f t="shared" si="14"/>
        <v>0</v>
      </c>
      <c r="E362" s="1712">
        <f t="shared" si="14"/>
        <v>0</v>
      </c>
      <c r="F362" s="1712">
        <f t="shared" si="14"/>
        <v>0</v>
      </c>
      <c r="G362" s="1712">
        <f t="shared" si="14"/>
        <v>0</v>
      </c>
    </row>
    <row r="363" spans="3:7" ht="15" thickBot="1">
      <c r="C363" s="1711" t="s">
        <v>614</v>
      </c>
      <c r="D363" s="1710">
        <f>D364+D365</f>
        <v>0</v>
      </c>
      <c r="E363" s="1710">
        <f>E364+E365</f>
        <v>0</v>
      </c>
      <c r="F363" s="1710">
        <f>F364+F365</f>
        <v>0</v>
      </c>
      <c r="G363" s="1710">
        <f>G364+G365</f>
        <v>0</v>
      </c>
    </row>
    <row r="364" spans="3:7" ht="15" thickBot="1">
      <c r="C364" s="1709" t="s">
        <v>608</v>
      </c>
      <c r="D364" s="1708">
        <f t="shared" ref="D364:G365" si="15">D54+D91+D128</f>
        <v>0</v>
      </c>
      <c r="E364" s="1708">
        <f t="shared" si="15"/>
        <v>0</v>
      </c>
      <c r="F364" s="1708">
        <f t="shared" si="15"/>
        <v>0</v>
      </c>
      <c r="G364" s="1708">
        <f t="shared" si="15"/>
        <v>0</v>
      </c>
    </row>
    <row r="365" spans="3:7" ht="15" thickBot="1">
      <c r="C365" s="1709" t="s">
        <v>636</v>
      </c>
      <c r="D365" s="1712">
        <f t="shared" si="15"/>
        <v>0</v>
      </c>
      <c r="E365" s="1712">
        <f t="shared" si="15"/>
        <v>0</v>
      </c>
      <c r="F365" s="1712">
        <f t="shared" si="15"/>
        <v>0</v>
      </c>
      <c r="G365" s="1712">
        <f t="shared" si="15"/>
        <v>0</v>
      </c>
    </row>
    <row r="366" spans="3:7" ht="22.9" customHeight="1" thickBot="1">
      <c r="C366" s="1711" t="s">
        <v>615</v>
      </c>
      <c r="D366" s="1710">
        <f>D93+D56</f>
        <v>200</v>
      </c>
      <c r="E366" s="1710">
        <f>E93+E56</f>
        <v>0</v>
      </c>
      <c r="F366" s="1710">
        <f>F93+F56</f>
        <v>0</v>
      </c>
      <c r="G366" s="1710">
        <f>G93+G56</f>
        <v>0</v>
      </c>
    </row>
    <row r="367" spans="3:7" ht="15" thickBot="1">
      <c r="C367" s="1709" t="s">
        <v>608</v>
      </c>
      <c r="D367" s="1708">
        <f t="shared" ref="D367:G368" si="16">D57+D94+D131</f>
        <v>200</v>
      </c>
      <c r="E367" s="1708">
        <f t="shared" si="16"/>
        <v>0</v>
      </c>
      <c r="F367" s="1708">
        <f t="shared" si="16"/>
        <v>0</v>
      </c>
      <c r="G367" s="1708">
        <f t="shared" si="16"/>
        <v>0</v>
      </c>
    </row>
    <row r="368" spans="3:7" ht="15" thickBot="1">
      <c r="C368" s="1709" t="s">
        <v>636</v>
      </c>
      <c r="D368" s="1712">
        <f t="shared" si="16"/>
        <v>0</v>
      </c>
      <c r="E368" s="1712">
        <f t="shared" si="16"/>
        <v>0</v>
      </c>
      <c r="F368" s="1712">
        <f t="shared" si="16"/>
        <v>0</v>
      </c>
      <c r="G368" s="1712">
        <f t="shared" si="16"/>
        <v>0</v>
      </c>
    </row>
    <row r="369" spans="3:7" ht="15" thickBot="1">
      <c r="C369" s="1711" t="s">
        <v>637</v>
      </c>
      <c r="D369" s="1710">
        <f>D370+D371+D372+D373</f>
        <v>0</v>
      </c>
      <c r="E369" s="1710">
        <f>E370+E371+E372+E373</f>
        <v>0</v>
      </c>
      <c r="F369" s="1710">
        <f>F370+F371+F372+F373</f>
        <v>0</v>
      </c>
      <c r="G369" s="1710">
        <f>G370+G371+G372+G373</f>
        <v>0</v>
      </c>
    </row>
    <row r="370" spans="3:7" ht="15" thickBot="1">
      <c r="C370" s="1709" t="s">
        <v>608</v>
      </c>
      <c r="D370" s="1708">
        <f t="shared" ref="D370:G373" si="17">D154+D179+D204+D230+D259+D284+D309+D335</f>
        <v>0</v>
      </c>
      <c r="E370" s="1708">
        <f t="shared" si="17"/>
        <v>0</v>
      </c>
      <c r="F370" s="1708">
        <f t="shared" si="17"/>
        <v>0</v>
      </c>
      <c r="G370" s="1708">
        <f t="shared" si="17"/>
        <v>0</v>
      </c>
    </row>
    <row r="371" spans="3:7" ht="15" thickBot="1">
      <c r="C371" s="1709" t="s">
        <v>630</v>
      </c>
      <c r="D371" s="1708">
        <f t="shared" si="17"/>
        <v>0</v>
      </c>
      <c r="E371" s="1708">
        <f t="shared" si="17"/>
        <v>0</v>
      </c>
      <c r="F371" s="1708">
        <f t="shared" si="17"/>
        <v>0</v>
      </c>
      <c r="G371" s="1708">
        <f t="shared" si="17"/>
        <v>0</v>
      </c>
    </row>
    <row r="372" spans="3:7" ht="15" thickBot="1">
      <c r="C372" s="1709" t="s">
        <v>631</v>
      </c>
      <c r="D372" s="1708">
        <f t="shared" si="17"/>
        <v>0</v>
      </c>
      <c r="E372" s="1708">
        <f t="shared" si="17"/>
        <v>0</v>
      </c>
      <c r="F372" s="1708">
        <f t="shared" si="17"/>
        <v>0</v>
      </c>
      <c r="G372" s="1708">
        <f t="shared" si="17"/>
        <v>0</v>
      </c>
    </row>
    <row r="373" spans="3:7" ht="15" thickBot="1">
      <c r="C373" s="1709" t="s">
        <v>632</v>
      </c>
      <c r="D373" s="1708">
        <f t="shared" si="17"/>
        <v>0</v>
      </c>
      <c r="E373" s="1708">
        <f t="shared" si="17"/>
        <v>0</v>
      </c>
      <c r="F373" s="1708">
        <f t="shared" si="17"/>
        <v>0</v>
      </c>
      <c r="G373" s="1708">
        <f t="shared" si="17"/>
        <v>0</v>
      </c>
    </row>
    <row r="374" spans="3:7" ht="15" thickBot="1">
      <c r="C374" s="1711" t="s">
        <v>638</v>
      </c>
      <c r="D374" s="1710">
        <f>D375+D376+D377+D378</f>
        <v>2000</v>
      </c>
      <c r="E374" s="1710">
        <f>E375+E376+E377+E378</f>
        <v>2000</v>
      </c>
      <c r="F374" s="1710">
        <f>F375+F376+F377+F378</f>
        <v>2000</v>
      </c>
      <c r="G374" s="1710">
        <f>G375+G376+G377+G378</f>
        <v>2000</v>
      </c>
    </row>
    <row r="375" spans="3:7" ht="15" thickBot="1">
      <c r="C375" s="1709" t="s">
        <v>608</v>
      </c>
      <c r="D375" s="1708">
        <f t="shared" ref="D375:G378" si="18">D159+D184+D209+D235+D264+D289+D314+D340</f>
        <v>2000</v>
      </c>
      <c r="E375" s="1708">
        <f t="shared" si="18"/>
        <v>2000</v>
      </c>
      <c r="F375" s="1708">
        <f t="shared" si="18"/>
        <v>2000</v>
      </c>
      <c r="G375" s="1708">
        <f t="shared" si="18"/>
        <v>2000</v>
      </c>
    </row>
    <row r="376" spans="3:7" ht="15" thickBot="1">
      <c r="C376" s="1709" t="s">
        <v>630</v>
      </c>
      <c r="D376" s="1708">
        <f t="shared" si="18"/>
        <v>0</v>
      </c>
      <c r="E376" s="1708">
        <f t="shared" si="18"/>
        <v>0</v>
      </c>
      <c r="F376" s="1708">
        <f t="shared" si="18"/>
        <v>0</v>
      </c>
      <c r="G376" s="1708">
        <f t="shared" si="18"/>
        <v>0</v>
      </c>
    </row>
    <row r="377" spans="3:7" ht="15" thickBot="1">
      <c r="C377" s="1709" t="s">
        <v>631</v>
      </c>
      <c r="D377" s="1708">
        <f t="shared" si="18"/>
        <v>0</v>
      </c>
      <c r="E377" s="1708">
        <f t="shared" si="18"/>
        <v>0</v>
      </c>
      <c r="F377" s="1708">
        <f t="shared" si="18"/>
        <v>0</v>
      </c>
      <c r="G377" s="1708">
        <f t="shared" si="18"/>
        <v>0</v>
      </c>
    </row>
    <row r="378" spans="3:7" ht="15" thickBot="1">
      <c r="C378" s="1709" t="s">
        <v>632</v>
      </c>
      <c r="D378" s="1708">
        <f t="shared" si="18"/>
        <v>0</v>
      </c>
      <c r="E378" s="1708">
        <f t="shared" si="18"/>
        <v>0</v>
      </c>
      <c r="F378" s="1708">
        <f t="shared" si="18"/>
        <v>0</v>
      </c>
      <c r="G378" s="1708">
        <f t="shared" si="18"/>
        <v>0</v>
      </c>
    </row>
    <row r="379" spans="3:7" ht="15" thickBot="1">
      <c r="C379" s="1707" t="s">
        <v>617</v>
      </c>
      <c r="D379" s="1706">
        <f>IF(D347-D346=0,0,"Error")</f>
        <v>0</v>
      </c>
      <c r="E379" s="1706">
        <f>IF(E347-E346=0,0,"Error")</f>
        <v>0</v>
      </c>
      <c r="F379" s="1706">
        <f>IF(F347-F346=0,0,"Error")</f>
        <v>0</v>
      </c>
      <c r="G379" s="1706">
        <f>IF(G347-G346=0,0,"Error")</f>
        <v>0</v>
      </c>
    </row>
    <row r="380" spans="3:7">
      <c r="C380" s="1705"/>
      <c r="D380" s="1704"/>
      <c r="E380" s="1704"/>
      <c r="F380" s="1704"/>
      <c r="G380" s="1704"/>
    </row>
  </sheetData>
  <mergeCells count="84">
    <mergeCell ref="D271:G271"/>
    <mergeCell ref="C272:C273"/>
    <mergeCell ref="C280:G280"/>
    <mergeCell ref="C332:C333"/>
    <mergeCell ref="C281:C282"/>
    <mergeCell ref="D295:G295"/>
    <mergeCell ref="D296:G296"/>
    <mergeCell ref="C297:C298"/>
    <mergeCell ref="C305:G305"/>
    <mergeCell ref="C306:C307"/>
    <mergeCell ref="D319:G319"/>
    <mergeCell ref="D321:G321"/>
    <mergeCell ref="D322:G322"/>
    <mergeCell ref="C323:C324"/>
    <mergeCell ref="C331:G331"/>
    <mergeCell ref="C255:G255"/>
    <mergeCell ref="C256:C257"/>
    <mergeCell ref="F269:G269"/>
    <mergeCell ref="D270:G270"/>
    <mergeCell ref="D217:G217"/>
    <mergeCell ref="C218:C219"/>
    <mergeCell ref="C226:G226"/>
    <mergeCell ref="C227:C228"/>
    <mergeCell ref="C240:G240"/>
    <mergeCell ref="C241:G241"/>
    <mergeCell ref="F243:G243"/>
    <mergeCell ref="D244:G244"/>
    <mergeCell ref="D245:G245"/>
    <mergeCell ref="D246:G246"/>
    <mergeCell ref="C247:C248"/>
    <mergeCell ref="C167:C168"/>
    <mergeCell ref="C175:G175"/>
    <mergeCell ref="C176:C177"/>
    <mergeCell ref="D190:G190"/>
    <mergeCell ref="D242:G242"/>
    <mergeCell ref="C192:C193"/>
    <mergeCell ref="C200:G200"/>
    <mergeCell ref="C201:C202"/>
    <mergeCell ref="D214:G214"/>
    <mergeCell ref="D216:G216"/>
    <mergeCell ref="D191:G191"/>
    <mergeCell ref="C135:G135"/>
    <mergeCell ref="D166:G166"/>
    <mergeCell ref="D137:G137"/>
    <mergeCell ref="F138:G138"/>
    <mergeCell ref="D139:G139"/>
    <mergeCell ref="D140:G140"/>
    <mergeCell ref="D141:G141"/>
    <mergeCell ref="C142:C143"/>
    <mergeCell ref="C150:G150"/>
    <mergeCell ref="C151:C152"/>
    <mergeCell ref="F164:G164"/>
    <mergeCell ref="D165:G165"/>
    <mergeCell ref="C136:G136"/>
    <mergeCell ref="C27:C28"/>
    <mergeCell ref="C35:G35"/>
    <mergeCell ref="C110:C111"/>
    <mergeCell ref="D61:G61"/>
    <mergeCell ref="D62:G62"/>
    <mergeCell ref="D63:G63"/>
    <mergeCell ref="C64:C65"/>
    <mergeCell ref="C72:G72"/>
    <mergeCell ref="C73:C74"/>
    <mergeCell ref="D98:G98"/>
    <mergeCell ref="C36:C37"/>
    <mergeCell ref="D99:G99"/>
    <mergeCell ref="D100:G100"/>
    <mergeCell ref="C101:C102"/>
    <mergeCell ref="C109:G109"/>
    <mergeCell ref="C23:G23"/>
    <mergeCell ref="D24:G24"/>
    <mergeCell ref="D25:G25"/>
    <mergeCell ref="D26:G26"/>
    <mergeCell ref="C9:G11"/>
    <mergeCell ref="D12:G12"/>
    <mergeCell ref="C13:C14"/>
    <mergeCell ref="D18:G18"/>
    <mergeCell ref="C19:G19"/>
    <mergeCell ref="C22:G22"/>
    <mergeCell ref="C3:G3"/>
    <mergeCell ref="D5:G5"/>
    <mergeCell ref="D6:G6"/>
    <mergeCell ref="D7:G7"/>
    <mergeCell ref="C8:G8"/>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82"/>
  <sheetViews>
    <sheetView view="pageBreakPreview" topLeftCell="A166" zoomScale="82" zoomScaleNormal="124" zoomScaleSheetLayoutView="82" workbookViewId="0">
      <selection activeCell="G198" sqref="G198"/>
    </sheetView>
  </sheetViews>
  <sheetFormatPr defaultColWidth="9.125" defaultRowHeight="14.25" outlineLevelRow="1"/>
  <cols>
    <col min="1" max="1" width="7.625" style="1541" customWidth="1"/>
    <col min="2" max="2" width="28.625" style="1634" customWidth="1"/>
    <col min="3" max="3" width="16.875" style="1634" customWidth="1"/>
    <col min="4" max="5" width="16.75" style="1634" customWidth="1"/>
    <col min="6" max="6" width="17.25" style="1634" customWidth="1"/>
    <col min="7" max="7" width="9.125" style="1541"/>
    <col min="8" max="8" width="9.125" style="1541" customWidth="1"/>
    <col min="9" max="16384" width="9.125" style="1541"/>
  </cols>
  <sheetData>
    <row r="2" spans="2:7" ht="18" customHeight="1">
      <c r="B2" s="2064"/>
      <c r="C2" s="2064"/>
      <c r="D2" s="2064"/>
      <c r="E2" s="2064"/>
      <c r="F2" s="2064"/>
      <c r="G2" s="2064"/>
    </row>
    <row r="3" spans="2:7" ht="18" customHeight="1">
      <c r="B3" s="2065" t="s">
        <v>3160</v>
      </c>
      <c r="C3" s="2065"/>
      <c r="D3" s="2065"/>
      <c r="E3" s="2065"/>
      <c r="F3" s="2065"/>
      <c r="G3" s="1701"/>
    </row>
    <row r="4" spans="2:7" ht="18" customHeight="1">
      <c r="B4" s="1702"/>
      <c r="C4" s="1702"/>
      <c r="D4" s="1702"/>
      <c r="E4" s="1702"/>
      <c r="F4" s="1702"/>
      <c r="G4" s="1701"/>
    </row>
    <row r="5" spans="2:7" ht="18" customHeight="1">
      <c r="B5" s="1702"/>
      <c r="C5" s="1702" t="s">
        <v>1</v>
      </c>
      <c r="D5" s="1702"/>
      <c r="E5" s="1702"/>
      <c r="F5" s="1702"/>
      <c r="G5" s="1701"/>
    </row>
    <row r="6" spans="2:7" ht="15" thickBot="1"/>
    <row r="7" spans="2:7" ht="15" thickBot="1">
      <c r="B7" s="1700" t="s">
        <v>6</v>
      </c>
      <c r="C7" s="2066" t="s">
        <v>3159</v>
      </c>
      <c r="D7" s="2066"/>
      <c r="E7" s="2066"/>
      <c r="F7" s="2066"/>
    </row>
    <row r="8" spans="2:7" ht="15" thickBot="1">
      <c r="B8" s="1700" t="s">
        <v>8</v>
      </c>
      <c r="C8" s="2067" t="s">
        <v>3158</v>
      </c>
      <c r="D8" s="2068"/>
      <c r="E8" s="2068"/>
      <c r="F8" s="2069"/>
    </row>
    <row r="9" spans="2:7" ht="15" thickBot="1">
      <c r="B9" s="1700" t="s">
        <v>10</v>
      </c>
      <c r="C9" s="2070" t="s">
        <v>580</v>
      </c>
      <c r="D9" s="2071"/>
      <c r="E9" s="2071"/>
      <c r="F9" s="2072"/>
    </row>
    <row r="10" spans="2:7" ht="15" thickBot="1">
      <c r="B10" s="2085" t="s">
        <v>12</v>
      </c>
      <c r="C10" s="2086"/>
      <c r="D10" s="2086"/>
      <c r="E10" s="2086"/>
      <c r="F10" s="2087"/>
    </row>
    <row r="11" spans="2:7" ht="15" thickBot="1">
      <c r="B11" s="2088" t="s">
        <v>3157</v>
      </c>
      <c r="C11" s="2089"/>
      <c r="D11" s="2089"/>
      <c r="E11" s="2089"/>
      <c r="F11" s="2090"/>
    </row>
    <row r="12" spans="2:7" ht="28.5" customHeight="1" thickBot="1">
      <c r="B12" s="2088"/>
      <c r="C12" s="2089"/>
      <c r="D12" s="2089"/>
      <c r="E12" s="2089"/>
      <c r="F12" s="2090"/>
    </row>
    <row r="13" spans="2:7" ht="15" customHeight="1" thickBot="1">
      <c r="B13" s="2088"/>
      <c r="C13" s="2089"/>
      <c r="D13" s="2089"/>
      <c r="E13" s="2089"/>
      <c r="F13" s="2090"/>
    </row>
    <row r="14" spans="2:7" ht="40.9" customHeight="1" thickBot="1">
      <c r="B14" s="1699" t="s">
        <v>14</v>
      </c>
      <c r="C14" s="2091" t="s">
        <v>3156</v>
      </c>
      <c r="D14" s="2092"/>
      <c r="E14" s="2092"/>
      <c r="F14" s="2093"/>
      <c r="G14" s="1698"/>
    </row>
    <row r="15" spans="2:7" ht="23.25" customHeight="1" outlineLevel="1">
      <c r="B15" s="2094" t="s">
        <v>209</v>
      </c>
      <c r="C15" s="1697">
        <v>2023</v>
      </c>
      <c r="D15" s="1697">
        <v>2024</v>
      </c>
      <c r="E15" s="1697">
        <v>2025</v>
      </c>
      <c r="F15" s="1697">
        <v>2026</v>
      </c>
    </row>
    <row r="16" spans="2:7" ht="15" outlineLevel="1" thickBot="1">
      <c r="B16" s="2095"/>
      <c r="C16" s="1696" t="s">
        <v>22</v>
      </c>
      <c r="D16" s="1696" t="s">
        <v>23</v>
      </c>
      <c r="E16" s="1696" t="s">
        <v>23</v>
      </c>
      <c r="F16" s="1696" t="s">
        <v>23</v>
      </c>
    </row>
    <row r="17" spans="2:6" ht="15" thickBot="1">
      <c r="B17" s="1695" t="s">
        <v>3155</v>
      </c>
      <c r="C17" s="1694">
        <v>2</v>
      </c>
      <c r="D17" s="1694">
        <v>2</v>
      </c>
      <c r="E17" s="1694">
        <v>2.5</v>
      </c>
      <c r="F17" s="1694">
        <v>3</v>
      </c>
    </row>
    <row r="18" spans="2:6" ht="15" thickBot="1">
      <c r="B18" s="2094" t="s">
        <v>3154</v>
      </c>
      <c r="C18" s="1693"/>
      <c r="D18" s="1693"/>
      <c r="E18" s="1693"/>
      <c r="F18" s="1693"/>
    </row>
    <row r="19" spans="2:6" ht="15" thickBot="1">
      <c r="B19" s="2095"/>
      <c r="C19" s="1693"/>
      <c r="D19" s="1693"/>
      <c r="E19" s="1693"/>
      <c r="F19" s="1693"/>
    </row>
    <row r="20" spans="2:6" ht="23.25" customHeight="1" thickBot="1">
      <c r="B20" s="1653" t="s">
        <v>588</v>
      </c>
      <c r="C20" s="2096" t="s">
        <v>3153</v>
      </c>
      <c r="D20" s="2097"/>
      <c r="E20" s="2097"/>
      <c r="F20" s="2098"/>
    </row>
    <row r="21" spans="2:6" ht="15" thickBot="1">
      <c r="B21" s="2073" t="s">
        <v>590</v>
      </c>
      <c r="C21" s="2074"/>
      <c r="D21" s="2074"/>
      <c r="E21" s="2074"/>
      <c r="F21" s="2075"/>
    </row>
    <row r="22" spans="2:6" ht="15" thickBot="1">
      <c r="B22" s="1676"/>
      <c r="C22" s="1693"/>
      <c r="D22" s="1693"/>
      <c r="E22" s="1693"/>
      <c r="F22" s="1693"/>
    </row>
    <row r="23" spans="2:6" ht="23.25" thickBot="1">
      <c r="B23" s="1682" t="s">
        <v>3152</v>
      </c>
      <c r="C23" s="1693">
        <v>0.56999999999999995</v>
      </c>
      <c r="D23" s="1693">
        <v>0.56999999999999995</v>
      </c>
      <c r="E23" s="1693">
        <v>0.56999999999999995</v>
      </c>
      <c r="F23" s="1693">
        <v>1</v>
      </c>
    </row>
    <row r="24" spans="2:6" ht="15" thickBot="1">
      <c r="B24" s="1682"/>
      <c r="C24" s="1693"/>
      <c r="D24" s="1693"/>
      <c r="E24" s="1693"/>
      <c r="F24" s="1693"/>
    </row>
    <row r="25" spans="2:6" ht="15" thickBot="1">
      <c r="B25" s="2076" t="s">
        <v>595</v>
      </c>
      <c r="C25" s="2077"/>
      <c r="D25" s="2077"/>
      <c r="E25" s="2077"/>
      <c r="F25" s="2078"/>
    </row>
    <row r="26" spans="2:6" ht="15" thickBot="1">
      <c r="B26" s="2079" t="s">
        <v>596</v>
      </c>
      <c r="C26" s="2080"/>
      <c r="D26" s="2080"/>
      <c r="E26" s="2080"/>
      <c r="F26" s="2081"/>
    </row>
    <row r="27" spans="2:6" ht="15" thickBot="1">
      <c r="B27" s="1668" t="s">
        <v>597</v>
      </c>
      <c r="C27" s="2082" t="s">
        <v>3151</v>
      </c>
      <c r="D27" s="2083"/>
      <c r="E27" s="2083"/>
      <c r="F27" s="2084"/>
    </row>
    <row r="28" spans="2:6" ht="15" thickBot="1">
      <c r="B28" s="1682" t="s">
        <v>599</v>
      </c>
      <c r="C28" s="2070" t="s">
        <v>3150</v>
      </c>
      <c r="D28" s="2071"/>
      <c r="E28" s="2071"/>
      <c r="F28" s="2072"/>
    </row>
    <row r="29" spans="2:6" ht="15" thickBot="1">
      <c r="B29" s="1682" t="s">
        <v>21</v>
      </c>
      <c r="C29" s="2099" t="s">
        <v>3149</v>
      </c>
      <c r="D29" s="2100"/>
      <c r="E29" s="2100"/>
      <c r="F29" s="2101"/>
    </row>
    <row r="30" spans="2:6">
      <c r="B30" s="2094"/>
      <c r="C30" s="1661">
        <v>2023</v>
      </c>
      <c r="D30" s="1661">
        <v>2024</v>
      </c>
      <c r="E30" s="1661">
        <v>2025</v>
      </c>
      <c r="F30" s="1661">
        <v>2026</v>
      </c>
    </row>
    <row r="31" spans="2:6" ht="15" thickBot="1">
      <c r="B31" s="2095"/>
      <c r="C31" s="1659" t="s">
        <v>22</v>
      </c>
      <c r="D31" s="1659" t="s">
        <v>23</v>
      </c>
      <c r="E31" s="1659" t="s">
        <v>23</v>
      </c>
      <c r="F31" s="1659" t="s">
        <v>23</v>
      </c>
    </row>
    <row r="32" spans="2:6" ht="15" thickBot="1">
      <c r="B32" s="1682" t="s">
        <v>33</v>
      </c>
      <c r="C32" s="1692">
        <v>70</v>
      </c>
      <c r="D32" s="1692">
        <v>70</v>
      </c>
      <c r="E32" s="1692">
        <v>70</v>
      </c>
      <c r="F32" s="1692">
        <v>35</v>
      </c>
    </row>
    <row r="33" spans="2:12" ht="15" outlineLevel="1" thickBot="1">
      <c r="B33" s="1682" t="s">
        <v>602</v>
      </c>
      <c r="C33" s="1678">
        <v>205400</v>
      </c>
      <c r="D33" s="1678">
        <f>D41+D44+D47</f>
        <v>246900</v>
      </c>
      <c r="E33" s="1678">
        <f>E41+E44+E47</f>
        <v>248827</v>
      </c>
      <c r="F33" s="1678">
        <f>F41+F44+F47</f>
        <v>251837</v>
      </c>
      <c r="G33" s="1635"/>
      <c r="H33" s="1635"/>
      <c r="I33" s="1635"/>
      <c r="J33" s="1635"/>
    </row>
    <row r="34" spans="2:12" ht="15" outlineLevel="1" thickBot="1">
      <c r="B34" s="1682" t="s">
        <v>603</v>
      </c>
      <c r="C34" s="1678">
        <f>C33/C32</f>
        <v>2934.2857142857142</v>
      </c>
      <c r="D34" s="1678">
        <f>D33/D32</f>
        <v>3527.1428571428573</v>
      </c>
      <c r="E34" s="1678">
        <f>E33/E32</f>
        <v>3554.6714285714284</v>
      </c>
      <c r="F34" s="1678">
        <f>F33/F32</f>
        <v>7195.3428571428567</v>
      </c>
      <c r="G34" s="1635"/>
    </row>
    <row r="35" spans="2:12" ht="15" outlineLevel="1" thickBot="1">
      <c r="B35" s="1682" t="s">
        <v>604</v>
      </c>
      <c r="C35" s="1691" t="s">
        <v>627</v>
      </c>
      <c r="D35" s="1681">
        <f t="shared" ref="D35:F37" si="0">D32/C32-1</f>
        <v>0</v>
      </c>
      <c r="E35" s="1681">
        <f t="shared" si="0"/>
        <v>0</v>
      </c>
      <c r="F35" s="1681">
        <f t="shared" si="0"/>
        <v>-0.5</v>
      </c>
      <c r="I35" s="1635"/>
    </row>
    <row r="36" spans="2:12" ht="15" outlineLevel="1" thickBot="1">
      <c r="B36" s="1682" t="s">
        <v>605</v>
      </c>
      <c r="C36" s="1680" t="s">
        <v>627</v>
      </c>
      <c r="D36" s="1681">
        <f t="shared" si="0"/>
        <v>0.20204479065238568</v>
      </c>
      <c r="E36" s="1681">
        <f t="shared" si="0"/>
        <v>7.8047792628594959E-3</v>
      </c>
      <c r="F36" s="1681">
        <f t="shared" si="0"/>
        <v>1.2096757988481865E-2</v>
      </c>
      <c r="G36" s="1635"/>
      <c r="H36" s="1635"/>
      <c r="I36" s="1635"/>
      <c r="J36" s="1635"/>
    </row>
    <row r="37" spans="2:12" ht="15" outlineLevel="1" thickBot="1">
      <c r="B37" s="1682" t="s">
        <v>47</v>
      </c>
      <c r="C37" s="1680" t="s">
        <v>627</v>
      </c>
      <c r="D37" s="1681">
        <f t="shared" si="0"/>
        <v>0.20204479065238568</v>
      </c>
      <c r="E37" s="1681">
        <f t="shared" si="0"/>
        <v>7.8047792628592738E-3</v>
      </c>
      <c r="F37" s="1681">
        <f t="shared" si="0"/>
        <v>1.0241935159769637</v>
      </c>
    </row>
    <row r="38" spans="2:12" ht="15" outlineLevel="1" thickBot="1">
      <c r="B38" s="2102" t="s">
        <v>606</v>
      </c>
      <c r="C38" s="2103"/>
      <c r="D38" s="2103"/>
      <c r="E38" s="2103"/>
      <c r="F38" s="2104"/>
    </row>
    <row r="39" spans="2:12" ht="12.75" customHeight="1" outlineLevel="1">
      <c r="B39" s="2094"/>
      <c r="C39" s="1661">
        <v>2023</v>
      </c>
      <c r="D39" s="1661">
        <v>2024</v>
      </c>
      <c r="E39" s="1661">
        <v>2025</v>
      </c>
      <c r="F39" s="1661">
        <v>2026</v>
      </c>
    </row>
    <row r="40" spans="2:12" ht="12.75" customHeight="1" outlineLevel="1" thickBot="1">
      <c r="B40" s="2095"/>
      <c r="C40" s="1659" t="s">
        <v>22</v>
      </c>
      <c r="D40" s="1659" t="s">
        <v>23</v>
      </c>
      <c r="E40" s="1659" t="s">
        <v>23</v>
      </c>
      <c r="F40" s="1659" t="s">
        <v>23</v>
      </c>
      <c r="I40" s="1635"/>
    </row>
    <row r="41" spans="2:12" ht="15" outlineLevel="1" thickBot="1">
      <c r="B41" s="1646" t="s">
        <v>607</v>
      </c>
      <c r="C41" s="1638">
        <v>166100</v>
      </c>
      <c r="D41" s="1638">
        <v>203100</v>
      </c>
      <c r="E41" s="1638">
        <v>204187</v>
      </c>
      <c r="F41" s="1638">
        <v>204187</v>
      </c>
      <c r="G41" s="1690"/>
      <c r="I41" s="1636"/>
    </row>
    <row r="42" spans="2:12" ht="24.75" outlineLevel="1" thickBot="1">
      <c r="B42" s="1645" t="s">
        <v>3148</v>
      </c>
      <c r="C42" s="1644"/>
      <c r="D42" s="694"/>
      <c r="E42" s="694"/>
      <c r="F42" s="694"/>
      <c r="I42" s="1635"/>
    </row>
    <row r="43" spans="2:12" ht="24.75" outlineLevel="1" thickBot="1">
      <c r="B43" s="1645" t="s">
        <v>3147</v>
      </c>
      <c r="C43" s="1644"/>
      <c r="D43" s="1642"/>
      <c r="E43" s="1642"/>
      <c r="F43" s="1642"/>
    </row>
    <row r="44" spans="2:12" ht="15" outlineLevel="1" thickBot="1">
      <c r="B44" s="1646" t="s">
        <v>610</v>
      </c>
      <c r="C44" s="1638">
        <v>15660</v>
      </c>
      <c r="D44" s="1638">
        <v>20160</v>
      </c>
      <c r="E44" s="1638">
        <v>21000</v>
      </c>
      <c r="F44" s="1638">
        <v>21000</v>
      </c>
      <c r="G44" s="1690"/>
    </row>
    <row r="45" spans="2:12" ht="36.75" outlineLevel="1" thickBot="1">
      <c r="B45" s="1645" t="s">
        <v>3146</v>
      </c>
      <c r="C45" s="1689"/>
      <c r="D45" s="1638"/>
      <c r="E45" s="1638"/>
      <c r="F45" s="1638"/>
    </row>
    <row r="46" spans="2:12" ht="36.75" outlineLevel="1" thickBot="1">
      <c r="B46" s="1645" t="s">
        <v>3145</v>
      </c>
      <c r="C46" s="1689"/>
      <c r="D46" s="1638"/>
      <c r="E46" s="1638"/>
      <c r="F46" s="1638"/>
    </row>
    <row r="47" spans="2:12" ht="15" outlineLevel="1" thickBot="1">
      <c r="B47" s="1646" t="s">
        <v>611</v>
      </c>
      <c r="C47" s="1638">
        <v>23640</v>
      </c>
      <c r="D47" s="1638">
        <v>23640</v>
      </c>
      <c r="E47" s="1638">
        <v>23640</v>
      </c>
      <c r="F47" s="1638">
        <v>26650</v>
      </c>
    </row>
    <row r="48" spans="2:12" ht="24.75" outlineLevel="1" thickBot="1">
      <c r="B48" s="1645" t="s">
        <v>3144</v>
      </c>
      <c r="C48" s="1644"/>
      <c r="D48" s="1638"/>
      <c r="E48" s="1638"/>
      <c r="F48" s="1638"/>
      <c r="H48" s="1635"/>
      <c r="I48" s="1635"/>
      <c r="K48" s="1635"/>
      <c r="L48" s="1635"/>
    </row>
    <row r="49" spans="2:8" ht="29.45" customHeight="1" thickBot="1">
      <c r="B49" s="1645" t="s">
        <v>3143</v>
      </c>
      <c r="C49" s="1644"/>
      <c r="D49" s="1638"/>
      <c r="E49" s="1638"/>
      <c r="F49" s="1638"/>
    </row>
    <row r="50" spans="2:8" ht="15" thickBot="1">
      <c r="B50" s="1646" t="s">
        <v>612</v>
      </c>
      <c r="C50" s="1644"/>
      <c r="D50" s="1638"/>
      <c r="E50" s="1638"/>
      <c r="F50" s="1638"/>
      <c r="H50" s="1635"/>
    </row>
    <row r="51" spans="2:8" ht="24.75" thickBot="1">
      <c r="B51" s="1645" t="s">
        <v>3142</v>
      </c>
      <c r="C51" s="1644"/>
      <c r="D51" s="1638"/>
      <c r="E51" s="1638"/>
      <c r="F51" s="1638"/>
      <c r="H51" s="1635"/>
    </row>
    <row r="52" spans="2:8" ht="24.75" thickBot="1">
      <c r="B52" s="1645" t="s">
        <v>3141</v>
      </c>
      <c r="C52" s="1644"/>
      <c r="D52" s="1638"/>
      <c r="E52" s="1638"/>
      <c r="F52" s="1638"/>
      <c r="H52" s="1635"/>
    </row>
    <row r="53" spans="2:8" ht="15" thickBot="1">
      <c r="B53" s="1646" t="s">
        <v>613</v>
      </c>
      <c r="C53" s="1644"/>
      <c r="D53" s="1638"/>
      <c r="E53" s="1638"/>
      <c r="F53" s="1638"/>
    </row>
    <row r="54" spans="2:8" ht="24.75" thickBot="1">
      <c r="B54" s="1645" t="s">
        <v>3140</v>
      </c>
      <c r="C54" s="1644"/>
      <c r="D54" s="1638"/>
      <c r="E54" s="1638"/>
      <c r="F54" s="1638"/>
    </row>
    <row r="55" spans="2:8" ht="29.45" customHeight="1" thickBot="1">
      <c r="B55" s="1645" t="s">
        <v>3139</v>
      </c>
      <c r="C55" s="1644"/>
      <c r="D55" s="1638"/>
      <c r="E55" s="1638"/>
      <c r="F55" s="1638"/>
    </row>
    <row r="56" spans="2:8" ht="15" thickBot="1">
      <c r="B56" s="1646" t="s">
        <v>614</v>
      </c>
      <c r="C56" s="1644"/>
      <c r="D56" s="1638"/>
      <c r="E56" s="1638"/>
      <c r="F56" s="1638"/>
    </row>
    <row r="57" spans="2:8" ht="24.75" thickBot="1">
      <c r="B57" s="1645" t="s">
        <v>3138</v>
      </c>
      <c r="C57" s="1644"/>
      <c r="D57" s="1638"/>
      <c r="E57" s="1638"/>
      <c r="F57" s="1638"/>
    </row>
    <row r="58" spans="2:8" ht="24.75" thickBot="1">
      <c r="B58" s="1645" t="s">
        <v>3137</v>
      </c>
      <c r="C58" s="1644"/>
      <c r="D58" s="1638"/>
      <c r="E58" s="1638"/>
      <c r="F58" s="1638"/>
    </row>
    <row r="59" spans="2:8" ht="23.45" customHeight="1" thickBot="1">
      <c r="B59" s="1646" t="s">
        <v>615</v>
      </c>
      <c r="C59" s="1644"/>
      <c r="D59" s="1638"/>
      <c r="E59" s="1638"/>
      <c r="F59" s="1638"/>
    </row>
    <row r="60" spans="2:8" ht="36.75" thickBot="1">
      <c r="B60" s="1645" t="s">
        <v>3136</v>
      </c>
      <c r="C60" s="1644"/>
      <c r="D60" s="1638"/>
      <c r="E60" s="1638"/>
      <c r="F60" s="1638"/>
    </row>
    <row r="61" spans="2:8" ht="36.75" thickBot="1">
      <c r="B61" s="1645" t="s">
        <v>3135</v>
      </c>
      <c r="C61" s="1644"/>
      <c r="D61" s="1638"/>
      <c r="E61" s="1638"/>
      <c r="F61" s="1638"/>
    </row>
    <row r="62" spans="2:8" ht="15" thickBot="1">
      <c r="B62" s="1670" t="s">
        <v>616</v>
      </c>
      <c r="C62" s="1644">
        <f>C59+C56+C53+C50+C47+C44+C41</f>
        <v>205400</v>
      </c>
      <c r="D62" s="1644">
        <f>D59+D56+D53+D50+D47+D44+D41</f>
        <v>246900</v>
      </c>
      <c r="E62" s="1644">
        <f>E59+E56+E53+E50+E47+E44+E41</f>
        <v>248827</v>
      </c>
      <c r="F62" s="1644">
        <f>F59+F56+F53+F50+F47+F44+F41</f>
        <v>251837</v>
      </c>
      <c r="G62" s="1635"/>
    </row>
    <row r="63" spans="2:8" ht="15" customHeight="1">
      <c r="B63" s="2105" t="s">
        <v>3134</v>
      </c>
      <c r="C63" s="2108" t="s">
        <v>3133</v>
      </c>
      <c r="D63" s="2109"/>
      <c r="E63" s="2109"/>
      <c r="F63" s="2110"/>
    </row>
    <row r="64" spans="2:8">
      <c r="B64" s="2106"/>
      <c r="C64" s="2111"/>
      <c r="D64" s="2112"/>
      <c r="E64" s="2112"/>
      <c r="F64" s="2113"/>
      <c r="G64" s="1685"/>
    </row>
    <row r="65" spans="1:7" ht="41.25" customHeight="1" thickBot="1">
      <c r="B65" s="2107"/>
      <c r="C65" s="2114"/>
      <c r="D65" s="2115"/>
      <c r="E65" s="2115"/>
      <c r="F65" s="2116"/>
    </row>
    <row r="66" spans="1:7" ht="15" thickBot="1">
      <c r="B66" s="1640" t="s">
        <v>617</v>
      </c>
      <c r="C66" s="1639">
        <f>IF(C62-C33=0,0,"Error")</f>
        <v>0</v>
      </c>
      <c r="D66" s="1639">
        <f>IF(D62-D33=0,0,"Error")</f>
        <v>0</v>
      </c>
      <c r="E66" s="1639">
        <f>IF(E62-E33=0,0,"Error")</f>
        <v>0</v>
      </c>
      <c r="F66" s="1639">
        <f>IF(F62-F33=0,0,"Error")</f>
        <v>0</v>
      </c>
    </row>
    <row r="67" spans="1:7" ht="15" thickBot="1">
      <c r="A67" s="1641"/>
      <c r="B67" s="2079" t="s">
        <v>66</v>
      </c>
      <c r="C67" s="2080"/>
      <c r="D67" s="2080"/>
      <c r="E67" s="2080"/>
      <c r="F67" s="2081"/>
    </row>
    <row r="68" spans="1:7" ht="15" thickBot="1">
      <c r="A68" s="1641"/>
      <c r="B68" s="2079" t="s">
        <v>619</v>
      </c>
      <c r="C68" s="2080"/>
      <c r="D68" s="2080"/>
      <c r="E68" s="2080"/>
      <c r="F68" s="2081"/>
    </row>
    <row r="69" spans="1:7" ht="15" thickBot="1">
      <c r="A69" s="1641"/>
      <c r="B69" s="1688" t="s">
        <v>827</v>
      </c>
      <c r="C69" s="2130" t="s">
        <v>3132</v>
      </c>
      <c r="D69" s="2131"/>
      <c r="E69" s="2131"/>
      <c r="F69" s="2132"/>
    </row>
    <row r="70" spans="1:7" ht="15" thickBot="1">
      <c r="A70" s="1641"/>
      <c r="B70" s="1668" t="s">
        <v>597</v>
      </c>
      <c r="C70" s="1687" t="s">
        <v>3131</v>
      </c>
      <c r="D70" s="1686"/>
      <c r="E70" s="2130" t="s">
        <v>3130</v>
      </c>
      <c r="F70" s="2132"/>
    </row>
    <row r="71" spans="1:7" ht="35.25" customHeight="1" thickBot="1">
      <c r="A71" s="1641"/>
      <c r="B71" s="1682" t="s">
        <v>599</v>
      </c>
      <c r="C71" s="2133" t="s">
        <v>3129</v>
      </c>
      <c r="D71" s="2134"/>
      <c r="E71" s="2134"/>
      <c r="F71" s="2135"/>
    </row>
    <row r="72" spans="1:7" ht="15" thickBot="1">
      <c r="A72" s="1641"/>
      <c r="B72" s="1682" t="s">
        <v>21</v>
      </c>
      <c r="C72" s="2099" t="s">
        <v>3128</v>
      </c>
      <c r="D72" s="2100"/>
      <c r="E72" s="2100"/>
      <c r="F72" s="2101"/>
    </row>
    <row r="73" spans="1:7">
      <c r="A73" s="1641"/>
      <c r="B73" s="2094"/>
      <c r="C73" s="1661">
        <v>2023</v>
      </c>
      <c r="D73" s="1661">
        <v>2024</v>
      </c>
      <c r="E73" s="1661">
        <v>2025</v>
      </c>
      <c r="F73" s="1661">
        <v>2026</v>
      </c>
    </row>
    <row r="74" spans="1:7" ht="15" thickBot="1">
      <c r="A74" s="1641"/>
      <c r="B74" s="2095"/>
      <c r="C74" s="1659" t="s">
        <v>22</v>
      </c>
      <c r="D74" s="1659" t="s">
        <v>23</v>
      </c>
      <c r="E74" s="1659" t="s">
        <v>23</v>
      </c>
      <c r="F74" s="1659" t="s">
        <v>23</v>
      </c>
    </row>
    <row r="75" spans="1:7" ht="15" thickBot="1">
      <c r="A75" s="1641"/>
      <c r="B75" s="1682" t="s">
        <v>33</v>
      </c>
      <c r="C75" s="1678">
        <v>4</v>
      </c>
      <c r="D75" s="1678">
        <v>4</v>
      </c>
      <c r="E75" s="1678">
        <v>5</v>
      </c>
      <c r="F75" s="1678">
        <v>5</v>
      </c>
    </row>
    <row r="76" spans="1:7" ht="15" outlineLevel="1" thickBot="1">
      <c r="A76" s="1641"/>
      <c r="B76" s="1682" t="s">
        <v>602</v>
      </c>
      <c r="C76" s="1678">
        <v>800</v>
      </c>
      <c r="D76" s="1678">
        <v>800</v>
      </c>
      <c r="E76" s="1678">
        <v>1000</v>
      </c>
      <c r="F76" s="1678">
        <v>1000</v>
      </c>
      <c r="G76" s="1685"/>
    </row>
    <row r="77" spans="1:7" ht="15" outlineLevel="1" thickBot="1">
      <c r="A77" s="1641"/>
      <c r="B77" s="1682" t="s">
        <v>603</v>
      </c>
      <c r="C77" s="1678">
        <f>C76/C75</f>
        <v>200</v>
      </c>
      <c r="D77" s="1678">
        <f>D76/D75</f>
        <v>200</v>
      </c>
      <c r="E77" s="1678">
        <f>E76/E75</f>
        <v>200</v>
      </c>
      <c r="F77" s="1678">
        <f>F76/F75</f>
        <v>200</v>
      </c>
    </row>
    <row r="78" spans="1:7" ht="15" outlineLevel="1" thickBot="1">
      <c r="A78" s="1641"/>
      <c r="B78" s="1682" t="s">
        <v>604</v>
      </c>
      <c r="C78" s="1680" t="s">
        <v>627</v>
      </c>
      <c r="D78" s="1681">
        <f t="shared" ref="D78:F80" si="1">D75/C75-1</f>
        <v>0</v>
      </c>
      <c r="E78" s="1681">
        <f t="shared" si="1"/>
        <v>0.25</v>
      </c>
      <c r="F78" s="1681">
        <f t="shared" si="1"/>
        <v>0</v>
      </c>
    </row>
    <row r="79" spans="1:7" ht="15" outlineLevel="1" thickBot="1">
      <c r="A79" s="1641"/>
      <c r="B79" s="1682" t="s">
        <v>605</v>
      </c>
      <c r="C79" s="1680" t="s">
        <v>627</v>
      </c>
      <c r="D79" s="1681">
        <f t="shared" si="1"/>
        <v>0</v>
      </c>
      <c r="E79" s="1681">
        <f t="shared" si="1"/>
        <v>0.25</v>
      </c>
      <c r="F79" s="1681">
        <f t="shared" si="1"/>
        <v>0</v>
      </c>
    </row>
    <row r="80" spans="1:7" ht="15" outlineLevel="1" thickBot="1">
      <c r="A80" s="1641"/>
      <c r="B80" s="1682" t="s">
        <v>47</v>
      </c>
      <c r="C80" s="1680" t="s">
        <v>627</v>
      </c>
      <c r="D80" s="1681">
        <f t="shared" si="1"/>
        <v>0</v>
      </c>
      <c r="E80" s="1681">
        <f t="shared" si="1"/>
        <v>0</v>
      </c>
      <c r="F80" s="1681">
        <f t="shared" si="1"/>
        <v>0</v>
      </c>
    </row>
    <row r="81" spans="1:6" ht="15.75" customHeight="1" outlineLevel="1" thickBot="1">
      <c r="A81" s="1641"/>
      <c r="B81" s="2102" t="s">
        <v>606</v>
      </c>
      <c r="C81" s="2103"/>
      <c r="D81" s="2103"/>
      <c r="E81" s="2103"/>
      <c r="F81" s="2104"/>
    </row>
    <row r="82" spans="1:6" ht="12.75" customHeight="1" outlineLevel="1">
      <c r="A82" s="1641"/>
      <c r="B82" s="2094"/>
      <c r="C82" s="1661">
        <v>2023</v>
      </c>
      <c r="D82" s="1661">
        <v>2024</v>
      </c>
      <c r="E82" s="1661">
        <v>2025</v>
      </c>
      <c r="F82" s="1661">
        <v>2026</v>
      </c>
    </row>
    <row r="83" spans="1:6" ht="9" customHeight="1" outlineLevel="1" thickBot="1">
      <c r="A83" s="1641"/>
      <c r="B83" s="2095"/>
      <c r="C83" s="1659" t="s">
        <v>22</v>
      </c>
      <c r="D83" s="1659" t="s">
        <v>23</v>
      </c>
      <c r="E83" s="1659" t="s">
        <v>23</v>
      </c>
      <c r="F83" s="1659" t="s">
        <v>23</v>
      </c>
    </row>
    <row r="84" spans="1:6" ht="15" outlineLevel="1" thickBot="1">
      <c r="A84" s="1641"/>
      <c r="B84" s="1646" t="s">
        <v>629</v>
      </c>
      <c r="C84" s="1638"/>
      <c r="D84" s="1638"/>
      <c r="E84" s="1638"/>
      <c r="F84" s="1638"/>
    </row>
    <row r="85" spans="1:6" ht="15" outlineLevel="1" thickBot="1">
      <c r="A85" s="1641"/>
      <c r="B85" s="1646" t="s">
        <v>633</v>
      </c>
      <c r="C85" s="1644">
        <v>800</v>
      </c>
      <c r="D85" s="1678">
        <v>800</v>
      </c>
      <c r="E85" s="1638">
        <v>1000</v>
      </c>
      <c r="F85" s="1638">
        <v>1000</v>
      </c>
    </row>
    <row r="86" spans="1:6" ht="15" outlineLevel="1" thickBot="1">
      <c r="A86" s="1641"/>
      <c r="B86" s="1670" t="s">
        <v>616</v>
      </c>
      <c r="C86" s="1644">
        <f>C85+C84</f>
        <v>800</v>
      </c>
      <c r="D86" s="1644">
        <f>D85+D84</f>
        <v>800</v>
      </c>
      <c r="E86" s="1644">
        <f>E85+E84</f>
        <v>1000</v>
      </c>
      <c r="F86" s="1644">
        <f>F85+F84</f>
        <v>1000</v>
      </c>
    </row>
    <row r="87" spans="1:6" ht="15" customHeight="1" outlineLevel="1">
      <c r="A87" s="1641"/>
      <c r="B87" s="2105" t="s">
        <v>3127</v>
      </c>
      <c r="C87" s="2117" t="s">
        <v>3126</v>
      </c>
      <c r="D87" s="2118"/>
      <c r="E87" s="2118"/>
      <c r="F87" s="2119"/>
    </row>
    <row r="88" spans="1:6" outlineLevel="1">
      <c r="A88" s="1641"/>
      <c r="B88" s="2106"/>
      <c r="C88" s="2120"/>
      <c r="D88" s="2121"/>
      <c r="E88" s="2121"/>
      <c r="F88" s="2122"/>
    </row>
    <row r="89" spans="1:6" ht="15" outlineLevel="1" thickBot="1">
      <c r="A89" s="1641"/>
      <c r="B89" s="2107"/>
      <c r="C89" s="2123"/>
      <c r="D89" s="2124"/>
      <c r="E89" s="2124"/>
      <c r="F89" s="2125"/>
    </row>
    <row r="90" spans="1:6" ht="15" outlineLevel="1" thickBot="1">
      <c r="A90" s="1641"/>
      <c r="B90" s="1668" t="s">
        <v>655</v>
      </c>
      <c r="C90" s="1684" t="s">
        <v>3125</v>
      </c>
      <c r="D90" s="1683"/>
      <c r="E90" s="2126" t="s">
        <v>3086</v>
      </c>
      <c r="F90" s="2127"/>
    </row>
    <row r="91" spans="1:6" ht="24.75" customHeight="1" outlineLevel="1" thickBot="1">
      <c r="A91" s="1641"/>
      <c r="B91" s="1682" t="s">
        <v>599</v>
      </c>
      <c r="C91" s="2070" t="s">
        <v>3124</v>
      </c>
      <c r="D91" s="2071"/>
      <c r="E91" s="2071"/>
      <c r="F91" s="2072"/>
    </row>
    <row r="92" spans="1:6" ht="16.5" customHeight="1" outlineLevel="1" thickBot="1">
      <c r="A92" s="1641"/>
      <c r="B92" s="1682" t="s">
        <v>21</v>
      </c>
      <c r="C92" s="2099" t="s">
        <v>3123</v>
      </c>
      <c r="D92" s="2100"/>
      <c r="E92" s="2100"/>
      <c r="F92" s="2101"/>
    </row>
    <row r="93" spans="1:6" ht="12.75" customHeight="1" outlineLevel="1">
      <c r="A93" s="1641"/>
      <c r="B93" s="2094"/>
      <c r="C93" s="1661">
        <v>2023</v>
      </c>
      <c r="D93" s="1661">
        <v>2024</v>
      </c>
      <c r="E93" s="1661">
        <v>2025</v>
      </c>
      <c r="F93" s="1661">
        <v>2026</v>
      </c>
    </row>
    <row r="94" spans="1:6" ht="9" customHeight="1" outlineLevel="1" thickBot="1">
      <c r="A94" s="1641"/>
      <c r="B94" s="2095"/>
      <c r="C94" s="1659" t="s">
        <v>22</v>
      </c>
      <c r="D94" s="1659" t="s">
        <v>23</v>
      </c>
      <c r="E94" s="1659" t="s">
        <v>23</v>
      </c>
      <c r="F94" s="1659" t="s">
        <v>23</v>
      </c>
    </row>
    <row r="95" spans="1:6" ht="15" outlineLevel="1" thickBot="1">
      <c r="A95" s="1641"/>
      <c r="B95" s="1682" t="s">
        <v>33</v>
      </c>
      <c r="C95" s="1678">
        <v>4</v>
      </c>
      <c r="D95" s="1678">
        <v>4</v>
      </c>
      <c r="E95" s="1678">
        <v>6</v>
      </c>
      <c r="F95" s="1678">
        <v>6</v>
      </c>
    </row>
    <row r="96" spans="1:6" ht="15" outlineLevel="1" thickBot="1">
      <c r="A96" s="1641"/>
      <c r="B96" s="1682" t="s">
        <v>602</v>
      </c>
      <c r="C96" s="1678">
        <v>1200</v>
      </c>
      <c r="D96" s="1678">
        <v>1200</v>
      </c>
      <c r="E96" s="1678">
        <v>1000</v>
      </c>
      <c r="F96" s="1678">
        <v>1000</v>
      </c>
    </row>
    <row r="97" spans="1:6" ht="15" outlineLevel="1" thickBot="1">
      <c r="A97" s="1641"/>
      <c r="B97" s="1682" t="s">
        <v>603</v>
      </c>
      <c r="C97" s="1678">
        <f>C96/C95</f>
        <v>300</v>
      </c>
      <c r="D97" s="1678">
        <f>D96/D95</f>
        <v>300</v>
      </c>
      <c r="E97" s="1678">
        <f>E96/E95</f>
        <v>166.66666666666666</v>
      </c>
      <c r="F97" s="1678">
        <f>F96/F95</f>
        <v>166.66666666666666</v>
      </c>
    </row>
    <row r="98" spans="1:6" ht="15" outlineLevel="1" thickBot="1">
      <c r="A98" s="1641"/>
      <c r="B98" s="1682" t="s">
        <v>604</v>
      </c>
      <c r="C98" s="1680" t="s">
        <v>627</v>
      </c>
      <c r="D98" s="1681">
        <f t="shared" ref="D98:F100" si="2">D95/C95-1</f>
        <v>0</v>
      </c>
      <c r="E98" s="1681">
        <f t="shared" si="2"/>
        <v>0.5</v>
      </c>
      <c r="F98" s="1681">
        <f t="shared" si="2"/>
        <v>0</v>
      </c>
    </row>
    <row r="99" spans="1:6" ht="15" outlineLevel="1" thickBot="1">
      <c r="A99" s="1641"/>
      <c r="B99" s="1682" t="s">
        <v>605</v>
      </c>
      <c r="C99" s="1680" t="s">
        <v>627</v>
      </c>
      <c r="D99" s="1681">
        <f t="shared" si="2"/>
        <v>0</v>
      </c>
      <c r="E99" s="1681">
        <f t="shared" si="2"/>
        <v>-0.16666666666666663</v>
      </c>
      <c r="F99" s="1681">
        <f t="shared" si="2"/>
        <v>0</v>
      </c>
    </row>
    <row r="100" spans="1:6" ht="15" outlineLevel="1" thickBot="1">
      <c r="A100" s="1641"/>
      <c r="B100" s="1682" t="s">
        <v>47</v>
      </c>
      <c r="C100" s="1680" t="s">
        <v>627</v>
      </c>
      <c r="D100" s="1681">
        <f t="shared" si="2"/>
        <v>0</v>
      </c>
      <c r="E100" s="1681">
        <f t="shared" si="2"/>
        <v>-0.44444444444444453</v>
      </c>
      <c r="F100" s="1681">
        <f t="shared" si="2"/>
        <v>0</v>
      </c>
    </row>
    <row r="101" spans="1:6" ht="15" outlineLevel="1" thickBot="1">
      <c r="A101" s="1641"/>
      <c r="B101" s="2102" t="s">
        <v>1050</v>
      </c>
      <c r="C101" s="2103"/>
      <c r="D101" s="2103"/>
      <c r="E101" s="2103"/>
      <c r="F101" s="2104"/>
    </row>
    <row r="102" spans="1:6" ht="12.75" customHeight="1" outlineLevel="1">
      <c r="A102" s="1641"/>
      <c r="B102" s="2094"/>
      <c r="C102" s="1661">
        <v>2023</v>
      </c>
      <c r="D102" s="1661">
        <v>2024</v>
      </c>
      <c r="E102" s="1661">
        <v>2025</v>
      </c>
      <c r="F102" s="1661">
        <v>2026</v>
      </c>
    </row>
    <row r="103" spans="1:6" ht="9" customHeight="1" outlineLevel="1" thickBot="1">
      <c r="A103" s="1641"/>
      <c r="B103" s="2095"/>
      <c r="C103" s="1659" t="s">
        <v>22</v>
      </c>
      <c r="D103" s="1659" t="s">
        <v>23</v>
      </c>
      <c r="E103" s="1659" t="s">
        <v>23</v>
      </c>
      <c r="F103" s="1659" t="s">
        <v>23</v>
      </c>
    </row>
    <row r="104" spans="1:6" ht="15" outlineLevel="1" thickBot="1">
      <c r="A104" s="1641"/>
      <c r="B104" s="1646" t="s">
        <v>629</v>
      </c>
      <c r="C104" s="1679"/>
      <c r="D104" s="1638"/>
      <c r="E104" s="1638"/>
      <c r="F104" s="1638"/>
    </row>
    <row r="105" spans="1:6" ht="15" outlineLevel="1" thickBot="1">
      <c r="A105" s="1641"/>
      <c r="B105" s="1646" t="s">
        <v>633</v>
      </c>
      <c r="C105" s="1677">
        <v>1200</v>
      </c>
      <c r="D105" s="1678">
        <v>1200</v>
      </c>
      <c r="E105" s="1638">
        <v>1000</v>
      </c>
      <c r="F105" s="1638">
        <v>1000</v>
      </c>
    </row>
    <row r="106" spans="1:6" ht="15" outlineLevel="1" thickBot="1">
      <c r="A106" s="1641"/>
      <c r="B106" s="1670" t="s">
        <v>660</v>
      </c>
      <c r="C106" s="1677">
        <f>C105+C104</f>
        <v>1200</v>
      </c>
      <c r="D106" s="1644">
        <f>D105+D104</f>
        <v>1200</v>
      </c>
      <c r="E106" s="1644">
        <f>E105+E104</f>
        <v>1000</v>
      </c>
      <c r="F106" s="1644">
        <f>F105+F104</f>
        <v>1000</v>
      </c>
    </row>
    <row r="107" spans="1:6" ht="14.45" customHeight="1" outlineLevel="1">
      <c r="A107" s="1641"/>
      <c r="B107" s="2105" t="s">
        <v>3122</v>
      </c>
      <c r="C107" s="2117" t="s">
        <v>3121</v>
      </c>
      <c r="D107" s="2118"/>
      <c r="E107" s="2118"/>
      <c r="F107" s="2119"/>
    </row>
    <row r="108" spans="1:6">
      <c r="A108" s="1641"/>
      <c r="B108" s="2106"/>
      <c r="C108" s="2120"/>
      <c r="D108" s="2121"/>
      <c r="E108" s="2121"/>
      <c r="F108" s="2122"/>
    </row>
    <row r="109" spans="1:6" ht="15" thickBot="1">
      <c r="A109" s="1641"/>
      <c r="B109" s="2107"/>
      <c r="C109" s="2123"/>
      <c r="D109" s="2124"/>
      <c r="E109" s="2124"/>
      <c r="F109" s="2125"/>
    </row>
    <row r="110" spans="1:6" ht="15" hidden="1" thickBot="1">
      <c r="B110" s="1675" t="s">
        <v>827</v>
      </c>
      <c r="C110" s="2139" t="s">
        <v>3120</v>
      </c>
      <c r="D110" s="2140"/>
      <c r="E110" s="2140"/>
      <c r="F110" s="2141"/>
    </row>
    <row r="111" spans="1:6" ht="34.5" hidden="1" customHeight="1" thickBot="1">
      <c r="B111" s="1668" t="s">
        <v>877</v>
      </c>
      <c r="C111" s="1674" t="s">
        <v>3119</v>
      </c>
      <c r="D111" s="1673"/>
      <c r="E111" s="2142" t="s">
        <v>3118</v>
      </c>
      <c r="F111" s="2143"/>
    </row>
    <row r="112" spans="1:6" ht="23.25" hidden="1" customHeight="1" thickBot="1">
      <c r="B112" s="1664" t="s">
        <v>599</v>
      </c>
      <c r="C112" s="2133"/>
      <c r="D112" s="2134"/>
      <c r="E112" s="2134"/>
      <c r="F112" s="2135"/>
    </row>
    <row r="113" spans="2:6" ht="15.75" hidden="1" customHeight="1" thickBot="1">
      <c r="B113" s="1664" t="s">
        <v>21</v>
      </c>
      <c r="C113" s="2099" t="s">
        <v>3117</v>
      </c>
      <c r="D113" s="2100"/>
      <c r="E113" s="2100"/>
      <c r="F113" s="2101"/>
    </row>
    <row r="114" spans="2:6" ht="15.75" hidden="1" customHeight="1" thickBot="1">
      <c r="B114" s="1664" t="s">
        <v>33</v>
      </c>
      <c r="C114" s="1660"/>
      <c r="D114" s="1660"/>
      <c r="E114" s="1664"/>
      <c r="F114" s="1664"/>
    </row>
    <row r="115" spans="2:6" ht="15.75" hidden="1" customHeight="1" thickBot="1">
      <c r="B115" s="1664" t="s">
        <v>602</v>
      </c>
      <c r="C115" s="1665"/>
      <c r="D115" s="1665"/>
      <c r="E115" s="1665"/>
      <c r="F115" s="1665"/>
    </row>
    <row r="116" spans="2:6" ht="15.75" hidden="1" customHeight="1" thickBot="1">
      <c r="B116" s="1664" t="s">
        <v>603</v>
      </c>
      <c r="C116" s="1665" t="e">
        <f>C115/C114</f>
        <v>#DIV/0!</v>
      </c>
      <c r="D116" s="1665"/>
      <c r="E116" s="1665"/>
      <c r="F116" s="1665"/>
    </row>
    <row r="117" spans="2:6" ht="15.75" hidden="1" customHeight="1" thickBot="1">
      <c r="B117" s="1664" t="s">
        <v>604</v>
      </c>
      <c r="C117" s="1660" t="s">
        <v>627</v>
      </c>
      <c r="D117" s="1663"/>
      <c r="E117" s="1663"/>
      <c r="F117" s="1663"/>
    </row>
    <row r="118" spans="2:6" ht="15" thickBot="1">
      <c r="B118" s="1664" t="s">
        <v>605</v>
      </c>
      <c r="C118" s="1660" t="s">
        <v>627</v>
      </c>
      <c r="D118" s="1663"/>
      <c r="E118" s="1663"/>
      <c r="F118" s="1663"/>
    </row>
    <row r="119" spans="2:6" ht="15" thickBot="1">
      <c r="B119" s="1664" t="s">
        <v>47</v>
      </c>
      <c r="C119" s="1660" t="s">
        <v>627</v>
      </c>
      <c r="D119" s="1663"/>
      <c r="E119" s="1663"/>
      <c r="F119" s="1663"/>
    </row>
    <row r="120" spans="2:6" ht="15.75" hidden="1" customHeight="1" thickBot="1">
      <c r="B120" s="2102" t="s">
        <v>1054</v>
      </c>
      <c r="C120" s="2103"/>
      <c r="D120" s="2103"/>
      <c r="E120" s="2103"/>
      <c r="F120" s="2104"/>
    </row>
    <row r="121" spans="2:6" ht="15" hidden="1" customHeight="1">
      <c r="B121" s="1662"/>
      <c r="C121" s="1672">
        <v>2020</v>
      </c>
      <c r="D121" s="1672">
        <v>2021</v>
      </c>
      <c r="E121" s="1672">
        <v>2022</v>
      </c>
      <c r="F121" s="1672">
        <v>2023</v>
      </c>
    </row>
    <row r="122" spans="2:6" ht="15.75" hidden="1" customHeight="1" thickBot="1">
      <c r="B122" s="1660"/>
      <c r="C122" s="1671" t="s">
        <v>22</v>
      </c>
      <c r="D122" s="1671" t="s">
        <v>23</v>
      </c>
      <c r="E122" s="1671" t="s">
        <v>23</v>
      </c>
      <c r="F122" s="1671" t="s">
        <v>23</v>
      </c>
    </row>
    <row r="123" spans="2:6" ht="15.75" hidden="1" customHeight="1" thickBot="1">
      <c r="B123" s="1658" t="s">
        <v>629</v>
      </c>
      <c r="C123" s="1656"/>
      <c r="D123" s="1656"/>
      <c r="E123" s="1656"/>
      <c r="F123" s="1656"/>
    </row>
    <row r="124" spans="2:6" ht="15.75" hidden="1" customHeight="1" thickBot="1">
      <c r="B124" s="1657" t="s">
        <v>608</v>
      </c>
      <c r="C124" s="1656"/>
      <c r="D124" s="1656"/>
      <c r="E124" s="1656"/>
      <c r="F124" s="1656"/>
    </row>
    <row r="125" spans="2:6" ht="15.75" hidden="1" customHeight="1" thickBot="1">
      <c r="B125" s="1657" t="s">
        <v>630</v>
      </c>
      <c r="C125" s="1656"/>
      <c r="D125" s="1656"/>
      <c r="E125" s="1656"/>
      <c r="F125" s="1656"/>
    </row>
    <row r="126" spans="2:6" ht="15.75" hidden="1" customHeight="1" thickBot="1">
      <c r="B126" s="1657" t="s">
        <v>631</v>
      </c>
      <c r="C126" s="1656"/>
      <c r="D126" s="1656"/>
      <c r="E126" s="1656"/>
      <c r="F126" s="1656"/>
    </row>
    <row r="127" spans="2:6" ht="15.75" hidden="1" customHeight="1" thickBot="1">
      <c r="B127" s="1657" t="s">
        <v>632</v>
      </c>
      <c r="C127" s="1656"/>
      <c r="D127" s="1656"/>
      <c r="E127" s="1656"/>
      <c r="F127" s="1656"/>
    </row>
    <row r="128" spans="2:6" ht="15.75" hidden="1" customHeight="1" thickBot="1">
      <c r="B128" s="1658" t="s">
        <v>633</v>
      </c>
      <c r="C128" s="1654"/>
      <c r="D128" s="1654"/>
      <c r="E128" s="1656"/>
      <c r="F128" s="1656"/>
    </row>
    <row r="129" spans="2:6" ht="15.75" hidden="1" customHeight="1" thickBot="1">
      <c r="B129" s="1657" t="s">
        <v>608</v>
      </c>
      <c r="C129" s="1654"/>
      <c r="D129" s="1654"/>
      <c r="E129" s="1656"/>
      <c r="F129" s="1656"/>
    </row>
    <row r="130" spans="2:6" ht="15.75" hidden="1" customHeight="1" thickBot="1">
      <c r="B130" s="1657" t="s">
        <v>630</v>
      </c>
      <c r="C130" s="1654"/>
      <c r="D130" s="1656"/>
      <c r="E130" s="1656"/>
      <c r="F130" s="1656"/>
    </row>
    <row r="131" spans="2:6" ht="15.75" hidden="1" customHeight="1" thickBot="1">
      <c r="B131" s="1657" t="s">
        <v>631</v>
      </c>
      <c r="C131" s="1654"/>
      <c r="D131" s="1656"/>
      <c r="E131" s="1656"/>
      <c r="F131" s="1656"/>
    </row>
    <row r="132" spans="2:6" ht="15.75" hidden="1" customHeight="1" thickBot="1">
      <c r="B132" s="1657" t="s">
        <v>632</v>
      </c>
      <c r="C132" s="1654"/>
      <c r="D132" s="1656"/>
      <c r="E132" s="1656"/>
      <c r="F132" s="1656"/>
    </row>
    <row r="133" spans="2:6" ht="15.75" hidden="1" customHeight="1" thickBot="1">
      <c r="B133" s="1670" t="s">
        <v>668</v>
      </c>
      <c r="C133" s="1654">
        <f>C128+C123</f>
        <v>0</v>
      </c>
      <c r="D133" s="1654"/>
      <c r="E133" s="1654"/>
      <c r="F133" s="1654"/>
    </row>
    <row r="134" spans="2:6" ht="15" thickBot="1">
      <c r="B134" s="2136" t="s">
        <v>66</v>
      </c>
      <c r="C134" s="2137"/>
      <c r="D134" s="2137"/>
      <c r="E134" s="2137"/>
      <c r="F134" s="2138"/>
    </row>
    <row r="135" spans="2:6" ht="15" thickBot="1">
      <c r="B135" s="2136" t="s">
        <v>728</v>
      </c>
      <c r="C135" s="2137"/>
      <c r="D135" s="2137"/>
      <c r="E135" s="2137"/>
      <c r="F135" s="2138"/>
    </row>
    <row r="136" spans="2:6" ht="15" thickBot="1">
      <c r="B136" s="1669" t="s">
        <v>827</v>
      </c>
      <c r="C136" s="2144"/>
      <c r="D136" s="2145"/>
      <c r="E136" s="2145"/>
      <c r="F136" s="2146"/>
    </row>
    <row r="137" spans="2:6" ht="15" thickBot="1">
      <c r="B137" s="1668" t="s">
        <v>597</v>
      </c>
      <c r="C137" s="1667"/>
      <c r="D137" s="1541"/>
      <c r="E137" s="2128"/>
      <c r="F137" s="2129"/>
    </row>
    <row r="138" spans="2:6" ht="15.75" customHeight="1" thickBot="1">
      <c r="B138" s="1664" t="s">
        <v>599</v>
      </c>
      <c r="C138" s="2133"/>
      <c r="D138" s="2134"/>
      <c r="E138" s="2134"/>
      <c r="F138" s="2135"/>
    </row>
    <row r="139" spans="2:6" ht="15.75" customHeight="1" thickBot="1">
      <c r="B139" s="1664" t="s">
        <v>21</v>
      </c>
      <c r="C139" s="2099"/>
      <c r="D139" s="2100"/>
      <c r="E139" s="2100"/>
      <c r="F139" s="2101"/>
    </row>
    <row r="140" spans="2:6" ht="15" thickBot="1">
      <c r="B140" s="1664" t="s">
        <v>33</v>
      </c>
      <c r="C140" s="1666">
        <v>0</v>
      </c>
      <c r="D140" s="1660"/>
      <c r="E140" s="1664"/>
      <c r="F140" s="1664"/>
    </row>
    <row r="141" spans="2:6" ht="15" thickBot="1">
      <c r="B141" s="1664" t="s">
        <v>602</v>
      </c>
      <c r="C141" s="1665">
        <v>0</v>
      </c>
      <c r="D141" s="1665"/>
      <c r="E141" s="1665"/>
      <c r="F141" s="1665"/>
    </row>
    <row r="142" spans="2:6" ht="15" thickBot="1">
      <c r="B142" s="1664" t="s">
        <v>603</v>
      </c>
      <c r="C142" s="1665">
        <v>0</v>
      </c>
      <c r="D142" s="1665"/>
      <c r="E142" s="1665"/>
      <c r="F142" s="1665"/>
    </row>
    <row r="143" spans="2:6" ht="15" thickBot="1">
      <c r="B143" s="1664" t="s">
        <v>604</v>
      </c>
      <c r="C143" s="1660" t="s">
        <v>627</v>
      </c>
      <c r="D143" s="1663"/>
      <c r="E143" s="1663"/>
      <c r="F143" s="1663"/>
    </row>
    <row r="144" spans="2:6" ht="15" thickBot="1">
      <c r="B144" s="1664" t="s">
        <v>605</v>
      </c>
      <c r="C144" s="1660" t="s">
        <v>627</v>
      </c>
      <c r="D144" s="1663"/>
      <c r="E144" s="1663"/>
      <c r="F144" s="1663"/>
    </row>
    <row r="145" spans="1:7" ht="15" thickBot="1">
      <c r="B145" s="1664" t="s">
        <v>47</v>
      </c>
      <c r="C145" s="1660" t="s">
        <v>627</v>
      </c>
      <c r="D145" s="1663"/>
      <c r="E145" s="1663"/>
      <c r="F145" s="1663"/>
    </row>
    <row r="146" spans="1:7" ht="15.75" customHeight="1" thickBot="1">
      <c r="B146" s="2102" t="s">
        <v>606</v>
      </c>
      <c r="C146" s="2103"/>
      <c r="D146" s="2103"/>
      <c r="E146" s="2103"/>
      <c r="F146" s="2104"/>
    </row>
    <row r="147" spans="1:7" ht="15.75" customHeight="1">
      <c r="B147" s="1662"/>
      <c r="C147" s="1661">
        <v>2023</v>
      </c>
      <c r="D147" s="1661">
        <v>2024</v>
      </c>
      <c r="E147" s="1661">
        <v>2025</v>
      </c>
      <c r="F147" s="1661">
        <v>2026</v>
      </c>
    </row>
    <row r="148" spans="1:7" ht="15" thickBot="1">
      <c r="B148" s="1660"/>
      <c r="C148" s="1659" t="s">
        <v>22</v>
      </c>
      <c r="D148" s="1659" t="s">
        <v>23</v>
      </c>
      <c r="E148" s="1659" t="s">
        <v>23</v>
      </c>
      <c r="F148" s="1659" t="s">
        <v>23</v>
      </c>
    </row>
    <row r="149" spans="1:7" ht="15" thickBot="1">
      <c r="B149" s="1658" t="s">
        <v>629</v>
      </c>
      <c r="C149" s="1656"/>
      <c r="D149" s="1656"/>
      <c r="E149" s="1656"/>
      <c r="F149" s="1656"/>
    </row>
    <row r="150" spans="1:7" ht="15" thickBot="1">
      <c r="B150" s="1657" t="s">
        <v>608</v>
      </c>
      <c r="C150" s="1656"/>
      <c r="D150" s="1656"/>
      <c r="E150" s="1656"/>
      <c r="F150" s="1656"/>
    </row>
    <row r="151" spans="1:7" ht="15" thickBot="1">
      <c r="B151" s="1657" t="s">
        <v>630</v>
      </c>
      <c r="C151" s="1656"/>
      <c r="D151" s="1656"/>
      <c r="E151" s="1656"/>
      <c r="F151" s="1656"/>
    </row>
    <row r="152" spans="1:7" ht="15" thickBot="1">
      <c r="B152" s="1657" t="s">
        <v>631</v>
      </c>
      <c r="C152" s="1656"/>
      <c r="D152" s="1656"/>
      <c r="E152" s="1656"/>
      <c r="F152" s="1656"/>
    </row>
    <row r="153" spans="1:7" ht="15" thickBot="1">
      <c r="B153" s="1657" t="s">
        <v>632</v>
      </c>
      <c r="C153" s="1656"/>
      <c r="D153" s="1656"/>
      <c r="E153" s="1656"/>
      <c r="F153" s="1656"/>
    </row>
    <row r="154" spans="1:7" ht="15" thickBot="1">
      <c r="B154" s="1658" t="s">
        <v>633</v>
      </c>
      <c r="C154" s="1654">
        <v>0</v>
      </c>
      <c r="D154" s="1656"/>
      <c r="E154" s="1656"/>
      <c r="F154" s="1656"/>
    </row>
    <row r="155" spans="1:7" ht="15" thickBot="1">
      <c r="B155" s="1657" t="s">
        <v>608</v>
      </c>
      <c r="C155" s="1654">
        <v>0</v>
      </c>
      <c r="D155" s="1656"/>
      <c r="E155" s="1656"/>
      <c r="F155" s="1656"/>
    </row>
    <row r="156" spans="1:7" ht="15" thickBot="1">
      <c r="B156" s="1657" t="s">
        <v>630</v>
      </c>
      <c r="C156" s="1654"/>
      <c r="D156" s="1656"/>
      <c r="E156" s="1656"/>
      <c r="F156" s="1656"/>
    </row>
    <row r="157" spans="1:7" ht="15" thickBot="1">
      <c r="B157" s="1657" t="s">
        <v>631</v>
      </c>
      <c r="C157" s="1654"/>
      <c r="D157" s="1656"/>
      <c r="E157" s="1656"/>
      <c r="F157" s="1656"/>
    </row>
    <row r="158" spans="1:7" ht="15" thickBot="1">
      <c r="B158" s="1657" t="s">
        <v>632</v>
      </c>
      <c r="C158" s="1654"/>
      <c r="D158" s="1656"/>
      <c r="E158" s="1656"/>
      <c r="F158" s="1656"/>
    </row>
    <row r="159" spans="1:7" ht="15" thickBot="1">
      <c r="B159" s="1655" t="s">
        <v>616</v>
      </c>
      <c r="C159" s="1654">
        <f>C154+C149</f>
        <v>0</v>
      </c>
      <c r="D159" s="1654"/>
      <c r="E159" s="1654"/>
      <c r="F159" s="1654"/>
    </row>
    <row r="160" spans="1:7" ht="24.75" thickBot="1">
      <c r="A160" s="1641"/>
      <c r="B160" s="1653" t="s">
        <v>634</v>
      </c>
      <c r="C160" s="1643">
        <f>C33+C76+C133+C106+C159</f>
        <v>207400</v>
      </c>
      <c r="D160" s="1643">
        <f>D33+D76+D133+D106+D159</f>
        <v>248900</v>
      </c>
      <c r="E160" s="1643">
        <f>E33+E96+E76</f>
        <v>250827</v>
      </c>
      <c r="F160" s="1643">
        <f>F33+F96+F76</f>
        <v>253837</v>
      </c>
      <c r="G160" s="1635"/>
    </row>
    <row r="161" spans="1:11" ht="24.75" thickBot="1">
      <c r="A161" s="1641"/>
      <c r="B161" s="1653" t="s">
        <v>635</v>
      </c>
      <c r="C161" s="1643">
        <f>C163+C165+C167+C179</f>
        <v>207400</v>
      </c>
      <c r="D161" s="1643">
        <f>D163+D165+D167+D179</f>
        <v>248900</v>
      </c>
      <c r="E161" s="1643">
        <f>E41+E44+E47+E105+E85</f>
        <v>250827</v>
      </c>
      <c r="F161" s="1643">
        <f>F41+F44+F47+F105+F85</f>
        <v>253837</v>
      </c>
    </row>
    <row r="162" spans="1:11" ht="24.75" thickBot="1">
      <c r="A162" s="1641"/>
      <c r="B162" s="1652" t="s">
        <v>3116</v>
      </c>
      <c r="C162" s="1651"/>
      <c r="D162" s="1643"/>
      <c r="E162" s="1650"/>
      <c r="F162" s="1650"/>
    </row>
    <row r="163" spans="1:11" ht="15" thickBot="1">
      <c r="A163" s="1641"/>
      <c r="B163" s="1646" t="s">
        <v>607</v>
      </c>
      <c r="C163" s="1638">
        <f>C41</f>
        <v>166100</v>
      </c>
      <c r="D163" s="1643">
        <f>D41</f>
        <v>203100</v>
      </c>
      <c r="E163" s="1638">
        <v>204187</v>
      </c>
      <c r="F163" s="1638">
        <v>204187</v>
      </c>
      <c r="K163" s="1635"/>
    </row>
    <row r="164" spans="1:11" ht="15" thickBot="1">
      <c r="A164" s="1641"/>
      <c r="B164" s="1645" t="s">
        <v>3115</v>
      </c>
      <c r="C164" s="1644"/>
      <c r="D164" s="1643"/>
      <c r="E164" s="1649"/>
      <c r="F164" s="1642"/>
    </row>
    <row r="165" spans="1:11" ht="15" thickBot="1">
      <c r="A165" s="1641"/>
      <c r="B165" s="1646" t="s">
        <v>610</v>
      </c>
      <c r="C165" s="1638">
        <f>C44</f>
        <v>15660</v>
      </c>
      <c r="D165" s="1643">
        <f>D44</f>
        <v>20160</v>
      </c>
      <c r="E165" s="1648">
        <v>21000</v>
      </c>
      <c r="F165" s="1648">
        <v>21000</v>
      </c>
    </row>
    <row r="166" spans="1:11" ht="24.75" thickBot="1">
      <c r="A166" s="1641"/>
      <c r="B166" s="1645" t="s">
        <v>3114</v>
      </c>
      <c r="C166" s="1644"/>
      <c r="D166" s="1643"/>
      <c r="E166" s="1642"/>
      <c r="F166" s="1642"/>
    </row>
    <row r="167" spans="1:11" ht="15" thickBot="1">
      <c r="A167" s="1641"/>
      <c r="B167" s="1646" t="s">
        <v>611</v>
      </c>
      <c r="C167" s="1638">
        <f>C47</f>
        <v>23640</v>
      </c>
      <c r="D167" s="1643">
        <f>D47</f>
        <v>23640</v>
      </c>
      <c r="E167" s="1638">
        <f>E47</f>
        <v>23640</v>
      </c>
      <c r="F167" s="1638">
        <v>26650</v>
      </c>
      <c r="J167" s="1635"/>
    </row>
    <row r="168" spans="1:11" ht="15" thickBot="1">
      <c r="A168" s="1641"/>
      <c r="B168" s="1645" t="s">
        <v>3113</v>
      </c>
      <c r="C168" s="1644"/>
      <c r="D168" s="1643">
        <f>D104+D84</f>
        <v>0</v>
      </c>
      <c r="E168" s="1642"/>
      <c r="F168" s="1642"/>
    </row>
    <row r="169" spans="1:11" ht="15" thickBot="1">
      <c r="A169" s="1641"/>
      <c r="B169" s="1646" t="s">
        <v>612</v>
      </c>
      <c r="C169" s="1638">
        <f>C50</f>
        <v>0</v>
      </c>
      <c r="D169" s="1648">
        <f>D50</f>
        <v>0</v>
      </c>
      <c r="E169" s="1638">
        <f>E50</f>
        <v>0</v>
      </c>
      <c r="F169" s="1638">
        <f>F50</f>
        <v>0</v>
      </c>
      <c r="J169" s="1635"/>
    </row>
    <row r="170" spans="1:11" ht="15" thickBot="1">
      <c r="A170" s="1641"/>
      <c r="B170" s="1645" t="s">
        <v>3112</v>
      </c>
      <c r="C170" s="1644"/>
      <c r="D170" s="1643"/>
      <c r="E170" s="1642"/>
      <c r="F170" s="1642"/>
    </row>
    <row r="171" spans="1:11" ht="15" thickBot="1">
      <c r="A171" s="1641"/>
      <c r="B171" s="1646" t="s">
        <v>613</v>
      </c>
      <c r="C171" s="1638">
        <f>C53</f>
        <v>0</v>
      </c>
      <c r="D171" s="1648">
        <f>D53</f>
        <v>0</v>
      </c>
      <c r="E171" s="1638">
        <f>E53</f>
        <v>0</v>
      </c>
      <c r="F171" s="1638">
        <f>F53</f>
        <v>0</v>
      </c>
    </row>
    <row r="172" spans="1:11" ht="15" thickBot="1">
      <c r="A172" s="1641"/>
      <c r="B172" s="1645" t="s">
        <v>3111</v>
      </c>
      <c r="C172" s="1644"/>
      <c r="D172" s="1643">
        <f>D45+D108+D88</f>
        <v>0</v>
      </c>
      <c r="E172" s="1642"/>
      <c r="F172" s="1642"/>
    </row>
    <row r="173" spans="1:11" ht="15" thickBot="1">
      <c r="A173" s="1641"/>
      <c r="B173" s="1646" t="s">
        <v>614</v>
      </c>
      <c r="C173" s="1638">
        <f>C56</f>
        <v>0</v>
      </c>
      <c r="D173" s="1643">
        <f>D46+D109+D89</f>
        <v>0</v>
      </c>
      <c r="E173" s="1638">
        <f>E56</f>
        <v>0</v>
      </c>
      <c r="F173" s="1638">
        <f>F56</f>
        <v>0</v>
      </c>
    </row>
    <row r="174" spans="1:11" ht="15" thickBot="1">
      <c r="A174" s="1641"/>
      <c r="B174" s="1645" t="s">
        <v>3110</v>
      </c>
      <c r="C174" s="1644"/>
      <c r="D174" s="1647"/>
      <c r="E174" s="1642"/>
      <c r="F174" s="1642"/>
    </row>
    <row r="175" spans="1:11" ht="15" thickBot="1">
      <c r="A175" s="1641"/>
      <c r="B175" s="1646" t="s">
        <v>615</v>
      </c>
      <c r="C175" s="1638">
        <f>C59</f>
        <v>0</v>
      </c>
      <c r="D175" s="1643">
        <f>D48+D90</f>
        <v>0</v>
      </c>
      <c r="E175" s="1638">
        <f>E59</f>
        <v>0</v>
      </c>
      <c r="F175" s="1638">
        <f>F59</f>
        <v>0</v>
      </c>
    </row>
    <row r="176" spans="1:11" ht="24.75" thickBot="1">
      <c r="A176" s="1641"/>
      <c r="B176" s="1645" t="s">
        <v>3109</v>
      </c>
      <c r="C176" s="1644"/>
      <c r="D176" s="1643">
        <f>D49+D91</f>
        <v>0</v>
      </c>
      <c r="E176" s="1642"/>
      <c r="F176" s="1642"/>
    </row>
    <row r="177" spans="1:11" ht="15" thickBot="1">
      <c r="A177" s="1641"/>
      <c r="B177" s="1646" t="s">
        <v>637</v>
      </c>
      <c r="C177" s="1638">
        <f>C84+C104</f>
        <v>0</v>
      </c>
      <c r="D177" s="1643">
        <f>D50+D92</f>
        <v>0</v>
      </c>
      <c r="E177" s="1638">
        <f>E84+E104</f>
        <v>0</v>
      </c>
      <c r="F177" s="1638">
        <f>F84+F104</f>
        <v>0</v>
      </c>
    </row>
    <row r="178" spans="1:11" ht="15" thickBot="1">
      <c r="A178" s="1641"/>
      <c r="B178" s="1645" t="s">
        <v>3108</v>
      </c>
      <c r="C178" s="1644"/>
      <c r="D178" s="1643"/>
      <c r="E178" s="1642"/>
      <c r="F178" s="1642"/>
    </row>
    <row r="179" spans="1:11" ht="15" thickBot="1">
      <c r="A179" s="1641"/>
      <c r="B179" s="1646" t="s">
        <v>638</v>
      </c>
      <c r="C179" s="1638">
        <f>C86+C106+C133+C159</f>
        <v>2000</v>
      </c>
      <c r="D179" s="1643">
        <f>D86+D106+D133+D159</f>
        <v>2000</v>
      </c>
      <c r="E179" s="1638">
        <f>E86+E106+E133+E159</f>
        <v>2000</v>
      </c>
      <c r="F179" s="1638">
        <f>F86+F106+F133+F159</f>
        <v>2000</v>
      </c>
    </row>
    <row r="180" spans="1:11" ht="15" thickBot="1">
      <c r="A180" s="1641"/>
      <c r="B180" s="1645" t="s">
        <v>3107</v>
      </c>
      <c r="C180" s="1644"/>
      <c r="D180" s="1643"/>
      <c r="E180" s="1642"/>
      <c r="F180" s="1642"/>
    </row>
    <row r="181" spans="1:11" ht="15" thickBot="1">
      <c r="B181" s="1640" t="s">
        <v>617</v>
      </c>
      <c r="C181" s="1639">
        <f>IF(C161-C160=0,0,"Error")</f>
        <v>0</v>
      </c>
      <c r="D181" s="1639">
        <f>IF(D161-D160=0,0,"Error")</f>
        <v>0</v>
      </c>
      <c r="E181" s="1639">
        <f>IF(E161-E160=0,0,"Error")</f>
        <v>0</v>
      </c>
      <c r="F181" s="1639">
        <f>IF(F161-F160=0,0,"Error")</f>
        <v>0</v>
      </c>
      <c r="K181" s="1635"/>
    </row>
    <row r="182" spans="1:11">
      <c r="B182" s="1637"/>
      <c r="C182" s="1636"/>
      <c r="D182" s="1636"/>
      <c r="E182" s="1636"/>
      <c r="F182" s="1636"/>
    </row>
  </sheetData>
  <mergeCells count="53">
    <mergeCell ref="C138:F138"/>
    <mergeCell ref="C139:F139"/>
    <mergeCell ref="B146:F146"/>
    <mergeCell ref="B135:F135"/>
    <mergeCell ref="B93:B94"/>
    <mergeCell ref="B101:F101"/>
    <mergeCell ref="B102:B103"/>
    <mergeCell ref="B107:B109"/>
    <mergeCell ref="C107:F109"/>
    <mergeCell ref="C110:F110"/>
    <mergeCell ref="E111:F111"/>
    <mergeCell ref="C112:F112"/>
    <mergeCell ref="C113:F113"/>
    <mergeCell ref="B120:F120"/>
    <mergeCell ref="B134:F134"/>
    <mergeCell ref="C136:F136"/>
    <mergeCell ref="E137:F137"/>
    <mergeCell ref="C92:F92"/>
    <mergeCell ref="C69:F69"/>
    <mergeCell ref="E70:F70"/>
    <mergeCell ref="C71:F71"/>
    <mergeCell ref="C72:F72"/>
    <mergeCell ref="B82:B83"/>
    <mergeCell ref="B87:B89"/>
    <mergeCell ref="C87:F89"/>
    <mergeCell ref="E90:F90"/>
    <mergeCell ref="C91:F91"/>
    <mergeCell ref="C28:F28"/>
    <mergeCell ref="C29:F29"/>
    <mergeCell ref="B73:B74"/>
    <mergeCell ref="B81:F81"/>
    <mergeCell ref="B38:F38"/>
    <mergeCell ref="B39:B40"/>
    <mergeCell ref="B63:B65"/>
    <mergeCell ref="C63:F65"/>
    <mergeCell ref="B67:F67"/>
    <mergeCell ref="B68:F68"/>
    <mergeCell ref="B30:B31"/>
    <mergeCell ref="B21:F21"/>
    <mergeCell ref="B25:F25"/>
    <mergeCell ref="B26:F26"/>
    <mergeCell ref="C27:F27"/>
    <mergeCell ref="B10:F10"/>
    <mergeCell ref="B11:F13"/>
    <mergeCell ref="C14:F14"/>
    <mergeCell ref="B15:B16"/>
    <mergeCell ref="B18:B19"/>
    <mergeCell ref="C20:F20"/>
    <mergeCell ref="B2:G2"/>
    <mergeCell ref="B3:F3"/>
    <mergeCell ref="C7:F7"/>
    <mergeCell ref="C8:F8"/>
    <mergeCell ref="C9:F9"/>
  </mergeCells>
  <pageMargins left="0.2" right="0.2" top="0.5" bottom="0.5" header="0.3" footer="0.3"/>
  <pageSetup paperSize="9" scale="80" fitToHeight="0" orientation="portrait" verticalDpi="597"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B2:G213"/>
  <sheetViews>
    <sheetView view="pageBreakPreview" zoomScale="59" zoomScaleNormal="120" zoomScaleSheetLayoutView="59" workbookViewId="0">
      <selection activeCell="M217" sqref="M217"/>
    </sheetView>
  </sheetViews>
  <sheetFormatPr defaultRowHeight="18"/>
  <cols>
    <col min="1" max="1" width="18" style="1757" customWidth="1"/>
    <col min="2" max="2" width="4" style="1757" hidden="1" customWidth="1"/>
    <col min="3" max="3" width="41" style="1757" customWidth="1"/>
    <col min="4" max="4" width="23.375" style="1757" customWidth="1"/>
    <col min="5" max="5" width="15.375" style="1757" customWidth="1"/>
    <col min="6" max="6" width="20.375" style="1757" customWidth="1"/>
    <col min="7" max="7" width="26" style="1757" customWidth="1"/>
    <col min="8" max="56" width="9.125" style="1757"/>
    <col min="57" max="57" width="5.875" style="1757" customWidth="1"/>
    <col min="58" max="58" width="0" style="1757" hidden="1" customWidth="1"/>
    <col min="59" max="59" width="41" style="1757" customWidth="1"/>
    <col min="60" max="60" width="23.375" style="1757" customWidth="1"/>
    <col min="61" max="61" width="15.375" style="1757" customWidth="1"/>
    <col min="62" max="62" width="20.375" style="1757" customWidth="1"/>
    <col min="63" max="63" width="26" style="1757" customWidth="1"/>
    <col min="64" max="64" width="14.375" style="1757" customWidth="1"/>
    <col min="65" max="65" width="14.875" style="1757" customWidth="1"/>
    <col min="66" max="312" width="9.125" style="1757"/>
    <col min="313" max="313" width="5.875" style="1757" customWidth="1"/>
    <col min="314" max="314" width="0" style="1757" hidden="1" customWidth="1"/>
    <col min="315" max="315" width="41" style="1757" customWidth="1"/>
    <col min="316" max="316" width="23.375" style="1757" customWidth="1"/>
    <col min="317" max="317" width="15.375" style="1757" customWidth="1"/>
    <col min="318" max="318" width="20.375" style="1757" customWidth="1"/>
    <col min="319" max="319" width="26" style="1757" customWidth="1"/>
    <col min="320" max="320" width="14.375" style="1757" customWidth="1"/>
    <col min="321" max="321" width="14.875" style="1757" customWidth="1"/>
    <col min="322" max="568" width="9.125" style="1757"/>
    <col min="569" max="569" width="5.875" style="1757" customWidth="1"/>
    <col min="570" max="570" width="0" style="1757" hidden="1" customWidth="1"/>
    <col min="571" max="571" width="41" style="1757" customWidth="1"/>
    <col min="572" max="572" width="23.375" style="1757" customWidth="1"/>
    <col min="573" max="573" width="15.375" style="1757" customWidth="1"/>
    <col min="574" max="574" width="20.375" style="1757" customWidth="1"/>
    <col min="575" max="575" width="26" style="1757" customWidth="1"/>
    <col min="576" max="576" width="14.375" style="1757" customWidth="1"/>
    <col min="577" max="577" width="14.875" style="1757" customWidth="1"/>
    <col min="578" max="824" width="9.125" style="1757"/>
    <col min="825" max="825" width="5.875" style="1757" customWidth="1"/>
    <col min="826" max="826" width="0" style="1757" hidden="1" customWidth="1"/>
    <col min="827" max="827" width="41" style="1757" customWidth="1"/>
    <col min="828" max="828" width="23.375" style="1757" customWidth="1"/>
    <col min="829" max="829" width="15.375" style="1757" customWidth="1"/>
    <col min="830" max="830" width="20.375" style="1757" customWidth="1"/>
    <col min="831" max="831" width="26" style="1757" customWidth="1"/>
    <col min="832" max="832" width="14.375" style="1757" customWidth="1"/>
    <col min="833" max="833" width="14.875" style="1757" customWidth="1"/>
    <col min="834" max="1080" width="9.125" style="1757"/>
    <col min="1081" max="1081" width="5.875" style="1757" customWidth="1"/>
    <col min="1082" max="1082" width="0" style="1757" hidden="1" customWidth="1"/>
    <col min="1083" max="1083" width="41" style="1757" customWidth="1"/>
    <col min="1084" max="1084" width="23.375" style="1757" customWidth="1"/>
    <col min="1085" max="1085" width="15.375" style="1757" customWidth="1"/>
    <col min="1086" max="1086" width="20.375" style="1757" customWidth="1"/>
    <col min="1087" max="1087" width="26" style="1757" customWidth="1"/>
    <col min="1088" max="1088" width="14.375" style="1757" customWidth="1"/>
    <col min="1089" max="1089" width="14.875" style="1757" customWidth="1"/>
    <col min="1090" max="1336" width="9.125" style="1757"/>
    <col min="1337" max="1337" width="5.875" style="1757" customWidth="1"/>
    <col min="1338" max="1338" width="0" style="1757" hidden="1" customWidth="1"/>
    <col min="1339" max="1339" width="41" style="1757" customWidth="1"/>
    <col min="1340" max="1340" width="23.375" style="1757" customWidth="1"/>
    <col min="1341" max="1341" width="15.375" style="1757" customWidth="1"/>
    <col min="1342" max="1342" width="20.375" style="1757" customWidth="1"/>
    <col min="1343" max="1343" width="26" style="1757" customWidth="1"/>
    <col min="1344" max="1344" width="14.375" style="1757" customWidth="1"/>
    <col min="1345" max="1345" width="14.875" style="1757" customWidth="1"/>
    <col min="1346" max="1592" width="9.125" style="1757"/>
    <col min="1593" max="1593" width="5.875" style="1757" customWidth="1"/>
    <col min="1594" max="1594" width="0" style="1757" hidden="1" customWidth="1"/>
    <col min="1595" max="1595" width="41" style="1757" customWidth="1"/>
    <col min="1596" max="1596" width="23.375" style="1757" customWidth="1"/>
    <col min="1597" max="1597" width="15.375" style="1757" customWidth="1"/>
    <col min="1598" max="1598" width="20.375" style="1757" customWidth="1"/>
    <col min="1599" max="1599" width="26" style="1757" customWidth="1"/>
    <col min="1600" max="1600" width="14.375" style="1757" customWidth="1"/>
    <col min="1601" max="1601" width="14.875" style="1757" customWidth="1"/>
    <col min="1602" max="1848" width="9.125" style="1757"/>
    <col min="1849" max="1849" width="5.875" style="1757" customWidth="1"/>
    <col min="1850" max="1850" width="0" style="1757" hidden="1" customWidth="1"/>
    <col min="1851" max="1851" width="41" style="1757" customWidth="1"/>
    <col min="1852" max="1852" width="23.375" style="1757" customWidth="1"/>
    <col min="1853" max="1853" width="15.375" style="1757" customWidth="1"/>
    <col min="1854" max="1854" width="20.375" style="1757" customWidth="1"/>
    <col min="1855" max="1855" width="26" style="1757" customWidth="1"/>
    <col min="1856" max="1856" width="14.375" style="1757" customWidth="1"/>
    <col min="1857" max="1857" width="14.875" style="1757" customWidth="1"/>
    <col min="1858" max="2104" width="9.125" style="1757"/>
    <col min="2105" max="2105" width="5.875" style="1757" customWidth="1"/>
    <col min="2106" max="2106" width="0" style="1757" hidden="1" customWidth="1"/>
    <col min="2107" max="2107" width="41" style="1757" customWidth="1"/>
    <col min="2108" max="2108" width="23.375" style="1757" customWidth="1"/>
    <col min="2109" max="2109" width="15.375" style="1757" customWidth="1"/>
    <col min="2110" max="2110" width="20.375" style="1757" customWidth="1"/>
    <col min="2111" max="2111" width="26" style="1757" customWidth="1"/>
    <col min="2112" max="2112" width="14.375" style="1757" customWidth="1"/>
    <col min="2113" max="2113" width="14.875" style="1757" customWidth="1"/>
    <col min="2114" max="2360" width="9.125" style="1757"/>
    <col min="2361" max="2361" width="5.875" style="1757" customWidth="1"/>
    <col min="2362" max="2362" width="0" style="1757" hidden="1" customWidth="1"/>
    <col min="2363" max="2363" width="41" style="1757" customWidth="1"/>
    <col min="2364" max="2364" width="23.375" style="1757" customWidth="1"/>
    <col min="2365" max="2365" width="15.375" style="1757" customWidth="1"/>
    <col min="2366" max="2366" width="20.375" style="1757" customWidth="1"/>
    <col min="2367" max="2367" width="26" style="1757" customWidth="1"/>
    <col min="2368" max="2368" width="14.375" style="1757" customWidth="1"/>
    <col min="2369" max="2369" width="14.875" style="1757" customWidth="1"/>
    <col min="2370" max="2616" width="9.125" style="1757"/>
    <col min="2617" max="2617" width="5.875" style="1757" customWidth="1"/>
    <col min="2618" max="2618" width="0" style="1757" hidden="1" customWidth="1"/>
    <col min="2619" max="2619" width="41" style="1757" customWidth="1"/>
    <col min="2620" max="2620" width="23.375" style="1757" customWidth="1"/>
    <col min="2621" max="2621" width="15.375" style="1757" customWidth="1"/>
    <col min="2622" max="2622" width="20.375" style="1757" customWidth="1"/>
    <col min="2623" max="2623" width="26" style="1757" customWidth="1"/>
    <col min="2624" max="2624" width="14.375" style="1757" customWidth="1"/>
    <col min="2625" max="2625" width="14.875" style="1757" customWidth="1"/>
    <col min="2626" max="2872" width="9.125" style="1757"/>
    <col min="2873" max="2873" width="5.875" style="1757" customWidth="1"/>
    <col min="2874" max="2874" width="0" style="1757" hidden="1" customWidth="1"/>
    <col min="2875" max="2875" width="41" style="1757" customWidth="1"/>
    <col min="2876" max="2876" width="23.375" style="1757" customWidth="1"/>
    <col min="2877" max="2877" width="15.375" style="1757" customWidth="1"/>
    <col min="2878" max="2878" width="20.375" style="1757" customWidth="1"/>
    <col min="2879" max="2879" width="26" style="1757" customWidth="1"/>
    <col min="2880" max="2880" width="14.375" style="1757" customWidth="1"/>
    <col min="2881" max="2881" width="14.875" style="1757" customWidth="1"/>
    <col min="2882" max="3128" width="9.125" style="1757"/>
    <col min="3129" max="3129" width="5.875" style="1757" customWidth="1"/>
    <col min="3130" max="3130" width="0" style="1757" hidden="1" customWidth="1"/>
    <col min="3131" max="3131" width="41" style="1757" customWidth="1"/>
    <col min="3132" max="3132" width="23.375" style="1757" customWidth="1"/>
    <col min="3133" max="3133" width="15.375" style="1757" customWidth="1"/>
    <col min="3134" max="3134" width="20.375" style="1757" customWidth="1"/>
    <col min="3135" max="3135" width="26" style="1757" customWidth="1"/>
    <col min="3136" max="3136" width="14.375" style="1757" customWidth="1"/>
    <col min="3137" max="3137" width="14.875" style="1757" customWidth="1"/>
    <col min="3138" max="3384" width="9.125" style="1757"/>
    <col min="3385" max="3385" width="5.875" style="1757" customWidth="1"/>
    <col min="3386" max="3386" width="0" style="1757" hidden="1" customWidth="1"/>
    <col min="3387" max="3387" width="41" style="1757" customWidth="1"/>
    <col min="3388" max="3388" width="23.375" style="1757" customWidth="1"/>
    <col min="3389" max="3389" width="15.375" style="1757" customWidth="1"/>
    <col min="3390" max="3390" width="20.375" style="1757" customWidth="1"/>
    <col min="3391" max="3391" width="26" style="1757" customWidth="1"/>
    <col min="3392" max="3392" width="14.375" style="1757" customWidth="1"/>
    <col min="3393" max="3393" width="14.875" style="1757" customWidth="1"/>
    <col min="3394" max="3640" width="9.125" style="1757"/>
    <col min="3641" max="3641" width="5.875" style="1757" customWidth="1"/>
    <col min="3642" max="3642" width="0" style="1757" hidden="1" customWidth="1"/>
    <col min="3643" max="3643" width="41" style="1757" customWidth="1"/>
    <col min="3644" max="3644" width="23.375" style="1757" customWidth="1"/>
    <col min="3645" max="3645" width="15.375" style="1757" customWidth="1"/>
    <col min="3646" max="3646" width="20.375" style="1757" customWidth="1"/>
    <col min="3647" max="3647" width="26" style="1757" customWidth="1"/>
    <col min="3648" max="3648" width="14.375" style="1757" customWidth="1"/>
    <col min="3649" max="3649" width="14.875" style="1757" customWidth="1"/>
    <col min="3650" max="3896" width="9.125" style="1757"/>
    <col min="3897" max="3897" width="5.875" style="1757" customWidth="1"/>
    <col min="3898" max="3898" width="0" style="1757" hidden="1" customWidth="1"/>
    <col min="3899" max="3899" width="41" style="1757" customWidth="1"/>
    <col min="3900" max="3900" width="23.375" style="1757" customWidth="1"/>
    <col min="3901" max="3901" width="15.375" style="1757" customWidth="1"/>
    <col min="3902" max="3902" width="20.375" style="1757" customWidth="1"/>
    <col min="3903" max="3903" width="26" style="1757" customWidth="1"/>
    <col min="3904" max="3904" width="14.375" style="1757" customWidth="1"/>
    <col min="3905" max="3905" width="14.875" style="1757" customWidth="1"/>
    <col min="3906" max="4152" width="9.125" style="1757"/>
    <col min="4153" max="4153" width="5.875" style="1757" customWidth="1"/>
    <col min="4154" max="4154" width="0" style="1757" hidden="1" customWidth="1"/>
    <col min="4155" max="4155" width="41" style="1757" customWidth="1"/>
    <col min="4156" max="4156" width="23.375" style="1757" customWidth="1"/>
    <col min="4157" max="4157" width="15.375" style="1757" customWidth="1"/>
    <col min="4158" max="4158" width="20.375" style="1757" customWidth="1"/>
    <col min="4159" max="4159" width="26" style="1757" customWidth="1"/>
    <col min="4160" max="4160" width="14.375" style="1757" customWidth="1"/>
    <col min="4161" max="4161" width="14.875" style="1757" customWidth="1"/>
    <col min="4162" max="4408" width="9.125" style="1757"/>
    <col min="4409" max="4409" width="5.875" style="1757" customWidth="1"/>
    <col min="4410" max="4410" width="0" style="1757" hidden="1" customWidth="1"/>
    <col min="4411" max="4411" width="41" style="1757" customWidth="1"/>
    <col min="4412" max="4412" width="23.375" style="1757" customWidth="1"/>
    <col min="4413" max="4413" width="15.375" style="1757" customWidth="1"/>
    <col min="4414" max="4414" width="20.375" style="1757" customWidth="1"/>
    <col min="4415" max="4415" width="26" style="1757" customWidth="1"/>
    <col min="4416" max="4416" width="14.375" style="1757" customWidth="1"/>
    <col min="4417" max="4417" width="14.875" style="1757" customWidth="1"/>
    <col min="4418" max="4664" width="9.125" style="1757"/>
    <col min="4665" max="4665" width="5.875" style="1757" customWidth="1"/>
    <col min="4666" max="4666" width="0" style="1757" hidden="1" customWidth="1"/>
    <col min="4667" max="4667" width="41" style="1757" customWidth="1"/>
    <col min="4668" max="4668" width="23.375" style="1757" customWidth="1"/>
    <col min="4669" max="4669" width="15.375" style="1757" customWidth="1"/>
    <col min="4670" max="4670" width="20.375" style="1757" customWidth="1"/>
    <col min="4671" max="4671" width="26" style="1757" customWidth="1"/>
    <col min="4672" max="4672" width="14.375" style="1757" customWidth="1"/>
    <col min="4673" max="4673" width="14.875" style="1757" customWidth="1"/>
    <col min="4674" max="4920" width="9.125" style="1757"/>
    <col min="4921" max="4921" width="5.875" style="1757" customWidth="1"/>
    <col min="4922" max="4922" width="0" style="1757" hidden="1" customWidth="1"/>
    <col min="4923" max="4923" width="41" style="1757" customWidth="1"/>
    <col min="4924" max="4924" width="23.375" style="1757" customWidth="1"/>
    <col min="4925" max="4925" width="15.375" style="1757" customWidth="1"/>
    <col min="4926" max="4926" width="20.375" style="1757" customWidth="1"/>
    <col min="4927" max="4927" width="26" style="1757" customWidth="1"/>
    <col min="4928" max="4928" width="14.375" style="1757" customWidth="1"/>
    <col min="4929" max="4929" width="14.875" style="1757" customWidth="1"/>
    <col min="4930" max="5176" width="9.125" style="1757"/>
    <col min="5177" max="5177" width="5.875" style="1757" customWidth="1"/>
    <col min="5178" max="5178" width="0" style="1757" hidden="1" customWidth="1"/>
    <col min="5179" max="5179" width="41" style="1757" customWidth="1"/>
    <col min="5180" max="5180" width="23.375" style="1757" customWidth="1"/>
    <col min="5181" max="5181" width="15.375" style="1757" customWidth="1"/>
    <col min="5182" max="5182" width="20.375" style="1757" customWidth="1"/>
    <col min="5183" max="5183" width="26" style="1757" customWidth="1"/>
    <col min="5184" max="5184" width="14.375" style="1757" customWidth="1"/>
    <col min="5185" max="5185" width="14.875" style="1757" customWidth="1"/>
    <col min="5186" max="5432" width="9.125" style="1757"/>
    <col min="5433" max="5433" width="5.875" style="1757" customWidth="1"/>
    <col min="5434" max="5434" width="0" style="1757" hidden="1" customWidth="1"/>
    <col min="5435" max="5435" width="41" style="1757" customWidth="1"/>
    <col min="5436" max="5436" width="23.375" style="1757" customWidth="1"/>
    <col min="5437" max="5437" width="15.375" style="1757" customWidth="1"/>
    <col min="5438" max="5438" width="20.375" style="1757" customWidth="1"/>
    <col min="5439" max="5439" width="26" style="1757" customWidth="1"/>
    <col min="5440" max="5440" width="14.375" style="1757" customWidth="1"/>
    <col min="5441" max="5441" width="14.875" style="1757" customWidth="1"/>
    <col min="5442" max="5688" width="9.125" style="1757"/>
    <col min="5689" max="5689" width="5.875" style="1757" customWidth="1"/>
    <col min="5690" max="5690" width="0" style="1757" hidden="1" customWidth="1"/>
    <col min="5691" max="5691" width="41" style="1757" customWidth="1"/>
    <col min="5692" max="5692" width="23.375" style="1757" customWidth="1"/>
    <col min="5693" max="5693" width="15.375" style="1757" customWidth="1"/>
    <col min="5694" max="5694" width="20.375" style="1757" customWidth="1"/>
    <col min="5695" max="5695" width="26" style="1757" customWidth="1"/>
    <col min="5696" max="5696" width="14.375" style="1757" customWidth="1"/>
    <col min="5697" max="5697" width="14.875" style="1757" customWidth="1"/>
    <col min="5698" max="5944" width="9.125" style="1757"/>
    <col min="5945" max="5945" width="5.875" style="1757" customWidth="1"/>
    <col min="5946" max="5946" width="0" style="1757" hidden="1" customWidth="1"/>
    <col min="5947" max="5947" width="41" style="1757" customWidth="1"/>
    <col min="5948" max="5948" width="23.375" style="1757" customWidth="1"/>
    <col min="5949" max="5949" width="15.375" style="1757" customWidth="1"/>
    <col min="5950" max="5950" width="20.375" style="1757" customWidth="1"/>
    <col min="5951" max="5951" width="26" style="1757" customWidth="1"/>
    <col min="5952" max="5952" width="14.375" style="1757" customWidth="1"/>
    <col min="5953" max="5953" width="14.875" style="1757" customWidth="1"/>
    <col min="5954" max="6200" width="9.125" style="1757"/>
    <col min="6201" max="6201" width="5.875" style="1757" customWidth="1"/>
    <col min="6202" max="6202" width="0" style="1757" hidden="1" customWidth="1"/>
    <col min="6203" max="6203" width="41" style="1757" customWidth="1"/>
    <col min="6204" max="6204" width="23.375" style="1757" customWidth="1"/>
    <col min="6205" max="6205" width="15.375" style="1757" customWidth="1"/>
    <col min="6206" max="6206" width="20.375" style="1757" customWidth="1"/>
    <col min="6207" max="6207" width="26" style="1757" customWidth="1"/>
    <col min="6208" max="6208" width="14.375" style="1757" customWidth="1"/>
    <col min="6209" max="6209" width="14.875" style="1757" customWidth="1"/>
    <col min="6210" max="6456" width="9.125" style="1757"/>
    <col min="6457" max="6457" width="5.875" style="1757" customWidth="1"/>
    <col min="6458" max="6458" width="0" style="1757" hidden="1" customWidth="1"/>
    <col min="6459" max="6459" width="41" style="1757" customWidth="1"/>
    <col min="6460" max="6460" width="23.375" style="1757" customWidth="1"/>
    <col min="6461" max="6461" width="15.375" style="1757" customWidth="1"/>
    <col min="6462" max="6462" width="20.375" style="1757" customWidth="1"/>
    <col min="6463" max="6463" width="26" style="1757" customWidth="1"/>
    <col min="6464" max="6464" width="14.375" style="1757" customWidth="1"/>
    <col min="6465" max="6465" width="14.875" style="1757" customWidth="1"/>
    <col min="6466" max="6712" width="9.125" style="1757"/>
    <col min="6713" max="6713" width="5.875" style="1757" customWidth="1"/>
    <col min="6714" max="6714" width="0" style="1757" hidden="1" customWidth="1"/>
    <col min="6715" max="6715" width="41" style="1757" customWidth="1"/>
    <col min="6716" max="6716" width="23.375" style="1757" customWidth="1"/>
    <col min="6717" max="6717" width="15.375" style="1757" customWidth="1"/>
    <col min="6718" max="6718" width="20.375" style="1757" customWidth="1"/>
    <col min="6719" max="6719" width="26" style="1757" customWidth="1"/>
    <col min="6720" max="6720" width="14.375" style="1757" customWidth="1"/>
    <col min="6721" max="6721" width="14.875" style="1757" customWidth="1"/>
    <col min="6722" max="6968" width="9.125" style="1757"/>
    <col min="6969" max="6969" width="5.875" style="1757" customWidth="1"/>
    <col min="6970" max="6970" width="0" style="1757" hidden="1" customWidth="1"/>
    <col min="6971" max="6971" width="41" style="1757" customWidth="1"/>
    <col min="6972" max="6972" width="23.375" style="1757" customWidth="1"/>
    <col min="6973" max="6973" width="15.375" style="1757" customWidth="1"/>
    <col min="6974" max="6974" width="20.375" style="1757" customWidth="1"/>
    <col min="6975" max="6975" width="26" style="1757" customWidth="1"/>
    <col min="6976" max="6976" width="14.375" style="1757" customWidth="1"/>
    <col min="6977" max="6977" width="14.875" style="1757" customWidth="1"/>
    <col min="6978" max="7224" width="9.125" style="1757"/>
    <col min="7225" max="7225" width="5.875" style="1757" customWidth="1"/>
    <col min="7226" max="7226" width="0" style="1757" hidden="1" customWidth="1"/>
    <col min="7227" max="7227" width="41" style="1757" customWidth="1"/>
    <col min="7228" max="7228" width="23.375" style="1757" customWidth="1"/>
    <col min="7229" max="7229" width="15.375" style="1757" customWidth="1"/>
    <col min="7230" max="7230" width="20.375" style="1757" customWidth="1"/>
    <col min="7231" max="7231" width="26" style="1757" customWidth="1"/>
    <col min="7232" max="7232" width="14.375" style="1757" customWidth="1"/>
    <col min="7233" max="7233" width="14.875" style="1757" customWidth="1"/>
    <col min="7234" max="7480" width="9.125" style="1757"/>
    <col min="7481" max="7481" width="5.875" style="1757" customWidth="1"/>
    <col min="7482" max="7482" width="0" style="1757" hidden="1" customWidth="1"/>
    <col min="7483" max="7483" width="41" style="1757" customWidth="1"/>
    <col min="7484" max="7484" width="23.375" style="1757" customWidth="1"/>
    <col min="7485" max="7485" width="15.375" style="1757" customWidth="1"/>
    <col min="7486" max="7486" width="20.375" style="1757" customWidth="1"/>
    <col min="7487" max="7487" width="26" style="1757" customWidth="1"/>
    <col min="7488" max="7488" width="14.375" style="1757" customWidth="1"/>
    <col min="7489" max="7489" width="14.875" style="1757" customWidth="1"/>
    <col min="7490" max="7736" width="9.125" style="1757"/>
    <col min="7737" max="7737" width="5.875" style="1757" customWidth="1"/>
    <col min="7738" max="7738" width="0" style="1757" hidden="1" customWidth="1"/>
    <col min="7739" max="7739" width="41" style="1757" customWidth="1"/>
    <col min="7740" max="7740" width="23.375" style="1757" customWidth="1"/>
    <col min="7741" max="7741" width="15.375" style="1757" customWidth="1"/>
    <col min="7742" max="7742" width="20.375" style="1757" customWidth="1"/>
    <col min="7743" max="7743" width="26" style="1757" customWidth="1"/>
    <col min="7744" max="7744" width="14.375" style="1757" customWidth="1"/>
    <col min="7745" max="7745" width="14.875" style="1757" customWidth="1"/>
    <col min="7746" max="7992" width="9.125" style="1757"/>
    <col min="7993" max="7993" width="5.875" style="1757" customWidth="1"/>
    <col min="7994" max="7994" width="0" style="1757" hidden="1" customWidth="1"/>
    <col min="7995" max="7995" width="41" style="1757" customWidth="1"/>
    <col min="7996" max="7996" width="23.375" style="1757" customWidth="1"/>
    <col min="7997" max="7997" width="15.375" style="1757" customWidth="1"/>
    <col min="7998" max="7998" width="20.375" style="1757" customWidth="1"/>
    <col min="7999" max="7999" width="26" style="1757" customWidth="1"/>
    <col min="8000" max="8000" width="14.375" style="1757" customWidth="1"/>
    <col min="8001" max="8001" width="14.875" style="1757" customWidth="1"/>
    <col min="8002" max="8248" width="9.125" style="1757"/>
    <col min="8249" max="8249" width="5.875" style="1757" customWidth="1"/>
    <col min="8250" max="8250" width="0" style="1757" hidden="1" customWidth="1"/>
    <col min="8251" max="8251" width="41" style="1757" customWidth="1"/>
    <col min="8252" max="8252" width="23.375" style="1757" customWidth="1"/>
    <col min="8253" max="8253" width="15.375" style="1757" customWidth="1"/>
    <col min="8254" max="8254" width="20.375" style="1757" customWidth="1"/>
    <col min="8255" max="8255" width="26" style="1757" customWidth="1"/>
    <col min="8256" max="8256" width="14.375" style="1757" customWidth="1"/>
    <col min="8257" max="8257" width="14.875" style="1757" customWidth="1"/>
    <col min="8258" max="8504" width="9.125" style="1757"/>
    <col min="8505" max="8505" width="5.875" style="1757" customWidth="1"/>
    <col min="8506" max="8506" width="0" style="1757" hidden="1" customWidth="1"/>
    <col min="8507" max="8507" width="41" style="1757" customWidth="1"/>
    <col min="8508" max="8508" width="23.375" style="1757" customWidth="1"/>
    <col min="8509" max="8509" width="15.375" style="1757" customWidth="1"/>
    <col min="8510" max="8510" width="20.375" style="1757" customWidth="1"/>
    <col min="8511" max="8511" width="26" style="1757" customWidth="1"/>
    <col min="8512" max="8512" width="14.375" style="1757" customWidth="1"/>
    <col min="8513" max="8513" width="14.875" style="1757" customWidth="1"/>
    <col min="8514" max="8760" width="9.125" style="1757"/>
    <col min="8761" max="8761" width="5.875" style="1757" customWidth="1"/>
    <col min="8762" max="8762" width="0" style="1757" hidden="1" customWidth="1"/>
    <col min="8763" max="8763" width="41" style="1757" customWidth="1"/>
    <col min="8764" max="8764" width="23.375" style="1757" customWidth="1"/>
    <col min="8765" max="8765" width="15.375" style="1757" customWidth="1"/>
    <col min="8766" max="8766" width="20.375" style="1757" customWidth="1"/>
    <col min="8767" max="8767" width="26" style="1757" customWidth="1"/>
    <col min="8768" max="8768" width="14.375" style="1757" customWidth="1"/>
    <col min="8769" max="8769" width="14.875" style="1757" customWidth="1"/>
    <col min="8770" max="9016" width="9.125" style="1757"/>
    <col min="9017" max="9017" width="5.875" style="1757" customWidth="1"/>
    <col min="9018" max="9018" width="0" style="1757" hidden="1" customWidth="1"/>
    <col min="9019" max="9019" width="41" style="1757" customWidth="1"/>
    <col min="9020" max="9020" width="23.375" style="1757" customWidth="1"/>
    <col min="9021" max="9021" width="15.375" style="1757" customWidth="1"/>
    <col min="9022" max="9022" width="20.375" style="1757" customWidth="1"/>
    <col min="9023" max="9023" width="26" style="1757" customWidth="1"/>
    <col min="9024" max="9024" width="14.375" style="1757" customWidth="1"/>
    <col min="9025" max="9025" width="14.875" style="1757" customWidth="1"/>
    <col min="9026" max="9272" width="9.125" style="1757"/>
    <col min="9273" max="9273" width="5.875" style="1757" customWidth="1"/>
    <col min="9274" max="9274" width="0" style="1757" hidden="1" customWidth="1"/>
    <col min="9275" max="9275" width="41" style="1757" customWidth="1"/>
    <col min="9276" max="9276" width="23.375" style="1757" customWidth="1"/>
    <col min="9277" max="9277" width="15.375" style="1757" customWidth="1"/>
    <col min="9278" max="9278" width="20.375" style="1757" customWidth="1"/>
    <col min="9279" max="9279" width="26" style="1757" customWidth="1"/>
    <col min="9280" max="9280" width="14.375" style="1757" customWidth="1"/>
    <col min="9281" max="9281" width="14.875" style="1757" customWidth="1"/>
    <col min="9282" max="9528" width="9.125" style="1757"/>
    <col min="9529" max="9529" width="5.875" style="1757" customWidth="1"/>
    <col min="9530" max="9530" width="0" style="1757" hidden="1" customWidth="1"/>
    <col min="9531" max="9531" width="41" style="1757" customWidth="1"/>
    <col min="9532" max="9532" width="23.375" style="1757" customWidth="1"/>
    <col min="9533" max="9533" width="15.375" style="1757" customWidth="1"/>
    <col min="9534" max="9534" width="20.375" style="1757" customWidth="1"/>
    <col min="9535" max="9535" width="26" style="1757" customWidth="1"/>
    <col min="9536" max="9536" width="14.375" style="1757" customWidth="1"/>
    <col min="9537" max="9537" width="14.875" style="1757" customWidth="1"/>
    <col min="9538" max="9784" width="9.125" style="1757"/>
    <col min="9785" max="9785" width="5.875" style="1757" customWidth="1"/>
    <col min="9786" max="9786" width="0" style="1757" hidden="1" customWidth="1"/>
    <col min="9787" max="9787" width="41" style="1757" customWidth="1"/>
    <col min="9788" max="9788" width="23.375" style="1757" customWidth="1"/>
    <col min="9789" max="9789" width="15.375" style="1757" customWidth="1"/>
    <col min="9790" max="9790" width="20.375" style="1757" customWidth="1"/>
    <col min="9791" max="9791" width="26" style="1757" customWidth="1"/>
    <col min="9792" max="9792" width="14.375" style="1757" customWidth="1"/>
    <col min="9793" max="9793" width="14.875" style="1757" customWidth="1"/>
    <col min="9794" max="10040" width="9.125" style="1757"/>
    <col min="10041" max="10041" width="5.875" style="1757" customWidth="1"/>
    <col min="10042" max="10042" width="0" style="1757" hidden="1" customWidth="1"/>
    <col min="10043" max="10043" width="41" style="1757" customWidth="1"/>
    <col min="10044" max="10044" width="23.375" style="1757" customWidth="1"/>
    <col min="10045" max="10045" width="15.375" style="1757" customWidth="1"/>
    <col min="10046" max="10046" width="20.375" style="1757" customWidth="1"/>
    <col min="10047" max="10047" width="26" style="1757" customWidth="1"/>
    <col min="10048" max="10048" width="14.375" style="1757" customWidth="1"/>
    <col min="10049" max="10049" width="14.875" style="1757" customWidth="1"/>
    <col min="10050" max="10296" width="9.125" style="1757"/>
    <col min="10297" max="10297" width="5.875" style="1757" customWidth="1"/>
    <col min="10298" max="10298" width="0" style="1757" hidden="1" customWidth="1"/>
    <col min="10299" max="10299" width="41" style="1757" customWidth="1"/>
    <col min="10300" max="10300" width="23.375" style="1757" customWidth="1"/>
    <col min="10301" max="10301" width="15.375" style="1757" customWidth="1"/>
    <col min="10302" max="10302" width="20.375" style="1757" customWidth="1"/>
    <col min="10303" max="10303" width="26" style="1757" customWidth="1"/>
    <col min="10304" max="10304" width="14.375" style="1757" customWidth="1"/>
    <col min="10305" max="10305" width="14.875" style="1757" customWidth="1"/>
    <col min="10306" max="10552" width="9.125" style="1757"/>
    <col min="10553" max="10553" width="5.875" style="1757" customWidth="1"/>
    <col min="10554" max="10554" width="0" style="1757" hidden="1" customWidth="1"/>
    <col min="10555" max="10555" width="41" style="1757" customWidth="1"/>
    <col min="10556" max="10556" width="23.375" style="1757" customWidth="1"/>
    <col min="10557" max="10557" width="15.375" style="1757" customWidth="1"/>
    <col min="10558" max="10558" width="20.375" style="1757" customWidth="1"/>
    <col min="10559" max="10559" width="26" style="1757" customWidth="1"/>
    <col min="10560" max="10560" width="14.375" style="1757" customWidth="1"/>
    <col min="10561" max="10561" width="14.875" style="1757" customWidth="1"/>
    <col min="10562" max="10808" width="9.125" style="1757"/>
    <col min="10809" max="10809" width="5.875" style="1757" customWidth="1"/>
    <col min="10810" max="10810" width="0" style="1757" hidden="1" customWidth="1"/>
    <col min="10811" max="10811" width="41" style="1757" customWidth="1"/>
    <col min="10812" max="10812" width="23.375" style="1757" customWidth="1"/>
    <col min="10813" max="10813" width="15.375" style="1757" customWidth="1"/>
    <col min="10814" max="10814" width="20.375" style="1757" customWidth="1"/>
    <col min="10815" max="10815" width="26" style="1757" customWidth="1"/>
    <col min="10816" max="10816" width="14.375" style="1757" customWidth="1"/>
    <col min="10817" max="10817" width="14.875" style="1757" customWidth="1"/>
    <col min="10818" max="11064" width="9.125" style="1757"/>
    <col min="11065" max="11065" width="5.875" style="1757" customWidth="1"/>
    <col min="11066" max="11066" width="0" style="1757" hidden="1" customWidth="1"/>
    <col min="11067" max="11067" width="41" style="1757" customWidth="1"/>
    <col min="11068" max="11068" width="23.375" style="1757" customWidth="1"/>
    <col min="11069" max="11069" width="15.375" style="1757" customWidth="1"/>
    <col min="11070" max="11070" width="20.375" style="1757" customWidth="1"/>
    <col min="11071" max="11071" width="26" style="1757" customWidth="1"/>
    <col min="11072" max="11072" width="14.375" style="1757" customWidth="1"/>
    <col min="11073" max="11073" width="14.875" style="1757" customWidth="1"/>
    <col min="11074" max="11320" width="9.125" style="1757"/>
    <col min="11321" max="11321" width="5.875" style="1757" customWidth="1"/>
    <col min="11322" max="11322" width="0" style="1757" hidden="1" customWidth="1"/>
    <col min="11323" max="11323" width="41" style="1757" customWidth="1"/>
    <col min="11324" max="11324" width="23.375" style="1757" customWidth="1"/>
    <col min="11325" max="11325" width="15.375" style="1757" customWidth="1"/>
    <col min="11326" max="11326" width="20.375" style="1757" customWidth="1"/>
    <col min="11327" max="11327" width="26" style="1757" customWidth="1"/>
    <col min="11328" max="11328" width="14.375" style="1757" customWidth="1"/>
    <col min="11329" max="11329" width="14.875" style="1757" customWidth="1"/>
    <col min="11330" max="11576" width="9.125" style="1757"/>
    <col min="11577" max="11577" width="5.875" style="1757" customWidth="1"/>
    <col min="11578" max="11578" width="0" style="1757" hidden="1" customWidth="1"/>
    <col min="11579" max="11579" width="41" style="1757" customWidth="1"/>
    <col min="11580" max="11580" width="23.375" style="1757" customWidth="1"/>
    <col min="11581" max="11581" width="15.375" style="1757" customWidth="1"/>
    <col min="11582" max="11582" width="20.375" style="1757" customWidth="1"/>
    <col min="11583" max="11583" width="26" style="1757" customWidth="1"/>
    <col min="11584" max="11584" width="14.375" style="1757" customWidth="1"/>
    <col min="11585" max="11585" width="14.875" style="1757" customWidth="1"/>
    <col min="11586" max="11832" width="9.125" style="1757"/>
    <col min="11833" max="11833" width="5.875" style="1757" customWidth="1"/>
    <col min="11834" max="11834" width="0" style="1757" hidden="1" customWidth="1"/>
    <col min="11835" max="11835" width="41" style="1757" customWidth="1"/>
    <col min="11836" max="11836" width="23.375" style="1757" customWidth="1"/>
    <col min="11837" max="11837" width="15.375" style="1757" customWidth="1"/>
    <col min="11838" max="11838" width="20.375" style="1757" customWidth="1"/>
    <col min="11839" max="11839" width="26" style="1757" customWidth="1"/>
    <col min="11840" max="11840" width="14.375" style="1757" customWidth="1"/>
    <col min="11841" max="11841" width="14.875" style="1757" customWidth="1"/>
    <col min="11842" max="12088" width="9.125" style="1757"/>
    <col min="12089" max="12089" width="5.875" style="1757" customWidth="1"/>
    <col min="12090" max="12090" width="0" style="1757" hidden="1" customWidth="1"/>
    <col min="12091" max="12091" width="41" style="1757" customWidth="1"/>
    <col min="12092" max="12092" width="23.375" style="1757" customWidth="1"/>
    <col min="12093" max="12093" width="15.375" style="1757" customWidth="1"/>
    <col min="12094" max="12094" width="20.375" style="1757" customWidth="1"/>
    <col min="12095" max="12095" width="26" style="1757" customWidth="1"/>
    <col min="12096" max="12096" width="14.375" style="1757" customWidth="1"/>
    <col min="12097" max="12097" width="14.875" style="1757" customWidth="1"/>
    <col min="12098" max="12344" width="9.125" style="1757"/>
    <col min="12345" max="12345" width="5.875" style="1757" customWidth="1"/>
    <col min="12346" max="12346" width="0" style="1757" hidden="1" customWidth="1"/>
    <col min="12347" max="12347" width="41" style="1757" customWidth="1"/>
    <col min="12348" max="12348" width="23.375" style="1757" customWidth="1"/>
    <col min="12349" max="12349" width="15.375" style="1757" customWidth="1"/>
    <col min="12350" max="12350" width="20.375" style="1757" customWidth="1"/>
    <col min="12351" max="12351" width="26" style="1757" customWidth="1"/>
    <col min="12352" max="12352" width="14.375" style="1757" customWidth="1"/>
    <col min="12353" max="12353" width="14.875" style="1757" customWidth="1"/>
    <col min="12354" max="12600" width="9.125" style="1757"/>
    <col min="12601" max="12601" width="5.875" style="1757" customWidth="1"/>
    <col min="12602" max="12602" width="0" style="1757" hidden="1" customWidth="1"/>
    <col min="12603" max="12603" width="41" style="1757" customWidth="1"/>
    <col min="12604" max="12604" width="23.375" style="1757" customWidth="1"/>
    <col min="12605" max="12605" width="15.375" style="1757" customWidth="1"/>
    <col min="12606" max="12606" width="20.375" style="1757" customWidth="1"/>
    <col min="12607" max="12607" width="26" style="1757" customWidth="1"/>
    <col min="12608" max="12608" width="14.375" style="1757" customWidth="1"/>
    <col min="12609" max="12609" width="14.875" style="1757" customWidth="1"/>
    <col min="12610" max="12856" width="9.125" style="1757"/>
    <col min="12857" max="12857" width="5.875" style="1757" customWidth="1"/>
    <col min="12858" max="12858" width="0" style="1757" hidden="1" customWidth="1"/>
    <col min="12859" max="12859" width="41" style="1757" customWidth="1"/>
    <col min="12860" max="12860" width="23.375" style="1757" customWidth="1"/>
    <col min="12861" max="12861" width="15.375" style="1757" customWidth="1"/>
    <col min="12862" max="12862" width="20.375" style="1757" customWidth="1"/>
    <col min="12863" max="12863" width="26" style="1757" customWidth="1"/>
    <col min="12864" max="12864" width="14.375" style="1757" customWidth="1"/>
    <col min="12865" max="12865" width="14.875" style="1757" customWidth="1"/>
    <col min="12866" max="13112" width="9.125" style="1757"/>
    <col min="13113" max="13113" width="5.875" style="1757" customWidth="1"/>
    <col min="13114" max="13114" width="0" style="1757" hidden="1" customWidth="1"/>
    <col min="13115" max="13115" width="41" style="1757" customWidth="1"/>
    <col min="13116" max="13116" width="23.375" style="1757" customWidth="1"/>
    <col min="13117" max="13117" width="15.375" style="1757" customWidth="1"/>
    <col min="13118" max="13118" width="20.375" style="1757" customWidth="1"/>
    <col min="13119" max="13119" width="26" style="1757" customWidth="1"/>
    <col min="13120" max="13120" width="14.375" style="1757" customWidth="1"/>
    <col min="13121" max="13121" width="14.875" style="1757" customWidth="1"/>
    <col min="13122" max="13368" width="9.125" style="1757"/>
    <col min="13369" max="13369" width="5.875" style="1757" customWidth="1"/>
    <col min="13370" max="13370" width="0" style="1757" hidden="1" customWidth="1"/>
    <col min="13371" max="13371" width="41" style="1757" customWidth="1"/>
    <col min="13372" max="13372" width="23.375" style="1757" customWidth="1"/>
    <col min="13373" max="13373" width="15.375" style="1757" customWidth="1"/>
    <col min="13374" max="13374" width="20.375" style="1757" customWidth="1"/>
    <col min="13375" max="13375" width="26" style="1757" customWidth="1"/>
    <col min="13376" max="13376" width="14.375" style="1757" customWidth="1"/>
    <col min="13377" max="13377" width="14.875" style="1757" customWidth="1"/>
    <col min="13378" max="13624" width="9.125" style="1757"/>
    <col min="13625" max="13625" width="5.875" style="1757" customWidth="1"/>
    <col min="13626" max="13626" width="0" style="1757" hidden="1" customWidth="1"/>
    <col min="13627" max="13627" width="41" style="1757" customWidth="1"/>
    <col min="13628" max="13628" width="23.375" style="1757" customWidth="1"/>
    <col min="13629" max="13629" width="15.375" style="1757" customWidth="1"/>
    <col min="13630" max="13630" width="20.375" style="1757" customWidth="1"/>
    <col min="13631" max="13631" width="26" style="1757" customWidth="1"/>
    <col min="13632" max="13632" width="14.375" style="1757" customWidth="1"/>
    <col min="13633" max="13633" width="14.875" style="1757" customWidth="1"/>
    <col min="13634" max="13880" width="9.125" style="1757"/>
    <col min="13881" max="13881" width="5.875" style="1757" customWidth="1"/>
    <col min="13882" max="13882" width="0" style="1757" hidden="1" customWidth="1"/>
    <col min="13883" max="13883" width="41" style="1757" customWidth="1"/>
    <col min="13884" max="13884" width="23.375" style="1757" customWidth="1"/>
    <col min="13885" max="13885" width="15.375" style="1757" customWidth="1"/>
    <col min="13886" max="13886" width="20.375" style="1757" customWidth="1"/>
    <col min="13887" max="13887" width="26" style="1757" customWidth="1"/>
    <col min="13888" max="13888" width="14.375" style="1757" customWidth="1"/>
    <col min="13889" max="13889" width="14.875" style="1757" customWidth="1"/>
    <col min="13890" max="14136" width="9.125" style="1757"/>
    <col min="14137" max="14137" width="5.875" style="1757" customWidth="1"/>
    <col min="14138" max="14138" width="0" style="1757" hidden="1" customWidth="1"/>
    <col min="14139" max="14139" width="41" style="1757" customWidth="1"/>
    <col min="14140" max="14140" width="23.375" style="1757" customWidth="1"/>
    <col min="14141" max="14141" width="15.375" style="1757" customWidth="1"/>
    <col min="14142" max="14142" width="20.375" style="1757" customWidth="1"/>
    <col min="14143" max="14143" width="26" style="1757" customWidth="1"/>
    <col min="14144" max="14144" width="14.375" style="1757" customWidth="1"/>
    <col min="14145" max="14145" width="14.875" style="1757" customWidth="1"/>
    <col min="14146" max="14392" width="9.125" style="1757"/>
    <col min="14393" max="14393" width="5.875" style="1757" customWidth="1"/>
    <col min="14394" max="14394" width="0" style="1757" hidden="1" customWidth="1"/>
    <col min="14395" max="14395" width="41" style="1757" customWidth="1"/>
    <col min="14396" max="14396" width="23.375" style="1757" customWidth="1"/>
    <col min="14397" max="14397" width="15.375" style="1757" customWidth="1"/>
    <col min="14398" max="14398" width="20.375" style="1757" customWidth="1"/>
    <col min="14399" max="14399" width="26" style="1757" customWidth="1"/>
    <col min="14400" max="14400" width="14.375" style="1757" customWidth="1"/>
    <col min="14401" max="14401" width="14.875" style="1757" customWidth="1"/>
    <col min="14402" max="14648" width="9.125" style="1757"/>
    <col min="14649" max="14649" width="5.875" style="1757" customWidth="1"/>
    <col min="14650" max="14650" width="0" style="1757" hidden="1" customWidth="1"/>
    <col min="14651" max="14651" width="41" style="1757" customWidth="1"/>
    <col min="14652" max="14652" width="23.375" style="1757" customWidth="1"/>
    <col min="14653" max="14653" width="15.375" style="1757" customWidth="1"/>
    <col min="14654" max="14654" width="20.375" style="1757" customWidth="1"/>
    <col min="14655" max="14655" width="26" style="1757" customWidth="1"/>
    <col min="14656" max="14656" width="14.375" style="1757" customWidth="1"/>
    <col min="14657" max="14657" width="14.875" style="1757" customWidth="1"/>
    <col min="14658" max="14904" width="9.125" style="1757"/>
    <col min="14905" max="14905" width="5.875" style="1757" customWidth="1"/>
    <col min="14906" max="14906" width="0" style="1757" hidden="1" customWidth="1"/>
    <col min="14907" max="14907" width="41" style="1757" customWidth="1"/>
    <col min="14908" max="14908" width="23.375" style="1757" customWidth="1"/>
    <col min="14909" max="14909" width="15.375" style="1757" customWidth="1"/>
    <col min="14910" max="14910" width="20.375" style="1757" customWidth="1"/>
    <col min="14911" max="14911" width="26" style="1757" customWidth="1"/>
    <col min="14912" max="14912" width="14.375" style="1757" customWidth="1"/>
    <col min="14913" max="14913" width="14.875" style="1757" customWidth="1"/>
    <col min="14914" max="15160" width="9.125" style="1757"/>
    <col min="15161" max="15161" width="5.875" style="1757" customWidth="1"/>
    <col min="15162" max="15162" width="0" style="1757" hidden="1" customWidth="1"/>
    <col min="15163" max="15163" width="41" style="1757" customWidth="1"/>
    <col min="15164" max="15164" width="23.375" style="1757" customWidth="1"/>
    <col min="15165" max="15165" width="15.375" style="1757" customWidth="1"/>
    <col min="15166" max="15166" width="20.375" style="1757" customWidth="1"/>
    <col min="15167" max="15167" width="26" style="1757" customWidth="1"/>
    <col min="15168" max="15168" width="14.375" style="1757" customWidth="1"/>
    <col min="15169" max="15169" width="14.875" style="1757" customWidth="1"/>
    <col min="15170" max="15416" width="9.125" style="1757"/>
    <col min="15417" max="15417" width="5.875" style="1757" customWidth="1"/>
    <col min="15418" max="15418" width="0" style="1757" hidden="1" customWidth="1"/>
    <col min="15419" max="15419" width="41" style="1757" customWidth="1"/>
    <col min="15420" max="15420" width="23.375" style="1757" customWidth="1"/>
    <col min="15421" max="15421" width="15.375" style="1757" customWidth="1"/>
    <col min="15422" max="15422" width="20.375" style="1757" customWidth="1"/>
    <col min="15423" max="15423" width="26" style="1757" customWidth="1"/>
    <col min="15424" max="15424" width="14.375" style="1757" customWidth="1"/>
    <col min="15425" max="15425" width="14.875" style="1757" customWidth="1"/>
    <col min="15426" max="15672" width="9.125" style="1757"/>
    <col min="15673" max="15673" width="5.875" style="1757" customWidth="1"/>
    <col min="15674" max="15674" width="0" style="1757" hidden="1" customWidth="1"/>
    <col min="15675" max="15675" width="41" style="1757" customWidth="1"/>
    <col min="15676" max="15676" width="23.375" style="1757" customWidth="1"/>
    <col min="15677" max="15677" width="15.375" style="1757" customWidth="1"/>
    <col min="15678" max="15678" width="20.375" style="1757" customWidth="1"/>
    <col min="15679" max="15679" width="26" style="1757" customWidth="1"/>
    <col min="15680" max="15680" width="14.375" style="1757" customWidth="1"/>
    <col min="15681" max="15681" width="14.875" style="1757" customWidth="1"/>
    <col min="15682" max="15928" width="9.125" style="1757"/>
    <col min="15929" max="15929" width="5.875" style="1757" customWidth="1"/>
    <col min="15930" max="15930" width="0" style="1757" hidden="1" customWidth="1"/>
    <col min="15931" max="15931" width="41" style="1757" customWidth="1"/>
    <col min="15932" max="15932" width="23.375" style="1757" customWidth="1"/>
    <col min="15933" max="15933" width="15.375" style="1757" customWidth="1"/>
    <col min="15934" max="15934" width="20.375" style="1757" customWidth="1"/>
    <col min="15935" max="15935" width="26" style="1757" customWidth="1"/>
    <col min="15936" max="15936" width="14.375" style="1757" customWidth="1"/>
    <col min="15937" max="15937" width="14.875" style="1757" customWidth="1"/>
    <col min="15938" max="16384" width="9.125" style="1757"/>
  </cols>
  <sheetData>
    <row r="2" spans="2:7">
      <c r="B2" s="2157" t="s">
        <v>576</v>
      </c>
      <c r="C2" s="2157"/>
      <c r="D2" s="2157"/>
      <c r="E2" s="2157"/>
      <c r="F2" s="2157"/>
      <c r="G2" s="2157"/>
    </row>
    <row r="3" spans="2:7">
      <c r="B3" s="1798"/>
      <c r="C3" s="2158" t="s">
        <v>3197</v>
      </c>
      <c r="D3" s="2158"/>
      <c r="E3" s="2158"/>
      <c r="F3" s="2158"/>
      <c r="G3" s="2158"/>
    </row>
    <row r="4" spans="2:7" ht="18.75" thickBot="1"/>
    <row r="5" spans="2:7" ht="19.5" thickBot="1">
      <c r="C5" s="1797" t="s">
        <v>6</v>
      </c>
      <c r="D5" s="2150" t="s">
        <v>3196</v>
      </c>
      <c r="E5" s="2151"/>
      <c r="F5" s="2151"/>
      <c r="G5" s="2152"/>
    </row>
    <row r="6" spans="2:7" ht="19.5" thickBot="1">
      <c r="C6" s="1797" t="s">
        <v>8</v>
      </c>
      <c r="D6" s="2150" t="s">
        <v>3195</v>
      </c>
      <c r="E6" s="2151"/>
      <c r="F6" s="2151"/>
      <c r="G6" s="2152"/>
    </row>
    <row r="7" spans="2:7" ht="19.5" thickBot="1">
      <c r="C7" s="1797" t="s">
        <v>10</v>
      </c>
      <c r="D7" s="2150" t="s">
        <v>580</v>
      </c>
      <c r="E7" s="2151"/>
      <c r="F7" s="2151"/>
      <c r="G7" s="2152"/>
    </row>
    <row r="8" spans="2:7" ht="19.5" thickBot="1">
      <c r="C8" s="2147" t="s">
        <v>12</v>
      </c>
      <c r="D8" s="2148"/>
      <c r="E8" s="2148"/>
      <c r="F8" s="2148"/>
      <c r="G8" s="2149"/>
    </row>
    <row r="9" spans="2:7" ht="18.75" thickBot="1">
      <c r="C9" s="2150" t="s">
        <v>3194</v>
      </c>
      <c r="D9" s="2151"/>
      <c r="E9" s="2151"/>
      <c r="F9" s="2151"/>
      <c r="G9" s="2152"/>
    </row>
    <row r="10" spans="2:7" ht="3.75" customHeight="1" thickBot="1">
      <c r="C10" s="2150"/>
      <c r="D10" s="2151"/>
      <c r="E10" s="2151"/>
      <c r="F10" s="2151"/>
      <c r="G10" s="2152"/>
    </row>
    <row r="11" spans="2:7" ht="18.75" thickBot="1">
      <c r="C11" s="2150"/>
      <c r="D11" s="2151"/>
      <c r="E11" s="2151"/>
      <c r="F11" s="2151"/>
      <c r="G11" s="2152"/>
    </row>
    <row r="12" spans="2:7" ht="73.5" customHeight="1" thickBot="1">
      <c r="C12" s="1796" t="s">
        <v>14</v>
      </c>
      <c r="D12" s="2151" t="s">
        <v>3193</v>
      </c>
      <c r="E12" s="2153"/>
      <c r="F12" s="2153"/>
      <c r="G12" s="2154"/>
    </row>
    <row r="13" spans="2:7" ht="18.75">
      <c r="C13" s="2155" t="s">
        <v>209</v>
      </c>
      <c r="D13" s="1773">
        <v>2023</v>
      </c>
      <c r="E13" s="1773">
        <v>2024</v>
      </c>
      <c r="F13" s="1773">
        <v>2025</v>
      </c>
      <c r="G13" s="1773">
        <v>2026</v>
      </c>
    </row>
    <row r="14" spans="2:7" ht="19.5" thickBot="1">
      <c r="C14" s="2156"/>
      <c r="D14" s="1771" t="s">
        <v>22</v>
      </c>
      <c r="E14" s="1771" t="s">
        <v>23</v>
      </c>
      <c r="F14" s="1771" t="s">
        <v>23</v>
      </c>
      <c r="G14" s="1771" t="s">
        <v>23</v>
      </c>
    </row>
    <row r="15" spans="2:7" ht="38.25" customHeight="1" thickBot="1">
      <c r="C15" s="1785" t="s">
        <v>3192</v>
      </c>
      <c r="D15" s="1794">
        <v>1</v>
      </c>
      <c r="E15" s="1794">
        <v>1</v>
      </c>
      <c r="F15" s="1794">
        <v>0</v>
      </c>
      <c r="G15" s="1794">
        <v>0</v>
      </c>
    </row>
    <row r="16" spans="2:7" ht="83.25" customHeight="1" thickBot="1">
      <c r="C16" s="1766" t="s">
        <v>588</v>
      </c>
      <c r="D16" s="2150" t="s">
        <v>3191</v>
      </c>
      <c r="E16" s="2151"/>
      <c r="F16" s="2151"/>
      <c r="G16" s="2152"/>
    </row>
    <row r="17" spans="3:7" ht="24" customHeight="1" thickBot="1">
      <c r="C17" s="2150" t="s">
        <v>590</v>
      </c>
      <c r="D17" s="2151"/>
      <c r="E17" s="2151"/>
      <c r="F17" s="2151"/>
      <c r="G17" s="2152"/>
    </row>
    <row r="18" spans="3:7" ht="25.5" customHeight="1" thickBot="1">
      <c r="C18" s="1785"/>
      <c r="D18" s="1795"/>
      <c r="E18" s="1794" t="s">
        <v>592</v>
      </c>
      <c r="F18" s="1794" t="s">
        <v>592</v>
      </c>
      <c r="G18" s="1794" t="s">
        <v>592</v>
      </c>
    </row>
    <row r="19" spans="3:7" ht="57" thickBot="1">
      <c r="C19" s="1785" t="s">
        <v>3190</v>
      </c>
      <c r="D19" s="1793">
        <v>130</v>
      </c>
      <c r="E19" s="1793">
        <v>86</v>
      </c>
      <c r="F19" s="1793">
        <v>0</v>
      </c>
      <c r="G19" s="1793">
        <v>0</v>
      </c>
    </row>
    <row r="20" spans="3:7" ht="26.25" customHeight="1" thickBot="1">
      <c r="C20" s="2163" t="s">
        <v>595</v>
      </c>
      <c r="D20" s="2164"/>
      <c r="E20" s="2164"/>
      <c r="F20" s="2164"/>
      <c r="G20" s="2165"/>
    </row>
    <row r="21" spans="3:7" ht="25.5" customHeight="1" thickBot="1">
      <c r="C21" s="2163" t="s">
        <v>596</v>
      </c>
      <c r="D21" s="2164"/>
      <c r="E21" s="2164"/>
      <c r="F21" s="2164"/>
      <c r="G21" s="2165"/>
    </row>
    <row r="22" spans="3:7" ht="24" customHeight="1" thickBot="1">
      <c r="C22" s="1779" t="s">
        <v>597</v>
      </c>
      <c r="D22" s="2150" t="s">
        <v>3189</v>
      </c>
      <c r="E22" s="2153"/>
      <c r="F22" s="2153"/>
      <c r="G22" s="2154"/>
    </row>
    <row r="23" spans="3:7" ht="23.25" customHeight="1" thickBot="1">
      <c r="C23" s="1775" t="s">
        <v>599</v>
      </c>
      <c r="D23" s="2150" t="s">
        <v>3188</v>
      </c>
      <c r="E23" s="2153"/>
      <c r="F23" s="2153"/>
      <c r="G23" s="2154"/>
    </row>
    <row r="24" spans="3:7" ht="23.25" customHeight="1" thickBot="1">
      <c r="C24" s="1792" t="s">
        <v>21</v>
      </c>
      <c r="D24" s="2166" t="s">
        <v>666</v>
      </c>
      <c r="E24" s="2167"/>
      <c r="F24" s="2167"/>
      <c r="G24" s="2168"/>
    </row>
    <row r="25" spans="3:7" ht="18.75">
      <c r="C25" s="2155"/>
      <c r="D25" s="1773">
        <v>2023</v>
      </c>
      <c r="E25" s="1773">
        <v>2024</v>
      </c>
      <c r="F25" s="1773">
        <v>2025</v>
      </c>
      <c r="G25" s="1773">
        <v>2026</v>
      </c>
    </row>
    <row r="26" spans="3:7" ht="19.5" thickBot="1">
      <c r="C26" s="2156"/>
      <c r="D26" s="1771" t="s">
        <v>22</v>
      </c>
      <c r="E26" s="1771" t="s">
        <v>23</v>
      </c>
      <c r="F26" s="1771" t="s">
        <v>23</v>
      </c>
      <c r="G26" s="1771" t="s">
        <v>23</v>
      </c>
    </row>
    <row r="27" spans="3:7" ht="19.5" thickBot="1">
      <c r="C27" s="1775" t="s">
        <v>33</v>
      </c>
      <c r="D27" s="1791">
        <v>130</v>
      </c>
      <c r="E27" s="1791">
        <v>86</v>
      </c>
      <c r="F27" s="1791">
        <v>0</v>
      </c>
      <c r="G27" s="1791">
        <v>0</v>
      </c>
    </row>
    <row r="28" spans="3:7" ht="19.5" thickBot="1">
      <c r="C28" s="1775" t="s">
        <v>602</v>
      </c>
      <c r="D28" s="1776">
        <f>D57</f>
        <v>88700</v>
      </c>
      <c r="E28" s="1776">
        <f>E57</f>
        <v>113400</v>
      </c>
      <c r="F28" s="1776">
        <f>F57</f>
        <v>0</v>
      </c>
      <c r="G28" s="1776">
        <f>G57</f>
        <v>0</v>
      </c>
    </row>
    <row r="29" spans="3:7" ht="19.5" thickBot="1">
      <c r="C29" s="1775" t="s">
        <v>603</v>
      </c>
      <c r="D29" s="1776">
        <f>D28/D27</f>
        <v>682.30769230769226</v>
      </c>
      <c r="E29" s="1776">
        <f>E28/E27</f>
        <v>1318.6046511627908</v>
      </c>
      <c r="F29" s="1776">
        <v>0</v>
      </c>
      <c r="G29" s="1776">
        <v>0</v>
      </c>
    </row>
    <row r="30" spans="3:7" ht="19.5" thickBot="1">
      <c r="C30" s="1775" t="s">
        <v>604</v>
      </c>
      <c r="D30" s="1772" t="s">
        <v>627</v>
      </c>
      <c r="E30" s="1774">
        <f t="shared" ref="E30:F32" si="0">(E27-D27)/D27</f>
        <v>-0.33846153846153848</v>
      </c>
      <c r="F30" s="1774">
        <f t="shared" si="0"/>
        <v>-1</v>
      </c>
      <c r="G30" s="1774">
        <v>0</v>
      </c>
    </row>
    <row r="31" spans="3:7" ht="19.5" thickBot="1">
      <c r="C31" s="1775" t="s">
        <v>605</v>
      </c>
      <c r="D31" s="1772" t="s">
        <v>627</v>
      </c>
      <c r="E31" s="1774">
        <f t="shared" si="0"/>
        <v>0.27846674182638104</v>
      </c>
      <c r="F31" s="1774">
        <f t="shared" si="0"/>
        <v>-1</v>
      </c>
      <c r="G31" s="1774">
        <v>0</v>
      </c>
    </row>
    <row r="32" spans="3:7" ht="19.5" thickBot="1">
      <c r="C32" s="1775" t="s">
        <v>47</v>
      </c>
      <c r="D32" s="1772" t="s">
        <v>627</v>
      </c>
      <c r="E32" s="1774">
        <f t="shared" si="0"/>
        <v>0.9325660050863902</v>
      </c>
      <c r="F32" s="1774">
        <f t="shared" si="0"/>
        <v>-1</v>
      </c>
      <c r="G32" s="1774">
        <v>0</v>
      </c>
    </row>
    <row r="33" spans="3:7" ht="32.25" customHeight="1" thickBot="1">
      <c r="C33" s="2169" t="s">
        <v>3187</v>
      </c>
      <c r="D33" s="2170"/>
      <c r="E33" s="2170"/>
      <c r="F33" s="2170"/>
      <c r="G33" s="2171"/>
    </row>
    <row r="34" spans="3:7" ht="20.25" customHeight="1">
      <c r="C34" s="2155"/>
      <c r="D34" s="1773">
        <v>2023</v>
      </c>
      <c r="E34" s="1773">
        <v>2024</v>
      </c>
      <c r="F34" s="1773">
        <v>2025</v>
      </c>
      <c r="G34" s="1773">
        <v>2026</v>
      </c>
    </row>
    <row r="35" spans="3:7" ht="26.25" customHeight="1" thickBot="1">
      <c r="C35" s="2156"/>
      <c r="D35" s="1771" t="s">
        <v>22</v>
      </c>
      <c r="E35" s="1771" t="s">
        <v>23</v>
      </c>
      <c r="F35" s="1771" t="s">
        <v>23</v>
      </c>
      <c r="G35" s="1771" t="s">
        <v>23</v>
      </c>
    </row>
    <row r="36" spans="3:7" ht="35.25" customHeight="1" thickBot="1">
      <c r="C36" s="1764" t="s">
        <v>607</v>
      </c>
      <c r="D36" s="1790">
        <f>D37</f>
        <v>70300</v>
      </c>
      <c r="E36" s="1790">
        <v>91600</v>
      </c>
      <c r="F36" s="1790"/>
      <c r="G36" s="1790"/>
    </row>
    <row r="37" spans="3:7" ht="27.75" customHeight="1" thickBot="1">
      <c r="C37" s="1763" t="s">
        <v>608</v>
      </c>
      <c r="D37" s="1765">
        <v>70300</v>
      </c>
      <c r="E37" s="1765">
        <f>E36</f>
        <v>91600</v>
      </c>
      <c r="F37" s="1765">
        <f>F36</f>
        <v>0</v>
      </c>
      <c r="G37" s="1765">
        <f>G36</f>
        <v>0</v>
      </c>
    </row>
    <row r="38" spans="3:7" ht="24.75" customHeight="1" thickBot="1">
      <c r="C38" s="1763" t="s">
        <v>609</v>
      </c>
      <c r="D38" s="1765">
        <v>0</v>
      </c>
      <c r="E38" s="1765">
        <v>0</v>
      </c>
      <c r="F38" s="1765">
        <v>0</v>
      </c>
      <c r="G38" s="1765">
        <v>0</v>
      </c>
    </row>
    <row r="39" spans="3:7" ht="38.25" thickBot="1">
      <c r="C39" s="1764" t="s">
        <v>610</v>
      </c>
      <c r="D39" s="1790">
        <v>9100</v>
      </c>
      <c r="E39" s="1790">
        <v>9600</v>
      </c>
      <c r="F39" s="1790"/>
      <c r="G39" s="1790"/>
    </row>
    <row r="40" spans="3:7" ht="30.75" customHeight="1" thickBot="1">
      <c r="C40" s="1763" t="s">
        <v>608</v>
      </c>
      <c r="D40" s="1765">
        <f>D39</f>
        <v>9100</v>
      </c>
      <c r="E40" s="1765">
        <f>E39</f>
        <v>9600</v>
      </c>
      <c r="F40" s="1765">
        <f>F39</f>
        <v>0</v>
      </c>
      <c r="G40" s="1765">
        <f>G39</f>
        <v>0</v>
      </c>
    </row>
    <row r="41" spans="3:7" ht="19.5" thickBot="1">
      <c r="C41" s="1763" t="s">
        <v>609</v>
      </c>
      <c r="D41" s="1765"/>
      <c r="E41" s="1762"/>
      <c r="F41" s="1762"/>
      <c r="G41" s="1762"/>
    </row>
    <row r="42" spans="3:7" ht="27.75" customHeight="1" thickBot="1">
      <c r="C42" s="1764" t="s">
        <v>611</v>
      </c>
      <c r="D42" s="1765">
        <v>9300</v>
      </c>
      <c r="E42" s="1762">
        <v>12200</v>
      </c>
      <c r="F42" s="1762"/>
      <c r="G42" s="1762"/>
    </row>
    <row r="43" spans="3:7" ht="36" customHeight="1" thickBot="1">
      <c r="C43" s="1763" t="s">
        <v>608</v>
      </c>
      <c r="D43" s="1765">
        <f>D42</f>
        <v>9300</v>
      </c>
      <c r="E43" s="1765">
        <f>E42</f>
        <v>12200</v>
      </c>
      <c r="F43" s="1765"/>
      <c r="G43" s="1765">
        <f>G42</f>
        <v>0</v>
      </c>
    </row>
    <row r="44" spans="3:7" ht="19.5" thickBot="1">
      <c r="C44" s="1763" t="s">
        <v>609</v>
      </c>
      <c r="D44" s="1765"/>
      <c r="E44" s="1762"/>
      <c r="F44" s="1762"/>
      <c r="G44" s="1762"/>
    </row>
    <row r="45" spans="3:7" ht="19.5" thickBot="1">
      <c r="C45" s="1764" t="s">
        <v>612</v>
      </c>
      <c r="D45" s="1765"/>
      <c r="E45" s="1762"/>
      <c r="F45" s="1762"/>
      <c r="G45" s="1762"/>
    </row>
    <row r="46" spans="3:7" ht="19.5" thickBot="1">
      <c r="C46" s="1789" t="s">
        <v>608</v>
      </c>
      <c r="D46" s="1765"/>
      <c r="E46" s="1762"/>
      <c r="F46" s="1762"/>
      <c r="G46" s="1762"/>
    </row>
    <row r="47" spans="3:7" ht="19.5" thickBot="1">
      <c r="C47" s="1763" t="s">
        <v>609</v>
      </c>
      <c r="D47" s="1765"/>
      <c r="E47" s="1762"/>
      <c r="F47" s="1762"/>
      <c r="G47" s="1762"/>
    </row>
    <row r="48" spans="3:7" ht="19.5" thickBot="1">
      <c r="C48" s="1764" t="s">
        <v>613</v>
      </c>
      <c r="D48" s="1765"/>
      <c r="E48" s="1762"/>
      <c r="F48" s="1762"/>
      <c r="G48" s="1762"/>
    </row>
    <row r="49" spans="3:7" ht="19.5" thickBot="1">
      <c r="C49" s="1763" t="s">
        <v>608</v>
      </c>
      <c r="D49" s="1765"/>
      <c r="E49" s="1762"/>
      <c r="F49" s="1762"/>
      <c r="G49" s="1762"/>
    </row>
    <row r="50" spans="3:7" ht="19.5" thickBot="1">
      <c r="C50" s="1763" t="s">
        <v>609</v>
      </c>
      <c r="D50" s="1765"/>
      <c r="E50" s="1762"/>
      <c r="F50" s="1762"/>
      <c r="G50" s="1762"/>
    </row>
    <row r="51" spans="3:7" ht="19.5" thickBot="1">
      <c r="C51" s="1764" t="s">
        <v>614</v>
      </c>
      <c r="D51" s="1765"/>
      <c r="E51" s="1762"/>
      <c r="F51" s="1762"/>
      <c r="G51" s="1762"/>
    </row>
    <row r="52" spans="3:7" ht="19.5" thickBot="1">
      <c r="C52" s="1763" t="s">
        <v>608</v>
      </c>
      <c r="D52" s="1765"/>
      <c r="E52" s="1762"/>
      <c r="F52" s="1762"/>
      <c r="G52" s="1762"/>
    </row>
    <row r="53" spans="3:7" ht="19.5" thickBot="1">
      <c r="C53" s="1763" t="s">
        <v>609</v>
      </c>
      <c r="D53" s="1765"/>
      <c r="E53" s="1762"/>
      <c r="F53" s="1762"/>
      <c r="G53" s="1762"/>
    </row>
    <row r="54" spans="3:7" ht="38.25" thickBot="1">
      <c r="C54" s="1764" t="s">
        <v>615</v>
      </c>
      <c r="D54" s="1765">
        <v>0</v>
      </c>
      <c r="E54" s="1762">
        <v>0</v>
      </c>
      <c r="F54" s="1762">
        <v>0</v>
      </c>
      <c r="G54" s="1762">
        <v>0</v>
      </c>
    </row>
    <row r="55" spans="3:7" ht="19.5" thickBot="1">
      <c r="C55" s="1763" t="s">
        <v>608</v>
      </c>
      <c r="D55" s="1765"/>
      <c r="E55" s="1787"/>
      <c r="F55" s="1787"/>
      <c r="G55" s="1787"/>
    </row>
    <row r="56" spans="3:7" ht="19.5" thickBot="1">
      <c r="C56" s="1763" t="s">
        <v>609</v>
      </c>
      <c r="D56" s="1765"/>
      <c r="E56" s="1788"/>
      <c r="F56" s="1787"/>
      <c r="G56" s="1787"/>
    </row>
    <row r="57" spans="3:7" ht="19.5" thickBot="1">
      <c r="C57" s="1786" t="s">
        <v>616</v>
      </c>
      <c r="D57" s="1765">
        <f>D36+D39+D42+D45+D48+D51+D54</f>
        <v>88700</v>
      </c>
      <c r="E57" s="1765">
        <f>E36+E39+E42+E45+E48+E51+E54</f>
        <v>113400</v>
      </c>
      <c r="F57" s="1765">
        <f>F36+F39+F42+F45+F48+F51+F54</f>
        <v>0</v>
      </c>
      <c r="G57" s="1765">
        <f>G36+G39+G42+G45+G48+G51+G54</f>
        <v>0</v>
      </c>
    </row>
    <row r="58" spans="3:7" ht="19.5" thickBot="1">
      <c r="C58" s="1761" t="s">
        <v>617</v>
      </c>
      <c r="D58" s="1760">
        <f>IF(D57-D28=0,0,"Error")</f>
        <v>0</v>
      </c>
      <c r="E58" s="1760">
        <f>IF(E57-E28=0,0,"Error")</f>
        <v>0</v>
      </c>
      <c r="F58" s="1760">
        <f>IF(F57-F28=0,0,"Error")</f>
        <v>0</v>
      </c>
      <c r="G58" s="1760">
        <f>IF(G57-G28=0,0,"Error")</f>
        <v>0</v>
      </c>
    </row>
    <row r="59" spans="3:7" ht="16.5" customHeight="1" thickBot="1">
      <c r="C59" s="2169" t="s">
        <v>3185</v>
      </c>
      <c r="D59" s="2170"/>
      <c r="E59" s="2170"/>
      <c r="F59" s="2170"/>
      <c r="G59" s="2171"/>
    </row>
    <row r="60" spans="3:7" ht="19.5" hidden="1" thickBot="1">
      <c r="C60" s="2155"/>
      <c r="D60" s="1773">
        <v>2018</v>
      </c>
      <c r="E60" s="1773">
        <v>2019</v>
      </c>
      <c r="F60" s="1773">
        <v>2020</v>
      </c>
      <c r="G60" s="1773">
        <v>2021</v>
      </c>
    </row>
    <row r="61" spans="3:7" ht="19.5" hidden="1" thickBot="1">
      <c r="C61" s="2156"/>
      <c r="D61" s="1771" t="s">
        <v>22</v>
      </c>
      <c r="E61" s="1771" t="s">
        <v>23</v>
      </c>
      <c r="F61" s="1771" t="s">
        <v>23</v>
      </c>
      <c r="G61" s="1771" t="s">
        <v>23</v>
      </c>
    </row>
    <row r="62" spans="3:7" ht="19.5" hidden="1" thickBot="1">
      <c r="C62" s="1764" t="s">
        <v>607</v>
      </c>
      <c r="D62" s="1762"/>
      <c r="E62" s="1762"/>
      <c r="F62" s="1762"/>
      <c r="G62" s="1762"/>
    </row>
    <row r="63" spans="3:7" ht="19.5" hidden="1" thickBot="1">
      <c r="C63" s="1763" t="s">
        <v>608</v>
      </c>
      <c r="D63" s="1765"/>
      <c r="E63" s="1784"/>
      <c r="F63" s="1784"/>
      <c r="G63" s="1784"/>
    </row>
    <row r="64" spans="3:7" ht="19.5" hidden="1" thickBot="1">
      <c r="C64" s="1763" t="s">
        <v>609</v>
      </c>
      <c r="D64" s="1765"/>
      <c r="E64" s="1784"/>
      <c r="F64" s="1784"/>
      <c r="G64" s="1784"/>
    </row>
    <row r="65" spans="3:7" ht="38.25" hidden="1" thickBot="1">
      <c r="C65" s="1764" t="s">
        <v>610</v>
      </c>
      <c r="D65" s="1762"/>
      <c r="E65" s="1762"/>
      <c r="F65" s="1762"/>
      <c r="G65" s="1762"/>
    </row>
    <row r="66" spans="3:7" ht="19.5" hidden="1" thickBot="1">
      <c r="C66" s="1763" t="s">
        <v>608</v>
      </c>
      <c r="D66" s="1765"/>
      <c r="E66" s="1762"/>
      <c r="F66" s="1762"/>
      <c r="G66" s="1762"/>
    </row>
    <row r="67" spans="3:7" ht="19.5" hidden="1" thickBot="1">
      <c r="C67" s="1763" t="s">
        <v>609</v>
      </c>
      <c r="D67" s="1765"/>
      <c r="E67" s="1762"/>
      <c r="F67" s="1762"/>
      <c r="G67" s="1762"/>
    </row>
    <row r="68" spans="3:7" ht="19.5" hidden="1" thickBot="1">
      <c r="C68" s="1764" t="s">
        <v>611</v>
      </c>
      <c r="D68" s="1765">
        <v>0</v>
      </c>
      <c r="E68" s="1762">
        <v>0</v>
      </c>
      <c r="F68" s="1762">
        <v>0</v>
      </c>
      <c r="G68" s="1762">
        <v>0</v>
      </c>
    </row>
    <row r="69" spans="3:7" ht="19.5" hidden="1" thickBot="1">
      <c r="C69" s="1763" t="s">
        <v>608</v>
      </c>
      <c r="D69" s="1765"/>
      <c r="E69" s="1762"/>
      <c r="F69" s="1762"/>
      <c r="G69" s="1762"/>
    </row>
    <row r="70" spans="3:7" ht="19.5" hidden="1" thickBot="1">
      <c r="C70" s="1763" t="s">
        <v>609</v>
      </c>
      <c r="D70" s="1765"/>
      <c r="E70" s="1762"/>
      <c r="F70" s="1762"/>
      <c r="G70" s="1762"/>
    </row>
    <row r="71" spans="3:7" ht="19.5" hidden="1" thickBot="1">
      <c r="C71" s="1764" t="s">
        <v>612</v>
      </c>
      <c r="D71" s="1765"/>
      <c r="E71" s="1762"/>
      <c r="F71" s="1762"/>
      <c r="G71" s="1762"/>
    </row>
    <row r="72" spans="3:7" ht="19.5" hidden="1" thickBot="1">
      <c r="C72" s="1763" t="s">
        <v>608</v>
      </c>
      <c r="D72" s="1765"/>
      <c r="E72" s="1762"/>
      <c r="F72" s="1762"/>
      <c r="G72" s="1762"/>
    </row>
    <row r="73" spans="3:7" ht="19.5" hidden="1" thickBot="1">
      <c r="C73" s="1763" t="s">
        <v>609</v>
      </c>
      <c r="D73" s="1765"/>
      <c r="E73" s="1762"/>
      <c r="F73" s="1762"/>
      <c r="G73" s="1762"/>
    </row>
    <row r="74" spans="3:7" ht="19.5" hidden="1" thickBot="1">
      <c r="C74" s="1764" t="s">
        <v>613</v>
      </c>
      <c r="D74" s="1765"/>
      <c r="E74" s="1762"/>
      <c r="F74" s="1762"/>
      <c r="G74" s="1762"/>
    </row>
    <row r="75" spans="3:7" ht="19.5" hidden="1" thickBot="1">
      <c r="C75" s="1763" t="s">
        <v>608</v>
      </c>
      <c r="D75" s="1765"/>
      <c r="E75" s="1762"/>
      <c r="F75" s="1762"/>
      <c r="G75" s="1762"/>
    </row>
    <row r="76" spans="3:7" ht="19.5" hidden="1" thickBot="1">
      <c r="C76" s="1763" t="s">
        <v>609</v>
      </c>
      <c r="D76" s="1765"/>
      <c r="E76" s="1762"/>
      <c r="F76" s="1762"/>
      <c r="G76" s="1762"/>
    </row>
    <row r="77" spans="3:7" ht="19.5" hidden="1" thickBot="1">
      <c r="C77" s="1764" t="s">
        <v>614</v>
      </c>
      <c r="D77" s="1765"/>
      <c r="E77" s="1762"/>
      <c r="F77" s="1762"/>
      <c r="G77" s="1762"/>
    </row>
    <row r="78" spans="3:7" ht="19.5" hidden="1" thickBot="1">
      <c r="C78" s="1763" t="s">
        <v>608</v>
      </c>
      <c r="D78" s="1765"/>
      <c r="E78" s="1762"/>
      <c r="F78" s="1762"/>
      <c r="G78" s="1762"/>
    </row>
    <row r="79" spans="3:7" ht="19.5" hidden="1" thickBot="1">
      <c r="C79" s="1763" t="s">
        <v>609</v>
      </c>
      <c r="D79" s="1765"/>
      <c r="E79" s="1762"/>
      <c r="F79" s="1762"/>
      <c r="G79" s="1762"/>
    </row>
    <row r="80" spans="3:7" ht="38.25" hidden="1" thickBot="1">
      <c r="C80" s="1764" t="s">
        <v>615</v>
      </c>
      <c r="D80" s="1765"/>
      <c r="E80" s="1762"/>
      <c r="F80" s="1762"/>
      <c r="G80" s="1762"/>
    </row>
    <row r="81" spans="3:7" ht="19.5" hidden="1" thickBot="1">
      <c r="C81" s="1763" t="s">
        <v>608</v>
      </c>
      <c r="D81" s="1765"/>
      <c r="E81" s="1762"/>
      <c r="F81" s="1762"/>
      <c r="G81" s="1762"/>
    </row>
    <row r="82" spans="3:7" ht="19.5" hidden="1" thickBot="1">
      <c r="C82" s="1763" t="s">
        <v>609</v>
      </c>
      <c r="D82" s="1765"/>
      <c r="E82" s="1762"/>
      <c r="F82" s="1762"/>
      <c r="G82" s="1762"/>
    </row>
    <row r="83" spans="3:7" ht="19.5" hidden="1" thickBot="1">
      <c r="C83" s="1783" t="s">
        <v>727</v>
      </c>
      <c r="D83" s="1765">
        <v>0</v>
      </c>
      <c r="E83" s="1765">
        <v>0</v>
      </c>
      <c r="F83" s="1765">
        <v>0</v>
      </c>
      <c r="G83" s="1765">
        <v>0</v>
      </c>
    </row>
    <row r="84" spans="3:7" ht="19.5" hidden="1" thickBot="1">
      <c r="C84" s="1761" t="s">
        <v>617</v>
      </c>
      <c r="D84" s="1760">
        <v>0</v>
      </c>
      <c r="E84" s="1760">
        <v>0</v>
      </c>
      <c r="F84" s="1760">
        <v>0</v>
      </c>
      <c r="G84" s="1760">
        <v>0</v>
      </c>
    </row>
    <row r="85" spans="3:7" ht="19.5" hidden="1" thickBot="1">
      <c r="C85" s="1785" t="s">
        <v>3186</v>
      </c>
      <c r="D85" s="2162"/>
      <c r="E85" s="2153"/>
      <c r="F85" s="2153"/>
      <c r="G85" s="2154"/>
    </row>
    <row r="86" spans="3:7" ht="19.5" hidden="1" thickBot="1">
      <c r="C86" s="1775" t="s">
        <v>599</v>
      </c>
      <c r="D86" s="2150"/>
      <c r="E86" s="2151"/>
      <c r="F86" s="2151"/>
      <c r="G86" s="2152"/>
    </row>
    <row r="87" spans="3:7" ht="19.5" hidden="1" thickBot="1">
      <c r="C87" s="1775" t="s">
        <v>21</v>
      </c>
      <c r="D87" s="2162"/>
      <c r="E87" s="2153"/>
      <c r="F87" s="2153"/>
      <c r="G87" s="2154"/>
    </row>
    <row r="88" spans="3:7" ht="19.5" hidden="1" thickBot="1">
      <c r="C88" s="2155"/>
      <c r="D88" s="1773">
        <v>2018</v>
      </c>
      <c r="E88" s="1773">
        <v>2019</v>
      </c>
      <c r="F88" s="1773">
        <v>2020</v>
      </c>
      <c r="G88" s="1773">
        <v>2021</v>
      </c>
    </row>
    <row r="89" spans="3:7" ht="19.5" hidden="1" thickBot="1">
      <c r="C89" s="2156"/>
      <c r="D89" s="1771" t="s">
        <v>22</v>
      </c>
      <c r="E89" s="1771" t="s">
        <v>23</v>
      </c>
      <c r="F89" s="1771" t="s">
        <v>23</v>
      </c>
      <c r="G89" s="1771" t="s">
        <v>23</v>
      </c>
    </row>
    <row r="90" spans="3:7" ht="19.5" hidden="1" thickBot="1">
      <c r="C90" s="1775" t="s">
        <v>33</v>
      </c>
      <c r="D90" s="1776"/>
      <c r="E90" s="1776"/>
      <c r="F90" s="1776"/>
      <c r="G90" s="1776"/>
    </row>
    <row r="91" spans="3:7" ht="19.5" hidden="1" thickBot="1">
      <c r="C91" s="1775" t="s">
        <v>602</v>
      </c>
      <c r="D91" s="1776">
        <v>0</v>
      </c>
      <c r="E91" s="1776">
        <v>0</v>
      </c>
      <c r="F91" s="1776">
        <v>0</v>
      </c>
      <c r="G91" s="1776">
        <v>0</v>
      </c>
    </row>
    <row r="92" spans="3:7" ht="19.5" hidden="1" thickBot="1">
      <c r="C92" s="1775" t="s">
        <v>603</v>
      </c>
      <c r="D92" s="1776" t="e">
        <v>#DIV/0!</v>
      </c>
      <c r="E92" s="1776" t="e">
        <v>#DIV/0!</v>
      </c>
      <c r="F92" s="1776" t="e">
        <v>#DIV/0!</v>
      </c>
      <c r="G92" s="1776" t="e">
        <v>#DIV/0!</v>
      </c>
    </row>
    <row r="93" spans="3:7" ht="19.5" hidden="1" thickBot="1">
      <c r="C93" s="1775" t="s">
        <v>604</v>
      </c>
      <c r="D93" s="1772"/>
      <c r="E93" s="1774" t="e">
        <v>#DIV/0!</v>
      </c>
      <c r="F93" s="1774" t="e">
        <v>#DIV/0!</v>
      </c>
      <c r="G93" s="1774" t="e">
        <v>#DIV/0!</v>
      </c>
    </row>
    <row r="94" spans="3:7" ht="19.5" hidden="1" thickBot="1">
      <c r="C94" s="1775" t="s">
        <v>605</v>
      </c>
      <c r="D94" s="1772"/>
      <c r="E94" s="1774" t="e">
        <v>#DIV/0!</v>
      </c>
      <c r="F94" s="1774" t="e">
        <v>#DIV/0!</v>
      </c>
      <c r="G94" s="1774" t="e">
        <v>#DIV/0!</v>
      </c>
    </row>
    <row r="95" spans="3:7" ht="19.5" hidden="1" thickBot="1">
      <c r="C95" s="1775" t="s">
        <v>47</v>
      </c>
      <c r="D95" s="1772"/>
      <c r="E95" s="1774" t="e">
        <v>#DIV/0!</v>
      </c>
      <c r="F95" s="1774" t="e">
        <v>#DIV/0!</v>
      </c>
      <c r="G95" s="1774" t="e">
        <v>#DIV/0!</v>
      </c>
    </row>
    <row r="96" spans="3:7" ht="19.5" hidden="1" thickBot="1">
      <c r="C96" s="2169" t="s">
        <v>3185</v>
      </c>
      <c r="D96" s="2170"/>
      <c r="E96" s="2170"/>
      <c r="F96" s="2170"/>
      <c r="G96" s="2171"/>
    </row>
    <row r="97" spans="3:7" ht="19.5" hidden="1" thickBot="1">
      <c r="C97" s="2155"/>
      <c r="D97" s="1773">
        <v>2018</v>
      </c>
      <c r="E97" s="1773">
        <v>2019</v>
      </c>
      <c r="F97" s="1773">
        <v>2020</v>
      </c>
      <c r="G97" s="1773">
        <v>2021</v>
      </c>
    </row>
    <row r="98" spans="3:7" ht="19.5" hidden="1" thickBot="1">
      <c r="C98" s="2156"/>
      <c r="D98" s="1771" t="s">
        <v>22</v>
      </c>
      <c r="E98" s="1771" t="s">
        <v>23</v>
      </c>
      <c r="F98" s="1771" t="s">
        <v>23</v>
      </c>
      <c r="G98" s="1771" t="s">
        <v>23</v>
      </c>
    </row>
    <row r="99" spans="3:7" ht="19.5" hidden="1" thickBot="1">
      <c r="C99" s="1764" t="s">
        <v>607</v>
      </c>
      <c r="D99" s="1762"/>
      <c r="E99" s="1762"/>
      <c r="F99" s="1762"/>
      <c r="G99" s="1762"/>
    </row>
    <row r="100" spans="3:7" ht="19.5" hidden="1" thickBot="1">
      <c r="C100" s="1763" t="s">
        <v>608</v>
      </c>
      <c r="D100" s="1765"/>
      <c r="E100" s="1784"/>
      <c r="F100" s="1784"/>
      <c r="G100" s="1784"/>
    </row>
    <row r="101" spans="3:7" ht="19.5" hidden="1" thickBot="1">
      <c r="C101" s="1763" t="s">
        <v>609</v>
      </c>
      <c r="D101" s="1765"/>
      <c r="E101" s="1784"/>
      <c r="F101" s="1784"/>
      <c r="G101" s="1784"/>
    </row>
    <row r="102" spans="3:7" ht="38.25" hidden="1" thickBot="1">
      <c r="C102" s="1764" t="s">
        <v>610</v>
      </c>
      <c r="D102" s="1762"/>
      <c r="E102" s="1762"/>
      <c r="F102" s="1762"/>
      <c r="G102" s="1762"/>
    </row>
    <row r="103" spans="3:7" ht="19.5" hidden="1" thickBot="1">
      <c r="C103" s="1763" t="s">
        <v>608</v>
      </c>
      <c r="D103" s="1765"/>
      <c r="E103" s="1762"/>
      <c r="F103" s="1762"/>
      <c r="G103" s="1762"/>
    </row>
    <row r="104" spans="3:7" ht="19.5" hidden="1" thickBot="1">
      <c r="C104" s="1763" t="s">
        <v>609</v>
      </c>
      <c r="D104" s="1765"/>
      <c r="E104" s="1762"/>
      <c r="F104" s="1762"/>
      <c r="G104" s="1762"/>
    </row>
    <row r="105" spans="3:7" ht="19.5" hidden="1" thickBot="1">
      <c r="C105" s="1764" t="s">
        <v>611</v>
      </c>
      <c r="D105" s="1765">
        <v>0</v>
      </c>
      <c r="E105" s="1762">
        <v>0</v>
      </c>
      <c r="F105" s="1762">
        <v>0</v>
      </c>
      <c r="G105" s="1762">
        <v>0</v>
      </c>
    </row>
    <row r="106" spans="3:7" ht="19.5" hidden="1" thickBot="1">
      <c r="C106" s="1763" t="s">
        <v>608</v>
      </c>
      <c r="D106" s="1765"/>
      <c r="E106" s="1762"/>
      <c r="F106" s="1762"/>
      <c r="G106" s="1762"/>
    </row>
    <row r="107" spans="3:7" ht="19.5" hidden="1" thickBot="1">
      <c r="C107" s="1763" t="s">
        <v>609</v>
      </c>
      <c r="D107" s="1765"/>
      <c r="E107" s="1762"/>
      <c r="F107" s="1762"/>
      <c r="G107" s="1762"/>
    </row>
    <row r="108" spans="3:7" ht="19.5" hidden="1" thickBot="1">
      <c r="C108" s="1764" t="s">
        <v>612</v>
      </c>
      <c r="D108" s="1765"/>
      <c r="E108" s="1762"/>
      <c r="F108" s="1762"/>
      <c r="G108" s="1762"/>
    </row>
    <row r="109" spans="3:7" ht="19.5" hidden="1" thickBot="1">
      <c r="C109" s="1763" t="s">
        <v>608</v>
      </c>
      <c r="D109" s="1765"/>
      <c r="E109" s="1762"/>
      <c r="F109" s="1762"/>
      <c r="G109" s="1762"/>
    </row>
    <row r="110" spans="3:7" ht="19.5" hidden="1" thickBot="1">
      <c r="C110" s="1763" t="s">
        <v>609</v>
      </c>
      <c r="D110" s="1765"/>
      <c r="E110" s="1762"/>
      <c r="F110" s="1762"/>
      <c r="G110" s="1762"/>
    </row>
    <row r="111" spans="3:7" ht="19.5" hidden="1" thickBot="1">
      <c r="C111" s="1764" t="s">
        <v>613</v>
      </c>
      <c r="D111" s="1765"/>
      <c r="E111" s="1762"/>
      <c r="F111" s="1762"/>
      <c r="G111" s="1762"/>
    </row>
    <row r="112" spans="3:7" ht="19.5" hidden="1" thickBot="1">
      <c r="C112" s="1763" t="s">
        <v>608</v>
      </c>
      <c r="D112" s="1765"/>
      <c r="E112" s="1762"/>
      <c r="F112" s="1762"/>
      <c r="G112" s="1762"/>
    </row>
    <row r="113" spans="3:7" ht="19.5" hidden="1" thickBot="1">
      <c r="C113" s="1763" t="s">
        <v>609</v>
      </c>
      <c r="D113" s="1765"/>
      <c r="E113" s="1762"/>
      <c r="F113" s="1762"/>
      <c r="G113" s="1762"/>
    </row>
    <row r="114" spans="3:7" ht="19.5" hidden="1" thickBot="1">
      <c r="C114" s="1764" t="s">
        <v>614</v>
      </c>
      <c r="D114" s="1765">
        <v>0</v>
      </c>
      <c r="E114" s="1762">
        <v>0</v>
      </c>
      <c r="F114" s="1762">
        <v>0</v>
      </c>
      <c r="G114" s="1762">
        <v>0</v>
      </c>
    </row>
    <row r="115" spans="3:7" ht="19.5" hidden="1" thickBot="1">
      <c r="C115" s="1763" t="s">
        <v>608</v>
      </c>
      <c r="D115" s="1765"/>
      <c r="E115" s="1762"/>
      <c r="F115" s="1762"/>
      <c r="G115" s="1762"/>
    </row>
    <row r="116" spans="3:7" ht="19.5" hidden="1" thickBot="1">
      <c r="C116" s="1763" t="s">
        <v>609</v>
      </c>
      <c r="D116" s="1765"/>
      <c r="E116" s="1762"/>
      <c r="F116" s="1762"/>
      <c r="G116" s="1762"/>
    </row>
    <row r="117" spans="3:7" ht="38.25" hidden="1" thickBot="1">
      <c r="C117" s="1764" t="s">
        <v>615</v>
      </c>
      <c r="D117" s="1765"/>
      <c r="E117" s="1762"/>
      <c r="F117" s="1762"/>
      <c r="G117" s="1762"/>
    </row>
    <row r="118" spans="3:7" ht="19.5" hidden="1" thickBot="1">
      <c r="C118" s="1763" t="s">
        <v>608</v>
      </c>
      <c r="D118" s="1765"/>
      <c r="E118" s="1762"/>
      <c r="F118" s="1762"/>
      <c r="G118" s="1762"/>
    </row>
    <row r="119" spans="3:7" ht="19.5" hidden="1" thickBot="1">
      <c r="C119" s="1763" t="s">
        <v>609</v>
      </c>
      <c r="D119" s="1765"/>
      <c r="E119" s="1762"/>
      <c r="F119" s="1762"/>
      <c r="G119" s="1762"/>
    </row>
    <row r="120" spans="3:7" ht="19.5" hidden="1" thickBot="1">
      <c r="C120" s="1783" t="s">
        <v>727</v>
      </c>
      <c r="D120" s="1765">
        <v>0</v>
      </c>
      <c r="E120" s="1765">
        <v>0</v>
      </c>
      <c r="F120" s="1765">
        <v>0</v>
      </c>
      <c r="G120" s="1765">
        <v>0</v>
      </c>
    </row>
    <row r="121" spans="3:7" ht="19.5" hidden="1" thickBot="1">
      <c r="C121" s="1761" t="s">
        <v>617</v>
      </c>
      <c r="D121" s="1760">
        <v>0</v>
      </c>
      <c r="E121" s="1760">
        <v>0</v>
      </c>
      <c r="F121" s="1760">
        <v>0</v>
      </c>
      <c r="G121" s="1760">
        <v>0</v>
      </c>
    </row>
    <row r="122" spans="3:7" ht="19.5" thickBot="1">
      <c r="C122" s="2163" t="s">
        <v>618</v>
      </c>
      <c r="D122" s="2164"/>
      <c r="E122" s="2164"/>
      <c r="F122" s="2164"/>
      <c r="G122" s="2165"/>
    </row>
    <row r="123" spans="3:7" ht="19.5" thickBot="1">
      <c r="C123" s="2163" t="s">
        <v>619</v>
      </c>
      <c r="D123" s="2164"/>
      <c r="E123" s="2164"/>
      <c r="F123" s="2164"/>
      <c r="G123" s="2165"/>
    </row>
    <row r="124" spans="3:7" ht="19.5" thickBot="1">
      <c r="C124" s="1779" t="s">
        <v>620</v>
      </c>
      <c r="D124" s="2159" t="s">
        <v>3180</v>
      </c>
      <c r="E124" s="2160"/>
      <c r="F124" s="2160"/>
      <c r="G124" s="2161"/>
    </row>
    <row r="125" spans="3:7" ht="75.75" thickBot="1">
      <c r="C125" s="1779" t="s">
        <v>622</v>
      </c>
      <c r="D125" s="1778" t="s">
        <v>3184</v>
      </c>
      <c r="E125" s="1777" t="s">
        <v>624</v>
      </c>
      <c r="F125" s="2174" t="s">
        <v>3086</v>
      </c>
      <c r="G125" s="2173"/>
    </row>
    <row r="126" spans="3:7" ht="19.5" thickBot="1">
      <c r="C126" s="1782"/>
      <c r="D126" s="2172"/>
      <c r="E126" s="2175"/>
      <c r="F126" s="2174"/>
      <c r="G126" s="2173"/>
    </row>
    <row r="127" spans="3:7" ht="27.75" customHeight="1" thickBot="1">
      <c r="C127" s="1775" t="s">
        <v>599</v>
      </c>
      <c r="D127" s="2162" t="s">
        <v>3183</v>
      </c>
      <c r="E127" s="2153"/>
      <c r="F127" s="2153"/>
      <c r="G127" s="2154"/>
    </row>
    <row r="128" spans="3:7" ht="19.5" thickBot="1">
      <c r="C128" s="1775" t="s">
        <v>21</v>
      </c>
      <c r="D128" s="2162" t="s">
        <v>3182</v>
      </c>
      <c r="E128" s="2153"/>
      <c r="F128" s="2153"/>
      <c r="G128" s="2154"/>
    </row>
    <row r="129" spans="3:7" ht="18.75">
      <c r="C129" s="2155"/>
      <c r="D129" s="1773">
        <v>2023</v>
      </c>
      <c r="E129" s="1773">
        <v>2024</v>
      </c>
      <c r="F129" s="1773">
        <v>2025</v>
      </c>
      <c r="G129" s="1773">
        <v>2026</v>
      </c>
    </row>
    <row r="130" spans="3:7" ht="19.5" thickBot="1">
      <c r="C130" s="2156"/>
      <c r="D130" s="1771" t="s">
        <v>22</v>
      </c>
      <c r="E130" s="1771" t="s">
        <v>23</v>
      </c>
      <c r="F130" s="1771" t="s">
        <v>23</v>
      </c>
      <c r="G130" s="1771" t="s">
        <v>23</v>
      </c>
    </row>
    <row r="131" spans="3:7" ht="19.5" thickBot="1">
      <c r="C131" s="1775" t="s">
        <v>33</v>
      </c>
      <c r="D131" s="1776">
        <v>3</v>
      </c>
      <c r="E131" s="1776">
        <v>3</v>
      </c>
      <c r="F131" s="1776">
        <v>0</v>
      </c>
      <c r="G131" s="1776">
        <v>0</v>
      </c>
    </row>
    <row r="132" spans="3:7" ht="19.5" thickBot="1">
      <c r="C132" s="1775" t="s">
        <v>602</v>
      </c>
      <c r="D132" s="1776">
        <v>850</v>
      </c>
      <c r="E132" s="1776">
        <v>850</v>
      </c>
      <c r="F132" s="1776">
        <v>0</v>
      </c>
      <c r="G132" s="1776">
        <v>0</v>
      </c>
    </row>
    <row r="133" spans="3:7" ht="19.5" thickBot="1">
      <c r="C133" s="1775" t="s">
        <v>603</v>
      </c>
      <c r="D133" s="1776">
        <f>D132/D131</f>
        <v>283.33333333333331</v>
      </c>
      <c r="E133" s="1776">
        <f>E132/E131</f>
        <v>283.33333333333331</v>
      </c>
      <c r="F133" s="1776">
        <v>0</v>
      </c>
      <c r="G133" s="1776">
        <v>0</v>
      </c>
    </row>
    <row r="134" spans="3:7" ht="19.5" thickBot="1">
      <c r="C134" s="1775" t="s">
        <v>604</v>
      </c>
      <c r="D134" s="1772" t="s">
        <v>627</v>
      </c>
      <c r="E134" s="1774">
        <f t="shared" ref="E134:F136" si="1">E131/D131-1</f>
        <v>0</v>
      </c>
      <c r="F134" s="1774">
        <f t="shared" si="1"/>
        <v>-1</v>
      </c>
      <c r="G134" s="1774">
        <v>0</v>
      </c>
    </row>
    <row r="135" spans="3:7" ht="19.5" thickBot="1">
      <c r="C135" s="1775" t="s">
        <v>605</v>
      </c>
      <c r="D135" s="1772" t="s">
        <v>627</v>
      </c>
      <c r="E135" s="1774">
        <f t="shared" si="1"/>
        <v>0</v>
      </c>
      <c r="F135" s="1774">
        <f t="shared" si="1"/>
        <v>-1</v>
      </c>
      <c r="G135" s="1774">
        <v>0</v>
      </c>
    </row>
    <row r="136" spans="3:7" ht="19.5" thickBot="1">
      <c r="C136" s="1775" t="s">
        <v>47</v>
      </c>
      <c r="D136" s="1772" t="s">
        <v>627</v>
      </c>
      <c r="E136" s="1774">
        <f t="shared" si="1"/>
        <v>0</v>
      </c>
      <c r="F136" s="1774">
        <f t="shared" si="1"/>
        <v>-1</v>
      </c>
      <c r="G136" s="1774">
        <v>0</v>
      </c>
    </row>
    <row r="137" spans="3:7" ht="16.5" customHeight="1" thickBot="1">
      <c r="C137" s="2169" t="s">
        <v>3181</v>
      </c>
      <c r="D137" s="2170"/>
      <c r="E137" s="2170"/>
      <c r="F137" s="2170"/>
      <c r="G137" s="2171"/>
    </row>
    <row r="138" spans="3:7" ht="18.75">
      <c r="C138" s="2155"/>
      <c r="D138" s="1773">
        <v>2023</v>
      </c>
      <c r="E138" s="1773">
        <v>2024</v>
      </c>
      <c r="F138" s="1773">
        <v>2025</v>
      </c>
      <c r="G138" s="1773">
        <v>2026</v>
      </c>
    </row>
    <row r="139" spans="3:7" ht="19.5" thickBot="1">
      <c r="C139" s="2156"/>
      <c r="D139" s="1771" t="s">
        <v>22</v>
      </c>
      <c r="E139" s="1771" t="s">
        <v>23</v>
      </c>
      <c r="F139" s="1771" t="s">
        <v>23</v>
      </c>
      <c r="G139" s="1771" t="s">
        <v>23</v>
      </c>
    </row>
    <row r="140" spans="3:7" ht="19.5" thickBot="1">
      <c r="C140" s="1764" t="s">
        <v>629</v>
      </c>
      <c r="D140" s="1762">
        <f>D141+D142+D143+D144</f>
        <v>0</v>
      </c>
      <c r="E140" s="1762">
        <f>E141+E142+E143+E144</f>
        <v>0</v>
      </c>
      <c r="F140" s="1762">
        <f>F141+F142+F143+F144</f>
        <v>0</v>
      </c>
      <c r="G140" s="1762">
        <f>G141+G142+G143+G144</f>
        <v>0</v>
      </c>
    </row>
    <row r="141" spans="3:7" ht="19.5" thickBot="1">
      <c r="C141" s="1763" t="s">
        <v>608</v>
      </c>
      <c r="D141" s="1762"/>
      <c r="E141" s="1762"/>
      <c r="F141" s="1762"/>
      <c r="G141" s="1762"/>
    </row>
    <row r="142" spans="3:7" ht="19.5" thickBot="1">
      <c r="C142" s="1763" t="s">
        <v>673</v>
      </c>
      <c r="D142" s="1762"/>
      <c r="E142" s="1762"/>
      <c r="F142" s="1762"/>
      <c r="G142" s="1762"/>
    </row>
    <row r="143" spans="3:7" ht="19.5" thickBot="1">
      <c r="C143" s="1763" t="s">
        <v>631</v>
      </c>
      <c r="D143" s="1762"/>
      <c r="E143" s="1762"/>
      <c r="F143" s="1762"/>
      <c r="G143" s="1762"/>
    </row>
    <row r="144" spans="3:7" ht="19.5" thickBot="1">
      <c r="C144" s="1763" t="s">
        <v>632</v>
      </c>
      <c r="D144" s="1762"/>
      <c r="E144" s="1762"/>
      <c r="F144" s="1762"/>
      <c r="G144" s="1762"/>
    </row>
    <row r="145" spans="3:7" ht="19.5" thickBot="1">
      <c r="C145" s="1764" t="s">
        <v>633</v>
      </c>
      <c r="D145" s="1765">
        <f>D132</f>
        <v>850</v>
      </c>
      <c r="E145" s="1765">
        <f>E132</f>
        <v>850</v>
      </c>
      <c r="F145" s="1765">
        <f>F132</f>
        <v>0</v>
      </c>
      <c r="G145" s="1765">
        <f>G132</f>
        <v>0</v>
      </c>
    </row>
    <row r="146" spans="3:7" ht="19.5" thickBot="1">
      <c r="C146" s="1763" t="s">
        <v>608</v>
      </c>
      <c r="D146" s="1765">
        <f>D145</f>
        <v>850</v>
      </c>
      <c r="E146" s="1765">
        <f>E145</f>
        <v>850</v>
      </c>
      <c r="F146" s="1765">
        <f>F145</f>
        <v>0</v>
      </c>
      <c r="G146" s="1765">
        <f>G145</f>
        <v>0</v>
      </c>
    </row>
    <row r="147" spans="3:7" ht="19.5" thickBot="1">
      <c r="C147" s="1763" t="s">
        <v>673</v>
      </c>
      <c r="D147" s="1765"/>
      <c r="E147" s="1762"/>
      <c r="F147" s="1762"/>
      <c r="G147" s="1762"/>
    </row>
    <row r="148" spans="3:7" ht="19.5" thickBot="1">
      <c r="C148" s="1763" t="s">
        <v>631</v>
      </c>
      <c r="D148" s="1765"/>
      <c r="E148" s="1762"/>
      <c r="F148" s="1762"/>
      <c r="G148" s="1762"/>
    </row>
    <row r="149" spans="3:7" ht="19.5" thickBot="1">
      <c r="C149" s="1763" t="s">
        <v>632</v>
      </c>
      <c r="D149" s="1765"/>
      <c r="E149" s="1762"/>
      <c r="F149" s="1762"/>
      <c r="G149" s="1762"/>
    </row>
    <row r="150" spans="3:7" ht="19.5" thickBot="1">
      <c r="C150" s="1781" t="s">
        <v>616</v>
      </c>
      <c r="D150" s="1780">
        <f>D140+D145</f>
        <v>850</v>
      </c>
      <c r="E150" s="1780">
        <f>E140+E145</f>
        <v>850</v>
      </c>
      <c r="F150" s="1780">
        <f>F140+F145</f>
        <v>0</v>
      </c>
      <c r="G150" s="1780">
        <f>G140+G145</f>
        <v>0</v>
      </c>
    </row>
    <row r="151" spans="3:7" ht="19.5" thickBot="1">
      <c r="C151" s="1769"/>
      <c r="D151" s="1768"/>
      <c r="E151" s="1768"/>
      <c r="F151" s="1768"/>
      <c r="G151" s="1767"/>
    </row>
    <row r="152" spans="3:7">
      <c r="C152" s="2176" t="s">
        <v>620</v>
      </c>
      <c r="D152" s="2178" t="s">
        <v>3180</v>
      </c>
      <c r="E152" s="2178"/>
      <c r="F152" s="2178"/>
      <c r="G152" s="2179"/>
    </row>
    <row r="153" spans="3:7" ht="18.75" thickBot="1">
      <c r="C153" s="2177"/>
      <c r="D153" s="2180"/>
      <c r="E153" s="2180"/>
      <c r="F153" s="2180"/>
      <c r="G153" s="2181"/>
    </row>
    <row r="154" spans="3:7" ht="75.75" thickBot="1">
      <c r="C154" s="1779" t="s">
        <v>873</v>
      </c>
      <c r="D154" s="1778" t="s">
        <v>3179</v>
      </c>
      <c r="E154" s="1777" t="s">
        <v>624</v>
      </c>
      <c r="F154" s="2172" t="s">
        <v>3130</v>
      </c>
      <c r="G154" s="2173"/>
    </row>
    <row r="155" spans="3:7" ht="19.5" thickBot="1">
      <c r="C155" s="1775" t="s">
        <v>599</v>
      </c>
      <c r="D155" s="2150" t="s">
        <v>3178</v>
      </c>
      <c r="E155" s="2151"/>
      <c r="F155" s="2151"/>
      <c r="G155" s="2152"/>
    </row>
    <row r="156" spans="3:7" ht="19.5" thickBot="1">
      <c r="C156" s="1775" t="s">
        <v>21</v>
      </c>
      <c r="D156" s="2162" t="s">
        <v>3177</v>
      </c>
      <c r="E156" s="2153"/>
      <c r="F156" s="2153"/>
      <c r="G156" s="2154"/>
    </row>
    <row r="157" spans="3:7" ht="18.75">
      <c r="C157" s="2155"/>
      <c r="D157" s="1773">
        <v>2023</v>
      </c>
      <c r="E157" s="1773">
        <v>2024</v>
      </c>
      <c r="F157" s="1773">
        <v>2025</v>
      </c>
      <c r="G157" s="1773">
        <v>2026</v>
      </c>
    </row>
    <row r="158" spans="3:7" ht="19.5" thickBot="1">
      <c r="C158" s="2156"/>
      <c r="D158" s="1771" t="s">
        <v>22</v>
      </c>
      <c r="E158" s="1771" t="s">
        <v>23</v>
      </c>
      <c r="F158" s="1771" t="s">
        <v>23</v>
      </c>
      <c r="G158" s="1771" t="s">
        <v>23</v>
      </c>
    </row>
    <row r="159" spans="3:7" ht="19.5" thickBot="1">
      <c r="C159" s="1775" t="s">
        <v>33</v>
      </c>
      <c r="D159" s="1772">
        <v>3</v>
      </c>
      <c r="E159" s="1772">
        <v>3</v>
      </c>
      <c r="F159" s="1772">
        <v>0</v>
      </c>
      <c r="G159" s="1772">
        <v>0</v>
      </c>
    </row>
    <row r="160" spans="3:7" ht="19.5" thickBot="1">
      <c r="C160" s="1775" t="s">
        <v>602</v>
      </c>
      <c r="D160" s="1776">
        <v>650</v>
      </c>
      <c r="E160" s="1776">
        <v>650</v>
      </c>
      <c r="F160" s="1776">
        <v>0</v>
      </c>
      <c r="G160" s="1776">
        <v>0</v>
      </c>
    </row>
    <row r="161" spans="3:7" ht="19.5" thickBot="1">
      <c r="C161" s="1775" t="s">
        <v>603</v>
      </c>
      <c r="D161" s="1776">
        <f>D160/D159</f>
        <v>216.66666666666666</v>
      </c>
      <c r="E161" s="1776">
        <f>E160/E159</f>
        <v>216.66666666666666</v>
      </c>
      <c r="F161" s="1776">
        <v>0</v>
      </c>
      <c r="G161" s="1776">
        <v>0</v>
      </c>
    </row>
    <row r="162" spans="3:7" ht="19.5" thickBot="1">
      <c r="C162" s="1775" t="s">
        <v>604</v>
      </c>
      <c r="D162" s="1772" t="s">
        <v>627</v>
      </c>
      <c r="E162" s="1774">
        <f t="shared" ref="E162:F164" si="2">E159/D159-1</f>
        <v>0</v>
      </c>
      <c r="F162" s="1774">
        <f t="shared" si="2"/>
        <v>-1</v>
      </c>
      <c r="G162" s="1774">
        <v>0</v>
      </c>
    </row>
    <row r="163" spans="3:7" ht="19.5" thickBot="1">
      <c r="C163" s="1775" t="s">
        <v>605</v>
      </c>
      <c r="D163" s="1772" t="s">
        <v>627</v>
      </c>
      <c r="E163" s="1774">
        <f t="shared" si="2"/>
        <v>0</v>
      </c>
      <c r="F163" s="1774">
        <f t="shared" si="2"/>
        <v>-1</v>
      </c>
      <c r="G163" s="1774">
        <v>0</v>
      </c>
    </row>
    <row r="164" spans="3:7" ht="19.5" thickBot="1">
      <c r="C164" s="1775" t="s">
        <v>47</v>
      </c>
      <c r="D164" s="1772" t="s">
        <v>627</v>
      </c>
      <c r="E164" s="1774">
        <f t="shared" si="2"/>
        <v>0</v>
      </c>
      <c r="F164" s="1774">
        <f t="shared" si="2"/>
        <v>-1</v>
      </c>
      <c r="G164" s="1774">
        <v>0</v>
      </c>
    </row>
    <row r="165" spans="3:7" ht="19.5" thickBot="1">
      <c r="C165" s="2169" t="s">
        <v>3176</v>
      </c>
      <c r="D165" s="2170"/>
      <c r="E165" s="2170"/>
      <c r="F165" s="2170"/>
      <c r="G165" s="2171"/>
    </row>
    <row r="166" spans="3:7" ht="18.75">
      <c r="C166" s="2155"/>
      <c r="D166" s="1773">
        <v>2023</v>
      </c>
      <c r="E166" s="1773">
        <v>2024</v>
      </c>
      <c r="F166" s="1773">
        <v>2025</v>
      </c>
      <c r="G166" s="1773">
        <v>2026</v>
      </c>
    </row>
    <row r="167" spans="3:7" ht="19.5" thickBot="1">
      <c r="C167" s="2156"/>
      <c r="D167" s="1771" t="s">
        <v>22</v>
      </c>
      <c r="E167" s="1771" t="s">
        <v>23</v>
      </c>
      <c r="F167" s="1771" t="s">
        <v>23</v>
      </c>
      <c r="G167" s="1771" t="s">
        <v>23</v>
      </c>
    </row>
    <row r="168" spans="3:7" ht="19.5" thickBot="1">
      <c r="C168" s="1764" t="s">
        <v>629</v>
      </c>
      <c r="D168" s="1762">
        <f>D169+D170+D171+D172</f>
        <v>0</v>
      </c>
      <c r="E168" s="1762">
        <f>E169+E170+E171+E172</f>
        <v>0</v>
      </c>
      <c r="F168" s="1762">
        <f>F169+F170+F171+F172</f>
        <v>0</v>
      </c>
      <c r="G168" s="1762">
        <f>G169+G170+G171+G172</f>
        <v>0</v>
      </c>
    </row>
    <row r="169" spans="3:7" ht="19.5" thickBot="1">
      <c r="C169" s="1763" t="s">
        <v>608</v>
      </c>
      <c r="D169" s="1762"/>
      <c r="E169" s="1762"/>
      <c r="F169" s="1762"/>
      <c r="G169" s="1762"/>
    </row>
    <row r="170" spans="3:7" ht="19.5" thickBot="1">
      <c r="C170" s="1763" t="s">
        <v>673</v>
      </c>
      <c r="D170" s="1762"/>
      <c r="E170" s="1762"/>
      <c r="F170" s="1762"/>
      <c r="G170" s="1762"/>
    </row>
    <row r="171" spans="3:7" ht="19.5" thickBot="1">
      <c r="C171" s="1763" t="s">
        <v>631</v>
      </c>
      <c r="D171" s="1762"/>
      <c r="E171" s="1762"/>
      <c r="F171" s="1762"/>
      <c r="G171" s="1762"/>
    </row>
    <row r="172" spans="3:7" ht="19.5" thickBot="1">
      <c r="C172" s="1763" t="s">
        <v>632</v>
      </c>
      <c r="D172" s="1762"/>
      <c r="E172" s="1762"/>
      <c r="F172" s="1762"/>
      <c r="G172" s="1762"/>
    </row>
    <row r="173" spans="3:7" ht="19.5" thickBot="1">
      <c r="C173" s="1764" t="s">
        <v>633</v>
      </c>
      <c r="D173" s="1765">
        <f>D160</f>
        <v>650</v>
      </c>
      <c r="E173" s="1765">
        <f>E174+E175+E176+E177</f>
        <v>650</v>
      </c>
      <c r="F173" s="1765">
        <f>F174+F175+F176+F177</f>
        <v>650</v>
      </c>
      <c r="G173" s="1765">
        <f>G174+G175+G176+G177</f>
        <v>650</v>
      </c>
    </row>
    <row r="174" spans="3:7" ht="19.5" thickBot="1">
      <c r="C174" s="1763" t="s">
        <v>608</v>
      </c>
      <c r="D174" s="1765">
        <f>D173</f>
        <v>650</v>
      </c>
      <c r="E174" s="1765">
        <v>650</v>
      </c>
      <c r="F174" s="1765">
        <v>650</v>
      </c>
      <c r="G174" s="1765">
        <v>650</v>
      </c>
    </row>
    <row r="175" spans="3:7" ht="19.5" thickBot="1">
      <c r="C175" s="1763" t="s">
        <v>673</v>
      </c>
      <c r="D175" s="1765"/>
      <c r="E175" s="1762"/>
      <c r="F175" s="1762"/>
      <c r="G175" s="1762"/>
    </row>
    <row r="176" spans="3:7" ht="19.5" thickBot="1">
      <c r="C176" s="1763" t="s">
        <v>631</v>
      </c>
      <c r="D176" s="1765"/>
      <c r="E176" s="1762"/>
      <c r="F176" s="1762"/>
      <c r="G176" s="1762"/>
    </row>
    <row r="177" spans="3:7" ht="19.5" thickBot="1">
      <c r="C177" s="1763" t="s">
        <v>632</v>
      </c>
      <c r="D177" s="1765"/>
      <c r="E177" s="1762"/>
      <c r="F177" s="1762"/>
      <c r="G177" s="1762"/>
    </row>
    <row r="178" spans="3:7" ht="19.5" thickBot="1">
      <c r="C178" s="1770" t="s">
        <v>660</v>
      </c>
      <c r="D178" s="1765">
        <f>D168+D173</f>
        <v>650</v>
      </c>
      <c r="E178" s="1765">
        <f>E168+E173</f>
        <v>650</v>
      </c>
      <c r="F178" s="1765">
        <f>F168+F173</f>
        <v>650</v>
      </c>
      <c r="G178" s="1765">
        <f>G168+G173</f>
        <v>650</v>
      </c>
    </row>
    <row r="179" spans="3:7" ht="36" customHeight="1" thickBot="1">
      <c r="C179" s="1766" t="s">
        <v>634</v>
      </c>
      <c r="D179" s="1760">
        <f>D28+D132++D160</f>
        <v>90200</v>
      </c>
      <c r="E179" s="1760">
        <f>E28+E132++E160</f>
        <v>114900</v>
      </c>
      <c r="F179" s="1760">
        <f>F28+F132++F160</f>
        <v>0</v>
      </c>
      <c r="G179" s="1760">
        <f>G28+G132++G160</f>
        <v>0</v>
      </c>
    </row>
    <row r="180" spans="3:7" ht="38.25" thickBot="1">
      <c r="C180" s="1766" t="s">
        <v>635</v>
      </c>
      <c r="D180" s="1760">
        <f>D36+D39+D42+D145+D173</f>
        <v>90200</v>
      </c>
      <c r="E180" s="1760">
        <f>E36+E39+E42+E145+E173</f>
        <v>114900</v>
      </c>
      <c r="F180" s="1760">
        <f>F36+F39+F42+F145+F173</f>
        <v>650</v>
      </c>
      <c r="G180" s="1760">
        <f>G36+G39+G42+G145+G173</f>
        <v>650</v>
      </c>
    </row>
    <row r="181" spans="3:7" ht="19.5" thickBot="1">
      <c r="C181" s="1764" t="s">
        <v>607</v>
      </c>
      <c r="D181" s="1760">
        <f>D36</f>
        <v>70300</v>
      </c>
      <c r="E181" s="1760">
        <f>E36</f>
        <v>91600</v>
      </c>
      <c r="F181" s="1760">
        <f>F36</f>
        <v>0</v>
      </c>
      <c r="G181" s="1760">
        <f>G36</f>
        <v>0</v>
      </c>
    </row>
    <row r="182" spans="3:7" ht="19.5" thickBot="1">
      <c r="C182" s="1763" t="s">
        <v>608</v>
      </c>
      <c r="D182" s="1765">
        <v>50600</v>
      </c>
      <c r="E182" s="1765">
        <f>E181</f>
        <v>91600</v>
      </c>
      <c r="F182" s="1765">
        <f>F181</f>
        <v>0</v>
      </c>
      <c r="G182" s="1765">
        <f>G181</f>
        <v>0</v>
      </c>
    </row>
    <row r="183" spans="3:7" ht="19.5" thickBot="1">
      <c r="C183" s="1763" t="s">
        <v>636</v>
      </c>
      <c r="D183" s="1765">
        <v>0</v>
      </c>
      <c r="E183" s="1765">
        <v>0</v>
      </c>
      <c r="F183" s="1765">
        <v>0</v>
      </c>
      <c r="G183" s="1765">
        <v>0</v>
      </c>
    </row>
    <row r="184" spans="3:7" ht="38.25" thickBot="1">
      <c r="C184" s="1764" t="s">
        <v>610</v>
      </c>
      <c r="D184" s="1760">
        <f>D39</f>
        <v>9100</v>
      </c>
      <c r="E184" s="1760">
        <f>E39</f>
        <v>9600</v>
      </c>
      <c r="F184" s="1760">
        <f>F39</f>
        <v>0</v>
      </c>
      <c r="G184" s="1760">
        <f>G39</f>
        <v>0</v>
      </c>
    </row>
    <row r="185" spans="3:7" ht="19.5" thickBot="1">
      <c r="C185" s="1763" t="s">
        <v>608</v>
      </c>
      <c r="D185" s="1762">
        <f>D184</f>
        <v>9100</v>
      </c>
      <c r="E185" s="1762">
        <f>E184</f>
        <v>9600</v>
      </c>
      <c r="F185" s="1762">
        <f>F184</f>
        <v>0</v>
      </c>
      <c r="G185" s="1762">
        <f>G184</f>
        <v>0</v>
      </c>
    </row>
    <row r="186" spans="3:7" ht="19.5" thickBot="1">
      <c r="C186" s="1763" t="s">
        <v>636</v>
      </c>
      <c r="D186" s="1765">
        <v>0</v>
      </c>
      <c r="E186" s="1765">
        <v>0</v>
      </c>
      <c r="F186" s="1765">
        <v>0</v>
      </c>
      <c r="G186" s="1765">
        <v>0</v>
      </c>
    </row>
    <row r="187" spans="3:7" ht="19.5" thickBot="1">
      <c r="C187" s="1764" t="s">
        <v>611</v>
      </c>
      <c r="D187" s="1760">
        <f>D42</f>
        <v>9300</v>
      </c>
      <c r="E187" s="1760">
        <f>E42</f>
        <v>12200</v>
      </c>
      <c r="F187" s="1760">
        <f>F42</f>
        <v>0</v>
      </c>
      <c r="G187" s="1760">
        <f>G42</f>
        <v>0</v>
      </c>
    </row>
    <row r="188" spans="3:7" ht="19.5" thickBot="1">
      <c r="C188" s="1763" t="s">
        <v>608</v>
      </c>
      <c r="D188" s="1765">
        <f>D187</f>
        <v>9300</v>
      </c>
      <c r="E188" s="1765">
        <f>E187</f>
        <v>12200</v>
      </c>
      <c r="F188" s="1765">
        <f>F187</f>
        <v>0</v>
      </c>
      <c r="G188" s="1765">
        <f>G187</f>
        <v>0</v>
      </c>
    </row>
    <row r="189" spans="3:7" ht="19.5" thickBot="1">
      <c r="C189" s="1763" t="s">
        <v>636</v>
      </c>
      <c r="D189" s="1765">
        <v>0</v>
      </c>
      <c r="E189" s="1765">
        <v>0</v>
      </c>
      <c r="F189" s="1765">
        <v>0</v>
      </c>
      <c r="G189" s="1765">
        <v>0</v>
      </c>
    </row>
    <row r="190" spans="3:7" ht="19.5" thickBot="1">
      <c r="C190" s="1764" t="s">
        <v>612</v>
      </c>
      <c r="D190" s="1760">
        <v>0</v>
      </c>
      <c r="E190" s="1760">
        <v>0</v>
      </c>
      <c r="F190" s="1760">
        <v>0</v>
      </c>
      <c r="G190" s="1760">
        <v>0</v>
      </c>
    </row>
    <row r="191" spans="3:7" ht="19.5" thickBot="1">
      <c r="C191" s="1763" t="s">
        <v>608</v>
      </c>
      <c r="D191" s="1762">
        <v>0</v>
      </c>
      <c r="E191" s="1762">
        <v>0</v>
      </c>
      <c r="F191" s="1762">
        <v>0</v>
      </c>
      <c r="G191" s="1762">
        <v>0</v>
      </c>
    </row>
    <row r="192" spans="3:7" ht="19.5" thickBot="1">
      <c r="C192" s="1763" t="s">
        <v>636</v>
      </c>
      <c r="D192" s="1765">
        <v>0</v>
      </c>
      <c r="E192" s="1765">
        <v>0</v>
      </c>
      <c r="F192" s="1765">
        <v>0</v>
      </c>
      <c r="G192" s="1765">
        <v>0</v>
      </c>
    </row>
    <row r="193" spans="3:7" ht="19.5" thickBot="1">
      <c r="C193" s="1764" t="s">
        <v>613</v>
      </c>
      <c r="D193" s="1760">
        <v>0</v>
      </c>
      <c r="E193" s="1760">
        <v>0</v>
      </c>
      <c r="F193" s="1760">
        <v>0</v>
      </c>
      <c r="G193" s="1760">
        <v>0</v>
      </c>
    </row>
    <row r="194" spans="3:7" ht="19.5" thickBot="1">
      <c r="C194" s="1763" t="s">
        <v>608</v>
      </c>
      <c r="D194" s="1762">
        <v>0</v>
      </c>
      <c r="E194" s="1762">
        <v>0</v>
      </c>
      <c r="F194" s="1762">
        <v>0</v>
      </c>
      <c r="G194" s="1762">
        <v>0</v>
      </c>
    </row>
    <row r="195" spans="3:7" ht="19.5" thickBot="1">
      <c r="C195" s="1763" t="s">
        <v>636</v>
      </c>
      <c r="D195" s="1765">
        <v>0</v>
      </c>
      <c r="E195" s="1765">
        <v>0</v>
      </c>
      <c r="F195" s="1765">
        <v>0</v>
      </c>
      <c r="G195" s="1765">
        <v>0</v>
      </c>
    </row>
    <row r="196" spans="3:7" ht="19.5" thickBot="1">
      <c r="C196" s="1764" t="s">
        <v>614</v>
      </c>
      <c r="D196" s="1760">
        <v>0</v>
      </c>
      <c r="E196" s="1760">
        <v>0</v>
      </c>
      <c r="F196" s="1760">
        <v>0</v>
      </c>
      <c r="G196" s="1760">
        <v>0</v>
      </c>
    </row>
    <row r="197" spans="3:7" ht="19.5" thickBot="1">
      <c r="C197" s="1763" t="s">
        <v>608</v>
      </c>
      <c r="D197" s="1762">
        <v>0</v>
      </c>
      <c r="E197" s="1762">
        <v>0</v>
      </c>
      <c r="F197" s="1762">
        <v>0</v>
      </c>
      <c r="G197" s="1762">
        <v>0</v>
      </c>
    </row>
    <row r="198" spans="3:7" ht="19.5" thickBot="1">
      <c r="C198" s="1763" t="s">
        <v>636</v>
      </c>
      <c r="D198" s="1765">
        <v>0</v>
      </c>
      <c r="E198" s="1765">
        <v>0</v>
      </c>
      <c r="F198" s="1765">
        <v>0</v>
      </c>
      <c r="G198" s="1765">
        <v>0</v>
      </c>
    </row>
    <row r="199" spans="3:7" ht="38.25" thickBot="1">
      <c r="C199" s="1764" t="s">
        <v>615</v>
      </c>
      <c r="D199" s="1760">
        <v>0</v>
      </c>
      <c r="E199" s="1760">
        <v>0</v>
      </c>
      <c r="F199" s="1760">
        <v>0</v>
      </c>
      <c r="G199" s="1760">
        <v>0</v>
      </c>
    </row>
    <row r="200" spans="3:7" ht="19.5" thickBot="1">
      <c r="C200" s="1763" t="s">
        <v>608</v>
      </c>
      <c r="D200" s="1762">
        <v>0</v>
      </c>
      <c r="E200" s="1762">
        <v>0</v>
      </c>
      <c r="F200" s="1762">
        <v>0</v>
      </c>
      <c r="G200" s="1762">
        <v>0</v>
      </c>
    </row>
    <row r="201" spans="3:7" ht="19.5" thickBot="1">
      <c r="C201" s="1763" t="s">
        <v>636</v>
      </c>
      <c r="D201" s="1765">
        <v>0</v>
      </c>
      <c r="E201" s="1765">
        <v>0</v>
      </c>
      <c r="F201" s="1765">
        <v>0</v>
      </c>
      <c r="G201" s="1765">
        <v>0</v>
      </c>
    </row>
    <row r="202" spans="3:7" ht="19.5" thickBot="1">
      <c r="C202" s="1764" t="s">
        <v>637</v>
      </c>
      <c r="D202" s="1762">
        <f>SUM(D168+D140)</f>
        <v>0</v>
      </c>
      <c r="E202" s="1762">
        <f>SUM(E168+E140)</f>
        <v>0</v>
      </c>
      <c r="F202" s="1762">
        <f>SUM(F168+F140)</f>
        <v>0</v>
      </c>
      <c r="G202" s="1762">
        <f>SUM(G168+G140)</f>
        <v>0</v>
      </c>
    </row>
    <row r="203" spans="3:7" ht="19.5" thickBot="1">
      <c r="C203" s="1763" t="s">
        <v>608</v>
      </c>
      <c r="D203" s="1762"/>
      <c r="E203" s="1762"/>
      <c r="F203" s="1762"/>
      <c r="G203" s="1762"/>
    </row>
    <row r="204" spans="3:7" ht="19.5" thickBot="1">
      <c r="C204" s="1763" t="s">
        <v>673</v>
      </c>
      <c r="D204" s="1762"/>
      <c r="E204" s="1762"/>
      <c r="F204" s="1762"/>
      <c r="G204" s="1762"/>
    </row>
    <row r="205" spans="3:7" ht="19.5" thickBot="1">
      <c r="C205" s="1763" t="s">
        <v>631</v>
      </c>
      <c r="D205" s="1762"/>
      <c r="E205" s="1762"/>
      <c r="F205" s="1762"/>
      <c r="G205" s="1762"/>
    </row>
    <row r="206" spans="3:7" ht="19.5" thickBot="1">
      <c r="C206" s="1763" t="s">
        <v>632</v>
      </c>
      <c r="D206" s="1762"/>
      <c r="E206" s="1762"/>
      <c r="F206" s="1762"/>
      <c r="G206" s="1762"/>
    </row>
    <row r="207" spans="3:7" ht="19.5" thickBot="1">
      <c r="C207" s="1764" t="s">
        <v>638</v>
      </c>
      <c r="D207" s="1762">
        <f>D208+D209+D210+D211</f>
        <v>1500</v>
      </c>
      <c r="E207" s="1762">
        <f>E208+E209+E210+E211</f>
        <v>1500</v>
      </c>
      <c r="F207" s="1762">
        <f>F208+F209+F210+F211</f>
        <v>650</v>
      </c>
      <c r="G207" s="1762">
        <f>G208+G209+G210+G211</f>
        <v>650</v>
      </c>
    </row>
    <row r="208" spans="3:7" ht="19.5" thickBot="1">
      <c r="C208" s="1763" t="s">
        <v>608</v>
      </c>
      <c r="D208" s="1762">
        <f>SUM(D174+D146)</f>
        <v>1500</v>
      </c>
      <c r="E208" s="1762">
        <f>SUM(E174+E146)</f>
        <v>1500</v>
      </c>
      <c r="F208" s="1762">
        <f>SUM(F174+F146)</f>
        <v>650</v>
      </c>
      <c r="G208" s="1762">
        <f>SUM(G174+G146)</f>
        <v>650</v>
      </c>
    </row>
    <row r="209" spans="3:7" ht="19.5" thickBot="1">
      <c r="C209" s="1763" t="s">
        <v>673</v>
      </c>
      <c r="D209" s="1762"/>
      <c r="E209" s="1762"/>
      <c r="F209" s="1762"/>
      <c r="G209" s="1762"/>
    </row>
    <row r="210" spans="3:7" ht="19.5" thickBot="1">
      <c r="C210" s="1763" t="s">
        <v>631</v>
      </c>
      <c r="D210" s="1762"/>
      <c r="E210" s="1762"/>
      <c r="F210" s="1762"/>
      <c r="G210" s="1762"/>
    </row>
    <row r="211" spans="3:7" ht="19.5" thickBot="1">
      <c r="C211" s="1763" t="s">
        <v>632</v>
      </c>
      <c r="D211" s="1762"/>
      <c r="E211" s="1762"/>
      <c r="F211" s="1762"/>
      <c r="G211" s="1762"/>
    </row>
    <row r="212" spans="3:7" ht="19.5" thickBot="1">
      <c r="C212" s="1761" t="s">
        <v>617</v>
      </c>
      <c r="D212" s="1760">
        <f>IF(D248-D247=0,0,"Error")</f>
        <v>0</v>
      </c>
      <c r="E212" s="1760">
        <f>IF(E248-E247=0,0,"Error")</f>
        <v>0</v>
      </c>
      <c r="F212" s="1760">
        <f>IF(F248-F247=0,0,"Error")</f>
        <v>0</v>
      </c>
      <c r="G212" s="1760">
        <f>IF(G248-G247=0,0,"Error")</f>
        <v>0</v>
      </c>
    </row>
    <row r="213" spans="3:7" ht="18.75">
      <c r="C213" s="1759"/>
      <c r="D213" s="1758"/>
      <c r="E213" s="1758"/>
      <c r="F213" s="1758"/>
      <c r="G213" s="1758"/>
    </row>
  </sheetData>
  <mergeCells count="45">
    <mergeCell ref="C157:C158"/>
    <mergeCell ref="C165:G165"/>
    <mergeCell ref="C166:C167"/>
    <mergeCell ref="C138:C139"/>
    <mergeCell ref="C152:C153"/>
    <mergeCell ref="D152:G153"/>
    <mergeCell ref="C137:G137"/>
    <mergeCell ref="F154:G154"/>
    <mergeCell ref="D156:G156"/>
    <mergeCell ref="F125:G125"/>
    <mergeCell ref="D126:G126"/>
    <mergeCell ref="D127:G127"/>
    <mergeCell ref="D128:G128"/>
    <mergeCell ref="D155:G155"/>
    <mergeCell ref="C129:C130"/>
    <mergeCell ref="C88:C89"/>
    <mergeCell ref="C96:G96"/>
    <mergeCell ref="C97:C98"/>
    <mergeCell ref="C122:G122"/>
    <mergeCell ref="C123:G123"/>
    <mergeCell ref="D124:G124"/>
    <mergeCell ref="D16:G16"/>
    <mergeCell ref="C17:G17"/>
    <mergeCell ref="D87:G87"/>
    <mergeCell ref="C21:G21"/>
    <mergeCell ref="D22:G22"/>
    <mergeCell ref="D23:G23"/>
    <mergeCell ref="D24:G24"/>
    <mergeCell ref="C25:C26"/>
    <mergeCell ref="C33:G33"/>
    <mergeCell ref="C34:C35"/>
    <mergeCell ref="C20:G20"/>
    <mergeCell ref="C59:G59"/>
    <mergeCell ref="C60:C61"/>
    <mergeCell ref="D85:G85"/>
    <mergeCell ref="D86:G86"/>
    <mergeCell ref="C8:G8"/>
    <mergeCell ref="C9:G11"/>
    <mergeCell ref="D12:G12"/>
    <mergeCell ref="C13:C14"/>
    <mergeCell ref="B2:G2"/>
    <mergeCell ref="C3:G3"/>
    <mergeCell ref="D5:G5"/>
    <mergeCell ref="D6:G6"/>
    <mergeCell ref="D7:G7"/>
  </mergeCells>
  <pageMargins left="0.2" right="0.2" top="0.25" bottom="0.75" header="0.3" footer="0.3"/>
  <pageSetup scale="70" orientation="portrait" blackAndWhite="1" r:id="rId1"/>
  <colBreaks count="1" manualBreakCount="1">
    <brk id="7" max="211"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181"/>
  <sheetViews>
    <sheetView view="pageBreakPreview" topLeftCell="B135" zoomScale="73" zoomScaleNormal="100" zoomScaleSheetLayoutView="73" workbookViewId="0">
      <selection activeCell="M171" sqref="M171"/>
    </sheetView>
  </sheetViews>
  <sheetFormatPr defaultColWidth="9.125" defaultRowHeight="14.25"/>
  <cols>
    <col min="1" max="1" width="13.25" style="24" hidden="1"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23"/>
      <c r="B1" s="23"/>
      <c r="C1" s="1856" t="s">
        <v>0</v>
      </c>
      <c r="D1" s="1857"/>
      <c r="E1" s="1857"/>
      <c r="F1" s="1857"/>
      <c r="G1" s="1857"/>
      <c r="H1" s="23"/>
      <c r="I1" s="23"/>
      <c r="J1" s="23"/>
      <c r="K1" s="23"/>
    </row>
    <row r="2" spans="1:11" ht="24.95" customHeight="1">
      <c r="A2" s="23"/>
      <c r="B2" s="23"/>
      <c r="C2" s="1858" t="s">
        <v>1</v>
      </c>
      <c r="D2" s="1859"/>
      <c r="E2" s="1859"/>
      <c r="F2" s="1859"/>
      <c r="G2" s="1859"/>
      <c r="H2" s="23"/>
      <c r="I2" s="23"/>
      <c r="J2" s="23"/>
      <c r="K2" s="23"/>
    </row>
    <row r="3" spans="1:11" ht="14.1" customHeight="1">
      <c r="A3" s="23"/>
      <c r="B3" s="23"/>
      <c r="C3" s="25" t="s">
        <v>2</v>
      </c>
      <c r="D3" s="1860" t="s">
        <v>462</v>
      </c>
      <c r="E3" s="1861"/>
      <c r="F3" s="1861"/>
      <c r="G3" s="1861"/>
      <c r="H3" s="23"/>
      <c r="I3" s="23"/>
      <c r="J3" s="23"/>
      <c r="K3" s="23"/>
    </row>
    <row r="4" spans="1:11" ht="14.1" customHeight="1">
      <c r="A4" s="23"/>
      <c r="B4" s="23"/>
      <c r="C4" s="25" t="s">
        <v>4</v>
      </c>
      <c r="D4" s="1860" t="s">
        <v>463</v>
      </c>
      <c r="E4" s="1861"/>
      <c r="F4" s="1861"/>
      <c r="G4" s="1861"/>
      <c r="H4" s="23"/>
      <c r="I4" s="23"/>
      <c r="J4" s="23"/>
      <c r="K4" s="23"/>
    </row>
    <row r="5" spans="1:11" ht="14.1" customHeight="1">
      <c r="A5" s="23"/>
      <c r="B5" s="23"/>
      <c r="C5" s="25" t="s">
        <v>6</v>
      </c>
      <c r="D5" s="1860" t="s">
        <v>464</v>
      </c>
      <c r="E5" s="1861"/>
      <c r="F5" s="1861"/>
      <c r="G5" s="1861"/>
      <c r="H5" s="23"/>
      <c r="I5" s="23"/>
      <c r="J5" s="23"/>
      <c r="K5" s="23"/>
    </row>
    <row r="6" spans="1:11" ht="14.1" customHeight="1">
      <c r="A6" s="23"/>
      <c r="B6" s="23"/>
      <c r="C6" s="25" t="s">
        <v>8</v>
      </c>
      <c r="D6" s="1860" t="s">
        <v>465</v>
      </c>
      <c r="E6" s="1861"/>
      <c r="F6" s="1861"/>
      <c r="G6" s="1861"/>
      <c r="H6" s="23"/>
      <c r="I6" s="23"/>
      <c r="J6" s="23"/>
      <c r="K6" s="23"/>
    </row>
    <row r="7" spans="1:11" ht="14.1" customHeight="1">
      <c r="A7" s="23"/>
      <c r="B7" s="23"/>
      <c r="C7" s="25" t="s">
        <v>10</v>
      </c>
      <c r="D7" s="1862" t="s">
        <v>11</v>
      </c>
      <c r="E7" s="1863"/>
      <c r="F7" s="1863"/>
      <c r="G7" s="1863"/>
      <c r="H7" s="23"/>
      <c r="I7" s="23"/>
      <c r="J7" s="23"/>
      <c r="K7" s="23"/>
    </row>
    <row r="8" spans="1:11" ht="14.1" customHeight="1">
      <c r="A8" s="23"/>
      <c r="B8" s="23"/>
      <c r="C8" s="1864" t="s">
        <v>12</v>
      </c>
      <c r="D8" s="1865"/>
      <c r="E8" s="1865"/>
      <c r="F8" s="1865"/>
      <c r="G8" s="1865"/>
      <c r="H8" s="23"/>
      <c r="I8" s="23"/>
      <c r="J8" s="23"/>
      <c r="K8" s="23"/>
    </row>
    <row r="9" spans="1:11" ht="51.95" customHeight="1">
      <c r="A9" s="23"/>
      <c r="B9" s="23"/>
      <c r="C9" s="1866" t="s">
        <v>466</v>
      </c>
      <c r="D9" s="1867"/>
      <c r="E9" s="1867"/>
      <c r="F9" s="1867"/>
      <c r="G9" s="1867"/>
      <c r="H9" s="23"/>
      <c r="I9" s="23"/>
      <c r="J9" s="23"/>
      <c r="K9" s="23"/>
    </row>
    <row r="10" spans="1:11" ht="57.95" customHeight="1">
      <c r="A10" s="23"/>
      <c r="B10" s="23"/>
      <c r="C10" s="26" t="s">
        <v>14</v>
      </c>
      <c r="D10" s="1854" t="s">
        <v>467</v>
      </c>
      <c r="E10" s="1855"/>
      <c r="F10" s="1855"/>
      <c r="G10" s="1855"/>
      <c r="H10" s="23"/>
      <c r="I10" s="23"/>
      <c r="J10" s="23"/>
      <c r="K10" s="23"/>
    </row>
    <row r="11" spans="1:11" ht="27.95" customHeight="1">
      <c r="A11" s="23"/>
      <c r="B11" s="23"/>
      <c r="C11" s="27" t="s">
        <v>209</v>
      </c>
      <c r="D11" s="28">
        <v>2023</v>
      </c>
      <c r="E11" s="28">
        <v>2024</v>
      </c>
      <c r="F11" s="28">
        <v>2025</v>
      </c>
      <c r="G11" s="28">
        <v>2026</v>
      </c>
      <c r="H11" s="23"/>
      <c r="I11" s="23"/>
      <c r="J11" s="23"/>
      <c r="K11" s="23"/>
    </row>
    <row r="12" spans="1:11" ht="14.1" customHeight="1">
      <c r="A12" s="23"/>
      <c r="B12" s="23"/>
      <c r="C12" s="29"/>
      <c r="D12" s="30" t="s">
        <v>22</v>
      </c>
      <c r="E12" s="30" t="s">
        <v>23</v>
      </c>
      <c r="F12" s="30" t="s">
        <v>23</v>
      </c>
      <c r="G12" s="30" t="s">
        <v>23</v>
      </c>
      <c r="H12" s="23"/>
      <c r="I12" s="23"/>
      <c r="J12" s="23"/>
      <c r="K12" s="23"/>
    </row>
    <row r="13" spans="1:11" ht="41.1" customHeight="1">
      <c r="A13" s="23"/>
      <c r="B13" s="23"/>
      <c r="C13" s="27" t="s">
        <v>468</v>
      </c>
      <c r="D13" s="31" t="s">
        <v>469</v>
      </c>
      <c r="E13" s="31" t="s">
        <v>470</v>
      </c>
      <c r="F13" s="31" t="s">
        <v>471</v>
      </c>
      <c r="G13" s="31" t="s">
        <v>472</v>
      </c>
      <c r="H13" s="23"/>
      <c r="I13" s="23"/>
      <c r="J13" s="23"/>
      <c r="K13" s="23"/>
    </row>
    <row r="14" spans="1:11" ht="86.25" customHeight="1">
      <c r="A14" s="23"/>
      <c r="B14" s="23"/>
      <c r="C14" s="26" t="s">
        <v>16</v>
      </c>
      <c r="D14" s="1854" t="s">
        <v>473</v>
      </c>
      <c r="E14" s="1855"/>
      <c r="F14" s="1855"/>
      <c r="G14" s="1855"/>
      <c r="H14" s="23"/>
      <c r="I14" s="23"/>
      <c r="J14" s="23"/>
      <c r="K14" s="23"/>
    </row>
    <row r="15" spans="1:11" ht="27.95" customHeight="1">
      <c r="A15" s="23"/>
      <c r="B15" s="23"/>
      <c r="C15" s="27" t="s">
        <v>223</v>
      </c>
      <c r="D15" s="28">
        <v>2023</v>
      </c>
      <c r="E15" s="28">
        <v>2024</v>
      </c>
      <c r="F15" s="28">
        <v>2025</v>
      </c>
      <c r="G15" s="28">
        <v>2026</v>
      </c>
      <c r="H15" s="23"/>
      <c r="I15" s="23"/>
      <c r="J15" s="23"/>
      <c r="K15" s="23"/>
    </row>
    <row r="16" spans="1:11" ht="14.1" customHeight="1">
      <c r="A16" s="23"/>
      <c r="B16" s="23"/>
      <c r="C16" s="29"/>
      <c r="D16" s="30" t="s">
        <v>22</v>
      </c>
      <c r="E16" s="30" t="s">
        <v>23</v>
      </c>
      <c r="F16" s="30" t="s">
        <v>23</v>
      </c>
      <c r="G16" s="30" t="s">
        <v>23</v>
      </c>
      <c r="H16" s="23"/>
      <c r="I16" s="23"/>
      <c r="J16" s="23"/>
      <c r="K16" s="23"/>
    </row>
    <row r="17" spans="1:11" ht="41.1" customHeight="1">
      <c r="A17" s="23"/>
      <c r="B17" s="23"/>
      <c r="C17" s="27" t="s">
        <v>474</v>
      </c>
      <c r="D17" s="31" t="s">
        <v>254</v>
      </c>
      <c r="E17" s="31" t="s">
        <v>475</v>
      </c>
      <c r="F17" s="31" t="s">
        <v>476</v>
      </c>
      <c r="G17" s="31" t="s">
        <v>477</v>
      </c>
      <c r="H17" s="23"/>
      <c r="I17" s="23"/>
      <c r="J17" s="23"/>
      <c r="K17" s="23"/>
    </row>
    <row r="18" spans="1:11" ht="20.100000000000001" customHeight="1">
      <c r="A18" s="23"/>
      <c r="B18" s="23"/>
      <c r="C18" s="27" t="s">
        <v>478</v>
      </c>
      <c r="D18" s="31" t="s">
        <v>479</v>
      </c>
      <c r="E18" s="31" t="s">
        <v>480</v>
      </c>
      <c r="F18" s="31" t="s">
        <v>481</v>
      </c>
      <c r="G18" s="31" t="s">
        <v>482</v>
      </c>
      <c r="H18" s="23"/>
      <c r="I18" s="23"/>
      <c r="J18" s="23"/>
      <c r="K18" s="23"/>
    </row>
    <row r="19" spans="1:11" ht="20.100000000000001" customHeight="1">
      <c r="A19" s="23"/>
      <c r="B19" s="23"/>
      <c r="C19" s="27" t="s">
        <v>483</v>
      </c>
      <c r="D19" s="31" t="s">
        <v>484</v>
      </c>
      <c r="E19" s="31" t="s">
        <v>485</v>
      </c>
      <c r="F19" s="31" t="s">
        <v>486</v>
      </c>
      <c r="G19" s="31" t="s">
        <v>487</v>
      </c>
      <c r="H19" s="23"/>
      <c r="I19" s="23"/>
      <c r="J19" s="23"/>
      <c r="K19" s="23"/>
    </row>
    <row r="20" spans="1:11" ht="41.1" customHeight="1">
      <c r="A20" s="23"/>
      <c r="B20" s="23"/>
      <c r="C20" s="27" t="s">
        <v>488</v>
      </c>
      <c r="D20" s="31" t="s">
        <v>489</v>
      </c>
      <c r="E20" s="31" t="s">
        <v>490</v>
      </c>
      <c r="F20" s="31" t="s">
        <v>491</v>
      </c>
      <c r="G20" s="31" t="s">
        <v>492</v>
      </c>
      <c r="H20" s="23"/>
      <c r="I20" s="23"/>
      <c r="J20" s="23"/>
      <c r="K20" s="23"/>
    </row>
    <row r="21" spans="1:11" ht="20.100000000000001" customHeight="1">
      <c r="A21" s="23"/>
      <c r="B21" s="23"/>
      <c r="C21" s="27" t="s">
        <v>493</v>
      </c>
      <c r="D21" s="31" t="s">
        <v>494</v>
      </c>
      <c r="E21" s="31" t="s">
        <v>495</v>
      </c>
      <c r="F21" s="31" t="s">
        <v>495</v>
      </c>
      <c r="G21" s="31" t="s">
        <v>495</v>
      </c>
      <c r="H21" s="23"/>
      <c r="I21" s="23"/>
      <c r="J21" s="23"/>
      <c r="K21" s="23"/>
    </row>
    <row r="22" spans="1:11" ht="14.1" customHeight="1">
      <c r="A22" s="23"/>
      <c r="B22" s="23"/>
      <c r="C22" s="1852" t="s">
        <v>27</v>
      </c>
      <c r="D22" s="1853"/>
      <c r="E22" s="1853"/>
      <c r="F22" s="1853"/>
      <c r="G22" s="1853"/>
      <c r="H22" s="23"/>
      <c r="I22" s="23"/>
      <c r="J22" s="23"/>
      <c r="K22" s="23"/>
    </row>
    <row r="23" spans="1:11" ht="14.1" customHeight="1">
      <c r="A23" s="23"/>
      <c r="B23" s="23"/>
      <c r="C23" s="32" t="s">
        <v>496</v>
      </c>
      <c r="D23" s="1852" t="s">
        <v>497</v>
      </c>
      <c r="E23" s="1853"/>
      <c r="F23" s="1853"/>
      <c r="G23" s="1853"/>
      <c r="H23" s="23"/>
      <c r="I23" s="23"/>
      <c r="J23" s="23"/>
      <c r="K23" s="23"/>
    </row>
    <row r="24" spans="1:11" ht="18" customHeight="1">
      <c r="A24" s="23"/>
      <c r="B24" s="23"/>
      <c r="C24" s="33" t="s">
        <v>19</v>
      </c>
      <c r="D24" s="1850" t="s">
        <v>498</v>
      </c>
      <c r="E24" s="1851"/>
      <c r="F24" s="1851"/>
      <c r="G24" s="1851"/>
      <c r="H24" s="23"/>
      <c r="I24" s="23"/>
      <c r="J24" s="23"/>
      <c r="K24" s="23"/>
    </row>
    <row r="25" spans="1:11" ht="18" customHeight="1">
      <c r="A25" s="23"/>
      <c r="B25" s="23"/>
      <c r="C25" s="34" t="s">
        <v>20</v>
      </c>
      <c r="D25" s="1846" t="s">
        <v>499</v>
      </c>
      <c r="E25" s="1847"/>
      <c r="F25" s="1847"/>
      <c r="G25" s="1847"/>
      <c r="H25" s="23"/>
      <c r="I25" s="23"/>
      <c r="J25" s="23"/>
      <c r="K25" s="23"/>
    </row>
    <row r="26" spans="1:11" ht="18" customHeight="1">
      <c r="A26" s="23"/>
      <c r="B26" s="23"/>
      <c r="C26" s="34" t="s">
        <v>21</v>
      </c>
      <c r="D26" s="1846" t="s">
        <v>500</v>
      </c>
      <c r="E26" s="1847"/>
      <c r="F26" s="1847"/>
      <c r="G26" s="1847"/>
      <c r="H26" s="23"/>
      <c r="I26" s="23"/>
      <c r="J26" s="23"/>
      <c r="K26" s="23"/>
    </row>
    <row r="27" spans="1:11" ht="15" customHeight="1">
      <c r="A27" s="23"/>
      <c r="B27" s="23"/>
      <c r="C27" s="35"/>
      <c r="D27" s="36">
        <v>2023</v>
      </c>
      <c r="E27" s="36">
        <v>2024</v>
      </c>
      <c r="F27" s="36">
        <v>2025</v>
      </c>
      <c r="G27" s="36">
        <v>2026</v>
      </c>
      <c r="H27" s="23"/>
      <c r="I27" s="23"/>
      <c r="J27" s="23"/>
      <c r="K27" s="23"/>
    </row>
    <row r="28" spans="1:11" ht="15" customHeight="1">
      <c r="A28" s="23"/>
      <c r="B28" s="23"/>
      <c r="C28" s="37"/>
      <c r="D28" s="38" t="s">
        <v>22</v>
      </c>
      <c r="E28" s="38" t="s">
        <v>23</v>
      </c>
      <c r="F28" s="38" t="s">
        <v>23</v>
      </c>
      <c r="G28" s="38" t="s">
        <v>23</v>
      </c>
      <c r="H28" s="23"/>
      <c r="I28" s="23"/>
      <c r="J28" s="23"/>
      <c r="K28" s="23"/>
    </row>
    <row r="29" spans="1:11" ht="14.1" customHeight="1">
      <c r="A29" s="23"/>
      <c r="B29" s="23"/>
      <c r="C29" s="27" t="s">
        <v>33</v>
      </c>
      <c r="D29" s="31" t="s">
        <v>469</v>
      </c>
      <c r="E29" s="31" t="s">
        <v>501</v>
      </c>
      <c r="F29" s="31" t="s">
        <v>502</v>
      </c>
      <c r="G29" s="31" t="s">
        <v>471</v>
      </c>
      <c r="H29" s="23"/>
      <c r="I29" s="23"/>
      <c r="J29" s="23"/>
      <c r="K29" s="23"/>
    </row>
    <row r="30" spans="1:11" ht="14.1" customHeight="1">
      <c r="A30" s="23"/>
      <c r="B30" s="23"/>
      <c r="C30" s="27" t="s">
        <v>35</v>
      </c>
      <c r="D30" s="31" t="s">
        <v>503</v>
      </c>
      <c r="E30" s="31" t="s">
        <v>504</v>
      </c>
      <c r="F30" s="31" t="s">
        <v>505</v>
      </c>
      <c r="G30" s="31" t="s">
        <v>506</v>
      </c>
      <c r="H30" s="23"/>
      <c r="I30" s="23"/>
      <c r="J30" s="23"/>
      <c r="K30" s="23"/>
    </row>
    <row r="31" spans="1:11" ht="14.1" customHeight="1">
      <c r="A31" s="23"/>
      <c r="B31" s="23"/>
      <c r="C31" s="27" t="s">
        <v>40</v>
      </c>
      <c r="D31" s="31" t="s">
        <v>507</v>
      </c>
      <c r="E31" s="31" t="s">
        <v>508</v>
      </c>
      <c r="F31" s="31" t="s">
        <v>509</v>
      </c>
      <c r="G31" s="31" t="s">
        <v>510</v>
      </c>
      <c r="H31" s="23"/>
      <c r="I31" s="23"/>
      <c r="J31" s="23"/>
      <c r="K31" s="23"/>
    </row>
    <row r="32" spans="1:11" ht="14.1" customHeight="1">
      <c r="A32" s="23"/>
      <c r="B32" s="23"/>
      <c r="C32" s="27" t="s">
        <v>41</v>
      </c>
      <c r="D32" s="31" t="s">
        <v>18</v>
      </c>
      <c r="E32" s="31" t="s">
        <v>511</v>
      </c>
      <c r="F32" s="31" t="s">
        <v>512</v>
      </c>
      <c r="G32" s="31" t="s">
        <v>513</v>
      </c>
      <c r="H32" s="23"/>
      <c r="I32" s="23"/>
      <c r="J32" s="23"/>
      <c r="K32" s="23"/>
    </row>
    <row r="33" spans="1:11" ht="14.1" customHeight="1">
      <c r="A33" s="23"/>
      <c r="B33" s="23"/>
      <c r="C33" s="27" t="s">
        <v>43</v>
      </c>
      <c r="D33" s="31" t="s">
        <v>18</v>
      </c>
      <c r="E33" s="31" t="s">
        <v>514</v>
      </c>
      <c r="F33" s="31" t="s">
        <v>515</v>
      </c>
      <c r="G33" s="31" t="s">
        <v>516</v>
      </c>
      <c r="H33" s="23"/>
      <c r="I33" s="23"/>
      <c r="J33" s="23"/>
      <c r="K33" s="23"/>
    </row>
    <row r="34" spans="1:11" ht="14.1" customHeight="1">
      <c r="A34" s="23"/>
      <c r="B34" s="23"/>
      <c r="C34" s="27" t="s">
        <v>47</v>
      </c>
      <c r="D34" s="31" t="s">
        <v>18</v>
      </c>
      <c r="E34" s="31" t="s">
        <v>517</v>
      </c>
      <c r="F34" s="31" t="s">
        <v>518</v>
      </c>
      <c r="G34" s="31" t="s">
        <v>519</v>
      </c>
      <c r="H34" s="23"/>
      <c r="I34" s="23"/>
      <c r="J34" s="23"/>
      <c r="K34" s="23"/>
    </row>
    <row r="35" spans="1:11" ht="14.1" customHeight="1">
      <c r="A35" s="23"/>
      <c r="B35" s="23"/>
      <c r="C35" s="1848" t="s">
        <v>24</v>
      </c>
      <c r="D35" s="1849"/>
      <c r="E35" s="1849"/>
      <c r="F35" s="1849"/>
      <c r="G35" s="1849"/>
      <c r="H35" s="23"/>
      <c r="I35" s="23"/>
      <c r="J35" s="23"/>
      <c r="K35" s="23"/>
    </row>
    <row r="36" spans="1:11" ht="14.1" customHeight="1">
      <c r="A36" s="23"/>
      <c r="B36" s="23"/>
      <c r="C36" s="35"/>
      <c r="D36" s="36">
        <v>2023</v>
      </c>
      <c r="E36" s="36">
        <v>2024</v>
      </c>
      <c r="F36" s="36">
        <v>2025</v>
      </c>
      <c r="G36" s="36">
        <v>2026</v>
      </c>
      <c r="H36" s="23"/>
      <c r="I36" s="23"/>
      <c r="J36" s="23"/>
      <c r="K36" s="23"/>
    </row>
    <row r="37" spans="1:11" ht="14.1" customHeight="1">
      <c r="A37" s="23"/>
      <c r="B37" s="23"/>
      <c r="C37" s="37"/>
      <c r="D37" s="38" t="s">
        <v>22</v>
      </c>
      <c r="E37" s="38" t="s">
        <v>23</v>
      </c>
      <c r="F37" s="38" t="s">
        <v>23</v>
      </c>
      <c r="G37" s="38" t="s">
        <v>23</v>
      </c>
      <c r="H37" s="23"/>
      <c r="I37" s="23"/>
      <c r="J37" s="23"/>
      <c r="K37" s="23"/>
    </row>
    <row r="38" spans="1:11" ht="14.1" customHeight="1">
      <c r="A38" s="23"/>
      <c r="B38" s="23"/>
      <c r="C38" s="39" t="s">
        <v>48</v>
      </c>
      <c r="D38" s="40">
        <v>0</v>
      </c>
      <c r="E38" s="40">
        <v>129125000</v>
      </c>
      <c r="F38" s="40">
        <v>133030000</v>
      </c>
      <c r="G38" s="40">
        <v>133030000</v>
      </c>
      <c r="H38" s="23"/>
      <c r="I38" s="23"/>
      <c r="J38" s="23"/>
      <c r="K38" s="23"/>
    </row>
    <row r="39" spans="1:11" ht="14.1" customHeight="1">
      <c r="A39" s="23"/>
      <c r="B39" s="23"/>
      <c r="C39" s="39" t="s">
        <v>49</v>
      </c>
      <c r="D39" s="40">
        <v>0</v>
      </c>
      <c r="E39" s="40">
        <v>129125000</v>
      </c>
      <c r="F39" s="40">
        <v>133030000</v>
      </c>
      <c r="G39" s="40">
        <v>133030000</v>
      </c>
      <c r="H39" s="23"/>
      <c r="I39" s="23"/>
      <c r="J39" s="23"/>
      <c r="K39" s="23"/>
    </row>
    <row r="40" spans="1:11" ht="14.1" customHeight="1">
      <c r="A40" s="23"/>
      <c r="B40" s="23"/>
      <c r="C40" s="39" t="s">
        <v>50</v>
      </c>
      <c r="D40" s="40">
        <v>0</v>
      </c>
      <c r="E40" s="40">
        <v>0</v>
      </c>
      <c r="F40" s="40">
        <v>0</v>
      </c>
      <c r="G40" s="40">
        <v>0</v>
      </c>
      <c r="H40" s="23"/>
      <c r="I40" s="23"/>
      <c r="J40" s="23"/>
      <c r="K40" s="23"/>
    </row>
    <row r="41" spans="1:11" ht="14.1" customHeight="1">
      <c r="A41" s="23"/>
      <c r="B41" s="23"/>
      <c r="C41" s="39" t="s">
        <v>51</v>
      </c>
      <c r="D41" s="40">
        <v>0</v>
      </c>
      <c r="E41" s="40">
        <v>18584000</v>
      </c>
      <c r="F41" s="40">
        <v>19367000</v>
      </c>
      <c r="G41" s="40">
        <v>19367000</v>
      </c>
      <c r="H41" s="23"/>
      <c r="I41" s="23"/>
      <c r="J41" s="23"/>
      <c r="K41" s="23"/>
    </row>
    <row r="42" spans="1:11" ht="14.1" customHeight="1">
      <c r="A42" s="23"/>
      <c r="B42" s="23"/>
      <c r="C42" s="39" t="s">
        <v>49</v>
      </c>
      <c r="D42" s="40">
        <v>0</v>
      </c>
      <c r="E42" s="40">
        <v>18584000</v>
      </c>
      <c r="F42" s="40">
        <v>19367000</v>
      </c>
      <c r="G42" s="40">
        <v>19367000</v>
      </c>
      <c r="H42" s="23"/>
      <c r="I42" s="23"/>
      <c r="J42" s="23"/>
      <c r="K42" s="23"/>
    </row>
    <row r="43" spans="1:11" ht="14.1" customHeight="1">
      <c r="A43" s="23"/>
      <c r="B43" s="23"/>
      <c r="C43" s="39" t="s">
        <v>50</v>
      </c>
      <c r="D43" s="40">
        <v>0</v>
      </c>
      <c r="E43" s="40">
        <v>0</v>
      </c>
      <c r="F43" s="40">
        <v>0</v>
      </c>
      <c r="G43" s="40">
        <v>0</v>
      </c>
      <c r="H43" s="23"/>
      <c r="I43" s="23"/>
      <c r="J43" s="23"/>
      <c r="K43" s="23"/>
    </row>
    <row r="44" spans="1:11" ht="14.1" customHeight="1">
      <c r="A44" s="23"/>
      <c r="B44" s="23"/>
      <c r="C44" s="39" t="s">
        <v>52</v>
      </c>
      <c r="D44" s="40">
        <v>0</v>
      </c>
      <c r="E44" s="40">
        <v>24100000</v>
      </c>
      <c r="F44" s="40">
        <v>25100000</v>
      </c>
      <c r="G44" s="40">
        <v>26100000</v>
      </c>
      <c r="H44" s="23"/>
      <c r="I44" s="23"/>
      <c r="J44" s="23"/>
      <c r="K44" s="23"/>
    </row>
    <row r="45" spans="1:11" ht="14.1" customHeight="1">
      <c r="A45" s="23"/>
      <c r="B45" s="23"/>
      <c r="C45" s="39" t="s">
        <v>49</v>
      </c>
      <c r="D45" s="40">
        <v>0</v>
      </c>
      <c r="E45" s="40">
        <v>24100000</v>
      </c>
      <c r="F45" s="40">
        <v>25100000</v>
      </c>
      <c r="G45" s="40">
        <v>26100000</v>
      </c>
      <c r="H45" s="23"/>
      <c r="I45" s="23"/>
      <c r="J45" s="23"/>
      <c r="K45" s="23"/>
    </row>
    <row r="46" spans="1:11" ht="14.1" customHeight="1">
      <c r="A46" s="23"/>
      <c r="B46" s="23"/>
      <c r="C46" s="39" t="s">
        <v>50</v>
      </c>
      <c r="D46" s="40">
        <v>0</v>
      </c>
      <c r="E46" s="40">
        <v>0</v>
      </c>
      <c r="F46" s="40">
        <v>0</v>
      </c>
      <c r="G46" s="40">
        <v>0</v>
      </c>
      <c r="H46" s="23"/>
      <c r="I46" s="23"/>
      <c r="J46" s="23"/>
      <c r="K46" s="23"/>
    </row>
    <row r="47" spans="1:11" ht="14.1" customHeight="1">
      <c r="A47" s="23"/>
      <c r="B47" s="23"/>
      <c r="C47" s="39" t="s">
        <v>53</v>
      </c>
      <c r="D47" s="40">
        <v>0</v>
      </c>
      <c r="E47" s="40">
        <v>0</v>
      </c>
      <c r="F47" s="40">
        <v>0</v>
      </c>
      <c r="G47" s="40">
        <v>0</v>
      </c>
      <c r="H47" s="23"/>
      <c r="I47" s="23"/>
      <c r="J47" s="23"/>
      <c r="K47" s="23"/>
    </row>
    <row r="48" spans="1:11" ht="14.1" customHeight="1">
      <c r="A48" s="23"/>
      <c r="B48" s="23"/>
      <c r="C48" s="39" t="s">
        <v>49</v>
      </c>
      <c r="D48" s="40">
        <v>0</v>
      </c>
      <c r="E48" s="40">
        <v>0</v>
      </c>
      <c r="F48" s="40">
        <v>0</v>
      </c>
      <c r="G48" s="40">
        <v>0</v>
      </c>
      <c r="H48" s="23"/>
      <c r="I48" s="23"/>
      <c r="J48" s="23"/>
      <c r="K48" s="23"/>
    </row>
    <row r="49" spans="1:11" ht="14.1" customHeight="1">
      <c r="A49" s="23"/>
      <c r="B49" s="23"/>
      <c r="C49" s="39" t="s">
        <v>50</v>
      </c>
      <c r="D49" s="40">
        <v>0</v>
      </c>
      <c r="E49" s="40">
        <v>0</v>
      </c>
      <c r="F49" s="40">
        <v>0</v>
      </c>
      <c r="G49" s="40">
        <v>0</v>
      </c>
      <c r="H49" s="23"/>
      <c r="I49" s="23"/>
      <c r="J49" s="23"/>
      <c r="K49" s="23"/>
    </row>
    <row r="50" spans="1:11" ht="14.1" customHeight="1">
      <c r="A50" s="23"/>
      <c r="B50" s="23"/>
      <c r="C50" s="39" t="s">
        <v>54</v>
      </c>
      <c r="D50" s="40">
        <v>0</v>
      </c>
      <c r="E50" s="40">
        <v>0</v>
      </c>
      <c r="F50" s="40">
        <v>0</v>
      </c>
      <c r="G50" s="40">
        <v>0</v>
      </c>
      <c r="H50" s="23"/>
      <c r="I50" s="23"/>
      <c r="J50" s="23"/>
      <c r="K50" s="23"/>
    </row>
    <row r="51" spans="1:11" ht="14.1" customHeight="1">
      <c r="A51" s="23"/>
      <c r="B51" s="23"/>
      <c r="C51" s="39" t="s">
        <v>49</v>
      </c>
      <c r="D51" s="40">
        <v>0</v>
      </c>
      <c r="E51" s="40">
        <v>0</v>
      </c>
      <c r="F51" s="40">
        <v>0</v>
      </c>
      <c r="G51" s="40">
        <v>0</v>
      </c>
      <c r="H51" s="23"/>
      <c r="I51" s="23"/>
      <c r="J51" s="23"/>
      <c r="K51" s="23"/>
    </row>
    <row r="52" spans="1:11" ht="14.1" customHeight="1">
      <c r="A52" s="23"/>
      <c r="B52" s="23"/>
      <c r="C52" s="39" t="s">
        <v>50</v>
      </c>
      <c r="D52" s="40">
        <v>0</v>
      </c>
      <c r="E52" s="40">
        <v>0</v>
      </c>
      <c r="F52" s="40">
        <v>0</v>
      </c>
      <c r="G52" s="40">
        <v>0</v>
      </c>
      <c r="H52" s="23"/>
      <c r="I52" s="23"/>
      <c r="J52" s="23"/>
      <c r="K52" s="23"/>
    </row>
    <row r="53" spans="1:11" ht="14.1" customHeight="1">
      <c r="A53" s="23"/>
      <c r="B53" s="23"/>
      <c r="C53" s="39" t="s">
        <v>55</v>
      </c>
      <c r="D53" s="40">
        <v>0</v>
      </c>
      <c r="E53" s="40">
        <v>1700000</v>
      </c>
      <c r="F53" s="40">
        <v>1700000</v>
      </c>
      <c r="G53" s="40">
        <v>1700000</v>
      </c>
      <c r="H53" s="23"/>
      <c r="I53" s="23"/>
      <c r="J53" s="23"/>
      <c r="K53" s="23"/>
    </row>
    <row r="54" spans="1:11" ht="14.1" customHeight="1">
      <c r="A54" s="23"/>
      <c r="B54" s="23"/>
      <c r="C54" s="39" t="s">
        <v>49</v>
      </c>
      <c r="D54" s="40">
        <v>0</v>
      </c>
      <c r="E54" s="40">
        <v>1700000</v>
      </c>
      <c r="F54" s="40">
        <v>1700000</v>
      </c>
      <c r="G54" s="40">
        <v>1700000</v>
      </c>
      <c r="H54" s="23"/>
      <c r="I54" s="23"/>
      <c r="J54" s="23"/>
      <c r="K54" s="23"/>
    </row>
    <row r="55" spans="1:11" ht="14.1" customHeight="1">
      <c r="A55" s="23"/>
      <c r="B55" s="23"/>
      <c r="C55" s="39" t="s">
        <v>50</v>
      </c>
      <c r="D55" s="40">
        <v>0</v>
      </c>
      <c r="E55" s="40">
        <v>0</v>
      </c>
      <c r="F55" s="40">
        <v>0</v>
      </c>
      <c r="G55" s="40">
        <v>0</v>
      </c>
      <c r="H55" s="23"/>
      <c r="I55" s="23"/>
      <c r="J55" s="23"/>
      <c r="K55" s="23"/>
    </row>
    <row r="56" spans="1:11" ht="14.1" customHeight="1">
      <c r="A56" s="23"/>
      <c r="B56" s="23"/>
      <c r="C56" s="39" t="s">
        <v>56</v>
      </c>
      <c r="D56" s="40">
        <v>0</v>
      </c>
      <c r="E56" s="40">
        <v>700000</v>
      </c>
      <c r="F56" s="40">
        <v>700000</v>
      </c>
      <c r="G56" s="40">
        <v>700000</v>
      </c>
      <c r="H56" s="23"/>
      <c r="I56" s="23"/>
      <c r="J56" s="23"/>
      <c r="K56" s="23"/>
    </row>
    <row r="57" spans="1:11" ht="14.1" customHeight="1">
      <c r="A57" s="23"/>
      <c r="B57" s="23"/>
      <c r="C57" s="39" t="s">
        <v>49</v>
      </c>
      <c r="D57" s="40">
        <v>0</v>
      </c>
      <c r="E57" s="40">
        <v>700000</v>
      </c>
      <c r="F57" s="40">
        <v>700000</v>
      </c>
      <c r="G57" s="40">
        <v>700000</v>
      </c>
      <c r="H57" s="23"/>
      <c r="I57" s="23"/>
      <c r="J57" s="23"/>
      <c r="K57" s="23"/>
    </row>
    <row r="58" spans="1:11" ht="14.1" customHeight="1">
      <c r="A58" s="23"/>
      <c r="B58" s="23"/>
      <c r="C58" s="39" t="s">
        <v>50</v>
      </c>
      <c r="D58" s="40">
        <v>0</v>
      </c>
      <c r="E58" s="40">
        <v>0</v>
      </c>
      <c r="F58" s="40">
        <v>0</v>
      </c>
      <c r="G58" s="40">
        <v>0</v>
      </c>
      <c r="H58" s="23"/>
      <c r="I58" s="23"/>
      <c r="J58" s="23"/>
      <c r="K58" s="23"/>
    </row>
    <row r="59" spans="1:11" ht="14.1" customHeight="1">
      <c r="A59" s="23"/>
      <c r="B59" s="23"/>
      <c r="C59" s="39" t="s">
        <v>57</v>
      </c>
      <c r="D59" s="40">
        <v>0</v>
      </c>
      <c r="E59" s="40">
        <v>0</v>
      </c>
      <c r="F59" s="40">
        <v>0</v>
      </c>
      <c r="G59" s="40">
        <v>0</v>
      </c>
      <c r="H59" s="23"/>
      <c r="I59" s="23"/>
      <c r="J59" s="23"/>
      <c r="K59" s="23"/>
    </row>
    <row r="60" spans="1:11" ht="14.1" customHeight="1">
      <c r="A60" s="23"/>
      <c r="B60" s="23"/>
      <c r="C60" s="39" t="s">
        <v>49</v>
      </c>
      <c r="D60" s="40">
        <v>0</v>
      </c>
      <c r="E60" s="40">
        <v>0</v>
      </c>
      <c r="F60" s="40">
        <v>0</v>
      </c>
      <c r="G60" s="40">
        <v>0</v>
      </c>
      <c r="H60" s="23"/>
      <c r="I60" s="23"/>
      <c r="J60" s="23"/>
      <c r="K60" s="23"/>
    </row>
    <row r="61" spans="1:11" ht="14.1" customHeight="1">
      <c r="A61" s="23"/>
      <c r="B61" s="23"/>
      <c r="C61" s="39" t="s">
        <v>58</v>
      </c>
      <c r="D61" s="40">
        <v>0</v>
      </c>
      <c r="E61" s="40">
        <v>0</v>
      </c>
      <c r="F61" s="40">
        <v>0</v>
      </c>
      <c r="G61" s="40">
        <v>0</v>
      </c>
      <c r="H61" s="23"/>
      <c r="I61" s="23"/>
      <c r="J61" s="23"/>
      <c r="K61" s="23"/>
    </row>
    <row r="62" spans="1:11" ht="14.1" customHeight="1">
      <c r="A62" s="23"/>
      <c r="B62" s="23"/>
      <c r="C62" s="39" t="s">
        <v>59</v>
      </c>
      <c r="D62" s="40">
        <v>0</v>
      </c>
      <c r="E62" s="40">
        <v>0</v>
      </c>
      <c r="F62" s="40">
        <v>0</v>
      </c>
      <c r="G62" s="40">
        <v>0</v>
      </c>
      <c r="H62" s="23"/>
      <c r="I62" s="23"/>
      <c r="J62" s="23"/>
      <c r="K62" s="23"/>
    </row>
    <row r="63" spans="1:11" ht="14.1" customHeight="1">
      <c r="A63" s="23"/>
      <c r="B63" s="23"/>
      <c r="C63" s="39" t="s">
        <v>60</v>
      </c>
      <c r="D63" s="40">
        <v>0</v>
      </c>
      <c r="E63" s="40">
        <v>0</v>
      </c>
      <c r="F63" s="40">
        <v>0</v>
      </c>
      <c r="G63" s="40">
        <v>0</v>
      </c>
      <c r="H63" s="23"/>
      <c r="I63" s="23"/>
      <c r="J63" s="23"/>
      <c r="K63" s="23"/>
    </row>
    <row r="64" spans="1:11" ht="14.1" customHeight="1">
      <c r="A64" s="23"/>
      <c r="B64" s="23"/>
      <c r="C64" s="39" t="s">
        <v>61</v>
      </c>
      <c r="D64" s="40">
        <v>0</v>
      </c>
      <c r="E64" s="40">
        <v>0</v>
      </c>
      <c r="F64" s="40">
        <v>0</v>
      </c>
      <c r="G64" s="40">
        <v>0</v>
      </c>
      <c r="H64" s="23"/>
      <c r="I64" s="23"/>
      <c r="J64" s="23"/>
      <c r="K64" s="23"/>
    </row>
    <row r="65" spans="1:11" ht="14.1" customHeight="1">
      <c r="A65" s="23"/>
      <c r="B65" s="23"/>
      <c r="C65" s="39" t="s">
        <v>62</v>
      </c>
      <c r="D65" s="40">
        <v>0</v>
      </c>
      <c r="E65" s="40">
        <v>0</v>
      </c>
      <c r="F65" s="40">
        <v>0</v>
      </c>
      <c r="G65" s="40">
        <v>0</v>
      </c>
      <c r="H65" s="23"/>
      <c r="I65" s="23"/>
      <c r="J65" s="23"/>
      <c r="K65" s="23"/>
    </row>
    <row r="66" spans="1:11" ht="14.1" customHeight="1">
      <c r="A66" s="23"/>
      <c r="B66" s="23"/>
      <c r="C66" s="39" t="s">
        <v>49</v>
      </c>
      <c r="D66" s="40">
        <v>0</v>
      </c>
      <c r="E66" s="40">
        <v>0</v>
      </c>
      <c r="F66" s="40">
        <v>0</v>
      </c>
      <c r="G66" s="40">
        <v>0</v>
      </c>
      <c r="H66" s="23"/>
      <c r="I66" s="23"/>
      <c r="J66" s="23"/>
      <c r="K66" s="23"/>
    </row>
    <row r="67" spans="1:11" ht="14.1" customHeight="1">
      <c r="A67" s="23"/>
      <c r="B67" s="23"/>
      <c r="C67" s="39" t="s">
        <v>58</v>
      </c>
      <c r="D67" s="40">
        <v>0</v>
      </c>
      <c r="E67" s="40">
        <v>0</v>
      </c>
      <c r="F67" s="40">
        <v>0</v>
      </c>
      <c r="G67" s="40">
        <v>0</v>
      </c>
      <c r="H67" s="23"/>
      <c r="I67" s="23"/>
      <c r="J67" s="23"/>
      <c r="K67" s="23"/>
    </row>
    <row r="68" spans="1:11" ht="14.1" customHeight="1">
      <c r="A68" s="23"/>
      <c r="B68" s="23"/>
      <c r="C68" s="39" t="s">
        <v>59</v>
      </c>
      <c r="D68" s="40">
        <v>0</v>
      </c>
      <c r="E68" s="40">
        <v>0</v>
      </c>
      <c r="F68" s="40">
        <v>0</v>
      </c>
      <c r="G68" s="40">
        <v>0</v>
      </c>
      <c r="H68" s="23"/>
      <c r="I68" s="23"/>
      <c r="J68" s="23"/>
      <c r="K68" s="23"/>
    </row>
    <row r="69" spans="1:11" ht="14.1" customHeight="1">
      <c r="A69" s="23"/>
      <c r="B69" s="23"/>
      <c r="C69" s="39" t="s">
        <v>60</v>
      </c>
      <c r="D69" s="40">
        <v>0</v>
      </c>
      <c r="E69" s="40">
        <v>0</v>
      </c>
      <c r="F69" s="40">
        <v>0</v>
      </c>
      <c r="G69" s="40">
        <v>0</v>
      </c>
      <c r="H69" s="23"/>
      <c r="I69" s="23"/>
      <c r="J69" s="23"/>
      <c r="K69" s="23"/>
    </row>
    <row r="70" spans="1:11" ht="14.1" customHeight="1">
      <c r="A70" s="23"/>
      <c r="B70" s="23"/>
      <c r="C70" s="39" t="s">
        <v>61</v>
      </c>
      <c r="D70" s="40">
        <v>0</v>
      </c>
      <c r="E70" s="40">
        <v>0</v>
      </c>
      <c r="F70" s="40">
        <v>0</v>
      </c>
      <c r="G70" s="40">
        <v>0</v>
      </c>
      <c r="H70" s="23"/>
      <c r="I70" s="23"/>
      <c r="J70" s="23"/>
      <c r="K70" s="23"/>
    </row>
    <row r="71" spans="1:11" ht="14.1" customHeight="1">
      <c r="A71" s="23"/>
      <c r="B71" s="23"/>
      <c r="C71" s="39" t="s">
        <v>63</v>
      </c>
      <c r="D71" s="40">
        <v>0</v>
      </c>
      <c r="E71" s="40">
        <v>0</v>
      </c>
      <c r="F71" s="40">
        <v>0</v>
      </c>
      <c r="G71" s="40">
        <v>0</v>
      </c>
      <c r="H71" s="23"/>
      <c r="I71" s="23"/>
      <c r="J71" s="23"/>
      <c r="K71" s="23"/>
    </row>
    <row r="72" spans="1:11" ht="14.1" customHeight="1">
      <c r="A72" s="23"/>
      <c r="B72" s="23"/>
      <c r="C72" s="39" t="s">
        <v>49</v>
      </c>
      <c r="D72" s="40">
        <v>0</v>
      </c>
      <c r="E72" s="40">
        <v>0</v>
      </c>
      <c r="F72" s="40">
        <v>0</v>
      </c>
      <c r="G72" s="40">
        <v>0</v>
      </c>
      <c r="H72" s="23"/>
      <c r="I72" s="23"/>
      <c r="J72" s="23"/>
      <c r="K72" s="23"/>
    </row>
    <row r="73" spans="1:11" ht="14.1" customHeight="1">
      <c r="A73" s="23"/>
      <c r="B73" s="23"/>
      <c r="C73" s="39" t="s">
        <v>58</v>
      </c>
      <c r="D73" s="40">
        <v>0</v>
      </c>
      <c r="E73" s="40">
        <v>0</v>
      </c>
      <c r="F73" s="40">
        <v>0</v>
      </c>
      <c r="G73" s="40">
        <v>0</v>
      </c>
      <c r="H73" s="23"/>
      <c r="I73" s="23"/>
      <c r="J73" s="23"/>
      <c r="K73" s="23"/>
    </row>
    <row r="74" spans="1:11" ht="14.1" customHeight="1">
      <c r="A74" s="23"/>
      <c r="B74" s="23"/>
      <c r="C74" s="39" t="s">
        <v>59</v>
      </c>
      <c r="D74" s="40">
        <v>0</v>
      </c>
      <c r="E74" s="40">
        <v>0</v>
      </c>
      <c r="F74" s="40">
        <v>0</v>
      </c>
      <c r="G74" s="40">
        <v>0</v>
      </c>
      <c r="H74" s="23"/>
      <c r="I74" s="23"/>
      <c r="J74" s="23"/>
      <c r="K74" s="23"/>
    </row>
    <row r="75" spans="1:11" ht="14.1" customHeight="1">
      <c r="A75" s="23"/>
      <c r="B75" s="23"/>
      <c r="C75" s="39" t="s">
        <v>60</v>
      </c>
      <c r="D75" s="40">
        <v>0</v>
      </c>
      <c r="E75" s="40">
        <v>0</v>
      </c>
      <c r="F75" s="40">
        <v>0</v>
      </c>
      <c r="G75" s="40">
        <v>0</v>
      </c>
      <c r="H75" s="23"/>
      <c r="I75" s="23"/>
      <c r="J75" s="23"/>
      <c r="K75" s="23"/>
    </row>
    <row r="76" spans="1:11" ht="14.1" customHeight="1">
      <c r="A76" s="23"/>
      <c r="B76" s="23"/>
      <c r="C76" s="39" t="s">
        <v>61</v>
      </c>
      <c r="D76" s="40">
        <v>0</v>
      </c>
      <c r="E76" s="40">
        <v>0</v>
      </c>
      <c r="F76" s="40">
        <v>0</v>
      </c>
      <c r="G76" s="40">
        <v>0</v>
      </c>
      <c r="H76" s="23"/>
      <c r="I76" s="23"/>
      <c r="J76" s="23"/>
      <c r="K76" s="23"/>
    </row>
    <row r="77" spans="1:11" ht="14.1" customHeight="1">
      <c r="A77" s="23"/>
      <c r="B77" s="23"/>
      <c r="C77" s="39" t="s">
        <v>64</v>
      </c>
      <c r="D77" s="40">
        <v>0</v>
      </c>
      <c r="E77" s="40">
        <v>0</v>
      </c>
      <c r="F77" s="40">
        <v>0</v>
      </c>
      <c r="G77" s="40">
        <v>0</v>
      </c>
      <c r="H77" s="23"/>
      <c r="I77" s="23"/>
      <c r="J77" s="23"/>
      <c r="K77" s="23"/>
    </row>
    <row r="78" spans="1:11" ht="14.1" customHeight="1">
      <c r="A78" s="23"/>
      <c r="B78" s="23"/>
      <c r="C78" s="39" t="s">
        <v>65</v>
      </c>
      <c r="D78" s="40">
        <v>0</v>
      </c>
      <c r="E78" s="40">
        <v>0</v>
      </c>
      <c r="F78" s="40">
        <v>0</v>
      </c>
      <c r="G78" s="40">
        <v>0</v>
      </c>
      <c r="H78" s="23"/>
      <c r="I78" s="23"/>
      <c r="J78" s="23"/>
      <c r="K78" s="23"/>
    </row>
    <row r="79" spans="1:11" ht="14.1" customHeight="1">
      <c r="A79" s="23"/>
      <c r="B79" s="23"/>
      <c r="C79" s="41" t="s">
        <v>25</v>
      </c>
      <c r="D79" s="40">
        <v>0</v>
      </c>
      <c r="E79" s="40">
        <v>174209000</v>
      </c>
      <c r="F79" s="40">
        <v>179897000</v>
      </c>
      <c r="G79" s="40">
        <v>180897000</v>
      </c>
      <c r="H79" s="23"/>
      <c r="I79" s="23"/>
      <c r="J79" s="23"/>
      <c r="K79" s="23"/>
    </row>
    <row r="80" spans="1:11" ht="14.1" customHeight="1">
      <c r="A80" s="23"/>
      <c r="B80" s="23"/>
      <c r="C80" s="1852" t="s">
        <v>66</v>
      </c>
      <c r="D80" s="1853"/>
      <c r="E80" s="1853"/>
      <c r="F80" s="1853"/>
      <c r="G80" s="1853"/>
      <c r="H80" s="23"/>
      <c r="I80" s="23"/>
      <c r="J80" s="23"/>
      <c r="K80" s="23"/>
    </row>
    <row r="81" spans="1:11" ht="14.1" customHeight="1">
      <c r="A81" s="23"/>
      <c r="B81" s="23"/>
      <c r="C81" s="32" t="s">
        <v>520</v>
      </c>
      <c r="D81" s="1852" t="s">
        <v>521</v>
      </c>
      <c r="E81" s="1853"/>
      <c r="F81" s="1853"/>
      <c r="G81" s="1853"/>
      <c r="H81" s="23"/>
      <c r="I81" s="23"/>
      <c r="J81" s="23"/>
      <c r="K81" s="23"/>
    </row>
    <row r="82" spans="1:11" ht="14.1" customHeight="1">
      <c r="A82" s="23"/>
      <c r="B82" s="23"/>
      <c r="C82" s="33" t="s">
        <v>19</v>
      </c>
      <c r="D82" s="1850" t="s">
        <v>522</v>
      </c>
      <c r="E82" s="1851"/>
      <c r="F82" s="1851"/>
      <c r="G82" s="1851"/>
      <c r="H82" s="23"/>
      <c r="I82" s="23"/>
      <c r="J82" s="23"/>
      <c r="K82" s="23"/>
    </row>
    <row r="83" spans="1:11" ht="14.1" customHeight="1">
      <c r="A83" s="23"/>
      <c r="B83" s="23"/>
      <c r="C83" s="34" t="s">
        <v>20</v>
      </c>
      <c r="D83" s="1846" t="s">
        <v>523</v>
      </c>
      <c r="E83" s="1847"/>
      <c r="F83" s="1847"/>
      <c r="G83" s="1847"/>
      <c r="H83" s="23"/>
      <c r="I83" s="23"/>
      <c r="J83" s="23"/>
      <c r="K83" s="23"/>
    </row>
    <row r="84" spans="1:11" ht="14.1" customHeight="1">
      <c r="A84" s="23"/>
      <c r="B84" s="23"/>
      <c r="C84" s="34" t="s">
        <v>21</v>
      </c>
      <c r="D84" s="1846" t="s">
        <v>524</v>
      </c>
      <c r="E84" s="1847"/>
      <c r="F84" s="1847"/>
      <c r="G84" s="1847"/>
      <c r="H84" s="23"/>
      <c r="I84" s="23"/>
      <c r="J84" s="23"/>
      <c r="K84" s="23"/>
    </row>
    <row r="85" spans="1:11" ht="15" customHeight="1">
      <c r="A85" s="23"/>
      <c r="B85" s="23"/>
      <c r="C85" s="35"/>
      <c r="D85" s="36">
        <v>2023</v>
      </c>
      <c r="E85" s="36">
        <v>2024</v>
      </c>
      <c r="F85" s="36">
        <v>2025</v>
      </c>
      <c r="G85" s="36">
        <v>2026</v>
      </c>
      <c r="H85" s="23"/>
      <c r="I85" s="23"/>
      <c r="J85" s="23"/>
      <c r="K85" s="23"/>
    </row>
    <row r="86" spans="1:11" ht="15" customHeight="1">
      <c r="A86" s="23"/>
      <c r="B86" s="23"/>
      <c r="C86" s="37"/>
      <c r="D86" s="38" t="s">
        <v>22</v>
      </c>
      <c r="E86" s="38" t="s">
        <v>23</v>
      </c>
      <c r="F86" s="38" t="s">
        <v>23</v>
      </c>
      <c r="G86" s="38" t="s">
        <v>23</v>
      </c>
      <c r="H86" s="23"/>
      <c r="I86" s="23"/>
      <c r="J86" s="23"/>
      <c r="K86" s="23"/>
    </row>
    <row r="87" spans="1:11" ht="14.1" customHeight="1">
      <c r="A87" s="23"/>
      <c r="B87" s="23"/>
      <c r="C87" s="27" t="s">
        <v>33</v>
      </c>
      <c r="D87" s="31" t="s">
        <v>299</v>
      </c>
      <c r="E87" s="31" t="s">
        <v>299</v>
      </c>
      <c r="F87" s="31" t="s">
        <v>299</v>
      </c>
      <c r="G87" s="31" t="s">
        <v>299</v>
      </c>
      <c r="H87" s="23"/>
      <c r="I87" s="23"/>
      <c r="J87" s="23"/>
      <c r="K87" s="23"/>
    </row>
    <row r="88" spans="1:11" ht="14.1" customHeight="1">
      <c r="A88" s="23"/>
      <c r="B88" s="23"/>
      <c r="C88" s="27" t="s">
        <v>35</v>
      </c>
      <c r="D88" s="31" t="s">
        <v>525</v>
      </c>
      <c r="E88" s="31" t="s">
        <v>526</v>
      </c>
      <c r="F88" s="31" t="s">
        <v>281</v>
      </c>
      <c r="G88" s="31" t="s">
        <v>281</v>
      </c>
      <c r="H88" s="23"/>
      <c r="I88" s="23"/>
      <c r="J88" s="23"/>
      <c r="K88" s="23"/>
    </row>
    <row r="89" spans="1:11" ht="14.1" customHeight="1">
      <c r="A89" s="23"/>
      <c r="B89" s="23"/>
      <c r="C89" s="27" t="s">
        <v>40</v>
      </c>
      <c r="D89" s="31" t="s">
        <v>527</v>
      </c>
      <c r="E89" s="31" t="s">
        <v>282</v>
      </c>
      <c r="F89" s="31" t="s">
        <v>528</v>
      </c>
      <c r="G89" s="31" t="s">
        <v>528</v>
      </c>
      <c r="H89" s="23"/>
      <c r="I89" s="23"/>
      <c r="J89" s="23"/>
      <c r="K89" s="23"/>
    </row>
    <row r="90" spans="1:11" ht="14.1" customHeight="1">
      <c r="A90" s="23"/>
      <c r="B90" s="23"/>
      <c r="C90" s="27" t="s">
        <v>41</v>
      </c>
      <c r="D90" s="31" t="s">
        <v>18</v>
      </c>
      <c r="E90" s="31" t="s">
        <v>42</v>
      </c>
      <c r="F90" s="31" t="s">
        <v>42</v>
      </c>
      <c r="G90" s="31" t="s">
        <v>42</v>
      </c>
      <c r="H90" s="23"/>
      <c r="I90" s="23"/>
      <c r="J90" s="23"/>
      <c r="K90" s="23"/>
    </row>
    <row r="91" spans="1:11" ht="14.1" customHeight="1">
      <c r="A91" s="23"/>
      <c r="B91" s="23"/>
      <c r="C91" s="27" t="s">
        <v>43</v>
      </c>
      <c r="D91" s="31" t="s">
        <v>18</v>
      </c>
      <c r="E91" s="31" t="s">
        <v>529</v>
      </c>
      <c r="F91" s="31" t="s">
        <v>284</v>
      </c>
      <c r="G91" s="31" t="s">
        <v>42</v>
      </c>
      <c r="H91" s="23"/>
      <c r="I91" s="23"/>
      <c r="J91" s="23"/>
      <c r="K91" s="23"/>
    </row>
    <row r="92" spans="1:11" ht="14.1" customHeight="1">
      <c r="A92" s="23"/>
      <c r="B92" s="23"/>
      <c r="C92" s="27" t="s">
        <v>47</v>
      </c>
      <c r="D92" s="31" t="s">
        <v>18</v>
      </c>
      <c r="E92" s="31" t="s">
        <v>529</v>
      </c>
      <c r="F92" s="31" t="s">
        <v>284</v>
      </c>
      <c r="G92" s="31" t="s">
        <v>42</v>
      </c>
      <c r="H92" s="23"/>
      <c r="I92" s="23"/>
      <c r="J92" s="23"/>
      <c r="K92" s="23"/>
    </row>
    <row r="93" spans="1:11" ht="14.1" customHeight="1">
      <c r="A93" s="23"/>
      <c r="B93" s="23"/>
      <c r="C93" s="1848" t="s">
        <v>24</v>
      </c>
      <c r="D93" s="1849"/>
      <c r="E93" s="1849"/>
      <c r="F93" s="1849"/>
      <c r="G93" s="1849"/>
      <c r="H93" s="23"/>
      <c r="I93" s="23"/>
      <c r="J93" s="23"/>
      <c r="K93" s="23"/>
    </row>
    <row r="94" spans="1:11" ht="14.1" customHeight="1">
      <c r="A94" s="23"/>
      <c r="B94" s="23"/>
      <c r="C94" s="35"/>
      <c r="D94" s="36">
        <v>2023</v>
      </c>
      <c r="E94" s="36">
        <v>2024</v>
      </c>
      <c r="F94" s="36">
        <v>2025</v>
      </c>
      <c r="G94" s="36">
        <v>2026</v>
      </c>
      <c r="H94" s="23"/>
      <c r="I94" s="23"/>
      <c r="J94" s="23"/>
      <c r="K94" s="23"/>
    </row>
    <row r="95" spans="1:11" ht="14.1" customHeight="1">
      <c r="A95" s="23"/>
      <c r="B95" s="23"/>
      <c r="C95" s="37"/>
      <c r="D95" s="38" t="s">
        <v>22</v>
      </c>
      <c r="E95" s="38" t="s">
        <v>23</v>
      </c>
      <c r="F95" s="38" t="s">
        <v>23</v>
      </c>
      <c r="G95" s="38" t="s">
        <v>23</v>
      </c>
      <c r="H95" s="23"/>
      <c r="I95" s="23"/>
      <c r="J95" s="23"/>
      <c r="K95" s="23"/>
    </row>
    <row r="96" spans="1:11" ht="14.1" customHeight="1">
      <c r="A96" s="23"/>
      <c r="B96" s="23"/>
      <c r="C96" s="39" t="s">
        <v>48</v>
      </c>
      <c r="D96" s="40">
        <v>0</v>
      </c>
      <c r="E96" s="40">
        <v>0</v>
      </c>
      <c r="F96" s="40">
        <v>0</v>
      </c>
      <c r="G96" s="40">
        <v>0</v>
      </c>
      <c r="H96" s="23"/>
      <c r="I96" s="23"/>
      <c r="J96" s="23"/>
      <c r="K96" s="23"/>
    </row>
    <row r="97" spans="1:11" ht="14.1" customHeight="1">
      <c r="A97" s="23"/>
      <c r="B97" s="23"/>
      <c r="C97" s="39" t="s">
        <v>49</v>
      </c>
      <c r="D97" s="40">
        <v>0</v>
      </c>
      <c r="E97" s="40">
        <v>0</v>
      </c>
      <c r="F97" s="40">
        <v>0</v>
      </c>
      <c r="G97" s="40">
        <v>0</v>
      </c>
      <c r="H97" s="23"/>
      <c r="I97" s="23"/>
      <c r="J97" s="23"/>
      <c r="K97" s="23"/>
    </row>
    <row r="98" spans="1:11" ht="14.1" customHeight="1">
      <c r="A98" s="23"/>
      <c r="B98" s="23"/>
      <c r="C98" s="39" t="s">
        <v>50</v>
      </c>
      <c r="D98" s="40">
        <v>0</v>
      </c>
      <c r="E98" s="40">
        <v>0</v>
      </c>
      <c r="F98" s="40">
        <v>0</v>
      </c>
      <c r="G98" s="40">
        <v>0</v>
      </c>
      <c r="H98" s="23"/>
      <c r="I98" s="23"/>
      <c r="J98" s="23"/>
      <c r="K98" s="23"/>
    </row>
    <row r="99" spans="1:11" ht="14.1" customHeight="1">
      <c r="A99" s="23"/>
      <c r="B99" s="23"/>
      <c r="C99" s="39" t="s">
        <v>51</v>
      </c>
      <c r="D99" s="40">
        <v>0</v>
      </c>
      <c r="E99" s="40">
        <v>0</v>
      </c>
      <c r="F99" s="40">
        <v>0</v>
      </c>
      <c r="G99" s="40">
        <v>0</v>
      </c>
      <c r="H99" s="23"/>
      <c r="I99" s="23"/>
      <c r="J99" s="23"/>
      <c r="K99" s="23"/>
    </row>
    <row r="100" spans="1:11" ht="14.1" customHeight="1">
      <c r="A100" s="23"/>
      <c r="B100" s="23"/>
      <c r="C100" s="39" t="s">
        <v>49</v>
      </c>
      <c r="D100" s="40">
        <v>0</v>
      </c>
      <c r="E100" s="40">
        <v>0</v>
      </c>
      <c r="F100" s="40">
        <v>0</v>
      </c>
      <c r="G100" s="40">
        <v>0</v>
      </c>
      <c r="H100" s="23"/>
      <c r="I100" s="23"/>
      <c r="J100" s="23"/>
      <c r="K100" s="23"/>
    </row>
    <row r="101" spans="1:11" ht="14.1" customHeight="1">
      <c r="A101" s="23"/>
      <c r="B101" s="23"/>
      <c r="C101" s="39" t="s">
        <v>50</v>
      </c>
      <c r="D101" s="40">
        <v>0</v>
      </c>
      <c r="E101" s="40">
        <v>0</v>
      </c>
      <c r="F101" s="40">
        <v>0</v>
      </c>
      <c r="G101" s="40">
        <v>0</v>
      </c>
      <c r="H101" s="23"/>
      <c r="I101" s="23"/>
      <c r="J101" s="23"/>
      <c r="K101" s="23"/>
    </row>
    <row r="102" spans="1:11" ht="14.1" customHeight="1">
      <c r="A102" s="23"/>
      <c r="B102" s="23"/>
      <c r="C102" s="39" t="s">
        <v>52</v>
      </c>
      <c r="D102" s="40">
        <v>0</v>
      </c>
      <c r="E102" s="40">
        <v>0</v>
      </c>
      <c r="F102" s="40">
        <v>0</v>
      </c>
      <c r="G102" s="40">
        <v>0</v>
      </c>
      <c r="H102" s="23"/>
      <c r="I102" s="23"/>
      <c r="J102" s="23"/>
      <c r="K102" s="23"/>
    </row>
    <row r="103" spans="1:11" ht="14.1" customHeight="1">
      <c r="A103" s="23"/>
      <c r="B103" s="23"/>
      <c r="C103" s="39" t="s">
        <v>49</v>
      </c>
      <c r="D103" s="40">
        <v>0</v>
      </c>
      <c r="E103" s="40">
        <v>0</v>
      </c>
      <c r="F103" s="40">
        <v>0</v>
      </c>
      <c r="G103" s="40">
        <v>0</v>
      </c>
      <c r="H103" s="23"/>
      <c r="I103" s="23"/>
      <c r="J103" s="23"/>
      <c r="K103" s="23"/>
    </row>
    <row r="104" spans="1:11" ht="14.1" customHeight="1">
      <c r="A104" s="23"/>
      <c r="B104" s="23"/>
      <c r="C104" s="39" t="s">
        <v>50</v>
      </c>
      <c r="D104" s="40">
        <v>0</v>
      </c>
      <c r="E104" s="40">
        <v>0</v>
      </c>
      <c r="F104" s="40">
        <v>0</v>
      </c>
      <c r="G104" s="40">
        <v>0</v>
      </c>
      <c r="H104" s="23"/>
      <c r="I104" s="23"/>
      <c r="J104" s="23"/>
      <c r="K104" s="23"/>
    </row>
    <row r="105" spans="1:11" ht="14.1" customHeight="1">
      <c r="A105" s="23"/>
      <c r="B105" s="23"/>
      <c r="C105" s="39" t="s">
        <v>53</v>
      </c>
      <c r="D105" s="40">
        <v>0</v>
      </c>
      <c r="E105" s="40">
        <v>0</v>
      </c>
      <c r="F105" s="40">
        <v>0</v>
      </c>
      <c r="G105" s="40">
        <v>0</v>
      </c>
      <c r="H105" s="23"/>
      <c r="I105" s="23"/>
      <c r="J105" s="23"/>
      <c r="K105" s="23"/>
    </row>
    <row r="106" spans="1:11" ht="14.1" customHeight="1">
      <c r="A106" s="23"/>
      <c r="B106" s="23"/>
      <c r="C106" s="39" t="s">
        <v>49</v>
      </c>
      <c r="D106" s="40">
        <v>0</v>
      </c>
      <c r="E106" s="40">
        <v>0</v>
      </c>
      <c r="F106" s="40">
        <v>0</v>
      </c>
      <c r="G106" s="40">
        <v>0</v>
      </c>
      <c r="H106" s="23"/>
      <c r="I106" s="23"/>
      <c r="J106" s="23"/>
      <c r="K106" s="23"/>
    </row>
    <row r="107" spans="1:11" ht="14.1" customHeight="1">
      <c r="A107" s="23"/>
      <c r="B107" s="23"/>
      <c r="C107" s="39" t="s">
        <v>50</v>
      </c>
      <c r="D107" s="40">
        <v>0</v>
      </c>
      <c r="E107" s="40">
        <v>0</v>
      </c>
      <c r="F107" s="40">
        <v>0</v>
      </c>
      <c r="G107" s="40">
        <v>0</v>
      </c>
      <c r="H107" s="23"/>
      <c r="I107" s="23"/>
      <c r="J107" s="23"/>
      <c r="K107" s="23"/>
    </row>
    <row r="108" spans="1:11" ht="14.1" customHeight="1">
      <c r="A108" s="23"/>
      <c r="B108" s="23"/>
      <c r="C108" s="39" t="s">
        <v>54</v>
      </c>
      <c r="D108" s="40">
        <v>0</v>
      </c>
      <c r="E108" s="40">
        <v>0</v>
      </c>
      <c r="F108" s="40">
        <v>0</v>
      </c>
      <c r="G108" s="40">
        <v>0</v>
      </c>
      <c r="H108" s="23"/>
      <c r="I108" s="23"/>
      <c r="J108" s="23"/>
      <c r="K108" s="23"/>
    </row>
    <row r="109" spans="1:11" ht="14.1" customHeight="1">
      <c r="A109" s="23"/>
      <c r="B109" s="23"/>
      <c r="C109" s="39" t="s">
        <v>49</v>
      </c>
      <c r="D109" s="40">
        <v>0</v>
      </c>
      <c r="E109" s="40">
        <v>0</v>
      </c>
      <c r="F109" s="40">
        <v>0</v>
      </c>
      <c r="G109" s="40">
        <v>0</v>
      </c>
      <c r="H109" s="23"/>
      <c r="I109" s="23"/>
      <c r="J109" s="23"/>
      <c r="K109" s="23"/>
    </row>
    <row r="110" spans="1:11" ht="14.1" customHeight="1">
      <c r="A110" s="23"/>
      <c r="B110" s="23"/>
      <c r="C110" s="39" t="s">
        <v>50</v>
      </c>
      <c r="D110" s="40">
        <v>0</v>
      </c>
      <c r="E110" s="40">
        <v>0</v>
      </c>
      <c r="F110" s="40">
        <v>0</v>
      </c>
      <c r="G110" s="40">
        <v>0</v>
      </c>
      <c r="H110" s="23"/>
      <c r="I110" s="23"/>
      <c r="J110" s="23"/>
      <c r="K110" s="23"/>
    </row>
    <row r="111" spans="1:11" ht="14.1" customHeight="1">
      <c r="A111" s="23"/>
      <c r="B111" s="23"/>
      <c r="C111" s="39" t="s">
        <v>55</v>
      </c>
      <c r="D111" s="40">
        <v>0</v>
      </c>
      <c r="E111" s="40">
        <v>0</v>
      </c>
      <c r="F111" s="40">
        <v>0</v>
      </c>
      <c r="G111" s="40">
        <v>0</v>
      </c>
      <c r="H111" s="23"/>
      <c r="I111" s="23"/>
      <c r="J111" s="23"/>
      <c r="K111" s="23"/>
    </row>
    <row r="112" spans="1:11" ht="14.1" customHeight="1">
      <c r="A112" s="23"/>
      <c r="B112" s="23"/>
      <c r="C112" s="39" t="s">
        <v>49</v>
      </c>
      <c r="D112" s="40">
        <v>0</v>
      </c>
      <c r="E112" s="40">
        <v>0</v>
      </c>
      <c r="F112" s="40">
        <v>0</v>
      </c>
      <c r="G112" s="40">
        <v>0</v>
      </c>
      <c r="H112" s="23"/>
      <c r="I112" s="23"/>
      <c r="J112" s="23"/>
      <c r="K112" s="23"/>
    </row>
    <row r="113" spans="1:11" ht="14.1" customHeight="1">
      <c r="A113" s="23"/>
      <c r="B113" s="23"/>
      <c r="C113" s="39" t="s">
        <v>50</v>
      </c>
      <c r="D113" s="40">
        <v>0</v>
      </c>
      <c r="E113" s="40">
        <v>0</v>
      </c>
      <c r="F113" s="40">
        <v>0</v>
      </c>
      <c r="G113" s="40">
        <v>0</v>
      </c>
      <c r="H113" s="23"/>
      <c r="I113" s="23"/>
      <c r="J113" s="23"/>
      <c r="K113" s="23"/>
    </row>
    <row r="114" spans="1:11" ht="14.1" customHeight="1">
      <c r="A114" s="23"/>
      <c r="B114" s="23"/>
      <c r="C114" s="39" t="s">
        <v>56</v>
      </c>
      <c r="D114" s="40">
        <v>0</v>
      </c>
      <c r="E114" s="40">
        <v>0</v>
      </c>
      <c r="F114" s="40">
        <v>0</v>
      </c>
      <c r="G114" s="40">
        <v>0</v>
      </c>
      <c r="H114" s="23"/>
      <c r="I114" s="23"/>
      <c r="J114" s="23"/>
      <c r="K114" s="23"/>
    </row>
    <row r="115" spans="1:11" ht="14.1" customHeight="1">
      <c r="A115" s="23"/>
      <c r="B115" s="23"/>
      <c r="C115" s="39" t="s">
        <v>49</v>
      </c>
      <c r="D115" s="40">
        <v>0</v>
      </c>
      <c r="E115" s="40">
        <v>0</v>
      </c>
      <c r="F115" s="40">
        <v>0</v>
      </c>
      <c r="G115" s="40">
        <v>0</v>
      </c>
      <c r="H115" s="23"/>
      <c r="I115" s="23"/>
      <c r="J115" s="23"/>
      <c r="K115" s="23"/>
    </row>
    <row r="116" spans="1:11" ht="14.1" customHeight="1">
      <c r="A116" s="23"/>
      <c r="B116" s="23"/>
      <c r="C116" s="39" t="s">
        <v>50</v>
      </c>
      <c r="D116" s="40">
        <v>0</v>
      </c>
      <c r="E116" s="40">
        <v>0</v>
      </c>
      <c r="F116" s="40">
        <v>0</v>
      </c>
      <c r="G116" s="40">
        <v>0</v>
      </c>
      <c r="H116" s="23"/>
      <c r="I116" s="23"/>
      <c r="J116" s="23"/>
      <c r="K116" s="23"/>
    </row>
    <row r="117" spans="1:11" ht="14.1" customHeight="1">
      <c r="A117" s="23"/>
      <c r="B117" s="23"/>
      <c r="C117" s="39" t="s">
        <v>57</v>
      </c>
      <c r="D117" s="40">
        <v>0</v>
      </c>
      <c r="E117" s="40">
        <v>0</v>
      </c>
      <c r="F117" s="40">
        <v>0</v>
      </c>
      <c r="G117" s="40">
        <v>0</v>
      </c>
      <c r="H117" s="23"/>
      <c r="I117" s="23"/>
      <c r="J117" s="23"/>
      <c r="K117" s="23"/>
    </row>
    <row r="118" spans="1:11" ht="14.1" customHeight="1">
      <c r="A118" s="23"/>
      <c r="B118" s="23"/>
      <c r="C118" s="39" t="s">
        <v>49</v>
      </c>
      <c r="D118" s="40">
        <v>0</v>
      </c>
      <c r="E118" s="40">
        <v>0</v>
      </c>
      <c r="F118" s="40">
        <v>0</v>
      </c>
      <c r="G118" s="40">
        <v>0</v>
      </c>
      <c r="H118" s="23"/>
      <c r="I118" s="23"/>
      <c r="J118" s="23"/>
      <c r="K118" s="23"/>
    </row>
    <row r="119" spans="1:11" ht="14.1" customHeight="1">
      <c r="A119" s="23"/>
      <c r="B119" s="23"/>
      <c r="C119" s="39" t="s">
        <v>58</v>
      </c>
      <c r="D119" s="40">
        <v>0</v>
      </c>
      <c r="E119" s="40">
        <v>0</v>
      </c>
      <c r="F119" s="40">
        <v>0</v>
      </c>
      <c r="G119" s="40">
        <v>0</v>
      </c>
      <c r="H119" s="23"/>
      <c r="I119" s="23"/>
      <c r="J119" s="23"/>
      <c r="K119" s="23"/>
    </row>
    <row r="120" spans="1:11" ht="14.1" customHeight="1">
      <c r="A120" s="23"/>
      <c r="B120" s="23"/>
      <c r="C120" s="39" t="s">
        <v>59</v>
      </c>
      <c r="D120" s="40">
        <v>0</v>
      </c>
      <c r="E120" s="40">
        <v>0</v>
      </c>
      <c r="F120" s="40">
        <v>0</v>
      </c>
      <c r="G120" s="40">
        <v>0</v>
      </c>
      <c r="H120" s="23"/>
      <c r="I120" s="23"/>
      <c r="J120" s="23"/>
      <c r="K120" s="23"/>
    </row>
    <row r="121" spans="1:11" ht="14.1" customHeight="1">
      <c r="A121" s="23"/>
      <c r="B121" s="23"/>
      <c r="C121" s="39" t="s">
        <v>60</v>
      </c>
      <c r="D121" s="40">
        <v>0</v>
      </c>
      <c r="E121" s="40">
        <v>0</v>
      </c>
      <c r="F121" s="40">
        <v>0</v>
      </c>
      <c r="G121" s="40">
        <v>0</v>
      </c>
      <c r="H121" s="23"/>
      <c r="I121" s="23"/>
      <c r="J121" s="23"/>
      <c r="K121" s="23"/>
    </row>
    <row r="122" spans="1:11" ht="14.1" customHeight="1">
      <c r="A122" s="23"/>
      <c r="B122" s="23"/>
      <c r="C122" s="39" t="s">
        <v>61</v>
      </c>
      <c r="D122" s="40">
        <v>0</v>
      </c>
      <c r="E122" s="40">
        <v>0</v>
      </c>
      <c r="F122" s="40">
        <v>0</v>
      </c>
      <c r="G122" s="40">
        <v>0</v>
      </c>
      <c r="H122" s="23"/>
      <c r="I122" s="23"/>
      <c r="J122" s="23"/>
      <c r="K122" s="23"/>
    </row>
    <row r="123" spans="1:11" ht="14.1" customHeight="1">
      <c r="A123" s="23"/>
      <c r="B123" s="23"/>
      <c r="C123" s="39" t="s">
        <v>62</v>
      </c>
      <c r="D123" s="40">
        <v>0</v>
      </c>
      <c r="E123" s="40">
        <v>4000000</v>
      </c>
      <c r="F123" s="40">
        <v>2000000</v>
      </c>
      <c r="G123" s="40">
        <v>2000000</v>
      </c>
      <c r="H123" s="23"/>
      <c r="I123" s="23"/>
      <c r="J123" s="23"/>
      <c r="K123" s="23"/>
    </row>
    <row r="124" spans="1:11" ht="14.1" customHeight="1">
      <c r="A124" s="23"/>
      <c r="B124" s="23"/>
      <c r="C124" s="39" t="s">
        <v>49</v>
      </c>
      <c r="D124" s="40">
        <v>0</v>
      </c>
      <c r="E124" s="40">
        <v>4000000</v>
      </c>
      <c r="F124" s="40">
        <v>2000000</v>
      </c>
      <c r="G124" s="40">
        <v>2000000</v>
      </c>
      <c r="H124" s="23"/>
      <c r="I124" s="23"/>
      <c r="J124" s="23"/>
      <c r="K124" s="23"/>
    </row>
    <row r="125" spans="1:11" ht="14.1" customHeight="1">
      <c r="A125" s="23"/>
      <c r="B125" s="23"/>
      <c r="C125" s="39" t="s">
        <v>58</v>
      </c>
      <c r="D125" s="40">
        <v>0</v>
      </c>
      <c r="E125" s="40">
        <v>0</v>
      </c>
      <c r="F125" s="40">
        <v>0</v>
      </c>
      <c r="G125" s="40">
        <v>0</v>
      </c>
      <c r="H125" s="23"/>
      <c r="I125" s="23"/>
      <c r="J125" s="23"/>
      <c r="K125" s="23"/>
    </row>
    <row r="126" spans="1:11" ht="14.1" customHeight="1">
      <c r="A126" s="23"/>
      <c r="B126" s="23"/>
      <c r="C126" s="39" t="s">
        <v>59</v>
      </c>
      <c r="D126" s="40">
        <v>0</v>
      </c>
      <c r="E126" s="40">
        <v>0</v>
      </c>
      <c r="F126" s="40">
        <v>0</v>
      </c>
      <c r="G126" s="40">
        <v>0</v>
      </c>
      <c r="H126" s="23"/>
      <c r="I126" s="23"/>
      <c r="J126" s="23"/>
      <c r="K126" s="23"/>
    </row>
    <row r="127" spans="1:11" ht="14.1" customHeight="1">
      <c r="A127" s="23"/>
      <c r="B127" s="23"/>
      <c r="C127" s="39" t="s">
        <v>60</v>
      </c>
      <c r="D127" s="40">
        <v>0</v>
      </c>
      <c r="E127" s="40">
        <v>0</v>
      </c>
      <c r="F127" s="40">
        <v>0</v>
      </c>
      <c r="G127" s="40">
        <v>0</v>
      </c>
      <c r="H127" s="23"/>
      <c r="I127" s="23"/>
      <c r="J127" s="23"/>
      <c r="K127" s="23"/>
    </row>
    <row r="128" spans="1:11" ht="14.1" customHeight="1">
      <c r="A128" s="23"/>
      <c r="B128" s="23"/>
      <c r="C128" s="39" t="s">
        <v>61</v>
      </c>
      <c r="D128" s="40">
        <v>0</v>
      </c>
      <c r="E128" s="40">
        <v>0</v>
      </c>
      <c r="F128" s="40">
        <v>0</v>
      </c>
      <c r="G128" s="40">
        <v>0</v>
      </c>
      <c r="H128" s="23"/>
      <c r="I128" s="23"/>
      <c r="J128" s="23"/>
      <c r="K128" s="23"/>
    </row>
    <row r="129" spans="1:11" ht="14.1" customHeight="1">
      <c r="A129" s="23"/>
      <c r="B129" s="23"/>
      <c r="C129" s="39" t="s">
        <v>63</v>
      </c>
      <c r="D129" s="40">
        <v>0</v>
      </c>
      <c r="E129" s="40">
        <v>0</v>
      </c>
      <c r="F129" s="40">
        <v>0</v>
      </c>
      <c r="G129" s="40">
        <v>0</v>
      </c>
      <c r="H129" s="23"/>
      <c r="I129" s="23"/>
      <c r="J129" s="23"/>
      <c r="K129" s="23"/>
    </row>
    <row r="130" spans="1:11" ht="14.1" customHeight="1">
      <c r="A130" s="23"/>
      <c r="B130" s="23"/>
      <c r="C130" s="39" t="s">
        <v>49</v>
      </c>
      <c r="D130" s="40">
        <v>0</v>
      </c>
      <c r="E130" s="40">
        <v>0</v>
      </c>
      <c r="F130" s="40">
        <v>0</v>
      </c>
      <c r="G130" s="40">
        <v>0</v>
      </c>
      <c r="H130" s="23"/>
      <c r="I130" s="23"/>
      <c r="J130" s="23"/>
      <c r="K130" s="23"/>
    </row>
    <row r="131" spans="1:11" ht="14.1" customHeight="1">
      <c r="A131" s="23"/>
      <c r="B131" s="23"/>
      <c r="C131" s="39" t="s">
        <v>58</v>
      </c>
      <c r="D131" s="40">
        <v>0</v>
      </c>
      <c r="E131" s="40">
        <v>0</v>
      </c>
      <c r="F131" s="40">
        <v>0</v>
      </c>
      <c r="G131" s="40">
        <v>0</v>
      </c>
      <c r="H131" s="23"/>
      <c r="I131" s="23"/>
      <c r="J131" s="23"/>
      <c r="K131" s="23"/>
    </row>
    <row r="132" spans="1:11" ht="14.1" customHeight="1">
      <c r="A132" s="23"/>
      <c r="B132" s="23"/>
      <c r="C132" s="39" t="s">
        <v>59</v>
      </c>
      <c r="D132" s="40">
        <v>0</v>
      </c>
      <c r="E132" s="40">
        <v>0</v>
      </c>
      <c r="F132" s="40">
        <v>0</v>
      </c>
      <c r="G132" s="40">
        <v>0</v>
      </c>
      <c r="H132" s="23"/>
      <c r="I132" s="23"/>
      <c r="J132" s="23"/>
      <c r="K132" s="23"/>
    </row>
    <row r="133" spans="1:11" ht="14.1" customHeight="1">
      <c r="A133" s="23"/>
      <c r="B133" s="23"/>
      <c r="C133" s="39" t="s">
        <v>60</v>
      </c>
      <c r="D133" s="40">
        <v>0</v>
      </c>
      <c r="E133" s="40">
        <v>0</v>
      </c>
      <c r="F133" s="40">
        <v>0</v>
      </c>
      <c r="G133" s="40">
        <v>0</v>
      </c>
      <c r="H133" s="23"/>
      <c r="I133" s="23"/>
      <c r="J133" s="23"/>
      <c r="K133" s="23"/>
    </row>
    <row r="134" spans="1:11" ht="14.1" customHeight="1">
      <c r="A134" s="23"/>
      <c r="B134" s="23"/>
      <c r="C134" s="39" t="s">
        <v>61</v>
      </c>
      <c r="D134" s="40">
        <v>0</v>
      </c>
      <c r="E134" s="40">
        <v>0</v>
      </c>
      <c r="F134" s="40">
        <v>0</v>
      </c>
      <c r="G134" s="40">
        <v>0</v>
      </c>
      <c r="H134" s="23"/>
      <c r="I134" s="23"/>
      <c r="J134" s="23"/>
      <c r="K134" s="23"/>
    </row>
    <row r="135" spans="1:11" ht="14.1" customHeight="1">
      <c r="A135" s="23"/>
      <c r="B135" s="23"/>
      <c r="C135" s="39" t="s">
        <v>64</v>
      </c>
      <c r="D135" s="40">
        <v>0</v>
      </c>
      <c r="E135" s="40">
        <v>0</v>
      </c>
      <c r="F135" s="40">
        <v>0</v>
      </c>
      <c r="G135" s="40">
        <v>0</v>
      </c>
      <c r="H135" s="23"/>
      <c r="I135" s="23"/>
      <c r="J135" s="23"/>
      <c r="K135" s="23"/>
    </row>
    <row r="136" spans="1:11" ht="14.1" customHeight="1">
      <c r="A136" s="23"/>
      <c r="B136" s="23"/>
      <c r="C136" s="39" t="s">
        <v>65</v>
      </c>
      <c r="D136" s="40">
        <v>0</v>
      </c>
      <c r="E136" s="40">
        <v>0</v>
      </c>
      <c r="F136" s="40">
        <v>0</v>
      </c>
      <c r="G136" s="40">
        <v>0</v>
      </c>
      <c r="H136" s="23"/>
      <c r="I136" s="23"/>
      <c r="J136" s="23"/>
      <c r="K136" s="23"/>
    </row>
    <row r="137" spans="1:11" ht="14.1" customHeight="1">
      <c r="A137" s="23"/>
      <c r="B137" s="23"/>
      <c r="C137" s="41" t="s">
        <v>25</v>
      </c>
      <c r="D137" s="40">
        <v>0</v>
      </c>
      <c r="E137" s="40">
        <v>4000000</v>
      </c>
      <c r="F137" s="40">
        <v>2000000</v>
      </c>
      <c r="G137" s="40">
        <v>2000000</v>
      </c>
      <c r="H137" s="23"/>
      <c r="I137" s="23"/>
      <c r="J137" s="23"/>
      <c r="K137" s="23"/>
    </row>
    <row r="138" spans="1:11" ht="15" customHeight="1">
      <c r="A138" s="23"/>
      <c r="B138" s="23"/>
      <c r="C138" s="42" t="s">
        <v>18</v>
      </c>
      <c r="D138" s="43" t="s">
        <v>18</v>
      </c>
      <c r="E138" s="43" t="s">
        <v>18</v>
      </c>
      <c r="F138" s="43" t="s">
        <v>18</v>
      </c>
      <c r="G138" s="43" t="s">
        <v>18</v>
      </c>
      <c r="H138" s="23"/>
      <c r="I138" s="23"/>
      <c r="J138" s="23"/>
      <c r="K138" s="23"/>
    </row>
    <row r="139" spans="1:11" ht="15" customHeight="1">
      <c r="A139" s="23"/>
      <c r="B139" s="23"/>
      <c r="C139" s="26" t="s">
        <v>201</v>
      </c>
      <c r="D139" s="44">
        <v>0</v>
      </c>
      <c r="E139" s="44">
        <v>178209000</v>
      </c>
      <c r="F139" s="44">
        <v>181897000</v>
      </c>
      <c r="G139" s="44">
        <v>182897000</v>
      </c>
      <c r="H139" s="23"/>
      <c r="I139" s="23"/>
      <c r="J139" s="23"/>
      <c r="K139" s="23"/>
    </row>
    <row r="140" spans="1:11" ht="15" customHeight="1">
      <c r="A140" s="23"/>
      <c r="B140" s="23"/>
      <c r="C140" s="27" t="s">
        <v>48</v>
      </c>
      <c r="D140" s="45">
        <v>0</v>
      </c>
      <c r="E140" s="45">
        <v>129125000</v>
      </c>
      <c r="F140" s="45">
        <v>133030000</v>
      </c>
      <c r="G140" s="45">
        <v>133030000</v>
      </c>
      <c r="H140" s="23"/>
      <c r="I140" s="23"/>
      <c r="J140" s="23"/>
      <c r="K140" s="23"/>
    </row>
    <row r="141" spans="1:11" ht="15" customHeight="1">
      <c r="A141" s="23"/>
      <c r="B141" s="23"/>
      <c r="C141" s="27" t="s">
        <v>49</v>
      </c>
      <c r="D141" s="45">
        <v>0</v>
      </c>
      <c r="E141" s="45">
        <v>129125000</v>
      </c>
      <c r="F141" s="45">
        <v>133030000</v>
      </c>
      <c r="G141" s="45">
        <v>133030000</v>
      </c>
      <c r="H141" s="23"/>
      <c r="I141" s="23"/>
      <c r="J141" s="23"/>
      <c r="K141" s="23"/>
    </row>
    <row r="142" spans="1:11" ht="15" customHeight="1">
      <c r="A142" s="23"/>
      <c r="B142" s="23"/>
      <c r="C142" s="27" t="s">
        <v>50</v>
      </c>
      <c r="D142" s="45">
        <v>0</v>
      </c>
      <c r="E142" s="45">
        <v>0</v>
      </c>
      <c r="F142" s="45">
        <v>0</v>
      </c>
      <c r="G142" s="45">
        <v>0</v>
      </c>
      <c r="H142" s="23"/>
      <c r="I142" s="23"/>
      <c r="J142" s="23"/>
      <c r="K142" s="23"/>
    </row>
    <row r="143" spans="1:11" ht="15" customHeight="1">
      <c r="A143" s="23"/>
      <c r="B143" s="23"/>
      <c r="C143" s="27" t="s">
        <v>51</v>
      </c>
      <c r="D143" s="45">
        <v>0</v>
      </c>
      <c r="E143" s="45">
        <v>18584000</v>
      </c>
      <c r="F143" s="45">
        <v>19367000</v>
      </c>
      <c r="G143" s="45">
        <v>19367000</v>
      </c>
      <c r="H143" s="23"/>
      <c r="I143" s="23"/>
      <c r="J143" s="23"/>
      <c r="K143" s="23"/>
    </row>
    <row r="144" spans="1:11" ht="15" customHeight="1">
      <c r="A144" s="23"/>
      <c r="B144" s="23"/>
      <c r="C144" s="27" t="s">
        <v>49</v>
      </c>
      <c r="D144" s="45">
        <v>0</v>
      </c>
      <c r="E144" s="45">
        <v>18584000</v>
      </c>
      <c r="F144" s="45">
        <v>19367000</v>
      </c>
      <c r="G144" s="45">
        <v>19367000</v>
      </c>
      <c r="H144" s="23"/>
      <c r="I144" s="23"/>
      <c r="J144" s="23"/>
      <c r="K144" s="23"/>
    </row>
    <row r="145" spans="1:11" ht="15" customHeight="1">
      <c r="A145" s="23"/>
      <c r="B145" s="23"/>
      <c r="C145" s="27" t="s">
        <v>50</v>
      </c>
      <c r="D145" s="45">
        <v>0</v>
      </c>
      <c r="E145" s="45">
        <v>0</v>
      </c>
      <c r="F145" s="45">
        <v>0</v>
      </c>
      <c r="G145" s="45">
        <v>0</v>
      </c>
      <c r="H145" s="23"/>
      <c r="I145" s="23"/>
      <c r="J145" s="23"/>
      <c r="K145" s="23"/>
    </row>
    <row r="146" spans="1:11" ht="15" customHeight="1">
      <c r="A146" s="23"/>
      <c r="B146" s="23"/>
      <c r="C146" s="27" t="s">
        <v>52</v>
      </c>
      <c r="D146" s="45">
        <v>0</v>
      </c>
      <c r="E146" s="45">
        <v>24100000</v>
      </c>
      <c r="F146" s="45">
        <v>25100000</v>
      </c>
      <c r="G146" s="45">
        <v>26100000</v>
      </c>
      <c r="H146" s="23"/>
      <c r="I146" s="23"/>
      <c r="J146" s="23"/>
      <c r="K146" s="23"/>
    </row>
    <row r="147" spans="1:11" ht="15" customHeight="1">
      <c r="A147" s="23"/>
      <c r="B147" s="23"/>
      <c r="C147" s="27" t="s">
        <v>49</v>
      </c>
      <c r="D147" s="45">
        <v>0</v>
      </c>
      <c r="E147" s="45">
        <v>24100000</v>
      </c>
      <c r="F147" s="45">
        <v>25100000</v>
      </c>
      <c r="G147" s="45">
        <v>26100000</v>
      </c>
      <c r="H147" s="23"/>
      <c r="I147" s="23"/>
      <c r="J147" s="23"/>
      <c r="K147" s="23"/>
    </row>
    <row r="148" spans="1:11" ht="15" customHeight="1">
      <c r="A148" s="23"/>
      <c r="B148" s="23"/>
      <c r="C148" s="27" t="s">
        <v>50</v>
      </c>
      <c r="D148" s="45">
        <v>0</v>
      </c>
      <c r="E148" s="45">
        <v>0</v>
      </c>
      <c r="F148" s="45">
        <v>0</v>
      </c>
      <c r="G148" s="45">
        <v>0</v>
      </c>
      <c r="H148" s="23"/>
      <c r="I148" s="23"/>
      <c r="J148" s="23"/>
      <c r="K148" s="23"/>
    </row>
    <row r="149" spans="1:11" ht="15" customHeight="1">
      <c r="A149" s="23"/>
      <c r="B149" s="23"/>
      <c r="C149" s="27" t="s">
        <v>53</v>
      </c>
      <c r="D149" s="45">
        <v>0</v>
      </c>
      <c r="E149" s="45">
        <v>0</v>
      </c>
      <c r="F149" s="45">
        <v>0</v>
      </c>
      <c r="G149" s="45">
        <v>0</v>
      </c>
      <c r="H149" s="23"/>
      <c r="I149" s="23"/>
      <c r="J149" s="23"/>
      <c r="K149" s="23"/>
    </row>
    <row r="150" spans="1:11" ht="15" customHeight="1">
      <c r="A150" s="23"/>
      <c r="B150" s="23"/>
      <c r="C150" s="27" t="s">
        <v>49</v>
      </c>
      <c r="D150" s="45">
        <v>0</v>
      </c>
      <c r="E150" s="45">
        <v>0</v>
      </c>
      <c r="F150" s="45">
        <v>0</v>
      </c>
      <c r="G150" s="45">
        <v>0</v>
      </c>
      <c r="H150" s="23"/>
      <c r="I150" s="23"/>
      <c r="J150" s="23"/>
      <c r="K150" s="23"/>
    </row>
    <row r="151" spans="1:11" ht="15" customHeight="1">
      <c r="A151" s="23"/>
      <c r="B151" s="23"/>
      <c r="C151" s="27" t="s">
        <v>50</v>
      </c>
      <c r="D151" s="45">
        <v>0</v>
      </c>
      <c r="E151" s="45">
        <v>0</v>
      </c>
      <c r="F151" s="45">
        <v>0</v>
      </c>
      <c r="G151" s="45">
        <v>0</v>
      </c>
      <c r="H151" s="23"/>
      <c r="I151" s="23"/>
      <c r="J151" s="23"/>
      <c r="K151" s="23"/>
    </row>
    <row r="152" spans="1:11" ht="20.100000000000001" customHeight="1">
      <c r="A152" s="23"/>
      <c r="B152" s="23"/>
      <c r="C152" s="27" t="s">
        <v>202</v>
      </c>
      <c r="D152" s="46">
        <v>0</v>
      </c>
      <c r="E152" s="46">
        <v>0</v>
      </c>
      <c r="F152" s="46">
        <v>0</v>
      </c>
      <c r="G152" s="46">
        <v>0</v>
      </c>
      <c r="H152" s="23"/>
      <c r="I152" s="23"/>
      <c r="J152" s="23"/>
      <c r="K152" s="23"/>
    </row>
    <row r="153" spans="1:11" ht="15" customHeight="1">
      <c r="A153" s="23"/>
      <c r="B153" s="23"/>
      <c r="C153" s="27" t="s">
        <v>49</v>
      </c>
      <c r="D153" s="45">
        <v>0</v>
      </c>
      <c r="E153" s="45">
        <v>0</v>
      </c>
      <c r="F153" s="45">
        <v>0</v>
      </c>
      <c r="G153" s="45">
        <v>0</v>
      </c>
      <c r="H153" s="23"/>
      <c r="I153" s="23"/>
      <c r="J153" s="23"/>
      <c r="K153" s="23"/>
    </row>
    <row r="154" spans="1:11" ht="15" customHeight="1">
      <c r="A154" s="23"/>
      <c r="B154" s="23"/>
      <c r="C154" s="27" t="s">
        <v>50</v>
      </c>
      <c r="D154" s="45">
        <v>0</v>
      </c>
      <c r="E154" s="45">
        <v>0</v>
      </c>
      <c r="F154" s="45">
        <v>0</v>
      </c>
      <c r="G154" s="45">
        <v>0</v>
      </c>
      <c r="H154" s="23"/>
      <c r="I154" s="23"/>
      <c r="J154" s="23"/>
      <c r="K154" s="23"/>
    </row>
    <row r="155" spans="1:11" ht="15" customHeight="1">
      <c r="A155" s="23"/>
      <c r="B155" s="23"/>
      <c r="C155" s="27" t="s">
        <v>55</v>
      </c>
      <c r="D155" s="45">
        <v>0</v>
      </c>
      <c r="E155" s="45">
        <v>1700000</v>
      </c>
      <c r="F155" s="45">
        <v>1700000</v>
      </c>
      <c r="G155" s="45">
        <v>1700000</v>
      </c>
      <c r="H155" s="23"/>
      <c r="I155" s="23"/>
      <c r="J155" s="23"/>
      <c r="K155" s="23"/>
    </row>
    <row r="156" spans="1:11" ht="15" customHeight="1">
      <c r="A156" s="23"/>
      <c r="B156" s="23"/>
      <c r="C156" s="27" t="s">
        <v>49</v>
      </c>
      <c r="D156" s="45">
        <v>0</v>
      </c>
      <c r="E156" s="45">
        <v>1700000</v>
      </c>
      <c r="F156" s="45">
        <v>1700000</v>
      </c>
      <c r="G156" s="45">
        <v>1700000</v>
      </c>
      <c r="H156" s="23"/>
      <c r="I156" s="23"/>
      <c r="J156" s="23"/>
      <c r="K156" s="23"/>
    </row>
    <row r="157" spans="1:11" ht="15" customHeight="1">
      <c r="A157" s="23"/>
      <c r="B157" s="23"/>
      <c r="C157" s="27" t="s">
        <v>50</v>
      </c>
      <c r="D157" s="45">
        <v>0</v>
      </c>
      <c r="E157" s="45">
        <v>0</v>
      </c>
      <c r="F157" s="45">
        <v>0</v>
      </c>
      <c r="G157" s="45">
        <v>0</v>
      </c>
      <c r="H157" s="23"/>
      <c r="I157" s="23"/>
      <c r="J157" s="23"/>
      <c r="K157" s="23"/>
    </row>
    <row r="158" spans="1:11" ht="15" customHeight="1">
      <c r="A158" s="23"/>
      <c r="B158" s="23"/>
      <c r="C158" s="27" t="s">
        <v>56</v>
      </c>
      <c r="D158" s="45">
        <v>0</v>
      </c>
      <c r="E158" s="45">
        <v>700000</v>
      </c>
      <c r="F158" s="45">
        <v>700000</v>
      </c>
      <c r="G158" s="45">
        <v>700000</v>
      </c>
      <c r="H158" s="23"/>
      <c r="I158" s="23"/>
      <c r="J158" s="23"/>
      <c r="K158" s="23"/>
    </row>
    <row r="159" spans="1:11" ht="15" customHeight="1">
      <c r="A159" s="23"/>
      <c r="B159" s="23"/>
      <c r="C159" s="27" t="s">
        <v>49</v>
      </c>
      <c r="D159" s="45">
        <v>0</v>
      </c>
      <c r="E159" s="45">
        <v>700000</v>
      </c>
      <c r="F159" s="45">
        <v>700000</v>
      </c>
      <c r="G159" s="45">
        <v>700000</v>
      </c>
      <c r="H159" s="23"/>
      <c r="I159" s="23"/>
      <c r="J159" s="23"/>
      <c r="K159" s="23"/>
    </row>
    <row r="160" spans="1:11" ht="15" customHeight="1">
      <c r="A160" s="23"/>
      <c r="B160" s="23"/>
      <c r="C160" s="27" t="s">
        <v>50</v>
      </c>
      <c r="D160" s="45">
        <v>0</v>
      </c>
      <c r="E160" s="45">
        <v>0</v>
      </c>
      <c r="F160" s="45">
        <v>0</v>
      </c>
      <c r="G160" s="45">
        <v>0</v>
      </c>
      <c r="H160" s="23"/>
      <c r="I160" s="23"/>
      <c r="J160" s="23"/>
      <c r="K160" s="23"/>
    </row>
    <row r="161" spans="1:11" ht="15" customHeight="1">
      <c r="A161" s="23"/>
      <c r="B161" s="23"/>
      <c r="C161" s="27" t="s">
        <v>57</v>
      </c>
      <c r="D161" s="45">
        <v>0</v>
      </c>
      <c r="E161" s="45">
        <v>0</v>
      </c>
      <c r="F161" s="45">
        <v>0</v>
      </c>
      <c r="G161" s="45">
        <v>0</v>
      </c>
      <c r="H161" s="23"/>
      <c r="I161" s="23"/>
      <c r="J161" s="23"/>
      <c r="K161" s="23"/>
    </row>
    <row r="162" spans="1:11" ht="15" customHeight="1">
      <c r="A162" s="23"/>
      <c r="B162" s="23"/>
      <c r="C162" s="27" t="s">
        <v>49</v>
      </c>
      <c r="D162" s="45">
        <v>0</v>
      </c>
      <c r="E162" s="45">
        <v>0</v>
      </c>
      <c r="F162" s="45">
        <v>0</v>
      </c>
      <c r="G162" s="45">
        <v>0</v>
      </c>
      <c r="H162" s="23"/>
      <c r="I162" s="23"/>
      <c r="J162" s="23"/>
      <c r="K162" s="23"/>
    </row>
    <row r="163" spans="1:11" ht="15" customHeight="1">
      <c r="A163" s="23"/>
      <c r="B163" s="23"/>
      <c r="C163" s="27" t="s">
        <v>58</v>
      </c>
      <c r="D163" s="45">
        <v>0</v>
      </c>
      <c r="E163" s="45">
        <v>0</v>
      </c>
      <c r="F163" s="45">
        <v>0</v>
      </c>
      <c r="G163" s="45">
        <v>0</v>
      </c>
      <c r="H163" s="23"/>
      <c r="I163" s="23"/>
      <c r="J163" s="23"/>
      <c r="K163" s="23"/>
    </row>
    <row r="164" spans="1:11" ht="15" customHeight="1">
      <c r="A164" s="23"/>
      <c r="B164" s="23"/>
      <c r="C164" s="27" t="s">
        <v>59</v>
      </c>
      <c r="D164" s="45">
        <v>0</v>
      </c>
      <c r="E164" s="45">
        <v>0</v>
      </c>
      <c r="F164" s="45">
        <v>0</v>
      </c>
      <c r="G164" s="45">
        <v>0</v>
      </c>
      <c r="H164" s="23"/>
      <c r="I164" s="23"/>
      <c r="J164" s="23"/>
      <c r="K164" s="23"/>
    </row>
    <row r="165" spans="1:11" ht="15" customHeight="1">
      <c r="A165" s="23"/>
      <c r="B165" s="23"/>
      <c r="C165" s="27" t="s">
        <v>60</v>
      </c>
      <c r="D165" s="45">
        <v>0</v>
      </c>
      <c r="E165" s="45">
        <v>0</v>
      </c>
      <c r="F165" s="45">
        <v>0</v>
      </c>
      <c r="G165" s="45">
        <v>0</v>
      </c>
      <c r="H165" s="23"/>
      <c r="I165" s="23"/>
      <c r="J165" s="23"/>
      <c r="K165" s="23"/>
    </row>
    <row r="166" spans="1:11" ht="15" customHeight="1">
      <c r="A166" s="23"/>
      <c r="B166" s="23"/>
      <c r="C166" s="27" t="s">
        <v>61</v>
      </c>
      <c r="D166" s="45">
        <v>0</v>
      </c>
      <c r="E166" s="45">
        <v>0</v>
      </c>
      <c r="F166" s="45">
        <v>0</v>
      </c>
      <c r="G166" s="45">
        <v>0</v>
      </c>
      <c r="H166" s="23"/>
      <c r="I166" s="23"/>
      <c r="J166" s="23"/>
      <c r="K166" s="23"/>
    </row>
    <row r="167" spans="1:11" ht="15" customHeight="1">
      <c r="A167" s="23"/>
      <c r="B167" s="23"/>
      <c r="C167" s="27" t="s">
        <v>62</v>
      </c>
      <c r="D167" s="45">
        <v>0</v>
      </c>
      <c r="E167" s="45">
        <v>4000000</v>
      </c>
      <c r="F167" s="45">
        <v>2000000</v>
      </c>
      <c r="G167" s="45">
        <v>2000000</v>
      </c>
      <c r="H167" s="23"/>
      <c r="I167" s="23"/>
      <c r="J167" s="23"/>
      <c r="K167" s="23"/>
    </row>
    <row r="168" spans="1:11" ht="15" customHeight="1">
      <c r="A168" s="23"/>
      <c r="B168" s="23"/>
      <c r="C168" s="27" t="s">
        <v>49</v>
      </c>
      <c r="D168" s="45">
        <v>0</v>
      </c>
      <c r="E168" s="45">
        <v>4000000</v>
      </c>
      <c r="F168" s="45">
        <v>2000000</v>
      </c>
      <c r="G168" s="45">
        <v>2000000</v>
      </c>
      <c r="H168" s="23"/>
      <c r="I168" s="23"/>
      <c r="J168" s="23"/>
      <c r="K168" s="23"/>
    </row>
    <row r="169" spans="1:11" ht="15" customHeight="1">
      <c r="A169" s="23"/>
      <c r="B169" s="23"/>
      <c r="C169" s="27" t="s">
        <v>58</v>
      </c>
      <c r="D169" s="45">
        <v>0</v>
      </c>
      <c r="E169" s="45">
        <v>0</v>
      </c>
      <c r="F169" s="45">
        <v>0</v>
      </c>
      <c r="G169" s="45">
        <v>0</v>
      </c>
      <c r="H169" s="23"/>
      <c r="I169" s="23"/>
      <c r="J169" s="23"/>
      <c r="K169" s="23"/>
    </row>
    <row r="170" spans="1:11" ht="15" customHeight="1">
      <c r="A170" s="23"/>
      <c r="B170" s="23"/>
      <c r="C170" s="27" t="s">
        <v>59</v>
      </c>
      <c r="D170" s="45">
        <v>0</v>
      </c>
      <c r="E170" s="45">
        <v>0</v>
      </c>
      <c r="F170" s="45">
        <v>0</v>
      </c>
      <c r="G170" s="45">
        <v>0</v>
      </c>
      <c r="H170" s="23"/>
      <c r="I170" s="23"/>
      <c r="J170" s="23"/>
      <c r="K170" s="23"/>
    </row>
    <row r="171" spans="1:11" ht="15" customHeight="1">
      <c r="A171" s="23"/>
      <c r="B171" s="23"/>
      <c r="C171" s="27" t="s">
        <v>60</v>
      </c>
      <c r="D171" s="45">
        <v>0</v>
      </c>
      <c r="E171" s="45">
        <v>0</v>
      </c>
      <c r="F171" s="45">
        <v>0</v>
      </c>
      <c r="G171" s="45">
        <v>0</v>
      </c>
      <c r="H171" s="23"/>
      <c r="I171" s="23"/>
      <c r="J171" s="23"/>
      <c r="K171" s="23"/>
    </row>
    <row r="172" spans="1:11" ht="15" customHeight="1">
      <c r="A172" s="23"/>
      <c r="B172" s="23"/>
      <c r="C172" s="27" t="s">
        <v>61</v>
      </c>
      <c r="D172" s="45">
        <v>0</v>
      </c>
      <c r="E172" s="45">
        <v>0</v>
      </c>
      <c r="F172" s="45">
        <v>0</v>
      </c>
      <c r="G172" s="45">
        <v>0</v>
      </c>
      <c r="H172" s="23"/>
      <c r="I172" s="23"/>
      <c r="J172" s="23"/>
      <c r="K172" s="23"/>
    </row>
    <row r="173" spans="1:11" ht="15" customHeight="1">
      <c r="A173" s="23"/>
      <c r="B173" s="23"/>
      <c r="C173" s="27" t="s">
        <v>63</v>
      </c>
      <c r="D173" s="45">
        <v>0</v>
      </c>
      <c r="E173" s="45">
        <v>0</v>
      </c>
      <c r="F173" s="45">
        <v>0</v>
      </c>
      <c r="G173" s="45">
        <v>0</v>
      </c>
      <c r="H173" s="23"/>
      <c r="I173" s="23"/>
      <c r="J173" s="23"/>
      <c r="K173" s="23"/>
    </row>
    <row r="174" spans="1:11" ht="15" customHeight="1">
      <c r="A174" s="23"/>
      <c r="B174" s="23"/>
      <c r="C174" s="27" t="s">
        <v>49</v>
      </c>
      <c r="D174" s="45">
        <v>0</v>
      </c>
      <c r="E174" s="45">
        <v>0</v>
      </c>
      <c r="F174" s="45">
        <v>0</v>
      </c>
      <c r="G174" s="45">
        <v>0</v>
      </c>
      <c r="H174" s="23"/>
      <c r="I174" s="23"/>
      <c r="J174" s="23"/>
      <c r="K174" s="23"/>
    </row>
    <row r="175" spans="1:11" ht="15" customHeight="1">
      <c r="A175" s="23"/>
      <c r="B175" s="23"/>
      <c r="C175" s="27" t="s">
        <v>58</v>
      </c>
      <c r="D175" s="45">
        <v>0</v>
      </c>
      <c r="E175" s="45">
        <v>0</v>
      </c>
      <c r="F175" s="45">
        <v>0</v>
      </c>
      <c r="G175" s="45">
        <v>0</v>
      </c>
      <c r="H175" s="23"/>
      <c r="I175" s="23"/>
      <c r="J175" s="23"/>
      <c r="K175" s="23"/>
    </row>
    <row r="176" spans="1:11" ht="15" customHeight="1">
      <c r="A176" s="23"/>
      <c r="B176" s="23"/>
      <c r="C176" s="27" t="s">
        <v>59</v>
      </c>
      <c r="D176" s="45">
        <v>0</v>
      </c>
      <c r="E176" s="45">
        <v>0</v>
      </c>
      <c r="F176" s="45">
        <v>0</v>
      </c>
      <c r="G176" s="45">
        <v>0</v>
      </c>
      <c r="H176" s="23"/>
      <c r="I176" s="23"/>
      <c r="J176" s="23"/>
      <c r="K176" s="23"/>
    </row>
    <row r="177" spans="1:11" ht="15" customHeight="1">
      <c r="A177" s="23"/>
      <c r="B177" s="23"/>
      <c r="C177" s="27" t="s">
        <v>60</v>
      </c>
      <c r="D177" s="45">
        <v>0</v>
      </c>
      <c r="E177" s="45">
        <v>0</v>
      </c>
      <c r="F177" s="45">
        <v>0</v>
      </c>
      <c r="G177" s="45">
        <v>0</v>
      </c>
      <c r="H177" s="23"/>
      <c r="I177" s="23"/>
      <c r="J177" s="23"/>
      <c r="K177" s="23"/>
    </row>
    <row r="178" spans="1:11" ht="15" customHeight="1">
      <c r="A178" s="23"/>
      <c r="B178" s="23"/>
      <c r="C178" s="27" t="s">
        <v>61</v>
      </c>
      <c r="D178" s="45">
        <v>0</v>
      </c>
      <c r="E178" s="45">
        <v>0</v>
      </c>
      <c r="F178" s="45">
        <v>0</v>
      </c>
      <c r="G178" s="45">
        <v>0</v>
      </c>
      <c r="H178" s="23"/>
      <c r="I178" s="23"/>
      <c r="J178" s="23"/>
      <c r="K178" s="23"/>
    </row>
    <row r="179" spans="1:11" ht="15" customHeight="1">
      <c r="A179" s="23"/>
      <c r="B179" s="23"/>
      <c r="C179" s="27" t="s">
        <v>64</v>
      </c>
      <c r="D179" s="45">
        <v>0</v>
      </c>
      <c r="E179" s="45">
        <v>0</v>
      </c>
      <c r="F179" s="45">
        <v>0</v>
      </c>
      <c r="G179" s="45">
        <v>0</v>
      </c>
      <c r="H179" s="23"/>
      <c r="I179" s="23"/>
      <c r="J179" s="23"/>
      <c r="K179" s="23"/>
    </row>
    <row r="180" spans="1:11" ht="15" customHeight="1">
      <c r="A180" s="23"/>
      <c r="B180" s="23"/>
      <c r="C180" s="27" t="s">
        <v>65</v>
      </c>
      <c r="D180" s="45">
        <v>0</v>
      </c>
      <c r="E180" s="45">
        <v>0</v>
      </c>
      <c r="F180" s="45">
        <v>0</v>
      </c>
      <c r="G180" s="45">
        <v>0</v>
      </c>
      <c r="H180" s="23"/>
      <c r="I180" s="23"/>
      <c r="J180" s="23"/>
      <c r="K180" s="23"/>
    </row>
    <row r="181" spans="1:11" ht="20.100000000000001" customHeight="1">
      <c r="A181" s="23"/>
      <c r="B181" s="23"/>
      <c r="C181" s="47" t="s">
        <v>18</v>
      </c>
      <c r="D181" s="23"/>
      <c r="E181" s="23"/>
      <c r="F181" s="23"/>
      <c r="G181" s="23"/>
      <c r="H181" s="23"/>
      <c r="I181" s="23"/>
      <c r="J181" s="23"/>
      <c r="K181" s="23"/>
    </row>
  </sheetData>
  <mergeCells count="23">
    <mergeCell ref="D6:G6"/>
    <mergeCell ref="C1:G1"/>
    <mergeCell ref="C2:G2"/>
    <mergeCell ref="D3:G3"/>
    <mergeCell ref="D4:G4"/>
    <mergeCell ref="D5:G5"/>
    <mergeCell ref="C80:G80"/>
    <mergeCell ref="D7:G7"/>
    <mergeCell ref="C8:G8"/>
    <mergeCell ref="C9:G9"/>
    <mergeCell ref="D10:G10"/>
    <mergeCell ref="D14:G14"/>
    <mergeCell ref="C22:G22"/>
    <mergeCell ref="D23:G23"/>
    <mergeCell ref="D24:G24"/>
    <mergeCell ref="D25:G25"/>
    <mergeCell ref="D26:G26"/>
    <mergeCell ref="C35:G35"/>
    <mergeCell ref="D81:G81"/>
    <mergeCell ref="D82:G82"/>
    <mergeCell ref="D83:G83"/>
    <mergeCell ref="D84:G84"/>
    <mergeCell ref="C93:G93"/>
  </mergeCells>
  <pageMargins left="0" right="0" top="0" bottom="0" header="0" footer="0"/>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180"/>
  <sheetViews>
    <sheetView view="pageBreakPreview" topLeftCell="B135" zoomScale="75" zoomScaleNormal="100" zoomScaleSheetLayoutView="75" workbookViewId="0">
      <selection activeCell="K162" sqref="K162"/>
    </sheetView>
  </sheetViews>
  <sheetFormatPr defaultColWidth="9.125" defaultRowHeight="14.25"/>
  <cols>
    <col min="1" max="1" width="13.25" style="24" hidden="1"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23"/>
      <c r="B1" s="23"/>
      <c r="C1" s="1856" t="s">
        <v>0</v>
      </c>
      <c r="D1" s="1857"/>
      <c r="E1" s="1857"/>
      <c r="F1" s="1857"/>
      <c r="G1" s="1857"/>
      <c r="H1" s="23"/>
      <c r="I1" s="23"/>
      <c r="J1" s="23"/>
      <c r="K1" s="23"/>
    </row>
    <row r="2" spans="1:11" ht="24.95" customHeight="1">
      <c r="A2" s="23"/>
      <c r="B2" s="23"/>
      <c r="C2" s="1858" t="s">
        <v>1</v>
      </c>
      <c r="D2" s="1859"/>
      <c r="E2" s="1859"/>
      <c r="F2" s="1859"/>
      <c r="G2" s="1859"/>
      <c r="H2" s="23"/>
      <c r="I2" s="23"/>
      <c r="J2" s="23"/>
      <c r="K2" s="23"/>
    </row>
    <row r="3" spans="1:11" ht="14.1" customHeight="1">
      <c r="A3" s="23"/>
      <c r="B3" s="23"/>
      <c r="C3" s="25" t="s">
        <v>2</v>
      </c>
      <c r="D3" s="1860" t="s">
        <v>530</v>
      </c>
      <c r="E3" s="1861"/>
      <c r="F3" s="1861"/>
      <c r="G3" s="1861"/>
      <c r="H3" s="23"/>
      <c r="I3" s="23"/>
      <c r="J3" s="23"/>
      <c r="K3" s="23"/>
    </row>
    <row r="4" spans="1:11" ht="14.1" customHeight="1">
      <c r="A4" s="23"/>
      <c r="B4" s="23"/>
      <c r="C4" s="25" t="s">
        <v>4</v>
      </c>
      <c r="D4" s="1860" t="s">
        <v>531</v>
      </c>
      <c r="E4" s="1861"/>
      <c r="F4" s="1861"/>
      <c r="G4" s="1861"/>
      <c r="H4" s="23"/>
      <c r="I4" s="23"/>
      <c r="J4" s="23"/>
      <c r="K4" s="23"/>
    </row>
    <row r="5" spans="1:11" ht="14.1" customHeight="1">
      <c r="A5" s="23"/>
      <c r="B5" s="23"/>
      <c r="C5" s="25" t="s">
        <v>6</v>
      </c>
      <c r="D5" s="1860" t="s">
        <v>532</v>
      </c>
      <c r="E5" s="1861"/>
      <c r="F5" s="1861"/>
      <c r="G5" s="1861"/>
      <c r="H5" s="23"/>
      <c r="I5" s="23"/>
      <c r="J5" s="23"/>
      <c r="K5" s="23"/>
    </row>
    <row r="6" spans="1:11" ht="14.1" customHeight="1">
      <c r="A6" s="23"/>
      <c r="B6" s="23"/>
      <c r="C6" s="25" t="s">
        <v>8</v>
      </c>
      <c r="D6" s="1860" t="s">
        <v>533</v>
      </c>
      <c r="E6" s="1861"/>
      <c r="F6" s="1861"/>
      <c r="G6" s="1861"/>
      <c r="H6" s="23"/>
      <c r="I6" s="23"/>
      <c r="J6" s="23"/>
      <c r="K6" s="23"/>
    </row>
    <row r="7" spans="1:11" ht="14.1" customHeight="1">
      <c r="A7" s="23"/>
      <c r="B7" s="23"/>
      <c r="C7" s="25" t="s">
        <v>10</v>
      </c>
      <c r="D7" s="1862" t="s">
        <v>11</v>
      </c>
      <c r="E7" s="1863"/>
      <c r="F7" s="1863"/>
      <c r="G7" s="1863"/>
      <c r="H7" s="23"/>
      <c r="I7" s="23"/>
      <c r="J7" s="23"/>
      <c r="K7" s="23"/>
    </row>
    <row r="8" spans="1:11" ht="14.1" customHeight="1">
      <c r="A8" s="23"/>
      <c r="B8" s="23"/>
      <c r="C8" s="1864" t="s">
        <v>12</v>
      </c>
      <c r="D8" s="1865"/>
      <c r="E8" s="1865"/>
      <c r="F8" s="1865"/>
      <c r="G8" s="1865"/>
      <c r="H8" s="23"/>
      <c r="I8" s="23"/>
      <c r="J8" s="23"/>
      <c r="K8" s="23"/>
    </row>
    <row r="9" spans="1:11" ht="41.1" customHeight="1">
      <c r="A9" s="23"/>
      <c r="B9" s="23"/>
      <c r="C9" s="1866" t="s">
        <v>534</v>
      </c>
      <c r="D9" s="1867"/>
      <c r="E9" s="1867"/>
      <c r="F9" s="1867"/>
      <c r="G9" s="1867"/>
      <c r="H9" s="23"/>
      <c r="I9" s="23"/>
      <c r="J9" s="23"/>
      <c r="K9" s="23"/>
    </row>
    <row r="10" spans="1:11" ht="33" customHeight="1">
      <c r="A10" s="23"/>
      <c r="B10" s="23"/>
      <c r="C10" s="26" t="s">
        <v>14</v>
      </c>
      <c r="D10" s="1854" t="s">
        <v>535</v>
      </c>
      <c r="E10" s="1855"/>
      <c r="F10" s="1855"/>
      <c r="G10" s="1855"/>
      <c r="H10" s="23"/>
      <c r="I10" s="23"/>
      <c r="J10" s="23"/>
      <c r="K10" s="23"/>
    </row>
    <row r="11" spans="1:11" ht="27.95" customHeight="1">
      <c r="A11" s="23"/>
      <c r="B11" s="23"/>
      <c r="C11" s="27" t="s">
        <v>209</v>
      </c>
      <c r="D11" s="28">
        <v>2023</v>
      </c>
      <c r="E11" s="28">
        <v>2024</v>
      </c>
      <c r="F11" s="28">
        <v>2025</v>
      </c>
      <c r="G11" s="28">
        <v>2026</v>
      </c>
      <c r="H11" s="23"/>
      <c r="I11" s="23"/>
      <c r="J11" s="23"/>
      <c r="K11" s="23"/>
    </row>
    <row r="12" spans="1:11" ht="14.1" customHeight="1">
      <c r="A12" s="23"/>
      <c r="B12" s="23"/>
      <c r="C12" s="29"/>
      <c r="D12" s="30" t="s">
        <v>22</v>
      </c>
      <c r="E12" s="30" t="s">
        <v>23</v>
      </c>
      <c r="F12" s="30" t="s">
        <v>23</v>
      </c>
      <c r="G12" s="30" t="s">
        <v>23</v>
      </c>
      <c r="H12" s="23"/>
      <c r="I12" s="23"/>
      <c r="J12" s="23"/>
      <c r="K12" s="23"/>
    </row>
    <row r="13" spans="1:11" ht="20.100000000000001" customHeight="1">
      <c r="A13" s="23"/>
      <c r="B13" s="23"/>
      <c r="C13" s="27" t="s">
        <v>536</v>
      </c>
      <c r="D13" s="31" t="s">
        <v>537</v>
      </c>
      <c r="E13" s="31" t="s">
        <v>538</v>
      </c>
      <c r="F13" s="31" t="s">
        <v>539</v>
      </c>
      <c r="G13" s="31" t="s">
        <v>540</v>
      </c>
      <c r="H13" s="23"/>
      <c r="I13" s="23"/>
      <c r="J13" s="23"/>
      <c r="K13" s="23"/>
    </row>
    <row r="14" spans="1:11" ht="43.5" customHeight="1">
      <c r="A14" s="23"/>
      <c r="B14" s="23"/>
      <c r="C14" s="26" t="s">
        <v>16</v>
      </c>
      <c r="D14" s="1854" t="s">
        <v>541</v>
      </c>
      <c r="E14" s="1855"/>
      <c r="F14" s="1855"/>
      <c r="G14" s="1855"/>
      <c r="H14" s="23"/>
      <c r="I14" s="23"/>
      <c r="J14" s="23"/>
      <c r="K14" s="23"/>
    </row>
    <row r="15" spans="1:11" ht="27.95" customHeight="1">
      <c r="A15" s="23"/>
      <c r="B15" s="23"/>
      <c r="C15" s="27" t="s">
        <v>223</v>
      </c>
      <c r="D15" s="28">
        <v>2023</v>
      </c>
      <c r="E15" s="28">
        <v>2024</v>
      </c>
      <c r="F15" s="28">
        <v>2025</v>
      </c>
      <c r="G15" s="28">
        <v>2026</v>
      </c>
      <c r="H15" s="23"/>
      <c r="I15" s="23"/>
      <c r="J15" s="23"/>
      <c r="K15" s="23"/>
    </row>
    <row r="16" spans="1:11" ht="14.1" customHeight="1">
      <c r="A16" s="23"/>
      <c r="B16" s="23"/>
      <c r="C16" s="29"/>
      <c r="D16" s="30" t="s">
        <v>22</v>
      </c>
      <c r="E16" s="30" t="s">
        <v>23</v>
      </c>
      <c r="F16" s="30" t="s">
        <v>23</v>
      </c>
      <c r="G16" s="30" t="s">
        <v>23</v>
      </c>
      <c r="H16" s="23"/>
      <c r="I16" s="23"/>
      <c r="J16" s="23"/>
      <c r="K16" s="23"/>
    </row>
    <row r="17" spans="1:11" ht="20.100000000000001" customHeight="1">
      <c r="A17" s="23"/>
      <c r="B17" s="23"/>
      <c r="C17" s="27" t="s">
        <v>542</v>
      </c>
      <c r="D17" s="31" t="s">
        <v>211</v>
      </c>
      <c r="E17" s="31" t="s">
        <v>211</v>
      </c>
      <c r="F17" s="31" t="s">
        <v>211</v>
      </c>
      <c r="G17" s="31" t="s">
        <v>211</v>
      </c>
      <c r="H17" s="23"/>
      <c r="I17" s="23"/>
      <c r="J17" s="23"/>
      <c r="K17" s="23"/>
    </row>
    <row r="18" spans="1:11" ht="30.95" customHeight="1">
      <c r="A18" s="23"/>
      <c r="B18" s="23"/>
      <c r="C18" s="27" t="s">
        <v>543</v>
      </c>
      <c r="D18" s="31" t="s">
        <v>544</v>
      </c>
      <c r="E18" s="31" t="s">
        <v>544</v>
      </c>
      <c r="F18" s="31" t="s">
        <v>544</v>
      </c>
      <c r="G18" s="31" t="s">
        <v>544</v>
      </c>
      <c r="H18" s="23"/>
      <c r="I18" s="23"/>
      <c r="J18" s="23"/>
      <c r="K18" s="23"/>
    </row>
    <row r="19" spans="1:11" ht="41.1" customHeight="1">
      <c r="A19" s="23"/>
      <c r="B19" s="23"/>
      <c r="C19" s="27" t="s">
        <v>545</v>
      </c>
      <c r="D19" s="31" t="s">
        <v>73</v>
      </c>
      <c r="E19" s="31" t="s">
        <v>204</v>
      </c>
      <c r="F19" s="31" t="s">
        <v>385</v>
      </c>
      <c r="G19" s="31" t="s">
        <v>385</v>
      </c>
      <c r="H19" s="23"/>
      <c r="I19" s="23"/>
      <c r="J19" s="23"/>
      <c r="K19" s="23"/>
    </row>
    <row r="20" spans="1:11" ht="41.1" customHeight="1">
      <c r="A20" s="23"/>
      <c r="B20" s="23"/>
      <c r="C20" s="27" t="s">
        <v>546</v>
      </c>
      <c r="D20" s="31" t="s">
        <v>547</v>
      </c>
      <c r="E20" s="31" t="s">
        <v>547</v>
      </c>
      <c r="F20" s="31" t="s">
        <v>547</v>
      </c>
      <c r="G20" s="31" t="s">
        <v>547</v>
      </c>
      <c r="H20" s="23"/>
      <c r="I20" s="23"/>
      <c r="J20" s="23"/>
      <c r="K20" s="23"/>
    </row>
    <row r="21" spans="1:11" ht="14.1" customHeight="1">
      <c r="A21" s="23"/>
      <c r="B21" s="23"/>
      <c r="C21" s="1852" t="s">
        <v>27</v>
      </c>
      <c r="D21" s="1853"/>
      <c r="E21" s="1853"/>
      <c r="F21" s="1853"/>
      <c r="G21" s="1853"/>
      <c r="H21" s="23"/>
      <c r="I21" s="23"/>
      <c r="J21" s="23"/>
      <c r="K21" s="23"/>
    </row>
    <row r="22" spans="1:11" ht="14.1" customHeight="1">
      <c r="A22" s="23"/>
      <c r="B22" s="23"/>
      <c r="C22" s="32" t="s">
        <v>548</v>
      </c>
      <c r="D22" s="1852" t="s">
        <v>549</v>
      </c>
      <c r="E22" s="1853"/>
      <c r="F22" s="1853"/>
      <c r="G22" s="1853"/>
      <c r="H22" s="23"/>
      <c r="I22" s="23"/>
      <c r="J22" s="23"/>
      <c r="K22" s="23"/>
    </row>
    <row r="23" spans="1:11" ht="18" customHeight="1">
      <c r="A23" s="23"/>
      <c r="B23" s="23"/>
      <c r="C23" s="33" t="s">
        <v>19</v>
      </c>
      <c r="D23" s="1850" t="s">
        <v>550</v>
      </c>
      <c r="E23" s="1851"/>
      <c r="F23" s="1851"/>
      <c r="G23" s="1851"/>
      <c r="H23" s="23"/>
      <c r="I23" s="23"/>
      <c r="J23" s="23"/>
      <c r="K23" s="23"/>
    </row>
    <row r="24" spans="1:11" ht="18" customHeight="1">
      <c r="A24" s="23"/>
      <c r="B24" s="23"/>
      <c r="C24" s="34" t="s">
        <v>20</v>
      </c>
      <c r="D24" s="1846" t="s">
        <v>551</v>
      </c>
      <c r="E24" s="1847"/>
      <c r="F24" s="1847"/>
      <c r="G24" s="1847"/>
      <c r="H24" s="23"/>
      <c r="I24" s="23"/>
      <c r="J24" s="23"/>
      <c r="K24" s="23"/>
    </row>
    <row r="25" spans="1:11" ht="18" customHeight="1">
      <c r="A25" s="23"/>
      <c r="B25" s="23"/>
      <c r="C25" s="34" t="s">
        <v>21</v>
      </c>
      <c r="D25" s="1846" t="s">
        <v>552</v>
      </c>
      <c r="E25" s="1847"/>
      <c r="F25" s="1847"/>
      <c r="G25" s="1847"/>
      <c r="H25" s="23"/>
      <c r="I25" s="23"/>
      <c r="J25" s="23"/>
      <c r="K25" s="23"/>
    </row>
    <row r="26" spans="1:11" ht="15" customHeight="1">
      <c r="A26" s="23"/>
      <c r="B26" s="23"/>
      <c r="C26" s="35"/>
      <c r="D26" s="36">
        <v>2023</v>
      </c>
      <c r="E26" s="36">
        <v>2024</v>
      </c>
      <c r="F26" s="36">
        <v>2025</v>
      </c>
      <c r="G26" s="36">
        <v>2026</v>
      </c>
      <c r="H26" s="23"/>
      <c r="I26" s="23"/>
      <c r="J26" s="23"/>
      <c r="K26" s="23"/>
    </row>
    <row r="27" spans="1:11" ht="15" customHeight="1">
      <c r="A27" s="23"/>
      <c r="B27" s="23"/>
      <c r="C27" s="37"/>
      <c r="D27" s="38" t="s">
        <v>22</v>
      </c>
      <c r="E27" s="38" t="s">
        <v>23</v>
      </c>
      <c r="F27" s="38" t="s">
        <v>23</v>
      </c>
      <c r="G27" s="38" t="s">
        <v>23</v>
      </c>
      <c r="H27" s="23"/>
      <c r="I27" s="23"/>
      <c r="J27" s="23"/>
      <c r="K27" s="23"/>
    </row>
    <row r="28" spans="1:11" ht="14.1" customHeight="1">
      <c r="A28" s="23"/>
      <c r="B28" s="23"/>
      <c r="C28" s="27" t="s">
        <v>33</v>
      </c>
      <c r="D28" s="31" t="s">
        <v>553</v>
      </c>
      <c r="E28" s="31" t="s">
        <v>554</v>
      </c>
      <c r="F28" s="31" t="s">
        <v>554</v>
      </c>
      <c r="G28" s="31" t="s">
        <v>554</v>
      </c>
      <c r="H28" s="23"/>
      <c r="I28" s="23"/>
      <c r="J28" s="23"/>
      <c r="K28" s="23"/>
    </row>
    <row r="29" spans="1:11" ht="14.1" customHeight="1">
      <c r="A29" s="23"/>
      <c r="B29" s="23"/>
      <c r="C29" s="27" t="s">
        <v>35</v>
      </c>
      <c r="D29" s="31" t="s">
        <v>555</v>
      </c>
      <c r="E29" s="31" t="s">
        <v>556</v>
      </c>
      <c r="F29" s="31" t="s">
        <v>557</v>
      </c>
      <c r="G29" s="31" t="s">
        <v>558</v>
      </c>
      <c r="H29" s="23"/>
      <c r="I29" s="23"/>
      <c r="J29" s="23"/>
      <c r="K29" s="23"/>
    </row>
    <row r="30" spans="1:11" ht="14.1" customHeight="1">
      <c r="A30" s="23"/>
      <c r="B30" s="23"/>
      <c r="C30" s="27" t="s">
        <v>40</v>
      </c>
      <c r="D30" s="31" t="s">
        <v>559</v>
      </c>
      <c r="E30" s="31" t="s">
        <v>560</v>
      </c>
      <c r="F30" s="31" t="s">
        <v>561</v>
      </c>
      <c r="G30" s="31" t="s">
        <v>562</v>
      </c>
      <c r="H30" s="23"/>
      <c r="I30" s="23"/>
      <c r="J30" s="23"/>
      <c r="K30" s="23"/>
    </row>
    <row r="31" spans="1:11" ht="14.1" customHeight="1">
      <c r="A31" s="23"/>
      <c r="B31" s="23"/>
      <c r="C31" s="27" t="s">
        <v>41</v>
      </c>
      <c r="D31" s="31" t="s">
        <v>18</v>
      </c>
      <c r="E31" s="31" t="s">
        <v>563</v>
      </c>
      <c r="F31" s="31" t="s">
        <v>42</v>
      </c>
      <c r="G31" s="31" t="s">
        <v>42</v>
      </c>
      <c r="H31" s="23"/>
      <c r="I31" s="23"/>
      <c r="J31" s="23"/>
      <c r="K31" s="23"/>
    </row>
    <row r="32" spans="1:11" ht="14.1" customHeight="1">
      <c r="A32" s="23"/>
      <c r="B32" s="23"/>
      <c r="C32" s="27" t="s">
        <v>43</v>
      </c>
      <c r="D32" s="31" t="s">
        <v>18</v>
      </c>
      <c r="E32" s="31" t="s">
        <v>564</v>
      </c>
      <c r="F32" s="31" t="s">
        <v>565</v>
      </c>
      <c r="G32" s="31" t="s">
        <v>566</v>
      </c>
      <c r="H32" s="23"/>
      <c r="I32" s="23"/>
      <c r="J32" s="23"/>
      <c r="K32" s="23"/>
    </row>
    <row r="33" spans="1:11" ht="14.1" customHeight="1">
      <c r="A33" s="23"/>
      <c r="B33" s="23"/>
      <c r="C33" s="27" t="s">
        <v>47</v>
      </c>
      <c r="D33" s="31" t="s">
        <v>18</v>
      </c>
      <c r="E33" s="31" t="s">
        <v>567</v>
      </c>
      <c r="F33" s="31" t="s">
        <v>565</v>
      </c>
      <c r="G33" s="31" t="s">
        <v>566</v>
      </c>
      <c r="H33" s="23"/>
      <c r="I33" s="23"/>
      <c r="J33" s="23"/>
      <c r="K33" s="23"/>
    </row>
    <row r="34" spans="1:11" ht="14.1" customHeight="1">
      <c r="A34" s="23"/>
      <c r="B34" s="23"/>
      <c r="C34" s="1848" t="s">
        <v>24</v>
      </c>
      <c r="D34" s="1849"/>
      <c r="E34" s="1849"/>
      <c r="F34" s="1849"/>
      <c r="G34" s="1849"/>
      <c r="H34" s="23"/>
      <c r="I34" s="23"/>
      <c r="J34" s="23"/>
      <c r="K34" s="23"/>
    </row>
    <row r="35" spans="1:11" ht="14.1" customHeight="1">
      <c r="A35" s="23"/>
      <c r="B35" s="23"/>
      <c r="C35" s="35"/>
      <c r="D35" s="36">
        <v>2023</v>
      </c>
      <c r="E35" s="36">
        <v>2024</v>
      </c>
      <c r="F35" s="36">
        <v>2025</v>
      </c>
      <c r="G35" s="36">
        <v>2026</v>
      </c>
      <c r="H35" s="23"/>
      <c r="I35" s="23"/>
      <c r="J35" s="23"/>
      <c r="K35" s="23"/>
    </row>
    <row r="36" spans="1:11" ht="14.1" customHeight="1">
      <c r="A36" s="23"/>
      <c r="B36" s="23"/>
      <c r="C36" s="37"/>
      <c r="D36" s="38" t="s">
        <v>22</v>
      </c>
      <c r="E36" s="38" t="s">
        <v>23</v>
      </c>
      <c r="F36" s="38" t="s">
        <v>23</v>
      </c>
      <c r="G36" s="38" t="s">
        <v>23</v>
      </c>
      <c r="H36" s="23"/>
      <c r="I36" s="23"/>
      <c r="J36" s="23"/>
      <c r="K36" s="23"/>
    </row>
    <row r="37" spans="1:11" ht="14.1" customHeight="1">
      <c r="A37" s="23"/>
      <c r="B37" s="23"/>
      <c r="C37" s="39" t="s">
        <v>48</v>
      </c>
      <c r="D37" s="40">
        <v>0</v>
      </c>
      <c r="E37" s="40">
        <v>67041000</v>
      </c>
      <c r="F37" s="40">
        <v>68289000</v>
      </c>
      <c r="G37" s="40">
        <v>68289000</v>
      </c>
      <c r="H37" s="23"/>
      <c r="I37" s="23"/>
      <c r="J37" s="23"/>
      <c r="K37" s="23"/>
    </row>
    <row r="38" spans="1:11" ht="14.1" customHeight="1">
      <c r="A38" s="23"/>
      <c r="B38" s="23"/>
      <c r="C38" s="39" t="s">
        <v>49</v>
      </c>
      <c r="D38" s="40">
        <v>0</v>
      </c>
      <c r="E38" s="40">
        <v>67041000</v>
      </c>
      <c r="F38" s="40">
        <v>68289000</v>
      </c>
      <c r="G38" s="40">
        <v>68289000</v>
      </c>
      <c r="H38" s="23"/>
      <c r="I38" s="23"/>
      <c r="J38" s="23"/>
      <c r="K38" s="23"/>
    </row>
    <row r="39" spans="1:11" ht="14.1" customHeight="1">
      <c r="A39" s="23"/>
      <c r="B39" s="23"/>
      <c r="C39" s="39" t="s">
        <v>50</v>
      </c>
      <c r="D39" s="40">
        <v>0</v>
      </c>
      <c r="E39" s="40">
        <v>0</v>
      </c>
      <c r="F39" s="40">
        <v>0</v>
      </c>
      <c r="G39" s="40">
        <v>0</v>
      </c>
      <c r="H39" s="23"/>
      <c r="I39" s="23"/>
      <c r="J39" s="23"/>
      <c r="K39" s="23"/>
    </row>
    <row r="40" spans="1:11" ht="14.1" customHeight="1">
      <c r="A40" s="23"/>
      <c r="B40" s="23"/>
      <c r="C40" s="39" t="s">
        <v>51</v>
      </c>
      <c r="D40" s="40">
        <v>0</v>
      </c>
      <c r="E40" s="40">
        <v>11650000</v>
      </c>
      <c r="F40" s="40">
        <v>12900000</v>
      </c>
      <c r="G40" s="40">
        <v>12900000</v>
      </c>
      <c r="H40" s="23"/>
      <c r="I40" s="23"/>
      <c r="J40" s="23"/>
      <c r="K40" s="23"/>
    </row>
    <row r="41" spans="1:11" ht="14.1" customHeight="1">
      <c r="A41" s="23"/>
      <c r="B41" s="23"/>
      <c r="C41" s="39" t="s">
        <v>49</v>
      </c>
      <c r="D41" s="40">
        <v>0</v>
      </c>
      <c r="E41" s="40">
        <v>11650000</v>
      </c>
      <c r="F41" s="40">
        <v>12900000</v>
      </c>
      <c r="G41" s="40">
        <v>12900000</v>
      </c>
      <c r="H41" s="23"/>
      <c r="I41" s="23"/>
      <c r="J41" s="23"/>
      <c r="K41" s="23"/>
    </row>
    <row r="42" spans="1:11" ht="14.1" customHeight="1">
      <c r="A42" s="23"/>
      <c r="B42" s="23"/>
      <c r="C42" s="39" t="s">
        <v>50</v>
      </c>
      <c r="D42" s="40">
        <v>0</v>
      </c>
      <c r="E42" s="40">
        <v>0</v>
      </c>
      <c r="F42" s="40">
        <v>0</v>
      </c>
      <c r="G42" s="40">
        <v>0</v>
      </c>
      <c r="H42" s="23"/>
      <c r="I42" s="23"/>
      <c r="J42" s="23"/>
      <c r="K42" s="23"/>
    </row>
    <row r="43" spans="1:11" ht="14.1" customHeight="1">
      <c r="A43" s="23"/>
      <c r="B43" s="23"/>
      <c r="C43" s="39" t="s">
        <v>52</v>
      </c>
      <c r="D43" s="40">
        <v>0</v>
      </c>
      <c r="E43" s="40">
        <v>16350000</v>
      </c>
      <c r="F43" s="40">
        <v>16350000</v>
      </c>
      <c r="G43" s="40">
        <v>17350000</v>
      </c>
      <c r="H43" s="23"/>
      <c r="I43" s="23"/>
      <c r="J43" s="23"/>
      <c r="K43" s="23"/>
    </row>
    <row r="44" spans="1:11" ht="14.1" customHeight="1">
      <c r="A44" s="23"/>
      <c r="B44" s="23"/>
      <c r="C44" s="39" t="s">
        <v>49</v>
      </c>
      <c r="D44" s="40">
        <v>0</v>
      </c>
      <c r="E44" s="40">
        <v>16350000</v>
      </c>
      <c r="F44" s="40">
        <v>16350000</v>
      </c>
      <c r="G44" s="40">
        <v>17350000</v>
      </c>
      <c r="H44" s="23"/>
      <c r="I44" s="23"/>
      <c r="J44" s="23"/>
      <c r="K44" s="23"/>
    </row>
    <row r="45" spans="1:11" ht="14.1" customHeight="1">
      <c r="A45" s="23"/>
      <c r="B45" s="23"/>
      <c r="C45" s="39" t="s">
        <v>50</v>
      </c>
      <c r="D45" s="40">
        <v>0</v>
      </c>
      <c r="E45" s="40">
        <v>0</v>
      </c>
      <c r="F45" s="40">
        <v>0</v>
      </c>
      <c r="G45" s="40">
        <v>0</v>
      </c>
      <c r="H45" s="23"/>
      <c r="I45" s="23"/>
      <c r="J45" s="23"/>
      <c r="K45" s="23"/>
    </row>
    <row r="46" spans="1:11" ht="14.1" customHeight="1">
      <c r="A46" s="23"/>
      <c r="B46" s="23"/>
      <c r="C46" s="39" t="s">
        <v>53</v>
      </c>
      <c r="D46" s="40">
        <v>0</v>
      </c>
      <c r="E46" s="40">
        <v>0</v>
      </c>
      <c r="F46" s="40">
        <v>0</v>
      </c>
      <c r="G46" s="40">
        <v>0</v>
      </c>
      <c r="H46" s="23"/>
      <c r="I46" s="23"/>
      <c r="J46" s="23"/>
      <c r="K46" s="23"/>
    </row>
    <row r="47" spans="1:11" ht="14.1" customHeight="1">
      <c r="A47" s="23"/>
      <c r="B47" s="23"/>
      <c r="C47" s="39" t="s">
        <v>49</v>
      </c>
      <c r="D47" s="40">
        <v>0</v>
      </c>
      <c r="E47" s="40">
        <v>0</v>
      </c>
      <c r="F47" s="40">
        <v>0</v>
      </c>
      <c r="G47" s="40">
        <v>0</v>
      </c>
      <c r="H47" s="23"/>
      <c r="I47" s="23"/>
      <c r="J47" s="23"/>
      <c r="K47" s="23"/>
    </row>
    <row r="48" spans="1:11" ht="14.1" customHeight="1">
      <c r="A48" s="23"/>
      <c r="B48" s="23"/>
      <c r="C48" s="39" t="s">
        <v>50</v>
      </c>
      <c r="D48" s="40">
        <v>0</v>
      </c>
      <c r="E48" s="40">
        <v>0</v>
      </c>
      <c r="F48" s="40">
        <v>0</v>
      </c>
      <c r="G48" s="40">
        <v>0</v>
      </c>
      <c r="H48" s="23"/>
      <c r="I48" s="23"/>
      <c r="J48" s="23"/>
      <c r="K48" s="23"/>
    </row>
    <row r="49" spans="1:11" ht="14.1" customHeight="1">
      <c r="A49" s="23"/>
      <c r="B49" s="23"/>
      <c r="C49" s="39" t="s">
        <v>54</v>
      </c>
      <c r="D49" s="40">
        <v>0</v>
      </c>
      <c r="E49" s="40">
        <v>0</v>
      </c>
      <c r="F49" s="40">
        <v>0</v>
      </c>
      <c r="G49" s="40">
        <v>0</v>
      </c>
      <c r="H49" s="23"/>
      <c r="I49" s="23"/>
      <c r="J49" s="23"/>
      <c r="K49" s="23"/>
    </row>
    <row r="50" spans="1:11" ht="14.1" customHeight="1">
      <c r="A50" s="23"/>
      <c r="B50" s="23"/>
      <c r="C50" s="39" t="s">
        <v>49</v>
      </c>
      <c r="D50" s="40">
        <v>0</v>
      </c>
      <c r="E50" s="40">
        <v>0</v>
      </c>
      <c r="F50" s="40">
        <v>0</v>
      </c>
      <c r="G50" s="40">
        <v>0</v>
      </c>
      <c r="H50" s="23"/>
      <c r="I50" s="23"/>
      <c r="J50" s="23"/>
      <c r="K50" s="23"/>
    </row>
    <row r="51" spans="1:11" ht="14.1" customHeight="1">
      <c r="A51" s="23"/>
      <c r="B51" s="23"/>
      <c r="C51" s="39" t="s">
        <v>50</v>
      </c>
      <c r="D51" s="40">
        <v>0</v>
      </c>
      <c r="E51" s="40">
        <v>0</v>
      </c>
      <c r="F51" s="40">
        <v>0</v>
      </c>
      <c r="G51" s="40">
        <v>0</v>
      </c>
      <c r="H51" s="23"/>
      <c r="I51" s="23"/>
      <c r="J51" s="23"/>
      <c r="K51" s="23"/>
    </row>
    <row r="52" spans="1:11" ht="14.1" customHeight="1">
      <c r="A52" s="23"/>
      <c r="B52" s="23"/>
      <c r="C52" s="39" t="s">
        <v>55</v>
      </c>
      <c r="D52" s="40">
        <v>0</v>
      </c>
      <c r="E52" s="40">
        <v>200000</v>
      </c>
      <c r="F52" s="40">
        <v>200000</v>
      </c>
      <c r="G52" s="40">
        <v>200000</v>
      </c>
      <c r="H52" s="23"/>
      <c r="I52" s="23"/>
      <c r="J52" s="23"/>
      <c r="K52" s="23"/>
    </row>
    <row r="53" spans="1:11" ht="14.1" customHeight="1">
      <c r="A53" s="23"/>
      <c r="B53" s="23"/>
      <c r="C53" s="39" t="s">
        <v>49</v>
      </c>
      <c r="D53" s="40">
        <v>0</v>
      </c>
      <c r="E53" s="40">
        <v>200000</v>
      </c>
      <c r="F53" s="40">
        <v>200000</v>
      </c>
      <c r="G53" s="40">
        <v>200000</v>
      </c>
      <c r="H53" s="23"/>
      <c r="I53" s="23"/>
      <c r="J53" s="23"/>
      <c r="K53" s="23"/>
    </row>
    <row r="54" spans="1:11" ht="14.1" customHeight="1">
      <c r="A54" s="23"/>
      <c r="B54" s="23"/>
      <c r="C54" s="39" t="s">
        <v>50</v>
      </c>
      <c r="D54" s="40">
        <v>0</v>
      </c>
      <c r="E54" s="40">
        <v>0</v>
      </c>
      <c r="F54" s="40">
        <v>0</v>
      </c>
      <c r="G54" s="40">
        <v>0</v>
      </c>
      <c r="H54" s="23"/>
      <c r="I54" s="23"/>
      <c r="J54" s="23"/>
      <c r="K54" s="23"/>
    </row>
    <row r="55" spans="1:11" ht="14.1" customHeight="1">
      <c r="A55" s="23"/>
      <c r="B55" s="23"/>
      <c r="C55" s="39" t="s">
        <v>56</v>
      </c>
      <c r="D55" s="40">
        <v>0</v>
      </c>
      <c r="E55" s="40">
        <v>240000</v>
      </c>
      <c r="F55" s="40">
        <v>240000</v>
      </c>
      <c r="G55" s="40">
        <v>240000</v>
      </c>
      <c r="H55" s="23"/>
      <c r="I55" s="23"/>
      <c r="J55" s="23"/>
      <c r="K55" s="23"/>
    </row>
    <row r="56" spans="1:11" ht="14.1" customHeight="1">
      <c r="A56" s="23"/>
      <c r="B56" s="23"/>
      <c r="C56" s="39" t="s">
        <v>49</v>
      </c>
      <c r="D56" s="40">
        <v>0</v>
      </c>
      <c r="E56" s="40">
        <v>240000</v>
      </c>
      <c r="F56" s="40">
        <v>240000</v>
      </c>
      <c r="G56" s="40">
        <v>240000</v>
      </c>
      <c r="H56" s="23"/>
      <c r="I56" s="23"/>
      <c r="J56" s="23"/>
      <c r="K56" s="23"/>
    </row>
    <row r="57" spans="1:11" ht="14.1" customHeight="1">
      <c r="A57" s="23"/>
      <c r="B57" s="23"/>
      <c r="C57" s="39" t="s">
        <v>50</v>
      </c>
      <c r="D57" s="40">
        <v>0</v>
      </c>
      <c r="E57" s="40">
        <v>0</v>
      </c>
      <c r="F57" s="40">
        <v>0</v>
      </c>
      <c r="G57" s="40">
        <v>0</v>
      </c>
      <c r="H57" s="23"/>
      <c r="I57" s="23"/>
      <c r="J57" s="23"/>
      <c r="K57" s="23"/>
    </row>
    <row r="58" spans="1:11" ht="14.1" customHeight="1">
      <c r="A58" s="23"/>
      <c r="B58" s="23"/>
      <c r="C58" s="39" t="s">
        <v>57</v>
      </c>
      <c r="D58" s="40">
        <v>0</v>
      </c>
      <c r="E58" s="40">
        <v>0</v>
      </c>
      <c r="F58" s="40">
        <v>0</v>
      </c>
      <c r="G58" s="40">
        <v>0</v>
      </c>
      <c r="H58" s="23"/>
      <c r="I58" s="23"/>
      <c r="J58" s="23"/>
      <c r="K58" s="23"/>
    </row>
    <row r="59" spans="1:11" ht="14.1" customHeight="1">
      <c r="A59" s="23"/>
      <c r="B59" s="23"/>
      <c r="C59" s="39" t="s">
        <v>49</v>
      </c>
      <c r="D59" s="40">
        <v>0</v>
      </c>
      <c r="E59" s="40">
        <v>0</v>
      </c>
      <c r="F59" s="40">
        <v>0</v>
      </c>
      <c r="G59" s="40">
        <v>0</v>
      </c>
      <c r="H59" s="23"/>
      <c r="I59" s="23"/>
      <c r="J59" s="23"/>
      <c r="K59" s="23"/>
    </row>
    <row r="60" spans="1:11" ht="14.1" customHeight="1">
      <c r="A60" s="23"/>
      <c r="B60" s="23"/>
      <c r="C60" s="39" t="s">
        <v>58</v>
      </c>
      <c r="D60" s="40">
        <v>0</v>
      </c>
      <c r="E60" s="40">
        <v>0</v>
      </c>
      <c r="F60" s="40">
        <v>0</v>
      </c>
      <c r="G60" s="40">
        <v>0</v>
      </c>
      <c r="H60" s="23"/>
      <c r="I60" s="23"/>
      <c r="J60" s="23"/>
      <c r="K60" s="23"/>
    </row>
    <row r="61" spans="1:11" ht="14.1" customHeight="1">
      <c r="A61" s="23"/>
      <c r="B61" s="23"/>
      <c r="C61" s="39" t="s">
        <v>59</v>
      </c>
      <c r="D61" s="40">
        <v>0</v>
      </c>
      <c r="E61" s="40">
        <v>0</v>
      </c>
      <c r="F61" s="40">
        <v>0</v>
      </c>
      <c r="G61" s="40">
        <v>0</v>
      </c>
      <c r="H61" s="23"/>
      <c r="I61" s="23"/>
      <c r="J61" s="23"/>
      <c r="K61" s="23"/>
    </row>
    <row r="62" spans="1:11" ht="14.1" customHeight="1">
      <c r="A62" s="23"/>
      <c r="B62" s="23"/>
      <c r="C62" s="39" t="s">
        <v>60</v>
      </c>
      <c r="D62" s="40">
        <v>0</v>
      </c>
      <c r="E62" s="40">
        <v>0</v>
      </c>
      <c r="F62" s="40">
        <v>0</v>
      </c>
      <c r="G62" s="40">
        <v>0</v>
      </c>
      <c r="H62" s="23"/>
      <c r="I62" s="23"/>
      <c r="J62" s="23"/>
      <c r="K62" s="23"/>
    </row>
    <row r="63" spans="1:11" ht="14.1" customHeight="1">
      <c r="A63" s="23"/>
      <c r="B63" s="23"/>
      <c r="C63" s="39" t="s">
        <v>61</v>
      </c>
      <c r="D63" s="40">
        <v>0</v>
      </c>
      <c r="E63" s="40">
        <v>0</v>
      </c>
      <c r="F63" s="40">
        <v>0</v>
      </c>
      <c r="G63" s="40">
        <v>0</v>
      </c>
      <c r="H63" s="23"/>
      <c r="I63" s="23"/>
      <c r="J63" s="23"/>
      <c r="K63" s="23"/>
    </row>
    <row r="64" spans="1:11" ht="14.1" customHeight="1">
      <c r="A64" s="23"/>
      <c r="B64" s="23"/>
      <c r="C64" s="39" t="s">
        <v>62</v>
      </c>
      <c r="D64" s="40">
        <v>0</v>
      </c>
      <c r="E64" s="40">
        <v>0</v>
      </c>
      <c r="F64" s="40">
        <v>0</v>
      </c>
      <c r="G64" s="40">
        <v>0</v>
      </c>
      <c r="H64" s="23"/>
      <c r="I64" s="23"/>
      <c r="J64" s="23"/>
      <c r="K64" s="23"/>
    </row>
    <row r="65" spans="1:11" ht="14.1" customHeight="1">
      <c r="A65" s="23"/>
      <c r="B65" s="23"/>
      <c r="C65" s="39" t="s">
        <v>49</v>
      </c>
      <c r="D65" s="40">
        <v>0</v>
      </c>
      <c r="E65" s="40">
        <v>0</v>
      </c>
      <c r="F65" s="40">
        <v>0</v>
      </c>
      <c r="G65" s="40">
        <v>0</v>
      </c>
      <c r="H65" s="23"/>
      <c r="I65" s="23"/>
      <c r="J65" s="23"/>
      <c r="K65" s="23"/>
    </row>
    <row r="66" spans="1:11" ht="14.1" customHeight="1">
      <c r="A66" s="23"/>
      <c r="B66" s="23"/>
      <c r="C66" s="39" t="s">
        <v>58</v>
      </c>
      <c r="D66" s="40">
        <v>0</v>
      </c>
      <c r="E66" s="40">
        <v>0</v>
      </c>
      <c r="F66" s="40">
        <v>0</v>
      </c>
      <c r="G66" s="40">
        <v>0</v>
      </c>
      <c r="H66" s="23"/>
      <c r="I66" s="23"/>
      <c r="J66" s="23"/>
      <c r="K66" s="23"/>
    </row>
    <row r="67" spans="1:11" ht="14.1" customHeight="1">
      <c r="A67" s="23"/>
      <c r="B67" s="23"/>
      <c r="C67" s="39" t="s">
        <v>59</v>
      </c>
      <c r="D67" s="40">
        <v>0</v>
      </c>
      <c r="E67" s="40">
        <v>0</v>
      </c>
      <c r="F67" s="40">
        <v>0</v>
      </c>
      <c r="G67" s="40">
        <v>0</v>
      </c>
      <c r="H67" s="23"/>
      <c r="I67" s="23"/>
      <c r="J67" s="23"/>
      <c r="K67" s="23"/>
    </row>
    <row r="68" spans="1:11" ht="14.1" customHeight="1">
      <c r="A68" s="23"/>
      <c r="B68" s="23"/>
      <c r="C68" s="39" t="s">
        <v>60</v>
      </c>
      <c r="D68" s="40">
        <v>0</v>
      </c>
      <c r="E68" s="40">
        <v>0</v>
      </c>
      <c r="F68" s="40">
        <v>0</v>
      </c>
      <c r="G68" s="40">
        <v>0</v>
      </c>
      <c r="H68" s="23"/>
      <c r="I68" s="23"/>
      <c r="J68" s="23"/>
      <c r="K68" s="23"/>
    </row>
    <row r="69" spans="1:11" ht="14.1" customHeight="1">
      <c r="A69" s="23"/>
      <c r="B69" s="23"/>
      <c r="C69" s="39" t="s">
        <v>61</v>
      </c>
      <c r="D69" s="40">
        <v>0</v>
      </c>
      <c r="E69" s="40">
        <v>0</v>
      </c>
      <c r="F69" s="40">
        <v>0</v>
      </c>
      <c r="G69" s="40">
        <v>0</v>
      </c>
      <c r="H69" s="23"/>
      <c r="I69" s="23"/>
      <c r="J69" s="23"/>
      <c r="K69" s="23"/>
    </row>
    <row r="70" spans="1:11" ht="14.1" customHeight="1">
      <c r="A70" s="23"/>
      <c r="B70" s="23"/>
      <c r="C70" s="39" t="s">
        <v>63</v>
      </c>
      <c r="D70" s="40">
        <v>0</v>
      </c>
      <c r="E70" s="40">
        <v>0</v>
      </c>
      <c r="F70" s="40">
        <v>0</v>
      </c>
      <c r="G70" s="40">
        <v>0</v>
      </c>
      <c r="H70" s="23"/>
      <c r="I70" s="23"/>
      <c r="J70" s="23"/>
      <c r="K70" s="23"/>
    </row>
    <row r="71" spans="1:11" ht="14.1" customHeight="1">
      <c r="A71" s="23"/>
      <c r="B71" s="23"/>
      <c r="C71" s="39" t="s">
        <v>49</v>
      </c>
      <c r="D71" s="40">
        <v>0</v>
      </c>
      <c r="E71" s="40">
        <v>0</v>
      </c>
      <c r="F71" s="40">
        <v>0</v>
      </c>
      <c r="G71" s="40">
        <v>0</v>
      </c>
      <c r="H71" s="23"/>
      <c r="I71" s="23"/>
      <c r="J71" s="23"/>
      <c r="K71" s="23"/>
    </row>
    <row r="72" spans="1:11" ht="14.1" customHeight="1">
      <c r="A72" s="23"/>
      <c r="B72" s="23"/>
      <c r="C72" s="39" t="s">
        <v>58</v>
      </c>
      <c r="D72" s="40">
        <v>0</v>
      </c>
      <c r="E72" s="40">
        <v>0</v>
      </c>
      <c r="F72" s="40">
        <v>0</v>
      </c>
      <c r="G72" s="40">
        <v>0</v>
      </c>
      <c r="H72" s="23"/>
      <c r="I72" s="23"/>
      <c r="J72" s="23"/>
      <c r="K72" s="23"/>
    </row>
    <row r="73" spans="1:11" ht="14.1" customHeight="1">
      <c r="A73" s="23"/>
      <c r="B73" s="23"/>
      <c r="C73" s="39" t="s">
        <v>59</v>
      </c>
      <c r="D73" s="40">
        <v>0</v>
      </c>
      <c r="E73" s="40">
        <v>0</v>
      </c>
      <c r="F73" s="40">
        <v>0</v>
      </c>
      <c r="G73" s="40">
        <v>0</v>
      </c>
      <c r="H73" s="23"/>
      <c r="I73" s="23"/>
      <c r="J73" s="23"/>
      <c r="K73" s="23"/>
    </row>
    <row r="74" spans="1:11" ht="14.1" customHeight="1">
      <c r="A74" s="23"/>
      <c r="B74" s="23"/>
      <c r="C74" s="39" t="s">
        <v>60</v>
      </c>
      <c r="D74" s="40">
        <v>0</v>
      </c>
      <c r="E74" s="40">
        <v>0</v>
      </c>
      <c r="F74" s="40">
        <v>0</v>
      </c>
      <c r="G74" s="40">
        <v>0</v>
      </c>
      <c r="H74" s="23"/>
      <c r="I74" s="23"/>
      <c r="J74" s="23"/>
      <c r="K74" s="23"/>
    </row>
    <row r="75" spans="1:11" ht="14.1" customHeight="1">
      <c r="A75" s="23"/>
      <c r="B75" s="23"/>
      <c r="C75" s="39" t="s">
        <v>61</v>
      </c>
      <c r="D75" s="40">
        <v>0</v>
      </c>
      <c r="E75" s="40">
        <v>0</v>
      </c>
      <c r="F75" s="40">
        <v>0</v>
      </c>
      <c r="G75" s="40">
        <v>0</v>
      </c>
      <c r="H75" s="23"/>
      <c r="I75" s="23"/>
      <c r="J75" s="23"/>
      <c r="K75" s="23"/>
    </row>
    <row r="76" spans="1:11" ht="14.1" customHeight="1">
      <c r="A76" s="23"/>
      <c r="B76" s="23"/>
      <c r="C76" s="39" t="s">
        <v>64</v>
      </c>
      <c r="D76" s="40">
        <v>0</v>
      </c>
      <c r="E76" s="40">
        <v>0</v>
      </c>
      <c r="F76" s="40">
        <v>0</v>
      </c>
      <c r="G76" s="40">
        <v>0</v>
      </c>
      <c r="H76" s="23"/>
      <c r="I76" s="23"/>
      <c r="J76" s="23"/>
      <c r="K76" s="23"/>
    </row>
    <row r="77" spans="1:11" ht="14.1" customHeight="1">
      <c r="A77" s="23"/>
      <c r="B77" s="23"/>
      <c r="C77" s="39" t="s">
        <v>65</v>
      </c>
      <c r="D77" s="40">
        <v>0</v>
      </c>
      <c r="E77" s="40">
        <v>0</v>
      </c>
      <c r="F77" s="40">
        <v>0</v>
      </c>
      <c r="G77" s="40">
        <v>0</v>
      </c>
      <c r="H77" s="23"/>
      <c r="I77" s="23"/>
      <c r="J77" s="23"/>
      <c r="K77" s="23"/>
    </row>
    <row r="78" spans="1:11" ht="14.1" customHeight="1">
      <c r="A78" s="23"/>
      <c r="B78" s="23"/>
      <c r="C78" s="41" t="s">
        <v>25</v>
      </c>
      <c r="D78" s="40">
        <v>0</v>
      </c>
      <c r="E78" s="40">
        <v>95481000</v>
      </c>
      <c r="F78" s="40">
        <v>97979000</v>
      </c>
      <c r="G78" s="40">
        <v>98979000</v>
      </c>
      <c r="H78" s="23"/>
      <c r="I78" s="23"/>
      <c r="J78" s="23"/>
      <c r="K78" s="23"/>
    </row>
    <row r="79" spans="1:11" ht="14.1" customHeight="1">
      <c r="A79" s="23"/>
      <c r="B79" s="23"/>
      <c r="C79" s="1852" t="s">
        <v>66</v>
      </c>
      <c r="D79" s="1853"/>
      <c r="E79" s="1853"/>
      <c r="F79" s="1853"/>
      <c r="G79" s="1853"/>
      <c r="H79" s="23"/>
      <c r="I79" s="23"/>
      <c r="J79" s="23"/>
      <c r="K79" s="23"/>
    </row>
    <row r="80" spans="1:11" ht="14.1" customHeight="1">
      <c r="A80" s="23"/>
      <c r="B80" s="23"/>
      <c r="C80" s="32" t="s">
        <v>568</v>
      </c>
      <c r="D80" s="1852" t="s">
        <v>569</v>
      </c>
      <c r="E80" s="1853"/>
      <c r="F80" s="1853"/>
      <c r="G80" s="1853"/>
      <c r="H80" s="23"/>
      <c r="I80" s="23"/>
      <c r="J80" s="23"/>
      <c r="K80" s="23"/>
    </row>
    <row r="81" spans="1:11" ht="14.1" customHeight="1">
      <c r="A81" s="23"/>
      <c r="B81" s="23"/>
      <c r="C81" s="33" t="s">
        <v>19</v>
      </c>
      <c r="D81" s="1850" t="s">
        <v>570</v>
      </c>
      <c r="E81" s="1851"/>
      <c r="F81" s="1851"/>
      <c r="G81" s="1851"/>
      <c r="H81" s="23"/>
      <c r="I81" s="23"/>
      <c r="J81" s="23"/>
      <c r="K81" s="23"/>
    </row>
    <row r="82" spans="1:11" ht="14.1" customHeight="1">
      <c r="A82" s="23"/>
      <c r="B82" s="23"/>
      <c r="C82" s="34" t="s">
        <v>20</v>
      </c>
      <c r="D82" s="1846" t="s">
        <v>571</v>
      </c>
      <c r="E82" s="1847"/>
      <c r="F82" s="1847"/>
      <c r="G82" s="1847"/>
      <c r="H82" s="23"/>
      <c r="I82" s="23"/>
      <c r="J82" s="23"/>
      <c r="K82" s="23"/>
    </row>
    <row r="83" spans="1:11" ht="14.1" customHeight="1">
      <c r="A83" s="23"/>
      <c r="B83" s="23"/>
      <c r="C83" s="34" t="s">
        <v>21</v>
      </c>
      <c r="D83" s="1846" t="s">
        <v>572</v>
      </c>
      <c r="E83" s="1847"/>
      <c r="F83" s="1847"/>
      <c r="G83" s="1847"/>
      <c r="H83" s="23"/>
      <c r="I83" s="23"/>
      <c r="J83" s="23"/>
      <c r="K83" s="23"/>
    </row>
    <row r="84" spans="1:11" ht="15" customHeight="1">
      <c r="A84" s="23"/>
      <c r="B84" s="23"/>
      <c r="C84" s="35"/>
      <c r="D84" s="36">
        <v>2023</v>
      </c>
      <c r="E84" s="36">
        <v>2024</v>
      </c>
      <c r="F84" s="36">
        <v>2025</v>
      </c>
      <c r="G84" s="36">
        <v>2026</v>
      </c>
      <c r="H84" s="23"/>
      <c r="I84" s="23"/>
      <c r="J84" s="23"/>
      <c r="K84" s="23"/>
    </row>
    <row r="85" spans="1:11" ht="15" customHeight="1">
      <c r="A85" s="23"/>
      <c r="B85" s="23"/>
      <c r="C85" s="37"/>
      <c r="D85" s="38" t="s">
        <v>22</v>
      </c>
      <c r="E85" s="38" t="s">
        <v>23</v>
      </c>
      <c r="F85" s="38" t="s">
        <v>23</v>
      </c>
      <c r="G85" s="38" t="s">
        <v>23</v>
      </c>
      <c r="H85" s="23"/>
      <c r="I85" s="23"/>
      <c r="J85" s="23"/>
      <c r="K85" s="23"/>
    </row>
    <row r="86" spans="1:11" ht="14.1" customHeight="1">
      <c r="A86" s="23"/>
      <c r="B86" s="23"/>
      <c r="C86" s="27" t="s">
        <v>33</v>
      </c>
      <c r="D86" s="31" t="s">
        <v>137</v>
      </c>
      <c r="E86" s="31" t="s">
        <v>137</v>
      </c>
      <c r="F86" s="31" t="s">
        <v>137</v>
      </c>
      <c r="G86" s="31" t="s">
        <v>137</v>
      </c>
      <c r="H86" s="23"/>
      <c r="I86" s="23"/>
      <c r="J86" s="23"/>
      <c r="K86" s="23"/>
    </row>
    <row r="87" spans="1:11" ht="14.1" customHeight="1">
      <c r="A87" s="23"/>
      <c r="B87" s="23"/>
      <c r="C87" s="27" t="s">
        <v>35</v>
      </c>
      <c r="D87" s="31" t="s">
        <v>573</v>
      </c>
      <c r="E87" s="31" t="s">
        <v>281</v>
      </c>
      <c r="F87" s="31" t="s">
        <v>281</v>
      </c>
      <c r="G87" s="31" t="s">
        <v>281</v>
      </c>
      <c r="H87" s="23"/>
      <c r="I87" s="23"/>
      <c r="J87" s="23"/>
      <c r="K87" s="23"/>
    </row>
    <row r="88" spans="1:11" ht="14.1" customHeight="1">
      <c r="A88" s="23"/>
      <c r="B88" s="23"/>
      <c r="C88" s="27" t="s">
        <v>40</v>
      </c>
      <c r="D88" s="31" t="s">
        <v>574</v>
      </c>
      <c r="E88" s="31" t="s">
        <v>283</v>
      </c>
      <c r="F88" s="31" t="s">
        <v>283</v>
      </c>
      <c r="G88" s="31" t="s">
        <v>283</v>
      </c>
      <c r="H88" s="23"/>
      <c r="I88" s="23"/>
      <c r="J88" s="23"/>
      <c r="K88" s="23"/>
    </row>
    <row r="89" spans="1:11" ht="14.1" customHeight="1">
      <c r="A89" s="23"/>
      <c r="B89" s="23"/>
      <c r="C89" s="27" t="s">
        <v>41</v>
      </c>
      <c r="D89" s="31" t="s">
        <v>18</v>
      </c>
      <c r="E89" s="31" t="s">
        <v>42</v>
      </c>
      <c r="F89" s="31" t="s">
        <v>42</v>
      </c>
      <c r="G89" s="31" t="s">
        <v>42</v>
      </c>
      <c r="H89" s="23"/>
      <c r="I89" s="23"/>
      <c r="J89" s="23"/>
      <c r="K89" s="23"/>
    </row>
    <row r="90" spans="1:11" ht="14.1" customHeight="1">
      <c r="A90" s="23"/>
      <c r="B90" s="23"/>
      <c r="C90" s="27" t="s">
        <v>43</v>
      </c>
      <c r="D90" s="31" t="s">
        <v>18</v>
      </c>
      <c r="E90" s="31" t="s">
        <v>575</v>
      </c>
      <c r="F90" s="31" t="s">
        <v>42</v>
      </c>
      <c r="G90" s="31" t="s">
        <v>42</v>
      </c>
      <c r="H90" s="23"/>
      <c r="I90" s="23"/>
      <c r="J90" s="23"/>
      <c r="K90" s="23"/>
    </row>
    <row r="91" spans="1:11" ht="14.1" customHeight="1">
      <c r="A91" s="23"/>
      <c r="B91" s="23"/>
      <c r="C91" s="27" t="s">
        <v>47</v>
      </c>
      <c r="D91" s="31" t="s">
        <v>18</v>
      </c>
      <c r="E91" s="31" t="s">
        <v>575</v>
      </c>
      <c r="F91" s="31" t="s">
        <v>42</v>
      </c>
      <c r="G91" s="31" t="s">
        <v>42</v>
      </c>
      <c r="H91" s="23"/>
      <c r="I91" s="23"/>
      <c r="J91" s="23"/>
      <c r="K91" s="23"/>
    </row>
    <row r="92" spans="1:11" ht="14.1" customHeight="1">
      <c r="A92" s="23"/>
      <c r="B92" s="23"/>
      <c r="C92" s="1848" t="s">
        <v>24</v>
      </c>
      <c r="D92" s="1849"/>
      <c r="E92" s="1849"/>
      <c r="F92" s="1849"/>
      <c r="G92" s="1849"/>
      <c r="H92" s="23"/>
      <c r="I92" s="23"/>
      <c r="J92" s="23"/>
      <c r="K92" s="23"/>
    </row>
    <row r="93" spans="1:11" ht="14.1" customHeight="1">
      <c r="A93" s="23"/>
      <c r="B93" s="23"/>
      <c r="C93" s="35"/>
      <c r="D93" s="36">
        <v>2023</v>
      </c>
      <c r="E93" s="36">
        <v>2024</v>
      </c>
      <c r="F93" s="36">
        <v>2025</v>
      </c>
      <c r="G93" s="36">
        <v>2026</v>
      </c>
      <c r="H93" s="23"/>
      <c r="I93" s="23"/>
      <c r="J93" s="23"/>
      <c r="K93" s="23"/>
    </row>
    <row r="94" spans="1:11" ht="14.1" customHeight="1">
      <c r="A94" s="23"/>
      <c r="B94" s="23"/>
      <c r="C94" s="37"/>
      <c r="D94" s="38" t="s">
        <v>22</v>
      </c>
      <c r="E94" s="38" t="s">
        <v>23</v>
      </c>
      <c r="F94" s="38" t="s">
        <v>23</v>
      </c>
      <c r="G94" s="38" t="s">
        <v>23</v>
      </c>
      <c r="H94" s="23"/>
      <c r="I94" s="23"/>
      <c r="J94" s="23"/>
      <c r="K94" s="23"/>
    </row>
    <row r="95" spans="1:11" ht="14.1" customHeight="1">
      <c r="A95" s="23"/>
      <c r="B95" s="23"/>
      <c r="C95" s="39" t="s">
        <v>48</v>
      </c>
      <c r="D95" s="40">
        <v>0</v>
      </c>
      <c r="E95" s="40">
        <v>0</v>
      </c>
      <c r="F95" s="40">
        <v>0</v>
      </c>
      <c r="G95" s="40">
        <v>0</v>
      </c>
      <c r="H95" s="23"/>
      <c r="I95" s="23"/>
      <c r="J95" s="23"/>
      <c r="K95" s="23"/>
    </row>
    <row r="96" spans="1:11" ht="14.1" customHeight="1">
      <c r="A96" s="23"/>
      <c r="B96" s="23"/>
      <c r="C96" s="39" t="s">
        <v>49</v>
      </c>
      <c r="D96" s="40">
        <v>0</v>
      </c>
      <c r="E96" s="40">
        <v>0</v>
      </c>
      <c r="F96" s="40">
        <v>0</v>
      </c>
      <c r="G96" s="40">
        <v>0</v>
      </c>
      <c r="H96" s="23"/>
      <c r="I96" s="23"/>
      <c r="J96" s="23"/>
      <c r="K96" s="23"/>
    </row>
    <row r="97" spans="1:11" ht="14.1" customHeight="1">
      <c r="A97" s="23"/>
      <c r="B97" s="23"/>
      <c r="C97" s="39" t="s">
        <v>50</v>
      </c>
      <c r="D97" s="40">
        <v>0</v>
      </c>
      <c r="E97" s="40">
        <v>0</v>
      </c>
      <c r="F97" s="40">
        <v>0</v>
      </c>
      <c r="G97" s="40">
        <v>0</v>
      </c>
      <c r="H97" s="23"/>
      <c r="I97" s="23"/>
      <c r="J97" s="23"/>
      <c r="K97" s="23"/>
    </row>
    <row r="98" spans="1:11" ht="14.1" customHeight="1">
      <c r="A98" s="23"/>
      <c r="B98" s="23"/>
      <c r="C98" s="39" t="s">
        <v>51</v>
      </c>
      <c r="D98" s="40">
        <v>0</v>
      </c>
      <c r="E98" s="40">
        <v>0</v>
      </c>
      <c r="F98" s="40">
        <v>0</v>
      </c>
      <c r="G98" s="40">
        <v>0</v>
      </c>
      <c r="H98" s="23"/>
      <c r="I98" s="23"/>
      <c r="J98" s="23"/>
      <c r="K98" s="23"/>
    </row>
    <row r="99" spans="1:11" ht="14.1" customHeight="1">
      <c r="A99" s="23"/>
      <c r="B99" s="23"/>
      <c r="C99" s="39" t="s">
        <v>49</v>
      </c>
      <c r="D99" s="40">
        <v>0</v>
      </c>
      <c r="E99" s="40">
        <v>0</v>
      </c>
      <c r="F99" s="40">
        <v>0</v>
      </c>
      <c r="G99" s="40">
        <v>0</v>
      </c>
      <c r="H99" s="23"/>
      <c r="I99" s="23"/>
      <c r="J99" s="23"/>
      <c r="K99" s="23"/>
    </row>
    <row r="100" spans="1:11" ht="14.1" customHeight="1">
      <c r="A100" s="23"/>
      <c r="B100" s="23"/>
      <c r="C100" s="39" t="s">
        <v>50</v>
      </c>
      <c r="D100" s="40">
        <v>0</v>
      </c>
      <c r="E100" s="40">
        <v>0</v>
      </c>
      <c r="F100" s="40">
        <v>0</v>
      </c>
      <c r="G100" s="40">
        <v>0</v>
      </c>
      <c r="H100" s="23"/>
      <c r="I100" s="23"/>
      <c r="J100" s="23"/>
      <c r="K100" s="23"/>
    </row>
    <row r="101" spans="1:11" ht="14.1" customHeight="1">
      <c r="A101" s="23"/>
      <c r="B101" s="23"/>
      <c r="C101" s="39" t="s">
        <v>52</v>
      </c>
      <c r="D101" s="40">
        <v>0</v>
      </c>
      <c r="E101" s="40">
        <v>0</v>
      </c>
      <c r="F101" s="40">
        <v>0</v>
      </c>
      <c r="G101" s="40">
        <v>0</v>
      </c>
      <c r="H101" s="23"/>
      <c r="I101" s="23"/>
      <c r="J101" s="23"/>
      <c r="K101" s="23"/>
    </row>
    <row r="102" spans="1:11" ht="14.1" customHeight="1">
      <c r="A102" s="23"/>
      <c r="B102" s="23"/>
      <c r="C102" s="39" t="s">
        <v>49</v>
      </c>
      <c r="D102" s="40">
        <v>0</v>
      </c>
      <c r="E102" s="40">
        <v>0</v>
      </c>
      <c r="F102" s="40">
        <v>0</v>
      </c>
      <c r="G102" s="40">
        <v>0</v>
      </c>
      <c r="H102" s="23"/>
      <c r="I102" s="23"/>
      <c r="J102" s="23"/>
      <c r="K102" s="23"/>
    </row>
    <row r="103" spans="1:11" ht="14.1" customHeight="1">
      <c r="A103" s="23"/>
      <c r="B103" s="23"/>
      <c r="C103" s="39" t="s">
        <v>50</v>
      </c>
      <c r="D103" s="40">
        <v>0</v>
      </c>
      <c r="E103" s="40">
        <v>0</v>
      </c>
      <c r="F103" s="40">
        <v>0</v>
      </c>
      <c r="G103" s="40">
        <v>0</v>
      </c>
      <c r="H103" s="23"/>
      <c r="I103" s="23"/>
      <c r="J103" s="23"/>
      <c r="K103" s="23"/>
    </row>
    <row r="104" spans="1:11" ht="14.1" customHeight="1">
      <c r="A104" s="23"/>
      <c r="B104" s="23"/>
      <c r="C104" s="39" t="s">
        <v>53</v>
      </c>
      <c r="D104" s="40">
        <v>0</v>
      </c>
      <c r="E104" s="40">
        <v>0</v>
      </c>
      <c r="F104" s="40">
        <v>0</v>
      </c>
      <c r="G104" s="40">
        <v>0</v>
      </c>
      <c r="H104" s="23"/>
      <c r="I104" s="23"/>
      <c r="J104" s="23"/>
      <c r="K104" s="23"/>
    </row>
    <row r="105" spans="1:11" ht="14.1" customHeight="1">
      <c r="A105" s="23"/>
      <c r="B105" s="23"/>
      <c r="C105" s="39" t="s">
        <v>49</v>
      </c>
      <c r="D105" s="40">
        <v>0</v>
      </c>
      <c r="E105" s="40">
        <v>0</v>
      </c>
      <c r="F105" s="40">
        <v>0</v>
      </c>
      <c r="G105" s="40">
        <v>0</v>
      </c>
      <c r="H105" s="23"/>
      <c r="I105" s="23"/>
      <c r="J105" s="23"/>
      <c r="K105" s="23"/>
    </row>
    <row r="106" spans="1:11" ht="14.1" customHeight="1">
      <c r="A106" s="23"/>
      <c r="B106" s="23"/>
      <c r="C106" s="39" t="s">
        <v>50</v>
      </c>
      <c r="D106" s="40">
        <v>0</v>
      </c>
      <c r="E106" s="40">
        <v>0</v>
      </c>
      <c r="F106" s="40">
        <v>0</v>
      </c>
      <c r="G106" s="40">
        <v>0</v>
      </c>
      <c r="H106" s="23"/>
      <c r="I106" s="23"/>
      <c r="J106" s="23"/>
      <c r="K106" s="23"/>
    </row>
    <row r="107" spans="1:11" ht="14.1" customHeight="1">
      <c r="A107" s="23"/>
      <c r="B107" s="23"/>
      <c r="C107" s="39" t="s">
        <v>54</v>
      </c>
      <c r="D107" s="40">
        <v>0</v>
      </c>
      <c r="E107" s="40">
        <v>0</v>
      </c>
      <c r="F107" s="40">
        <v>0</v>
      </c>
      <c r="G107" s="40">
        <v>0</v>
      </c>
      <c r="H107" s="23"/>
      <c r="I107" s="23"/>
      <c r="J107" s="23"/>
      <c r="K107" s="23"/>
    </row>
    <row r="108" spans="1:11" ht="14.1" customHeight="1">
      <c r="A108" s="23"/>
      <c r="B108" s="23"/>
      <c r="C108" s="39" t="s">
        <v>49</v>
      </c>
      <c r="D108" s="40">
        <v>0</v>
      </c>
      <c r="E108" s="40">
        <v>0</v>
      </c>
      <c r="F108" s="40">
        <v>0</v>
      </c>
      <c r="G108" s="40">
        <v>0</v>
      </c>
      <c r="H108" s="23"/>
      <c r="I108" s="23"/>
      <c r="J108" s="23"/>
      <c r="K108" s="23"/>
    </row>
    <row r="109" spans="1:11" ht="14.1" customHeight="1">
      <c r="A109" s="23"/>
      <c r="B109" s="23"/>
      <c r="C109" s="39" t="s">
        <v>50</v>
      </c>
      <c r="D109" s="40">
        <v>0</v>
      </c>
      <c r="E109" s="40">
        <v>0</v>
      </c>
      <c r="F109" s="40">
        <v>0</v>
      </c>
      <c r="G109" s="40">
        <v>0</v>
      </c>
      <c r="H109" s="23"/>
      <c r="I109" s="23"/>
      <c r="J109" s="23"/>
      <c r="K109" s="23"/>
    </row>
    <row r="110" spans="1:11" ht="14.1" customHeight="1">
      <c r="A110" s="23"/>
      <c r="B110" s="23"/>
      <c r="C110" s="39" t="s">
        <v>55</v>
      </c>
      <c r="D110" s="40">
        <v>0</v>
      </c>
      <c r="E110" s="40">
        <v>0</v>
      </c>
      <c r="F110" s="40">
        <v>0</v>
      </c>
      <c r="G110" s="40">
        <v>0</v>
      </c>
      <c r="H110" s="23"/>
      <c r="I110" s="23"/>
      <c r="J110" s="23"/>
      <c r="K110" s="23"/>
    </row>
    <row r="111" spans="1:11" ht="14.1" customHeight="1">
      <c r="A111" s="23"/>
      <c r="B111" s="23"/>
      <c r="C111" s="39" t="s">
        <v>49</v>
      </c>
      <c r="D111" s="40">
        <v>0</v>
      </c>
      <c r="E111" s="40">
        <v>0</v>
      </c>
      <c r="F111" s="40">
        <v>0</v>
      </c>
      <c r="G111" s="40">
        <v>0</v>
      </c>
      <c r="H111" s="23"/>
      <c r="I111" s="23"/>
      <c r="J111" s="23"/>
      <c r="K111" s="23"/>
    </row>
    <row r="112" spans="1:11" ht="14.1" customHeight="1">
      <c r="A112" s="23"/>
      <c r="B112" s="23"/>
      <c r="C112" s="39" t="s">
        <v>50</v>
      </c>
      <c r="D112" s="40">
        <v>0</v>
      </c>
      <c r="E112" s="40">
        <v>0</v>
      </c>
      <c r="F112" s="40">
        <v>0</v>
      </c>
      <c r="G112" s="40">
        <v>0</v>
      </c>
      <c r="H112" s="23"/>
      <c r="I112" s="23"/>
      <c r="J112" s="23"/>
      <c r="K112" s="23"/>
    </row>
    <row r="113" spans="1:11" ht="14.1" customHeight="1">
      <c r="A113" s="23"/>
      <c r="B113" s="23"/>
      <c r="C113" s="39" t="s">
        <v>56</v>
      </c>
      <c r="D113" s="40">
        <v>0</v>
      </c>
      <c r="E113" s="40">
        <v>0</v>
      </c>
      <c r="F113" s="40">
        <v>0</v>
      </c>
      <c r="G113" s="40">
        <v>0</v>
      </c>
      <c r="H113" s="23"/>
      <c r="I113" s="23"/>
      <c r="J113" s="23"/>
      <c r="K113" s="23"/>
    </row>
    <row r="114" spans="1:11" ht="14.1" customHeight="1">
      <c r="A114" s="23"/>
      <c r="B114" s="23"/>
      <c r="C114" s="39" t="s">
        <v>49</v>
      </c>
      <c r="D114" s="40">
        <v>0</v>
      </c>
      <c r="E114" s="40">
        <v>0</v>
      </c>
      <c r="F114" s="40">
        <v>0</v>
      </c>
      <c r="G114" s="40">
        <v>0</v>
      </c>
      <c r="H114" s="23"/>
      <c r="I114" s="23"/>
      <c r="J114" s="23"/>
      <c r="K114" s="23"/>
    </row>
    <row r="115" spans="1:11" ht="14.1" customHeight="1">
      <c r="A115" s="23"/>
      <c r="B115" s="23"/>
      <c r="C115" s="39" t="s">
        <v>50</v>
      </c>
      <c r="D115" s="40">
        <v>0</v>
      </c>
      <c r="E115" s="40">
        <v>0</v>
      </c>
      <c r="F115" s="40">
        <v>0</v>
      </c>
      <c r="G115" s="40">
        <v>0</v>
      </c>
      <c r="H115" s="23"/>
      <c r="I115" s="23"/>
      <c r="J115" s="23"/>
      <c r="K115" s="23"/>
    </row>
    <row r="116" spans="1:11" ht="14.1" customHeight="1">
      <c r="A116" s="23"/>
      <c r="B116" s="23"/>
      <c r="C116" s="39" t="s">
        <v>57</v>
      </c>
      <c r="D116" s="40">
        <v>0</v>
      </c>
      <c r="E116" s="40">
        <v>0</v>
      </c>
      <c r="F116" s="40">
        <v>0</v>
      </c>
      <c r="G116" s="40">
        <v>0</v>
      </c>
      <c r="H116" s="23"/>
      <c r="I116" s="23"/>
      <c r="J116" s="23"/>
      <c r="K116" s="23"/>
    </row>
    <row r="117" spans="1:11" ht="14.1" customHeight="1">
      <c r="A117" s="23"/>
      <c r="B117" s="23"/>
      <c r="C117" s="39" t="s">
        <v>49</v>
      </c>
      <c r="D117" s="40">
        <v>0</v>
      </c>
      <c r="E117" s="40">
        <v>0</v>
      </c>
      <c r="F117" s="40">
        <v>0</v>
      </c>
      <c r="G117" s="40">
        <v>0</v>
      </c>
      <c r="H117" s="23"/>
      <c r="I117" s="23"/>
      <c r="J117" s="23"/>
      <c r="K117" s="23"/>
    </row>
    <row r="118" spans="1:11" ht="14.1" customHeight="1">
      <c r="A118" s="23"/>
      <c r="B118" s="23"/>
      <c r="C118" s="39" t="s">
        <v>58</v>
      </c>
      <c r="D118" s="40">
        <v>0</v>
      </c>
      <c r="E118" s="40">
        <v>0</v>
      </c>
      <c r="F118" s="40">
        <v>0</v>
      </c>
      <c r="G118" s="40">
        <v>0</v>
      </c>
      <c r="H118" s="23"/>
      <c r="I118" s="23"/>
      <c r="J118" s="23"/>
      <c r="K118" s="23"/>
    </row>
    <row r="119" spans="1:11" ht="14.1" customHeight="1">
      <c r="A119" s="23"/>
      <c r="B119" s="23"/>
      <c r="C119" s="39" t="s">
        <v>59</v>
      </c>
      <c r="D119" s="40">
        <v>0</v>
      </c>
      <c r="E119" s="40">
        <v>0</v>
      </c>
      <c r="F119" s="40">
        <v>0</v>
      </c>
      <c r="G119" s="40">
        <v>0</v>
      </c>
      <c r="H119" s="23"/>
      <c r="I119" s="23"/>
      <c r="J119" s="23"/>
      <c r="K119" s="23"/>
    </row>
    <row r="120" spans="1:11" ht="14.1" customHeight="1">
      <c r="A120" s="23"/>
      <c r="B120" s="23"/>
      <c r="C120" s="39" t="s">
        <v>60</v>
      </c>
      <c r="D120" s="40">
        <v>0</v>
      </c>
      <c r="E120" s="40">
        <v>0</v>
      </c>
      <c r="F120" s="40">
        <v>0</v>
      </c>
      <c r="G120" s="40">
        <v>0</v>
      </c>
      <c r="H120" s="23"/>
      <c r="I120" s="23"/>
      <c r="J120" s="23"/>
      <c r="K120" s="23"/>
    </row>
    <row r="121" spans="1:11" ht="14.1" customHeight="1">
      <c r="A121" s="23"/>
      <c r="B121" s="23"/>
      <c r="C121" s="39" t="s">
        <v>61</v>
      </c>
      <c r="D121" s="40">
        <v>0</v>
      </c>
      <c r="E121" s="40">
        <v>0</v>
      </c>
      <c r="F121" s="40">
        <v>0</v>
      </c>
      <c r="G121" s="40">
        <v>0</v>
      </c>
      <c r="H121" s="23"/>
      <c r="I121" s="23"/>
      <c r="J121" s="23"/>
      <c r="K121" s="23"/>
    </row>
    <row r="122" spans="1:11" ht="14.1" customHeight="1">
      <c r="A122" s="23"/>
      <c r="B122" s="23"/>
      <c r="C122" s="39" t="s">
        <v>62</v>
      </c>
      <c r="D122" s="40">
        <v>0</v>
      </c>
      <c r="E122" s="40">
        <v>2000000</v>
      </c>
      <c r="F122" s="40">
        <v>2000000</v>
      </c>
      <c r="G122" s="40">
        <v>2000000</v>
      </c>
      <c r="H122" s="23"/>
      <c r="I122" s="23"/>
      <c r="J122" s="23"/>
      <c r="K122" s="23"/>
    </row>
    <row r="123" spans="1:11" ht="14.1" customHeight="1">
      <c r="A123" s="23"/>
      <c r="B123" s="23"/>
      <c r="C123" s="39" t="s">
        <v>49</v>
      </c>
      <c r="D123" s="40">
        <v>0</v>
      </c>
      <c r="E123" s="40">
        <v>2000000</v>
      </c>
      <c r="F123" s="40">
        <v>2000000</v>
      </c>
      <c r="G123" s="40">
        <v>2000000</v>
      </c>
      <c r="H123" s="23"/>
      <c r="I123" s="23"/>
      <c r="J123" s="23"/>
      <c r="K123" s="23"/>
    </row>
    <row r="124" spans="1:11" ht="14.1" customHeight="1">
      <c r="A124" s="23"/>
      <c r="B124" s="23"/>
      <c r="C124" s="39" t="s">
        <v>58</v>
      </c>
      <c r="D124" s="40">
        <v>0</v>
      </c>
      <c r="E124" s="40">
        <v>0</v>
      </c>
      <c r="F124" s="40">
        <v>0</v>
      </c>
      <c r="G124" s="40">
        <v>0</v>
      </c>
      <c r="H124" s="23"/>
      <c r="I124" s="23"/>
      <c r="J124" s="23"/>
      <c r="K124" s="23"/>
    </row>
    <row r="125" spans="1:11" ht="14.1" customHeight="1">
      <c r="A125" s="23"/>
      <c r="B125" s="23"/>
      <c r="C125" s="39" t="s">
        <v>59</v>
      </c>
      <c r="D125" s="40">
        <v>0</v>
      </c>
      <c r="E125" s="40">
        <v>0</v>
      </c>
      <c r="F125" s="40">
        <v>0</v>
      </c>
      <c r="G125" s="40">
        <v>0</v>
      </c>
      <c r="H125" s="23"/>
      <c r="I125" s="23"/>
      <c r="J125" s="23"/>
      <c r="K125" s="23"/>
    </row>
    <row r="126" spans="1:11" ht="14.1" customHeight="1">
      <c r="A126" s="23"/>
      <c r="B126" s="23"/>
      <c r="C126" s="39" t="s">
        <v>60</v>
      </c>
      <c r="D126" s="40">
        <v>0</v>
      </c>
      <c r="E126" s="40">
        <v>0</v>
      </c>
      <c r="F126" s="40">
        <v>0</v>
      </c>
      <c r="G126" s="40">
        <v>0</v>
      </c>
      <c r="H126" s="23"/>
      <c r="I126" s="23"/>
      <c r="J126" s="23"/>
      <c r="K126" s="23"/>
    </row>
    <row r="127" spans="1:11" ht="14.1" customHeight="1">
      <c r="A127" s="23"/>
      <c r="B127" s="23"/>
      <c r="C127" s="39" t="s">
        <v>61</v>
      </c>
      <c r="D127" s="40">
        <v>0</v>
      </c>
      <c r="E127" s="40">
        <v>0</v>
      </c>
      <c r="F127" s="40">
        <v>0</v>
      </c>
      <c r="G127" s="40">
        <v>0</v>
      </c>
      <c r="H127" s="23"/>
      <c r="I127" s="23"/>
      <c r="J127" s="23"/>
      <c r="K127" s="23"/>
    </row>
    <row r="128" spans="1:11" ht="14.1" customHeight="1">
      <c r="A128" s="23"/>
      <c r="B128" s="23"/>
      <c r="C128" s="39" t="s">
        <v>63</v>
      </c>
      <c r="D128" s="40">
        <v>0</v>
      </c>
      <c r="E128" s="40">
        <v>0</v>
      </c>
      <c r="F128" s="40">
        <v>0</v>
      </c>
      <c r="G128" s="40">
        <v>0</v>
      </c>
      <c r="H128" s="23"/>
      <c r="I128" s="23"/>
      <c r="J128" s="23"/>
      <c r="K128" s="23"/>
    </row>
    <row r="129" spans="1:11" ht="14.1" customHeight="1">
      <c r="A129" s="23"/>
      <c r="B129" s="23"/>
      <c r="C129" s="39" t="s">
        <v>49</v>
      </c>
      <c r="D129" s="40">
        <v>0</v>
      </c>
      <c r="E129" s="40">
        <v>0</v>
      </c>
      <c r="F129" s="40">
        <v>0</v>
      </c>
      <c r="G129" s="40">
        <v>0</v>
      </c>
      <c r="H129" s="23"/>
      <c r="I129" s="23"/>
      <c r="J129" s="23"/>
      <c r="K129" s="23"/>
    </row>
    <row r="130" spans="1:11" ht="14.1" customHeight="1">
      <c r="A130" s="23"/>
      <c r="B130" s="23"/>
      <c r="C130" s="39" t="s">
        <v>58</v>
      </c>
      <c r="D130" s="40">
        <v>0</v>
      </c>
      <c r="E130" s="40">
        <v>0</v>
      </c>
      <c r="F130" s="40">
        <v>0</v>
      </c>
      <c r="G130" s="40">
        <v>0</v>
      </c>
      <c r="H130" s="23"/>
      <c r="I130" s="23"/>
      <c r="J130" s="23"/>
      <c r="K130" s="23"/>
    </row>
    <row r="131" spans="1:11" ht="14.1" customHeight="1">
      <c r="A131" s="23"/>
      <c r="B131" s="23"/>
      <c r="C131" s="39" t="s">
        <v>59</v>
      </c>
      <c r="D131" s="40">
        <v>0</v>
      </c>
      <c r="E131" s="40">
        <v>0</v>
      </c>
      <c r="F131" s="40">
        <v>0</v>
      </c>
      <c r="G131" s="40">
        <v>0</v>
      </c>
      <c r="H131" s="23"/>
      <c r="I131" s="23"/>
      <c r="J131" s="23"/>
      <c r="K131" s="23"/>
    </row>
    <row r="132" spans="1:11" ht="14.1" customHeight="1">
      <c r="A132" s="23"/>
      <c r="B132" s="23"/>
      <c r="C132" s="39" t="s">
        <v>60</v>
      </c>
      <c r="D132" s="40">
        <v>0</v>
      </c>
      <c r="E132" s="40">
        <v>0</v>
      </c>
      <c r="F132" s="40">
        <v>0</v>
      </c>
      <c r="G132" s="40">
        <v>0</v>
      </c>
      <c r="H132" s="23"/>
      <c r="I132" s="23"/>
      <c r="J132" s="23"/>
      <c r="K132" s="23"/>
    </row>
    <row r="133" spans="1:11" ht="14.1" customHeight="1">
      <c r="A133" s="23"/>
      <c r="B133" s="23"/>
      <c r="C133" s="39" t="s">
        <v>61</v>
      </c>
      <c r="D133" s="40">
        <v>0</v>
      </c>
      <c r="E133" s="40">
        <v>0</v>
      </c>
      <c r="F133" s="40">
        <v>0</v>
      </c>
      <c r="G133" s="40">
        <v>0</v>
      </c>
      <c r="H133" s="23"/>
      <c r="I133" s="23"/>
      <c r="J133" s="23"/>
      <c r="K133" s="23"/>
    </row>
    <row r="134" spans="1:11" ht="14.1" customHeight="1">
      <c r="A134" s="23"/>
      <c r="B134" s="23"/>
      <c r="C134" s="39" t="s">
        <v>64</v>
      </c>
      <c r="D134" s="40">
        <v>0</v>
      </c>
      <c r="E134" s="40">
        <v>0</v>
      </c>
      <c r="F134" s="40">
        <v>0</v>
      </c>
      <c r="G134" s="40">
        <v>0</v>
      </c>
      <c r="H134" s="23"/>
      <c r="I134" s="23"/>
      <c r="J134" s="23"/>
      <c r="K134" s="23"/>
    </row>
    <row r="135" spans="1:11" ht="14.1" customHeight="1">
      <c r="A135" s="23"/>
      <c r="B135" s="23"/>
      <c r="C135" s="39" t="s">
        <v>65</v>
      </c>
      <c r="D135" s="40">
        <v>0</v>
      </c>
      <c r="E135" s="40">
        <v>0</v>
      </c>
      <c r="F135" s="40">
        <v>0</v>
      </c>
      <c r="G135" s="40">
        <v>0</v>
      </c>
      <c r="H135" s="23"/>
      <c r="I135" s="23"/>
      <c r="J135" s="23"/>
      <c r="K135" s="23"/>
    </row>
    <row r="136" spans="1:11" ht="14.1" customHeight="1">
      <c r="A136" s="23"/>
      <c r="B136" s="23"/>
      <c r="C136" s="41" t="s">
        <v>25</v>
      </c>
      <c r="D136" s="40">
        <v>0</v>
      </c>
      <c r="E136" s="40">
        <v>2000000</v>
      </c>
      <c r="F136" s="40">
        <v>2000000</v>
      </c>
      <c r="G136" s="40">
        <v>2000000</v>
      </c>
      <c r="H136" s="23"/>
      <c r="I136" s="23"/>
      <c r="J136" s="23"/>
      <c r="K136" s="23"/>
    </row>
    <row r="137" spans="1:11" ht="15" customHeight="1">
      <c r="A137" s="23"/>
      <c r="B137" s="23"/>
      <c r="C137" s="42" t="s">
        <v>18</v>
      </c>
      <c r="D137" s="43" t="s">
        <v>18</v>
      </c>
      <c r="E137" s="43" t="s">
        <v>18</v>
      </c>
      <c r="F137" s="43" t="s">
        <v>18</v>
      </c>
      <c r="G137" s="43" t="s">
        <v>18</v>
      </c>
      <c r="H137" s="23"/>
      <c r="I137" s="23"/>
      <c r="J137" s="23"/>
      <c r="K137" s="23"/>
    </row>
    <row r="138" spans="1:11" ht="15" customHeight="1">
      <c r="A138" s="23"/>
      <c r="B138" s="23"/>
      <c r="C138" s="26" t="s">
        <v>201</v>
      </c>
      <c r="D138" s="44">
        <v>0</v>
      </c>
      <c r="E138" s="44">
        <v>97481000</v>
      </c>
      <c r="F138" s="44">
        <v>99979000</v>
      </c>
      <c r="G138" s="44">
        <v>100979000</v>
      </c>
      <c r="H138" s="23"/>
      <c r="I138" s="23"/>
      <c r="J138" s="23"/>
      <c r="K138" s="23"/>
    </row>
    <row r="139" spans="1:11" ht="15" customHeight="1">
      <c r="A139" s="23"/>
      <c r="B139" s="23"/>
      <c r="C139" s="27" t="s">
        <v>48</v>
      </c>
      <c r="D139" s="45">
        <v>0</v>
      </c>
      <c r="E139" s="45">
        <v>67041000</v>
      </c>
      <c r="F139" s="45">
        <v>68289000</v>
      </c>
      <c r="G139" s="45">
        <v>68289000</v>
      </c>
      <c r="H139" s="23"/>
      <c r="I139" s="23"/>
      <c r="J139" s="23"/>
      <c r="K139" s="23"/>
    </row>
    <row r="140" spans="1:11" ht="15" customHeight="1">
      <c r="A140" s="23"/>
      <c r="B140" s="23"/>
      <c r="C140" s="27" t="s">
        <v>49</v>
      </c>
      <c r="D140" s="45">
        <v>0</v>
      </c>
      <c r="E140" s="45">
        <v>67041000</v>
      </c>
      <c r="F140" s="45">
        <v>68289000</v>
      </c>
      <c r="G140" s="45">
        <v>68289000</v>
      </c>
      <c r="H140" s="23"/>
      <c r="I140" s="23"/>
      <c r="J140" s="23"/>
      <c r="K140" s="23"/>
    </row>
    <row r="141" spans="1:11" ht="15" customHeight="1">
      <c r="A141" s="23"/>
      <c r="B141" s="23"/>
      <c r="C141" s="27" t="s">
        <v>50</v>
      </c>
      <c r="D141" s="45">
        <v>0</v>
      </c>
      <c r="E141" s="45">
        <v>0</v>
      </c>
      <c r="F141" s="45">
        <v>0</v>
      </c>
      <c r="G141" s="45">
        <v>0</v>
      </c>
      <c r="H141" s="23"/>
      <c r="I141" s="23"/>
      <c r="J141" s="23"/>
      <c r="K141" s="23"/>
    </row>
    <row r="142" spans="1:11" ht="15" customHeight="1">
      <c r="A142" s="23"/>
      <c r="B142" s="23"/>
      <c r="C142" s="27" t="s">
        <v>51</v>
      </c>
      <c r="D142" s="45">
        <v>0</v>
      </c>
      <c r="E142" s="45">
        <v>11650000</v>
      </c>
      <c r="F142" s="45">
        <v>12900000</v>
      </c>
      <c r="G142" s="45">
        <v>12900000</v>
      </c>
      <c r="H142" s="23"/>
      <c r="I142" s="23"/>
      <c r="J142" s="23"/>
      <c r="K142" s="23"/>
    </row>
    <row r="143" spans="1:11" ht="15" customHeight="1">
      <c r="A143" s="23"/>
      <c r="B143" s="23"/>
      <c r="C143" s="27" t="s">
        <v>49</v>
      </c>
      <c r="D143" s="45">
        <v>0</v>
      </c>
      <c r="E143" s="45">
        <v>11650000</v>
      </c>
      <c r="F143" s="45">
        <v>12900000</v>
      </c>
      <c r="G143" s="45">
        <v>12900000</v>
      </c>
      <c r="H143" s="23"/>
      <c r="I143" s="23"/>
      <c r="J143" s="23"/>
      <c r="K143" s="23"/>
    </row>
    <row r="144" spans="1:11" ht="15" customHeight="1">
      <c r="A144" s="23"/>
      <c r="B144" s="23"/>
      <c r="C144" s="27" t="s">
        <v>50</v>
      </c>
      <c r="D144" s="45">
        <v>0</v>
      </c>
      <c r="E144" s="45">
        <v>0</v>
      </c>
      <c r="F144" s="45">
        <v>0</v>
      </c>
      <c r="G144" s="45">
        <v>0</v>
      </c>
      <c r="H144" s="23"/>
      <c r="I144" s="23"/>
      <c r="J144" s="23"/>
      <c r="K144" s="23"/>
    </row>
    <row r="145" spans="1:11" ht="15" customHeight="1">
      <c r="A145" s="23"/>
      <c r="B145" s="23"/>
      <c r="C145" s="27" t="s">
        <v>52</v>
      </c>
      <c r="D145" s="45">
        <v>0</v>
      </c>
      <c r="E145" s="45">
        <v>16350000</v>
      </c>
      <c r="F145" s="45">
        <v>16350000</v>
      </c>
      <c r="G145" s="45">
        <v>17350000</v>
      </c>
      <c r="H145" s="23"/>
      <c r="I145" s="23"/>
      <c r="J145" s="23"/>
      <c r="K145" s="23"/>
    </row>
    <row r="146" spans="1:11" ht="15" customHeight="1">
      <c r="A146" s="23"/>
      <c r="B146" s="23"/>
      <c r="C146" s="27" t="s">
        <v>49</v>
      </c>
      <c r="D146" s="45">
        <v>0</v>
      </c>
      <c r="E146" s="45">
        <v>16350000</v>
      </c>
      <c r="F146" s="45">
        <v>16350000</v>
      </c>
      <c r="G146" s="45">
        <v>17350000</v>
      </c>
      <c r="H146" s="23"/>
      <c r="I146" s="23"/>
      <c r="J146" s="23"/>
      <c r="K146" s="23"/>
    </row>
    <row r="147" spans="1:11" ht="15" customHeight="1">
      <c r="A147" s="23"/>
      <c r="B147" s="23"/>
      <c r="C147" s="27" t="s">
        <v>50</v>
      </c>
      <c r="D147" s="45">
        <v>0</v>
      </c>
      <c r="E147" s="45">
        <v>0</v>
      </c>
      <c r="F147" s="45">
        <v>0</v>
      </c>
      <c r="G147" s="45">
        <v>0</v>
      </c>
      <c r="H147" s="23"/>
      <c r="I147" s="23"/>
      <c r="J147" s="23"/>
      <c r="K147" s="23"/>
    </row>
    <row r="148" spans="1:11" ht="15" customHeight="1">
      <c r="A148" s="23"/>
      <c r="B148" s="23"/>
      <c r="C148" s="27" t="s">
        <v>53</v>
      </c>
      <c r="D148" s="45">
        <v>0</v>
      </c>
      <c r="E148" s="45">
        <v>0</v>
      </c>
      <c r="F148" s="45">
        <v>0</v>
      </c>
      <c r="G148" s="45">
        <v>0</v>
      </c>
      <c r="H148" s="23"/>
      <c r="I148" s="23"/>
      <c r="J148" s="23"/>
      <c r="K148" s="23"/>
    </row>
    <row r="149" spans="1:11" ht="15" customHeight="1">
      <c r="A149" s="23"/>
      <c r="B149" s="23"/>
      <c r="C149" s="27" t="s">
        <v>49</v>
      </c>
      <c r="D149" s="45">
        <v>0</v>
      </c>
      <c r="E149" s="45">
        <v>0</v>
      </c>
      <c r="F149" s="45">
        <v>0</v>
      </c>
      <c r="G149" s="45">
        <v>0</v>
      </c>
      <c r="H149" s="23"/>
      <c r="I149" s="23"/>
      <c r="J149" s="23"/>
      <c r="K149" s="23"/>
    </row>
    <row r="150" spans="1:11" ht="15" customHeight="1">
      <c r="A150" s="23"/>
      <c r="B150" s="23"/>
      <c r="C150" s="27" t="s">
        <v>50</v>
      </c>
      <c r="D150" s="45">
        <v>0</v>
      </c>
      <c r="E150" s="45">
        <v>0</v>
      </c>
      <c r="F150" s="45">
        <v>0</v>
      </c>
      <c r="G150" s="45">
        <v>0</v>
      </c>
      <c r="H150" s="23"/>
      <c r="I150" s="23"/>
      <c r="J150" s="23"/>
      <c r="K150" s="23"/>
    </row>
    <row r="151" spans="1:11" ht="20.100000000000001" customHeight="1">
      <c r="A151" s="23"/>
      <c r="B151" s="23"/>
      <c r="C151" s="27" t="s">
        <v>202</v>
      </c>
      <c r="D151" s="46">
        <v>0</v>
      </c>
      <c r="E151" s="46">
        <v>0</v>
      </c>
      <c r="F151" s="46">
        <v>0</v>
      </c>
      <c r="G151" s="46">
        <v>0</v>
      </c>
      <c r="H151" s="23"/>
      <c r="I151" s="23"/>
      <c r="J151" s="23"/>
      <c r="K151" s="23"/>
    </row>
    <row r="152" spans="1:11" ht="15" customHeight="1">
      <c r="A152" s="23"/>
      <c r="B152" s="23"/>
      <c r="C152" s="27" t="s">
        <v>49</v>
      </c>
      <c r="D152" s="45">
        <v>0</v>
      </c>
      <c r="E152" s="45">
        <v>0</v>
      </c>
      <c r="F152" s="45">
        <v>0</v>
      </c>
      <c r="G152" s="45">
        <v>0</v>
      </c>
      <c r="H152" s="23"/>
      <c r="I152" s="23"/>
      <c r="J152" s="23"/>
      <c r="K152" s="23"/>
    </row>
    <row r="153" spans="1:11" ht="15" customHeight="1">
      <c r="A153" s="23"/>
      <c r="B153" s="23"/>
      <c r="C153" s="27" t="s">
        <v>50</v>
      </c>
      <c r="D153" s="45">
        <v>0</v>
      </c>
      <c r="E153" s="45">
        <v>0</v>
      </c>
      <c r="F153" s="45">
        <v>0</v>
      </c>
      <c r="G153" s="45">
        <v>0</v>
      </c>
      <c r="H153" s="23"/>
      <c r="I153" s="23"/>
      <c r="J153" s="23"/>
      <c r="K153" s="23"/>
    </row>
    <row r="154" spans="1:11" ht="15" customHeight="1">
      <c r="A154" s="23"/>
      <c r="B154" s="23"/>
      <c r="C154" s="27" t="s">
        <v>55</v>
      </c>
      <c r="D154" s="45">
        <v>0</v>
      </c>
      <c r="E154" s="45">
        <v>200000</v>
      </c>
      <c r="F154" s="45">
        <v>200000</v>
      </c>
      <c r="G154" s="45">
        <v>200000</v>
      </c>
      <c r="H154" s="23"/>
      <c r="I154" s="23"/>
      <c r="J154" s="23"/>
      <c r="K154" s="23"/>
    </row>
    <row r="155" spans="1:11" ht="15" customHeight="1">
      <c r="A155" s="23"/>
      <c r="B155" s="23"/>
      <c r="C155" s="27" t="s">
        <v>49</v>
      </c>
      <c r="D155" s="45">
        <v>0</v>
      </c>
      <c r="E155" s="45">
        <v>200000</v>
      </c>
      <c r="F155" s="45">
        <v>200000</v>
      </c>
      <c r="G155" s="45">
        <v>200000</v>
      </c>
      <c r="H155" s="23"/>
      <c r="I155" s="23"/>
      <c r="J155" s="23"/>
      <c r="K155" s="23"/>
    </row>
    <row r="156" spans="1:11" ht="15" customHeight="1">
      <c r="A156" s="23"/>
      <c r="B156" s="23"/>
      <c r="C156" s="27" t="s">
        <v>50</v>
      </c>
      <c r="D156" s="45">
        <v>0</v>
      </c>
      <c r="E156" s="45">
        <v>0</v>
      </c>
      <c r="F156" s="45">
        <v>0</v>
      </c>
      <c r="G156" s="45">
        <v>0</v>
      </c>
      <c r="H156" s="23"/>
      <c r="I156" s="23"/>
      <c r="J156" s="23"/>
      <c r="K156" s="23"/>
    </row>
    <row r="157" spans="1:11" ht="15" customHeight="1">
      <c r="A157" s="23"/>
      <c r="B157" s="23"/>
      <c r="C157" s="27" t="s">
        <v>56</v>
      </c>
      <c r="D157" s="45">
        <v>0</v>
      </c>
      <c r="E157" s="45">
        <v>240000</v>
      </c>
      <c r="F157" s="45">
        <v>240000</v>
      </c>
      <c r="G157" s="45">
        <v>240000</v>
      </c>
      <c r="H157" s="23"/>
      <c r="I157" s="23"/>
      <c r="J157" s="23"/>
      <c r="K157" s="23"/>
    </row>
    <row r="158" spans="1:11" ht="15" customHeight="1">
      <c r="A158" s="23"/>
      <c r="B158" s="23"/>
      <c r="C158" s="27" t="s">
        <v>49</v>
      </c>
      <c r="D158" s="45">
        <v>0</v>
      </c>
      <c r="E158" s="45">
        <v>240000</v>
      </c>
      <c r="F158" s="45">
        <v>240000</v>
      </c>
      <c r="G158" s="45">
        <v>240000</v>
      </c>
      <c r="H158" s="23"/>
      <c r="I158" s="23"/>
      <c r="J158" s="23"/>
      <c r="K158" s="23"/>
    </row>
    <row r="159" spans="1:11" ht="15" customHeight="1">
      <c r="A159" s="23"/>
      <c r="B159" s="23"/>
      <c r="C159" s="27" t="s">
        <v>50</v>
      </c>
      <c r="D159" s="45">
        <v>0</v>
      </c>
      <c r="E159" s="45">
        <v>0</v>
      </c>
      <c r="F159" s="45">
        <v>0</v>
      </c>
      <c r="G159" s="45">
        <v>0</v>
      </c>
      <c r="H159" s="23"/>
      <c r="I159" s="23"/>
      <c r="J159" s="23"/>
      <c r="K159" s="23"/>
    </row>
    <row r="160" spans="1:11" ht="15" customHeight="1">
      <c r="A160" s="23"/>
      <c r="B160" s="23"/>
      <c r="C160" s="27" t="s">
        <v>57</v>
      </c>
      <c r="D160" s="45">
        <v>0</v>
      </c>
      <c r="E160" s="45">
        <v>0</v>
      </c>
      <c r="F160" s="45">
        <v>0</v>
      </c>
      <c r="G160" s="45">
        <v>0</v>
      </c>
      <c r="H160" s="23"/>
      <c r="I160" s="23"/>
      <c r="J160" s="23"/>
      <c r="K160" s="23"/>
    </row>
    <row r="161" spans="1:11" ht="15" customHeight="1">
      <c r="A161" s="23"/>
      <c r="B161" s="23"/>
      <c r="C161" s="27" t="s">
        <v>49</v>
      </c>
      <c r="D161" s="45">
        <v>0</v>
      </c>
      <c r="E161" s="45">
        <v>0</v>
      </c>
      <c r="F161" s="45">
        <v>0</v>
      </c>
      <c r="G161" s="45">
        <v>0</v>
      </c>
      <c r="H161" s="23"/>
      <c r="I161" s="23"/>
      <c r="J161" s="23"/>
      <c r="K161" s="23"/>
    </row>
    <row r="162" spans="1:11" ht="15" customHeight="1">
      <c r="A162" s="23"/>
      <c r="B162" s="23"/>
      <c r="C162" s="27" t="s">
        <v>58</v>
      </c>
      <c r="D162" s="45">
        <v>0</v>
      </c>
      <c r="E162" s="45">
        <v>0</v>
      </c>
      <c r="F162" s="45">
        <v>0</v>
      </c>
      <c r="G162" s="45">
        <v>0</v>
      </c>
      <c r="H162" s="23"/>
      <c r="I162" s="23"/>
      <c r="J162" s="23"/>
      <c r="K162" s="23"/>
    </row>
    <row r="163" spans="1:11" ht="15" customHeight="1">
      <c r="A163" s="23"/>
      <c r="B163" s="23"/>
      <c r="C163" s="27" t="s">
        <v>59</v>
      </c>
      <c r="D163" s="45">
        <v>0</v>
      </c>
      <c r="E163" s="45">
        <v>0</v>
      </c>
      <c r="F163" s="45">
        <v>0</v>
      </c>
      <c r="G163" s="45">
        <v>0</v>
      </c>
      <c r="H163" s="23"/>
      <c r="I163" s="23"/>
      <c r="J163" s="23"/>
      <c r="K163" s="23"/>
    </row>
    <row r="164" spans="1:11" ht="15" customHeight="1">
      <c r="A164" s="23"/>
      <c r="B164" s="23"/>
      <c r="C164" s="27" t="s">
        <v>60</v>
      </c>
      <c r="D164" s="45">
        <v>0</v>
      </c>
      <c r="E164" s="45">
        <v>0</v>
      </c>
      <c r="F164" s="45">
        <v>0</v>
      </c>
      <c r="G164" s="45">
        <v>0</v>
      </c>
      <c r="H164" s="23"/>
      <c r="I164" s="23"/>
      <c r="J164" s="23"/>
      <c r="K164" s="23"/>
    </row>
    <row r="165" spans="1:11" ht="15" customHeight="1">
      <c r="A165" s="23"/>
      <c r="B165" s="23"/>
      <c r="C165" s="27" t="s">
        <v>61</v>
      </c>
      <c r="D165" s="45">
        <v>0</v>
      </c>
      <c r="E165" s="45">
        <v>0</v>
      </c>
      <c r="F165" s="45">
        <v>0</v>
      </c>
      <c r="G165" s="45">
        <v>0</v>
      </c>
      <c r="H165" s="23"/>
      <c r="I165" s="23"/>
      <c r="J165" s="23"/>
      <c r="K165" s="23"/>
    </row>
    <row r="166" spans="1:11" ht="15" customHeight="1">
      <c r="A166" s="23"/>
      <c r="B166" s="23"/>
      <c r="C166" s="27" t="s">
        <v>62</v>
      </c>
      <c r="D166" s="45">
        <v>0</v>
      </c>
      <c r="E166" s="45">
        <v>2000000</v>
      </c>
      <c r="F166" s="45">
        <v>2000000</v>
      </c>
      <c r="G166" s="45">
        <v>2000000</v>
      </c>
      <c r="H166" s="23"/>
      <c r="I166" s="23"/>
      <c r="J166" s="23"/>
      <c r="K166" s="23"/>
    </row>
    <row r="167" spans="1:11" ht="15" customHeight="1">
      <c r="A167" s="23"/>
      <c r="B167" s="23"/>
      <c r="C167" s="27" t="s">
        <v>49</v>
      </c>
      <c r="D167" s="45">
        <v>0</v>
      </c>
      <c r="E167" s="45">
        <v>2000000</v>
      </c>
      <c r="F167" s="45">
        <v>2000000</v>
      </c>
      <c r="G167" s="45">
        <v>2000000</v>
      </c>
      <c r="H167" s="23"/>
      <c r="I167" s="23"/>
      <c r="J167" s="23"/>
      <c r="K167" s="23"/>
    </row>
    <row r="168" spans="1:11" ht="15" customHeight="1">
      <c r="A168" s="23"/>
      <c r="B168" s="23"/>
      <c r="C168" s="27" t="s">
        <v>58</v>
      </c>
      <c r="D168" s="45">
        <v>0</v>
      </c>
      <c r="E168" s="45">
        <v>0</v>
      </c>
      <c r="F168" s="45">
        <v>0</v>
      </c>
      <c r="G168" s="45">
        <v>0</v>
      </c>
      <c r="H168" s="23"/>
      <c r="I168" s="23"/>
      <c r="J168" s="23"/>
      <c r="K168" s="23"/>
    </row>
    <row r="169" spans="1:11" ht="15" customHeight="1">
      <c r="A169" s="23"/>
      <c r="B169" s="23"/>
      <c r="C169" s="27" t="s">
        <v>59</v>
      </c>
      <c r="D169" s="45">
        <v>0</v>
      </c>
      <c r="E169" s="45">
        <v>0</v>
      </c>
      <c r="F169" s="45">
        <v>0</v>
      </c>
      <c r="G169" s="45">
        <v>0</v>
      </c>
      <c r="H169" s="23"/>
      <c r="I169" s="23"/>
      <c r="J169" s="23"/>
      <c r="K169" s="23"/>
    </row>
    <row r="170" spans="1:11" ht="15" customHeight="1">
      <c r="A170" s="23"/>
      <c r="B170" s="23"/>
      <c r="C170" s="27" t="s">
        <v>60</v>
      </c>
      <c r="D170" s="45">
        <v>0</v>
      </c>
      <c r="E170" s="45">
        <v>0</v>
      </c>
      <c r="F170" s="45">
        <v>0</v>
      </c>
      <c r="G170" s="45">
        <v>0</v>
      </c>
      <c r="H170" s="23"/>
      <c r="I170" s="23"/>
      <c r="J170" s="23"/>
      <c r="K170" s="23"/>
    </row>
    <row r="171" spans="1:11" ht="15" customHeight="1">
      <c r="A171" s="23"/>
      <c r="B171" s="23"/>
      <c r="C171" s="27" t="s">
        <v>61</v>
      </c>
      <c r="D171" s="45">
        <v>0</v>
      </c>
      <c r="E171" s="45">
        <v>0</v>
      </c>
      <c r="F171" s="45">
        <v>0</v>
      </c>
      <c r="G171" s="45">
        <v>0</v>
      </c>
      <c r="H171" s="23"/>
      <c r="I171" s="23"/>
      <c r="J171" s="23"/>
      <c r="K171" s="23"/>
    </row>
    <row r="172" spans="1:11" ht="15" customHeight="1">
      <c r="A172" s="23"/>
      <c r="B172" s="23"/>
      <c r="C172" s="27" t="s">
        <v>63</v>
      </c>
      <c r="D172" s="45">
        <v>0</v>
      </c>
      <c r="E172" s="45">
        <v>0</v>
      </c>
      <c r="F172" s="45">
        <v>0</v>
      </c>
      <c r="G172" s="45">
        <v>0</v>
      </c>
      <c r="H172" s="23"/>
      <c r="I172" s="23"/>
      <c r="J172" s="23"/>
      <c r="K172" s="23"/>
    </row>
    <row r="173" spans="1:11" ht="15" customHeight="1">
      <c r="A173" s="23"/>
      <c r="B173" s="23"/>
      <c r="C173" s="27" t="s">
        <v>49</v>
      </c>
      <c r="D173" s="45">
        <v>0</v>
      </c>
      <c r="E173" s="45">
        <v>0</v>
      </c>
      <c r="F173" s="45">
        <v>0</v>
      </c>
      <c r="G173" s="45">
        <v>0</v>
      </c>
      <c r="H173" s="23"/>
      <c r="I173" s="23"/>
      <c r="J173" s="23"/>
      <c r="K173" s="23"/>
    </row>
    <row r="174" spans="1:11" ht="15" customHeight="1">
      <c r="A174" s="23"/>
      <c r="B174" s="23"/>
      <c r="C174" s="27" t="s">
        <v>58</v>
      </c>
      <c r="D174" s="45">
        <v>0</v>
      </c>
      <c r="E174" s="45">
        <v>0</v>
      </c>
      <c r="F174" s="45">
        <v>0</v>
      </c>
      <c r="G174" s="45">
        <v>0</v>
      </c>
      <c r="H174" s="23"/>
      <c r="I174" s="23"/>
      <c r="J174" s="23"/>
      <c r="K174" s="23"/>
    </row>
    <row r="175" spans="1:11" ht="15" customHeight="1">
      <c r="A175" s="23"/>
      <c r="B175" s="23"/>
      <c r="C175" s="27" t="s">
        <v>59</v>
      </c>
      <c r="D175" s="45">
        <v>0</v>
      </c>
      <c r="E175" s="45">
        <v>0</v>
      </c>
      <c r="F175" s="45">
        <v>0</v>
      </c>
      <c r="G175" s="45">
        <v>0</v>
      </c>
      <c r="H175" s="23"/>
      <c r="I175" s="23"/>
      <c r="J175" s="23"/>
      <c r="K175" s="23"/>
    </row>
    <row r="176" spans="1:11" ht="15" customHeight="1">
      <c r="A176" s="23"/>
      <c r="B176" s="23"/>
      <c r="C176" s="27" t="s">
        <v>60</v>
      </c>
      <c r="D176" s="45">
        <v>0</v>
      </c>
      <c r="E176" s="45">
        <v>0</v>
      </c>
      <c r="F176" s="45">
        <v>0</v>
      </c>
      <c r="G176" s="45">
        <v>0</v>
      </c>
      <c r="H176" s="23"/>
      <c r="I176" s="23"/>
      <c r="J176" s="23"/>
      <c r="K176" s="23"/>
    </row>
    <row r="177" spans="1:11" ht="15" customHeight="1">
      <c r="A177" s="23"/>
      <c r="B177" s="23"/>
      <c r="C177" s="27" t="s">
        <v>61</v>
      </c>
      <c r="D177" s="45">
        <v>0</v>
      </c>
      <c r="E177" s="45">
        <v>0</v>
      </c>
      <c r="F177" s="45">
        <v>0</v>
      </c>
      <c r="G177" s="45">
        <v>0</v>
      </c>
      <c r="H177" s="23"/>
      <c r="I177" s="23"/>
      <c r="J177" s="23"/>
      <c r="K177" s="23"/>
    </row>
    <row r="178" spans="1:11" ht="15" customHeight="1">
      <c r="A178" s="23"/>
      <c r="B178" s="23"/>
      <c r="C178" s="27" t="s">
        <v>64</v>
      </c>
      <c r="D178" s="45">
        <v>0</v>
      </c>
      <c r="E178" s="45">
        <v>0</v>
      </c>
      <c r="F178" s="45">
        <v>0</v>
      </c>
      <c r="G178" s="45">
        <v>0</v>
      </c>
      <c r="H178" s="23"/>
      <c r="I178" s="23"/>
      <c r="J178" s="23"/>
      <c r="K178" s="23"/>
    </row>
    <row r="179" spans="1:11" ht="15" customHeight="1">
      <c r="A179" s="23"/>
      <c r="B179" s="23"/>
      <c r="C179" s="27" t="s">
        <v>65</v>
      </c>
      <c r="D179" s="45">
        <v>0</v>
      </c>
      <c r="E179" s="45">
        <v>0</v>
      </c>
      <c r="F179" s="45">
        <v>0</v>
      </c>
      <c r="G179" s="45">
        <v>0</v>
      </c>
      <c r="H179" s="23"/>
      <c r="I179" s="23"/>
      <c r="J179" s="23"/>
      <c r="K179" s="23"/>
    </row>
    <row r="180" spans="1:11" ht="20.100000000000001" customHeight="1">
      <c r="A180" s="23"/>
      <c r="B180" s="23"/>
      <c r="C180" s="47" t="s">
        <v>18</v>
      </c>
      <c r="D180" s="23"/>
      <c r="E180" s="23"/>
      <c r="F180" s="23"/>
      <c r="G180" s="23"/>
      <c r="H180" s="23"/>
      <c r="I180" s="23"/>
      <c r="J180" s="23"/>
      <c r="K180" s="23"/>
    </row>
  </sheetData>
  <mergeCells count="23">
    <mergeCell ref="D6:G6"/>
    <mergeCell ref="C1:G1"/>
    <mergeCell ref="C2:G2"/>
    <mergeCell ref="D3:G3"/>
    <mergeCell ref="D4:G4"/>
    <mergeCell ref="D5:G5"/>
    <mergeCell ref="C79:G79"/>
    <mergeCell ref="D7:G7"/>
    <mergeCell ref="C8:G8"/>
    <mergeCell ref="C9:G9"/>
    <mergeCell ref="D10:G10"/>
    <mergeCell ref="D14:G14"/>
    <mergeCell ref="C21:G21"/>
    <mergeCell ref="D22:G22"/>
    <mergeCell ref="D23:G23"/>
    <mergeCell ref="D24:G24"/>
    <mergeCell ref="D25:G25"/>
    <mergeCell ref="C34:G34"/>
    <mergeCell ref="D80:G80"/>
    <mergeCell ref="D81:G81"/>
    <mergeCell ref="D82:G82"/>
    <mergeCell ref="D83:G83"/>
    <mergeCell ref="C92:G92"/>
  </mergeCells>
  <pageMargins left="0" right="0" top="0" bottom="0"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300"/>
  <sheetViews>
    <sheetView view="pageBreakPreview" topLeftCell="B250" zoomScale="68" zoomScaleNormal="100" zoomScaleSheetLayoutView="68" workbookViewId="0">
      <selection activeCell="I309" sqref="I309"/>
    </sheetView>
  </sheetViews>
  <sheetFormatPr defaultColWidth="9.125" defaultRowHeight="14.25"/>
  <cols>
    <col min="1" max="1" width="13.25" style="24" hidden="1"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23"/>
      <c r="B1" s="23"/>
      <c r="C1" s="1856" t="s">
        <v>0</v>
      </c>
      <c r="D1" s="1857"/>
      <c r="E1" s="1857"/>
      <c r="F1" s="1857"/>
      <c r="G1" s="1857"/>
      <c r="H1" s="23"/>
      <c r="I1" s="23"/>
      <c r="J1" s="23"/>
      <c r="K1" s="23"/>
    </row>
    <row r="2" spans="1:11" ht="24.95" customHeight="1">
      <c r="A2" s="23"/>
      <c r="B2" s="23"/>
      <c r="C2" s="1858" t="s">
        <v>1</v>
      </c>
      <c r="D2" s="1859"/>
      <c r="E2" s="1859"/>
      <c r="F2" s="1859"/>
      <c r="G2" s="1859"/>
      <c r="H2" s="23"/>
      <c r="I2" s="23"/>
      <c r="J2" s="23"/>
      <c r="K2" s="23"/>
    </row>
    <row r="3" spans="1:11" ht="14.1" customHeight="1">
      <c r="A3" s="23"/>
      <c r="B3" s="23"/>
      <c r="C3" s="25" t="s">
        <v>2</v>
      </c>
      <c r="D3" s="1860" t="s">
        <v>1926</v>
      </c>
      <c r="E3" s="1861"/>
      <c r="F3" s="1861"/>
      <c r="G3" s="1861"/>
      <c r="H3" s="23"/>
      <c r="I3" s="23"/>
      <c r="J3" s="23"/>
      <c r="K3" s="23"/>
    </row>
    <row r="4" spans="1:11" ht="14.1" customHeight="1">
      <c r="A4" s="23"/>
      <c r="B4" s="23"/>
      <c r="C4" s="25" t="s">
        <v>4</v>
      </c>
      <c r="D4" s="1860" t="s">
        <v>1927</v>
      </c>
      <c r="E4" s="1861"/>
      <c r="F4" s="1861"/>
      <c r="G4" s="1861"/>
      <c r="H4" s="23"/>
      <c r="I4" s="23"/>
      <c r="J4" s="23"/>
      <c r="K4" s="23"/>
    </row>
    <row r="5" spans="1:11" ht="14.1" customHeight="1">
      <c r="A5" s="23"/>
      <c r="B5" s="23"/>
      <c r="C5" s="25" t="s">
        <v>6</v>
      </c>
      <c r="D5" s="1860" t="s">
        <v>2059</v>
      </c>
      <c r="E5" s="1861"/>
      <c r="F5" s="1861"/>
      <c r="G5" s="1861"/>
      <c r="H5" s="23"/>
      <c r="I5" s="23"/>
      <c r="J5" s="23"/>
      <c r="K5" s="23"/>
    </row>
    <row r="6" spans="1:11" ht="14.1" customHeight="1">
      <c r="A6" s="23"/>
      <c r="B6" s="23"/>
      <c r="C6" s="25" t="s">
        <v>8</v>
      </c>
      <c r="D6" s="1860" t="s">
        <v>317</v>
      </c>
      <c r="E6" s="1861"/>
      <c r="F6" s="1861"/>
      <c r="G6" s="1861"/>
      <c r="H6" s="23"/>
      <c r="I6" s="23"/>
      <c r="J6" s="23"/>
      <c r="K6" s="23"/>
    </row>
    <row r="7" spans="1:11" ht="14.1" customHeight="1">
      <c r="A7" s="23"/>
      <c r="B7" s="23"/>
      <c r="C7" s="25" t="s">
        <v>10</v>
      </c>
      <c r="D7" s="1862" t="s">
        <v>11</v>
      </c>
      <c r="E7" s="1863"/>
      <c r="F7" s="1863"/>
      <c r="G7" s="1863"/>
      <c r="H7" s="23"/>
      <c r="I7" s="23"/>
      <c r="J7" s="23"/>
      <c r="K7" s="23"/>
    </row>
    <row r="8" spans="1:11" ht="14.1" customHeight="1">
      <c r="A8" s="23"/>
      <c r="B8" s="23"/>
      <c r="C8" s="1864" t="s">
        <v>12</v>
      </c>
      <c r="D8" s="1865"/>
      <c r="E8" s="1865"/>
      <c r="F8" s="1865"/>
      <c r="G8" s="1865"/>
      <c r="H8" s="23"/>
      <c r="I8" s="23"/>
      <c r="J8" s="23"/>
      <c r="K8" s="23"/>
    </row>
    <row r="9" spans="1:11" ht="114.95" customHeight="1">
      <c r="A9" s="23"/>
      <c r="B9" s="23"/>
      <c r="C9" s="1866" t="s">
        <v>2060</v>
      </c>
      <c r="D9" s="1867"/>
      <c r="E9" s="1867"/>
      <c r="F9" s="1867"/>
      <c r="G9" s="1867"/>
      <c r="H9" s="23"/>
      <c r="I9" s="23"/>
      <c r="J9" s="23"/>
      <c r="K9" s="23"/>
    </row>
    <row r="10" spans="1:11" ht="79.5" customHeight="1">
      <c r="A10" s="23"/>
      <c r="B10" s="23"/>
      <c r="C10" s="26" t="s">
        <v>14</v>
      </c>
      <c r="D10" s="1854" t="s">
        <v>2061</v>
      </c>
      <c r="E10" s="1855"/>
      <c r="F10" s="1855"/>
      <c r="G10" s="1855"/>
      <c r="H10" s="23"/>
      <c r="I10" s="23"/>
      <c r="J10" s="23"/>
      <c r="K10" s="23"/>
    </row>
    <row r="11" spans="1:11">
      <c r="A11" s="23"/>
      <c r="B11" s="23"/>
      <c r="C11" s="27" t="s">
        <v>209</v>
      </c>
      <c r="D11" s="28">
        <v>2023</v>
      </c>
      <c r="E11" s="28">
        <v>2024</v>
      </c>
      <c r="F11" s="28">
        <v>2025</v>
      </c>
      <c r="G11" s="28">
        <v>2026</v>
      </c>
      <c r="H11" s="23"/>
      <c r="I11" s="23"/>
      <c r="J11" s="23"/>
      <c r="K11" s="23"/>
    </row>
    <row r="12" spans="1:11" ht="14.1" customHeight="1">
      <c r="A12" s="23"/>
      <c r="B12" s="23"/>
      <c r="C12" s="29"/>
      <c r="D12" s="30" t="s">
        <v>22</v>
      </c>
      <c r="E12" s="30" t="s">
        <v>23</v>
      </c>
      <c r="F12" s="30" t="s">
        <v>23</v>
      </c>
      <c r="G12" s="30" t="s">
        <v>23</v>
      </c>
      <c r="H12" s="23"/>
      <c r="I12" s="23"/>
      <c r="J12" s="23"/>
      <c r="K12" s="23"/>
    </row>
    <row r="13" spans="1:11" ht="41.1" customHeight="1">
      <c r="A13" s="23"/>
      <c r="B13" s="23"/>
      <c r="C13" s="27" t="s">
        <v>2062</v>
      </c>
      <c r="D13" s="31" t="s">
        <v>18</v>
      </c>
      <c r="E13" s="31" t="s">
        <v>270</v>
      </c>
      <c r="F13" s="31" t="s">
        <v>270</v>
      </c>
      <c r="G13" s="31" t="s">
        <v>270</v>
      </c>
      <c r="H13" s="23"/>
      <c r="I13" s="23"/>
      <c r="J13" s="23"/>
      <c r="K13" s="23"/>
    </row>
    <row r="14" spans="1:11" ht="51.95" customHeight="1">
      <c r="A14" s="23"/>
      <c r="B14" s="23"/>
      <c r="C14" s="27" t="s">
        <v>2063</v>
      </c>
      <c r="D14" s="31" t="s">
        <v>18</v>
      </c>
      <c r="E14" s="31" t="s">
        <v>270</v>
      </c>
      <c r="F14" s="31" t="s">
        <v>270</v>
      </c>
      <c r="G14" s="31" t="s">
        <v>270</v>
      </c>
      <c r="H14" s="23"/>
      <c r="I14" s="23"/>
      <c r="J14" s="23"/>
      <c r="K14" s="23"/>
    </row>
    <row r="15" spans="1:11" ht="20.100000000000001" customHeight="1">
      <c r="A15" s="23"/>
      <c r="B15" s="23"/>
      <c r="C15" s="27" t="s">
        <v>2064</v>
      </c>
      <c r="D15" s="31" t="s">
        <v>18</v>
      </c>
      <c r="E15" s="31" t="s">
        <v>295</v>
      </c>
      <c r="F15" s="31" t="s">
        <v>295</v>
      </c>
      <c r="G15" s="31" t="s">
        <v>295</v>
      </c>
      <c r="H15" s="23"/>
      <c r="I15" s="23"/>
      <c r="J15" s="23"/>
      <c r="K15" s="23"/>
    </row>
    <row r="16" spans="1:11" ht="30.95" customHeight="1">
      <c r="A16" s="23"/>
      <c r="B16" s="23"/>
      <c r="C16" s="27" t="s">
        <v>2065</v>
      </c>
      <c r="D16" s="31" t="s">
        <v>18</v>
      </c>
      <c r="E16" s="31" t="s">
        <v>295</v>
      </c>
      <c r="F16" s="31" t="s">
        <v>295</v>
      </c>
      <c r="G16" s="31" t="s">
        <v>295</v>
      </c>
      <c r="H16" s="23"/>
      <c r="I16" s="23"/>
      <c r="J16" s="23"/>
      <c r="K16" s="23"/>
    </row>
    <row r="17" spans="1:11" ht="60.75" customHeight="1">
      <c r="A17" s="23"/>
      <c r="B17" s="23"/>
      <c r="C17" s="26" t="s">
        <v>16</v>
      </c>
      <c r="D17" s="1854" t="s">
        <v>2066</v>
      </c>
      <c r="E17" s="1855"/>
      <c r="F17" s="1855"/>
      <c r="G17" s="1855"/>
      <c r="H17" s="23"/>
      <c r="I17" s="23"/>
      <c r="J17" s="23"/>
      <c r="K17" s="23"/>
    </row>
    <row r="18" spans="1:11">
      <c r="A18" s="23"/>
      <c r="B18" s="23"/>
      <c r="C18" s="27" t="s">
        <v>223</v>
      </c>
      <c r="D18" s="28">
        <v>2023</v>
      </c>
      <c r="E18" s="28">
        <v>2024</v>
      </c>
      <c r="F18" s="28">
        <v>2025</v>
      </c>
      <c r="G18" s="28">
        <v>2026</v>
      </c>
      <c r="H18" s="23"/>
      <c r="I18" s="23"/>
      <c r="J18" s="23"/>
      <c r="K18" s="23"/>
    </row>
    <row r="19" spans="1:11" ht="14.1" customHeight="1">
      <c r="A19" s="23"/>
      <c r="B19" s="23"/>
      <c r="C19" s="29"/>
      <c r="D19" s="30" t="s">
        <v>22</v>
      </c>
      <c r="E19" s="30" t="s">
        <v>23</v>
      </c>
      <c r="F19" s="30" t="s">
        <v>23</v>
      </c>
      <c r="G19" s="30" t="s">
        <v>23</v>
      </c>
      <c r="H19" s="23"/>
      <c r="I19" s="23"/>
      <c r="J19" s="23"/>
      <c r="K19" s="23"/>
    </row>
    <row r="20" spans="1:11" ht="62.1" customHeight="1">
      <c r="A20" s="23"/>
      <c r="B20" s="23"/>
      <c r="C20" s="27" t="s">
        <v>2067</v>
      </c>
      <c r="D20" s="31" t="s">
        <v>18</v>
      </c>
      <c r="E20" s="31" t="s">
        <v>295</v>
      </c>
      <c r="F20" s="31" t="s">
        <v>295</v>
      </c>
      <c r="G20" s="31" t="s">
        <v>295</v>
      </c>
      <c r="H20" s="23"/>
      <c r="I20" s="23"/>
      <c r="J20" s="23"/>
      <c r="K20" s="23"/>
    </row>
    <row r="21" spans="1:11" ht="30.95" customHeight="1">
      <c r="A21" s="23"/>
      <c r="B21" s="23"/>
      <c r="C21" s="27" t="s">
        <v>2068</v>
      </c>
      <c r="D21" s="31" t="s">
        <v>18</v>
      </c>
      <c r="E21" s="31" t="s">
        <v>170</v>
      </c>
      <c r="F21" s="31" t="s">
        <v>270</v>
      </c>
      <c r="G21" s="31" t="s">
        <v>295</v>
      </c>
      <c r="H21" s="23"/>
      <c r="I21" s="23"/>
      <c r="J21" s="23"/>
      <c r="K21" s="23"/>
    </row>
    <row r="22" spans="1:11" ht="30.95" customHeight="1">
      <c r="A22" s="23"/>
      <c r="B22" s="23"/>
      <c r="C22" s="27" t="s">
        <v>2069</v>
      </c>
      <c r="D22" s="31" t="s">
        <v>18</v>
      </c>
      <c r="E22" s="31" t="s">
        <v>270</v>
      </c>
      <c r="F22" s="31" t="s">
        <v>295</v>
      </c>
      <c r="G22" s="31" t="s">
        <v>295</v>
      </c>
      <c r="H22" s="23"/>
      <c r="I22" s="23"/>
      <c r="J22" s="23"/>
      <c r="K22" s="23"/>
    </row>
    <row r="23" spans="1:11" ht="51.95" customHeight="1">
      <c r="A23" s="23"/>
      <c r="B23" s="23"/>
      <c r="C23" s="27" t="s">
        <v>2070</v>
      </c>
      <c r="D23" s="31" t="s">
        <v>18</v>
      </c>
      <c r="E23" s="31" t="s">
        <v>162</v>
      </c>
      <c r="F23" s="31" t="s">
        <v>162</v>
      </c>
      <c r="G23" s="31" t="s">
        <v>162</v>
      </c>
      <c r="H23" s="23"/>
      <c r="I23" s="23"/>
      <c r="J23" s="23"/>
      <c r="K23" s="23"/>
    </row>
    <row r="24" spans="1:11" ht="14.1" customHeight="1">
      <c r="A24" s="23"/>
      <c r="B24" s="23"/>
      <c r="C24" s="1852" t="s">
        <v>27</v>
      </c>
      <c r="D24" s="1853"/>
      <c r="E24" s="1853"/>
      <c r="F24" s="1853"/>
      <c r="G24" s="1853"/>
      <c r="H24" s="23"/>
      <c r="I24" s="23"/>
      <c r="J24" s="23"/>
      <c r="K24" s="23"/>
    </row>
    <row r="25" spans="1:11" ht="14.1" customHeight="1">
      <c r="A25" s="23"/>
      <c r="B25" s="23"/>
      <c r="C25" s="32" t="s">
        <v>2071</v>
      </c>
      <c r="D25" s="1852" t="s">
        <v>2072</v>
      </c>
      <c r="E25" s="1853"/>
      <c r="F25" s="1853"/>
      <c r="G25" s="1853"/>
      <c r="H25" s="23"/>
      <c r="I25" s="23"/>
      <c r="J25" s="23"/>
      <c r="K25" s="23"/>
    </row>
    <row r="26" spans="1:11" ht="18" customHeight="1">
      <c r="A26" s="23"/>
      <c r="B26" s="23"/>
      <c r="C26" s="33" t="s">
        <v>19</v>
      </c>
      <c r="D26" s="1850" t="s">
        <v>2073</v>
      </c>
      <c r="E26" s="1851"/>
      <c r="F26" s="1851"/>
      <c r="G26" s="1851"/>
      <c r="H26" s="23"/>
      <c r="I26" s="23"/>
      <c r="J26" s="23"/>
      <c r="K26" s="23"/>
    </row>
    <row r="27" spans="1:11" ht="18" customHeight="1">
      <c r="A27" s="23"/>
      <c r="B27" s="23"/>
      <c r="C27" s="34" t="s">
        <v>20</v>
      </c>
      <c r="D27" s="1846" t="s">
        <v>2074</v>
      </c>
      <c r="E27" s="1847"/>
      <c r="F27" s="1847"/>
      <c r="G27" s="1847"/>
      <c r="H27" s="23"/>
      <c r="I27" s="23"/>
      <c r="J27" s="23"/>
      <c r="K27" s="23"/>
    </row>
    <row r="28" spans="1:11" ht="18" customHeight="1">
      <c r="A28" s="23"/>
      <c r="B28" s="23"/>
      <c r="C28" s="34" t="s">
        <v>21</v>
      </c>
      <c r="D28" s="1846" t="s">
        <v>2075</v>
      </c>
      <c r="E28" s="1847"/>
      <c r="F28" s="1847"/>
      <c r="G28" s="1847"/>
      <c r="H28" s="23"/>
      <c r="I28" s="23"/>
      <c r="J28" s="23"/>
      <c r="K28" s="23"/>
    </row>
    <row r="29" spans="1:11" ht="15" customHeight="1">
      <c r="A29" s="23"/>
      <c r="B29" s="23"/>
      <c r="C29" s="35"/>
      <c r="D29" s="36">
        <v>2023</v>
      </c>
      <c r="E29" s="36">
        <v>2024</v>
      </c>
      <c r="F29" s="36">
        <v>2025</v>
      </c>
      <c r="G29" s="36">
        <v>2026</v>
      </c>
      <c r="H29" s="23"/>
      <c r="I29" s="23"/>
      <c r="J29" s="23"/>
      <c r="K29" s="23"/>
    </row>
    <row r="30" spans="1:11" ht="15" customHeight="1">
      <c r="A30" s="23"/>
      <c r="B30" s="23"/>
      <c r="C30" s="37"/>
      <c r="D30" s="38" t="s">
        <v>22</v>
      </c>
      <c r="E30" s="38" t="s">
        <v>23</v>
      </c>
      <c r="F30" s="38" t="s">
        <v>23</v>
      </c>
      <c r="G30" s="38" t="s">
        <v>23</v>
      </c>
      <c r="H30" s="23"/>
      <c r="I30" s="23"/>
      <c r="J30" s="23"/>
      <c r="K30" s="23"/>
    </row>
    <row r="31" spans="1:11" ht="14.1" customHeight="1">
      <c r="A31" s="23"/>
      <c r="B31" s="23"/>
      <c r="C31" s="27" t="s">
        <v>33</v>
      </c>
      <c r="D31" s="31" t="s">
        <v>2076</v>
      </c>
      <c r="E31" s="31" t="s">
        <v>2076</v>
      </c>
      <c r="F31" s="31" t="s">
        <v>2076</v>
      </c>
      <c r="G31" s="31" t="s">
        <v>2076</v>
      </c>
      <c r="H31" s="23"/>
      <c r="I31" s="23"/>
      <c r="J31" s="23"/>
      <c r="K31" s="23"/>
    </row>
    <row r="32" spans="1:11" ht="14.1" customHeight="1">
      <c r="A32" s="23"/>
      <c r="B32" s="23"/>
      <c r="C32" s="27" t="s">
        <v>35</v>
      </c>
      <c r="D32" s="31" t="s">
        <v>2077</v>
      </c>
      <c r="E32" s="31" t="s">
        <v>2078</v>
      </c>
      <c r="F32" s="31" t="s">
        <v>2079</v>
      </c>
      <c r="G32" s="31" t="s">
        <v>2080</v>
      </c>
      <c r="H32" s="23"/>
      <c r="I32" s="23"/>
      <c r="J32" s="23"/>
      <c r="K32" s="23"/>
    </row>
    <row r="33" spans="1:11" ht="14.1" customHeight="1">
      <c r="A33" s="23"/>
      <c r="B33" s="23"/>
      <c r="C33" s="27" t="s">
        <v>40</v>
      </c>
      <c r="D33" s="31" t="s">
        <v>2081</v>
      </c>
      <c r="E33" s="31" t="s">
        <v>2082</v>
      </c>
      <c r="F33" s="31" t="s">
        <v>2083</v>
      </c>
      <c r="G33" s="31" t="s">
        <v>2084</v>
      </c>
      <c r="H33" s="23"/>
      <c r="I33" s="23"/>
      <c r="J33" s="23"/>
      <c r="K33" s="23"/>
    </row>
    <row r="34" spans="1:11" ht="14.1" customHeight="1">
      <c r="A34" s="23"/>
      <c r="B34" s="23"/>
      <c r="C34" s="27" t="s">
        <v>41</v>
      </c>
      <c r="D34" s="31" t="s">
        <v>18</v>
      </c>
      <c r="E34" s="31" t="s">
        <v>42</v>
      </c>
      <c r="F34" s="31" t="s">
        <v>42</v>
      </c>
      <c r="G34" s="31" t="s">
        <v>42</v>
      </c>
      <c r="H34" s="23"/>
      <c r="I34" s="23"/>
      <c r="J34" s="23"/>
      <c r="K34" s="23"/>
    </row>
    <row r="35" spans="1:11" ht="14.1" customHeight="1">
      <c r="A35" s="23"/>
      <c r="B35" s="23"/>
      <c r="C35" s="27" t="s">
        <v>43</v>
      </c>
      <c r="D35" s="31" t="s">
        <v>18</v>
      </c>
      <c r="E35" s="31" t="s">
        <v>2085</v>
      </c>
      <c r="F35" s="31" t="s">
        <v>2086</v>
      </c>
      <c r="G35" s="31" t="s">
        <v>2087</v>
      </c>
      <c r="H35" s="23"/>
      <c r="I35" s="23"/>
      <c r="J35" s="23"/>
      <c r="K35" s="23"/>
    </row>
    <row r="36" spans="1:11" ht="14.1" customHeight="1">
      <c r="A36" s="23"/>
      <c r="B36" s="23"/>
      <c r="C36" s="27" t="s">
        <v>47</v>
      </c>
      <c r="D36" s="31" t="s">
        <v>18</v>
      </c>
      <c r="E36" s="31" t="s">
        <v>2085</v>
      </c>
      <c r="F36" s="31" t="s">
        <v>2086</v>
      </c>
      <c r="G36" s="31" t="s">
        <v>2087</v>
      </c>
      <c r="H36" s="23"/>
      <c r="I36" s="23"/>
      <c r="J36" s="23"/>
      <c r="K36" s="23"/>
    </row>
    <row r="37" spans="1:11" ht="14.1" customHeight="1">
      <c r="A37" s="23"/>
      <c r="B37" s="23"/>
      <c r="C37" s="1848" t="s">
        <v>24</v>
      </c>
      <c r="D37" s="1849"/>
      <c r="E37" s="1849"/>
      <c r="F37" s="1849"/>
      <c r="G37" s="1849"/>
      <c r="H37" s="23"/>
      <c r="I37" s="23"/>
      <c r="J37" s="23"/>
      <c r="K37" s="23"/>
    </row>
    <row r="38" spans="1:11" ht="14.1" customHeight="1">
      <c r="A38" s="23"/>
      <c r="B38" s="23"/>
      <c r="C38" s="35"/>
      <c r="D38" s="36">
        <v>2023</v>
      </c>
      <c r="E38" s="36">
        <v>2024</v>
      </c>
      <c r="F38" s="36">
        <v>2025</v>
      </c>
      <c r="G38" s="36">
        <v>2026</v>
      </c>
      <c r="H38" s="23"/>
      <c r="I38" s="23"/>
      <c r="J38" s="23"/>
      <c r="K38" s="23"/>
    </row>
    <row r="39" spans="1:11" ht="14.1" customHeight="1">
      <c r="A39" s="23"/>
      <c r="B39" s="23"/>
      <c r="C39" s="37"/>
      <c r="D39" s="38" t="s">
        <v>22</v>
      </c>
      <c r="E39" s="38" t="s">
        <v>23</v>
      </c>
      <c r="F39" s="38" t="s">
        <v>23</v>
      </c>
      <c r="G39" s="38" t="s">
        <v>23</v>
      </c>
      <c r="H39" s="23"/>
      <c r="I39" s="23"/>
      <c r="J39" s="23"/>
      <c r="K39" s="23"/>
    </row>
    <row r="40" spans="1:11" ht="14.1" customHeight="1">
      <c r="A40" s="23"/>
      <c r="B40" s="23"/>
      <c r="C40" s="39" t="s">
        <v>48</v>
      </c>
      <c r="D40" s="40">
        <v>0</v>
      </c>
      <c r="E40" s="40">
        <v>685402000</v>
      </c>
      <c r="F40" s="40">
        <v>685402000</v>
      </c>
      <c r="G40" s="40">
        <v>685402000</v>
      </c>
      <c r="H40" s="23"/>
      <c r="I40" s="23"/>
      <c r="J40" s="23"/>
      <c r="K40" s="23"/>
    </row>
    <row r="41" spans="1:11" ht="14.1" customHeight="1">
      <c r="A41" s="23"/>
      <c r="B41" s="23"/>
      <c r="C41" s="39" t="s">
        <v>49</v>
      </c>
      <c r="D41" s="40">
        <v>0</v>
      </c>
      <c r="E41" s="40">
        <v>685402000</v>
      </c>
      <c r="F41" s="40">
        <v>685402000</v>
      </c>
      <c r="G41" s="40">
        <v>685402000</v>
      </c>
      <c r="H41" s="23"/>
      <c r="I41" s="23"/>
      <c r="J41" s="23"/>
      <c r="K41" s="23"/>
    </row>
    <row r="42" spans="1:11" ht="14.1" customHeight="1">
      <c r="A42" s="23"/>
      <c r="B42" s="23"/>
      <c r="C42" s="39" t="s">
        <v>50</v>
      </c>
      <c r="D42" s="40">
        <v>0</v>
      </c>
      <c r="E42" s="40">
        <v>0</v>
      </c>
      <c r="F42" s="40">
        <v>0</v>
      </c>
      <c r="G42" s="40">
        <v>0</v>
      </c>
      <c r="H42" s="23"/>
      <c r="I42" s="23"/>
      <c r="J42" s="23"/>
      <c r="K42" s="23"/>
    </row>
    <row r="43" spans="1:11" ht="14.1" customHeight="1">
      <c r="A43" s="23"/>
      <c r="B43" s="23"/>
      <c r="C43" s="39" t="s">
        <v>51</v>
      </c>
      <c r="D43" s="40">
        <v>0</v>
      </c>
      <c r="E43" s="40">
        <v>74700000</v>
      </c>
      <c r="F43" s="40">
        <v>74700000</v>
      </c>
      <c r="G43" s="40">
        <v>74700000</v>
      </c>
      <c r="H43" s="23"/>
      <c r="I43" s="23"/>
      <c r="J43" s="23"/>
      <c r="K43" s="23"/>
    </row>
    <row r="44" spans="1:11" ht="14.1" customHeight="1">
      <c r="A44" s="23"/>
      <c r="B44" s="23"/>
      <c r="C44" s="39" t="s">
        <v>49</v>
      </c>
      <c r="D44" s="40">
        <v>0</v>
      </c>
      <c r="E44" s="40">
        <v>74700000</v>
      </c>
      <c r="F44" s="40">
        <v>74700000</v>
      </c>
      <c r="G44" s="40">
        <v>74700000</v>
      </c>
      <c r="H44" s="23"/>
      <c r="I44" s="23"/>
      <c r="J44" s="23"/>
      <c r="K44" s="23"/>
    </row>
    <row r="45" spans="1:11" ht="14.1" customHeight="1">
      <c r="A45" s="23"/>
      <c r="B45" s="23"/>
      <c r="C45" s="39" t="s">
        <v>50</v>
      </c>
      <c r="D45" s="40">
        <v>0</v>
      </c>
      <c r="E45" s="40">
        <v>0</v>
      </c>
      <c r="F45" s="40">
        <v>0</v>
      </c>
      <c r="G45" s="40">
        <v>0</v>
      </c>
      <c r="H45" s="23"/>
      <c r="I45" s="23"/>
      <c r="J45" s="23"/>
      <c r="K45" s="23"/>
    </row>
    <row r="46" spans="1:11" ht="14.1" customHeight="1">
      <c r="A46" s="23"/>
      <c r="B46" s="23"/>
      <c r="C46" s="39" t="s">
        <v>52</v>
      </c>
      <c r="D46" s="40">
        <v>0</v>
      </c>
      <c r="E46" s="40">
        <v>253006000</v>
      </c>
      <c r="F46" s="40">
        <v>231502000</v>
      </c>
      <c r="G46" s="40">
        <v>233502000</v>
      </c>
      <c r="H46" s="23"/>
      <c r="I46" s="23"/>
      <c r="J46" s="23"/>
      <c r="K46" s="23"/>
    </row>
    <row r="47" spans="1:11" ht="14.1" customHeight="1">
      <c r="A47" s="23"/>
      <c r="B47" s="23"/>
      <c r="C47" s="39" t="s">
        <v>49</v>
      </c>
      <c r="D47" s="40">
        <v>0</v>
      </c>
      <c r="E47" s="40">
        <v>253006000</v>
      </c>
      <c r="F47" s="40">
        <v>231502000</v>
      </c>
      <c r="G47" s="40">
        <v>233502000</v>
      </c>
      <c r="H47" s="23"/>
      <c r="I47" s="23"/>
      <c r="J47" s="23"/>
      <c r="K47" s="23"/>
    </row>
    <row r="48" spans="1:11" ht="14.1" customHeight="1">
      <c r="A48" s="23"/>
      <c r="B48" s="23"/>
      <c r="C48" s="39" t="s">
        <v>50</v>
      </c>
      <c r="D48" s="40">
        <v>0</v>
      </c>
      <c r="E48" s="40">
        <v>0</v>
      </c>
      <c r="F48" s="40">
        <v>0</v>
      </c>
      <c r="G48" s="40">
        <v>0</v>
      </c>
      <c r="H48" s="23"/>
      <c r="I48" s="23"/>
      <c r="J48" s="23"/>
      <c r="K48" s="23"/>
    </row>
    <row r="49" spans="1:11" ht="14.1" customHeight="1">
      <c r="A49" s="23"/>
      <c r="B49" s="23"/>
      <c r="C49" s="39" t="s">
        <v>53</v>
      </c>
      <c r="D49" s="40">
        <v>0</v>
      </c>
      <c r="E49" s="40">
        <v>0</v>
      </c>
      <c r="F49" s="40">
        <v>0</v>
      </c>
      <c r="G49" s="40">
        <v>0</v>
      </c>
      <c r="H49" s="23"/>
      <c r="I49" s="23"/>
      <c r="J49" s="23"/>
      <c r="K49" s="23"/>
    </row>
    <row r="50" spans="1:11" ht="14.1" customHeight="1">
      <c r="A50" s="23"/>
      <c r="B50" s="23"/>
      <c r="C50" s="39" t="s">
        <v>49</v>
      </c>
      <c r="D50" s="40">
        <v>0</v>
      </c>
      <c r="E50" s="40">
        <v>0</v>
      </c>
      <c r="F50" s="40">
        <v>0</v>
      </c>
      <c r="G50" s="40">
        <v>0</v>
      </c>
      <c r="H50" s="23"/>
      <c r="I50" s="23"/>
      <c r="J50" s="23"/>
      <c r="K50" s="23"/>
    </row>
    <row r="51" spans="1:11" ht="14.1" customHeight="1">
      <c r="A51" s="23"/>
      <c r="B51" s="23"/>
      <c r="C51" s="39" t="s">
        <v>50</v>
      </c>
      <c r="D51" s="40">
        <v>0</v>
      </c>
      <c r="E51" s="40">
        <v>0</v>
      </c>
      <c r="F51" s="40">
        <v>0</v>
      </c>
      <c r="G51" s="40">
        <v>0</v>
      </c>
      <c r="H51" s="23"/>
      <c r="I51" s="23"/>
      <c r="J51" s="23"/>
      <c r="K51" s="23"/>
    </row>
    <row r="52" spans="1:11" ht="14.1" customHeight="1">
      <c r="A52" s="23"/>
      <c r="B52" s="23"/>
      <c r="C52" s="39" t="s">
        <v>54</v>
      </c>
      <c r="D52" s="40">
        <v>0</v>
      </c>
      <c r="E52" s="40">
        <v>0</v>
      </c>
      <c r="F52" s="40">
        <v>0</v>
      </c>
      <c r="G52" s="40">
        <v>0</v>
      </c>
      <c r="H52" s="23"/>
      <c r="I52" s="23"/>
      <c r="J52" s="23"/>
      <c r="K52" s="23"/>
    </row>
    <row r="53" spans="1:11" ht="14.1" customHeight="1">
      <c r="A53" s="23"/>
      <c r="B53" s="23"/>
      <c r="C53" s="39" t="s">
        <v>49</v>
      </c>
      <c r="D53" s="40">
        <v>0</v>
      </c>
      <c r="E53" s="40">
        <v>0</v>
      </c>
      <c r="F53" s="40">
        <v>0</v>
      </c>
      <c r="G53" s="40">
        <v>0</v>
      </c>
      <c r="H53" s="23"/>
      <c r="I53" s="23"/>
      <c r="J53" s="23"/>
      <c r="K53" s="23"/>
    </row>
    <row r="54" spans="1:11" ht="14.1" customHeight="1">
      <c r="A54" s="23"/>
      <c r="B54" s="23"/>
      <c r="C54" s="39" t="s">
        <v>50</v>
      </c>
      <c r="D54" s="40">
        <v>0</v>
      </c>
      <c r="E54" s="40">
        <v>0</v>
      </c>
      <c r="F54" s="40">
        <v>0</v>
      </c>
      <c r="G54" s="40">
        <v>0</v>
      </c>
      <c r="H54" s="23"/>
      <c r="I54" s="23"/>
      <c r="J54" s="23"/>
      <c r="K54" s="23"/>
    </row>
    <row r="55" spans="1:11" ht="14.1" customHeight="1">
      <c r="A55" s="23"/>
      <c r="B55" s="23"/>
      <c r="C55" s="39" t="s">
        <v>55</v>
      </c>
      <c r="D55" s="40">
        <v>0</v>
      </c>
      <c r="E55" s="40">
        <v>0</v>
      </c>
      <c r="F55" s="40">
        <v>0</v>
      </c>
      <c r="G55" s="40">
        <v>0</v>
      </c>
      <c r="H55" s="23"/>
      <c r="I55" s="23"/>
      <c r="J55" s="23"/>
      <c r="K55" s="23"/>
    </row>
    <row r="56" spans="1:11" ht="14.1" customHeight="1">
      <c r="A56" s="23"/>
      <c r="B56" s="23"/>
      <c r="C56" s="39" t="s">
        <v>49</v>
      </c>
      <c r="D56" s="40">
        <v>0</v>
      </c>
      <c r="E56" s="40">
        <v>0</v>
      </c>
      <c r="F56" s="40">
        <v>0</v>
      </c>
      <c r="G56" s="40">
        <v>0</v>
      </c>
      <c r="H56" s="23"/>
      <c r="I56" s="23"/>
      <c r="J56" s="23"/>
      <c r="K56" s="23"/>
    </row>
    <row r="57" spans="1:11" ht="14.1" customHeight="1">
      <c r="A57" s="23"/>
      <c r="B57" s="23"/>
      <c r="C57" s="39" t="s">
        <v>50</v>
      </c>
      <c r="D57" s="40">
        <v>0</v>
      </c>
      <c r="E57" s="40">
        <v>0</v>
      </c>
      <c r="F57" s="40">
        <v>0</v>
      </c>
      <c r="G57" s="40">
        <v>0</v>
      </c>
      <c r="H57" s="23"/>
      <c r="I57" s="23"/>
      <c r="J57" s="23"/>
      <c r="K57" s="23"/>
    </row>
    <row r="58" spans="1:11" ht="14.1" customHeight="1">
      <c r="A58" s="23"/>
      <c r="B58" s="23"/>
      <c r="C58" s="39" t="s">
        <v>56</v>
      </c>
      <c r="D58" s="40">
        <v>0</v>
      </c>
      <c r="E58" s="40">
        <v>0</v>
      </c>
      <c r="F58" s="40">
        <v>0</v>
      </c>
      <c r="G58" s="40">
        <v>0</v>
      </c>
      <c r="H58" s="23"/>
      <c r="I58" s="23"/>
      <c r="J58" s="23"/>
      <c r="K58" s="23"/>
    </row>
    <row r="59" spans="1:11" ht="14.1" customHeight="1">
      <c r="A59" s="23"/>
      <c r="B59" s="23"/>
      <c r="C59" s="39" t="s">
        <v>49</v>
      </c>
      <c r="D59" s="40">
        <v>0</v>
      </c>
      <c r="E59" s="40">
        <v>0</v>
      </c>
      <c r="F59" s="40">
        <v>0</v>
      </c>
      <c r="G59" s="40">
        <v>0</v>
      </c>
      <c r="H59" s="23"/>
      <c r="I59" s="23"/>
      <c r="J59" s="23"/>
      <c r="K59" s="23"/>
    </row>
    <row r="60" spans="1:11" ht="14.1" customHeight="1">
      <c r="A60" s="23"/>
      <c r="B60" s="23"/>
      <c r="C60" s="39" t="s">
        <v>50</v>
      </c>
      <c r="D60" s="40">
        <v>0</v>
      </c>
      <c r="E60" s="40">
        <v>0</v>
      </c>
      <c r="F60" s="40">
        <v>0</v>
      </c>
      <c r="G60" s="40">
        <v>0</v>
      </c>
      <c r="H60" s="23"/>
      <c r="I60" s="23"/>
      <c r="J60" s="23"/>
      <c r="K60" s="23"/>
    </row>
    <row r="61" spans="1:11" ht="14.1" customHeight="1">
      <c r="A61" s="23"/>
      <c r="B61" s="23"/>
      <c r="C61" s="39" t="s">
        <v>57</v>
      </c>
      <c r="D61" s="40">
        <v>0</v>
      </c>
      <c r="E61" s="40">
        <v>0</v>
      </c>
      <c r="F61" s="40">
        <v>0</v>
      </c>
      <c r="G61" s="40">
        <v>0</v>
      </c>
      <c r="H61" s="23"/>
      <c r="I61" s="23"/>
      <c r="J61" s="23"/>
      <c r="K61" s="23"/>
    </row>
    <row r="62" spans="1:11" ht="14.1" customHeight="1">
      <c r="A62" s="23"/>
      <c r="B62" s="23"/>
      <c r="C62" s="39" t="s">
        <v>49</v>
      </c>
      <c r="D62" s="40">
        <v>0</v>
      </c>
      <c r="E62" s="40">
        <v>0</v>
      </c>
      <c r="F62" s="40">
        <v>0</v>
      </c>
      <c r="G62" s="40">
        <v>0</v>
      </c>
      <c r="H62" s="23"/>
      <c r="I62" s="23"/>
      <c r="J62" s="23"/>
      <c r="K62" s="23"/>
    </row>
    <row r="63" spans="1:11" ht="14.1" customHeight="1">
      <c r="A63" s="23"/>
      <c r="B63" s="23"/>
      <c r="C63" s="39" t="s">
        <v>58</v>
      </c>
      <c r="D63" s="40">
        <v>0</v>
      </c>
      <c r="E63" s="40">
        <v>0</v>
      </c>
      <c r="F63" s="40">
        <v>0</v>
      </c>
      <c r="G63" s="40">
        <v>0</v>
      </c>
      <c r="H63" s="23"/>
      <c r="I63" s="23"/>
      <c r="J63" s="23"/>
      <c r="K63" s="23"/>
    </row>
    <row r="64" spans="1:11" ht="14.1" customHeight="1">
      <c r="A64" s="23"/>
      <c r="B64" s="23"/>
      <c r="C64" s="39" t="s">
        <v>59</v>
      </c>
      <c r="D64" s="40">
        <v>0</v>
      </c>
      <c r="E64" s="40">
        <v>0</v>
      </c>
      <c r="F64" s="40">
        <v>0</v>
      </c>
      <c r="G64" s="40">
        <v>0</v>
      </c>
      <c r="H64" s="23"/>
      <c r="I64" s="23"/>
      <c r="J64" s="23"/>
      <c r="K64" s="23"/>
    </row>
    <row r="65" spans="1:11" ht="14.1" customHeight="1">
      <c r="A65" s="23"/>
      <c r="B65" s="23"/>
      <c r="C65" s="39" t="s">
        <v>60</v>
      </c>
      <c r="D65" s="40">
        <v>0</v>
      </c>
      <c r="E65" s="40">
        <v>0</v>
      </c>
      <c r="F65" s="40">
        <v>0</v>
      </c>
      <c r="G65" s="40">
        <v>0</v>
      </c>
      <c r="H65" s="23"/>
      <c r="I65" s="23"/>
      <c r="J65" s="23"/>
      <c r="K65" s="23"/>
    </row>
    <row r="66" spans="1:11" ht="14.1" customHeight="1">
      <c r="A66" s="23"/>
      <c r="B66" s="23"/>
      <c r="C66" s="39" t="s">
        <v>61</v>
      </c>
      <c r="D66" s="40">
        <v>0</v>
      </c>
      <c r="E66" s="40">
        <v>0</v>
      </c>
      <c r="F66" s="40">
        <v>0</v>
      </c>
      <c r="G66" s="40">
        <v>0</v>
      </c>
      <c r="H66" s="23"/>
      <c r="I66" s="23"/>
      <c r="J66" s="23"/>
      <c r="K66" s="23"/>
    </row>
    <row r="67" spans="1:11" ht="14.1" customHeight="1">
      <c r="A67" s="23"/>
      <c r="B67" s="23"/>
      <c r="C67" s="39" t="s">
        <v>62</v>
      </c>
      <c r="D67" s="40">
        <v>0</v>
      </c>
      <c r="E67" s="40">
        <v>0</v>
      </c>
      <c r="F67" s="40">
        <v>0</v>
      </c>
      <c r="G67" s="40">
        <v>0</v>
      </c>
      <c r="H67" s="23"/>
      <c r="I67" s="23"/>
      <c r="J67" s="23"/>
      <c r="K67" s="23"/>
    </row>
    <row r="68" spans="1:11" ht="14.1" customHeight="1">
      <c r="A68" s="23"/>
      <c r="B68" s="23"/>
      <c r="C68" s="39" t="s">
        <v>49</v>
      </c>
      <c r="D68" s="40">
        <v>0</v>
      </c>
      <c r="E68" s="40">
        <v>0</v>
      </c>
      <c r="F68" s="40">
        <v>0</v>
      </c>
      <c r="G68" s="40">
        <v>0</v>
      </c>
      <c r="H68" s="23"/>
      <c r="I68" s="23"/>
      <c r="J68" s="23"/>
      <c r="K68" s="23"/>
    </row>
    <row r="69" spans="1:11" ht="14.1" customHeight="1">
      <c r="A69" s="23"/>
      <c r="B69" s="23"/>
      <c r="C69" s="39" t="s">
        <v>58</v>
      </c>
      <c r="D69" s="40">
        <v>0</v>
      </c>
      <c r="E69" s="40">
        <v>0</v>
      </c>
      <c r="F69" s="40">
        <v>0</v>
      </c>
      <c r="G69" s="40">
        <v>0</v>
      </c>
      <c r="H69" s="23"/>
      <c r="I69" s="23"/>
      <c r="J69" s="23"/>
      <c r="K69" s="23"/>
    </row>
    <row r="70" spans="1:11" ht="14.1" customHeight="1">
      <c r="A70" s="23"/>
      <c r="B70" s="23"/>
      <c r="C70" s="39" t="s">
        <v>59</v>
      </c>
      <c r="D70" s="40">
        <v>0</v>
      </c>
      <c r="E70" s="40">
        <v>0</v>
      </c>
      <c r="F70" s="40">
        <v>0</v>
      </c>
      <c r="G70" s="40">
        <v>0</v>
      </c>
      <c r="H70" s="23"/>
      <c r="I70" s="23"/>
      <c r="J70" s="23"/>
      <c r="K70" s="23"/>
    </row>
    <row r="71" spans="1:11" ht="14.1" customHeight="1">
      <c r="A71" s="23"/>
      <c r="B71" s="23"/>
      <c r="C71" s="39" t="s">
        <v>60</v>
      </c>
      <c r="D71" s="40">
        <v>0</v>
      </c>
      <c r="E71" s="40">
        <v>0</v>
      </c>
      <c r="F71" s="40">
        <v>0</v>
      </c>
      <c r="G71" s="40">
        <v>0</v>
      </c>
      <c r="H71" s="23"/>
      <c r="I71" s="23"/>
      <c r="J71" s="23"/>
      <c r="K71" s="23"/>
    </row>
    <row r="72" spans="1:11" ht="14.1" customHeight="1">
      <c r="A72" s="23"/>
      <c r="B72" s="23"/>
      <c r="C72" s="39" t="s">
        <v>61</v>
      </c>
      <c r="D72" s="40">
        <v>0</v>
      </c>
      <c r="E72" s="40">
        <v>0</v>
      </c>
      <c r="F72" s="40">
        <v>0</v>
      </c>
      <c r="G72" s="40">
        <v>0</v>
      </c>
      <c r="H72" s="23"/>
      <c r="I72" s="23"/>
      <c r="J72" s="23"/>
      <c r="K72" s="23"/>
    </row>
    <row r="73" spans="1:11" ht="14.1" customHeight="1">
      <c r="A73" s="23"/>
      <c r="B73" s="23"/>
      <c r="C73" s="39" t="s">
        <v>63</v>
      </c>
      <c r="D73" s="40">
        <v>0</v>
      </c>
      <c r="E73" s="40">
        <v>0</v>
      </c>
      <c r="F73" s="40">
        <v>0</v>
      </c>
      <c r="G73" s="40">
        <v>0</v>
      </c>
      <c r="H73" s="23"/>
      <c r="I73" s="23"/>
      <c r="J73" s="23"/>
      <c r="K73" s="23"/>
    </row>
    <row r="74" spans="1:11" ht="14.1" customHeight="1">
      <c r="A74" s="23"/>
      <c r="B74" s="23"/>
      <c r="C74" s="39" t="s">
        <v>49</v>
      </c>
      <c r="D74" s="40">
        <v>0</v>
      </c>
      <c r="E74" s="40">
        <v>0</v>
      </c>
      <c r="F74" s="40">
        <v>0</v>
      </c>
      <c r="G74" s="40">
        <v>0</v>
      </c>
      <c r="H74" s="23"/>
      <c r="I74" s="23"/>
      <c r="J74" s="23"/>
      <c r="K74" s="23"/>
    </row>
    <row r="75" spans="1:11" ht="14.1" customHeight="1">
      <c r="A75" s="23"/>
      <c r="B75" s="23"/>
      <c r="C75" s="39" t="s">
        <v>58</v>
      </c>
      <c r="D75" s="40">
        <v>0</v>
      </c>
      <c r="E75" s="40">
        <v>0</v>
      </c>
      <c r="F75" s="40">
        <v>0</v>
      </c>
      <c r="G75" s="40">
        <v>0</v>
      </c>
      <c r="H75" s="23"/>
      <c r="I75" s="23"/>
      <c r="J75" s="23"/>
      <c r="K75" s="23"/>
    </row>
    <row r="76" spans="1:11" ht="14.1" customHeight="1">
      <c r="A76" s="23"/>
      <c r="B76" s="23"/>
      <c r="C76" s="39" t="s">
        <v>59</v>
      </c>
      <c r="D76" s="40">
        <v>0</v>
      </c>
      <c r="E76" s="40">
        <v>0</v>
      </c>
      <c r="F76" s="40">
        <v>0</v>
      </c>
      <c r="G76" s="40">
        <v>0</v>
      </c>
      <c r="H76" s="23"/>
      <c r="I76" s="23"/>
      <c r="J76" s="23"/>
      <c r="K76" s="23"/>
    </row>
    <row r="77" spans="1:11" ht="14.1" customHeight="1">
      <c r="A77" s="23"/>
      <c r="B77" s="23"/>
      <c r="C77" s="39" t="s">
        <v>60</v>
      </c>
      <c r="D77" s="40">
        <v>0</v>
      </c>
      <c r="E77" s="40">
        <v>0</v>
      </c>
      <c r="F77" s="40">
        <v>0</v>
      </c>
      <c r="G77" s="40">
        <v>0</v>
      </c>
      <c r="H77" s="23"/>
      <c r="I77" s="23"/>
      <c r="J77" s="23"/>
      <c r="K77" s="23"/>
    </row>
    <row r="78" spans="1:11" ht="14.1" customHeight="1">
      <c r="A78" s="23"/>
      <c r="B78" s="23"/>
      <c r="C78" s="39" t="s">
        <v>61</v>
      </c>
      <c r="D78" s="40">
        <v>0</v>
      </c>
      <c r="E78" s="40">
        <v>0</v>
      </c>
      <c r="F78" s="40">
        <v>0</v>
      </c>
      <c r="G78" s="40">
        <v>0</v>
      </c>
      <c r="H78" s="23"/>
      <c r="I78" s="23"/>
      <c r="J78" s="23"/>
      <c r="K78" s="23"/>
    </row>
    <row r="79" spans="1:11" ht="14.1" customHeight="1">
      <c r="A79" s="23"/>
      <c r="B79" s="23"/>
      <c r="C79" s="39" t="s">
        <v>64</v>
      </c>
      <c r="D79" s="40">
        <v>0</v>
      </c>
      <c r="E79" s="40">
        <v>0</v>
      </c>
      <c r="F79" s="40">
        <v>0</v>
      </c>
      <c r="G79" s="40">
        <v>0</v>
      </c>
      <c r="H79" s="23"/>
      <c r="I79" s="23"/>
      <c r="J79" s="23"/>
      <c r="K79" s="23"/>
    </row>
    <row r="80" spans="1:11" ht="14.1" customHeight="1">
      <c r="A80" s="23"/>
      <c r="B80" s="23"/>
      <c r="C80" s="39" t="s">
        <v>65</v>
      </c>
      <c r="D80" s="40">
        <v>0</v>
      </c>
      <c r="E80" s="40">
        <v>0</v>
      </c>
      <c r="F80" s="40">
        <v>0</v>
      </c>
      <c r="G80" s="40">
        <v>0</v>
      </c>
      <c r="H80" s="23"/>
      <c r="I80" s="23"/>
      <c r="J80" s="23"/>
      <c r="K80" s="23"/>
    </row>
    <row r="81" spans="1:11" ht="14.1" customHeight="1">
      <c r="A81" s="23"/>
      <c r="B81" s="23"/>
      <c r="C81" s="41" t="s">
        <v>25</v>
      </c>
      <c r="D81" s="40">
        <v>0</v>
      </c>
      <c r="E81" s="40">
        <v>1013108000</v>
      </c>
      <c r="F81" s="40">
        <v>991604000</v>
      </c>
      <c r="G81" s="40">
        <v>993604000</v>
      </c>
      <c r="H81" s="23"/>
      <c r="I81" s="23"/>
      <c r="J81" s="23"/>
      <c r="K81" s="23"/>
    </row>
    <row r="82" spans="1:11" ht="14.1" customHeight="1">
      <c r="A82" s="23"/>
      <c r="B82" s="23"/>
      <c r="C82" s="33" t="s">
        <v>19</v>
      </c>
      <c r="D82" s="1850" t="s">
        <v>2088</v>
      </c>
      <c r="E82" s="1851"/>
      <c r="F82" s="1851"/>
      <c r="G82" s="1851"/>
      <c r="H82" s="23"/>
      <c r="I82" s="23"/>
      <c r="J82" s="23"/>
      <c r="K82" s="23"/>
    </row>
    <row r="83" spans="1:11" ht="14.1" customHeight="1">
      <c r="A83" s="23"/>
      <c r="B83" s="23"/>
      <c r="C83" s="34" t="s">
        <v>20</v>
      </c>
      <c r="D83" s="1846" t="s">
        <v>18</v>
      </c>
      <c r="E83" s="1847"/>
      <c r="F83" s="1847"/>
      <c r="G83" s="1847"/>
      <c r="H83" s="23"/>
      <c r="I83" s="23"/>
      <c r="J83" s="23"/>
      <c r="K83" s="23"/>
    </row>
    <row r="84" spans="1:11" ht="14.1" customHeight="1">
      <c r="A84" s="23"/>
      <c r="B84" s="23"/>
      <c r="C84" s="34" t="s">
        <v>21</v>
      </c>
      <c r="D84" s="1846" t="s">
        <v>2089</v>
      </c>
      <c r="E84" s="1847"/>
      <c r="F84" s="1847"/>
      <c r="G84" s="1847"/>
      <c r="H84" s="23"/>
      <c r="I84" s="23"/>
      <c r="J84" s="23"/>
      <c r="K84" s="23"/>
    </row>
    <row r="85" spans="1:11" ht="15" customHeight="1">
      <c r="A85" s="23"/>
      <c r="B85" s="23"/>
      <c r="C85" s="35"/>
      <c r="D85" s="36">
        <v>2023</v>
      </c>
      <c r="E85" s="36">
        <v>2024</v>
      </c>
      <c r="F85" s="36">
        <v>2025</v>
      </c>
      <c r="G85" s="36">
        <v>2026</v>
      </c>
      <c r="H85" s="23"/>
      <c r="I85" s="23"/>
      <c r="J85" s="23"/>
      <c r="K85" s="23"/>
    </row>
    <row r="86" spans="1:11" ht="15" customHeight="1">
      <c r="A86" s="23"/>
      <c r="B86" s="23"/>
      <c r="C86" s="37"/>
      <c r="D86" s="38" t="s">
        <v>22</v>
      </c>
      <c r="E86" s="38" t="s">
        <v>23</v>
      </c>
      <c r="F86" s="38" t="s">
        <v>23</v>
      </c>
      <c r="G86" s="38" t="s">
        <v>23</v>
      </c>
      <c r="H86" s="23"/>
      <c r="I86" s="23"/>
      <c r="J86" s="23"/>
      <c r="K86" s="23"/>
    </row>
    <row r="87" spans="1:11" ht="14.1" customHeight="1">
      <c r="A87" s="23"/>
      <c r="B87" s="23"/>
      <c r="C87" s="27" t="s">
        <v>33</v>
      </c>
      <c r="D87" s="31" t="s">
        <v>2090</v>
      </c>
      <c r="E87" s="31" t="s">
        <v>2091</v>
      </c>
      <c r="F87" s="31" t="s">
        <v>2091</v>
      </c>
      <c r="G87" s="31" t="s">
        <v>2091</v>
      </c>
      <c r="H87" s="23"/>
      <c r="I87" s="23"/>
      <c r="J87" s="23"/>
      <c r="K87" s="23"/>
    </row>
    <row r="88" spans="1:11" ht="14.1" customHeight="1">
      <c r="A88" s="23"/>
      <c r="B88" s="23"/>
      <c r="C88" s="27" t="s">
        <v>35</v>
      </c>
      <c r="D88" s="31" t="s">
        <v>2092</v>
      </c>
      <c r="E88" s="31" t="s">
        <v>2093</v>
      </c>
      <c r="F88" s="31" t="s">
        <v>2093</v>
      </c>
      <c r="G88" s="31" t="s">
        <v>2093</v>
      </c>
      <c r="H88" s="23"/>
      <c r="I88" s="23"/>
      <c r="J88" s="23"/>
      <c r="K88" s="23"/>
    </row>
    <row r="89" spans="1:11" ht="14.1" customHeight="1">
      <c r="A89" s="23"/>
      <c r="B89" s="23"/>
      <c r="C89" s="27" t="s">
        <v>40</v>
      </c>
      <c r="D89" s="31" t="s">
        <v>2094</v>
      </c>
      <c r="E89" s="31" t="s">
        <v>2095</v>
      </c>
      <c r="F89" s="31" t="s">
        <v>2095</v>
      </c>
      <c r="G89" s="31" t="s">
        <v>2095</v>
      </c>
      <c r="H89" s="23"/>
      <c r="I89" s="23"/>
      <c r="J89" s="23"/>
      <c r="K89" s="23"/>
    </row>
    <row r="90" spans="1:11" ht="14.1" customHeight="1">
      <c r="A90" s="23"/>
      <c r="B90" s="23"/>
      <c r="C90" s="27" t="s">
        <v>41</v>
      </c>
      <c r="D90" s="31" t="s">
        <v>18</v>
      </c>
      <c r="E90" s="31" t="s">
        <v>2096</v>
      </c>
      <c r="F90" s="31" t="s">
        <v>42</v>
      </c>
      <c r="G90" s="31" t="s">
        <v>42</v>
      </c>
      <c r="H90" s="23"/>
      <c r="I90" s="23"/>
      <c r="J90" s="23"/>
      <c r="K90" s="23"/>
    </row>
    <row r="91" spans="1:11" ht="14.1" customHeight="1">
      <c r="A91" s="23"/>
      <c r="B91" s="23"/>
      <c r="C91" s="27" t="s">
        <v>43</v>
      </c>
      <c r="D91" s="31" t="s">
        <v>18</v>
      </c>
      <c r="E91" s="31" t="s">
        <v>2097</v>
      </c>
      <c r="F91" s="31" t="s">
        <v>42</v>
      </c>
      <c r="G91" s="31" t="s">
        <v>42</v>
      </c>
      <c r="H91" s="23"/>
      <c r="I91" s="23"/>
      <c r="J91" s="23"/>
      <c r="K91" s="23"/>
    </row>
    <row r="92" spans="1:11" ht="14.1" customHeight="1">
      <c r="A92" s="23"/>
      <c r="B92" s="23"/>
      <c r="C92" s="27" t="s">
        <v>47</v>
      </c>
      <c r="D92" s="31" t="s">
        <v>18</v>
      </c>
      <c r="E92" s="31" t="s">
        <v>2098</v>
      </c>
      <c r="F92" s="31" t="s">
        <v>42</v>
      </c>
      <c r="G92" s="31" t="s">
        <v>42</v>
      </c>
      <c r="H92" s="23"/>
      <c r="I92" s="23"/>
      <c r="J92" s="23"/>
      <c r="K92" s="23"/>
    </row>
    <row r="93" spans="1:11" ht="14.1" customHeight="1">
      <c r="A93" s="23"/>
      <c r="B93" s="23"/>
      <c r="C93" s="1848" t="s">
        <v>24</v>
      </c>
      <c r="D93" s="1849"/>
      <c r="E93" s="1849"/>
      <c r="F93" s="1849"/>
      <c r="G93" s="1849"/>
      <c r="H93" s="23"/>
      <c r="I93" s="23"/>
      <c r="J93" s="23"/>
      <c r="K93" s="23"/>
    </row>
    <row r="94" spans="1:11" ht="14.1" customHeight="1">
      <c r="A94" s="23"/>
      <c r="B94" s="23"/>
      <c r="C94" s="35"/>
      <c r="D94" s="36">
        <v>2023</v>
      </c>
      <c r="E94" s="36">
        <v>2024</v>
      </c>
      <c r="F94" s="36">
        <v>2025</v>
      </c>
      <c r="G94" s="36">
        <v>2026</v>
      </c>
      <c r="H94" s="23"/>
      <c r="I94" s="23"/>
      <c r="J94" s="23"/>
      <c r="K94" s="23"/>
    </row>
    <row r="95" spans="1:11" ht="14.1" customHeight="1">
      <c r="A95" s="23"/>
      <c r="B95" s="23"/>
      <c r="C95" s="37"/>
      <c r="D95" s="38" t="s">
        <v>22</v>
      </c>
      <c r="E95" s="38" t="s">
        <v>23</v>
      </c>
      <c r="F95" s="38" t="s">
        <v>23</v>
      </c>
      <c r="G95" s="38" t="s">
        <v>23</v>
      </c>
      <c r="H95" s="23"/>
      <c r="I95" s="23"/>
      <c r="J95" s="23"/>
      <c r="K95" s="23"/>
    </row>
    <row r="96" spans="1:11" ht="14.1" customHeight="1">
      <c r="A96" s="23"/>
      <c r="B96" s="23"/>
      <c r="C96" s="39" t="s">
        <v>48</v>
      </c>
      <c r="D96" s="40">
        <v>0</v>
      </c>
      <c r="E96" s="40">
        <v>0</v>
      </c>
      <c r="F96" s="40">
        <v>0</v>
      </c>
      <c r="G96" s="40">
        <v>0</v>
      </c>
      <c r="H96" s="23"/>
      <c r="I96" s="23"/>
      <c r="J96" s="23"/>
      <c r="K96" s="23"/>
    </row>
    <row r="97" spans="1:11" ht="14.1" customHeight="1">
      <c r="A97" s="23"/>
      <c r="B97" s="23"/>
      <c r="C97" s="39" t="s">
        <v>49</v>
      </c>
      <c r="D97" s="40">
        <v>0</v>
      </c>
      <c r="E97" s="40">
        <v>0</v>
      </c>
      <c r="F97" s="40">
        <v>0</v>
      </c>
      <c r="G97" s="40">
        <v>0</v>
      </c>
      <c r="H97" s="23"/>
      <c r="I97" s="23"/>
      <c r="J97" s="23"/>
      <c r="K97" s="23"/>
    </row>
    <row r="98" spans="1:11" ht="14.1" customHeight="1">
      <c r="A98" s="23"/>
      <c r="B98" s="23"/>
      <c r="C98" s="39" t="s">
        <v>50</v>
      </c>
      <c r="D98" s="40">
        <v>0</v>
      </c>
      <c r="E98" s="40">
        <v>0</v>
      </c>
      <c r="F98" s="40">
        <v>0</v>
      </c>
      <c r="G98" s="40">
        <v>0</v>
      </c>
      <c r="H98" s="23"/>
      <c r="I98" s="23"/>
      <c r="J98" s="23"/>
      <c r="K98" s="23"/>
    </row>
    <row r="99" spans="1:11" ht="14.1" customHeight="1">
      <c r="A99" s="23"/>
      <c r="B99" s="23"/>
      <c r="C99" s="39" t="s">
        <v>51</v>
      </c>
      <c r="D99" s="40">
        <v>0</v>
      </c>
      <c r="E99" s="40">
        <v>0</v>
      </c>
      <c r="F99" s="40">
        <v>0</v>
      </c>
      <c r="G99" s="40">
        <v>0</v>
      </c>
      <c r="H99" s="23"/>
      <c r="I99" s="23"/>
      <c r="J99" s="23"/>
      <c r="K99" s="23"/>
    </row>
    <row r="100" spans="1:11" ht="14.1" customHeight="1">
      <c r="A100" s="23"/>
      <c r="B100" s="23"/>
      <c r="C100" s="39" t="s">
        <v>49</v>
      </c>
      <c r="D100" s="40">
        <v>0</v>
      </c>
      <c r="E100" s="40">
        <v>0</v>
      </c>
      <c r="F100" s="40">
        <v>0</v>
      </c>
      <c r="G100" s="40">
        <v>0</v>
      </c>
      <c r="H100" s="23"/>
      <c r="I100" s="23"/>
      <c r="J100" s="23"/>
      <c r="K100" s="23"/>
    </row>
    <row r="101" spans="1:11" ht="14.1" customHeight="1">
      <c r="A101" s="23"/>
      <c r="B101" s="23"/>
      <c r="C101" s="39" t="s">
        <v>50</v>
      </c>
      <c r="D101" s="40">
        <v>0</v>
      </c>
      <c r="E101" s="40">
        <v>0</v>
      </c>
      <c r="F101" s="40">
        <v>0</v>
      </c>
      <c r="G101" s="40">
        <v>0</v>
      </c>
      <c r="H101" s="23"/>
      <c r="I101" s="23"/>
      <c r="J101" s="23"/>
      <c r="K101" s="23"/>
    </row>
    <row r="102" spans="1:11" ht="14.1" customHeight="1">
      <c r="A102" s="23"/>
      <c r="B102" s="23"/>
      <c r="C102" s="39" t="s">
        <v>52</v>
      </c>
      <c r="D102" s="40">
        <v>0</v>
      </c>
      <c r="E102" s="40">
        <v>4450000</v>
      </c>
      <c r="F102" s="40">
        <v>4450000</v>
      </c>
      <c r="G102" s="40">
        <v>4450000</v>
      </c>
      <c r="H102" s="23"/>
      <c r="I102" s="23"/>
      <c r="J102" s="23"/>
      <c r="K102" s="23"/>
    </row>
    <row r="103" spans="1:11" ht="14.1" customHeight="1">
      <c r="A103" s="23"/>
      <c r="B103" s="23"/>
      <c r="C103" s="39" t="s">
        <v>49</v>
      </c>
      <c r="D103" s="40">
        <v>0</v>
      </c>
      <c r="E103" s="40">
        <v>4450000</v>
      </c>
      <c r="F103" s="40">
        <v>4450000</v>
      </c>
      <c r="G103" s="40">
        <v>4450000</v>
      </c>
      <c r="H103" s="23"/>
      <c r="I103" s="23"/>
      <c r="J103" s="23"/>
      <c r="K103" s="23"/>
    </row>
    <row r="104" spans="1:11" ht="14.1" customHeight="1">
      <c r="A104" s="23"/>
      <c r="B104" s="23"/>
      <c r="C104" s="39" t="s">
        <v>50</v>
      </c>
      <c r="D104" s="40">
        <v>0</v>
      </c>
      <c r="E104" s="40">
        <v>0</v>
      </c>
      <c r="F104" s="40">
        <v>0</v>
      </c>
      <c r="G104" s="40">
        <v>0</v>
      </c>
      <c r="H104" s="23"/>
      <c r="I104" s="23"/>
      <c r="J104" s="23"/>
      <c r="K104" s="23"/>
    </row>
    <row r="105" spans="1:11" ht="14.1" customHeight="1">
      <c r="A105" s="23"/>
      <c r="B105" s="23"/>
      <c r="C105" s="39" t="s">
        <v>53</v>
      </c>
      <c r="D105" s="40">
        <v>0</v>
      </c>
      <c r="E105" s="40">
        <v>0</v>
      </c>
      <c r="F105" s="40">
        <v>0</v>
      </c>
      <c r="G105" s="40">
        <v>0</v>
      </c>
      <c r="H105" s="23"/>
      <c r="I105" s="23"/>
      <c r="J105" s="23"/>
      <c r="K105" s="23"/>
    </row>
    <row r="106" spans="1:11" ht="14.1" customHeight="1">
      <c r="A106" s="23"/>
      <c r="B106" s="23"/>
      <c r="C106" s="39" t="s">
        <v>49</v>
      </c>
      <c r="D106" s="40">
        <v>0</v>
      </c>
      <c r="E106" s="40">
        <v>0</v>
      </c>
      <c r="F106" s="40">
        <v>0</v>
      </c>
      <c r="G106" s="40">
        <v>0</v>
      </c>
      <c r="H106" s="23"/>
      <c r="I106" s="23"/>
      <c r="J106" s="23"/>
      <c r="K106" s="23"/>
    </row>
    <row r="107" spans="1:11" ht="14.1" customHeight="1">
      <c r="A107" s="23"/>
      <c r="B107" s="23"/>
      <c r="C107" s="39" t="s">
        <v>50</v>
      </c>
      <c r="D107" s="40">
        <v>0</v>
      </c>
      <c r="E107" s="40">
        <v>0</v>
      </c>
      <c r="F107" s="40">
        <v>0</v>
      </c>
      <c r="G107" s="40">
        <v>0</v>
      </c>
      <c r="H107" s="23"/>
      <c r="I107" s="23"/>
      <c r="J107" s="23"/>
      <c r="K107" s="23"/>
    </row>
    <row r="108" spans="1:11" ht="14.1" customHeight="1">
      <c r="A108" s="23"/>
      <c r="B108" s="23"/>
      <c r="C108" s="39" t="s">
        <v>54</v>
      </c>
      <c r="D108" s="40">
        <v>0</v>
      </c>
      <c r="E108" s="40">
        <v>0</v>
      </c>
      <c r="F108" s="40">
        <v>0</v>
      </c>
      <c r="G108" s="40">
        <v>0</v>
      </c>
      <c r="H108" s="23"/>
      <c r="I108" s="23"/>
      <c r="J108" s="23"/>
      <c r="K108" s="23"/>
    </row>
    <row r="109" spans="1:11" ht="14.1" customHeight="1">
      <c r="A109" s="23"/>
      <c r="B109" s="23"/>
      <c r="C109" s="39" t="s">
        <v>49</v>
      </c>
      <c r="D109" s="40">
        <v>0</v>
      </c>
      <c r="E109" s="40">
        <v>0</v>
      </c>
      <c r="F109" s="40">
        <v>0</v>
      </c>
      <c r="G109" s="40">
        <v>0</v>
      </c>
      <c r="H109" s="23"/>
      <c r="I109" s="23"/>
      <c r="J109" s="23"/>
      <c r="K109" s="23"/>
    </row>
    <row r="110" spans="1:11" ht="14.1" customHeight="1">
      <c r="A110" s="23"/>
      <c r="B110" s="23"/>
      <c r="C110" s="39" t="s">
        <v>50</v>
      </c>
      <c r="D110" s="40">
        <v>0</v>
      </c>
      <c r="E110" s="40">
        <v>0</v>
      </c>
      <c r="F110" s="40">
        <v>0</v>
      </c>
      <c r="G110" s="40">
        <v>0</v>
      </c>
      <c r="H110" s="23"/>
      <c r="I110" s="23"/>
      <c r="J110" s="23"/>
      <c r="K110" s="23"/>
    </row>
    <row r="111" spans="1:11" ht="14.1" customHeight="1">
      <c r="A111" s="23"/>
      <c r="B111" s="23"/>
      <c r="C111" s="39" t="s">
        <v>55</v>
      </c>
      <c r="D111" s="40">
        <v>0</v>
      </c>
      <c r="E111" s="40">
        <v>0</v>
      </c>
      <c r="F111" s="40">
        <v>0</v>
      </c>
      <c r="G111" s="40">
        <v>0</v>
      </c>
      <c r="H111" s="23"/>
      <c r="I111" s="23"/>
      <c r="J111" s="23"/>
      <c r="K111" s="23"/>
    </row>
    <row r="112" spans="1:11" ht="14.1" customHeight="1">
      <c r="A112" s="23"/>
      <c r="B112" s="23"/>
      <c r="C112" s="39" t="s">
        <v>49</v>
      </c>
      <c r="D112" s="40">
        <v>0</v>
      </c>
      <c r="E112" s="40">
        <v>0</v>
      </c>
      <c r="F112" s="40">
        <v>0</v>
      </c>
      <c r="G112" s="40">
        <v>0</v>
      </c>
      <c r="H112" s="23"/>
      <c r="I112" s="23"/>
      <c r="J112" s="23"/>
      <c r="K112" s="23"/>
    </row>
    <row r="113" spans="1:11" ht="14.1" customHeight="1">
      <c r="A113" s="23"/>
      <c r="B113" s="23"/>
      <c r="C113" s="39" t="s">
        <v>50</v>
      </c>
      <c r="D113" s="40">
        <v>0</v>
      </c>
      <c r="E113" s="40">
        <v>0</v>
      </c>
      <c r="F113" s="40">
        <v>0</v>
      </c>
      <c r="G113" s="40">
        <v>0</v>
      </c>
      <c r="H113" s="23"/>
      <c r="I113" s="23"/>
      <c r="J113" s="23"/>
      <c r="K113" s="23"/>
    </row>
    <row r="114" spans="1:11" ht="14.1" customHeight="1">
      <c r="A114" s="23"/>
      <c r="B114" s="23"/>
      <c r="C114" s="39" t="s">
        <v>56</v>
      </c>
      <c r="D114" s="40">
        <v>0</v>
      </c>
      <c r="E114" s="40">
        <v>0</v>
      </c>
      <c r="F114" s="40">
        <v>0</v>
      </c>
      <c r="G114" s="40">
        <v>0</v>
      </c>
      <c r="H114" s="23"/>
      <c r="I114" s="23"/>
      <c r="J114" s="23"/>
      <c r="K114" s="23"/>
    </row>
    <row r="115" spans="1:11" ht="14.1" customHeight="1">
      <c r="A115" s="23"/>
      <c r="B115" s="23"/>
      <c r="C115" s="39" t="s">
        <v>49</v>
      </c>
      <c r="D115" s="40">
        <v>0</v>
      </c>
      <c r="E115" s="40">
        <v>0</v>
      </c>
      <c r="F115" s="40">
        <v>0</v>
      </c>
      <c r="G115" s="40">
        <v>0</v>
      </c>
      <c r="H115" s="23"/>
      <c r="I115" s="23"/>
      <c r="J115" s="23"/>
      <c r="K115" s="23"/>
    </row>
    <row r="116" spans="1:11" ht="14.1" customHeight="1">
      <c r="A116" s="23"/>
      <c r="B116" s="23"/>
      <c r="C116" s="39" t="s">
        <v>50</v>
      </c>
      <c r="D116" s="40">
        <v>0</v>
      </c>
      <c r="E116" s="40">
        <v>0</v>
      </c>
      <c r="F116" s="40">
        <v>0</v>
      </c>
      <c r="G116" s="40">
        <v>0</v>
      </c>
      <c r="H116" s="23"/>
      <c r="I116" s="23"/>
      <c r="J116" s="23"/>
      <c r="K116" s="23"/>
    </row>
    <row r="117" spans="1:11" ht="14.1" customHeight="1">
      <c r="A117" s="23"/>
      <c r="B117" s="23"/>
      <c r="C117" s="39" t="s">
        <v>57</v>
      </c>
      <c r="D117" s="40">
        <v>0</v>
      </c>
      <c r="E117" s="40">
        <v>0</v>
      </c>
      <c r="F117" s="40">
        <v>0</v>
      </c>
      <c r="G117" s="40">
        <v>0</v>
      </c>
      <c r="H117" s="23"/>
      <c r="I117" s="23"/>
      <c r="J117" s="23"/>
      <c r="K117" s="23"/>
    </row>
    <row r="118" spans="1:11" ht="14.1" customHeight="1">
      <c r="A118" s="23"/>
      <c r="B118" s="23"/>
      <c r="C118" s="39" t="s">
        <v>49</v>
      </c>
      <c r="D118" s="40">
        <v>0</v>
      </c>
      <c r="E118" s="40">
        <v>0</v>
      </c>
      <c r="F118" s="40">
        <v>0</v>
      </c>
      <c r="G118" s="40">
        <v>0</v>
      </c>
      <c r="H118" s="23"/>
      <c r="I118" s="23"/>
      <c r="J118" s="23"/>
      <c r="K118" s="23"/>
    </row>
    <row r="119" spans="1:11" ht="14.1" customHeight="1">
      <c r="A119" s="23"/>
      <c r="B119" s="23"/>
      <c r="C119" s="39" t="s">
        <v>58</v>
      </c>
      <c r="D119" s="40">
        <v>0</v>
      </c>
      <c r="E119" s="40">
        <v>0</v>
      </c>
      <c r="F119" s="40">
        <v>0</v>
      </c>
      <c r="G119" s="40">
        <v>0</v>
      </c>
      <c r="H119" s="23"/>
      <c r="I119" s="23"/>
      <c r="J119" s="23"/>
      <c r="K119" s="23"/>
    </row>
    <row r="120" spans="1:11" ht="14.1" customHeight="1">
      <c r="A120" s="23"/>
      <c r="B120" s="23"/>
      <c r="C120" s="39" t="s">
        <v>59</v>
      </c>
      <c r="D120" s="40">
        <v>0</v>
      </c>
      <c r="E120" s="40">
        <v>0</v>
      </c>
      <c r="F120" s="40">
        <v>0</v>
      </c>
      <c r="G120" s="40">
        <v>0</v>
      </c>
      <c r="H120" s="23"/>
      <c r="I120" s="23"/>
      <c r="J120" s="23"/>
      <c r="K120" s="23"/>
    </row>
    <row r="121" spans="1:11" ht="14.1" customHeight="1">
      <c r="A121" s="23"/>
      <c r="B121" s="23"/>
      <c r="C121" s="39" t="s">
        <v>60</v>
      </c>
      <c r="D121" s="40">
        <v>0</v>
      </c>
      <c r="E121" s="40">
        <v>0</v>
      </c>
      <c r="F121" s="40">
        <v>0</v>
      </c>
      <c r="G121" s="40">
        <v>0</v>
      </c>
      <c r="H121" s="23"/>
      <c r="I121" s="23"/>
      <c r="J121" s="23"/>
      <c r="K121" s="23"/>
    </row>
    <row r="122" spans="1:11" ht="14.1" customHeight="1">
      <c r="A122" s="23"/>
      <c r="B122" s="23"/>
      <c r="C122" s="39" t="s">
        <v>61</v>
      </c>
      <c r="D122" s="40">
        <v>0</v>
      </c>
      <c r="E122" s="40">
        <v>0</v>
      </c>
      <c r="F122" s="40">
        <v>0</v>
      </c>
      <c r="G122" s="40">
        <v>0</v>
      </c>
      <c r="H122" s="23"/>
      <c r="I122" s="23"/>
      <c r="J122" s="23"/>
      <c r="K122" s="23"/>
    </row>
    <row r="123" spans="1:11" ht="14.1" customHeight="1">
      <c r="A123" s="23"/>
      <c r="B123" s="23"/>
      <c r="C123" s="39" t="s">
        <v>62</v>
      </c>
      <c r="D123" s="40">
        <v>0</v>
      </c>
      <c r="E123" s="40">
        <v>0</v>
      </c>
      <c r="F123" s="40">
        <v>0</v>
      </c>
      <c r="G123" s="40">
        <v>0</v>
      </c>
      <c r="H123" s="23"/>
      <c r="I123" s="23"/>
      <c r="J123" s="23"/>
      <c r="K123" s="23"/>
    </row>
    <row r="124" spans="1:11" ht="14.1" customHeight="1">
      <c r="A124" s="23"/>
      <c r="B124" s="23"/>
      <c r="C124" s="39" t="s">
        <v>49</v>
      </c>
      <c r="D124" s="40">
        <v>0</v>
      </c>
      <c r="E124" s="40">
        <v>0</v>
      </c>
      <c r="F124" s="40">
        <v>0</v>
      </c>
      <c r="G124" s="40">
        <v>0</v>
      </c>
      <c r="H124" s="23"/>
      <c r="I124" s="23"/>
      <c r="J124" s="23"/>
      <c r="K124" s="23"/>
    </row>
    <row r="125" spans="1:11" ht="14.1" customHeight="1">
      <c r="A125" s="23"/>
      <c r="B125" s="23"/>
      <c r="C125" s="39" t="s">
        <v>58</v>
      </c>
      <c r="D125" s="40">
        <v>0</v>
      </c>
      <c r="E125" s="40">
        <v>0</v>
      </c>
      <c r="F125" s="40">
        <v>0</v>
      </c>
      <c r="G125" s="40">
        <v>0</v>
      </c>
      <c r="H125" s="23"/>
      <c r="I125" s="23"/>
      <c r="J125" s="23"/>
      <c r="K125" s="23"/>
    </row>
    <row r="126" spans="1:11" ht="14.1" customHeight="1">
      <c r="A126" s="23"/>
      <c r="B126" s="23"/>
      <c r="C126" s="39" t="s">
        <v>59</v>
      </c>
      <c r="D126" s="40">
        <v>0</v>
      </c>
      <c r="E126" s="40">
        <v>0</v>
      </c>
      <c r="F126" s="40">
        <v>0</v>
      </c>
      <c r="G126" s="40">
        <v>0</v>
      </c>
      <c r="H126" s="23"/>
      <c r="I126" s="23"/>
      <c r="J126" s="23"/>
      <c r="K126" s="23"/>
    </row>
    <row r="127" spans="1:11" ht="14.1" customHeight="1">
      <c r="A127" s="23"/>
      <c r="B127" s="23"/>
      <c r="C127" s="39" t="s">
        <v>60</v>
      </c>
      <c r="D127" s="40">
        <v>0</v>
      </c>
      <c r="E127" s="40">
        <v>0</v>
      </c>
      <c r="F127" s="40">
        <v>0</v>
      </c>
      <c r="G127" s="40">
        <v>0</v>
      </c>
      <c r="H127" s="23"/>
      <c r="I127" s="23"/>
      <c r="J127" s="23"/>
      <c r="K127" s="23"/>
    </row>
    <row r="128" spans="1:11" ht="14.1" customHeight="1">
      <c r="A128" s="23"/>
      <c r="B128" s="23"/>
      <c r="C128" s="39" t="s">
        <v>61</v>
      </c>
      <c r="D128" s="40">
        <v>0</v>
      </c>
      <c r="E128" s="40">
        <v>0</v>
      </c>
      <c r="F128" s="40">
        <v>0</v>
      </c>
      <c r="G128" s="40">
        <v>0</v>
      </c>
      <c r="H128" s="23"/>
      <c r="I128" s="23"/>
      <c r="J128" s="23"/>
      <c r="K128" s="23"/>
    </row>
    <row r="129" spans="1:11" ht="14.1" customHeight="1">
      <c r="A129" s="23"/>
      <c r="B129" s="23"/>
      <c r="C129" s="39" t="s">
        <v>63</v>
      </c>
      <c r="D129" s="40">
        <v>0</v>
      </c>
      <c r="E129" s="40">
        <v>0</v>
      </c>
      <c r="F129" s="40">
        <v>0</v>
      </c>
      <c r="G129" s="40">
        <v>0</v>
      </c>
      <c r="H129" s="23"/>
      <c r="I129" s="23"/>
      <c r="J129" s="23"/>
      <c r="K129" s="23"/>
    </row>
    <row r="130" spans="1:11" ht="14.1" customHeight="1">
      <c r="A130" s="23"/>
      <c r="B130" s="23"/>
      <c r="C130" s="39" t="s">
        <v>49</v>
      </c>
      <c r="D130" s="40">
        <v>0</v>
      </c>
      <c r="E130" s="40">
        <v>0</v>
      </c>
      <c r="F130" s="40">
        <v>0</v>
      </c>
      <c r="G130" s="40">
        <v>0</v>
      </c>
      <c r="H130" s="23"/>
      <c r="I130" s="23"/>
      <c r="J130" s="23"/>
      <c r="K130" s="23"/>
    </row>
    <row r="131" spans="1:11" ht="14.1" customHeight="1">
      <c r="A131" s="23"/>
      <c r="B131" s="23"/>
      <c r="C131" s="39" t="s">
        <v>58</v>
      </c>
      <c r="D131" s="40">
        <v>0</v>
      </c>
      <c r="E131" s="40">
        <v>0</v>
      </c>
      <c r="F131" s="40">
        <v>0</v>
      </c>
      <c r="G131" s="40">
        <v>0</v>
      </c>
      <c r="H131" s="23"/>
      <c r="I131" s="23"/>
      <c r="J131" s="23"/>
      <c r="K131" s="23"/>
    </row>
    <row r="132" spans="1:11" ht="14.1" customHeight="1">
      <c r="A132" s="23"/>
      <c r="B132" s="23"/>
      <c r="C132" s="39" t="s">
        <v>59</v>
      </c>
      <c r="D132" s="40">
        <v>0</v>
      </c>
      <c r="E132" s="40">
        <v>0</v>
      </c>
      <c r="F132" s="40">
        <v>0</v>
      </c>
      <c r="G132" s="40">
        <v>0</v>
      </c>
      <c r="H132" s="23"/>
      <c r="I132" s="23"/>
      <c r="J132" s="23"/>
      <c r="K132" s="23"/>
    </row>
    <row r="133" spans="1:11" ht="14.1" customHeight="1">
      <c r="A133" s="23"/>
      <c r="B133" s="23"/>
      <c r="C133" s="39" t="s">
        <v>60</v>
      </c>
      <c r="D133" s="40">
        <v>0</v>
      </c>
      <c r="E133" s="40">
        <v>0</v>
      </c>
      <c r="F133" s="40">
        <v>0</v>
      </c>
      <c r="G133" s="40">
        <v>0</v>
      </c>
      <c r="H133" s="23"/>
      <c r="I133" s="23"/>
      <c r="J133" s="23"/>
      <c r="K133" s="23"/>
    </row>
    <row r="134" spans="1:11" ht="14.1" customHeight="1">
      <c r="A134" s="23"/>
      <c r="B134" s="23"/>
      <c r="C134" s="39" t="s">
        <v>61</v>
      </c>
      <c r="D134" s="40">
        <v>0</v>
      </c>
      <c r="E134" s="40">
        <v>0</v>
      </c>
      <c r="F134" s="40">
        <v>0</v>
      </c>
      <c r="G134" s="40">
        <v>0</v>
      </c>
      <c r="H134" s="23"/>
      <c r="I134" s="23"/>
      <c r="J134" s="23"/>
      <c r="K134" s="23"/>
    </row>
    <row r="135" spans="1:11" ht="14.1" customHeight="1">
      <c r="A135" s="23"/>
      <c r="B135" s="23"/>
      <c r="C135" s="39" t="s">
        <v>64</v>
      </c>
      <c r="D135" s="40">
        <v>0</v>
      </c>
      <c r="E135" s="40">
        <v>0</v>
      </c>
      <c r="F135" s="40">
        <v>0</v>
      </c>
      <c r="G135" s="40">
        <v>0</v>
      </c>
      <c r="H135" s="23"/>
      <c r="I135" s="23"/>
      <c r="J135" s="23"/>
      <c r="K135" s="23"/>
    </row>
    <row r="136" spans="1:11" ht="14.1" customHeight="1">
      <c r="A136" s="23"/>
      <c r="B136" s="23"/>
      <c r="C136" s="39" t="s">
        <v>65</v>
      </c>
      <c r="D136" s="40">
        <v>0</v>
      </c>
      <c r="E136" s="40">
        <v>0</v>
      </c>
      <c r="F136" s="40">
        <v>0</v>
      </c>
      <c r="G136" s="40">
        <v>0</v>
      </c>
      <c r="H136" s="23"/>
      <c r="I136" s="23"/>
      <c r="J136" s="23"/>
      <c r="K136" s="23"/>
    </row>
    <row r="137" spans="1:11" ht="14.1" customHeight="1">
      <c r="A137" s="23"/>
      <c r="B137" s="23"/>
      <c r="C137" s="41" t="s">
        <v>25</v>
      </c>
      <c r="D137" s="40">
        <v>0</v>
      </c>
      <c r="E137" s="40">
        <v>4450000</v>
      </c>
      <c r="F137" s="40">
        <v>4450000</v>
      </c>
      <c r="G137" s="40">
        <v>4450000</v>
      </c>
      <c r="H137" s="23"/>
      <c r="I137" s="23"/>
      <c r="J137" s="23"/>
      <c r="K137" s="23"/>
    </row>
    <row r="138" spans="1:11" ht="27" customHeight="1">
      <c r="A138" s="23"/>
      <c r="B138" s="23"/>
      <c r="C138" s="26" t="s">
        <v>16</v>
      </c>
      <c r="D138" s="1854" t="s">
        <v>2099</v>
      </c>
      <c r="E138" s="1855"/>
      <c r="F138" s="1855"/>
      <c r="G138" s="1855"/>
      <c r="H138" s="23"/>
      <c r="I138" s="23"/>
      <c r="J138" s="23"/>
      <c r="K138" s="23"/>
    </row>
    <row r="139" spans="1:11">
      <c r="A139" s="23"/>
      <c r="B139" s="23"/>
      <c r="C139" s="27" t="s">
        <v>223</v>
      </c>
      <c r="D139" s="28">
        <v>2023</v>
      </c>
      <c r="E139" s="28">
        <v>2024</v>
      </c>
      <c r="F139" s="28">
        <v>2025</v>
      </c>
      <c r="G139" s="28">
        <v>2026</v>
      </c>
      <c r="H139" s="23"/>
      <c r="I139" s="23"/>
      <c r="J139" s="23"/>
      <c r="K139" s="23"/>
    </row>
    <row r="140" spans="1:11" ht="14.1" customHeight="1">
      <c r="A140" s="23"/>
      <c r="B140" s="23"/>
      <c r="C140" s="29"/>
      <c r="D140" s="30" t="s">
        <v>22</v>
      </c>
      <c r="E140" s="30" t="s">
        <v>23</v>
      </c>
      <c r="F140" s="30" t="s">
        <v>23</v>
      </c>
      <c r="G140" s="30" t="s">
        <v>23</v>
      </c>
      <c r="H140" s="23"/>
      <c r="I140" s="23"/>
      <c r="J140" s="23"/>
      <c r="K140" s="23"/>
    </row>
    <row r="141" spans="1:11" ht="30.95" customHeight="1">
      <c r="A141" s="23"/>
      <c r="B141" s="23"/>
      <c r="C141" s="27" t="s">
        <v>2100</v>
      </c>
      <c r="D141" s="31" t="s">
        <v>18</v>
      </c>
      <c r="E141" s="31" t="s">
        <v>270</v>
      </c>
      <c r="F141" s="31" t="s">
        <v>295</v>
      </c>
      <c r="G141" s="31" t="s">
        <v>295</v>
      </c>
      <c r="H141" s="23"/>
      <c r="I141" s="23"/>
      <c r="J141" s="23"/>
      <c r="K141" s="23"/>
    </row>
    <row r="142" spans="1:11" ht="30.95" customHeight="1">
      <c r="A142" s="23"/>
      <c r="B142" s="23"/>
      <c r="C142" s="27" t="s">
        <v>2101</v>
      </c>
      <c r="D142" s="31" t="s">
        <v>18</v>
      </c>
      <c r="E142" s="31" t="s">
        <v>2102</v>
      </c>
      <c r="F142" s="31" t="s">
        <v>2102</v>
      </c>
      <c r="G142" s="31" t="s">
        <v>2102</v>
      </c>
      <c r="H142" s="23"/>
      <c r="I142" s="23"/>
      <c r="J142" s="23"/>
      <c r="K142" s="23"/>
    </row>
    <row r="143" spans="1:11" ht="14.1" customHeight="1">
      <c r="A143" s="23"/>
      <c r="B143" s="23"/>
      <c r="C143" s="1852" t="s">
        <v>27</v>
      </c>
      <c r="D143" s="1853"/>
      <c r="E143" s="1853"/>
      <c r="F143" s="1853"/>
      <c r="G143" s="1853"/>
      <c r="H143" s="23"/>
      <c r="I143" s="23"/>
      <c r="J143" s="23"/>
      <c r="K143" s="23"/>
    </row>
    <row r="144" spans="1:11" ht="14.1" customHeight="1">
      <c r="A144" s="23"/>
      <c r="B144" s="23"/>
      <c r="C144" s="32" t="s">
        <v>2071</v>
      </c>
      <c r="D144" s="1852" t="s">
        <v>2072</v>
      </c>
      <c r="E144" s="1853"/>
      <c r="F144" s="1853"/>
      <c r="G144" s="1853"/>
      <c r="H144" s="23"/>
      <c r="I144" s="23"/>
      <c r="J144" s="23"/>
      <c r="K144" s="23"/>
    </row>
    <row r="145" spans="1:11" ht="18" customHeight="1">
      <c r="A145" s="23"/>
      <c r="B145" s="23"/>
      <c r="C145" s="33" t="s">
        <v>19</v>
      </c>
      <c r="D145" s="1850" t="s">
        <v>2103</v>
      </c>
      <c r="E145" s="1851"/>
      <c r="F145" s="1851"/>
      <c r="G145" s="1851"/>
      <c r="H145" s="23"/>
      <c r="I145" s="23"/>
      <c r="J145" s="23"/>
      <c r="K145" s="23"/>
    </row>
    <row r="146" spans="1:11" ht="18" customHeight="1">
      <c r="A146" s="23"/>
      <c r="B146" s="23"/>
      <c r="C146" s="34" t="s">
        <v>20</v>
      </c>
      <c r="D146" s="1846" t="s">
        <v>2104</v>
      </c>
      <c r="E146" s="1847"/>
      <c r="F146" s="1847"/>
      <c r="G146" s="1847"/>
      <c r="H146" s="23"/>
      <c r="I146" s="23"/>
      <c r="J146" s="23"/>
      <c r="K146" s="23"/>
    </row>
    <row r="147" spans="1:11" ht="18" customHeight="1">
      <c r="A147" s="23"/>
      <c r="B147" s="23"/>
      <c r="C147" s="34" t="s">
        <v>21</v>
      </c>
      <c r="D147" s="1846" t="s">
        <v>2105</v>
      </c>
      <c r="E147" s="1847"/>
      <c r="F147" s="1847"/>
      <c r="G147" s="1847"/>
      <c r="H147" s="23"/>
      <c r="I147" s="23"/>
      <c r="J147" s="23"/>
      <c r="K147" s="23"/>
    </row>
    <row r="148" spans="1:11" ht="15" customHeight="1">
      <c r="A148" s="23"/>
      <c r="B148" s="23"/>
      <c r="C148" s="35"/>
      <c r="D148" s="36">
        <v>2023</v>
      </c>
      <c r="E148" s="36">
        <v>2024</v>
      </c>
      <c r="F148" s="36">
        <v>2025</v>
      </c>
      <c r="G148" s="36">
        <v>2026</v>
      </c>
      <c r="H148" s="23"/>
      <c r="I148" s="23"/>
      <c r="J148" s="23"/>
      <c r="K148" s="23"/>
    </row>
    <row r="149" spans="1:11" ht="15" customHeight="1">
      <c r="A149" s="23"/>
      <c r="B149" s="23"/>
      <c r="C149" s="37"/>
      <c r="D149" s="38" t="s">
        <v>22</v>
      </c>
      <c r="E149" s="38" t="s">
        <v>23</v>
      </c>
      <c r="F149" s="38" t="s">
        <v>23</v>
      </c>
      <c r="G149" s="38" t="s">
        <v>23</v>
      </c>
      <c r="H149" s="23"/>
      <c r="I149" s="23"/>
      <c r="J149" s="23"/>
      <c r="K149" s="23"/>
    </row>
    <row r="150" spans="1:11" ht="14.1" customHeight="1">
      <c r="A150" s="23"/>
      <c r="B150" s="23"/>
      <c r="C150" s="27" t="s">
        <v>33</v>
      </c>
      <c r="D150" s="31" t="s">
        <v>2106</v>
      </c>
      <c r="E150" s="31" t="s">
        <v>2106</v>
      </c>
      <c r="F150" s="31" t="s">
        <v>2106</v>
      </c>
      <c r="G150" s="31" t="s">
        <v>2106</v>
      </c>
      <c r="H150" s="23"/>
      <c r="I150" s="23"/>
      <c r="J150" s="23"/>
      <c r="K150" s="23"/>
    </row>
    <row r="151" spans="1:11" ht="14.1" customHeight="1">
      <c r="A151" s="23"/>
      <c r="B151" s="23"/>
      <c r="C151" s="27" t="s">
        <v>35</v>
      </c>
      <c r="D151" s="31" t="s">
        <v>2107</v>
      </c>
      <c r="E151" s="31" t="s">
        <v>2108</v>
      </c>
      <c r="F151" s="31" t="s">
        <v>2108</v>
      </c>
      <c r="G151" s="31" t="s">
        <v>2108</v>
      </c>
      <c r="H151" s="23"/>
      <c r="I151" s="23"/>
      <c r="J151" s="23"/>
      <c r="K151" s="23"/>
    </row>
    <row r="152" spans="1:11" ht="14.1" customHeight="1">
      <c r="A152" s="23"/>
      <c r="B152" s="23"/>
      <c r="C152" s="27" t="s">
        <v>40</v>
      </c>
      <c r="D152" s="31" t="s">
        <v>2109</v>
      </c>
      <c r="E152" s="31" t="s">
        <v>2110</v>
      </c>
      <c r="F152" s="31" t="s">
        <v>2110</v>
      </c>
      <c r="G152" s="31" t="s">
        <v>2110</v>
      </c>
      <c r="H152" s="23"/>
      <c r="I152" s="23"/>
      <c r="J152" s="23"/>
      <c r="K152" s="23"/>
    </row>
    <row r="153" spans="1:11" ht="14.1" customHeight="1">
      <c r="A153" s="23"/>
      <c r="B153" s="23"/>
      <c r="C153" s="27" t="s">
        <v>41</v>
      </c>
      <c r="D153" s="31" t="s">
        <v>18</v>
      </c>
      <c r="E153" s="31" t="s">
        <v>42</v>
      </c>
      <c r="F153" s="31" t="s">
        <v>42</v>
      </c>
      <c r="G153" s="31" t="s">
        <v>42</v>
      </c>
      <c r="H153" s="23"/>
      <c r="I153" s="23"/>
      <c r="J153" s="23"/>
      <c r="K153" s="23"/>
    </row>
    <row r="154" spans="1:11" ht="14.1" customHeight="1">
      <c r="A154" s="23"/>
      <c r="B154" s="23"/>
      <c r="C154" s="27" t="s">
        <v>43</v>
      </c>
      <c r="D154" s="31" t="s">
        <v>18</v>
      </c>
      <c r="E154" s="31" t="s">
        <v>2111</v>
      </c>
      <c r="F154" s="31" t="s">
        <v>42</v>
      </c>
      <c r="G154" s="31" t="s">
        <v>42</v>
      </c>
      <c r="H154" s="23"/>
      <c r="I154" s="23"/>
      <c r="J154" s="23"/>
      <c r="K154" s="23"/>
    </row>
    <row r="155" spans="1:11" ht="14.1" customHeight="1">
      <c r="A155" s="23"/>
      <c r="B155" s="23"/>
      <c r="C155" s="27" t="s">
        <v>47</v>
      </c>
      <c r="D155" s="31" t="s">
        <v>18</v>
      </c>
      <c r="E155" s="31" t="s">
        <v>2111</v>
      </c>
      <c r="F155" s="31" t="s">
        <v>42</v>
      </c>
      <c r="G155" s="31" t="s">
        <v>42</v>
      </c>
      <c r="H155" s="23"/>
      <c r="I155" s="23"/>
      <c r="J155" s="23"/>
      <c r="K155" s="23"/>
    </row>
    <row r="156" spans="1:11" ht="14.1" customHeight="1">
      <c r="A156" s="23"/>
      <c r="B156" s="23"/>
      <c r="C156" s="1848" t="s">
        <v>24</v>
      </c>
      <c r="D156" s="1849"/>
      <c r="E156" s="1849"/>
      <c r="F156" s="1849"/>
      <c r="G156" s="1849"/>
      <c r="H156" s="23"/>
      <c r="I156" s="23"/>
      <c r="J156" s="23"/>
      <c r="K156" s="23"/>
    </row>
    <row r="157" spans="1:11" ht="14.1" customHeight="1">
      <c r="A157" s="23"/>
      <c r="B157" s="23"/>
      <c r="C157" s="35"/>
      <c r="D157" s="36">
        <v>2023</v>
      </c>
      <c r="E157" s="36">
        <v>2024</v>
      </c>
      <c r="F157" s="36">
        <v>2025</v>
      </c>
      <c r="G157" s="36">
        <v>2026</v>
      </c>
      <c r="H157" s="23"/>
      <c r="I157" s="23"/>
      <c r="J157" s="23"/>
      <c r="K157" s="23"/>
    </row>
    <row r="158" spans="1:11" ht="14.1" customHeight="1">
      <c r="A158" s="23"/>
      <c r="B158" s="23"/>
      <c r="C158" s="37"/>
      <c r="D158" s="38" t="s">
        <v>22</v>
      </c>
      <c r="E158" s="38" t="s">
        <v>23</v>
      </c>
      <c r="F158" s="38" t="s">
        <v>23</v>
      </c>
      <c r="G158" s="38" t="s">
        <v>23</v>
      </c>
      <c r="H158" s="23"/>
      <c r="I158" s="23"/>
      <c r="J158" s="23"/>
      <c r="K158" s="23"/>
    </row>
    <row r="159" spans="1:11" ht="14.1" customHeight="1">
      <c r="A159" s="23"/>
      <c r="B159" s="23"/>
      <c r="C159" s="39" t="s">
        <v>48</v>
      </c>
      <c r="D159" s="40">
        <v>0</v>
      </c>
      <c r="E159" s="40">
        <v>0</v>
      </c>
      <c r="F159" s="40">
        <v>0</v>
      </c>
      <c r="G159" s="40">
        <v>0</v>
      </c>
      <c r="H159" s="23"/>
      <c r="I159" s="23"/>
      <c r="J159" s="23"/>
      <c r="K159" s="23"/>
    </row>
    <row r="160" spans="1:11" ht="14.1" customHeight="1">
      <c r="A160" s="23"/>
      <c r="B160" s="23"/>
      <c r="C160" s="39" t="s">
        <v>49</v>
      </c>
      <c r="D160" s="40">
        <v>0</v>
      </c>
      <c r="E160" s="40">
        <v>0</v>
      </c>
      <c r="F160" s="40">
        <v>0</v>
      </c>
      <c r="G160" s="40">
        <v>0</v>
      </c>
      <c r="H160" s="23"/>
      <c r="I160" s="23"/>
      <c r="J160" s="23"/>
      <c r="K160" s="23"/>
    </row>
    <row r="161" spans="1:11" ht="14.1" customHeight="1">
      <c r="A161" s="23"/>
      <c r="B161" s="23"/>
      <c r="C161" s="39" t="s">
        <v>50</v>
      </c>
      <c r="D161" s="40">
        <v>0</v>
      </c>
      <c r="E161" s="40">
        <v>0</v>
      </c>
      <c r="F161" s="40">
        <v>0</v>
      </c>
      <c r="G161" s="40">
        <v>0</v>
      </c>
      <c r="H161" s="23"/>
      <c r="I161" s="23"/>
      <c r="J161" s="23"/>
      <c r="K161" s="23"/>
    </row>
    <row r="162" spans="1:11" ht="14.1" customHeight="1">
      <c r="A162" s="23"/>
      <c r="B162" s="23"/>
      <c r="C162" s="39" t="s">
        <v>51</v>
      </c>
      <c r="D162" s="40">
        <v>0</v>
      </c>
      <c r="E162" s="40">
        <v>0</v>
      </c>
      <c r="F162" s="40">
        <v>0</v>
      </c>
      <c r="G162" s="40">
        <v>0</v>
      </c>
      <c r="H162" s="23"/>
      <c r="I162" s="23"/>
      <c r="J162" s="23"/>
      <c r="K162" s="23"/>
    </row>
    <row r="163" spans="1:11" ht="14.1" customHeight="1">
      <c r="A163" s="23"/>
      <c r="B163" s="23"/>
      <c r="C163" s="39" t="s">
        <v>49</v>
      </c>
      <c r="D163" s="40">
        <v>0</v>
      </c>
      <c r="E163" s="40">
        <v>0</v>
      </c>
      <c r="F163" s="40">
        <v>0</v>
      </c>
      <c r="G163" s="40">
        <v>0</v>
      </c>
      <c r="H163" s="23"/>
      <c r="I163" s="23"/>
      <c r="J163" s="23"/>
      <c r="K163" s="23"/>
    </row>
    <row r="164" spans="1:11" ht="14.1" customHeight="1">
      <c r="A164" s="23"/>
      <c r="B164" s="23"/>
      <c r="C164" s="39" t="s">
        <v>50</v>
      </c>
      <c r="D164" s="40">
        <v>0</v>
      </c>
      <c r="E164" s="40">
        <v>0</v>
      </c>
      <c r="F164" s="40">
        <v>0</v>
      </c>
      <c r="G164" s="40">
        <v>0</v>
      </c>
      <c r="H164" s="23"/>
      <c r="I164" s="23"/>
      <c r="J164" s="23"/>
      <c r="K164" s="23"/>
    </row>
    <row r="165" spans="1:11" ht="14.1" customHeight="1">
      <c r="A165" s="23"/>
      <c r="B165" s="23"/>
      <c r="C165" s="39" t="s">
        <v>52</v>
      </c>
      <c r="D165" s="40">
        <v>0</v>
      </c>
      <c r="E165" s="40">
        <v>83000000</v>
      </c>
      <c r="F165" s="40">
        <v>83000000</v>
      </c>
      <c r="G165" s="40">
        <v>83000000</v>
      </c>
      <c r="H165" s="23"/>
      <c r="I165" s="23"/>
      <c r="J165" s="23"/>
      <c r="K165" s="23"/>
    </row>
    <row r="166" spans="1:11" ht="14.1" customHeight="1">
      <c r="A166" s="23"/>
      <c r="B166" s="23"/>
      <c r="C166" s="39" t="s">
        <v>49</v>
      </c>
      <c r="D166" s="40">
        <v>0</v>
      </c>
      <c r="E166" s="40">
        <v>83000000</v>
      </c>
      <c r="F166" s="40">
        <v>83000000</v>
      </c>
      <c r="G166" s="40">
        <v>83000000</v>
      </c>
      <c r="H166" s="23"/>
      <c r="I166" s="23"/>
      <c r="J166" s="23"/>
      <c r="K166" s="23"/>
    </row>
    <row r="167" spans="1:11" ht="14.1" customHeight="1">
      <c r="A167" s="23"/>
      <c r="B167" s="23"/>
      <c r="C167" s="39" t="s">
        <v>50</v>
      </c>
      <c r="D167" s="40">
        <v>0</v>
      </c>
      <c r="E167" s="40">
        <v>0</v>
      </c>
      <c r="F167" s="40">
        <v>0</v>
      </c>
      <c r="G167" s="40">
        <v>0</v>
      </c>
      <c r="H167" s="23"/>
      <c r="I167" s="23"/>
      <c r="J167" s="23"/>
      <c r="K167" s="23"/>
    </row>
    <row r="168" spans="1:11" ht="14.1" customHeight="1">
      <c r="A168" s="23"/>
      <c r="B168" s="23"/>
      <c r="C168" s="39" t="s">
        <v>53</v>
      </c>
      <c r="D168" s="40">
        <v>0</v>
      </c>
      <c r="E168" s="40">
        <v>0</v>
      </c>
      <c r="F168" s="40">
        <v>0</v>
      </c>
      <c r="G168" s="40">
        <v>0</v>
      </c>
      <c r="H168" s="23"/>
      <c r="I168" s="23"/>
      <c r="J168" s="23"/>
      <c r="K168" s="23"/>
    </row>
    <row r="169" spans="1:11" ht="14.1" customHeight="1">
      <c r="A169" s="23"/>
      <c r="B169" s="23"/>
      <c r="C169" s="39" t="s">
        <v>49</v>
      </c>
      <c r="D169" s="40">
        <v>0</v>
      </c>
      <c r="E169" s="40">
        <v>0</v>
      </c>
      <c r="F169" s="40">
        <v>0</v>
      </c>
      <c r="G169" s="40">
        <v>0</v>
      </c>
      <c r="H169" s="23"/>
      <c r="I169" s="23"/>
      <c r="J169" s="23"/>
      <c r="K169" s="23"/>
    </row>
    <row r="170" spans="1:11" ht="14.1" customHeight="1">
      <c r="A170" s="23"/>
      <c r="B170" s="23"/>
      <c r="C170" s="39" t="s">
        <v>50</v>
      </c>
      <c r="D170" s="40">
        <v>0</v>
      </c>
      <c r="E170" s="40">
        <v>0</v>
      </c>
      <c r="F170" s="40">
        <v>0</v>
      </c>
      <c r="G170" s="40">
        <v>0</v>
      </c>
      <c r="H170" s="23"/>
      <c r="I170" s="23"/>
      <c r="J170" s="23"/>
      <c r="K170" s="23"/>
    </row>
    <row r="171" spans="1:11" ht="14.1" customHeight="1">
      <c r="A171" s="23"/>
      <c r="B171" s="23"/>
      <c r="C171" s="39" t="s">
        <v>54</v>
      </c>
      <c r="D171" s="40">
        <v>0</v>
      </c>
      <c r="E171" s="40">
        <v>0</v>
      </c>
      <c r="F171" s="40">
        <v>0</v>
      </c>
      <c r="G171" s="40">
        <v>0</v>
      </c>
      <c r="H171" s="23"/>
      <c r="I171" s="23"/>
      <c r="J171" s="23"/>
      <c r="K171" s="23"/>
    </row>
    <row r="172" spans="1:11" ht="14.1" customHeight="1">
      <c r="A172" s="23"/>
      <c r="B172" s="23"/>
      <c r="C172" s="39" t="s">
        <v>49</v>
      </c>
      <c r="D172" s="40">
        <v>0</v>
      </c>
      <c r="E172" s="40">
        <v>0</v>
      </c>
      <c r="F172" s="40">
        <v>0</v>
      </c>
      <c r="G172" s="40">
        <v>0</v>
      </c>
      <c r="H172" s="23"/>
      <c r="I172" s="23"/>
      <c r="J172" s="23"/>
      <c r="K172" s="23"/>
    </row>
    <row r="173" spans="1:11" ht="14.1" customHeight="1">
      <c r="A173" s="23"/>
      <c r="B173" s="23"/>
      <c r="C173" s="39" t="s">
        <v>50</v>
      </c>
      <c r="D173" s="40">
        <v>0</v>
      </c>
      <c r="E173" s="40">
        <v>0</v>
      </c>
      <c r="F173" s="40">
        <v>0</v>
      </c>
      <c r="G173" s="40">
        <v>0</v>
      </c>
      <c r="H173" s="23"/>
      <c r="I173" s="23"/>
      <c r="J173" s="23"/>
      <c r="K173" s="23"/>
    </row>
    <row r="174" spans="1:11" ht="14.1" customHeight="1">
      <c r="A174" s="23"/>
      <c r="B174" s="23"/>
      <c r="C174" s="39" t="s">
        <v>55</v>
      </c>
      <c r="D174" s="40">
        <v>0</v>
      </c>
      <c r="E174" s="40">
        <v>0</v>
      </c>
      <c r="F174" s="40">
        <v>0</v>
      </c>
      <c r="G174" s="40">
        <v>0</v>
      </c>
      <c r="H174" s="23"/>
      <c r="I174" s="23"/>
      <c r="J174" s="23"/>
      <c r="K174" s="23"/>
    </row>
    <row r="175" spans="1:11" ht="14.1" customHeight="1">
      <c r="A175" s="23"/>
      <c r="B175" s="23"/>
      <c r="C175" s="39" t="s">
        <v>49</v>
      </c>
      <c r="D175" s="40">
        <v>0</v>
      </c>
      <c r="E175" s="40">
        <v>0</v>
      </c>
      <c r="F175" s="40">
        <v>0</v>
      </c>
      <c r="G175" s="40">
        <v>0</v>
      </c>
      <c r="H175" s="23"/>
      <c r="I175" s="23"/>
      <c r="J175" s="23"/>
      <c r="K175" s="23"/>
    </row>
    <row r="176" spans="1:11" ht="14.1" customHeight="1">
      <c r="A176" s="23"/>
      <c r="B176" s="23"/>
      <c r="C176" s="39" t="s">
        <v>50</v>
      </c>
      <c r="D176" s="40">
        <v>0</v>
      </c>
      <c r="E176" s="40">
        <v>0</v>
      </c>
      <c r="F176" s="40">
        <v>0</v>
      </c>
      <c r="G176" s="40">
        <v>0</v>
      </c>
      <c r="H176" s="23"/>
      <c r="I176" s="23"/>
      <c r="J176" s="23"/>
      <c r="K176" s="23"/>
    </row>
    <row r="177" spans="1:11" ht="14.1" customHeight="1">
      <c r="A177" s="23"/>
      <c r="B177" s="23"/>
      <c r="C177" s="39" t="s">
        <v>56</v>
      </c>
      <c r="D177" s="40">
        <v>0</v>
      </c>
      <c r="E177" s="40">
        <v>0</v>
      </c>
      <c r="F177" s="40">
        <v>0</v>
      </c>
      <c r="G177" s="40">
        <v>0</v>
      </c>
      <c r="H177" s="23"/>
      <c r="I177" s="23"/>
      <c r="J177" s="23"/>
      <c r="K177" s="23"/>
    </row>
    <row r="178" spans="1:11" ht="14.1" customHeight="1">
      <c r="A178" s="23"/>
      <c r="B178" s="23"/>
      <c r="C178" s="39" t="s">
        <v>49</v>
      </c>
      <c r="D178" s="40">
        <v>0</v>
      </c>
      <c r="E178" s="40">
        <v>0</v>
      </c>
      <c r="F178" s="40">
        <v>0</v>
      </c>
      <c r="G178" s="40">
        <v>0</v>
      </c>
      <c r="H178" s="23"/>
      <c r="I178" s="23"/>
      <c r="J178" s="23"/>
      <c r="K178" s="23"/>
    </row>
    <row r="179" spans="1:11" ht="14.1" customHeight="1">
      <c r="A179" s="23"/>
      <c r="B179" s="23"/>
      <c r="C179" s="39" t="s">
        <v>50</v>
      </c>
      <c r="D179" s="40">
        <v>0</v>
      </c>
      <c r="E179" s="40">
        <v>0</v>
      </c>
      <c r="F179" s="40">
        <v>0</v>
      </c>
      <c r="G179" s="40">
        <v>0</v>
      </c>
      <c r="H179" s="23"/>
      <c r="I179" s="23"/>
      <c r="J179" s="23"/>
      <c r="K179" s="23"/>
    </row>
    <row r="180" spans="1:11" ht="14.1" customHeight="1">
      <c r="A180" s="23"/>
      <c r="B180" s="23"/>
      <c r="C180" s="39" t="s">
        <v>57</v>
      </c>
      <c r="D180" s="40">
        <v>0</v>
      </c>
      <c r="E180" s="40">
        <v>0</v>
      </c>
      <c r="F180" s="40">
        <v>0</v>
      </c>
      <c r="G180" s="40">
        <v>0</v>
      </c>
      <c r="H180" s="23"/>
      <c r="I180" s="23"/>
      <c r="J180" s="23"/>
      <c r="K180" s="23"/>
    </row>
    <row r="181" spans="1:11" ht="14.1" customHeight="1">
      <c r="A181" s="23"/>
      <c r="B181" s="23"/>
      <c r="C181" s="39" t="s">
        <v>49</v>
      </c>
      <c r="D181" s="40">
        <v>0</v>
      </c>
      <c r="E181" s="40">
        <v>0</v>
      </c>
      <c r="F181" s="40">
        <v>0</v>
      </c>
      <c r="G181" s="40">
        <v>0</v>
      </c>
      <c r="H181" s="23"/>
      <c r="I181" s="23"/>
      <c r="J181" s="23"/>
      <c r="K181" s="23"/>
    </row>
    <row r="182" spans="1:11" ht="14.1" customHeight="1">
      <c r="A182" s="23"/>
      <c r="B182" s="23"/>
      <c r="C182" s="39" t="s">
        <v>58</v>
      </c>
      <c r="D182" s="40">
        <v>0</v>
      </c>
      <c r="E182" s="40">
        <v>0</v>
      </c>
      <c r="F182" s="40">
        <v>0</v>
      </c>
      <c r="G182" s="40">
        <v>0</v>
      </c>
      <c r="H182" s="23"/>
      <c r="I182" s="23"/>
      <c r="J182" s="23"/>
      <c r="K182" s="23"/>
    </row>
    <row r="183" spans="1:11" ht="14.1" customHeight="1">
      <c r="A183" s="23"/>
      <c r="B183" s="23"/>
      <c r="C183" s="39" t="s">
        <v>59</v>
      </c>
      <c r="D183" s="40">
        <v>0</v>
      </c>
      <c r="E183" s="40">
        <v>0</v>
      </c>
      <c r="F183" s="40">
        <v>0</v>
      </c>
      <c r="G183" s="40">
        <v>0</v>
      </c>
      <c r="H183" s="23"/>
      <c r="I183" s="23"/>
      <c r="J183" s="23"/>
      <c r="K183" s="23"/>
    </row>
    <row r="184" spans="1:11" ht="14.1" customHeight="1">
      <c r="A184" s="23"/>
      <c r="B184" s="23"/>
      <c r="C184" s="39" t="s">
        <v>60</v>
      </c>
      <c r="D184" s="40">
        <v>0</v>
      </c>
      <c r="E184" s="40">
        <v>0</v>
      </c>
      <c r="F184" s="40">
        <v>0</v>
      </c>
      <c r="G184" s="40">
        <v>0</v>
      </c>
      <c r="H184" s="23"/>
      <c r="I184" s="23"/>
      <c r="J184" s="23"/>
      <c r="K184" s="23"/>
    </row>
    <row r="185" spans="1:11" ht="14.1" customHeight="1">
      <c r="A185" s="23"/>
      <c r="B185" s="23"/>
      <c r="C185" s="39" t="s">
        <v>61</v>
      </c>
      <c r="D185" s="40">
        <v>0</v>
      </c>
      <c r="E185" s="40">
        <v>0</v>
      </c>
      <c r="F185" s="40">
        <v>0</v>
      </c>
      <c r="G185" s="40">
        <v>0</v>
      </c>
      <c r="H185" s="23"/>
      <c r="I185" s="23"/>
      <c r="J185" s="23"/>
      <c r="K185" s="23"/>
    </row>
    <row r="186" spans="1:11" ht="14.1" customHeight="1">
      <c r="A186" s="23"/>
      <c r="B186" s="23"/>
      <c r="C186" s="39" t="s">
        <v>62</v>
      </c>
      <c r="D186" s="40">
        <v>0</v>
      </c>
      <c r="E186" s="40">
        <v>0</v>
      </c>
      <c r="F186" s="40">
        <v>0</v>
      </c>
      <c r="G186" s="40">
        <v>0</v>
      </c>
      <c r="H186" s="23"/>
      <c r="I186" s="23"/>
      <c r="J186" s="23"/>
      <c r="K186" s="23"/>
    </row>
    <row r="187" spans="1:11" ht="14.1" customHeight="1">
      <c r="A187" s="23"/>
      <c r="B187" s="23"/>
      <c r="C187" s="39" t="s">
        <v>49</v>
      </c>
      <c r="D187" s="40">
        <v>0</v>
      </c>
      <c r="E187" s="40">
        <v>0</v>
      </c>
      <c r="F187" s="40">
        <v>0</v>
      </c>
      <c r="G187" s="40">
        <v>0</v>
      </c>
      <c r="H187" s="23"/>
      <c r="I187" s="23"/>
      <c r="J187" s="23"/>
      <c r="K187" s="23"/>
    </row>
    <row r="188" spans="1:11" ht="14.1" customHeight="1">
      <c r="A188" s="23"/>
      <c r="B188" s="23"/>
      <c r="C188" s="39" t="s">
        <v>58</v>
      </c>
      <c r="D188" s="40">
        <v>0</v>
      </c>
      <c r="E188" s="40">
        <v>0</v>
      </c>
      <c r="F188" s="40">
        <v>0</v>
      </c>
      <c r="G188" s="40">
        <v>0</v>
      </c>
      <c r="H188" s="23"/>
      <c r="I188" s="23"/>
      <c r="J188" s="23"/>
      <c r="K188" s="23"/>
    </row>
    <row r="189" spans="1:11" ht="14.1" customHeight="1">
      <c r="A189" s="23"/>
      <c r="B189" s="23"/>
      <c r="C189" s="39" t="s">
        <v>59</v>
      </c>
      <c r="D189" s="40">
        <v>0</v>
      </c>
      <c r="E189" s="40">
        <v>0</v>
      </c>
      <c r="F189" s="40">
        <v>0</v>
      </c>
      <c r="G189" s="40">
        <v>0</v>
      </c>
      <c r="H189" s="23"/>
      <c r="I189" s="23"/>
      <c r="J189" s="23"/>
      <c r="K189" s="23"/>
    </row>
    <row r="190" spans="1:11" ht="14.1" customHeight="1">
      <c r="A190" s="23"/>
      <c r="B190" s="23"/>
      <c r="C190" s="39" t="s">
        <v>60</v>
      </c>
      <c r="D190" s="40">
        <v>0</v>
      </c>
      <c r="E190" s="40">
        <v>0</v>
      </c>
      <c r="F190" s="40">
        <v>0</v>
      </c>
      <c r="G190" s="40">
        <v>0</v>
      </c>
      <c r="H190" s="23"/>
      <c r="I190" s="23"/>
      <c r="J190" s="23"/>
      <c r="K190" s="23"/>
    </row>
    <row r="191" spans="1:11" ht="14.1" customHeight="1">
      <c r="A191" s="23"/>
      <c r="B191" s="23"/>
      <c r="C191" s="39" t="s">
        <v>61</v>
      </c>
      <c r="D191" s="40">
        <v>0</v>
      </c>
      <c r="E191" s="40">
        <v>0</v>
      </c>
      <c r="F191" s="40">
        <v>0</v>
      </c>
      <c r="G191" s="40">
        <v>0</v>
      </c>
      <c r="H191" s="23"/>
      <c r="I191" s="23"/>
      <c r="J191" s="23"/>
      <c r="K191" s="23"/>
    </row>
    <row r="192" spans="1:11" ht="14.1" customHeight="1">
      <c r="A192" s="23"/>
      <c r="B192" s="23"/>
      <c r="C192" s="39" t="s">
        <v>63</v>
      </c>
      <c r="D192" s="40">
        <v>0</v>
      </c>
      <c r="E192" s="40">
        <v>0</v>
      </c>
      <c r="F192" s="40">
        <v>0</v>
      </c>
      <c r="G192" s="40">
        <v>0</v>
      </c>
      <c r="H192" s="23"/>
      <c r="I192" s="23"/>
      <c r="J192" s="23"/>
      <c r="K192" s="23"/>
    </row>
    <row r="193" spans="1:11" ht="14.1" customHeight="1">
      <c r="A193" s="23"/>
      <c r="B193" s="23"/>
      <c r="C193" s="39" t="s">
        <v>49</v>
      </c>
      <c r="D193" s="40">
        <v>0</v>
      </c>
      <c r="E193" s="40">
        <v>0</v>
      </c>
      <c r="F193" s="40">
        <v>0</v>
      </c>
      <c r="G193" s="40">
        <v>0</v>
      </c>
      <c r="H193" s="23"/>
      <c r="I193" s="23"/>
      <c r="J193" s="23"/>
      <c r="K193" s="23"/>
    </row>
    <row r="194" spans="1:11" ht="14.1" customHeight="1">
      <c r="A194" s="23"/>
      <c r="B194" s="23"/>
      <c r="C194" s="39" t="s">
        <v>58</v>
      </c>
      <c r="D194" s="40">
        <v>0</v>
      </c>
      <c r="E194" s="40">
        <v>0</v>
      </c>
      <c r="F194" s="40">
        <v>0</v>
      </c>
      <c r="G194" s="40">
        <v>0</v>
      </c>
      <c r="H194" s="23"/>
      <c r="I194" s="23"/>
      <c r="J194" s="23"/>
      <c r="K194" s="23"/>
    </row>
    <row r="195" spans="1:11" ht="14.1" customHeight="1">
      <c r="A195" s="23"/>
      <c r="B195" s="23"/>
      <c r="C195" s="39" t="s">
        <v>59</v>
      </c>
      <c r="D195" s="40">
        <v>0</v>
      </c>
      <c r="E195" s="40">
        <v>0</v>
      </c>
      <c r="F195" s="40">
        <v>0</v>
      </c>
      <c r="G195" s="40">
        <v>0</v>
      </c>
      <c r="H195" s="23"/>
      <c r="I195" s="23"/>
      <c r="J195" s="23"/>
      <c r="K195" s="23"/>
    </row>
    <row r="196" spans="1:11" ht="14.1" customHeight="1">
      <c r="A196" s="23"/>
      <c r="B196" s="23"/>
      <c r="C196" s="39" t="s">
        <v>60</v>
      </c>
      <c r="D196" s="40">
        <v>0</v>
      </c>
      <c r="E196" s="40">
        <v>0</v>
      </c>
      <c r="F196" s="40">
        <v>0</v>
      </c>
      <c r="G196" s="40">
        <v>0</v>
      </c>
      <c r="H196" s="23"/>
      <c r="I196" s="23"/>
      <c r="J196" s="23"/>
      <c r="K196" s="23"/>
    </row>
    <row r="197" spans="1:11" ht="14.1" customHeight="1">
      <c r="A197" s="23"/>
      <c r="B197" s="23"/>
      <c r="C197" s="39" t="s">
        <v>61</v>
      </c>
      <c r="D197" s="40">
        <v>0</v>
      </c>
      <c r="E197" s="40">
        <v>0</v>
      </c>
      <c r="F197" s="40">
        <v>0</v>
      </c>
      <c r="G197" s="40">
        <v>0</v>
      </c>
      <c r="H197" s="23"/>
      <c r="I197" s="23"/>
      <c r="J197" s="23"/>
      <c r="K197" s="23"/>
    </row>
    <row r="198" spans="1:11" ht="14.1" customHeight="1">
      <c r="A198" s="23"/>
      <c r="B198" s="23"/>
      <c r="C198" s="39" t="s">
        <v>64</v>
      </c>
      <c r="D198" s="40">
        <v>0</v>
      </c>
      <c r="E198" s="40">
        <v>0</v>
      </c>
      <c r="F198" s="40">
        <v>0</v>
      </c>
      <c r="G198" s="40">
        <v>0</v>
      </c>
      <c r="H198" s="23"/>
      <c r="I198" s="23"/>
      <c r="J198" s="23"/>
      <c r="K198" s="23"/>
    </row>
    <row r="199" spans="1:11" ht="14.1" customHeight="1">
      <c r="A199" s="23"/>
      <c r="B199" s="23"/>
      <c r="C199" s="39" t="s">
        <v>65</v>
      </c>
      <c r="D199" s="40">
        <v>0</v>
      </c>
      <c r="E199" s="40">
        <v>0</v>
      </c>
      <c r="F199" s="40">
        <v>0</v>
      </c>
      <c r="G199" s="40">
        <v>0</v>
      </c>
      <c r="H199" s="23"/>
      <c r="I199" s="23"/>
      <c r="J199" s="23"/>
      <c r="K199" s="23"/>
    </row>
    <row r="200" spans="1:11" ht="14.1" customHeight="1">
      <c r="A200" s="23"/>
      <c r="B200" s="23"/>
      <c r="C200" s="41" t="s">
        <v>25</v>
      </c>
      <c r="D200" s="40">
        <v>0</v>
      </c>
      <c r="E200" s="40">
        <v>83000000</v>
      </c>
      <c r="F200" s="40">
        <v>83000000</v>
      </c>
      <c r="G200" s="40">
        <v>83000000</v>
      </c>
      <c r="H200" s="23"/>
      <c r="I200" s="23"/>
      <c r="J200" s="23"/>
      <c r="K200" s="23"/>
    </row>
    <row r="201" spans="1:11" ht="18" customHeight="1">
      <c r="A201" s="23"/>
      <c r="B201" s="23"/>
      <c r="C201" s="33" t="s">
        <v>19</v>
      </c>
      <c r="D201" s="1850" t="s">
        <v>2112</v>
      </c>
      <c r="E201" s="1851"/>
      <c r="F201" s="1851"/>
      <c r="G201" s="1851"/>
      <c r="H201" s="23"/>
      <c r="I201" s="23"/>
      <c r="J201" s="23"/>
      <c r="K201" s="23"/>
    </row>
    <row r="202" spans="1:11" ht="18" customHeight="1">
      <c r="A202" s="23"/>
      <c r="B202" s="23"/>
      <c r="C202" s="34" t="s">
        <v>20</v>
      </c>
      <c r="D202" s="1846" t="s">
        <v>2113</v>
      </c>
      <c r="E202" s="1847"/>
      <c r="F202" s="1847"/>
      <c r="G202" s="1847"/>
      <c r="H202" s="23"/>
      <c r="I202" s="23"/>
      <c r="J202" s="23"/>
      <c r="K202" s="23"/>
    </row>
    <row r="203" spans="1:11" ht="18" customHeight="1">
      <c r="A203" s="23"/>
      <c r="B203" s="23"/>
      <c r="C203" s="34" t="s">
        <v>21</v>
      </c>
      <c r="D203" s="1846" t="s">
        <v>2114</v>
      </c>
      <c r="E203" s="1847"/>
      <c r="F203" s="1847"/>
      <c r="G203" s="1847"/>
      <c r="H203" s="23"/>
      <c r="I203" s="23"/>
      <c r="J203" s="23"/>
      <c r="K203" s="23"/>
    </row>
    <row r="204" spans="1:11" ht="15" customHeight="1">
      <c r="A204" s="23"/>
      <c r="B204" s="23"/>
      <c r="C204" s="35"/>
      <c r="D204" s="36">
        <v>2023</v>
      </c>
      <c r="E204" s="36">
        <v>2024</v>
      </c>
      <c r="F204" s="36">
        <v>2025</v>
      </c>
      <c r="G204" s="36">
        <v>2026</v>
      </c>
      <c r="H204" s="23"/>
      <c r="I204" s="23"/>
      <c r="J204" s="23"/>
      <c r="K204" s="23"/>
    </row>
    <row r="205" spans="1:11" ht="15" customHeight="1">
      <c r="A205" s="23"/>
      <c r="B205" s="23"/>
      <c r="C205" s="37"/>
      <c r="D205" s="38" t="s">
        <v>22</v>
      </c>
      <c r="E205" s="38" t="s">
        <v>23</v>
      </c>
      <c r="F205" s="38" t="s">
        <v>23</v>
      </c>
      <c r="G205" s="38" t="s">
        <v>23</v>
      </c>
      <c r="H205" s="23"/>
      <c r="I205" s="23"/>
      <c r="J205" s="23"/>
      <c r="K205" s="23"/>
    </row>
    <row r="206" spans="1:11" ht="14.1" customHeight="1">
      <c r="A206" s="23"/>
      <c r="B206" s="23"/>
      <c r="C206" s="27" t="s">
        <v>33</v>
      </c>
      <c r="D206" s="31" t="s">
        <v>2102</v>
      </c>
      <c r="E206" s="31" t="s">
        <v>2102</v>
      </c>
      <c r="F206" s="31" t="s">
        <v>2102</v>
      </c>
      <c r="G206" s="31" t="s">
        <v>2102</v>
      </c>
      <c r="H206" s="23"/>
      <c r="I206" s="23"/>
      <c r="J206" s="23"/>
      <c r="K206" s="23"/>
    </row>
    <row r="207" spans="1:11" ht="14.1" customHeight="1">
      <c r="A207" s="23"/>
      <c r="B207" s="23"/>
      <c r="C207" s="27" t="s">
        <v>35</v>
      </c>
      <c r="D207" s="31" t="s">
        <v>2038</v>
      </c>
      <c r="E207" s="31" t="s">
        <v>2038</v>
      </c>
      <c r="F207" s="31" t="s">
        <v>2038</v>
      </c>
      <c r="G207" s="31" t="s">
        <v>2038</v>
      </c>
      <c r="H207" s="23"/>
      <c r="I207" s="23"/>
      <c r="J207" s="23"/>
      <c r="K207" s="23"/>
    </row>
    <row r="208" spans="1:11" ht="14.1" customHeight="1">
      <c r="A208" s="23"/>
      <c r="B208" s="23"/>
      <c r="C208" s="27" t="s">
        <v>40</v>
      </c>
      <c r="D208" s="31" t="s">
        <v>2115</v>
      </c>
      <c r="E208" s="31" t="s">
        <v>2115</v>
      </c>
      <c r="F208" s="31" t="s">
        <v>2115</v>
      </c>
      <c r="G208" s="31" t="s">
        <v>2115</v>
      </c>
      <c r="H208" s="23"/>
      <c r="I208" s="23"/>
      <c r="J208" s="23"/>
      <c r="K208" s="23"/>
    </row>
    <row r="209" spans="1:11" ht="14.1" customHeight="1">
      <c r="A209" s="23"/>
      <c r="B209" s="23"/>
      <c r="C209" s="27" t="s">
        <v>41</v>
      </c>
      <c r="D209" s="31" t="s">
        <v>18</v>
      </c>
      <c r="E209" s="31" t="s">
        <v>42</v>
      </c>
      <c r="F209" s="31" t="s">
        <v>42</v>
      </c>
      <c r="G209" s="31" t="s">
        <v>42</v>
      </c>
      <c r="H209" s="23"/>
      <c r="I209" s="23"/>
      <c r="J209" s="23"/>
      <c r="K209" s="23"/>
    </row>
    <row r="210" spans="1:11" ht="14.1" customHeight="1">
      <c r="A210" s="23"/>
      <c r="B210" s="23"/>
      <c r="C210" s="27" t="s">
        <v>43</v>
      </c>
      <c r="D210" s="31" t="s">
        <v>18</v>
      </c>
      <c r="E210" s="31" t="s">
        <v>42</v>
      </c>
      <c r="F210" s="31" t="s">
        <v>42</v>
      </c>
      <c r="G210" s="31" t="s">
        <v>42</v>
      </c>
      <c r="H210" s="23"/>
      <c r="I210" s="23"/>
      <c r="J210" s="23"/>
      <c r="K210" s="23"/>
    </row>
    <row r="211" spans="1:11" ht="14.1" customHeight="1">
      <c r="A211" s="23"/>
      <c r="B211" s="23"/>
      <c r="C211" s="27" t="s">
        <v>47</v>
      </c>
      <c r="D211" s="31" t="s">
        <v>18</v>
      </c>
      <c r="E211" s="31" t="s">
        <v>42</v>
      </c>
      <c r="F211" s="31" t="s">
        <v>42</v>
      </c>
      <c r="G211" s="31" t="s">
        <v>42</v>
      </c>
      <c r="H211" s="23"/>
      <c r="I211" s="23"/>
      <c r="J211" s="23"/>
      <c r="K211" s="23"/>
    </row>
    <row r="212" spans="1:11" ht="14.1" customHeight="1">
      <c r="A212" s="23"/>
      <c r="B212" s="23"/>
      <c r="C212" s="1848" t="s">
        <v>24</v>
      </c>
      <c r="D212" s="1849"/>
      <c r="E212" s="1849"/>
      <c r="F212" s="1849"/>
      <c r="G212" s="1849"/>
      <c r="H212" s="23"/>
      <c r="I212" s="23"/>
      <c r="J212" s="23"/>
      <c r="K212" s="23"/>
    </row>
    <row r="213" spans="1:11" ht="14.1" customHeight="1">
      <c r="A213" s="23"/>
      <c r="B213" s="23"/>
      <c r="C213" s="35"/>
      <c r="D213" s="36">
        <v>2023</v>
      </c>
      <c r="E213" s="36">
        <v>2024</v>
      </c>
      <c r="F213" s="36">
        <v>2025</v>
      </c>
      <c r="G213" s="36">
        <v>2026</v>
      </c>
      <c r="H213" s="23"/>
      <c r="I213" s="23"/>
      <c r="J213" s="23"/>
      <c r="K213" s="23"/>
    </row>
    <row r="214" spans="1:11" ht="14.1" customHeight="1">
      <c r="A214" s="23"/>
      <c r="B214" s="23"/>
      <c r="C214" s="37"/>
      <c r="D214" s="38" t="s">
        <v>22</v>
      </c>
      <c r="E214" s="38" t="s">
        <v>23</v>
      </c>
      <c r="F214" s="38" t="s">
        <v>23</v>
      </c>
      <c r="G214" s="38" t="s">
        <v>23</v>
      </c>
      <c r="H214" s="23"/>
      <c r="I214" s="23"/>
      <c r="J214" s="23"/>
      <c r="K214" s="23"/>
    </row>
    <row r="215" spans="1:11" ht="14.1" customHeight="1">
      <c r="A215" s="23"/>
      <c r="B215" s="23"/>
      <c r="C215" s="39" t="s">
        <v>48</v>
      </c>
      <c r="D215" s="40">
        <v>0</v>
      </c>
      <c r="E215" s="40">
        <v>0</v>
      </c>
      <c r="F215" s="40">
        <v>0</v>
      </c>
      <c r="G215" s="40">
        <v>0</v>
      </c>
      <c r="H215" s="23"/>
      <c r="I215" s="23"/>
      <c r="J215" s="23"/>
      <c r="K215" s="23"/>
    </row>
    <row r="216" spans="1:11" ht="14.1" customHeight="1">
      <c r="A216" s="23"/>
      <c r="B216" s="23"/>
      <c r="C216" s="39" t="s">
        <v>49</v>
      </c>
      <c r="D216" s="40">
        <v>0</v>
      </c>
      <c r="E216" s="40">
        <v>0</v>
      </c>
      <c r="F216" s="40">
        <v>0</v>
      </c>
      <c r="G216" s="40">
        <v>0</v>
      </c>
      <c r="H216" s="23"/>
      <c r="I216" s="23"/>
      <c r="J216" s="23"/>
      <c r="K216" s="23"/>
    </row>
    <row r="217" spans="1:11" ht="14.1" customHeight="1">
      <c r="A217" s="23"/>
      <c r="B217" s="23"/>
      <c r="C217" s="39" t="s">
        <v>50</v>
      </c>
      <c r="D217" s="40">
        <v>0</v>
      </c>
      <c r="E217" s="40">
        <v>0</v>
      </c>
      <c r="F217" s="40">
        <v>0</v>
      </c>
      <c r="G217" s="40">
        <v>0</v>
      </c>
      <c r="H217" s="23"/>
      <c r="I217" s="23"/>
      <c r="J217" s="23"/>
      <c r="K217" s="23"/>
    </row>
    <row r="218" spans="1:11" ht="14.1" customHeight="1">
      <c r="A218" s="23"/>
      <c r="B218" s="23"/>
      <c r="C218" s="39" t="s">
        <v>51</v>
      </c>
      <c r="D218" s="40">
        <v>0</v>
      </c>
      <c r="E218" s="40">
        <v>0</v>
      </c>
      <c r="F218" s="40">
        <v>0</v>
      </c>
      <c r="G218" s="40">
        <v>0</v>
      </c>
      <c r="H218" s="23"/>
      <c r="I218" s="23"/>
      <c r="J218" s="23"/>
      <c r="K218" s="23"/>
    </row>
    <row r="219" spans="1:11" ht="14.1" customHeight="1">
      <c r="A219" s="23"/>
      <c r="B219" s="23"/>
      <c r="C219" s="39" t="s">
        <v>49</v>
      </c>
      <c r="D219" s="40">
        <v>0</v>
      </c>
      <c r="E219" s="40">
        <v>0</v>
      </c>
      <c r="F219" s="40">
        <v>0</v>
      </c>
      <c r="G219" s="40">
        <v>0</v>
      </c>
      <c r="H219" s="23"/>
      <c r="I219" s="23"/>
      <c r="J219" s="23"/>
      <c r="K219" s="23"/>
    </row>
    <row r="220" spans="1:11" ht="14.1" customHeight="1">
      <c r="A220" s="23"/>
      <c r="B220" s="23"/>
      <c r="C220" s="39" t="s">
        <v>50</v>
      </c>
      <c r="D220" s="40">
        <v>0</v>
      </c>
      <c r="E220" s="40">
        <v>0</v>
      </c>
      <c r="F220" s="40">
        <v>0</v>
      </c>
      <c r="G220" s="40">
        <v>0</v>
      </c>
      <c r="H220" s="23"/>
      <c r="I220" s="23"/>
      <c r="J220" s="23"/>
      <c r="K220" s="23"/>
    </row>
    <row r="221" spans="1:11" ht="14.1" customHeight="1">
      <c r="A221" s="23"/>
      <c r="B221" s="23"/>
      <c r="C221" s="39" t="s">
        <v>52</v>
      </c>
      <c r="D221" s="40">
        <v>0</v>
      </c>
      <c r="E221" s="40">
        <v>0</v>
      </c>
      <c r="F221" s="40">
        <v>0</v>
      </c>
      <c r="G221" s="40">
        <v>0</v>
      </c>
      <c r="H221" s="23"/>
      <c r="I221" s="23"/>
      <c r="J221" s="23"/>
      <c r="K221" s="23"/>
    </row>
    <row r="222" spans="1:11" ht="14.1" customHeight="1">
      <c r="A222" s="23"/>
      <c r="B222" s="23"/>
      <c r="C222" s="39" t="s">
        <v>49</v>
      </c>
      <c r="D222" s="40">
        <v>0</v>
      </c>
      <c r="E222" s="40">
        <v>0</v>
      </c>
      <c r="F222" s="40">
        <v>0</v>
      </c>
      <c r="G222" s="40">
        <v>0</v>
      </c>
      <c r="H222" s="23"/>
      <c r="I222" s="23"/>
      <c r="J222" s="23"/>
      <c r="K222" s="23"/>
    </row>
    <row r="223" spans="1:11" ht="14.1" customHeight="1">
      <c r="A223" s="23"/>
      <c r="B223" s="23"/>
      <c r="C223" s="39" t="s">
        <v>50</v>
      </c>
      <c r="D223" s="40">
        <v>0</v>
      </c>
      <c r="E223" s="40">
        <v>0</v>
      </c>
      <c r="F223" s="40">
        <v>0</v>
      </c>
      <c r="G223" s="40">
        <v>0</v>
      </c>
      <c r="H223" s="23"/>
      <c r="I223" s="23"/>
      <c r="J223" s="23"/>
      <c r="K223" s="23"/>
    </row>
    <row r="224" spans="1:11" ht="14.1" customHeight="1">
      <c r="A224" s="23"/>
      <c r="B224" s="23"/>
      <c r="C224" s="39" t="s">
        <v>53</v>
      </c>
      <c r="D224" s="40">
        <v>0</v>
      </c>
      <c r="E224" s="40">
        <v>0</v>
      </c>
      <c r="F224" s="40">
        <v>0</v>
      </c>
      <c r="G224" s="40">
        <v>0</v>
      </c>
      <c r="H224" s="23"/>
      <c r="I224" s="23"/>
      <c r="J224" s="23"/>
      <c r="K224" s="23"/>
    </row>
    <row r="225" spans="1:11" ht="14.1" customHeight="1">
      <c r="A225" s="23"/>
      <c r="B225" s="23"/>
      <c r="C225" s="39" t="s">
        <v>49</v>
      </c>
      <c r="D225" s="40">
        <v>0</v>
      </c>
      <c r="E225" s="40">
        <v>0</v>
      </c>
      <c r="F225" s="40">
        <v>0</v>
      </c>
      <c r="G225" s="40">
        <v>0</v>
      </c>
      <c r="H225" s="23"/>
      <c r="I225" s="23"/>
      <c r="J225" s="23"/>
      <c r="K225" s="23"/>
    </row>
    <row r="226" spans="1:11" ht="14.1" customHeight="1">
      <c r="A226" s="23"/>
      <c r="B226" s="23"/>
      <c r="C226" s="39" t="s">
        <v>50</v>
      </c>
      <c r="D226" s="40">
        <v>0</v>
      </c>
      <c r="E226" s="40">
        <v>0</v>
      </c>
      <c r="F226" s="40">
        <v>0</v>
      </c>
      <c r="G226" s="40">
        <v>0</v>
      </c>
      <c r="H226" s="23"/>
      <c r="I226" s="23"/>
      <c r="J226" s="23"/>
      <c r="K226" s="23"/>
    </row>
    <row r="227" spans="1:11" ht="14.1" customHeight="1">
      <c r="A227" s="23"/>
      <c r="B227" s="23"/>
      <c r="C227" s="39" t="s">
        <v>54</v>
      </c>
      <c r="D227" s="40">
        <v>0</v>
      </c>
      <c r="E227" s="40">
        <v>0</v>
      </c>
      <c r="F227" s="40">
        <v>0</v>
      </c>
      <c r="G227" s="40">
        <v>0</v>
      </c>
      <c r="H227" s="23"/>
      <c r="I227" s="23"/>
      <c r="J227" s="23"/>
      <c r="K227" s="23"/>
    </row>
    <row r="228" spans="1:11" ht="14.1" customHeight="1">
      <c r="A228" s="23"/>
      <c r="B228" s="23"/>
      <c r="C228" s="39" t="s">
        <v>49</v>
      </c>
      <c r="D228" s="40">
        <v>0</v>
      </c>
      <c r="E228" s="40">
        <v>0</v>
      </c>
      <c r="F228" s="40">
        <v>0</v>
      </c>
      <c r="G228" s="40">
        <v>0</v>
      </c>
      <c r="H228" s="23"/>
      <c r="I228" s="23"/>
      <c r="J228" s="23"/>
      <c r="K228" s="23"/>
    </row>
    <row r="229" spans="1:11" ht="14.1" customHeight="1">
      <c r="A229" s="23"/>
      <c r="B229" s="23"/>
      <c r="C229" s="39" t="s">
        <v>50</v>
      </c>
      <c r="D229" s="40">
        <v>0</v>
      </c>
      <c r="E229" s="40">
        <v>0</v>
      </c>
      <c r="F229" s="40">
        <v>0</v>
      </c>
      <c r="G229" s="40">
        <v>0</v>
      </c>
      <c r="H229" s="23"/>
      <c r="I229" s="23"/>
      <c r="J229" s="23"/>
      <c r="K229" s="23"/>
    </row>
    <row r="230" spans="1:11" ht="14.1" customHeight="1">
      <c r="A230" s="23"/>
      <c r="B230" s="23"/>
      <c r="C230" s="39" t="s">
        <v>55</v>
      </c>
      <c r="D230" s="40">
        <v>0</v>
      </c>
      <c r="E230" s="40">
        <v>15000000</v>
      </c>
      <c r="F230" s="40">
        <v>15000000</v>
      </c>
      <c r="G230" s="40">
        <v>15000000</v>
      </c>
      <c r="H230" s="23"/>
      <c r="I230" s="23"/>
      <c r="J230" s="23"/>
      <c r="K230" s="23"/>
    </row>
    <row r="231" spans="1:11" ht="14.1" customHeight="1">
      <c r="A231" s="23"/>
      <c r="B231" s="23"/>
      <c r="C231" s="39" t="s">
        <v>49</v>
      </c>
      <c r="D231" s="40">
        <v>0</v>
      </c>
      <c r="E231" s="40">
        <v>15000000</v>
      </c>
      <c r="F231" s="40">
        <v>15000000</v>
      </c>
      <c r="G231" s="40">
        <v>15000000</v>
      </c>
      <c r="H231" s="23"/>
      <c r="I231" s="23"/>
      <c r="J231" s="23"/>
      <c r="K231" s="23"/>
    </row>
    <row r="232" spans="1:11" ht="14.1" customHeight="1">
      <c r="A232" s="23"/>
      <c r="B232" s="23"/>
      <c r="C232" s="39" t="s">
        <v>50</v>
      </c>
      <c r="D232" s="40">
        <v>0</v>
      </c>
      <c r="E232" s="40">
        <v>0</v>
      </c>
      <c r="F232" s="40">
        <v>0</v>
      </c>
      <c r="G232" s="40">
        <v>0</v>
      </c>
      <c r="H232" s="23"/>
      <c r="I232" s="23"/>
      <c r="J232" s="23"/>
      <c r="K232" s="23"/>
    </row>
    <row r="233" spans="1:11" ht="14.1" customHeight="1">
      <c r="A233" s="23"/>
      <c r="B233" s="23"/>
      <c r="C233" s="39" t="s">
        <v>56</v>
      </c>
      <c r="D233" s="40">
        <v>0</v>
      </c>
      <c r="E233" s="40">
        <v>0</v>
      </c>
      <c r="F233" s="40">
        <v>0</v>
      </c>
      <c r="G233" s="40">
        <v>0</v>
      </c>
      <c r="H233" s="23"/>
      <c r="I233" s="23"/>
      <c r="J233" s="23"/>
      <c r="K233" s="23"/>
    </row>
    <row r="234" spans="1:11" ht="14.1" customHeight="1">
      <c r="A234" s="23"/>
      <c r="B234" s="23"/>
      <c r="C234" s="39" t="s">
        <v>49</v>
      </c>
      <c r="D234" s="40">
        <v>0</v>
      </c>
      <c r="E234" s="40">
        <v>0</v>
      </c>
      <c r="F234" s="40">
        <v>0</v>
      </c>
      <c r="G234" s="40">
        <v>0</v>
      </c>
      <c r="H234" s="23"/>
      <c r="I234" s="23"/>
      <c r="J234" s="23"/>
      <c r="K234" s="23"/>
    </row>
    <row r="235" spans="1:11" ht="14.1" customHeight="1">
      <c r="A235" s="23"/>
      <c r="B235" s="23"/>
      <c r="C235" s="39" t="s">
        <v>50</v>
      </c>
      <c r="D235" s="40">
        <v>0</v>
      </c>
      <c r="E235" s="40">
        <v>0</v>
      </c>
      <c r="F235" s="40">
        <v>0</v>
      </c>
      <c r="G235" s="40">
        <v>0</v>
      </c>
      <c r="H235" s="23"/>
      <c r="I235" s="23"/>
      <c r="J235" s="23"/>
      <c r="K235" s="23"/>
    </row>
    <row r="236" spans="1:11" ht="14.1" customHeight="1">
      <c r="A236" s="23"/>
      <c r="B236" s="23"/>
      <c r="C236" s="39" t="s">
        <v>57</v>
      </c>
      <c r="D236" s="40">
        <v>0</v>
      </c>
      <c r="E236" s="40">
        <v>0</v>
      </c>
      <c r="F236" s="40">
        <v>0</v>
      </c>
      <c r="G236" s="40">
        <v>0</v>
      </c>
      <c r="H236" s="23"/>
      <c r="I236" s="23"/>
      <c r="J236" s="23"/>
      <c r="K236" s="23"/>
    </row>
    <row r="237" spans="1:11" ht="14.1" customHeight="1">
      <c r="A237" s="23"/>
      <c r="B237" s="23"/>
      <c r="C237" s="39" t="s">
        <v>49</v>
      </c>
      <c r="D237" s="40">
        <v>0</v>
      </c>
      <c r="E237" s="40">
        <v>0</v>
      </c>
      <c r="F237" s="40">
        <v>0</v>
      </c>
      <c r="G237" s="40">
        <v>0</v>
      </c>
      <c r="H237" s="23"/>
      <c r="I237" s="23"/>
      <c r="J237" s="23"/>
      <c r="K237" s="23"/>
    </row>
    <row r="238" spans="1:11" ht="14.1" customHeight="1">
      <c r="A238" s="23"/>
      <c r="B238" s="23"/>
      <c r="C238" s="39" t="s">
        <v>58</v>
      </c>
      <c r="D238" s="40">
        <v>0</v>
      </c>
      <c r="E238" s="40">
        <v>0</v>
      </c>
      <c r="F238" s="40">
        <v>0</v>
      </c>
      <c r="G238" s="40">
        <v>0</v>
      </c>
      <c r="H238" s="23"/>
      <c r="I238" s="23"/>
      <c r="J238" s="23"/>
      <c r="K238" s="23"/>
    </row>
    <row r="239" spans="1:11" ht="14.1" customHeight="1">
      <c r="A239" s="23"/>
      <c r="B239" s="23"/>
      <c r="C239" s="39" t="s">
        <v>59</v>
      </c>
      <c r="D239" s="40">
        <v>0</v>
      </c>
      <c r="E239" s="40">
        <v>0</v>
      </c>
      <c r="F239" s="40">
        <v>0</v>
      </c>
      <c r="G239" s="40">
        <v>0</v>
      </c>
      <c r="H239" s="23"/>
      <c r="I239" s="23"/>
      <c r="J239" s="23"/>
      <c r="K239" s="23"/>
    </row>
    <row r="240" spans="1:11" ht="14.1" customHeight="1">
      <c r="A240" s="23"/>
      <c r="B240" s="23"/>
      <c r="C240" s="39" t="s">
        <v>60</v>
      </c>
      <c r="D240" s="40">
        <v>0</v>
      </c>
      <c r="E240" s="40">
        <v>0</v>
      </c>
      <c r="F240" s="40">
        <v>0</v>
      </c>
      <c r="G240" s="40">
        <v>0</v>
      </c>
      <c r="H240" s="23"/>
      <c r="I240" s="23"/>
      <c r="J240" s="23"/>
      <c r="K240" s="23"/>
    </row>
    <row r="241" spans="1:11" ht="14.1" customHeight="1">
      <c r="A241" s="23"/>
      <c r="B241" s="23"/>
      <c r="C241" s="39" t="s">
        <v>61</v>
      </c>
      <c r="D241" s="40">
        <v>0</v>
      </c>
      <c r="E241" s="40">
        <v>0</v>
      </c>
      <c r="F241" s="40">
        <v>0</v>
      </c>
      <c r="G241" s="40">
        <v>0</v>
      </c>
      <c r="H241" s="23"/>
      <c r="I241" s="23"/>
      <c r="J241" s="23"/>
      <c r="K241" s="23"/>
    </row>
    <row r="242" spans="1:11" ht="14.1" customHeight="1">
      <c r="A242" s="23"/>
      <c r="B242" s="23"/>
      <c r="C242" s="39" t="s">
        <v>62</v>
      </c>
      <c r="D242" s="40">
        <v>0</v>
      </c>
      <c r="E242" s="40">
        <v>0</v>
      </c>
      <c r="F242" s="40">
        <v>0</v>
      </c>
      <c r="G242" s="40">
        <v>0</v>
      </c>
      <c r="H242" s="23"/>
      <c r="I242" s="23"/>
      <c r="J242" s="23"/>
      <c r="K242" s="23"/>
    </row>
    <row r="243" spans="1:11" ht="14.1" customHeight="1">
      <c r="A243" s="23"/>
      <c r="B243" s="23"/>
      <c r="C243" s="39" t="s">
        <v>49</v>
      </c>
      <c r="D243" s="40">
        <v>0</v>
      </c>
      <c r="E243" s="40">
        <v>0</v>
      </c>
      <c r="F243" s="40">
        <v>0</v>
      </c>
      <c r="G243" s="40">
        <v>0</v>
      </c>
      <c r="H243" s="23"/>
      <c r="I243" s="23"/>
      <c r="J243" s="23"/>
      <c r="K243" s="23"/>
    </row>
    <row r="244" spans="1:11" ht="14.1" customHeight="1">
      <c r="A244" s="23"/>
      <c r="B244" s="23"/>
      <c r="C244" s="39" t="s">
        <v>58</v>
      </c>
      <c r="D244" s="40">
        <v>0</v>
      </c>
      <c r="E244" s="40">
        <v>0</v>
      </c>
      <c r="F244" s="40">
        <v>0</v>
      </c>
      <c r="G244" s="40">
        <v>0</v>
      </c>
      <c r="H244" s="23"/>
      <c r="I244" s="23"/>
      <c r="J244" s="23"/>
      <c r="K244" s="23"/>
    </row>
    <row r="245" spans="1:11" ht="14.1" customHeight="1">
      <c r="A245" s="23"/>
      <c r="B245" s="23"/>
      <c r="C245" s="39" t="s">
        <v>59</v>
      </c>
      <c r="D245" s="40">
        <v>0</v>
      </c>
      <c r="E245" s="40">
        <v>0</v>
      </c>
      <c r="F245" s="40">
        <v>0</v>
      </c>
      <c r="G245" s="40">
        <v>0</v>
      </c>
      <c r="H245" s="23"/>
      <c r="I245" s="23"/>
      <c r="J245" s="23"/>
      <c r="K245" s="23"/>
    </row>
    <row r="246" spans="1:11" ht="14.1" customHeight="1">
      <c r="A246" s="23"/>
      <c r="B246" s="23"/>
      <c r="C246" s="39" t="s">
        <v>60</v>
      </c>
      <c r="D246" s="40">
        <v>0</v>
      </c>
      <c r="E246" s="40">
        <v>0</v>
      </c>
      <c r="F246" s="40">
        <v>0</v>
      </c>
      <c r="G246" s="40">
        <v>0</v>
      </c>
      <c r="H246" s="23"/>
      <c r="I246" s="23"/>
      <c r="J246" s="23"/>
      <c r="K246" s="23"/>
    </row>
    <row r="247" spans="1:11" ht="14.1" customHeight="1">
      <c r="A247" s="23"/>
      <c r="B247" s="23"/>
      <c r="C247" s="39" t="s">
        <v>61</v>
      </c>
      <c r="D247" s="40">
        <v>0</v>
      </c>
      <c r="E247" s="40">
        <v>0</v>
      </c>
      <c r="F247" s="40">
        <v>0</v>
      </c>
      <c r="G247" s="40">
        <v>0</v>
      </c>
      <c r="H247" s="23"/>
      <c r="I247" s="23"/>
      <c r="J247" s="23"/>
      <c r="K247" s="23"/>
    </row>
    <row r="248" spans="1:11" ht="14.1" customHeight="1">
      <c r="A248" s="23"/>
      <c r="B248" s="23"/>
      <c r="C248" s="39" t="s">
        <v>63</v>
      </c>
      <c r="D248" s="40">
        <v>0</v>
      </c>
      <c r="E248" s="40">
        <v>0</v>
      </c>
      <c r="F248" s="40">
        <v>0</v>
      </c>
      <c r="G248" s="40">
        <v>0</v>
      </c>
      <c r="H248" s="23"/>
      <c r="I248" s="23"/>
      <c r="J248" s="23"/>
      <c r="K248" s="23"/>
    </row>
    <row r="249" spans="1:11" ht="14.1" customHeight="1">
      <c r="A249" s="23"/>
      <c r="B249" s="23"/>
      <c r="C249" s="39" t="s">
        <v>49</v>
      </c>
      <c r="D249" s="40">
        <v>0</v>
      </c>
      <c r="E249" s="40">
        <v>0</v>
      </c>
      <c r="F249" s="40">
        <v>0</v>
      </c>
      <c r="G249" s="40">
        <v>0</v>
      </c>
      <c r="H249" s="23"/>
      <c r="I249" s="23"/>
      <c r="J249" s="23"/>
      <c r="K249" s="23"/>
    </row>
    <row r="250" spans="1:11" ht="14.1" customHeight="1">
      <c r="A250" s="23"/>
      <c r="B250" s="23"/>
      <c r="C250" s="39" t="s">
        <v>58</v>
      </c>
      <c r="D250" s="40">
        <v>0</v>
      </c>
      <c r="E250" s="40">
        <v>0</v>
      </c>
      <c r="F250" s="40">
        <v>0</v>
      </c>
      <c r="G250" s="40">
        <v>0</v>
      </c>
      <c r="H250" s="23"/>
      <c r="I250" s="23"/>
      <c r="J250" s="23"/>
      <c r="K250" s="23"/>
    </row>
    <row r="251" spans="1:11" ht="14.1" customHeight="1">
      <c r="A251" s="23"/>
      <c r="B251" s="23"/>
      <c r="C251" s="39" t="s">
        <v>59</v>
      </c>
      <c r="D251" s="40">
        <v>0</v>
      </c>
      <c r="E251" s="40">
        <v>0</v>
      </c>
      <c r="F251" s="40">
        <v>0</v>
      </c>
      <c r="G251" s="40">
        <v>0</v>
      </c>
      <c r="H251" s="23"/>
      <c r="I251" s="23"/>
      <c r="J251" s="23"/>
      <c r="K251" s="23"/>
    </row>
    <row r="252" spans="1:11" ht="14.1" customHeight="1">
      <c r="A252" s="23"/>
      <c r="B252" s="23"/>
      <c r="C252" s="39" t="s">
        <v>60</v>
      </c>
      <c r="D252" s="40">
        <v>0</v>
      </c>
      <c r="E252" s="40">
        <v>0</v>
      </c>
      <c r="F252" s="40">
        <v>0</v>
      </c>
      <c r="G252" s="40">
        <v>0</v>
      </c>
      <c r="H252" s="23"/>
      <c r="I252" s="23"/>
      <c r="J252" s="23"/>
      <c r="K252" s="23"/>
    </row>
    <row r="253" spans="1:11" ht="14.1" customHeight="1">
      <c r="A253" s="23"/>
      <c r="B253" s="23"/>
      <c r="C253" s="39" t="s">
        <v>61</v>
      </c>
      <c r="D253" s="40">
        <v>0</v>
      </c>
      <c r="E253" s="40">
        <v>0</v>
      </c>
      <c r="F253" s="40">
        <v>0</v>
      </c>
      <c r="G253" s="40">
        <v>0</v>
      </c>
      <c r="H253" s="23"/>
      <c r="I253" s="23"/>
      <c r="J253" s="23"/>
      <c r="K253" s="23"/>
    </row>
    <row r="254" spans="1:11" ht="14.1" customHeight="1">
      <c r="A254" s="23"/>
      <c r="B254" s="23"/>
      <c r="C254" s="39" t="s">
        <v>64</v>
      </c>
      <c r="D254" s="40">
        <v>0</v>
      </c>
      <c r="E254" s="40">
        <v>0</v>
      </c>
      <c r="F254" s="40">
        <v>0</v>
      </c>
      <c r="G254" s="40">
        <v>0</v>
      </c>
      <c r="H254" s="23"/>
      <c r="I254" s="23"/>
      <c r="J254" s="23"/>
      <c r="K254" s="23"/>
    </row>
    <row r="255" spans="1:11" ht="14.1" customHeight="1">
      <c r="A255" s="23"/>
      <c r="B255" s="23"/>
      <c r="C255" s="39" t="s">
        <v>65</v>
      </c>
      <c r="D255" s="40">
        <v>0</v>
      </c>
      <c r="E255" s="40">
        <v>0</v>
      </c>
      <c r="F255" s="40">
        <v>0</v>
      </c>
      <c r="G255" s="40">
        <v>0</v>
      </c>
      <c r="H255" s="23"/>
      <c r="I255" s="23"/>
      <c r="J255" s="23"/>
      <c r="K255" s="23"/>
    </row>
    <row r="256" spans="1:11" ht="14.1" customHeight="1">
      <c r="A256" s="23"/>
      <c r="B256" s="23"/>
      <c r="C256" s="41" t="s">
        <v>25</v>
      </c>
      <c r="D256" s="40">
        <v>0</v>
      </c>
      <c r="E256" s="40">
        <v>15000000</v>
      </c>
      <c r="F256" s="40">
        <v>15000000</v>
      </c>
      <c r="G256" s="40">
        <v>15000000</v>
      </c>
      <c r="H256" s="23"/>
      <c r="I256" s="23"/>
      <c r="J256" s="23"/>
      <c r="K256" s="23"/>
    </row>
    <row r="257" spans="1:11" ht="15" customHeight="1">
      <c r="A257" s="23"/>
      <c r="B257" s="23"/>
      <c r="C257" s="42" t="s">
        <v>18</v>
      </c>
      <c r="D257" s="43" t="s">
        <v>18</v>
      </c>
      <c r="E257" s="43" t="s">
        <v>18</v>
      </c>
      <c r="F257" s="43" t="s">
        <v>18</v>
      </c>
      <c r="G257" s="43" t="s">
        <v>18</v>
      </c>
      <c r="H257" s="23"/>
      <c r="I257" s="23"/>
      <c r="J257" s="23"/>
      <c r="K257" s="23"/>
    </row>
    <row r="258" spans="1:11" ht="15" customHeight="1">
      <c r="A258" s="23"/>
      <c r="B258" s="23"/>
      <c r="C258" s="26" t="s">
        <v>201</v>
      </c>
      <c r="D258" s="44">
        <v>0</v>
      </c>
      <c r="E258" s="44">
        <v>1115558000</v>
      </c>
      <c r="F258" s="44">
        <v>1094054000</v>
      </c>
      <c r="G258" s="44">
        <v>1096054000</v>
      </c>
      <c r="H258" s="23"/>
      <c r="I258" s="23"/>
      <c r="J258" s="23"/>
      <c r="K258" s="23"/>
    </row>
    <row r="259" spans="1:11" ht="15" customHeight="1">
      <c r="A259" s="23"/>
      <c r="B259" s="23"/>
      <c r="C259" s="27" t="s">
        <v>48</v>
      </c>
      <c r="D259" s="45">
        <v>0</v>
      </c>
      <c r="E259" s="45">
        <v>685402000</v>
      </c>
      <c r="F259" s="45">
        <v>685402000</v>
      </c>
      <c r="G259" s="45">
        <v>685402000</v>
      </c>
      <c r="H259" s="23"/>
      <c r="I259" s="23"/>
      <c r="J259" s="23"/>
      <c r="K259" s="23"/>
    </row>
    <row r="260" spans="1:11" ht="15" customHeight="1">
      <c r="A260" s="23"/>
      <c r="B260" s="23"/>
      <c r="C260" s="27" t="s">
        <v>49</v>
      </c>
      <c r="D260" s="45">
        <v>0</v>
      </c>
      <c r="E260" s="45">
        <v>685402000</v>
      </c>
      <c r="F260" s="45">
        <v>685402000</v>
      </c>
      <c r="G260" s="45">
        <v>685402000</v>
      </c>
      <c r="H260" s="23"/>
      <c r="I260" s="23"/>
      <c r="J260" s="23"/>
      <c r="K260" s="23"/>
    </row>
    <row r="261" spans="1:11" ht="15" customHeight="1">
      <c r="A261" s="23"/>
      <c r="B261" s="23"/>
      <c r="C261" s="27" t="s">
        <v>50</v>
      </c>
      <c r="D261" s="45">
        <v>0</v>
      </c>
      <c r="E261" s="45">
        <v>0</v>
      </c>
      <c r="F261" s="45">
        <v>0</v>
      </c>
      <c r="G261" s="45">
        <v>0</v>
      </c>
      <c r="H261" s="23"/>
      <c r="I261" s="23"/>
      <c r="J261" s="23"/>
      <c r="K261" s="23"/>
    </row>
    <row r="262" spans="1:11" ht="15" customHeight="1">
      <c r="A262" s="23"/>
      <c r="B262" s="23"/>
      <c r="C262" s="27" t="s">
        <v>51</v>
      </c>
      <c r="D262" s="45">
        <v>0</v>
      </c>
      <c r="E262" s="45">
        <v>74700000</v>
      </c>
      <c r="F262" s="45">
        <v>74700000</v>
      </c>
      <c r="G262" s="45">
        <v>74700000</v>
      </c>
      <c r="H262" s="23"/>
      <c r="I262" s="23"/>
      <c r="J262" s="23"/>
      <c r="K262" s="23"/>
    </row>
    <row r="263" spans="1:11" ht="15" customHeight="1">
      <c r="A263" s="23"/>
      <c r="B263" s="23"/>
      <c r="C263" s="27" t="s">
        <v>49</v>
      </c>
      <c r="D263" s="45">
        <v>0</v>
      </c>
      <c r="E263" s="45">
        <v>74700000</v>
      </c>
      <c r="F263" s="45">
        <v>74700000</v>
      </c>
      <c r="G263" s="45">
        <v>74700000</v>
      </c>
      <c r="H263" s="23"/>
      <c r="I263" s="23"/>
      <c r="J263" s="23"/>
      <c r="K263" s="23"/>
    </row>
    <row r="264" spans="1:11" ht="15" customHeight="1">
      <c r="A264" s="23"/>
      <c r="B264" s="23"/>
      <c r="C264" s="27" t="s">
        <v>50</v>
      </c>
      <c r="D264" s="45">
        <v>0</v>
      </c>
      <c r="E264" s="45">
        <v>0</v>
      </c>
      <c r="F264" s="45">
        <v>0</v>
      </c>
      <c r="G264" s="45">
        <v>0</v>
      </c>
      <c r="H264" s="23"/>
      <c r="I264" s="23"/>
      <c r="J264" s="23"/>
      <c r="K264" s="23"/>
    </row>
    <row r="265" spans="1:11" ht="15" customHeight="1">
      <c r="A265" s="23"/>
      <c r="B265" s="23"/>
      <c r="C265" s="27" t="s">
        <v>52</v>
      </c>
      <c r="D265" s="45">
        <v>0</v>
      </c>
      <c r="E265" s="45">
        <v>340456000</v>
      </c>
      <c r="F265" s="45">
        <v>318952000</v>
      </c>
      <c r="G265" s="45">
        <v>320952000</v>
      </c>
      <c r="H265" s="23"/>
      <c r="I265" s="23"/>
      <c r="J265" s="23"/>
      <c r="K265" s="23"/>
    </row>
    <row r="266" spans="1:11" ht="15" customHeight="1">
      <c r="A266" s="23"/>
      <c r="B266" s="23"/>
      <c r="C266" s="27" t="s">
        <v>49</v>
      </c>
      <c r="D266" s="45">
        <v>0</v>
      </c>
      <c r="E266" s="45">
        <v>340456000</v>
      </c>
      <c r="F266" s="45">
        <v>318952000</v>
      </c>
      <c r="G266" s="45">
        <v>320952000</v>
      </c>
      <c r="H266" s="23"/>
      <c r="I266" s="23"/>
      <c r="J266" s="23"/>
      <c r="K266" s="23"/>
    </row>
    <row r="267" spans="1:11" ht="15" customHeight="1">
      <c r="A267" s="23"/>
      <c r="B267" s="23"/>
      <c r="C267" s="27" t="s">
        <v>50</v>
      </c>
      <c r="D267" s="45">
        <v>0</v>
      </c>
      <c r="E267" s="45">
        <v>0</v>
      </c>
      <c r="F267" s="45">
        <v>0</v>
      </c>
      <c r="G267" s="45">
        <v>0</v>
      </c>
      <c r="H267" s="23"/>
      <c r="I267" s="23"/>
      <c r="J267" s="23"/>
      <c r="K267" s="23"/>
    </row>
    <row r="268" spans="1:11" ht="15" customHeight="1">
      <c r="A268" s="23"/>
      <c r="B268" s="23"/>
      <c r="C268" s="27" t="s">
        <v>53</v>
      </c>
      <c r="D268" s="45">
        <v>0</v>
      </c>
      <c r="E268" s="45">
        <v>0</v>
      </c>
      <c r="F268" s="45">
        <v>0</v>
      </c>
      <c r="G268" s="45">
        <v>0</v>
      </c>
      <c r="H268" s="23"/>
      <c r="I268" s="23"/>
      <c r="J268" s="23"/>
      <c r="K268" s="23"/>
    </row>
    <row r="269" spans="1:11" ht="15" customHeight="1">
      <c r="A269" s="23"/>
      <c r="B269" s="23"/>
      <c r="C269" s="27" t="s">
        <v>49</v>
      </c>
      <c r="D269" s="45">
        <v>0</v>
      </c>
      <c r="E269" s="45">
        <v>0</v>
      </c>
      <c r="F269" s="45">
        <v>0</v>
      </c>
      <c r="G269" s="45">
        <v>0</v>
      </c>
      <c r="H269" s="23"/>
      <c r="I269" s="23"/>
      <c r="J269" s="23"/>
      <c r="K269" s="23"/>
    </row>
    <row r="270" spans="1:11" ht="15" customHeight="1">
      <c r="A270" s="23"/>
      <c r="B270" s="23"/>
      <c r="C270" s="27" t="s">
        <v>50</v>
      </c>
      <c r="D270" s="45">
        <v>0</v>
      </c>
      <c r="E270" s="45">
        <v>0</v>
      </c>
      <c r="F270" s="45">
        <v>0</v>
      </c>
      <c r="G270" s="45">
        <v>0</v>
      </c>
      <c r="H270" s="23"/>
      <c r="I270" s="23"/>
      <c r="J270" s="23"/>
      <c r="K270" s="23"/>
    </row>
    <row r="271" spans="1:11" ht="20.100000000000001" customHeight="1">
      <c r="A271" s="23"/>
      <c r="B271" s="23"/>
      <c r="C271" s="27" t="s">
        <v>202</v>
      </c>
      <c r="D271" s="46">
        <v>0</v>
      </c>
      <c r="E271" s="46">
        <v>0</v>
      </c>
      <c r="F271" s="46">
        <v>0</v>
      </c>
      <c r="G271" s="46">
        <v>0</v>
      </c>
      <c r="H271" s="23"/>
      <c r="I271" s="23"/>
      <c r="J271" s="23"/>
      <c r="K271" s="23"/>
    </row>
    <row r="272" spans="1:11" ht="15" customHeight="1">
      <c r="A272" s="23"/>
      <c r="B272" s="23"/>
      <c r="C272" s="27" t="s">
        <v>49</v>
      </c>
      <c r="D272" s="45">
        <v>0</v>
      </c>
      <c r="E272" s="45">
        <v>0</v>
      </c>
      <c r="F272" s="45">
        <v>0</v>
      </c>
      <c r="G272" s="45">
        <v>0</v>
      </c>
      <c r="H272" s="23"/>
      <c r="I272" s="23"/>
      <c r="J272" s="23"/>
      <c r="K272" s="23"/>
    </row>
    <row r="273" spans="1:11" ht="15" customHeight="1">
      <c r="A273" s="23"/>
      <c r="B273" s="23"/>
      <c r="C273" s="27" t="s">
        <v>50</v>
      </c>
      <c r="D273" s="45">
        <v>0</v>
      </c>
      <c r="E273" s="45">
        <v>0</v>
      </c>
      <c r="F273" s="45">
        <v>0</v>
      </c>
      <c r="G273" s="45">
        <v>0</v>
      </c>
      <c r="H273" s="23"/>
      <c r="I273" s="23"/>
      <c r="J273" s="23"/>
      <c r="K273" s="23"/>
    </row>
    <row r="274" spans="1:11" ht="15" customHeight="1">
      <c r="A274" s="23"/>
      <c r="B274" s="23"/>
      <c r="C274" s="27" t="s">
        <v>55</v>
      </c>
      <c r="D274" s="45">
        <v>0</v>
      </c>
      <c r="E274" s="45">
        <v>15000000</v>
      </c>
      <c r="F274" s="45">
        <v>15000000</v>
      </c>
      <c r="G274" s="45">
        <v>15000000</v>
      </c>
      <c r="H274" s="23"/>
      <c r="I274" s="23"/>
      <c r="J274" s="23"/>
      <c r="K274" s="23"/>
    </row>
    <row r="275" spans="1:11" ht="15" customHeight="1">
      <c r="A275" s="23"/>
      <c r="B275" s="23"/>
      <c r="C275" s="27" t="s">
        <v>49</v>
      </c>
      <c r="D275" s="45">
        <v>0</v>
      </c>
      <c r="E275" s="45">
        <v>15000000</v>
      </c>
      <c r="F275" s="45">
        <v>15000000</v>
      </c>
      <c r="G275" s="45">
        <v>15000000</v>
      </c>
      <c r="H275" s="23"/>
      <c r="I275" s="23"/>
      <c r="J275" s="23"/>
      <c r="K275" s="23"/>
    </row>
    <row r="276" spans="1:11" ht="15" customHeight="1">
      <c r="A276" s="23"/>
      <c r="B276" s="23"/>
      <c r="C276" s="27" t="s">
        <v>50</v>
      </c>
      <c r="D276" s="45">
        <v>0</v>
      </c>
      <c r="E276" s="45">
        <v>0</v>
      </c>
      <c r="F276" s="45">
        <v>0</v>
      </c>
      <c r="G276" s="45">
        <v>0</v>
      </c>
      <c r="H276" s="23"/>
      <c r="I276" s="23"/>
      <c r="J276" s="23"/>
      <c r="K276" s="23"/>
    </row>
    <row r="277" spans="1:11" ht="15" customHeight="1">
      <c r="A277" s="23"/>
      <c r="B277" s="23"/>
      <c r="C277" s="27" t="s">
        <v>56</v>
      </c>
      <c r="D277" s="45">
        <v>0</v>
      </c>
      <c r="E277" s="45">
        <v>0</v>
      </c>
      <c r="F277" s="45">
        <v>0</v>
      </c>
      <c r="G277" s="45">
        <v>0</v>
      </c>
      <c r="H277" s="23"/>
      <c r="I277" s="23"/>
      <c r="J277" s="23"/>
      <c r="K277" s="23"/>
    </row>
    <row r="278" spans="1:11" ht="15" customHeight="1">
      <c r="A278" s="23"/>
      <c r="B278" s="23"/>
      <c r="C278" s="27" t="s">
        <v>49</v>
      </c>
      <c r="D278" s="45">
        <v>0</v>
      </c>
      <c r="E278" s="45">
        <v>0</v>
      </c>
      <c r="F278" s="45">
        <v>0</v>
      </c>
      <c r="G278" s="45">
        <v>0</v>
      </c>
      <c r="H278" s="23"/>
      <c r="I278" s="23"/>
      <c r="J278" s="23"/>
      <c r="K278" s="23"/>
    </row>
    <row r="279" spans="1:11" ht="15" customHeight="1">
      <c r="A279" s="23"/>
      <c r="B279" s="23"/>
      <c r="C279" s="27" t="s">
        <v>50</v>
      </c>
      <c r="D279" s="45">
        <v>0</v>
      </c>
      <c r="E279" s="45">
        <v>0</v>
      </c>
      <c r="F279" s="45">
        <v>0</v>
      </c>
      <c r="G279" s="45">
        <v>0</v>
      </c>
      <c r="H279" s="23"/>
      <c r="I279" s="23"/>
      <c r="J279" s="23"/>
      <c r="K279" s="23"/>
    </row>
    <row r="280" spans="1:11" ht="15" customHeight="1">
      <c r="A280" s="23"/>
      <c r="B280" s="23"/>
      <c r="C280" s="27" t="s">
        <v>57</v>
      </c>
      <c r="D280" s="45">
        <v>0</v>
      </c>
      <c r="E280" s="45">
        <v>0</v>
      </c>
      <c r="F280" s="45">
        <v>0</v>
      </c>
      <c r="G280" s="45">
        <v>0</v>
      </c>
      <c r="H280" s="23"/>
      <c r="I280" s="23"/>
      <c r="J280" s="23"/>
      <c r="K280" s="23"/>
    </row>
    <row r="281" spans="1:11" ht="15" customHeight="1">
      <c r="A281" s="23"/>
      <c r="B281" s="23"/>
      <c r="C281" s="27" t="s">
        <v>49</v>
      </c>
      <c r="D281" s="45">
        <v>0</v>
      </c>
      <c r="E281" s="45">
        <v>0</v>
      </c>
      <c r="F281" s="45">
        <v>0</v>
      </c>
      <c r="G281" s="45">
        <v>0</v>
      </c>
      <c r="H281" s="23"/>
      <c r="I281" s="23"/>
      <c r="J281" s="23"/>
      <c r="K281" s="23"/>
    </row>
    <row r="282" spans="1:11" ht="15" customHeight="1">
      <c r="A282" s="23"/>
      <c r="B282" s="23"/>
      <c r="C282" s="27" t="s">
        <v>58</v>
      </c>
      <c r="D282" s="45">
        <v>0</v>
      </c>
      <c r="E282" s="45">
        <v>0</v>
      </c>
      <c r="F282" s="45">
        <v>0</v>
      </c>
      <c r="G282" s="45">
        <v>0</v>
      </c>
      <c r="H282" s="23"/>
      <c r="I282" s="23"/>
      <c r="J282" s="23"/>
      <c r="K282" s="23"/>
    </row>
    <row r="283" spans="1:11" ht="15" customHeight="1">
      <c r="A283" s="23"/>
      <c r="B283" s="23"/>
      <c r="C283" s="27" t="s">
        <v>59</v>
      </c>
      <c r="D283" s="45">
        <v>0</v>
      </c>
      <c r="E283" s="45">
        <v>0</v>
      </c>
      <c r="F283" s="45">
        <v>0</v>
      </c>
      <c r="G283" s="45">
        <v>0</v>
      </c>
      <c r="H283" s="23"/>
      <c r="I283" s="23"/>
      <c r="J283" s="23"/>
      <c r="K283" s="23"/>
    </row>
    <row r="284" spans="1:11" ht="15" customHeight="1">
      <c r="A284" s="23"/>
      <c r="B284" s="23"/>
      <c r="C284" s="27" t="s">
        <v>60</v>
      </c>
      <c r="D284" s="45">
        <v>0</v>
      </c>
      <c r="E284" s="45">
        <v>0</v>
      </c>
      <c r="F284" s="45">
        <v>0</v>
      </c>
      <c r="G284" s="45">
        <v>0</v>
      </c>
      <c r="H284" s="23"/>
      <c r="I284" s="23"/>
      <c r="J284" s="23"/>
      <c r="K284" s="23"/>
    </row>
    <row r="285" spans="1:11" ht="15" customHeight="1">
      <c r="A285" s="23"/>
      <c r="B285" s="23"/>
      <c r="C285" s="27" t="s">
        <v>61</v>
      </c>
      <c r="D285" s="45">
        <v>0</v>
      </c>
      <c r="E285" s="45">
        <v>0</v>
      </c>
      <c r="F285" s="45">
        <v>0</v>
      </c>
      <c r="G285" s="45">
        <v>0</v>
      </c>
      <c r="H285" s="23"/>
      <c r="I285" s="23"/>
      <c r="J285" s="23"/>
      <c r="K285" s="23"/>
    </row>
    <row r="286" spans="1:11" ht="15" customHeight="1">
      <c r="A286" s="23"/>
      <c r="B286" s="23"/>
      <c r="C286" s="27" t="s">
        <v>62</v>
      </c>
      <c r="D286" s="45">
        <v>0</v>
      </c>
      <c r="E286" s="45">
        <v>0</v>
      </c>
      <c r="F286" s="45">
        <v>0</v>
      </c>
      <c r="G286" s="45">
        <v>0</v>
      </c>
      <c r="H286" s="23"/>
      <c r="I286" s="23"/>
      <c r="J286" s="23"/>
      <c r="K286" s="23"/>
    </row>
    <row r="287" spans="1:11" ht="15" customHeight="1">
      <c r="A287" s="23"/>
      <c r="B287" s="23"/>
      <c r="C287" s="27" t="s">
        <v>49</v>
      </c>
      <c r="D287" s="45">
        <v>0</v>
      </c>
      <c r="E287" s="45">
        <v>0</v>
      </c>
      <c r="F287" s="45">
        <v>0</v>
      </c>
      <c r="G287" s="45">
        <v>0</v>
      </c>
      <c r="H287" s="23"/>
      <c r="I287" s="23"/>
      <c r="J287" s="23"/>
      <c r="K287" s="23"/>
    </row>
    <row r="288" spans="1:11" ht="15" customHeight="1">
      <c r="A288" s="23"/>
      <c r="B288" s="23"/>
      <c r="C288" s="27" t="s">
        <v>58</v>
      </c>
      <c r="D288" s="45">
        <v>0</v>
      </c>
      <c r="E288" s="45">
        <v>0</v>
      </c>
      <c r="F288" s="45">
        <v>0</v>
      </c>
      <c r="G288" s="45">
        <v>0</v>
      </c>
      <c r="H288" s="23"/>
      <c r="I288" s="23"/>
      <c r="J288" s="23"/>
      <c r="K288" s="23"/>
    </row>
    <row r="289" spans="1:11" ht="15" customHeight="1">
      <c r="A289" s="23"/>
      <c r="B289" s="23"/>
      <c r="C289" s="27" t="s">
        <v>59</v>
      </c>
      <c r="D289" s="45">
        <v>0</v>
      </c>
      <c r="E289" s="45">
        <v>0</v>
      </c>
      <c r="F289" s="45">
        <v>0</v>
      </c>
      <c r="G289" s="45">
        <v>0</v>
      </c>
      <c r="H289" s="23"/>
      <c r="I289" s="23"/>
      <c r="J289" s="23"/>
      <c r="K289" s="23"/>
    </row>
    <row r="290" spans="1:11" ht="15" customHeight="1">
      <c r="A290" s="23"/>
      <c r="B290" s="23"/>
      <c r="C290" s="27" t="s">
        <v>60</v>
      </c>
      <c r="D290" s="45">
        <v>0</v>
      </c>
      <c r="E290" s="45">
        <v>0</v>
      </c>
      <c r="F290" s="45">
        <v>0</v>
      </c>
      <c r="G290" s="45">
        <v>0</v>
      </c>
      <c r="H290" s="23"/>
      <c r="I290" s="23"/>
      <c r="J290" s="23"/>
      <c r="K290" s="23"/>
    </row>
    <row r="291" spans="1:11" ht="15" customHeight="1">
      <c r="A291" s="23"/>
      <c r="B291" s="23"/>
      <c r="C291" s="27" t="s">
        <v>61</v>
      </c>
      <c r="D291" s="45">
        <v>0</v>
      </c>
      <c r="E291" s="45">
        <v>0</v>
      </c>
      <c r="F291" s="45">
        <v>0</v>
      </c>
      <c r="G291" s="45">
        <v>0</v>
      </c>
      <c r="H291" s="23"/>
      <c r="I291" s="23"/>
      <c r="J291" s="23"/>
      <c r="K291" s="23"/>
    </row>
    <row r="292" spans="1:11" ht="15" customHeight="1">
      <c r="A292" s="23"/>
      <c r="B292" s="23"/>
      <c r="C292" s="27" t="s">
        <v>63</v>
      </c>
      <c r="D292" s="45">
        <v>0</v>
      </c>
      <c r="E292" s="45">
        <v>0</v>
      </c>
      <c r="F292" s="45">
        <v>0</v>
      </c>
      <c r="G292" s="45">
        <v>0</v>
      </c>
      <c r="H292" s="23"/>
      <c r="I292" s="23"/>
      <c r="J292" s="23"/>
      <c r="K292" s="23"/>
    </row>
    <row r="293" spans="1:11" ht="15" customHeight="1">
      <c r="A293" s="23"/>
      <c r="B293" s="23"/>
      <c r="C293" s="27" t="s">
        <v>49</v>
      </c>
      <c r="D293" s="45">
        <v>0</v>
      </c>
      <c r="E293" s="45">
        <v>0</v>
      </c>
      <c r="F293" s="45">
        <v>0</v>
      </c>
      <c r="G293" s="45">
        <v>0</v>
      </c>
      <c r="H293" s="23"/>
      <c r="I293" s="23"/>
      <c r="J293" s="23"/>
      <c r="K293" s="23"/>
    </row>
    <row r="294" spans="1:11" ht="15" customHeight="1">
      <c r="A294" s="23"/>
      <c r="B294" s="23"/>
      <c r="C294" s="27" t="s">
        <v>58</v>
      </c>
      <c r="D294" s="45">
        <v>0</v>
      </c>
      <c r="E294" s="45">
        <v>0</v>
      </c>
      <c r="F294" s="45">
        <v>0</v>
      </c>
      <c r="G294" s="45">
        <v>0</v>
      </c>
      <c r="H294" s="23"/>
      <c r="I294" s="23"/>
      <c r="J294" s="23"/>
      <c r="K294" s="23"/>
    </row>
    <row r="295" spans="1:11" ht="15" customHeight="1">
      <c r="A295" s="23"/>
      <c r="B295" s="23"/>
      <c r="C295" s="27" t="s">
        <v>59</v>
      </c>
      <c r="D295" s="45">
        <v>0</v>
      </c>
      <c r="E295" s="45">
        <v>0</v>
      </c>
      <c r="F295" s="45">
        <v>0</v>
      </c>
      <c r="G295" s="45">
        <v>0</v>
      </c>
      <c r="H295" s="23"/>
      <c r="I295" s="23"/>
      <c r="J295" s="23"/>
      <c r="K295" s="23"/>
    </row>
    <row r="296" spans="1:11" ht="15" customHeight="1">
      <c r="A296" s="23"/>
      <c r="B296" s="23"/>
      <c r="C296" s="27" t="s">
        <v>60</v>
      </c>
      <c r="D296" s="45">
        <v>0</v>
      </c>
      <c r="E296" s="45">
        <v>0</v>
      </c>
      <c r="F296" s="45">
        <v>0</v>
      </c>
      <c r="G296" s="45">
        <v>0</v>
      </c>
      <c r="H296" s="23"/>
      <c r="I296" s="23"/>
      <c r="J296" s="23"/>
      <c r="K296" s="23"/>
    </row>
    <row r="297" spans="1:11" ht="15" customHeight="1">
      <c r="A297" s="23"/>
      <c r="B297" s="23"/>
      <c r="C297" s="27" t="s">
        <v>61</v>
      </c>
      <c r="D297" s="45">
        <v>0</v>
      </c>
      <c r="E297" s="45">
        <v>0</v>
      </c>
      <c r="F297" s="45">
        <v>0</v>
      </c>
      <c r="G297" s="45">
        <v>0</v>
      </c>
      <c r="H297" s="23"/>
      <c r="I297" s="23"/>
      <c r="J297" s="23"/>
      <c r="K297" s="23"/>
    </row>
    <row r="298" spans="1:11" ht="15" customHeight="1">
      <c r="A298" s="23"/>
      <c r="B298" s="23"/>
      <c r="C298" s="27" t="s">
        <v>64</v>
      </c>
      <c r="D298" s="45">
        <v>0</v>
      </c>
      <c r="E298" s="45">
        <v>0</v>
      </c>
      <c r="F298" s="45">
        <v>0</v>
      </c>
      <c r="G298" s="45">
        <v>0</v>
      </c>
      <c r="H298" s="23"/>
      <c r="I298" s="23"/>
      <c r="J298" s="23"/>
      <c r="K298" s="23"/>
    </row>
    <row r="299" spans="1:11" ht="15" customHeight="1">
      <c r="A299" s="23"/>
      <c r="B299" s="23"/>
      <c r="C299" s="27" t="s">
        <v>65</v>
      </c>
      <c r="D299" s="45">
        <v>0</v>
      </c>
      <c r="E299" s="45">
        <v>0</v>
      </c>
      <c r="F299" s="45">
        <v>0</v>
      </c>
      <c r="G299" s="45">
        <v>0</v>
      </c>
      <c r="H299" s="23"/>
      <c r="I299" s="23"/>
      <c r="J299" s="23"/>
      <c r="K299" s="23"/>
    </row>
    <row r="300" spans="1:11" ht="20.100000000000001" customHeight="1">
      <c r="A300" s="23"/>
      <c r="B300" s="23"/>
      <c r="C300" s="47" t="s">
        <v>18</v>
      </c>
      <c r="D300" s="23"/>
      <c r="E300" s="23"/>
      <c r="F300" s="23"/>
      <c r="G300" s="23"/>
      <c r="H300" s="23"/>
      <c r="I300" s="23"/>
      <c r="J300" s="23"/>
      <c r="K300" s="23"/>
    </row>
  </sheetData>
  <mergeCells count="32">
    <mergeCell ref="C24:G24"/>
    <mergeCell ref="C1:G1"/>
    <mergeCell ref="C2:G2"/>
    <mergeCell ref="D3:G3"/>
    <mergeCell ref="D4:G4"/>
    <mergeCell ref="D5:G5"/>
    <mergeCell ref="D6:G6"/>
    <mergeCell ref="D7:G7"/>
    <mergeCell ref="C8:G8"/>
    <mergeCell ref="C9:G9"/>
    <mergeCell ref="D10:G10"/>
    <mergeCell ref="D17:G17"/>
    <mergeCell ref="D144:G144"/>
    <mergeCell ref="D25:G25"/>
    <mergeCell ref="D26:G26"/>
    <mergeCell ref="D27:G27"/>
    <mergeCell ref="D28:G28"/>
    <mergeCell ref="C37:G37"/>
    <mergeCell ref="D82:G82"/>
    <mergeCell ref="D83:G83"/>
    <mergeCell ref="D84:G84"/>
    <mergeCell ref="C93:G93"/>
    <mergeCell ref="D138:G138"/>
    <mergeCell ref="C143:G143"/>
    <mergeCell ref="D203:G203"/>
    <mergeCell ref="C212:G212"/>
    <mergeCell ref="D145:G145"/>
    <mergeCell ref="D146:G146"/>
    <mergeCell ref="D147:G147"/>
    <mergeCell ref="C156:G156"/>
    <mergeCell ref="D201:G201"/>
    <mergeCell ref="D202:G202"/>
  </mergeCells>
  <pageMargins left="0" right="0" top="0" bottom="0" header="0" footer="0"/>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404"/>
  <sheetViews>
    <sheetView view="pageBreakPreview" topLeftCell="B367" zoomScale="75" zoomScaleNormal="100" zoomScaleSheetLayoutView="75" workbookViewId="0">
      <selection activeCell="B405" sqref="A405:XFD412"/>
    </sheetView>
  </sheetViews>
  <sheetFormatPr defaultColWidth="9.125" defaultRowHeight="14.25"/>
  <cols>
    <col min="1" max="1" width="13.25" style="1541" hidden="1" customWidth="1"/>
    <col min="2" max="2" width="9.75" style="1541" customWidth="1"/>
    <col min="3" max="3" width="28.25" style="1541" customWidth="1"/>
    <col min="4" max="6" width="15.875" style="1541" customWidth="1"/>
    <col min="7" max="7" width="16.125" style="1541" customWidth="1"/>
    <col min="8" max="8" width="6.75" style="1541" customWidth="1"/>
    <col min="9" max="9" width="18.25" style="1541" customWidth="1"/>
    <col min="10" max="10" width="10.75" style="1541" customWidth="1"/>
    <col min="11" max="11" width="17.375" style="1541" customWidth="1"/>
    <col min="12" max="16384" width="9.125" style="1541"/>
  </cols>
  <sheetData>
    <row r="1" spans="1:11" ht="20.100000000000001" customHeight="1">
      <c r="A1" s="1543"/>
      <c r="B1" s="1543"/>
      <c r="C1" s="1942" t="s">
        <v>0</v>
      </c>
      <c r="D1" s="1943"/>
      <c r="E1" s="1943"/>
      <c r="F1" s="1943"/>
      <c r="G1" s="1943"/>
      <c r="H1" s="1543"/>
      <c r="I1" s="1543"/>
      <c r="J1" s="1543"/>
      <c r="K1" s="1543"/>
    </row>
    <row r="2" spans="1:11" ht="24.95" customHeight="1">
      <c r="A2" s="1543"/>
      <c r="B2" s="1543"/>
      <c r="C2" s="1944" t="s">
        <v>1</v>
      </c>
      <c r="D2" s="1945"/>
      <c r="E2" s="1945"/>
      <c r="F2" s="1945"/>
      <c r="G2" s="1945"/>
      <c r="H2" s="1543"/>
      <c r="I2" s="1543"/>
      <c r="J2" s="1543"/>
      <c r="K2" s="1543"/>
    </row>
    <row r="3" spans="1:11" ht="14.1" customHeight="1">
      <c r="A3" s="1543"/>
      <c r="B3" s="1543"/>
      <c r="C3" s="1565" t="s">
        <v>2</v>
      </c>
      <c r="D3" s="1934" t="s">
        <v>3260</v>
      </c>
      <c r="E3" s="1935"/>
      <c r="F3" s="1935"/>
      <c r="G3" s="1935"/>
      <c r="H3" s="1543"/>
      <c r="I3" s="1543"/>
      <c r="J3" s="1543"/>
      <c r="K3" s="1543"/>
    </row>
    <row r="4" spans="1:11" ht="14.1" customHeight="1">
      <c r="A4" s="1543"/>
      <c r="B4" s="1543"/>
      <c r="C4" s="1565" t="s">
        <v>4</v>
      </c>
      <c r="D4" s="1934" t="s">
        <v>3259</v>
      </c>
      <c r="E4" s="1935"/>
      <c r="F4" s="1935"/>
      <c r="G4" s="1935"/>
      <c r="H4" s="1543"/>
      <c r="I4" s="1543"/>
      <c r="J4" s="1543"/>
      <c r="K4" s="1543"/>
    </row>
    <row r="5" spans="1:11" ht="14.1" customHeight="1">
      <c r="A5" s="1543"/>
      <c r="B5" s="1543"/>
      <c r="C5" s="1565" t="s">
        <v>6</v>
      </c>
      <c r="D5" s="1934" t="s">
        <v>3258</v>
      </c>
      <c r="E5" s="1935"/>
      <c r="F5" s="1935"/>
      <c r="G5" s="1935"/>
      <c r="H5" s="1543"/>
      <c r="I5" s="1543"/>
      <c r="J5" s="1543"/>
      <c r="K5" s="1543"/>
    </row>
    <row r="6" spans="1:11" ht="14.1" customHeight="1">
      <c r="A6" s="1543"/>
      <c r="B6" s="1543"/>
      <c r="C6" s="1565" t="s">
        <v>8</v>
      </c>
      <c r="D6" s="1934" t="s">
        <v>3257</v>
      </c>
      <c r="E6" s="1935"/>
      <c r="F6" s="1935"/>
      <c r="G6" s="1935"/>
      <c r="H6" s="1543"/>
      <c r="I6" s="1543"/>
      <c r="J6" s="1543"/>
      <c r="K6" s="1543"/>
    </row>
    <row r="7" spans="1:11" ht="14.1" customHeight="1">
      <c r="A7" s="1543"/>
      <c r="B7" s="1543"/>
      <c r="C7" s="1565" t="s">
        <v>10</v>
      </c>
      <c r="D7" s="1936" t="s">
        <v>11</v>
      </c>
      <c r="E7" s="1937"/>
      <c r="F7" s="1937"/>
      <c r="G7" s="1937"/>
      <c r="H7" s="1543"/>
      <c r="I7" s="1543"/>
      <c r="J7" s="1543"/>
      <c r="K7" s="1543"/>
    </row>
    <row r="8" spans="1:11" ht="14.1" customHeight="1">
      <c r="A8" s="1543"/>
      <c r="B8" s="1543"/>
      <c r="C8" s="1938" t="s">
        <v>12</v>
      </c>
      <c r="D8" s="1939"/>
      <c r="E8" s="1939"/>
      <c r="F8" s="1939"/>
      <c r="G8" s="1939"/>
      <c r="H8" s="1543"/>
      <c r="I8" s="1543"/>
      <c r="J8" s="1543"/>
      <c r="K8" s="1543"/>
    </row>
    <row r="9" spans="1:11" ht="20.100000000000001" customHeight="1">
      <c r="A9" s="1543"/>
      <c r="B9" s="1543"/>
      <c r="C9" s="1940" t="s">
        <v>3256</v>
      </c>
      <c r="D9" s="1941"/>
      <c r="E9" s="1941"/>
      <c r="F9" s="1941"/>
      <c r="G9" s="1941"/>
      <c r="H9" s="1543"/>
      <c r="I9" s="1543"/>
      <c r="J9" s="1543"/>
      <c r="K9" s="1543"/>
    </row>
    <row r="10" spans="1:11" ht="36.950000000000003" customHeight="1">
      <c r="A10" s="1543"/>
      <c r="B10" s="1543"/>
      <c r="C10" s="1549" t="s">
        <v>14</v>
      </c>
      <c r="D10" s="1946" t="s">
        <v>3255</v>
      </c>
      <c r="E10" s="1947"/>
      <c r="F10" s="1947"/>
      <c r="G10" s="1947"/>
      <c r="H10" s="1543"/>
      <c r="I10" s="1543"/>
      <c r="J10" s="1543"/>
      <c r="K10" s="1543"/>
    </row>
    <row r="11" spans="1:11" ht="27.95" customHeight="1">
      <c r="A11" s="1543"/>
      <c r="B11" s="1543"/>
      <c r="C11" s="1546" t="s">
        <v>209</v>
      </c>
      <c r="D11" s="1564">
        <v>2023</v>
      </c>
      <c r="E11" s="1564">
        <v>2024</v>
      </c>
      <c r="F11" s="1564">
        <v>2025</v>
      </c>
      <c r="G11" s="1564">
        <v>2026</v>
      </c>
      <c r="H11" s="1543"/>
      <c r="I11" s="1543"/>
      <c r="J11" s="1543"/>
      <c r="K11" s="1543"/>
    </row>
    <row r="12" spans="1:11" ht="14.1" customHeight="1">
      <c r="A12" s="1543"/>
      <c r="B12" s="1543"/>
      <c r="C12" s="1563"/>
      <c r="D12" s="1562" t="s">
        <v>22</v>
      </c>
      <c r="E12" s="1562" t="s">
        <v>23</v>
      </c>
      <c r="F12" s="1562" t="s">
        <v>23</v>
      </c>
      <c r="G12" s="1562" t="s">
        <v>23</v>
      </c>
      <c r="H12" s="1543"/>
      <c r="I12" s="1543"/>
      <c r="J12" s="1543"/>
      <c r="K12" s="1543"/>
    </row>
    <row r="13" spans="1:11" ht="20.100000000000001" customHeight="1">
      <c r="A13" s="1543"/>
      <c r="B13" s="1543"/>
      <c r="C13" s="1546" t="s">
        <v>3254</v>
      </c>
      <c r="D13" s="1559" t="s">
        <v>215</v>
      </c>
      <c r="E13" s="1559" t="s">
        <v>436</v>
      </c>
      <c r="F13" s="1559" t="s">
        <v>217</v>
      </c>
      <c r="G13" s="1559" t="s">
        <v>218</v>
      </c>
      <c r="H13" s="1543"/>
      <c r="I13" s="1543"/>
      <c r="J13" s="1543"/>
      <c r="K13" s="1543"/>
    </row>
    <row r="14" spans="1:11" ht="93.95" customHeight="1">
      <c r="A14" s="1543"/>
      <c r="B14" s="1543"/>
      <c r="C14" s="1549" t="s">
        <v>16</v>
      </c>
      <c r="D14" s="1946" t="s">
        <v>3253</v>
      </c>
      <c r="E14" s="1947"/>
      <c r="F14" s="1947"/>
      <c r="G14" s="1947"/>
      <c r="H14" s="1543"/>
      <c r="I14" s="1543"/>
      <c r="J14" s="1543"/>
      <c r="K14" s="1543"/>
    </row>
    <row r="15" spans="1:11" ht="27.95" customHeight="1">
      <c r="A15" s="1543"/>
      <c r="B15" s="1543"/>
      <c r="C15" s="1546" t="s">
        <v>223</v>
      </c>
      <c r="D15" s="1564">
        <v>2023</v>
      </c>
      <c r="E15" s="1564">
        <v>2024</v>
      </c>
      <c r="F15" s="1564">
        <v>2025</v>
      </c>
      <c r="G15" s="1564">
        <v>2026</v>
      </c>
      <c r="H15" s="1543"/>
      <c r="I15" s="1543"/>
      <c r="J15" s="1543"/>
      <c r="K15" s="1543"/>
    </row>
    <row r="16" spans="1:11" ht="14.1" customHeight="1">
      <c r="A16" s="1543"/>
      <c r="B16" s="1543"/>
      <c r="C16" s="1563"/>
      <c r="D16" s="1562" t="s">
        <v>22</v>
      </c>
      <c r="E16" s="1562" t="s">
        <v>23</v>
      </c>
      <c r="F16" s="1562" t="s">
        <v>23</v>
      </c>
      <c r="G16" s="1562" t="s">
        <v>23</v>
      </c>
      <c r="H16" s="1543"/>
      <c r="I16" s="1543"/>
      <c r="J16" s="1543"/>
      <c r="K16" s="1543"/>
    </row>
    <row r="17" spans="1:11" ht="20.100000000000001" customHeight="1">
      <c r="A17" s="1543"/>
      <c r="B17" s="1543"/>
      <c r="C17" s="1546" t="s">
        <v>3252</v>
      </c>
      <c r="D17" s="1559" t="s">
        <v>2370</v>
      </c>
      <c r="E17" s="1559" t="s">
        <v>544</v>
      </c>
      <c r="F17" s="1559" t="s">
        <v>544</v>
      </c>
      <c r="G17" s="1559" t="s">
        <v>544</v>
      </c>
      <c r="H17" s="1543"/>
      <c r="I17" s="1543"/>
      <c r="J17" s="1543"/>
      <c r="K17" s="1543"/>
    </row>
    <row r="18" spans="1:11" ht="30.95" customHeight="1">
      <c r="A18" s="1543"/>
      <c r="B18" s="1543"/>
      <c r="C18" s="1546" t="s">
        <v>2844</v>
      </c>
      <c r="D18" s="1559" t="s">
        <v>3251</v>
      </c>
      <c r="E18" s="1559" t="s">
        <v>1885</v>
      </c>
      <c r="F18" s="1559" t="s">
        <v>1777</v>
      </c>
      <c r="G18" s="1559" t="s">
        <v>1777</v>
      </c>
      <c r="H18" s="1543"/>
      <c r="I18" s="1543"/>
      <c r="J18" s="1543"/>
      <c r="K18" s="1543"/>
    </row>
    <row r="19" spans="1:11" ht="30.95" customHeight="1">
      <c r="A19" s="1543"/>
      <c r="B19" s="1543"/>
      <c r="C19" s="1546" t="s">
        <v>3250</v>
      </c>
      <c r="D19" s="1559" t="s">
        <v>42</v>
      </c>
      <c r="E19" s="1559" t="s">
        <v>42</v>
      </c>
      <c r="F19" s="1559" t="s">
        <v>42</v>
      </c>
      <c r="G19" s="1559" t="s">
        <v>42</v>
      </c>
      <c r="H19" s="1543"/>
      <c r="I19" s="1543"/>
      <c r="J19" s="1543"/>
      <c r="K19" s="1543"/>
    </row>
    <row r="20" spans="1:11" ht="14.1" customHeight="1">
      <c r="A20" s="1543"/>
      <c r="B20" s="1543"/>
      <c r="C20" s="1948" t="s">
        <v>27</v>
      </c>
      <c r="D20" s="1949"/>
      <c r="E20" s="1949"/>
      <c r="F20" s="1949"/>
      <c r="G20" s="1949"/>
      <c r="H20" s="1543"/>
      <c r="I20" s="1543"/>
      <c r="J20" s="1543"/>
      <c r="K20" s="1543"/>
    </row>
    <row r="21" spans="1:11" ht="14.1" customHeight="1">
      <c r="A21" s="1543"/>
      <c r="B21" s="1543"/>
      <c r="C21" s="1561" t="s">
        <v>3249</v>
      </c>
      <c r="D21" s="1948" t="s">
        <v>3248</v>
      </c>
      <c r="E21" s="1949"/>
      <c r="F21" s="1949"/>
      <c r="G21" s="1949"/>
      <c r="H21" s="1543"/>
      <c r="I21" s="1543"/>
      <c r="J21" s="1543"/>
      <c r="K21" s="1543"/>
    </row>
    <row r="22" spans="1:11" ht="18" customHeight="1">
      <c r="A22" s="1543"/>
      <c r="B22" s="1543"/>
      <c r="C22" s="1560" t="s">
        <v>19</v>
      </c>
      <c r="D22" s="1950" t="s">
        <v>3247</v>
      </c>
      <c r="E22" s="1951"/>
      <c r="F22" s="1951"/>
      <c r="G22" s="1951"/>
      <c r="H22" s="1543"/>
      <c r="I22" s="1543"/>
      <c r="J22" s="1543"/>
      <c r="K22" s="1543"/>
    </row>
    <row r="23" spans="1:11" ht="18" customHeight="1">
      <c r="A23" s="1543"/>
      <c r="B23" s="1543"/>
      <c r="C23" s="1542" t="s">
        <v>20</v>
      </c>
      <c r="D23" s="1952" t="s">
        <v>3246</v>
      </c>
      <c r="E23" s="1953"/>
      <c r="F23" s="1953"/>
      <c r="G23" s="1953"/>
      <c r="H23" s="1543"/>
      <c r="I23" s="1543"/>
      <c r="J23" s="1543"/>
      <c r="K23" s="1543"/>
    </row>
    <row r="24" spans="1:11" ht="18" customHeight="1">
      <c r="A24" s="1543"/>
      <c r="B24" s="1543"/>
      <c r="C24" s="1542" t="s">
        <v>21</v>
      </c>
      <c r="D24" s="1952" t="s">
        <v>3245</v>
      </c>
      <c r="E24" s="1953"/>
      <c r="F24" s="1953"/>
      <c r="G24" s="1953"/>
      <c r="H24" s="1543"/>
      <c r="I24" s="1543"/>
      <c r="J24" s="1543"/>
      <c r="K24" s="1543"/>
    </row>
    <row r="25" spans="1:11" ht="15" customHeight="1">
      <c r="A25" s="1543"/>
      <c r="B25" s="1543"/>
      <c r="C25" s="1558"/>
      <c r="D25" s="1557">
        <v>2023</v>
      </c>
      <c r="E25" s="1557">
        <v>2024</v>
      </c>
      <c r="F25" s="1557">
        <v>2025</v>
      </c>
      <c r="G25" s="1557">
        <v>2026</v>
      </c>
      <c r="H25" s="1543"/>
      <c r="I25" s="1543"/>
      <c r="J25" s="1543"/>
      <c r="K25" s="1543"/>
    </row>
    <row r="26" spans="1:11" ht="15" customHeight="1">
      <c r="A26" s="1543"/>
      <c r="B26" s="1543"/>
      <c r="C26" s="1556"/>
      <c r="D26" s="1555" t="s">
        <v>22</v>
      </c>
      <c r="E26" s="1555" t="s">
        <v>23</v>
      </c>
      <c r="F26" s="1555" t="s">
        <v>23</v>
      </c>
      <c r="G26" s="1555" t="s">
        <v>23</v>
      </c>
      <c r="H26" s="1543"/>
      <c r="I26" s="1543"/>
      <c r="J26" s="1543"/>
      <c r="K26" s="1543"/>
    </row>
    <row r="27" spans="1:11" ht="14.1" customHeight="1">
      <c r="A27" s="1543"/>
      <c r="B27" s="1543"/>
      <c r="C27" s="1546" t="s">
        <v>33</v>
      </c>
      <c r="D27" s="1559" t="s">
        <v>544</v>
      </c>
      <c r="E27" s="1559" t="s">
        <v>544</v>
      </c>
      <c r="F27" s="1559" t="s">
        <v>544</v>
      </c>
      <c r="G27" s="1559" t="s">
        <v>544</v>
      </c>
      <c r="H27" s="1543"/>
      <c r="I27" s="1543"/>
      <c r="J27" s="1543"/>
      <c r="K27" s="1543"/>
    </row>
    <row r="28" spans="1:11" ht="14.1" customHeight="1">
      <c r="A28" s="1543"/>
      <c r="B28" s="1543"/>
      <c r="C28" s="1546" t="s">
        <v>35</v>
      </c>
      <c r="D28" s="1559" t="s">
        <v>3244</v>
      </c>
      <c r="E28" s="1559" t="s">
        <v>3243</v>
      </c>
      <c r="F28" s="1559" t="s">
        <v>3242</v>
      </c>
      <c r="G28" s="1559" t="s">
        <v>3242</v>
      </c>
      <c r="H28" s="1543"/>
      <c r="I28" s="1543"/>
      <c r="J28" s="1543"/>
      <c r="K28" s="1543"/>
    </row>
    <row r="29" spans="1:11" ht="14.1" customHeight="1">
      <c r="A29" s="1543"/>
      <c r="B29" s="1543"/>
      <c r="C29" s="1546" t="s">
        <v>40</v>
      </c>
      <c r="D29" s="1559" t="s">
        <v>3241</v>
      </c>
      <c r="E29" s="1559" t="s">
        <v>3240</v>
      </c>
      <c r="F29" s="1559" t="s">
        <v>3239</v>
      </c>
      <c r="G29" s="1559" t="s">
        <v>3239</v>
      </c>
      <c r="H29" s="1543"/>
      <c r="I29" s="1543"/>
      <c r="J29" s="1543"/>
      <c r="K29" s="1543"/>
    </row>
    <row r="30" spans="1:11" ht="14.1" customHeight="1">
      <c r="A30" s="1543"/>
      <c r="B30" s="1543"/>
      <c r="C30" s="1546" t="s">
        <v>41</v>
      </c>
      <c r="D30" s="1559" t="s">
        <v>18</v>
      </c>
      <c r="E30" s="1559" t="s">
        <v>42</v>
      </c>
      <c r="F30" s="1559" t="s">
        <v>42</v>
      </c>
      <c r="G30" s="1559" t="s">
        <v>42</v>
      </c>
      <c r="H30" s="1543"/>
      <c r="I30" s="1543"/>
      <c r="J30" s="1543"/>
      <c r="K30" s="1543"/>
    </row>
    <row r="31" spans="1:11" ht="14.1" customHeight="1">
      <c r="A31" s="1543"/>
      <c r="B31" s="1543"/>
      <c r="C31" s="1546" t="s">
        <v>43</v>
      </c>
      <c r="D31" s="1559" t="s">
        <v>18</v>
      </c>
      <c r="E31" s="1559" t="s">
        <v>3238</v>
      </c>
      <c r="F31" s="1559" t="s">
        <v>3237</v>
      </c>
      <c r="G31" s="1559" t="s">
        <v>42</v>
      </c>
      <c r="H31" s="1543"/>
      <c r="I31" s="1543"/>
      <c r="J31" s="1543"/>
      <c r="K31" s="1543"/>
    </row>
    <row r="32" spans="1:11" ht="14.1" customHeight="1">
      <c r="A32" s="1543"/>
      <c r="B32" s="1543"/>
      <c r="C32" s="1546" t="s">
        <v>47</v>
      </c>
      <c r="D32" s="1559" t="s">
        <v>18</v>
      </c>
      <c r="E32" s="1559" t="s">
        <v>3238</v>
      </c>
      <c r="F32" s="1559" t="s">
        <v>3237</v>
      </c>
      <c r="G32" s="1559" t="s">
        <v>42</v>
      </c>
      <c r="H32" s="1543"/>
      <c r="I32" s="1543"/>
      <c r="J32" s="1543"/>
      <c r="K32" s="1543"/>
    </row>
    <row r="33" spans="1:11" ht="14.1" customHeight="1">
      <c r="A33" s="1543"/>
      <c r="B33" s="1543"/>
      <c r="C33" s="1954" t="s">
        <v>24</v>
      </c>
      <c r="D33" s="1955"/>
      <c r="E33" s="1955"/>
      <c r="F33" s="1955"/>
      <c r="G33" s="1955"/>
      <c r="H33" s="1543"/>
      <c r="I33" s="1543"/>
      <c r="J33" s="1543"/>
      <c r="K33" s="1543"/>
    </row>
    <row r="34" spans="1:11" ht="14.1" customHeight="1">
      <c r="A34" s="1543"/>
      <c r="B34" s="1543"/>
      <c r="C34" s="1558"/>
      <c r="D34" s="1557">
        <v>2023</v>
      </c>
      <c r="E34" s="1557">
        <v>2024</v>
      </c>
      <c r="F34" s="1557">
        <v>2025</v>
      </c>
      <c r="G34" s="1557">
        <v>2026</v>
      </c>
      <c r="H34" s="1543"/>
      <c r="I34" s="1543"/>
      <c r="J34" s="1543"/>
      <c r="K34" s="1543"/>
    </row>
    <row r="35" spans="1:11" ht="14.1" customHeight="1">
      <c r="A35" s="1543"/>
      <c r="B35" s="1543"/>
      <c r="C35" s="1556"/>
      <c r="D35" s="1555" t="s">
        <v>22</v>
      </c>
      <c r="E35" s="1555" t="s">
        <v>23</v>
      </c>
      <c r="F35" s="1555" t="s">
        <v>23</v>
      </c>
      <c r="G35" s="1555" t="s">
        <v>23</v>
      </c>
      <c r="H35" s="1543"/>
      <c r="I35" s="1543"/>
      <c r="J35" s="1543"/>
      <c r="K35" s="1543"/>
    </row>
    <row r="36" spans="1:11" ht="14.1" customHeight="1">
      <c r="A36" s="1543"/>
      <c r="B36" s="1543"/>
      <c r="C36" s="1554" t="s">
        <v>48</v>
      </c>
      <c r="D36" s="1552">
        <v>0</v>
      </c>
      <c r="E36" s="1552">
        <v>145407000</v>
      </c>
      <c r="F36" s="1552">
        <v>149755000</v>
      </c>
      <c r="G36" s="1552">
        <v>149755000</v>
      </c>
      <c r="H36" s="1543"/>
      <c r="I36" s="1543"/>
      <c r="J36" s="1543"/>
      <c r="K36" s="1543"/>
    </row>
    <row r="37" spans="1:11" ht="14.1" customHeight="1">
      <c r="A37" s="1543"/>
      <c r="B37" s="1543"/>
      <c r="C37" s="1554" t="s">
        <v>49</v>
      </c>
      <c r="D37" s="1552">
        <v>0</v>
      </c>
      <c r="E37" s="1552">
        <v>145407000</v>
      </c>
      <c r="F37" s="1552">
        <v>149755000</v>
      </c>
      <c r="G37" s="1552">
        <v>149755000</v>
      </c>
      <c r="H37" s="1543"/>
      <c r="I37" s="1543"/>
      <c r="J37" s="1543"/>
      <c r="K37" s="1543"/>
    </row>
    <row r="38" spans="1:11" ht="14.1" customHeight="1">
      <c r="A38" s="1543"/>
      <c r="B38" s="1543"/>
      <c r="C38" s="1554" t="s">
        <v>50</v>
      </c>
      <c r="D38" s="1552">
        <v>0</v>
      </c>
      <c r="E38" s="1552">
        <v>0</v>
      </c>
      <c r="F38" s="1552">
        <v>0</v>
      </c>
      <c r="G38" s="1552">
        <v>0</v>
      </c>
      <c r="H38" s="1543"/>
      <c r="I38" s="1543"/>
      <c r="J38" s="1543"/>
      <c r="K38" s="1543"/>
    </row>
    <row r="39" spans="1:11" ht="14.1" customHeight="1">
      <c r="A39" s="1543"/>
      <c r="B39" s="1543"/>
      <c r="C39" s="1554" t="s">
        <v>51</v>
      </c>
      <c r="D39" s="1552">
        <v>0</v>
      </c>
      <c r="E39" s="1552">
        <v>23100000</v>
      </c>
      <c r="F39" s="1552">
        <v>24100000</v>
      </c>
      <c r="G39" s="1552">
        <v>24100000</v>
      </c>
      <c r="H39" s="1543"/>
      <c r="I39" s="1543"/>
      <c r="J39" s="1543"/>
      <c r="K39" s="1543"/>
    </row>
    <row r="40" spans="1:11" ht="14.1" customHeight="1">
      <c r="A40" s="1543"/>
      <c r="B40" s="1543"/>
      <c r="C40" s="1554" t="s">
        <v>49</v>
      </c>
      <c r="D40" s="1552">
        <v>0</v>
      </c>
      <c r="E40" s="1552">
        <v>23100000</v>
      </c>
      <c r="F40" s="1552">
        <v>24100000</v>
      </c>
      <c r="G40" s="1552">
        <v>24100000</v>
      </c>
      <c r="H40" s="1543"/>
      <c r="I40" s="1543"/>
      <c r="J40" s="1543"/>
      <c r="K40" s="1543"/>
    </row>
    <row r="41" spans="1:11" ht="14.1" customHeight="1">
      <c r="A41" s="1543"/>
      <c r="B41" s="1543"/>
      <c r="C41" s="1554" t="s">
        <v>50</v>
      </c>
      <c r="D41" s="1552">
        <v>0</v>
      </c>
      <c r="E41" s="1552">
        <v>0</v>
      </c>
      <c r="F41" s="1552">
        <v>0</v>
      </c>
      <c r="G41" s="1552">
        <v>0</v>
      </c>
      <c r="H41" s="1543"/>
      <c r="I41" s="1543"/>
      <c r="J41" s="1543"/>
      <c r="K41" s="1543"/>
    </row>
    <row r="42" spans="1:11" ht="14.1" customHeight="1">
      <c r="A42" s="1543"/>
      <c r="B42" s="1543"/>
      <c r="C42" s="1554" t="s">
        <v>52</v>
      </c>
      <c r="D42" s="1552">
        <v>0</v>
      </c>
      <c r="E42" s="1552">
        <v>0</v>
      </c>
      <c r="F42" s="1552">
        <v>0</v>
      </c>
      <c r="G42" s="1552">
        <v>0</v>
      </c>
      <c r="H42" s="1543"/>
      <c r="I42" s="1543"/>
      <c r="J42" s="1543"/>
      <c r="K42" s="1543"/>
    </row>
    <row r="43" spans="1:11" ht="14.1" customHeight="1">
      <c r="A43" s="1543"/>
      <c r="B43" s="1543"/>
      <c r="C43" s="1554" t="s">
        <v>49</v>
      </c>
      <c r="D43" s="1552">
        <v>0</v>
      </c>
      <c r="E43" s="1552">
        <v>0</v>
      </c>
      <c r="F43" s="1552">
        <v>0</v>
      </c>
      <c r="G43" s="1552">
        <v>0</v>
      </c>
      <c r="H43" s="1543"/>
      <c r="I43" s="1543"/>
      <c r="J43" s="1543"/>
      <c r="K43" s="1543"/>
    </row>
    <row r="44" spans="1:11" ht="14.1" customHeight="1">
      <c r="A44" s="1543"/>
      <c r="B44" s="1543"/>
      <c r="C44" s="1554" t="s">
        <v>50</v>
      </c>
      <c r="D44" s="1552">
        <v>0</v>
      </c>
      <c r="E44" s="1552">
        <v>0</v>
      </c>
      <c r="F44" s="1552">
        <v>0</v>
      </c>
      <c r="G44" s="1552">
        <v>0</v>
      </c>
      <c r="H44" s="1543"/>
      <c r="I44" s="1543"/>
      <c r="J44" s="1543"/>
      <c r="K44" s="1543"/>
    </row>
    <row r="45" spans="1:11" ht="14.1" customHeight="1">
      <c r="A45" s="1543"/>
      <c r="B45" s="1543"/>
      <c r="C45" s="1554" t="s">
        <v>53</v>
      </c>
      <c r="D45" s="1552">
        <v>0</v>
      </c>
      <c r="E45" s="1552">
        <v>0</v>
      </c>
      <c r="F45" s="1552">
        <v>0</v>
      </c>
      <c r="G45" s="1552">
        <v>0</v>
      </c>
      <c r="H45" s="1543"/>
      <c r="I45" s="1543"/>
      <c r="J45" s="1543"/>
      <c r="K45" s="1543"/>
    </row>
    <row r="46" spans="1:11" ht="14.1" customHeight="1">
      <c r="A46" s="1543"/>
      <c r="B46" s="1543"/>
      <c r="C46" s="1554" t="s">
        <v>49</v>
      </c>
      <c r="D46" s="1552">
        <v>0</v>
      </c>
      <c r="E46" s="1552">
        <v>0</v>
      </c>
      <c r="F46" s="1552">
        <v>0</v>
      </c>
      <c r="G46" s="1552">
        <v>0</v>
      </c>
      <c r="H46" s="1543"/>
      <c r="I46" s="1543"/>
      <c r="J46" s="1543"/>
      <c r="K46" s="1543"/>
    </row>
    <row r="47" spans="1:11" ht="14.1" customHeight="1">
      <c r="A47" s="1543"/>
      <c r="B47" s="1543"/>
      <c r="C47" s="1554" t="s">
        <v>50</v>
      </c>
      <c r="D47" s="1552">
        <v>0</v>
      </c>
      <c r="E47" s="1552">
        <v>0</v>
      </c>
      <c r="F47" s="1552">
        <v>0</v>
      </c>
      <c r="G47" s="1552">
        <v>0</v>
      </c>
      <c r="H47" s="1543"/>
      <c r="I47" s="1543"/>
      <c r="J47" s="1543"/>
      <c r="K47" s="1543"/>
    </row>
    <row r="48" spans="1:11" ht="14.1" customHeight="1">
      <c r="A48" s="1543"/>
      <c r="B48" s="1543"/>
      <c r="C48" s="1554" t="s">
        <v>54</v>
      </c>
      <c r="D48" s="1552">
        <v>0</v>
      </c>
      <c r="E48" s="1552">
        <v>0</v>
      </c>
      <c r="F48" s="1552">
        <v>0</v>
      </c>
      <c r="G48" s="1552">
        <v>0</v>
      </c>
      <c r="H48" s="1543"/>
      <c r="I48" s="1543"/>
      <c r="J48" s="1543"/>
      <c r="K48" s="1543"/>
    </row>
    <row r="49" spans="1:11" ht="14.1" customHeight="1">
      <c r="A49" s="1543"/>
      <c r="B49" s="1543"/>
      <c r="C49" s="1554" t="s">
        <v>49</v>
      </c>
      <c r="D49" s="1552">
        <v>0</v>
      </c>
      <c r="E49" s="1552">
        <v>0</v>
      </c>
      <c r="F49" s="1552">
        <v>0</v>
      </c>
      <c r="G49" s="1552">
        <v>0</v>
      </c>
      <c r="H49" s="1543"/>
      <c r="I49" s="1543"/>
      <c r="J49" s="1543"/>
      <c r="K49" s="1543"/>
    </row>
    <row r="50" spans="1:11" ht="14.1" customHeight="1">
      <c r="A50" s="1543"/>
      <c r="B50" s="1543"/>
      <c r="C50" s="1554" t="s">
        <v>50</v>
      </c>
      <c r="D50" s="1552">
        <v>0</v>
      </c>
      <c r="E50" s="1552">
        <v>0</v>
      </c>
      <c r="F50" s="1552">
        <v>0</v>
      </c>
      <c r="G50" s="1552">
        <v>0</v>
      </c>
      <c r="H50" s="1543"/>
      <c r="I50" s="1543"/>
      <c r="J50" s="1543"/>
      <c r="K50" s="1543"/>
    </row>
    <row r="51" spans="1:11" ht="14.1" customHeight="1">
      <c r="A51" s="1543"/>
      <c r="B51" s="1543"/>
      <c r="C51" s="1554" t="s">
        <v>55</v>
      </c>
      <c r="D51" s="1552">
        <v>0</v>
      </c>
      <c r="E51" s="1552">
        <v>0</v>
      </c>
      <c r="F51" s="1552">
        <v>0</v>
      </c>
      <c r="G51" s="1552">
        <v>0</v>
      </c>
      <c r="H51" s="1543"/>
      <c r="I51" s="1543"/>
      <c r="J51" s="1543"/>
      <c r="K51" s="1543"/>
    </row>
    <row r="52" spans="1:11" ht="14.1" customHeight="1">
      <c r="A52" s="1543"/>
      <c r="B52" s="1543"/>
      <c r="C52" s="1554" t="s">
        <v>49</v>
      </c>
      <c r="D52" s="1552">
        <v>0</v>
      </c>
      <c r="E52" s="1552">
        <v>0</v>
      </c>
      <c r="F52" s="1552">
        <v>0</v>
      </c>
      <c r="G52" s="1552">
        <v>0</v>
      </c>
      <c r="H52" s="1543"/>
      <c r="I52" s="1543"/>
      <c r="J52" s="1543"/>
      <c r="K52" s="1543"/>
    </row>
    <row r="53" spans="1:11" ht="14.1" customHeight="1">
      <c r="A53" s="1543"/>
      <c r="B53" s="1543"/>
      <c r="C53" s="1554" t="s">
        <v>50</v>
      </c>
      <c r="D53" s="1552">
        <v>0</v>
      </c>
      <c r="E53" s="1552">
        <v>0</v>
      </c>
      <c r="F53" s="1552">
        <v>0</v>
      </c>
      <c r="G53" s="1552">
        <v>0</v>
      </c>
      <c r="H53" s="1543"/>
      <c r="I53" s="1543"/>
      <c r="J53" s="1543"/>
      <c r="K53" s="1543"/>
    </row>
    <row r="54" spans="1:11" ht="14.1" customHeight="1">
      <c r="A54" s="1543"/>
      <c r="B54" s="1543"/>
      <c r="C54" s="1554" t="s">
        <v>56</v>
      </c>
      <c r="D54" s="1552">
        <v>0</v>
      </c>
      <c r="E54" s="1552">
        <v>0</v>
      </c>
      <c r="F54" s="1552">
        <v>0</v>
      </c>
      <c r="G54" s="1552">
        <v>0</v>
      </c>
      <c r="H54" s="1543"/>
      <c r="I54" s="1543"/>
      <c r="J54" s="1543"/>
      <c r="K54" s="1543"/>
    </row>
    <row r="55" spans="1:11" ht="14.1" customHeight="1">
      <c r="A55" s="1543"/>
      <c r="B55" s="1543"/>
      <c r="C55" s="1554" t="s">
        <v>49</v>
      </c>
      <c r="D55" s="1552">
        <v>0</v>
      </c>
      <c r="E55" s="1552">
        <v>0</v>
      </c>
      <c r="F55" s="1552">
        <v>0</v>
      </c>
      <c r="G55" s="1552">
        <v>0</v>
      </c>
      <c r="H55" s="1543"/>
      <c r="I55" s="1543"/>
      <c r="J55" s="1543"/>
      <c r="K55" s="1543"/>
    </row>
    <row r="56" spans="1:11" ht="14.1" customHeight="1">
      <c r="A56" s="1543"/>
      <c r="B56" s="1543"/>
      <c r="C56" s="1554" t="s">
        <v>50</v>
      </c>
      <c r="D56" s="1552">
        <v>0</v>
      </c>
      <c r="E56" s="1552">
        <v>0</v>
      </c>
      <c r="F56" s="1552">
        <v>0</v>
      </c>
      <c r="G56" s="1552">
        <v>0</v>
      </c>
      <c r="H56" s="1543"/>
      <c r="I56" s="1543"/>
      <c r="J56" s="1543"/>
      <c r="K56" s="1543"/>
    </row>
    <row r="57" spans="1:11" ht="14.1" customHeight="1">
      <c r="A57" s="1543"/>
      <c r="B57" s="1543"/>
      <c r="C57" s="1554" t="s">
        <v>57</v>
      </c>
      <c r="D57" s="1552">
        <v>0</v>
      </c>
      <c r="E57" s="1552">
        <v>0</v>
      </c>
      <c r="F57" s="1552">
        <v>0</v>
      </c>
      <c r="G57" s="1552">
        <v>0</v>
      </c>
      <c r="H57" s="1543"/>
      <c r="I57" s="1543"/>
      <c r="J57" s="1543"/>
      <c r="K57" s="1543"/>
    </row>
    <row r="58" spans="1:11" ht="14.1" customHeight="1">
      <c r="A58" s="1543"/>
      <c r="B58" s="1543"/>
      <c r="C58" s="1554" t="s">
        <v>49</v>
      </c>
      <c r="D58" s="1552">
        <v>0</v>
      </c>
      <c r="E58" s="1552">
        <v>0</v>
      </c>
      <c r="F58" s="1552">
        <v>0</v>
      </c>
      <c r="G58" s="1552">
        <v>0</v>
      </c>
      <c r="H58" s="1543"/>
      <c r="I58" s="1543"/>
      <c r="J58" s="1543"/>
      <c r="K58" s="1543"/>
    </row>
    <row r="59" spans="1:11" ht="14.1" customHeight="1">
      <c r="A59" s="1543"/>
      <c r="B59" s="1543"/>
      <c r="C59" s="1554" t="s">
        <v>58</v>
      </c>
      <c r="D59" s="1552">
        <v>0</v>
      </c>
      <c r="E59" s="1552">
        <v>0</v>
      </c>
      <c r="F59" s="1552">
        <v>0</v>
      </c>
      <c r="G59" s="1552">
        <v>0</v>
      </c>
      <c r="H59" s="1543"/>
      <c r="I59" s="1543"/>
      <c r="J59" s="1543"/>
      <c r="K59" s="1543"/>
    </row>
    <row r="60" spans="1:11" ht="14.1" customHeight="1">
      <c r="A60" s="1543"/>
      <c r="B60" s="1543"/>
      <c r="C60" s="1554" t="s">
        <v>59</v>
      </c>
      <c r="D60" s="1552">
        <v>0</v>
      </c>
      <c r="E60" s="1552">
        <v>0</v>
      </c>
      <c r="F60" s="1552">
        <v>0</v>
      </c>
      <c r="G60" s="1552">
        <v>0</v>
      </c>
      <c r="H60" s="1543"/>
      <c r="I60" s="1543"/>
      <c r="J60" s="1543"/>
      <c r="K60" s="1543"/>
    </row>
    <row r="61" spans="1:11" ht="14.1" customHeight="1">
      <c r="A61" s="1543"/>
      <c r="B61" s="1543"/>
      <c r="C61" s="1554" t="s">
        <v>60</v>
      </c>
      <c r="D61" s="1552">
        <v>0</v>
      </c>
      <c r="E61" s="1552">
        <v>0</v>
      </c>
      <c r="F61" s="1552">
        <v>0</v>
      </c>
      <c r="G61" s="1552">
        <v>0</v>
      </c>
      <c r="H61" s="1543"/>
      <c r="I61" s="1543"/>
      <c r="J61" s="1543"/>
      <c r="K61" s="1543"/>
    </row>
    <row r="62" spans="1:11" ht="14.1" customHeight="1">
      <c r="A62" s="1543"/>
      <c r="B62" s="1543"/>
      <c r="C62" s="1554" t="s">
        <v>61</v>
      </c>
      <c r="D62" s="1552">
        <v>0</v>
      </c>
      <c r="E62" s="1552">
        <v>0</v>
      </c>
      <c r="F62" s="1552">
        <v>0</v>
      </c>
      <c r="G62" s="1552">
        <v>0</v>
      </c>
      <c r="H62" s="1543"/>
      <c r="I62" s="1543"/>
      <c r="J62" s="1543"/>
      <c r="K62" s="1543"/>
    </row>
    <row r="63" spans="1:11" ht="14.1" customHeight="1">
      <c r="A63" s="1543"/>
      <c r="B63" s="1543"/>
      <c r="C63" s="1554" t="s">
        <v>62</v>
      </c>
      <c r="D63" s="1552">
        <v>0</v>
      </c>
      <c r="E63" s="1552">
        <v>0</v>
      </c>
      <c r="F63" s="1552">
        <v>0</v>
      </c>
      <c r="G63" s="1552">
        <v>0</v>
      </c>
      <c r="H63" s="1543"/>
      <c r="I63" s="1543"/>
      <c r="J63" s="1543"/>
      <c r="K63" s="1543"/>
    </row>
    <row r="64" spans="1:11" ht="14.1" customHeight="1">
      <c r="A64" s="1543"/>
      <c r="B64" s="1543"/>
      <c r="C64" s="1554" t="s">
        <v>49</v>
      </c>
      <c r="D64" s="1552">
        <v>0</v>
      </c>
      <c r="E64" s="1552">
        <v>0</v>
      </c>
      <c r="F64" s="1552">
        <v>0</v>
      </c>
      <c r="G64" s="1552">
        <v>0</v>
      </c>
      <c r="H64" s="1543"/>
      <c r="I64" s="1543"/>
      <c r="J64" s="1543"/>
      <c r="K64" s="1543"/>
    </row>
    <row r="65" spans="1:11" ht="14.1" customHeight="1">
      <c r="A65" s="1543"/>
      <c r="B65" s="1543"/>
      <c r="C65" s="1554" t="s">
        <v>58</v>
      </c>
      <c r="D65" s="1552">
        <v>0</v>
      </c>
      <c r="E65" s="1552">
        <v>0</v>
      </c>
      <c r="F65" s="1552">
        <v>0</v>
      </c>
      <c r="G65" s="1552">
        <v>0</v>
      </c>
      <c r="H65" s="1543"/>
      <c r="I65" s="1543"/>
      <c r="J65" s="1543"/>
      <c r="K65" s="1543"/>
    </row>
    <row r="66" spans="1:11" ht="14.1" customHeight="1">
      <c r="A66" s="1543"/>
      <c r="B66" s="1543"/>
      <c r="C66" s="1554" t="s">
        <v>59</v>
      </c>
      <c r="D66" s="1552">
        <v>0</v>
      </c>
      <c r="E66" s="1552">
        <v>0</v>
      </c>
      <c r="F66" s="1552">
        <v>0</v>
      </c>
      <c r="G66" s="1552">
        <v>0</v>
      </c>
      <c r="H66" s="1543"/>
      <c r="I66" s="1543"/>
      <c r="J66" s="1543"/>
      <c r="K66" s="1543"/>
    </row>
    <row r="67" spans="1:11" ht="14.1" customHeight="1">
      <c r="A67" s="1543"/>
      <c r="B67" s="1543"/>
      <c r="C67" s="1554" t="s">
        <v>60</v>
      </c>
      <c r="D67" s="1552">
        <v>0</v>
      </c>
      <c r="E67" s="1552">
        <v>0</v>
      </c>
      <c r="F67" s="1552">
        <v>0</v>
      </c>
      <c r="G67" s="1552">
        <v>0</v>
      </c>
      <c r="H67" s="1543"/>
      <c r="I67" s="1543"/>
      <c r="J67" s="1543"/>
      <c r="K67" s="1543"/>
    </row>
    <row r="68" spans="1:11" ht="14.1" customHeight="1">
      <c r="A68" s="1543"/>
      <c r="B68" s="1543"/>
      <c r="C68" s="1554" t="s">
        <v>61</v>
      </c>
      <c r="D68" s="1552">
        <v>0</v>
      </c>
      <c r="E68" s="1552">
        <v>0</v>
      </c>
      <c r="F68" s="1552">
        <v>0</v>
      </c>
      <c r="G68" s="1552">
        <v>0</v>
      </c>
      <c r="H68" s="1543"/>
      <c r="I68" s="1543"/>
      <c r="J68" s="1543"/>
      <c r="K68" s="1543"/>
    </row>
    <row r="69" spans="1:11" ht="14.1" customHeight="1">
      <c r="A69" s="1543"/>
      <c r="B69" s="1543"/>
      <c r="C69" s="1554" t="s">
        <v>63</v>
      </c>
      <c r="D69" s="1552">
        <v>0</v>
      </c>
      <c r="E69" s="1552">
        <v>0</v>
      </c>
      <c r="F69" s="1552">
        <v>0</v>
      </c>
      <c r="G69" s="1552">
        <v>0</v>
      </c>
      <c r="H69" s="1543"/>
      <c r="I69" s="1543"/>
      <c r="J69" s="1543"/>
      <c r="K69" s="1543"/>
    </row>
    <row r="70" spans="1:11" ht="14.1" customHeight="1">
      <c r="A70" s="1543"/>
      <c r="B70" s="1543"/>
      <c r="C70" s="1554" t="s">
        <v>49</v>
      </c>
      <c r="D70" s="1552">
        <v>0</v>
      </c>
      <c r="E70" s="1552">
        <v>0</v>
      </c>
      <c r="F70" s="1552">
        <v>0</v>
      </c>
      <c r="G70" s="1552">
        <v>0</v>
      </c>
      <c r="H70" s="1543"/>
      <c r="I70" s="1543"/>
      <c r="J70" s="1543"/>
      <c r="K70" s="1543"/>
    </row>
    <row r="71" spans="1:11" ht="14.1" customHeight="1">
      <c r="A71" s="1543"/>
      <c r="B71" s="1543"/>
      <c r="C71" s="1554" t="s">
        <v>58</v>
      </c>
      <c r="D71" s="1552">
        <v>0</v>
      </c>
      <c r="E71" s="1552">
        <v>0</v>
      </c>
      <c r="F71" s="1552">
        <v>0</v>
      </c>
      <c r="G71" s="1552">
        <v>0</v>
      </c>
      <c r="H71" s="1543"/>
      <c r="I71" s="1543"/>
      <c r="J71" s="1543"/>
      <c r="K71" s="1543"/>
    </row>
    <row r="72" spans="1:11" ht="14.1" customHeight="1">
      <c r="A72" s="1543"/>
      <c r="B72" s="1543"/>
      <c r="C72" s="1554" t="s">
        <v>59</v>
      </c>
      <c r="D72" s="1552">
        <v>0</v>
      </c>
      <c r="E72" s="1552">
        <v>0</v>
      </c>
      <c r="F72" s="1552">
        <v>0</v>
      </c>
      <c r="G72" s="1552">
        <v>0</v>
      </c>
      <c r="H72" s="1543"/>
      <c r="I72" s="1543"/>
      <c r="J72" s="1543"/>
      <c r="K72" s="1543"/>
    </row>
    <row r="73" spans="1:11" ht="14.1" customHeight="1">
      <c r="A73" s="1543"/>
      <c r="B73" s="1543"/>
      <c r="C73" s="1554" t="s">
        <v>60</v>
      </c>
      <c r="D73" s="1552">
        <v>0</v>
      </c>
      <c r="E73" s="1552">
        <v>0</v>
      </c>
      <c r="F73" s="1552">
        <v>0</v>
      </c>
      <c r="G73" s="1552">
        <v>0</v>
      </c>
      <c r="H73" s="1543"/>
      <c r="I73" s="1543"/>
      <c r="J73" s="1543"/>
      <c r="K73" s="1543"/>
    </row>
    <row r="74" spans="1:11" ht="14.1" customHeight="1">
      <c r="A74" s="1543"/>
      <c r="B74" s="1543"/>
      <c r="C74" s="1554" t="s">
        <v>61</v>
      </c>
      <c r="D74" s="1552">
        <v>0</v>
      </c>
      <c r="E74" s="1552">
        <v>0</v>
      </c>
      <c r="F74" s="1552">
        <v>0</v>
      </c>
      <c r="G74" s="1552">
        <v>0</v>
      </c>
      <c r="H74" s="1543"/>
      <c r="I74" s="1543"/>
      <c r="J74" s="1543"/>
      <c r="K74" s="1543"/>
    </row>
    <row r="75" spans="1:11" ht="14.1" customHeight="1">
      <c r="A75" s="1543"/>
      <c r="B75" s="1543"/>
      <c r="C75" s="1554" t="s">
        <v>64</v>
      </c>
      <c r="D75" s="1552">
        <v>0</v>
      </c>
      <c r="E75" s="1552">
        <v>0</v>
      </c>
      <c r="F75" s="1552">
        <v>0</v>
      </c>
      <c r="G75" s="1552">
        <v>0</v>
      </c>
      <c r="H75" s="1543"/>
      <c r="I75" s="1543"/>
      <c r="J75" s="1543"/>
      <c r="K75" s="1543"/>
    </row>
    <row r="76" spans="1:11" ht="14.1" customHeight="1">
      <c r="A76" s="1543"/>
      <c r="B76" s="1543"/>
      <c r="C76" s="1554" t="s">
        <v>65</v>
      </c>
      <c r="D76" s="1552">
        <v>0</v>
      </c>
      <c r="E76" s="1552">
        <v>0</v>
      </c>
      <c r="F76" s="1552">
        <v>0</v>
      </c>
      <c r="G76" s="1552">
        <v>0</v>
      </c>
      <c r="H76" s="1543"/>
      <c r="I76" s="1543"/>
      <c r="J76" s="1543"/>
      <c r="K76" s="1543"/>
    </row>
    <row r="77" spans="1:11" ht="14.1" customHeight="1">
      <c r="A77" s="1543"/>
      <c r="B77" s="1543"/>
      <c r="C77" s="1553" t="s">
        <v>25</v>
      </c>
      <c r="D77" s="1552">
        <v>0</v>
      </c>
      <c r="E77" s="1552">
        <v>168507000</v>
      </c>
      <c r="F77" s="1552">
        <v>173855000</v>
      </c>
      <c r="G77" s="1552">
        <v>173855000</v>
      </c>
      <c r="H77" s="1543"/>
      <c r="I77" s="1543"/>
      <c r="J77" s="1543"/>
      <c r="K77" s="1543"/>
    </row>
    <row r="78" spans="1:11" ht="14.1" customHeight="1">
      <c r="A78" s="1543"/>
      <c r="B78" s="1543"/>
      <c r="C78" s="1560" t="s">
        <v>19</v>
      </c>
      <c r="D78" s="1950" t="s">
        <v>3236</v>
      </c>
      <c r="E78" s="1951"/>
      <c r="F78" s="1951"/>
      <c r="G78" s="1951"/>
      <c r="H78" s="1543"/>
      <c r="I78" s="1543"/>
      <c r="J78" s="1543"/>
      <c r="K78" s="1543"/>
    </row>
    <row r="79" spans="1:11" ht="14.1" customHeight="1">
      <c r="A79" s="1543"/>
      <c r="B79" s="1543"/>
      <c r="C79" s="1542" t="s">
        <v>20</v>
      </c>
      <c r="D79" s="1952" t="s">
        <v>3235</v>
      </c>
      <c r="E79" s="1953"/>
      <c r="F79" s="1953"/>
      <c r="G79" s="1953"/>
      <c r="H79" s="1543"/>
      <c r="I79" s="1543"/>
      <c r="J79" s="1543"/>
      <c r="K79" s="1543"/>
    </row>
    <row r="80" spans="1:11" ht="14.1" customHeight="1">
      <c r="A80" s="1543"/>
      <c r="B80" s="1543"/>
      <c r="C80" s="1542" t="s">
        <v>21</v>
      </c>
      <c r="D80" s="1952" t="s">
        <v>3234</v>
      </c>
      <c r="E80" s="1953"/>
      <c r="F80" s="1953"/>
      <c r="G80" s="1953"/>
      <c r="H80" s="1543"/>
      <c r="I80" s="1543"/>
      <c r="J80" s="1543"/>
      <c r="K80" s="1543"/>
    </row>
    <row r="81" spans="1:11" ht="15" customHeight="1">
      <c r="A81" s="1543"/>
      <c r="B81" s="1543"/>
      <c r="C81" s="1558"/>
      <c r="D81" s="1557">
        <v>2023</v>
      </c>
      <c r="E81" s="1557">
        <v>2024</v>
      </c>
      <c r="F81" s="1557">
        <v>2025</v>
      </c>
      <c r="G81" s="1557">
        <v>2026</v>
      </c>
      <c r="H81" s="1543"/>
      <c r="I81" s="1543"/>
      <c r="J81" s="1543"/>
      <c r="K81" s="1543"/>
    </row>
    <row r="82" spans="1:11" ht="15" customHeight="1">
      <c r="A82" s="1543"/>
      <c r="B82" s="1543"/>
      <c r="C82" s="1556"/>
      <c r="D82" s="1555" t="s">
        <v>22</v>
      </c>
      <c r="E82" s="1555" t="s">
        <v>23</v>
      </c>
      <c r="F82" s="1555" t="s">
        <v>23</v>
      </c>
      <c r="G82" s="1555" t="s">
        <v>23</v>
      </c>
      <c r="H82" s="1543"/>
      <c r="I82" s="1543"/>
      <c r="J82" s="1543"/>
      <c r="K82" s="1543"/>
    </row>
    <row r="83" spans="1:11" ht="14.1" customHeight="1">
      <c r="A83" s="1543"/>
      <c r="B83" s="1543"/>
      <c r="C83" s="1546" t="s">
        <v>33</v>
      </c>
      <c r="D83" s="1559" t="s">
        <v>252</v>
      </c>
      <c r="E83" s="1559" t="s">
        <v>252</v>
      </c>
      <c r="F83" s="1559" t="s">
        <v>2950</v>
      </c>
      <c r="G83" s="1559" t="s">
        <v>252</v>
      </c>
      <c r="H83" s="1543"/>
      <c r="I83" s="1543"/>
      <c r="J83" s="1543"/>
      <c r="K83" s="1543"/>
    </row>
    <row r="84" spans="1:11" ht="14.1" customHeight="1">
      <c r="A84" s="1543"/>
      <c r="B84" s="1543"/>
      <c r="C84" s="1546" t="s">
        <v>35</v>
      </c>
      <c r="D84" s="1559" t="s">
        <v>3233</v>
      </c>
      <c r="E84" s="1559" t="s">
        <v>3232</v>
      </c>
      <c r="F84" s="1559" t="s">
        <v>3232</v>
      </c>
      <c r="G84" s="1559" t="s">
        <v>3231</v>
      </c>
      <c r="H84" s="1543"/>
      <c r="I84" s="1543"/>
      <c r="J84" s="1543"/>
      <c r="K84" s="1543"/>
    </row>
    <row r="85" spans="1:11" ht="14.1" customHeight="1">
      <c r="A85" s="1543"/>
      <c r="B85" s="1543"/>
      <c r="C85" s="1546" t="s">
        <v>40</v>
      </c>
      <c r="D85" s="1559" t="s">
        <v>3230</v>
      </c>
      <c r="E85" s="1559" t="s">
        <v>3229</v>
      </c>
      <c r="F85" s="1559" t="s">
        <v>3228</v>
      </c>
      <c r="G85" s="1559" t="s">
        <v>3227</v>
      </c>
      <c r="H85" s="1543"/>
      <c r="I85" s="1543"/>
      <c r="J85" s="1543"/>
      <c r="K85" s="1543"/>
    </row>
    <row r="86" spans="1:11" ht="14.1" customHeight="1">
      <c r="A86" s="1543"/>
      <c r="B86" s="1543"/>
      <c r="C86" s="1546" t="s">
        <v>41</v>
      </c>
      <c r="D86" s="1559" t="s">
        <v>18</v>
      </c>
      <c r="E86" s="1559" t="s">
        <v>42</v>
      </c>
      <c r="F86" s="1559" t="s">
        <v>1584</v>
      </c>
      <c r="G86" s="1559" t="s">
        <v>1583</v>
      </c>
      <c r="H86" s="1543"/>
      <c r="I86" s="1543"/>
      <c r="J86" s="1543"/>
      <c r="K86" s="1543"/>
    </row>
    <row r="87" spans="1:11" ht="14.1" customHeight="1">
      <c r="A87" s="1543"/>
      <c r="B87" s="1543"/>
      <c r="C87" s="1546" t="s">
        <v>43</v>
      </c>
      <c r="D87" s="1559" t="s">
        <v>18</v>
      </c>
      <c r="E87" s="1559" t="s">
        <v>3225</v>
      </c>
      <c r="F87" s="1559" t="s">
        <v>42</v>
      </c>
      <c r="G87" s="1559" t="s">
        <v>3226</v>
      </c>
      <c r="H87" s="1543"/>
      <c r="I87" s="1543"/>
      <c r="J87" s="1543"/>
      <c r="K87" s="1543"/>
    </row>
    <row r="88" spans="1:11" ht="14.1" customHeight="1">
      <c r="A88" s="1543"/>
      <c r="B88" s="1543"/>
      <c r="C88" s="1546" t="s">
        <v>47</v>
      </c>
      <c r="D88" s="1559" t="s">
        <v>18</v>
      </c>
      <c r="E88" s="1559" t="s">
        <v>3225</v>
      </c>
      <c r="F88" s="1559" t="s">
        <v>1583</v>
      </c>
      <c r="G88" s="1559" t="s">
        <v>3224</v>
      </c>
      <c r="H88" s="1543"/>
      <c r="I88" s="1543"/>
      <c r="J88" s="1543"/>
      <c r="K88" s="1543"/>
    </row>
    <row r="89" spans="1:11" ht="14.1" customHeight="1">
      <c r="A89" s="1543"/>
      <c r="B89" s="1543"/>
      <c r="C89" s="1954" t="s">
        <v>24</v>
      </c>
      <c r="D89" s="1955"/>
      <c r="E89" s="1955"/>
      <c r="F89" s="1955"/>
      <c r="G89" s="1955"/>
      <c r="H89" s="1543"/>
      <c r="I89" s="1543"/>
      <c r="J89" s="1543"/>
      <c r="K89" s="1543"/>
    </row>
    <row r="90" spans="1:11" ht="14.1" customHeight="1">
      <c r="A90" s="1543"/>
      <c r="B90" s="1543"/>
      <c r="C90" s="1558"/>
      <c r="D90" s="1557">
        <v>2023</v>
      </c>
      <c r="E90" s="1557">
        <v>2024</v>
      </c>
      <c r="F90" s="1557">
        <v>2025</v>
      </c>
      <c r="G90" s="1557">
        <v>2026</v>
      </c>
      <c r="H90" s="1543"/>
      <c r="I90" s="1543"/>
      <c r="J90" s="1543"/>
      <c r="K90" s="1543"/>
    </row>
    <row r="91" spans="1:11" ht="14.1" customHeight="1">
      <c r="A91" s="1543"/>
      <c r="B91" s="1543"/>
      <c r="C91" s="1556"/>
      <c r="D91" s="1555" t="s">
        <v>22</v>
      </c>
      <c r="E91" s="1555" t="s">
        <v>23</v>
      </c>
      <c r="F91" s="1555" t="s">
        <v>23</v>
      </c>
      <c r="G91" s="1555" t="s">
        <v>23</v>
      </c>
      <c r="H91" s="1543"/>
      <c r="I91" s="1543"/>
      <c r="J91" s="1543"/>
      <c r="K91" s="1543"/>
    </row>
    <row r="92" spans="1:11" ht="14.1" customHeight="1">
      <c r="A92" s="1543"/>
      <c r="B92" s="1543"/>
      <c r="C92" s="1554" t="s">
        <v>48</v>
      </c>
      <c r="D92" s="1552">
        <v>0</v>
      </c>
      <c r="E92" s="1552">
        <v>0</v>
      </c>
      <c r="F92" s="1552">
        <v>0</v>
      </c>
      <c r="G92" s="1552">
        <v>0</v>
      </c>
      <c r="H92" s="1543"/>
      <c r="I92" s="1543"/>
      <c r="J92" s="1543"/>
      <c r="K92" s="1543"/>
    </row>
    <row r="93" spans="1:11" ht="14.1" customHeight="1">
      <c r="A93" s="1543"/>
      <c r="B93" s="1543"/>
      <c r="C93" s="1554" t="s">
        <v>49</v>
      </c>
      <c r="D93" s="1552">
        <v>0</v>
      </c>
      <c r="E93" s="1552">
        <v>0</v>
      </c>
      <c r="F93" s="1552">
        <v>0</v>
      </c>
      <c r="G93" s="1552">
        <v>0</v>
      </c>
      <c r="H93" s="1543"/>
      <c r="I93" s="1543"/>
      <c r="J93" s="1543"/>
      <c r="K93" s="1543"/>
    </row>
    <row r="94" spans="1:11" ht="14.1" customHeight="1">
      <c r="A94" s="1543"/>
      <c r="B94" s="1543"/>
      <c r="C94" s="1554" t="s">
        <v>50</v>
      </c>
      <c r="D94" s="1552">
        <v>0</v>
      </c>
      <c r="E94" s="1552">
        <v>0</v>
      </c>
      <c r="F94" s="1552">
        <v>0</v>
      </c>
      <c r="G94" s="1552">
        <v>0</v>
      </c>
      <c r="H94" s="1543"/>
      <c r="I94" s="1543"/>
      <c r="J94" s="1543"/>
      <c r="K94" s="1543"/>
    </row>
    <row r="95" spans="1:11" ht="14.1" customHeight="1">
      <c r="A95" s="1543"/>
      <c r="B95" s="1543"/>
      <c r="C95" s="1554" t="s">
        <v>51</v>
      </c>
      <c r="D95" s="1552">
        <v>0</v>
      </c>
      <c r="E95" s="1552">
        <v>0</v>
      </c>
      <c r="F95" s="1552">
        <v>0</v>
      </c>
      <c r="G95" s="1552">
        <v>0</v>
      </c>
      <c r="H95" s="1543"/>
      <c r="I95" s="1543"/>
      <c r="J95" s="1543"/>
      <c r="K95" s="1543"/>
    </row>
    <row r="96" spans="1:11" ht="14.1" customHeight="1">
      <c r="A96" s="1543"/>
      <c r="B96" s="1543"/>
      <c r="C96" s="1554" t="s">
        <v>49</v>
      </c>
      <c r="D96" s="1552">
        <v>0</v>
      </c>
      <c r="E96" s="1552">
        <v>0</v>
      </c>
      <c r="F96" s="1552">
        <v>0</v>
      </c>
      <c r="G96" s="1552">
        <v>0</v>
      </c>
      <c r="H96" s="1543"/>
      <c r="I96" s="1543"/>
      <c r="J96" s="1543"/>
      <c r="K96" s="1543"/>
    </row>
    <row r="97" spans="1:11" ht="14.1" customHeight="1">
      <c r="A97" s="1543"/>
      <c r="B97" s="1543"/>
      <c r="C97" s="1554" t="s">
        <v>50</v>
      </c>
      <c r="D97" s="1552">
        <v>0</v>
      </c>
      <c r="E97" s="1552">
        <v>0</v>
      </c>
      <c r="F97" s="1552">
        <v>0</v>
      </c>
      <c r="G97" s="1552">
        <v>0</v>
      </c>
      <c r="H97" s="1543"/>
      <c r="I97" s="1543"/>
      <c r="J97" s="1543"/>
      <c r="K97" s="1543"/>
    </row>
    <row r="98" spans="1:11" ht="14.1" customHeight="1">
      <c r="A98" s="1543"/>
      <c r="B98" s="1543"/>
      <c r="C98" s="1554" t="s">
        <v>52</v>
      </c>
      <c r="D98" s="1552">
        <v>0</v>
      </c>
      <c r="E98" s="1552">
        <v>44160000</v>
      </c>
      <c r="F98" s="1552">
        <v>44160000</v>
      </c>
      <c r="G98" s="1552">
        <v>53700000</v>
      </c>
      <c r="H98" s="1543"/>
      <c r="I98" s="1543"/>
      <c r="J98" s="1543"/>
      <c r="K98" s="1543"/>
    </row>
    <row r="99" spans="1:11" ht="14.1" customHeight="1">
      <c r="A99" s="1543"/>
      <c r="B99" s="1543"/>
      <c r="C99" s="1554" t="s">
        <v>49</v>
      </c>
      <c r="D99" s="1552">
        <v>0</v>
      </c>
      <c r="E99" s="1552">
        <v>44160000</v>
      </c>
      <c r="F99" s="1552">
        <v>44160000</v>
      </c>
      <c r="G99" s="1552">
        <v>53700000</v>
      </c>
      <c r="H99" s="1543"/>
      <c r="I99" s="1543"/>
      <c r="J99" s="1543"/>
      <c r="K99" s="1543"/>
    </row>
    <row r="100" spans="1:11" ht="14.1" customHeight="1">
      <c r="A100" s="1543"/>
      <c r="B100" s="1543"/>
      <c r="C100" s="1554" t="s">
        <v>50</v>
      </c>
      <c r="D100" s="1552">
        <v>0</v>
      </c>
      <c r="E100" s="1552">
        <v>0</v>
      </c>
      <c r="F100" s="1552">
        <v>0</v>
      </c>
      <c r="G100" s="1552">
        <v>0</v>
      </c>
      <c r="H100" s="1543"/>
      <c r="I100" s="1543"/>
      <c r="J100" s="1543"/>
      <c r="K100" s="1543"/>
    </row>
    <row r="101" spans="1:11" ht="14.1" customHeight="1">
      <c r="A101" s="1543"/>
      <c r="B101" s="1543"/>
      <c r="C101" s="1554" t="s">
        <v>53</v>
      </c>
      <c r="D101" s="1552">
        <v>0</v>
      </c>
      <c r="E101" s="1552">
        <v>0</v>
      </c>
      <c r="F101" s="1552">
        <v>0</v>
      </c>
      <c r="G101" s="1552">
        <v>0</v>
      </c>
      <c r="H101" s="1543"/>
      <c r="I101" s="1543"/>
      <c r="J101" s="1543"/>
      <c r="K101" s="1543"/>
    </row>
    <row r="102" spans="1:11" ht="14.1" customHeight="1">
      <c r="A102" s="1543"/>
      <c r="B102" s="1543"/>
      <c r="C102" s="1554" t="s">
        <v>49</v>
      </c>
      <c r="D102" s="1552">
        <v>0</v>
      </c>
      <c r="E102" s="1552">
        <v>0</v>
      </c>
      <c r="F102" s="1552">
        <v>0</v>
      </c>
      <c r="G102" s="1552">
        <v>0</v>
      </c>
      <c r="H102" s="1543"/>
      <c r="I102" s="1543"/>
      <c r="J102" s="1543"/>
      <c r="K102" s="1543"/>
    </row>
    <row r="103" spans="1:11" ht="14.1" customHeight="1">
      <c r="A103" s="1543"/>
      <c r="B103" s="1543"/>
      <c r="C103" s="1554" t="s">
        <v>50</v>
      </c>
      <c r="D103" s="1552">
        <v>0</v>
      </c>
      <c r="E103" s="1552">
        <v>0</v>
      </c>
      <c r="F103" s="1552">
        <v>0</v>
      </c>
      <c r="G103" s="1552">
        <v>0</v>
      </c>
      <c r="H103" s="1543"/>
      <c r="I103" s="1543"/>
      <c r="J103" s="1543"/>
      <c r="K103" s="1543"/>
    </row>
    <row r="104" spans="1:11" ht="14.1" customHeight="1">
      <c r="A104" s="1543"/>
      <c r="B104" s="1543"/>
      <c r="C104" s="1554" t="s">
        <v>54</v>
      </c>
      <c r="D104" s="1552">
        <v>0</v>
      </c>
      <c r="E104" s="1552">
        <v>0</v>
      </c>
      <c r="F104" s="1552">
        <v>0</v>
      </c>
      <c r="G104" s="1552">
        <v>0</v>
      </c>
      <c r="H104" s="1543"/>
      <c r="I104" s="1543"/>
      <c r="J104" s="1543"/>
      <c r="K104" s="1543"/>
    </row>
    <row r="105" spans="1:11" ht="14.1" customHeight="1">
      <c r="A105" s="1543"/>
      <c r="B105" s="1543"/>
      <c r="C105" s="1554" t="s">
        <v>49</v>
      </c>
      <c r="D105" s="1552">
        <v>0</v>
      </c>
      <c r="E105" s="1552">
        <v>0</v>
      </c>
      <c r="F105" s="1552">
        <v>0</v>
      </c>
      <c r="G105" s="1552">
        <v>0</v>
      </c>
      <c r="H105" s="1543"/>
      <c r="I105" s="1543"/>
      <c r="J105" s="1543"/>
      <c r="K105" s="1543"/>
    </row>
    <row r="106" spans="1:11" ht="14.1" customHeight="1">
      <c r="A106" s="1543"/>
      <c r="B106" s="1543"/>
      <c r="C106" s="1554" t="s">
        <v>50</v>
      </c>
      <c r="D106" s="1552">
        <v>0</v>
      </c>
      <c r="E106" s="1552">
        <v>0</v>
      </c>
      <c r="F106" s="1552">
        <v>0</v>
      </c>
      <c r="G106" s="1552">
        <v>0</v>
      </c>
      <c r="H106" s="1543"/>
      <c r="I106" s="1543"/>
      <c r="J106" s="1543"/>
      <c r="K106" s="1543"/>
    </row>
    <row r="107" spans="1:11" ht="14.1" customHeight="1">
      <c r="A107" s="1543"/>
      <c r="B107" s="1543"/>
      <c r="C107" s="1554" t="s">
        <v>55</v>
      </c>
      <c r="D107" s="1552">
        <v>0</v>
      </c>
      <c r="E107" s="1552">
        <v>300000</v>
      </c>
      <c r="F107" s="1552">
        <v>300000</v>
      </c>
      <c r="G107" s="1552">
        <v>500000</v>
      </c>
      <c r="H107" s="1543"/>
      <c r="I107" s="1543"/>
      <c r="J107" s="1543"/>
      <c r="K107" s="1543"/>
    </row>
    <row r="108" spans="1:11" ht="14.1" customHeight="1">
      <c r="A108" s="1543"/>
      <c r="B108" s="1543"/>
      <c r="C108" s="1554" t="s">
        <v>49</v>
      </c>
      <c r="D108" s="1552">
        <v>0</v>
      </c>
      <c r="E108" s="1552">
        <v>300000</v>
      </c>
      <c r="F108" s="1552">
        <v>300000</v>
      </c>
      <c r="G108" s="1552">
        <v>500000</v>
      </c>
      <c r="H108" s="1543"/>
      <c r="I108" s="1543"/>
      <c r="J108" s="1543"/>
      <c r="K108" s="1543"/>
    </row>
    <row r="109" spans="1:11" ht="14.1" customHeight="1">
      <c r="A109" s="1543"/>
      <c r="B109" s="1543"/>
      <c r="C109" s="1554" t="s">
        <v>50</v>
      </c>
      <c r="D109" s="1552">
        <v>0</v>
      </c>
      <c r="E109" s="1552">
        <v>0</v>
      </c>
      <c r="F109" s="1552">
        <v>0</v>
      </c>
      <c r="G109" s="1552">
        <v>0</v>
      </c>
      <c r="H109" s="1543"/>
      <c r="I109" s="1543"/>
      <c r="J109" s="1543"/>
      <c r="K109" s="1543"/>
    </row>
    <row r="110" spans="1:11" ht="14.1" customHeight="1">
      <c r="A110" s="1543"/>
      <c r="B110" s="1543"/>
      <c r="C110" s="1554" t="s">
        <v>56</v>
      </c>
      <c r="D110" s="1552">
        <v>0</v>
      </c>
      <c r="E110" s="1552">
        <v>0</v>
      </c>
      <c r="F110" s="1552">
        <v>0</v>
      </c>
      <c r="G110" s="1552">
        <v>0</v>
      </c>
      <c r="H110" s="1543"/>
      <c r="I110" s="1543"/>
      <c r="J110" s="1543"/>
      <c r="K110" s="1543"/>
    </row>
    <row r="111" spans="1:11" ht="14.1" customHeight="1">
      <c r="A111" s="1543"/>
      <c r="B111" s="1543"/>
      <c r="C111" s="1554" t="s">
        <v>49</v>
      </c>
      <c r="D111" s="1552">
        <v>0</v>
      </c>
      <c r="E111" s="1552">
        <v>0</v>
      </c>
      <c r="F111" s="1552">
        <v>0</v>
      </c>
      <c r="G111" s="1552">
        <v>0</v>
      </c>
      <c r="H111" s="1543"/>
      <c r="I111" s="1543"/>
      <c r="J111" s="1543"/>
      <c r="K111" s="1543"/>
    </row>
    <row r="112" spans="1:11" ht="14.1" customHeight="1">
      <c r="A112" s="1543"/>
      <c r="B112" s="1543"/>
      <c r="C112" s="1554" t="s">
        <v>50</v>
      </c>
      <c r="D112" s="1552">
        <v>0</v>
      </c>
      <c r="E112" s="1552">
        <v>0</v>
      </c>
      <c r="F112" s="1552">
        <v>0</v>
      </c>
      <c r="G112" s="1552">
        <v>0</v>
      </c>
      <c r="H112" s="1543"/>
      <c r="I112" s="1543"/>
      <c r="J112" s="1543"/>
      <c r="K112" s="1543"/>
    </row>
    <row r="113" spans="1:11" ht="14.1" customHeight="1">
      <c r="A113" s="1543"/>
      <c r="B113" s="1543"/>
      <c r="C113" s="1554" t="s">
        <v>57</v>
      </c>
      <c r="D113" s="1552">
        <v>0</v>
      </c>
      <c r="E113" s="1552">
        <v>0</v>
      </c>
      <c r="F113" s="1552">
        <v>0</v>
      </c>
      <c r="G113" s="1552">
        <v>0</v>
      </c>
      <c r="H113" s="1543"/>
      <c r="I113" s="1543"/>
      <c r="J113" s="1543"/>
      <c r="K113" s="1543"/>
    </row>
    <row r="114" spans="1:11" ht="14.1" customHeight="1">
      <c r="A114" s="1543"/>
      <c r="B114" s="1543"/>
      <c r="C114" s="1554" t="s">
        <v>49</v>
      </c>
      <c r="D114" s="1552">
        <v>0</v>
      </c>
      <c r="E114" s="1552">
        <v>0</v>
      </c>
      <c r="F114" s="1552">
        <v>0</v>
      </c>
      <c r="G114" s="1552">
        <v>0</v>
      </c>
      <c r="H114" s="1543"/>
      <c r="I114" s="1543"/>
      <c r="J114" s="1543"/>
      <c r="K114" s="1543"/>
    </row>
    <row r="115" spans="1:11" ht="14.1" customHeight="1">
      <c r="A115" s="1543"/>
      <c r="B115" s="1543"/>
      <c r="C115" s="1554" t="s">
        <v>58</v>
      </c>
      <c r="D115" s="1552">
        <v>0</v>
      </c>
      <c r="E115" s="1552">
        <v>0</v>
      </c>
      <c r="F115" s="1552">
        <v>0</v>
      </c>
      <c r="G115" s="1552">
        <v>0</v>
      </c>
      <c r="H115" s="1543"/>
      <c r="I115" s="1543"/>
      <c r="J115" s="1543"/>
      <c r="K115" s="1543"/>
    </row>
    <row r="116" spans="1:11" ht="14.1" customHeight="1">
      <c r="A116" s="1543"/>
      <c r="B116" s="1543"/>
      <c r="C116" s="1554" t="s">
        <v>59</v>
      </c>
      <c r="D116" s="1552">
        <v>0</v>
      </c>
      <c r="E116" s="1552">
        <v>0</v>
      </c>
      <c r="F116" s="1552">
        <v>0</v>
      </c>
      <c r="G116" s="1552">
        <v>0</v>
      </c>
      <c r="H116" s="1543"/>
      <c r="I116" s="1543"/>
      <c r="J116" s="1543"/>
      <c r="K116" s="1543"/>
    </row>
    <row r="117" spans="1:11" ht="14.1" customHeight="1">
      <c r="A117" s="1543"/>
      <c r="B117" s="1543"/>
      <c r="C117" s="1554" t="s">
        <v>60</v>
      </c>
      <c r="D117" s="1552">
        <v>0</v>
      </c>
      <c r="E117" s="1552">
        <v>0</v>
      </c>
      <c r="F117" s="1552">
        <v>0</v>
      </c>
      <c r="G117" s="1552">
        <v>0</v>
      </c>
      <c r="H117" s="1543"/>
      <c r="I117" s="1543"/>
      <c r="J117" s="1543"/>
      <c r="K117" s="1543"/>
    </row>
    <row r="118" spans="1:11" ht="14.1" customHeight="1">
      <c r="A118" s="1543"/>
      <c r="B118" s="1543"/>
      <c r="C118" s="1554" t="s">
        <v>61</v>
      </c>
      <c r="D118" s="1552">
        <v>0</v>
      </c>
      <c r="E118" s="1552">
        <v>0</v>
      </c>
      <c r="F118" s="1552">
        <v>0</v>
      </c>
      <c r="G118" s="1552">
        <v>0</v>
      </c>
      <c r="H118" s="1543"/>
      <c r="I118" s="1543"/>
      <c r="J118" s="1543"/>
      <c r="K118" s="1543"/>
    </row>
    <row r="119" spans="1:11" ht="14.1" customHeight="1">
      <c r="A119" s="1543"/>
      <c r="B119" s="1543"/>
      <c r="C119" s="1554" t="s">
        <v>62</v>
      </c>
      <c r="D119" s="1552">
        <v>0</v>
      </c>
      <c r="E119" s="1552">
        <v>0</v>
      </c>
      <c r="F119" s="1552">
        <v>0</v>
      </c>
      <c r="G119" s="1552">
        <v>0</v>
      </c>
      <c r="H119" s="1543"/>
      <c r="I119" s="1543"/>
      <c r="J119" s="1543"/>
      <c r="K119" s="1543"/>
    </row>
    <row r="120" spans="1:11" ht="14.1" customHeight="1">
      <c r="A120" s="1543"/>
      <c r="B120" s="1543"/>
      <c r="C120" s="1554" t="s">
        <v>49</v>
      </c>
      <c r="D120" s="1552">
        <v>0</v>
      </c>
      <c r="E120" s="1552">
        <v>0</v>
      </c>
      <c r="F120" s="1552">
        <v>0</v>
      </c>
      <c r="G120" s="1552">
        <v>0</v>
      </c>
      <c r="H120" s="1543"/>
      <c r="I120" s="1543"/>
      <c r="J120" s="1543"/>
      <c r="K120" s="1543"/>
    </row>
    <row r="121" spans="1:11" ht="14.1" customHeight="1">
      <c r="A121" s="1543"/>
      <c r="B121" s="1543"/>
      <c r="C121" s="1554" t="s">
        <v>58</v>
      </c>
      <c r="D121" s="1552">
        <v>0</v>
      </c>
      <c r="E121" s="1552">
        <v>0</v>
      </c>
      <c r="F121" s="1552">
        <v>0</v>
      </c>
      <c r="G121" s="1552">
        <v>0</v>
      </c>
      <c r="H121" s="1543"/>
      <c r="I121" s="1543"/>
      <c r="J121" s="1543"/>
      <c r="K121" s="1543"/>
    </row>
    <row r="122" spans="1:11" ht="14.1" customHeight="1">
      <c r="A122" s="1543"/>
      <c r="B122" s="1543"/>
      <c r="C122" s="1554" t="s">
        <v>59</v>
      </c>
      <c r="D122" s="1552">
        <v>0</v>
      </c>
      <c r="E122" s="1552">
        <v>0</v>
      </c>
      <c r="F122" s="1552">
        <v>0</v>
      </c>
      <c r="G122" s="1552">
        <v>0</v>
      </c>
      <c r="H122" s="1543"/>
      <c r="I122" s="1543"/>
      <c r="J122" s="1543"/>
      <c r="K122" s="1543"/>
    </row>
    <row r="123" spans="1:11" ht="14.1" customHeight="1">
      <c r="A123" s="1543"/>
      <c r="B123" s="1543"/>
      <c r="C123" s="1554" t="s">
        <v>60</v>
      </c>
      <c r="D123" s="1552">
        <v>0</v>
      </c>
      <c r="E123" s="1552">
        <v>0</v>
      </c>
      <c r="F123" s="1552">
        <v>0</v>
      </c>
      <c r="G123" s="1552">
        <v>0</v>
      </c>
      <c r="H123" s="1543"/>
      <c r="I123" s="1543"/>
      <c r="J123" s="1543"/>
      <c r="K123" s="1543"/>
    </row>
    <row r="124" spans="1:11" ht="14.1" customHeight="1">
      <c r="A124" s="1543"/>
      <c r="B124" s="1543"/>
      <c r="C124" s="1554" t="s">
        <v>61</v>
      </c>
      <c r="D124" s="1552">
        <v>0</v>
      </c>
      <c r="E124" s="1552">
        <v>0</v>
      </c>
      <c r="F124" s="1552">
        <v>0</v>
      </c>
      <c r="G124" s="1552">
        <v>0</v>
      </c>
      <c r="H124" s="1543"/>
      <c r="I124" s="1543"/>
      <c r="J124" s="1543"/>
      <c r="K124" s="1543"/>
    </row>
    <row r="125" spans="1:11" ht="14.1" customHeight="1">
      <c r="A125" s="1543"/>
      <c r="B125" s="1543"/>
      <c r="C125" s="1554" t="s">
        <v>63</v>
      </c>
      <c r="D125" s="1552">
        <v>0</v>
      </c>
      <c r="E125" s="1552">
        <v>0</v>
      </c>
      <c r="F125" s="1552">
        <v>0</v>
      </c>
      <c r="G125" s="1552">
        <v>0</v>
      </c>
      <c r="H125" s="1543"/>
      <c r="I125" s="1543"/>
      <c r="J125" s="1543"/>
      <c r="K125" s="1543"/>
    </row>
    <row r="126" spans="1:11" ht="14.1" customHeight="1">
      <c r="A126" s="1543"/>
      <c r="B126" s="1543"/>
      <c r="C126" s="1554" t="s">
        <v>49</v>
      </c>
      <c r="D126" s="1552">
        <v>0</v>
      </c>
      <c r="E126" s="1552">
        <v>0</v>
      </c>
      <c r="F126" s="1552">
        <v>0</v>
      </c>
      <c r="G126" s="1552">
        <v>0</v>
      </c>
      <c r="H126" s="1543"/>
      <c r="I126" s="1543"/>
      <c r="J126" s="1543"/>
      <c r="K126" s="1543"/>
    </row>
    <row r="127" spans="1:11" ht="14.1" customHeight="1">
      <c r="A127" s="1543"/>
      <c r="B127" s="1543"/>
      <c r="C127" s="1554" t="s">
        <v>58</v>
      </c>
      <c r="D127" s="1552">
        <v>0</v>
      </c>
      <c r="E127" s="1552">
        <v>0</v>
      </c>
      <c r="F127" s="1552">
        <v>0</v>
      </c>
      <c r="G127" s="1552">
        <v>0</v>
      </c>
      <c r="H127" s="1543"/>
      <c r="I127" s="1543"/>
      <c r="J127" s="1543"/>
      <c r="K127" s="1543"/>
    </row>
    <row r="128" spans="1:11" ht="14.1" customHeight="1">
      <c r="A128" s="1543"/>
      <c r="B128" s="1543"/>
      <c r="C128" s="1554" t="s">
        <v>59</v>
      </c>
      <c r="D128" s="1552">
        <v>0</v>
      </c>
      <c r="E128" s="1552">
        <v>0</v>
      </c>
      <c r="F128" s="1552">
        <v>0</v>
      </c>
      <c r="G128" s="1552">
        <v>0</v>
      </c>
      <c r="H128" s="1543"/>
      <c r="I128" s="1543"/>
      <c r="J128" s="1543"/>
      <c r="K128" s="1543"/>
    </row>
    <row r="129" spans="1:11" ht="14.1" customHeight="1">
      <c r="A129" s="1543"/>
      <c r="B129" s="1543"/>
      <c r="C129" s="1554" t="s">
        <v>60</v>
      </c>
      <c r="D129" s="1552">
        <v>0</v>
      </c>
      <c r="E129" s="1552">
        <v>0</v>
      </c>
      <c r="F129" s="1552">
        <v>0</v>
      </c>
      <c r="G129" s="1552">
        <v>0</v>
      </c>
      <c r="H129" s="1543"/>
      <c r="I129" s="1543"/>
      <c r="J129" s="1543"/>
      <c r="K129" s="1543"/>
    </row>
    <row r="130" spans="1:11" ht="14.1" customHeight="1">
      <c r="A130" s="1543"/>
      <c r="B130" s="1543"/>
      <c r="C130" s="1554" t="s">
        <v>61</v>
      </c>
      <c r="D130" s="1552">
        <v>0</v>
      </c>
      <c r="E130" s="1552">
        <v>0</v>
      </c>
      <c r="F130" s="1552">
        <v>0</v>
      </c>
      <c r="G130" s="1552">
        <v>0</v>
      </c>
      <c r="H130" s="1543"/>
      <c r="I130" s="1543"/>
      <c r="J130" s="1543"/>
      <c r="K130" s="1543"/>
    </row>
    <row r="131" spans="1:11" ht="14.1" customHeight="1">
      <c r="A131" s="1543"/>
      <c r="B131" s="1543"/>
      <c r="C131" s="1554" t="s">
        <v>64</v>
      </c>
      <c r="D131" s="1552">
        <v>0</v>
      </c>
      <c r="E131" s="1552">
        <v>0</v>
      </c>
      <c r="F131" s="1552">
        <v>0</v>
      </c>
      <c r="G131" s="1552">
        <v>0</v>
      </c>
      <c r="H131" s="1543"/>
      <c r="I131" s="1543"/>
      <c r="J131" s="1543"/>
      <c r="K131" s="1543"/>
    </row>
    <row r="132" spans="1:11" ht="14.1" customHeight="1">
      <c r="A132" s="1543"/>
      <c r="B132" s="1543"/>
      <c r="C132" s="1554" t="s">
        <v>65</v>
      </c>
      <c r="D132" s="1552">
        <v>0</v>
      </c>
      <c r="E132" s="1552">
        <v>0</v>
      </c>
      <c r="F132" s="1552">
        <v>0</v>
      </c>
      <c r="G132" s="1552">
        <v>0</v>
      </c>
      <c r="H132" s="1543"/>
      <c r="I132" s="1543"/>
      <c r="J132" s="1543"/>
      <c r="K132" s="1543"/>
    </row>
    <row r="133" spans="1:11" ht="14.1" customHeight="1">
      <c r="A133" s="1543"/>
      <c r="B133" s="1543"/>
      <c r="C133" s="1553" t="s">
        <v>25</v>
      </c>
      <c r="D133" s="1552">
        <v>0</v>
      </c>
      <c r="E133" s="1552">
        <v>44460000</v>
      </c>
      <c r="F133" s="1552">
        <v>44460000</v>
      </c>
      <c r="G133" s="1552">
        <v>54200000</v>
      </c>
      <c r="H133" s="1543"/>
      <c r="I133" s="1543"/>
      <c r="J133" s="1543"/>
      <c r="K133" s="1543"/>
    </row>
    <row r="134" spans="1:11" ht="14.1" customHeight="1">
      <c r="A134" s="1543"/>
      <c r="B134" s="1543"/>
      <c r="C134" s="1560" t="s">
        <v>19</v>
      </c>
      <c r="D134" s="1950" t="s">
        <v>3223</v>
      </c>
      <c r="E134" s="1951"/>
      <c r="F134" s="1951"/>
      <c r="G134" s="1951"/>
      <c r="H134" s="1543"/>
      <c r="I134" s="1543"/>
      <c r="J134" s="1543"/>
      <c r="K134" s="1543"/>
    </row>
    <row r="135" spans="1:11" ht="14.1" customHeight="1">
      <c r="A135" s="1543"/>
      <c r="B135" s="1543"/>
      <c r="C135" s="1542" t="s">
        <v>20</v>
      </c>
      <c r="D135" s="1952" t="s">
        <v>3222</v>
      </c>
      <c r="E135" s="1953"/>
      <c r="F135" s="1953"/>
      <c r="G135" s="1953"/>
      <c r="H135" s="1543"/>
      <c r="I135" s="1543"/>
      <c r="J135" s="1543"/>
      <c r="K135" s="1543"/>
    </row>
    <row r="136" spans="1:11" ht="14.1" customHeight="1">
      <c r="A136" s="1543"/>
      <c r="B136" s="1543"/>
      <c r="C136" s="1542" t="s">
        <v>21</v>
      </c>
      <c r="D136" s="1952" t="s">
        <v>3221</v>
      </c>
      <c r="E136" s="1953"/>
      <c r="F136" s="1953"/>
      <c r="G136" s="1953"/>
      <c r="H136" s="1543"/>
      <c r="I136" s="1543"/>
      <c r="J136" s="1543"/>
      <c r="K136" s="1543"/>
    </row>
    <row r="137" spans="1:11" ht="15" customHeight="1">
      <c r="A137" s="1543"/>
      <c r="B137" s="1543"/>
      <c r="C137" s="1558"/>
      <c r="D137" s="1557">
        <v>2023</v>
      </c>
      <c r="E137" s="1557">
        <v>2024</v>
      </c>
      <c r="F137" s="1557">
        <v>2025</v>
      </c>
      <c r="G137" s="1557">
        <v>2026</v>
      </c>
      <c r="H137" s="1543"/>
      <c r="I137" s="1543"/>
      <c r="J137" s="1543"/>
      <c r="K137" s="1543"/>
    </row>
    <row r="138" spans="1:11" ht="15" customHeight="1">
      <c r="A138" s="1543"/>
      <c r="B138" s="1543"/>
      <c r="C138" s="1556"/>
      <c r="D138" s="1555" t="s">
        <v>22</v>
      </c>
      <c r="E138" s="1555" t="s">
        <v>23</v>
      </c>
      <c r="F138" s="1555" t="s">
        <v>23</v>
      </c>
      <c r="G138" s="1555" t="s">
        <v>23</v>
      </c>
      <c r="H138" s="1543"/>
      <c r="I138" s="1543"/>
      <c r="J138" s="1543"/>
      <c r="K138" s="1543"/>
    </row>
    <row r="139" spans="1:11" ht="14.1" customHeight="1">
      <c r="A139" s="1543"/>
      <c r="B139" s="1543"/>
      <c r="C139" s="1546" t="s">
        <v>33</v>
      </c>
      <c r="D139" s="1559" t="s">
        <v>1528</v>
      </c>
      <c r="E139" s="1559" t="s">
        <v>225</v>
      </c>
      <c r="F139" s="1559" t="s">
        <v>225</v>
      </c>
      <c r="G139" s="1559" t="s">
        <v>225</v>
      </c>
      <c r="H139" s="1543"/>
      <c r="I139" s="1543"/>
      <c r="J139" s="1543"/>
      <c r="K139" s="1543"/>
    </row>
    <row r="140" spans="1:11" ht="14.1" customHeight="1">
      <c r="A140" s="1543"/>
      <c r="B140" s="1543"/>
      <c r="C140" s="1546" t="s">
        <v>35</v>
      </c>
      <c r="D140" s="1559" t="s">
        <v>3220</v>
      </c>
      <c r="E140" s="1559" t="s">
        <v>3219</v>
      </c>
      <c r="F140" s="1559" t="s">
        <v>3219</v>
      </c>
      <c r="G140" s="1559" t="s">
        <v>3218</v>
      </c>
      <c r="H140" s="1543"/>
      <c r="I140" s="1543"/>
      <c r="J140" s="1543"/>
      <c r="K140" s="1543"/>
    </row>
    <row r="141" spans="1:11" ht="14.1" customHeight="1">
      <c r="A141" s="1543"/>
      <c r="B141" s="1543"/>
      <c r="C141" s="1546" t="s">
        <v>40</v>
      </c>
      <c r="D141" s="1559" t="s">
        <v>3217</v>
      </c>
      <c r="E141" s="1559" t="s">
        <v>3216</v>
      </c>
      <c r="F141" s="1559" t="s">
        <v>3216</v>
      </c>
      <c r="G141" s="1559" t="s">
        <v>3215</v>
      </c>
      <c r="H141" s="1543"/>
      <c r="I141" s="1543"/>
      <c r="J141" s="1543"/>
      <c r="K141" s="1543"/>
    </row>
    <row r="142" spans="1:11" ht="14.1" customHeight="1">
      <c r="A142" s="1543"/>
      <c r="B142" s="1543"/>
      <c r="C142" s="1546" t="s">
        <v>41</v>
      </c>
      <c r="D142" s="1559" t="s">
        <v>18</v>
      </c>
      <c r="E142" s="1559" t="s">
        <v>575</v>
      </c>
      <c r="F142" s="1559" t="s">
        <v>42</v>
      </c>
      <c r="G142" s="1559" t="s">
        <v>42</v>
      </c>
      <c r="H142" s="1543"/>
      <c r="I142" s="1543"/>
      <c r="J142" s="1543"/>
      <c r="K142" s="1543"/>
    </row>
    <row r="143" spans="1:11" ht="14.1" customHeight="1">
      <c r="A143" s="1543"/>
      <c r="B143" s="1543"/>
      <c r="C143" s="1546" t="s">
        <v>43</v>
      </c>
      <c r="D143" s="1559" t="s">
        <v>18</v>
      </c>
      <c r="E143" s="1559" t="s">
        <v>3214</v>
      </c>
      <c r="F143" s="1559" t="s">
        <v>42</v>
      </c>
      <c r="G143" s="1559" t="s">
        <v>3060</v>
      </c>
      <c r="H143" s="1543"/>
      <c r="I143" s="1543"/>
      <c r="J143" s="1543"/>
      <c r="K143" s="1543"/>
    </row>
    <row r="144" spans="1:11" ht="14.1" customHeight="1">
      <c r="A144" s="1543"/>
      <c r="B144" s="1543"/>
      <c r="C144" s="1546" t="s">
        <v>47</v>
      </c>
      <c r="D144" s="1559" t="s">
        <v>18</v>
      </c>
      <c r="E144" s="1559" t="s">
        <v>3213</v>
      </c>
      <c r="F144" s="1559" t="s">
        <v>42</v>
      </c>
      <c r="G144" s="1559" t="s">
        <v>3060</v>
      </c>
      <c r="H144" s="1543"/>
      <c r="I144" s="1543"/>
      <c r="J144" s="1543"/>
      <c r="K144" s="1543"/>
    </row>
    <row r="145" spans="1:11" ht="14.1" customHeight="1">
      <c r="A145" s="1543"/>
      <c r="B145" s="1543"/>
      <c r="C145" s="1954" t="s">
        <v>24</v>
      </c>
      <c r="D145" s="1955"/>
      <c r="E145" s="1955"/>
      <c r="F145" s="1955"/>
      <c r="G145" s="1955"/>
      <c r="H145" s="1543"/>
      <c r="I145" s="1543"/>
      <c r="J145" s="1543"/>
      <c r="K145" s="1543"/>
    </row>
    <row r="146" spans="1:11" ht="14.1" customHeight="1">
      <c r="A146" s="1543"/>
      <c r="B146" s="1543"/>
      <c r="C146" s="1558"/>
      <c r="D146" s="1557">
        <v>2023</v>
      </c>
      <c r="E146" s="1557">
        <v>2024</v>
      </c>
      <c r="F146" s="1557">
        <v>2025</v>
      </c>
      <c r="G146" s="1557">
        <v>2026</v>
      </c>
      <c r="H146" s="1543"/>
      <c r="I146" s="1543"/>
      <c r="J146" s="1543"/>
      <c r="K146" s="1543"/>
    </row>
    <row r="147" spans="1:11" ht="14.1" customHeight="1">
      <c r="A147" s="1543"/>
      <c r="B147" s="1543"/>
      <c r="C147" s="1556"/>
      <c r="D147" s="1555" t="s">
        <v>22</v>
      </c>
      <c r="E147" s="1555" t="s">
        <v>23</v>
      </c>
      <c r="F147" s="1555" t="s">
        <v>23</v>
      </c>
      <c r="G147" s="1555" t="s">
        <v>23</v>
      </c>
      <c r="H147" s="1543"/>
      <c r="I147" s="1543"/>
      <c r="J147" s="1543"/>
      <c r="K147" s="1543"/>
    </row>
    <row r="148" spans="1:11" ht="14.1" customHeight="1">
      <c r="A148" s="1543"/>
      <c r="B148" s="1543"/>
      <c r="C148" s="1554" t="s">
        <v>48</v>
      </c>
      <c r="D148" s="1552">
        <v>0</v>
      </c>
      <c r="E148" s="1552">
        <v>0</v>
      </c>
      <c r="F148" s="1552">
        <v>0</v>
      </c>
      <c r="G148" s="1552">
        <v>0</v>
      </c>
      <c r="H148" s="1543"/>
      <c r="I148" s="1543"/>
      <c r="J148" s="1543"/>
      <c r="K148" s="1543"/>
    </row>
    <row r="149" spans="1:11" ht="14.1" customHeight="1">
      <c r="A149" s="1543"/>
      <c r="B149" s="1543"/>
      <c r="C149" s="1554" t="s">
        <v>49</v>
      </c>
      <c r="D149" s="1552">
        <v>0</v>
      </c>
      <c r="E149" s="1552">
        <v>0</v>
      </c>
      <c r="F149" s="1552">
        <v>0</v>
      </c>
      <c r="G149" s="1552">
        <v>0</v>
      </c>
      <c r="H149" s="1543"/>
      <c r="I149" s="1543"/>
      <c r="J149" s="1543"/>
      <c r="K149" s="1543"/>
    </row>
    <row r="150" spans="1:11" ht="14.1" customHeight="1">
      <c r="A150" s="1543"/>
      <c r="B150" s="1543"/>
      <c r="C150" s="1554" t="s">
        <v>50</v>
      </c>
      <c r="D150" s="1552">
        <v>0</v>
      </c>
      <c r="E150" s="1552">
        <v>0</v>
      </c>
      <c r="F150" s="1552">
        <v>0</v>
      </c>
      <c r="G150" s="1552">
        <v>0</v>
      </c>
      <c r="H150" s="1543"/>
      <c r="I150" s="1543"/>
      <c r="J150" s="1543"/>
      <c r="K150" s="1543"/>
    </row>
    <row r="151" spans="1:11" ht="14.1" customHeight="1">
      <c r="A151" s="1543"/>
      <c r="B151" s="1543"/>
      <c r="C151" s="1554" t="s">
        <v>51</v>
      </c>
      <c r="D151" s="1552">
        <v>0</v>
      </c>
      <c r="E151" s="1552">
        <v>0</v>
      </c>
      <c r="F151" s="1552">
        <v>0</v>
      </c>
      <c r="G151" s="1552">
        <v>0</v>
      </c>
      <c r="H151" s="1543"/>
      <c r="I151" s="1543"/>
      <c r="J151" s="1543"/>
      <c r="K151" s="1543"/>
    </row>
    <row r="152" spans="1:11" ht="14.1" customHeight="1">
      <c r="A152" s="1543"/>
      <c r="B152" s="1543"/>
      <c r="C152" s="1554" t="s">
        <v>49</v>
      </c>
      <c r="D152" s="1552">
        <v>0</v>
      </c>
      <c r="E152" s="1552">
        <v>0</v>
      </c>
      <c r="F152" s="1552">
        <v>0</v>
      </c>
      <c r="G152" s="1552">
        <v>0</v>
      </c>
      <c r="H152" s="1543"/>
      <c r="I152" s="1543"/>
      <c r="J152" s="1543"/>
      <c r="K152" s="1543"/>
    </row>
    <row r="153" spans="1:11" ht="14.1" customHeight="1">
      <c r="A153" s="1543"/>
      <c r="B153" s="1543"/>
      <c r="C153" s="1554" t="s">
        <v>50</v>
      </c>
      <c r="D153" s="1552">
        <v>0</v>
      </c>
      <c r="E153" s="1552">
        <v>0</v>
      </c>
      <c r="F153" s="1552">
        <v>0</v>
      </c>
      <c r="G153" s="1552">
        <v>0</v>
      </c>
      <c r="H153" s="1543"/>
      <c r="I153" s="1543"/>
      <c r="J153" s="1543"/>
      <c r="K153" s="1543"/>
    </row>
    <row r="154" spans="1:11" ht="14.1" customHeight="1">
      <c r="A154" s="1543"/>
      <c r="B154" s="1543"/>
      <c r="C154" s="1554" t="s">
        <v>52</v>
      </c>
      <c r="D154" s="1552">
        <v>0</v>
      </c>
      <c r="E154" s="1552">
        <v>0</v>
      </c>
      <c r="F154" s="1552">
        <v>0</v>
      </c>
      <c r="G154" s="1552">
        <v>0</v>
      </c>
      <c r="H154" s="1543"/>
      <c r="I154" s="1543"/>
      <c r="J154" s="1543"/>
      <c r="K154" s="1543"/>
    </row>
    <row r="155" spans="1:11" ht="14.1" customHeight="1">
      <c r="A155" s="1543"/>
      <c r="B155" s="1543"/>
      <c r="C155" s="1554" t="s">
        <v>49</v>
      </c>
      <c r="D155" s="1552">
        <v>0</v>
      </c>
      <c r="E155" s="1552">
        <v>0</v>
      </c>
      <c r="F155" s="1552">
        <v>0</v>
      </c>
      <c r="G155" s="1552">
        <v>0</v>
      </c>
      <c r="H155" s="1543"/>
      <c r="I155" s="1543"/>
      <c r="J155" s="1543"/>
      <c r="K155" s="1543"/>
    </row>
    <row r="156" spans="1:11" ht="14.1" customHeight="1">
      <c r="A156" s="1543"/>
      <c r="B156" s="1543"/>
      <c r="C156" s="1554" t="s">
        <v>50</v>
      </c>
      <c r="D156" s="1552">
        <v>0</v>
      </c>
      <c r="E156" s="1552">
        <v>0</v>
      </c>
      <c r="F156" s="1552">
        <v>0</v>
      </c>
      <c r="G156" s="1552">
        <v>0</v>
      </c>
      <c r="H156" s="1543"/>
      <c r="I156" s="1543"/>
      <c r="J156" s="1543"/>
      <c r="K156" s="1543"/>
    </row>
    <row r="157" spans="1:11" ht="14.1" customHeight="1">
      <c r="A157" s="1543"/>
      <c r="B157" s="1543"/>
      <c r="C157" s="1554" t="s">
        <v>53</v>
      </c>
      <c r="D157" s="1552">
        <v>0</v>
      </c>
      <c r="E157" s="1552">
        <v>0</v>
      </c>
      <c r="F157" s="1552">
        <v>0</v>
      </c>
      <c r="G157" s="1552">
        <v>0</v>
      </c>
      <c r="H157" s="1543"/>
      <c r="I157" s="1543"/>
      <c r="J157" s="1543"/>
      <c r="K157" s="1543"/>
    </row>
    <row r="158" spans="1:11" ht="14.1" customHeight="1">
      <c r="A158" s="1543"/>
      <c r="B158" s="1543"/>
      <c r="C158" s="1554" t="s">
        <v>49</v>
      </c>
      <c r="D158" s="1552">
        <v>0</v>
      </c>
      <c r="E158" s="1552">
        <v>0</v>
      </c>
      <c r="F158" s="1552">
        <v>0</v>
      </c>
      <c r="G158" s="1552">
        <v>0</v>
      </c>
      <c r="H158" s="1543"/>
      <c r="I158" s="1543"/>
      <c r="J158" s="1543"/>
      <c r="K158" s="1543"/>
    </row>
    <row r="159" spans="1:11" ht="14.1" customHeight="1">
      <c r="A159" s="1543"/>
      <c r="B159" s="1543"/>
      <c r="C159" s="1554" t="s">
        <v>50</v>
      </c>
      <c r="D159" s="1552">
        <v>0</v>
      </c>
      <c r="E159" s="1552">
        <v>0</v>
      </c>
      <c r="F159" s="1552">
        <v>0</v>
      </c>
      <c r="G159" s="1552">
        <v>0</v>
      </c>
      <c r="H159" s="1543"/>
      <c r="I159" s="1543"/>
      <c r="J159" s="1543"/>
      <c r="K159" s="1543"/>
    </row>
    <row r="160" spans="1:11" ht="14.1" customHeight="1">
      <c r="A160" s="1543"/>
      <c r="B160" s="1543"/>
      <c r="C160" s="1554" t="s">
        <v>54</v>
      </c>
      <c r="D160" s="1552">
        <v>0</v>
      </c>
      <c r="E160" s="1552">
        <v>0</v>
      </c>
      <c r="F160" s="1552">
        <v>0</v>
      </c>
      <c r="G160" s="1552">
        <v>0</v>
      </c>
      <c r="H160" s="1543"/>
      <c r="I160" s="1543"/>
      <c r="J160" s="1543"/>
      <c r="K160" s="1543"/>
    </row>
    <row r="161" spans="1:11" ht="14.1" customHeight="1">
      <c r="A161" s="1543"/>
      <c r="B161" s="1543"/>
      <c r="C161" s="1554" t="s">
        <v>49</v>
      </c>
      <c r="D161" s="1552">
        <v>0</v>
      </c>
      <c r="E161" s="1552">
        <v>0</v>
      </c>
      <c r="F161" s="1552">
        <v>0</v>
      </c>
      <c r="G161" s="1552">
        <v>0</v>
      </c>
      <c r="H161" s="1543"/>
      <c r="I161" s="1543"/>
      <c r="J161" s="1543"/>
      <c r="K161" s="1543"/>
    </row>
    <row r="162" spans="1:11" ht="14.1" customHeight="1">
      <c r="A162" s="1543"/>
      <c r="B162" s="1543"/>
      <c r="C162" s="1554" t="s">
        <v>50</v>
      </c>
      <c r="D162" s="1552">
        <v>0</v>
      </c>
      <c r="E162" s="1552">
        <v>0</v>
      </c>
      <c r="F162" s="1552">
        <v>0</v>
      </c>
      <c r="G162" s="1552">
        <v>0</v>
      </c>
      <c r="H162" s="1543"/>
      <c r="I162" s="1543"/>
      <c r="J162" s="1543"/>
      <c r="K162" s="1543"/>
    </row>
    <row r="163" spans="1:11" ht="14.1" customHeight="1">
      <c r="A163" s="1543"/>
      <c r="B163" s="1543"/>
      <c r="C163" s="1554" t="s">
        <v>55</v>
      </c>
      <c r="D163" s="1552">
        <v>0</v>
      </c>
      <c r="E163" s="1552">
        <v>0</v>
      </c>
      <c r="F163" s="1552">
        <v>0</v>
      </c>
      <c r="G163" s="1552">
        <v>0</v>
      </c>
      <c r="H163" s="1543"/>
      <c r="I163" s="1543"/>
      <c r="J163" s="1543"/>
      <c r="K163" s="1543"/>
    </row>
    <row r="164" spans="1:11" ht="14.1" customHeight="1">
      <c r="A164" s="1543"/>
      <c r="B164" s="1543"/>
      <c r="C164" s="1554" t="s">
        <v>49</v>
      </c>
      <c r="D164" s="1552">
        <v>0</v>
      </c>
      <c r="E164" s="1552">
        <v>0</v>
      </c>
      <c r="F164" s="1552">
        <v>0</v>
      </c>
      <c r="G164" s="1552">
        <v>0</v>
      </c>
      <c r="H164" s="1543"/>
      <c r="I164" s="1543"/>
      <c r="J164" s="1543"/>
      <c r="K164" s="1543"/>
    </row>
    <row r="165" spans="1:11" ht="14.1" customHeight="1">
      <c r="A165" s="1543"/>
      <c r="B165" s="1543"/>
      <c r="C165" s="1554" t="s">
        <v>50</v>
      </c>
      <c r="D165" s="1552">
        <v>0</v>
      </c>
      <c r="E165" s="1552">
        <v>0</v>
      </c>
      <c r="F165" s="1552">
        <v>0</v>
      </c>
      <c r="G165" s="1552">
        <v>0</v>
      </c>
      <c r="H165" s="1543"/>
      <c r="I165" s="1543"/>
      <c r="J165" s="1543"/>
      <c r="K165" s="1543"/>
    </row>
    <row r="166" spans="1:11" ht="14.1" customHeight="1">
      <c r="A166" s="1543"/>
      <c r="B166" s="1543"/>
      <c r="C166" s="1554" t="s">
        <v>56</v>
      </c>
      <c r="D166" s="1552">
        <v>0</v>
      </c>
      <c r="E166" s="1552">
        <v>48240000</v>
      </c>
      <c r="F166" s="1552">
        <v>48240000</v>
      </c>
      <c r="G166" s="1552">
        <v>48500000</v>
      </c>
      <c r="H166" s="1543"/>
      <c r="I166" s="1543"/>
      <c r="J166" s="1543"/>
      <c r="K166" s="1543"/>
    </row>
    <row r="167" spans="1:11" ht="14.1" customHeight="1">
      <c r="A167" s="1543"/>
      <c r="B167" s="1543"/>
      <c r="C167" s="1554" t="s">
        <v>49</v>
      </c>
      <c r="D167" s="1552">
        <v>0</v>
      </c>
      <c r="E167" s="1552">
        <v>48240000</v>
      </c>
      <c r="F167" s="1552">
        <v>48240000</v>
      </c>
      <c r="G167" s="1552">
        <v>48500000</v>
      </c>
      <c r="H167" s="1543"/>
      <c r="I167" s="1543"/>
      <c r="J167" s="1543"/>
      <c r="K167" s="1543"/>
    </row>
    <row r="168" spans="1:11" ht="14.1" customHeight="1">
      <c r="A168" s="1543"/>
      <c r="B168" s="1543"/>
      <c r="C168" s="1554" t="s">
        <v>50</v>
      </c>
      <c r="D168" s="1552">
        <v>0</v>
      </c>
      <c r="E168" s="1552">
        <v>0</v>
      </c>
      <c r="F168" s="1552">
        <v>0</v>
      </c>
      <c r="G168" s="1552">
        <v>0</v>
      </c>
      <c r="H168" s="1543"/>
      <c r="I168" s="1543"/>
      <c r="J168" s="1543"/>
      <c r="K168" s="1543"/>
    </row>
    <row r="169" spans="1:11" ht="14.1" customHeight="1">
      <c r="A169" s="1543"/>
      <c r="B169" s="1543"/>
      <c r="C169" s="1554" t="s">
        <v>57</v>
      </c>
      <c r="D169" s="1552">
        <v>0</v>
      </c>
      <c r="E169" s="1552">
        <v>0</v>
      </c>
      <c r="F169" s="1552">
        <v>0</v>
      </c>
      <c r="G169" s="1552">
        <v>0</v>
      </c>
      <c r="H169" s="1543"/>
      <c r="I169" s="1543"/>
      <c r="J169" s="1543"/>
      <c r="K169" s="1543"/>
    </row>
    <row r="170" spans="1:11" ht="14.1" customHeight="1">
      <c r="A170" s="1543"/>
      <c r="B170" s="1543"/>
      <c r="C170" s="1554" t="s">
        <v>49</v>
      </c>
      <c r="D170" s="1552">
        <v>0</v>
      </c>
      <c r="E170" s="1552">
        <v>0</v>
      </c>
      <c r="F170" s="1552">
        <v>0</v>
      </c>
      <c r="G170" s="1552">
        <v>0</v>
      </c>
      <c r="H170" s="1543"/>
      <c r="I170" s="1543"/>
      <c r="J170" s="1543"/>
      <c r="K170" s="1543"/>
    </row>
    <row r="171" spans="1:11" ht="14.1" customHeight="1">
      <c r="A171" s="1543"/>
      <c r="B171" s="1543"/>
      <c r="C171" s="1554" t="s">
        <v>58</v>
      </c>
      <c r="D171" s="1552">
        <v>0</v>
      </c>
      <c r="E171" s="1552">
        <v>0</v>
      </c>
      <c r="F171" s="1552">
        <v>0</v>
      </c>
      <c r="G171" s="1552">
        <v>0</v>
      </c>
      <c r="H171" s="1543"/>
      <c r="I171" s="1543"/>
      <c r="J171" s="1543"/>
      <c r="K171" s="1543"/>
    </row>
    <row r="172" spans="1:11" ht="14.1" customHeight="1">
      <c r="A172" s="1543"/>
      <c r="B172" s="1543"/>
      <c r="C172" s="1554" t="s">
        <v>59</v>
      </c>
      <c r="D172" s="1552">
        <v>0</v>
      </c>
      <c r="E172" s="1552">
        <v>0</v>
      </c>
      <c r="F172" s="1552">
        <v>0</v>
      </c>
      <c r="G172" s="1552">
        <v>0</v>
      </c>
      <c r="H172" s="1543"/>
      <c r="I172" s="1543"/>
      <c r="J172" s="1543"/>
      <c r="K172" s="1543"/>
    </row>
    <row r="173" spans="1:11" ht="14.1" customHeight="1">
      <c r="A173" s="1543"/>
      <c r="B173" s="1543"/>
      <c r="C173" s="1554" t="s">
        <v>60</v>
      </c>
      <c r="D173" s="1552">
        <v>0</v>
      </c>
      <c r="E173" s="1552">
        <v>0</v>
      </c>
      <c r="F173" s="1552">
        <v>0</v>
      </c>
      <c r="G173" s="1552">
        <v>0</v>
      </c>
      <c r="H173" s="1543"/>
      <c r="I173" s="1543"/>
      <c r="J173" s="1543"/>
      <c r="K173" s="1543"/>
    </row>
    <row r="174" spans="1:11" ht="14.1" customHeight="1">
      <c r="A174" s="1543"/>
      <c r="B174" s="1543"/>
      <c r="C174" s="1554" t="s">
        <v>61</v>
      </c>
      <c r="D174" s="1552">
        <v>0</v>
      </c>
      <c r="E174" s="1552">
        <v>0</v>
      </c>
      <c r="F174" s="1552">
        <v>0</v>
      </c>
      <c r="G174" s="1552">
        <v>0</v>
      </c>
      <c r="H174" s="1543"/>
      <c r="I174" s="1543"/>
      <c r="J174" s="1543"/>
      <c r="K174" s="1543"/>
    </row>
    <row r="175" spans="1:11" ht="14.1" customHeight="1">
      <c r="A175" s="1543"/>
      <c r="B175" s="1543"/>
      <c r="C175" s="1554" t="s">
        <v>62</v>
      </c>
      <c r="D175" s="1552">
        <v>0</v>
      </c>
      <c r="E175" s="1552">
        <v>0</v>
      </c>
      <c r="F175" s="1552">
        <v>0</v>
      </c>
      <c r="G175" s="1552">
        <v>0</v>
      </c>
      <c r="H175" s="1543"/>
      <c r="I175" s="1543"/>
      <c r="J175" s="1543"/>
      <c r="K175" s="1543"/>
    </row>
    <row r="176" spans="1:11" ht="14.1" customHeight="1">
      <c r="A176" s="1543"/>
      <c r="B176" s="1543"/>
      <c r="C176" s="1554" t="s">
        <v>49</v>
      </c>
      <c r="D176" s="1552">
        <v>0</v>
      </c>
      <c r="E176" s="1552">
        <v>0</v>
      </c>
      <c r="F176" s="1552">
        <v>0</v>
      </c>
      <c r="G176" s="1552">
        <v>0</v>
      </c>
      <c r="H176" s="1543"/>
      <c r="I176" s="1543"/>
      <c r="J176" s="1543"/>
      <c r="K176" s="1543"/>
    </row>
    <row r="177" spans="1:11" ht="14.1" customHeight="1">
      <c r="A177" s="1543"/>
      <c r="B177" s="1543"/>
      <c r="C177" s="1554" t="s">
        <v>58</v>
      </c>
      <c r="D177" s="1552">
        <v>0</v>
      </c>
      <c r="E177" s="1552">
        <v>0</v>
      </c>
      <c r="F177" s="1552">
        <v>0</v>
      </c>
      <c r="G177" s="1552">
        <v>0</v>
      </c>
      <c r="H177" s="1543"/>
      <c r="I177" s="1543"/>
      <c r="J177" s="1543"/>
      <c r="K177" s="1543"/>
    </row>
    <row r="178" spans="1:11" ht="14.1" customHeight="1">
      <c r="A178" s="1543"/>
      <c r="B178" s="1543"/>
      <c r="C178" s="1554" t="s">
        <v>59</v>
      </c>
      <c r="D178" s="1552">
        <v>0</v>
      </c>
      <c r="E178" s="1552">
        <v>0</v>
      </c>
      <c r="F178" s="1552">
        <v>0</v>
      </c>
      <c r="G178" s="1552">
        <v>0</v>
      </c>
      <c r="H178" s="1543"/>
      <c r="I178" s="1543"/>
      <c r="J178" s="1543"/>
      <c r="K178" s="1543"/>
    </row>
    <row r="179" spans="1:11" ht="14.1" customHeight="1">
      <c r="A179" s="1543"/>
      <c r="B179" s="1543"/>
      <c r="C179" s="1554" t="s">
        <v>60</v>
      </c>
      <c r="D179" s="1552">
        <v>0</v>
      </c>
      <c r="E179" s="1552">
        <v>0</v>
      </c>
      <c r="F179" s="1552">
        <v>0</v>
      </c>
      <c r="G179" s="1552">
        <v>0</v>
      </c>
      <c r="H179" s="1543"/>
      <c r="I179" s="1543"/>
      <c r="J179" s="1543"/>
      <c r="K179" s="1543"/>
    </row>
    <row r="180" spans="1:11" ht="14.1" customHeight="1">
      <c r="A180" s="1543"/>
      <c r="B180" s="1543"/>
      <c r="C180" s="1554" t="s">
        <v>61</v>
      </c>
      <c r="D180" s="1552">
        <v>0</v>
      </c>
      <c r="E180" s="1552">
        <v>0</v>
      </c>
      <c r="F180" s="1552">
        <v>0</v>
      </c>
      <c r="G180" s="1552">
        <v>0</v>
      </c>
      <c r="H180" s="1543"/>
      <c r="I180" s="1543"/>
      <c r="J180" s="1543"/>
      <c r="K180" s="1543"/>
    </row>
    <row r="181" spans="1:11" ht="14.1" customHeight="1">
      <c r="A181" s="1543"/>
      <c r="B181" s="1543"/>
      <c r="C181" s="1554" t="s">
        <v>63</v>
      </c>
      <c r="D181" s="1552">
        <v>0</v>
      </c>
      <c r="E181" s="1552">
        <v>0</v>
      </c>
      <c r="F181" s="1552">
        <v>0</v>
      </c>
      <c r="G181" s="1552">
        <v>0</v>
      </c>
      <c r="H181" s="1543"/>
      <c r="I181" s="1543"/>
      <c r="J181" s="1543"/>
      <c r="K181" s="1543"/>
    </row>
    <row r="182" spans="1:11" ht="14.1" customHeight="1">
      <c r="A182" s="1543"/>
      <c r="B182" s="1543"/>
      <c r="C182" s="1554" t="s">
        <v>49</v>
      </c>
      <c r="D182" s="1552">
        <v>0</v>
      </c>
      <c r="E182" s="1552">
        <v>0</v>
      </c>
      <c r="F182" s="1552">
        <v>0</v>
      </c>
      <c r="G182" s="1552">
        <v>0</v>
      </c>
      <c r="H182" s="1543"/>
      <c r="I182" s="1543"/>
      <c r="J182" s="1543"/>
      <c r="K182" s="1543"/>
    </row>
    <row r="183" spans="1:11" ht="14.1" customHeight="1">
      <c r="A183" s="1543"/>
      <c r="B183" s="1543"/>
      <c r="C183" s="1554" t="s">
        <v>58</v>
      </c>
      <c r="D183" s="1552">
        <v>0</v>
      </c>
      <c r="E183" s="1552">
        <v>0</v>
      </c>
      <c r="F183" s="1552">
        <v>0</v>
      </c>
      <c r="G183" s="1552">
        <v>0</v>
      </c>
      <c r="H183" s="1543"/>
      <c r="I183" s="1543"/>
      <c r="J183" s="1543"/>
      <c r="K183" s="1543"/>
    </row>
    <row r="184" spans="1:11" ht="14.1" customHeight="1">
      <c r="A184" s="1543"/>
      <c r="B184" s="1543"/>
      <c r="C184" s="1554" t="s">
        <v>59</v>
      </c>
      <c r="D184" s="1552">
        <v>0</v>
      </c>
      <c r="E184" s="1552">
        <v>0</v>
      </c>
      <c r="F184" s="1552">
        <v>0</v>
      </c>
      <c r="G184" s="1552">
        <v>0</v>
      </c>
      <c r="H184" s="1543"/>
      <c r="I184" s="1543"/>
      <c r="J184" s="1543"/>
      <c r="K184" s="1543"/>
    </row>
    <row r="185" spans="1:11" ht="14.1" customHeight="1">
      <c r="A185" s="1543"/>
      <c r="B185" s="1543"/>
      <c r="C185" s="1554" t="s">
        <v>60</v>
      </c>
      <c r="D185" s="1552">
        <v>0</v>
      </c>
      <c r="E185" s="1552">
        <v>0</v>
      </c>
      <c r="F185" s="1552">
        <v>0</v>
      </c>
      <c r="G185" s="1552">
        <v>0</v>
      </c>
      <c r="H185" s="1543"/>
      <c r="I185" s="1543"/>
      <c r="J185" s="1543"/>
      <c r="K185" s="1543"/>
    </row>
    <row r="186" spans="1:11" ht="14.1" customHeight="1">
      <c r="A186" s="1543"/>
      <c r="B186" s="1543"/>
      <c r="C186" s="1554" t="s">
        <v>61</v>
      </c>
      <c r="D186" s="1552">
        <v>0</v>
      </c>
      <c r="E186" s="1552">
        <v>0</v>
      </c>
      <c r="F186" s="1552">
        <v>0</v>
      </c>
      <c r="G186" s="1552">
        <v>0</v>
      </c>
      <c r="H186" s="1543"/>
      <c r="I186" s="1543"/>
      <c r="J186" s="1543"/>
      <c r="K186" s="1543"/>
    </row>
    <row r="187" spans="1:11" ht="14.1" customHeight="1">
      <c r="A187" s="1543"/>
      <c r="B187" s="1543"/>
      <c r="C187" s="1554" t="s">
        <v>64</v>
      </c>
      <c r="D187" s="1552">
        <v>0</v>
      </c>
      <c r="E187" s="1552">
        <v>0</v>
      </c>
      <c r="F187" s="1552">
        <v>0</v>
      </c>
      <c r="G187" s="1552">
        <v>0</v>
      </c>
      <c r="H187" s="1543"/>
      <c r="I187" s="1543"/>
      <c r="J187" s="1543"/>
      <c r="K187" s="1543"/>
    </row>
    <row r="188" spans="1:11" ht="14.1" customHeight="1">
      <c r="A188" s="1543"/>
      <c r="B188" s="1543"/>
      <c r="C188" s="1554" t="s">
        <v>65</v>
      </c>
      <c r="D188" s="1552">
        <v>0</v>
      </c>
      <c r="E188" s="1552">
        <v>0</v>
      </c>
      <c r="F188" s="1552">
        <v>0</v>
      </c>
      <c r="G188" s="1552">
        <v>0</v>
      </c>
      <c r="H188" s="1543"/>
      <c r="I188" s="1543"/>
      <c r="J188" s="1543"/>
      <c r="K188" s="1543"/>
    </row>
    <row r="189" spans="1:11" ht="14.1" customHeight="1">
      <c r="A189" s="1543"/>
      <c r="B189" s="1543"/>
      <c r="C189" s="1553" t="s">
        <v>25</v>
      </c>
      <c r="D189" s="1552">
        <v>0</v>
      </c>
      <c r="E189" s="1552">
        <v>48240000</v>
      </c>
      <c r="F189" s="1552">
        <v>48240000</v>
      </c>
      <c r="G189" s="1552">
        <v>48500000</v>
      </c>
      <c r="H189" s="1543"/>
      <c r="I189" s="1543"/>
      <c r="J189" s="1543"/>
      <c r="K189" s="1543"/>
    </row>
    <row r="190" spans="1:11" ht="14.1" customHeight="1">
      <c r="A190" s="1543"/>
      <c r="B190" s="1543"/>
      <c r="C190" s="1948" t="s">
        <v>66</v>
      </c>
      <c r="D190" s="1949"/>
      <c r="E190" s="1949"/>
      <c r="F190" s="1949"/>
      <c r="G190" s="1949"/>
      <c r="H190" s="1543"/>
      <c r="I190" s="1543"/>
      <c r="J190" s="1543"/>
      <c r="K190" s="1543"/>
    </row>
    <row r="191" spans="1:11" ht="14.1" customHeight="1">
      <c r="A191" s="1543"/>
      <c r="B191" s="1543"/>
      <c r="C191" s="1561" t="s">
        <v>3212</v>
      </c>
      <c r="D191" s="1948" t="s">
        <v>3211</v>
      </c>
      <c r="E191" s="1949"/>
      <c r="F191" s="1949"/>
      <c r="G191" s="1949"/>
      <c r="H191" s="1543"/>
      <c r="I191" s="1543"/>
      <c r="J191" s="1543"/>
      <c r="K191" s="1543"/>
    </row>
    <row r="192" spans="1:11" ht="14.1" customHeight="1">
      <c r="A192" s="1543"/>
      <c r="B192" s="1543"/>
      <c r="C192" s="1560" t="s">
        <v>19</v>
      </c>
      <c r="D192" s="1950" t="s">
        <v>3210</v>
      </c>
      <c r="E192" s="1951"/>
      <c r="F192" s="1951"/>
      <c r="G192" s="1951"/>
      <c r="H192" s="1543"/>
      <c r="I192" s="1543"/>
      <c r="J192" s="1543"/>
      <c r="K192" s="1543"/>
    </row>
    <row r="193" spans="1:11" ht="14.1" customHeight="1">
      <c r="A193" s="1543"/>
      <c r="B193" s="1543"/>
      <c r="C193" s="1542" t="s">
        <v>20</v>
      </c>
      <c r="D193" s="1952" t="s">
        <v>3209</v>
      </c>
      <c r="E193" s="1953"/>
      <c r="F193" s="1953"/>
      <c r="G193" s="1953"/>
      <c r="H193" s="1543"/>
      <c r="I193" s="1543"/>
      <c r="J193" s="1543"/>
      <c r="K193" s="1543"/>
    </row>
    <row r="194" spans="1:11" ht="14.1" customHeight="1">
      <c r="A194" s="1543"/>
      <c r="B194" s="1543"/>
      <c r="C194" s="1542" t="s">
        <v>21</v>
      </c>
      <c r="D194" s="1952" t="s">
        <v>1527</v>
      </c>
      <c r="E194" s="1953"/>
      <c r="F194" s="1953"/>
      <c r="G194" s="1953"/>
      <c r="H194" s="1543"/>
      <c r="I194" s="1543"/>
      <c r="J194" s="1543"/>
      <c r="K194" s="1543"/>
    </row>
    <row r="195" spans="1:11" ht="15" customHeight="1">
      <c r="A195" s="1543"/>
      <c r="B195" s="1543"/>
      <c r="C195" s="1558"/>
      <c r="D195" s="1557">
        <v>2023</v>
      </c>
      <c r="E195" s="1557">
        <v>2024</v>
      </c>
      <c r="F195" s="1557">
        <v>2025</v>
      </c>
      <c r="G195" s="1557">
        <v>2026</v>
      </c>
      <c r="H195" s="1543"/>
      <c r="I195" s="1543"/>
      <c r="J195" s="1543"/>
      <c r="K195" s="1543"/>
    </row>
    <row r="196" spans="1:11" ht="15" customHeight="1">
      <c r="A196" s="1543"/>
      <c r="B196" s="1543"/>
      <c r="C196" s="1556"/>
      <c r="D196" s="1555" t="s">
        <v>22</v>
      </c>
      <c r="E196" s="1555" t="s">
        <v>23</v>
      </c>
      <c r="F196" s="1555" t="s">
        <v>23</v>
      </c>
      <c r="G196" s="1555" t="s">
        <v>23</v>
      </c>
      <c r="H196" s="1543"/>
      <c r="I196" s="1543"/>
      <c r="J196" s="1543"/>
      <c r="K196" s="1543"/>
    </row>
    <row r="197" spans="1:11" ht="14.1" customHeight="1">
      <c r="A197" s="1543"/>
      <c r="B197" s="1543"/>
      <c r="C197" s="1546" t="s">
        <v>33</v>
      </c>
      <c r="D197" s="1559" t="s">
        <v>137</v>
      </c>
      <c r="E197" s="1559" t="s">
        <v>163</v>
      </c>
      <c r="F197" s="1559" t="s">
        <v>73</v>
      </c>
      <c r="G197" s="1559" t="s">
        <v>73</v>
      </c>
      <c r="H197" s="1543"/>
      <c r="I197" s="1543"/>
      <c r="J197" s="1543"/>
      <c r="K197" s="1543"/>
    </row>
    <row r="198" spans="1:11" ht="14.1" customHeight="1">
      <c r="A198" s="1543"/>
      <c r="B198" s="1543"/>
      <c r="C198" s="1546" t="s">
        <v>35</v>
      </c>
      <c r="D198" s="1559" t="s">
        <v>2038</v>
      </c>
      <c r="E198" s="1559" t="s">
        <v>1820</v>
      </c>
      <c r="F198" s="1559" t="s">
        <v>2203</v>
      </c>
      <c r="G198" s="1559" t="s">
        <v>2203</v>
      </c>
      <c r="H198" s="1543"/>
      <c r="I198" s="1543"/>
      <c r="J198" s="1543"/>
      <c r="K198" s="1543"/>
    </row>
    <row r="199" spans="1:11" ht="14.1" customHeight="1">
      <c r="A199" s="1543"/>
      <c r="B199" s="1543"/>
      <c r="C199" s="1546" t="s">
        <v>40</v>
      </c>
      <c r="D199" s="1559" t="s">
        <v>2203</v>
      </c>
      <c r="E199" s="1559" t="s">
        <v>3208</v>
      </c>
      <c r="F199" s="1559" t="s">
        <v>1882</v>
      </c>
      <c r="G199" s="1559" t="s">
        <v>1882</v>
      </c>
      <c r="H199" s="1543"/>
      <c r="I199" s="1543"/>
      <c r="J199" s="1543"/>
      <c r="K199" s="1543"/>
    </row>
    <row r="200" spans="1:11" ht="14.1" customHeight="1">
      <c r="A200" s="1543"/>
      <c r="B200" s="1543"/>
      <c r="C200" s="1546" t="s">
        <v>41</v>
      </c>
      <c r="D200" s="1559" t="s">
        <v>18</v>
      </c>
      <c r="E200" s="1559" t="s">
        <v>2673</v>
      </c>
      <c r="F200" s="1559" t="s">
        <v>262</v>
      </c>
      <c r="G200" s="1559" t="s">
        <v>42</v>
      </c>
      <c r="H200" s="1543"/>
      <c r="I200" s="1543"/>
      <c r="J200" s="1543"/>
      <c r="K200" s="1543"/>
    </row>
    <row r="201" spans="1:11" ht="14.1" customHeight="1">
      <c r="A201" s="1543"/>
      <c r="B201" s="1543"/>
      <c r="C201" s="1546" t="s">
        <v>43</v>
      </c>
      <c r="D201" s="1559" t="s">
        <v>18</v>
      </c>
      <c r="E201" s="1559" t="s">
        <v>3207</v>
      </c>
      <c r="F201" s="1559" t="s">
        <v>170</v>
      </c>
      <c r="G201" s="1559" t="s">
        <v>42</v>
      </c>
      <c r="H201" s="1543"/>
      <c r="I201" s="1543"/>
      <c r="J201" s="1543"/>
      <c r="K201" s="1543"/>
    </row>
    <row r="202" spans="1:11" ht="14.1" customHeight="1">
      <c r="A202" s="1543"/>
      <c r="B202" s="1543"/>
      <c r="C202" s="1546" t="s">
        <v>47</v>
      </c>
      <c r="D202" s="1559" t="s">
        <v>18</v>
      </c>
      <c r="E202" s="1559" t="s">
        <v>3206</v>
      </c>
      <c r="F202" s="1559" t="s">
        <v>3205</v>
      </c>
      <c r="G202" s="1559" t="s">
        <v>42</v>
      </c>
      <c r="H202" s="1543"/>
      <c r="I202" s="1543"/>
      <c r="J202" s="1543"/>
      <c r="K202" s="1543"/>
    </row>
    <row r="203" spans="1:11" ht="14.1" customHeight="1">
      <c r="A203" s="1543"/>
      <c r="B203" s="1543"/>
      <c r="C203" s="1954" t="s">
        <v>24</v>
      </c>
      <c r="D203" s="1955"/>
      <c r="E203" s="1955"/>
      <c r="F203" s="1955"/>
      <c r="G203" s="1955"/>
      <c r="H203" s="1543"/>
      <c r="I203" s="1543"/>
      <c r="J203" s="1543"/>
      <c r="K203" s="1543"/>
    </row>
    <row r="204" spans="1:11" ht="14.1" customHeight="1">
      <c r="A204" s="1543"/>
      <c r="B204" s="1543"/>
      <c r="C204" s="1558"/>
      <c r="D204" s="1557">
        <v>2023</v>
      </c>
      <c r="E204" s="1557">
        <v>2024</v>
      </c>
      <c r="F204" s="1557">
        <v>2025</v>
      </c>
      <c r="G204" s="1557">
        <v>2026</v>
      </c>
      <c r="H204" s="1543"/>
      <c r="I204" s="1543"/>
      <c r="J204" s="1543"/>
      <c r="K204" s="1543"/>
    </row>
    <row r="205" spans="1:11" ht="14.1" customHeight="1">
      <c r="A205" s="1543"/>
      <c r="B205" s="1543"/>
      <c r="C205" s="1556"/>
      <c r="D205" s="1555" t="s">
        <v>22</v>
      </c>
      <c r="E205" s="1555" t="s">
        <v>23</v>
      </c>
      <c r="F205" s="1555" t="s">
        <v>23</v>
      </c>
      <c r="G205" s="1555" t="s">
        <v>23</v>
      </c>
      <c r="H205" s="1543"/>
      <c r="I205" s="1543"/>
      <c r="J205" s="1543"/>
      <c r="K205" s="1543"/>
    </row>
    <row r="206" spans="1:11" ht="14.1" customHeight="1">
      <c r="A206" s="1543"/>
      <c r="B206" s="1543"/>
      <c r="C206" s="1554" t="s">
        <v>48</v>
      </c>
      <c r="D206" s="1552">
        <v>0</v>
      </c>
      <c r="E206" s="1552">
        <v>0</v>
      </c>
      <c r="F206" s="1552">
        <v>0</v>
      </c>
      <c r="G206" s="1552">
        <v>0</v>
      </c>
      <c r="H206" s="1543"/>
      <c r="I206" s="1543"/>
      <c r="J206" s="1543"/>
      <c r="K206" s="1543"/>
    </row>
    <row r="207" spans="1:11" ht="14.1" customHeight="1">
      <c r="A207" s="1543"/>
      <c r="B207" s="1543"/>
      <c r="C207" s="1554" t="s">
        <v>49</v>
      </c>
      <c r="D207" s="1552">
        <v>0</v>
      </c>
      <c r="E207" s="1552">
        <v>0</v>
      </c>
      <c r="F207" s="1552">
        <v>0</v>
      </c>
      <c r="G207" s="1552">
        <v>0</v>
      </c>
      <c r="H207" s="1543"/>
      <c r="I207" s="1543"/>
      <c r="J207" s="1543"/>
      <c r="K207" s="1543"/>
    </row>
    <row r="208" spans="1:11" ht="14.1" customHeight="1">
      <c r="A208" s="1543"/>
      <c r="B208" s="1543"/>
      <c r="C208" s="1554" t="s">
        <v>50</v>
      </c>
      <c r="D208" s="1552">
        <v>0</v>
      </c>
      <c r="E208" s="1552">
        <v>0</v>
      </c>
      <c r="F208" s="1552">
        <v>0</v>
      </c>
      <c r="G208" s="1552">
        <v>0</v>
      </c>
      <c r="H208" s="1543"/>
      <c r="I208" s="1543"/>
      <c r="J208" s="1543"/>
      <c r="K208" s="1543"/>
    </row>
    <row r="209" spans="1:11" ht="14.1" customHeight="1">
      <c r="A209" s="1543"/>
      <c r="B209" s="1543"/>
      <c r="C209" s="1554" t="s">
        <v>51</v>
      </c>
      <c r="D209" s="1552">
        <v>0</v>
      </c>
      <c r="E209" s="1552">
        <v>0</v>
      </c>
      <c r="F209" s="1552">
        <v>0</v>
      </c>
      <c r="G209" s="1552">
        <v>0</v>
      </c>
      <c r="H209" s="1543"/>
      <c r="I209" s="1543"/>
      <c r="J209" s="1543"/>
      <c r="K209" s="1543"/>
    </row>
    <row r="210" spans="1:11" ht="14.1" customHeight="1">
      <c r="A210" s="1543"/>
      <c r="B210" s="1543"/>
      <c r="C210" s="1554" t="s">
        <v>49</v>
      </c>
      <c r="D210" s="1552">
        <v>0</v>
      </c>
      <c r="E210" s="1552">
        <v>0</v>
      </c>
      <c r="F210" s="1552">
        <v>0</v>
      </c>
      <c r="G210" s="1552">
        <v>0</v>
      </c>
      <c r="H210" s="1543"/>
      <c r="I210" s="1543"/>
      <c r="J210" s="1543"/>
      <c r="K210" s="1543"/>
    </row>
    <row r="211" spans="1:11" ht="14.1" customHeight="1">
      <c r="A211" s="1543"/>
      <c r="B211" s="1543"/>
      <c r="C211" s="1554" t="s">
        <v>50</v>
      </c>
      <c r="D211" s="1552">
        <v>0</v>
      </c>
      <c r="E211" s="1552">
        <v>0</v>
      </c>
      <c r="F211" s="1552">
        <v>0</v>
      </c>
      <c r="G211" s="1552">
        <v>0</v>
      </c>
      <c r="H211" s="1543"/>
      <c r="I211" s="1543"/>
      <c r="J211" s="1543"/>
      <c r="K211" s="1543"/>
    </row>
    <row r="212" spans="1:11" ht="14.1" customHeight="1">
      <c r="A212" s="1543"/>
      <c r="B212" s="1543"/>
      <c r="C212" s="1554" t="s">
        <v>52</v>
      </c>
      <c r="D212" s="1552">
        <v>0</v>
      </c>
      <c r="E212" s="1552">
        <v>0</v>
      </c>
      <c r="F212" s="1552">
        <v>0</v>
      </c>
      <c r="G212" s="1552">
        <v>0</v>
      </c>
      <c r="H212" s="1543"/>
      <c r="I212" s="1543"/>
      <c r="J212" s="1543"/>
      <c r="K212" s="1543"/>
    </row>
    <row r="213" spans="1:11" ht="14.1" customHeight="1">
      <c r="A213" s="1543"/>
      <c r="B213" s="1543"/>
      <c r="C213" s="1554" t="s">
        <v>49</v>
      </c>
      <c r="D213" s="1552">
        <v>0</v>
      </c>
      <c r="E213" s="1552">
        <v>0</v>
      </c>
      <c r="F213" s="1552">
        <v>0</v>
      </c>
      <c r="G213" s="1552">
        <v>0</v>
      </c>
      <c r="H213" s="1543"/>
      <c r="I213" s="1543"/>
      <c r="J213" s="1543"/>
      <c r="K213" s="1543"/>
    </row>
    <row r="214" spans="1:11" ht="14.1" customHeight="1">
      <c r="A214" s="1543"/>
      <c r="B214" s="1543"/>
      <c r="C214" s="1554" t="s">
        <v>50</v>
      </c>
      <c r="D214" s="1552">
        <v>0</v>
      </c>
      <c r="E214" s="1552">
        <v>0</v>
      </c>
      <c r="F214" s="1552">
        <v>0</v>
      </c>
      <c r="G214" s="1552">
        <v>0</v>
      </c>
      <c r="H214" s="1543"/>
      <c r="I214" s="1543"/>
      <c r="J214" s="1543"/>
      <c r="K214" s="1543"/>
    </row>
    <row r="215" spans="1:11" ht="14.1" customHeight="1">
      <c r="A215" s="1543"/>
      <c r="B215" s="1543"/>
      <c r="C215" s="1554" t="s">
        <v>53</v>
      </c>
      <c r="D215" s="1552">
        <v>0</v>
      </c>
      <c r="E215" s="1552">
        <v>0</v>
      </c>
      <c r="F215" s="1552">
        <v>0</v>
      </c>
      <c r="G215" s="1552">
        <v>0</v>
      </c>
      <c r="H215" s="1543"/>
      <c r="I215" s="1543"/>
      <c r="J215" s="1543"/>
      <c r="K215" s="1543"/>
    </row>
    <row r="216" spans="1:11" ht="14.1" customHeight="1">
      <c r="A216" s="1543"/>
      <c r="B216" s="1543"/>
      <c r="C216" s="1554" t="s">
        <v>49</v>
      </c>
      <c r="D216" s="1552">
        <v>0</v>
      </c>
      <c r="E216" s="1552">
        <v>0</v>
      </c>
      <c r="F216" s="1552">
        <v>0</v>
      </c>
      <c r="G216" s="1552">
        <v>0</v>
      </c>
      <c r="H216" s="1543"/>
      <c r="I216" s="1543"/>
      <c r="J216" s="1543"/>
      <c r="K216" s="1543"/>
    </row>
    <row r="217" spans="1:11" ht="14.1" customHeight="1">
      <c r="A217" s="1543"/>
      <c r="B217" s="1543"/>
      <c r="C217" s="1554" t="s">
        <v>50</v>
      </c>
      <c r="D217" s="1552">
        <v>0</v>
      </c>
      <c r="E217" s="1552">
        <v>0</v>
      </c>
      <c r="F217" s="1552">
        <v>0</v>
      </c>
      <c r="G217" s="1552">
        <v>0</v>
      </c>
      <c r="H217" s="1543"/>
      <c r="I217" s="1543"/>
      <c r="J217" s="1543"/>
      <c r="K217" s="1543"/>
    </row>
    <row r="218" spans="1:11" ht="14.1" customHeight="1">
      <c r="A218" s="1543"/>
      <c r="B218" s="1543"/>
      <c r="C218" s="1554" t="s">
        <v>54</v>
      </c>
      <c r="D218" s="1552">
        <v>0</v>
      </c>
      <c r="E218" s="1552">
        <v>0</v>
      </c>
      <c r="F218" s="1552">
        <v>0</v>
      </c>
      <c r="G218" s="1552">
        <v>0</v>
      </c>
      <c r="H218" s="1543"/>
      <c r="I218" s="1543"/>
      <c r="J218" s="1543"/>
      <c r="K218" s="1543"/>
    </row>
    <row r="219" spans="1:11" ht="14.1" customHeight="1">
      <c r="A219" s="1543"/>
      <c r="B219" s="1543"/>
      <c r="C219" s="1554" t="s">
        <v>49</v>
      </c>
      <c r="D219" s="1552">
        <v>0</v>
      </c>
      <c r="E219" s="1552">
        <v>0</v>
      </c>
      <c r="F219" s="1552">
        <v>0</v>
      </c>
      <c r="G219" s="1552">
        <v>0</v>
      </c>
      <c r="H219" s="1543"/>
      <c r="I219" s="1543"/>
      <c r="J219" s="1543"/>
      <c r="K219" s="1543"/>
    </row>
    <row r="220" spans="1:11" ht="14.1" customHeight="1">
      <c r="A220" s="1543"/>
      <c r="B220" s="1543"/>
      <c r="C220" s="1554" t="s">
        <v>50</v>
      </c>
      <c r="D220" s="1552">
        <v>0</v>
      </c>
      <c r="E220" s="1552">
        <v>0</v>
      </c>
      <c r="F220" s="1552">
        <v>0</v>
      </c>
      <c r="G220" s="1552">
        <v>0</v>
      </c>
      <c r="H220" s="1543"/>
      <c r="I220" s="1543"/>
      <c r="J220" s="1543"/>
      <c r="K220" s="1543"/>
    </row>
    <row r="221" spans="1:11" ht="14.1" customHeight="1">
      <c r="A221" s="1543"/>
      <c r="B221" s="1543"/>
      <c r="C221" s="1554" t="s">
        <v>55</v>
      </c>
      <c r="D221" s="1552">
        <v>0</v>
      </c>
      <c r="E221" s="1552">
        <v>0</v>
      </c>
      <c r="F221" s="1552">
        <v>0</v>
      </c>
      <c r="G221" s="1552">
        <v>0</v>
      </c>
      <c r="H221" s="1543"/>
      <c r="I221" s="1543"/>
      <c r="J221" s="1543"/>
      <c r="K221" s="1543"/>
    </row>
    <row r="222" spans="1:11" ht="14.1" customHeight="1">
      <c r="A222" s="1543"/>
      <c r="B222" s="1543"/>
      <c r="C222" s="1554" t="s">
        <v>49</v>
      </c>
      <c r="D222" s="1552">
        <v>0</v>
      </c>
      <c r="E222" s="1552">
        <v>0</v>
      </c>
      <c r="F222" s="1552">
        <v>0</v>
      </c>
      <c r="G222" s="1552">
        <v>0</v>
      </c>
      <c r="H222" s="1543"/>
      <c r="I222" s="1543"/>
      <c r="J222" s="1543"/>
      <c r="K222" s="1543"/>
    </row>
    <row r="223" spans="1:11" ht="14.1" customHeight="1">
      <c r="A223" s="1543"/>
      <c r="B223" s="1543"/>
      <c r="C223" s="1554" t="s">
        <v>50</v>
      </c>
      <c r="D223" s="1552">
        <v>0</v>
      </c>
      <c r="E223" s="1552">
        <v>0</v>
      </c>
      <c r="F223" s="1552">
        <v>0</v>
      </c>
      <c r="G223" s="1552">
        <v>0</v>
      </c>
      <c r="H223" s="1543"/>
      <c r="I223" s="1543"/>
      <c r="J223" s="1543"/>
      <c r="K223" s="1543"/>
    </row>
    <row r="224" spans="1:11" ht="14.1" customHeight="1">
      <c r="A224" s="1543"/>
      <c r="B224" s="1543"/>
      <c r="C224" s="1554" t="s">
        <v>56</v>
      </c>
      <c r="D224" s="1552">
        <v>0</v>
      </c>
      <c r="E224" s="1552">
        <v>0</v>
      </c>
      <c r="F224" s="1552">
        <v>0</v>
      </c>
      <c r="G224" s="1552">
        <v>0</v>
      </c>
      <c r="H224" s="1543"/>
      <c r="I224" s="1543"/>
      <c r="J224" s="1543"/>
      <c r="K224" s="1543"/>
    </row>
    <row r="225" spans="1:11" ht="14.1" customHeight="1">
      <c r="A225" s="1543"/>
      <c r="B225" s="1543"/>
      <c r="C225" s="1554" t="s">
        <v>49</v>
      </c>
      <c r="D225" s="1552">
        <v>0</v>
      </c>
      <c r="E225" s="1552">
        <v>0</v>
      </c>
      <c r="F225" s="1552">
        <v>0</v>
      </c>
      <c r="G225" s="1552">
        <v>0</v>
      </c>
      <c r="H225" s="1543"/>
      <c r="I225" s="1543"/>
      <c r="J225" s="1543"/>
      <c r="K225" s="1543"/>
    </row>
    <row r="226" spans="1:11" ht="14.1" customHeight="1">
      <c r="A226" s="1543"/>
      <c r="B226" s="1543"/>
      <c r="C226" s="1554" t="s">
        <v>50</v>
      </c>
      <c r="D226" s="1552">
        <v>0</v>
      </c>
      <c r="E226" s="1552">
        <v>0</v>
      </c>
      <c r="F226" s="1552">
        <v>0</v>
      </c>
      <c r="G226" s="1552">
        <v>0</v>
      </c>
      <c r="H226" s="1543"/>
      <c r="I226" s="1543"/>
      <c r="J226" s="1543"/>
      <c r="K226" s="1543"/>
    </row>
    <row r="227" spans="1:11" ht="14.1" customHeight="1">
      <c r="A227" s="1543"/>
      <c r="B227" s="1543"/>
      <c r="C227" s="1554" t="s">
        <v>57</v>
      </c>
      <c r="D227" s="1552">
        <v>0</v>
      </c>
      <c r="E227" s="1552">
        <v>0</v>
      </c>
      <c r="F227" s="1552">
        <v>0</v>
      </c>
      <c r="G227" s="1552">
        <v>0</v>
      </c>
      <c r="H227" s="1543"/>
      <c r="I227" s="1543"/>
      <c r="J227" s="1543"/>
      <c r="K227" s="1543"/>
    </row>
    <row r="228" spans="1:11" ht="14.1" customHeight="1">
      <c r="A228" s="1543"/>
      <c r="B228" s="1543"/>
      <c r="C228" s="1554" t="s">
        <v>49</v>
      </c>
      <c r="D228" s="1552">
        <v>0</v>
      </c>
      <c r="E228" s="1552">
        <v>0</v>
      </c>
      <c r="F228" s="1552">
        <v>0</v>
      </c>
      <c r="G228" s="1552">
        <v>0</v>
      </c>
      <c r="H228" s="1543"/>
      <c r="I228" s="1543"/>
      <c r="J228" s="1543"/>
      <c r="K228" s="1543"/>
    </row>
    <row r="229" spans="1:11" ht="14.1" customHeight="1">
      <c r="A229" s="1543"/>
      <c r="B229" s="1543"/>
      <c r="C229" s="1554" t="s">
        <v>58</v>
      </c>
      <c r="D229" s="1552">
        <v>0</v>
      </c>
      <c r="E229" s="1552">
        <v>0</v>
      </c>
      <c r="F229" s="1552">
        <v>0</v>
      </c>
      <c r="G229" s="1552">
        <v>0</v>
      </c>
      <c r="H229" s="1543"/>
      <c r="I229" s="1543"/>
      <c r="J229" s="1543"/>
      <c r="K229" s="1543"/>
    </row>
    <row r="230" spans="1:11" ht="14.1" customHeight="1">
      <c r="A230" s="1543"/>
      <c r="B230" s="1543"/>
      <c r="C230" s="1554" t="s">
        <v>59</v>
      </c>
      <c r="D230" s="1552">
        <v>0</v>
      </c>
      <c r="E230" s="1552">
        <v>0</v>
      </c>
      <c r="F230" s="1552">
        <v>0</v>
      </c>
      <c r="G230" s="1552">
        <v>0</v>
      </c>
      <c r="H230" s="1543"/>
      <c r="I230" s="1543"/>
      <c r="J230" s="1543"/>
      <c r="K230" s="1543"/>
    </row>
    <row r="231" spans="1:11" ht="14.1" customHeight="1">
      <c r="A231" s="1543"/>
      <c r="B231" s="1543"/>
      <c r="C231" s="1554" t="s">
        <v>60</v>
      </c>
      <c r="D231" s="1552">
        <v>0</v>
      </c>
      <c r="E231" s="1552">
        <v>0</v>
      </c>
      <c r="F231" s="1552">
        <v>0</v>
      </c>
      <c r="G231" s="1552">
        <v>0</v>
      </c>
      <c r="H231" s="1543"/>
      <c r="I231" s="1543"/>
      <c r="J231" s="1543"/>
      <c r="K231" s="1543"/>
    </row>
    <row r="232" spans="1:11" ht="14.1" customHeight="1">
      <c r="A232" s="1543"/>
      <c r="B232" s="1543"/>
      <c r="C232" s="1554" t="s">
        <v>61</v>
      </c>
      <c r="D232" s="1552">
        <v>0</v>
      </c>
      <c r="E232" s="1552">
        <v>0</v>
      </c>
      <c r="F232" s="1552">
        <v>0</v>
      </c>
      <c r="G232" s="1552">
        <v>0</v>
      </c>
      <c r="H232" s="1543"/>
      <c r="I232" s="1543"/>
      <c r="J232" s="1543"/>
      <c r="K232" s="1543"/>
    </row>
    <row r="233" spans="1:11" ht="14.1" customHeight="1">
      <c r="A233" s="1543"/>
      <c r="B233" s="1543"/>
      <c r="C233" s="1554" t="s">
        <v>62</v>
      </c>
      <c r="D233" s="1552">
        <v>0</v>
      </c>
      <c r="E233" s="1552">
        <v>500000</v>
      </c>
      <c r="F233" s="1552">
        <v>1500000</v>
      </c>
      <c r="G233" s="1552">
        <v>1500000</v>
      </c>
      <c r="H233" s="1543"/>
      <c r="I233" s="1543"/>
      <c r="J233" s="1543"/>
      <c r="K233" s="1543"/>
    </row>
    <row r="234" spans="1:11" ht="14.1" customHeight="1">
      <c r="A234" s="1543"/>
      <c r="B234" s="1543"/>
      <c r="C234" s="1554" t="s">
        <v>49</v>
      </c>
      <c r="D234" s="1552">
        <v>0</v>
      </c>
      <c r="E234" s="1552">
        <v>500000</v>
      </c>
      <c r="F234" s="1552">
        <v>1500000</v>
      </c>
      <c r="G234" s="1552">
        <v>1500000</v>
      </c>
      <c r="H234" s="1543"/>
      <c r="I234" s="1543"/>
      <c r="J234" s="1543"/>
      <c r="K234" s="1543"/>
    </row>
    <row r="235" spans="1:11" ht="14.1" customHeight="1">
      <c r="A235" s="1543"/>
      <c r="B235" s="1543"/>
      <c r="C235" s="1554" t="s">
        <v>58</v>
      </c>
      <c r="D235" s="1552">
        <v>0</v>
      </c>
      <c r="E235" s="1552">
        <v>0</v>
      </c>
      <c r="F235" s="1552">
        <v>0</v>
      </c>
      <c r="G235" s="1552">
        <v>0</v>
      </c>
      <c r="H235" s="1543"/>
      <c r="I235" s="1543"/>
      <c r="J235" s="1543"/>
      <c r="K235" s="1543"/>
    </row>
    <row r="236" spans="1:11" ht="14.1" customHeight="1">
      <c r="A236" s="1543"/>
      <c r="B236" s="1543"/>
      <c r="C236" s="1554" t="s">
        <v>59</v>
      </c>
      <c r="D236" s="1552">
        <v>0</v>
      </c>
      <c r="E236" s="1552">
        <v>0</v>
      </c>
      <c r="F236" s="1552">
        <v>0</v>
      </c>
      <c r="G236" s="1552">
        <v>0</v>
      </c>
      <c r="H236" s="1543"/>
      <c r="I236" s="1543"/>
      <c r="J236" s="1543"/>
      <c r="K236" s="1543"/>
    </row>
    <row r="237" spans="1:11" ht="14.1" customHeight="1">
      <c r="A237" s="1543"/>
      <c r="B237" s="1543"/>
      <c r="C237" s="1554" t="s">
        <v>60</v>
      </c>
      <c r="D237" s="1552">
        <v>0</v>
      </c>
      <c r="E237" s="1552">
        <v>0</v>
      </c>
      <c r="F237" s="1552">
        <v>0</v>
      </c>
      <c r="G237" s="1552">
        <v>0</v>
      </c>
      <c r="H237" s="1543"/>
      <c r="I237" s="1543"/>
      <c r="J237" s="1543"/>
      <c r="K237" s="1543"/>
    </row>
    <row r="238" spans="1:11" ht="14.1" customHeight="1">
      <c r="A238" s="1543"/>
      <c r="B238" s="1543"/>
      <c r="C238" s="1554" t="s">
        <v>61</v>
      </c>
      <c r="D238" s="1552">
        <v>0</v>
      </c>
      <c r="E238" s="1552">
        <v>0</v>
      </c>
      <c r="F238" s="1552">
        <v>0</v>
      </c>
      <c r="G238" s="1552">
        <v>0</v>
      </c>
      <c r="H238" s="1543"/>
      <c r="I238" s="1543"/>
      <c r="J238" s="1543"/>
      <c r="K238" s="1543"/>
    </row>
    <row r="239" spans="1:11" ht="14.1" customHeight="1">
      <c r="A239" s="1543"/>
      <c r="B239" s="1543"/>
      <c r="C239" s="1554" t="s">
        <v>63</v>
      </c>
      <c r="D239" s="1552">
        <v>0</v>
      </c>
      <c r="E239" s="1552">
        <v>0</v>
      </c>
      <c r="F239" s="1552">
        <v>0</v>
      </c>
      <c r="G239" s="1552">
        <v>0</v>
      </c>
      <c r="H239" s="1543"/>
      <c r="I239" s="1543"/>
      <c r="J239" s="1543"/>
      <c r="K239" s="1543"/>
    </row>
    <row r="240" spans="1:11" ht="14.1" customHeight="1">
      <c r="A240" s="1543"/>
      <c r="B240" s="1543"/>
      <c r="C240" s="1554" t="s">
        <v>49</v>
      </c>
      <c r="D240" s="1552">
        <v>0</v>
      </c>
      <c r="E240" s="1552">
        <v>0</v>
      </c>
      <c r="F240" s="1552">
        <v>0</v>
      </c>
      <c r="G240" s="1552">
        <v>0</v>
      </c>
      <c r="H240" s="1543"/>
      <c r="I240" s="1543"/>
      <c r="J240" s="1543"/>
      <c r="K240" s="1543"/>
    </row>
    <row r="241" spans="1:11" ht="14.1" customHeight="1">
      <c r="A241" s="1543"/>
      <c r="B241" s="1543"/>
      <c r="C241" s="1554" t="s">
        <v>58</v>
      </c>
      <c r="D241" s="1552">
        <v>0</v>
      </c>
      <c r="E241" s="1552">
        <v>0</v>
      </c>
      <c r="F241" s="1552">
        <v>0</v>
      </c>
      <c r="G241" s="1552">
        <v>0</v>
      </c>
      <c r="H241" s="1543"/>
      <c r="I241" s="1543"/>
      <c r="J241" s="1543"/>
      <c r="K241" s="1543"/>
    </row>
    <row r="242" spans="1:11" ht="14.1" customHeight="1">
      <c r="A242" s="1543"/>
      <c r="B242" s="1543"/>
      <c r="C242" s="1554" t="s">
        <v>59</v>
      </c>
      <c r="D242" s="1552">
        <v>0</v>
      </c>
      <c r="E242" s="1552">
        <v>0</v>
      </c>
      <c r="F242" s="1552">
        <v>0</v>
      </c>
      <c r="G242" s="1552">
        <v>0</v>
      </c>
      <c r="H242" s="1543"/>
      <c r="I242" s="1543"/>
      <c r="J242" s="1543"/>
      <c r="K242" s="1543"/>
    </row>
    <row r="243" spans="1:11" ht="14.1" customHeight="1">
      <c r="A243" s="1543"/>
      <c r="B243" s="1543"/>
      <c r="C243" s="1554" t="s">
        <v>60</v>
      </c>
      <c r="D243" s="1552">
        <v>0</v>
      </c>
      <c r="E243" s="1552">
        <v>0</v>
      </c>
      <c r="F243" s="1552">
        <v>0</v>
      </c>
      <c r="G243" s="1552">
        <v>0</v>
      </c>
      <c r="H243" s="1543"/>
      <c r="I243" s="1543"/>
      <c r="J243" s="1543"/>
      <c r="K243" s="1543"/>
    </row>
    <row r="244" spans="1:11" ht="14.1" customHeight="1">
      <c r="A244" s="1543"/>
      <c r="B244" s="1543"/>
      <c r="C244" s="1554" t="s">
        <v>61</v>
      </c>
      <c r="D244" s="1552">
        <v>0</v>
      </c>
      <c r="E244" s="1552">
        <v>0</v>
      </c>
      <c r="F244" s="1552">
        <v>0</v>
      </c>
      <c r="G244" s="1552">
        <v>0</v>
      </c>
      <c r="H244" s="1543"/>
      <c r="I244" s="1543"/>
      <c r="J244" s="1543"/>
      <c r="K244" s="1543"/>
    </row>
    <row r="245" spans="1:11" ht="14.1" customHeight="1">
      <c r="A245" s="1543"/>
      <c r="B245" s="1543"/>
      <c r="C245" s="1554" t="s">
        <v>64</v>
      </c>
      <c r="D245" s="1552">
        <v>0</v>
      </c>
      <c r="E245" s="1552">
        <v>0</v>
      </c>
      <c r="F245" s="1552">
        <v>0</v>
      </c>
      <c r="G245" s="1552">
        <v>0</v>
      </c>
      <c r="H245" s="1543"/>
      <c r="I245" s="1543"/>
      <c r="J245" s="1543"/>
      <c r="K245" s="1543"/>
    </row>
    <row r="246" spans="1:11" ht="14.1" customHeight="1">
      <c r="A246" s="1543"/>
      <c r="B246" s="1543"/>
      <c r="C246" s="1554" t="s">
        <v>65</v>
      </c>
      <c r="D246" s="1552">
        <v>0</v>
      </c>
      <c r="E246" s="1552">
        <v>0</v>
      </c>
      <c r="F246" s="1552">
        <v>0</v>
      </c>
      <c r="G246" s="1552">
        <v>0</v>
      </c>
      <c r="H246" s="1543"/>
      <c r="I246" s="1543"/>
      <c r="J246" s="1543"/>
      <c r="K246" s="1543"/>
    </row>
    <row r="247" spans="1:11" ht="14.1" customHeight="1">
      <c r="A247" s="1543"/>
      <c r="B247" s="1543"/>
      <c r="C247" s="1553" t="s">
        <v>25</v>
      </c>
      <c r="D247" s="1552">
        <v>0</v>
      </c>
      <c r="E247" s="1552">
        <v>500000</v>
      </c>
      <c r="F247" s="1552">
        <v>1500000</v>
      </c>
      <c r="G247" s="1552">
        <v>1500000</v>
      </c>
      <c r="H247" s="1543"/>
      <c r="I247" s="1543"/>
      <c r="J247" s="1543"/>
      <c r="K247" s="1543"/>
    </row>
    <row r="248" spans="1:11" ht="14.1" customHeight="1">
      <c r="A248" s="1543"/>
      <c r="B248" s="1543"/>
      <c r="C248" s="1561" t="s">
        <v>3204</v>
      </c>
      <c r="D248" s="1948" t="s">
        <v>2698</v>
      </c>
      <c r="E248" s="1949"/>
      <c r="F248" s="1949"/>
      <c r="G248" s="1949"/>
      <c r="H248" s="1543"/>
      <c r="I248" s="1543"/>
      <c r="J248" s="1543"/>
      <c r="K248" s="1543"/>
    </row>
    <row r="249" spans="1:11" ht="14.1" customHeight="1">
      <c r="A249" s="1543"/>
      <c r="B249" s="1543"/>
      <c r="C249" s="1560" t="s">
        <v>19</v>
      </c>
      <c r="D249" s="1950" t="s">
        <v>3203</v>
      </c>
      <c r="E249" s="1951"/>
      <c r="F249" s="1951"/>
      <c r="G249" s="1951"/>
      <c r="H249" s="1543"/>
      <c r="I249" s="1543"/>
      <c r="J249" s="1543"/>
      <c r="K249" s="1543"/>
    </row>
    <row r="250" spans="1:11" ht="14.1" customHeight="1">
      <c r="A250" s="1543"/>
      <c r="B250" s="1543"/>
      <c r="C250" s="1542" t="s">
        <v>20</v>
      </c>
      <c r="D250" s="1952" t="s">
        <v>3202</v>
      </c>
      <c r="E250" s="1953"/>
      <c r="F250" s="1953"/>
      <c r="G250" s="1953"/>
      <c r="H250" s="1543"/>
      <c r="I250" s="1543"/>
      <c r="J250" s="1543"/>
      <c r="K250" s="1543"/>
    </row>
    <row r="251" spans="1:11" ht="14.1" customHeight="1">
      <c r="A251" s="1543"/>
      <c r="B251" s="1543"/>
      <c r="C251" s="1542" t="s">
        <v>21</v>
      </c>
      <c r="D251" s="1952" t="s">
        <v>3199</v>
      </c>
      <c r="E251" s="1953"/>
      <c r="F251" s="1953"/>
      <c r="G251" s="1953"/>
      <c r="H251" s="1543"/>
      <c r="I251" s="1543"/>
      <c r="J251" s="1543"/>
      <c r="K251" s="1543"/>
    </row>
    <row r="252" spans="1:11" ht="15" customHeight="1">
      <c r="A252" s="1543"/>
      <c r="B252" s="1543"/>
      <c r="C252" s="1558"/>
      <c r="D252" s="1557">
        <v>2023</v>
      </c>
      <c r="E252" s="1557">
        <v>2024</v>
      </c>
      <c r="F252" s="1557">
        <v>2025</v>
      </c>
      <c r="G252" s="1557">
        <v>2026</v>
      </c>
      <c r="H252" s="1543"/>
      <c r="I252" s="1543"/>
      <c r="J252" s="1543"/>
      <c r="K252" s="1543"/>
    </row>
    <row r="253" spans="1:11" ht="15" customHeight="1">
      <c r="A253" s="1543"/>
      <c r="B253" s="1543"/>
      <c r="C253" s="1556"/>
      <c r="D253" s="1555" t="s">
        <v>22</v>
      </c>
      <c r="E253" s="1555" t="s">
        <v>23</v>
      </c>
      <c r="F253" s="1555" t="s">
        <v>23</v>
      </c>
      <c r="G253" s="1555" t="s">
        <v>23</v>
      </c>
      <c r="H253" s="1543"/>
      <c r="I253" s="1543"/>
      <c r="J253" s="1543"/>
      <c r="K253" s="1543"/>
    </row>
    <row r="254" spans="1:11" ht="14.1" customHeight="1">
      <c r="A254" s="1543"/>
      <c r="B254" s="1543"/>
      <c r="C254" s="1546" t="s">
        <v>33</v>
      </c>
      <c r="D254" s="1559" t="s">
        <v>18</v>
      </c>
      <c r="E254" s="1559" t="s">
        <v>34</v>
      </c>
      <c r="F254" s="1559" t="s">
        <v>42</v>
      </c>
      <c r="G254" s="1559" t="s">
        <v>42</v>
      </c>
      <c r="H254" s="1543"/>
      <c r="I254" s="1543"/>
      <c r="J254" s="1543"/>
      <c r="K254" s="1543"/>
    </row>
    <row r="255" spans="1:11" ht="14.1" customHeight="1">
      <c r="A255" s="1543"/>
      <c r="B255" s="1543"/>
      <c r="C255" s="1546" t="s">
        <v>35</v>
      </c>
      <c r="D255" s="1559" t="s">
        <v>42</v>
      </c>
      <c r="E255" s="1559" t="s">
        <v>280</v>
      </c>
      <c r="F255" s="1559" t="s">
        <v>42</v>
      </c>
      <c r="G255" s="1559" t="s">
        <v>42</v>
      </c>
      <c r="H255" s="1543"/>
      <c r="I255" s="1543"/>
      <c r="J255" s="1543"/>
      <c r="K255" s="1543"/>
    </row>
    <row r="256" spans="1:11" ht="14.1" customHeight="1">
      <c r="A256" s="1543"/>
      <c r="B256" s="1543"/>
      <c r="C256" s="1546" t="s">
        <v>40</v>
      </c>
      <c r="D256" s="1559" t="s">
        <v>42</v>
      </c>
      <c r="E256" s="1559" t="s">
        <v>280</v>
      </c>
      <c r="F256" s="1559" t="s">
        <v>42</v>
      </c>
      <c r="G256" s="1559" t="s">
        <v>42</v>
      </c>
      <c r="H256" s="1543"/>
      <c r="I256" s="1543"/>
      <c r="J256" s="1543"/>
      <c r="K256" s="1543"/>
    </row>
    <row r="257" spans="1:11" ht="14.1" customHeight="1">
      <c r="A257" s="1543"/>
      <c r="B257" s="1543"/>
      <c r="C257" s="1546" t="s">
        <v>41</v>
      </c>
      <c r="D257" s="1559" t="s">
        <v>18</v>
      </c>
      <c r="E257" s="1559" t="s">
        <v>18</v>
      </c>
      <c r="F257" s="1559" t="s">
        <v>122</v>
      </c>
      <c r="G257" s="1559" t="s">
        <v>18</v>
      </c>
      <c r="H257" s="1543"/>
      <c r="I257" s="1543"/>
      <c r="J257" s="1543"/>
      <c r="K257" s="1543"/>
    </row>
    <row r="258" spans="1:11" ht="14.1" customHeight="1">
      <c r="A258" s="1543"/>
      <c r="B258" s="1543"/>
      <c r="C258" s="1546" t="s">
        <v>43</v>
      </c>
      <c r="D258" s="1559" t="s">
        <v>18</v>
      </c>
      <c r="E258" s="1559" t="s">
        <v>18</v>
      </c>
      <c r="F258" s="1559" t="s">
        <v>122</v>
      </c>
      <c r="G258" s="1559" t="s">
        <v>18</v>
      </c>
      <c r="H258" s="1543"/>
      <c r="I258" s="1543"/>
      <c r="J258" s="1543"/>
      <c r="K258" s="1543"/>
    </row>
    <row r="259" spans="1:11" ht="14.1" customHeight="1">
      <c r="A259" s="1543"/>
      <c r="B259" s="1543"/>
      <c r="C259" s="1546" t="s">
        <v>47</v>
      </c>
      <c r="D259" s="1559" t="s">
        <v>18</v>
      </c>
      <c r="E259" s="1559" t="s">
        <v>18</v>
      </c>
      <c r="F259" s="1559" t="s">
        <v>122</v>
      </c>
      <c r="G259" s="1559" t="s">
        <v>18</v>
      </c>
      <c r="H259" s="1543"/>
      <c r="I259" s="1543"/>
      <c r="J259" s="1543"/>
      <c r="K259" s="1543"/>
    </row>
    <row r="260" spans="1:11" ht="14.1" customHeight="1">
      <c r="A260" s="1543"/>
      <c r="B260" s="1543"/>
      <c r="C260" s="1954" t="s">
        <v>24</v>
      </c>
      <c r="D260" s="1955"/>
      <c r="E260" s="1955"/>
      <c r="F260" s="1955"/>
      <c r="G260" s="1955"/>
      <c r="H260" s="1543"/>
      <c r="I260" s="1543"/>
      <c r="J260" s="1543"/>
      <c r="K260" s="1543"/>
    </row>
    <row r="261" spans="1:11" ht="14.1" customHeight="1">
      <c r="A261" s="1543"/>
      <c r="B261" s="1543"/>
      <c r="C261" s="1558"/>
      <c r="D261" s="1557">
        <v>2023</v>
      </c>
      <c r="E261" s="1557">
        <v>2024</v>
      </c>
      <c r="F261" s="1557">
        <v>2025</v>
      </c>
      <c r="G261" s="1557">
        <v>2026</v>
      </c>
      <c r="H261" s="1543"/>
      <c r="I261" s="1543"/>
      <c r="J261" s="1543"/>
      <c r="K261" s="1543"/>
    </row>
    <row r="262" spans="1:11" ht="14.1" customHeight="1">
      <c r="A262" s="1543"/>
      <c r="B262" s="1543"/>
      <c r="C262" s="1556"/>
      <c r="D262" s="1555" t="s">
        <v>22</v>
      </c>
      <c r="E262" s="1555" t="s">
        <v>23</v>
      </c>
      <c r="F262" s="1555" t="s">
        <v>23</v>
      </c>
      <c r="G262" s="1555" t="s">
        <v>23</v>
      </c>
      <c r="H262" s="1543"/>
      <c r="I262" s="1543"/>
      <c r="J262" s="1543"/>
      <c r="K262" s="1543"/>
    </row>
    <row r="263" spans="1:11" ht="14.1" customHeight="1">
      <c r="A263" s="1543"/>
      <c r="B263" s="1543"/>
      <c r="C263" s="1554" t="s">
        <v>48</v>
      </c>
      <c r="D263" s="1552">
        <v>0</v>
      </c>
      <c r="E263" s="1552">
        <v>0</v>
      </c>
      <c r="F263" s="1552">
        <v>0</v>
      </c>
      <c r="G263" s="1552">
        <v>0</v>
      </c>
      <c r="H263" s="1543"/>
      <c r="I263" s="1543"/>
      <c r="J263" s="1543"/>
      <c r="K263" s="1543"/>
    </row>
    <row r="264" spans="1:11" ht="14.1" customHeight="1">
      <c r="A264" s="1543"/>
      <c r="B264" s="1543"/>
      <c r="C264" s="1554" t="s">
        <v>49</v>
      </c>
      <c r="D264" s="1552">
        <v>0</v>
      </c>
      <c r="E264" s="1552">
        <v>0</v>
      </c>
      <c r="F264" s="1552">
        <v>0</v>
      </c>
      <c r="G264" s="1552">
        <v>0</v>
      </c>
      <c r="H264" s="1543"/>
      <c r="I264" s="1543"/>
      <c r="J264" s="1543"/>
      <c r="K264" s="1543"/>
    </row>
    <row r="265" spans="1:11" ht="14.1" customHeight="1">
      <c r="A265" s="1543"/>
      <c r="B265" s="1543"/>
      <c r="C265" s="1554" t="s">
        <v>50</v>
      </c>
      <c r="D265" s="1552">
        <v>0</v>
      </c>
      <c r="E265" s="1552">
        <v>0</v>
      </c>
      <c r="F265" s="1552">
        <v>0</v>
      </c>
      <c r="G265" s="1552">
        <v>0</v>
      </c>
      <c r="H265" s="1543"/>
      <c r="I265" s="1543"/>
      <c r="J265" s="1543"/>
      <c r="K265" s="1543"/>
    </row>
    <row r="266" spans="1:11" ht="14.1" customHeight="1">
      <c r="A266" s="1543"/>
      <c r="B266" s="1543"/>
      <c r="C266" s="1554" t="s">
        <v>51</v>
      </c>
      <c r="D266" s="1552">
        <v>0</v>
      </c>
      <c r="E266" s="1552">
        <v>0</v>
      </c>
      <c r="F266" s="1552">
        <v>0</v>
      </c>
      <c r="G266" s="1552">
        <v>0</v>
      </c>
      <c r="H266" s="1543"/>
      <c r="I266" s="1543"/>
      <c r="J266" s="1543"/>
      <c r="K266" s="1543"/>
    </row>
    <row r="267" spans="1:11" ht="14.1" customHeight="1">
      <c r="A267" s="1543"/>
      <c r="B267" s="1543"/>
      <c r="C267" s="1554" t="s">
        <v>49</v>
      </c>
      <c r="D267" s="1552">
        <v>0</v>
      </c>
      <c r="E267" s="1552">
        <v>0</v>
      </c>
      <c r="F267" s="1552">
        <v>0</v>
      </c>
      <c r="G267" s="1552">
        <v>0</v>
      </c>
      <c r="H267" s="1543"/>
      <c r="I267" s="1543"/>
      <c r="J267" s="1543"/>
      <c r="K267" s="1543"/>
    </row>
    <row r="268" spans="1:11" ht="14.1" customHeight="1">
      <c r="A268" s="1543"/>
      <c r="B268" s="1543"/>
      <c r="C268" s="1554" t="s">
        <v>50</v>
      </c>
      <c r="D268" s="1552">
        <v>0</v>
      </c>
      <c r="E268" s="1552">
        <v>0</v>
      </c>
      <c r="F268" s="1552">
        <v>0</v>
      </c>
      <c r="G268" s="1552">
        <v>0</v>
      </c>
      <c r="H268" s="1543"/>
      <c r="I268" s="1543"/>
      <c r="J268" s="1543"/>
      <c r="K268" s="1543"/>
    </row>
    <row r="269" spans="1:11" ht="14.1" customHeight="1">
      <c r="A269" s="1543"/>
      <c r="B269" s="1543"/>
      <c r="C269" s="1554" t="s">
        <v>52</v>
      </c>
      <c r="D269" s="1552">
        <v>0</v>
      </c>
      <c r="E269" s="1552">
        <v>0</v>
      </c>
      <c r="F269" s="1552">
        <v>0</v>
      </c>
      <c r="G269" s="1552">
        <v>0</v>
      </c>
      <c r="H269" s="1543"/>
      <c r="I269" s="1543"/>
      <c r="J269" s="1543"/>
      <c r="K269" s="1543"/>
    </row>
    <row r="270" spans="1:11" ht="14.1" customHeight="1">
      <c r="A270" s="1543"/>
      <c r="B270" s="1543"/>
      <c r="C270" s="1554" t="s">
        <v>49</v>
      </c>
      <c r="D270" s="1552">
        <v>0</v>
      </c>
      <c r="E270" s="1552">
        <v>0</v>
      </c>
      <c r="F270" s="1552">
        <v>0</v>
      </c>
      <c r="G270" s="1552">
        <v>0</v>
      </c>
      <c r="H270" s="1543"/>
      <c r="I270" s="1543"/>
      <c r="J270" s="1543"/>
      <c r="K270" s="1543"/>
    </row>
    <row r="271" spans="1:11" ht="14.1" customHeight="1">
      <c r="A271" s="1543"/>
      <c r="B271" s="1543"/>
      <c r="C271" s="1554" t="s">
        <v>50</v>
      </c>
      <c r="D271" s="1552">
        <v>0</v>
      </c>
      <c r="E271" s="1552">
        <v>0</v>
      </c>
      <c r="F271" s="1552">
        <v>0</v>
      </c>
      <c r="G271" s="1552">
        <v>0</v>
      </c>
      <c r="H271" s="1543"/>
      <c r="I271" s="1543"/>
      <c r="J271" s="1543"/>
      <c r="K271" s="1543"/>
    </row>
    <row r="272" spans="1:11" ht="14.1" customHeight="1">
      <c r="A272" s="1543"/>
      <c r="B272" s="1543"/>
      <c r="C272" s="1554" t="s">
        <v>53</v>
      </c>
      <c r="D272" s="1552">
        <v>0</v>
      </c>
      <c r="E272" s="1552">
        <v>0</v>
      </c>
      <c r="F272" s="1552">
        <v>0</v>
      </c>
      <c r="G272" s="1552">
        <v>0</v>
      </c>
      <c r="H272" s="1543"/>
      <c r="I272" s="1543"/>
      <c r="J272" s="1543"/>
      <c r="K272" s="1543"/>
    </row>
    <row r="273" spans="1:11" ht="14.1" customHeight="1">
      <c r="A273" s="1543"/>
      <c r="B273" s="1543"/>
      <c r="C273" s="1554" t="s">
        <v>49</v>
      </c>
      <c r="D273" s="1552">
        <v>0</v>
      </c>
      <c r="E273" s="1552">
        <v>0</v>
      </c>
      <c r="F273" s="1552">
        <v>0</v>
      </c>
      <c r="G273" s="1552">
        <v>0</v>
      </c>
      <c r="H273" s="1543"/>
      <c r="I273" s="1543"/>
      <c r="J273" s="1543"/>
      <c r="K273" s="1543"/>
    </row>
    <row r="274" spans="1:11" ht="14.1" customHeight="1">
      <c r="A274" s="1543"/>
      <c r="B274" s="1543"/>
      <c r="C274" s="1554" t="s">
        <v>50</v>
      </c>
      <c r="D274" s="1552">
        <v>0</v>
      </c>
      <c r="E274" s="1552">
        <v>0</v>
      </c>
      <c r="F274" s="1552">
        <v>0</v>
      </c>
      <c r="G274" s="1552">
        <v>0</v>
      </c>
      <c r="H274" s="1543"/>
      <c r="I274" s="1543"/>
      <c r="J274" s="1543"/>
      <c r="K274" s="1543"/>
    </row>
    <row r="275" spans="1:11" ht="14.1" customHeight="1">
      <c r="A275" s="1543"/>
      <c r="B275" s="1543"/>
      <c r="C275" s="1554" t="s">
        <v>54</v>
      </c>
      <c r="D275" s="1552">
        <v>0</v>
      </c>
      <c r="E275" s="1552">
        <v>0</v>
      </c>
      <c r="F275" s="1552">
        <v>0</v>
      </c>
      <c r="G275" s="1552">
        <v>0</v>
      </c>
      <c r="H275" s="1543"/>
      <c r="I275" s="1543"/>
      <c r="J275" s="1543"/>
      <c r="K275" s="1543"/>
    </row>
    <row r="276" spans="1:11" ht="14.1" customHeight="1">
      <c r="A276" s="1543"/>
      <c r="B276" s="1543"/>
      <c r="C276" s="1554" t="s">
        <v>49</v>
      </c>
      <c r="D276" s="1552">
        <v>0</v>
      </c>
      <c r="E276" s="1552">
        <v>0</v>
      </c>
      <c r="F276" s="1552">
        <v>0</v>
      </c>
      <c r="G276" s="1552">
        <v>0</v>
      </c>
      <c r="H276" s="1543"/>
      <c r="I276" s="1543"/>
      <c r="J276" s="1543"/>
      <c r="K276" s="1543"/>
    </row>
    <row r="277" spans="1:11" ht="14.1" customHeight="1">
      <c r="A277" s="1543"/>
      <c r="B277" s="1543"/>
      <c r="C277" s="1554" t="s">
        <v>50</v>
      </c>
      <c r="D277" s="1552">
        <v>0</v>
      </c>
      <c r="E277" s="1552">
        <v>0</v>
      </c>
      <c r="F277" s="1552">
        <v>0</v>
      </c>
      <c r="G277" s="1552">
        <v>0</v>
      </c>
      <c r="H277" s="1543"/>
      <c r="I277" s="1543"/>
      <c r="J277" s="1543"/>
      <c r="K277" s="1543"/>
    </row>
    <row r="278" spans="1:11" ht="14.1" customHeight="1">
      <c r="A278" s="1543"/>
      <c r="B278" s="1543"/>
      <c r="C278" s="1554" t="s">
        <v>55</v>
      </c>
      <c r="D278" s="1552">
        <v>0</v>
      </c>
      <c r="E278" s="1552">
        <v>0</v>
      </c>
      <c r="F278" s="1552">
        <v>0</v>
      </c>
      <c r="G278" s="1552">
        <v>0</v>
      </c>
      <c r="H278" s="1543"/>
      <c r="I278" s="1543"/>
      <c r="J278" s="1543"/>
      <c r="K278" s="1543"/>
    </row>
    <row r="279" spans="1:11" ht="14.1" customHeight="1">
      <c r="A279" s="1543"/>
      <c r="B279" s="1543"/>
      <c r="C279" s="1554" t="s">
        <v>49</v>
      </c>
      <c r="D279" s="1552">
        <v>0</v>
      </c>
      <c r="E279" s="1552">
        <v>0</v>
      </c>
      <c r="F279" s="1552">
        <v>0</v>
      </c>
      <c r="G279" s="1552">
        <v>0</v>
      </c>
      <c r="H279" s="1543"/>
      <c r="I279" s="1543"/>
      <c r="J279" s="1543"/>
      <c r="K279" s="1543"/>
    </row>
    <row r="280" spans="1:11" ht="14.1" customHeight="1">
      <c r="A280" s="1543"/>
      <c r="B280" s="1543"/>
      <c r="C280" s="1554" t="s">
        <v>50</v>
      </c>
      <c r="D280" s="1552">
        <v>0</v>
      </c>
      <c r="E280" s="1552">
        <v>0</v>
      </c>
      <c r="F280" s="1552">
        <v>0</v>
      </c>
      <c r="G280" s="1552">
        <v>0</v>
      </c>
      <c r="H280" s="1543"/>
      <c r="I280" s="1543"/>
      <c r="J280" s="1543"/>
      <c r="K280" s="1543"/>
    </row>
    <row r="281" spans="1:11" ht="14.1" customHeight="1">
      <c r="A281" s="1543"/>
      <c r="B281" s="1543"/>
      <c r="C281" s="1554" t="s">
        <v>56</v>
      </c>
      <c r="D281" s="1552">
        <v>0</v>
      </c>
      <c r="E281" s="1552">
        <v>0</v>
      </c>
      <c r="F281" s="1552">
        <v>0</v>
      </c>
      <c r="G281" s="1552">
        <v>0</v>
      </c>
      <c r="H281" s="1543"/>
      <c r="I281" s="1543"/>
      <c r="J281" s="1543"/>
      <c r="K281" s="1543"/>
    </row>
    <row r="282" spans="1:11" ht="14.1" customHeight="1">
      <c r="A282" s="1543"/>
      <c r="B282" s="1543"/>
      <c r="C282" s="1554" t="s">
        <v>49</v>
      </c>
      <c r="D282" s="1552">
        <v>0</v>
      </c>
      <c r="E282" s="1552">
        <v>0</v>
      </c>
      <c r="F282" s="1552">
        <v>0</v>
      </c>
      <c r="G282" s="1552">
        <v>0</v>
      </c>
      <c r="H282" s="1543"/>
      <c r="I282" s="1543"/>
      <c r="J282" s="1543"/>
      <c r="K282" s="1543"/>
    </row>
    <row r="283" spans="1:11" ht="14.1" customHeight="1">
      <c r="A283" s="1543"/>
      <c r="B283" s="1543"/>
      <c r="C283" s="1554" t="s">
        <v>50</v>
      </c>
      <c r="D283" s="1552">
        <v>0</v>
      </c>
      <c r="E283" s="1552">
        <v>0</v>
      </c>
      <c r="F283" s="1552">
        <v>0</v>
      </c>
      <c r="G283" s="1552">
        <v>0</v>
      </c>
      <c r="H283" s="1543"/>
      <c r="I283" s="1543"/>
      <c r="J283" s="1543"/>
      <c r="K283" s="1543"/>
    </row>
    <row r="284" spans="1:11" ht="14.1" customHeight="1">
      <c r="A284" s="1543"/>
      <c r="B284" s="1543"/>
      <c r="C284" s="1554" t="s">
        <v>57</v>
      </c>
      <c r="D284" s="1552">
        <v>0</v>
      </c>
      <c r="E284" s="1552">
        <v>0</v>
      </c>
      <c r="F284" s="1552">
        <v>0</v>
      </c>
      <c r="G284" s="1552">
        <v>0</v>
      </c>
      <c r="H284" s="1543"/>
      <c r="I284" s="1543"/>
      <c r="J284" s="1543"/>
      <c r="K284" s="1543"/>
    </row>
    <row r="285" spans="1:11" ht="14.1" customHeight="1">
      <c r="A285" s="1543"/>
      <c r="B285" s="1543"/>
      <c r="C285" s="1554" t="s">
        <v>49</v>
      </c>
      <c r="D285" s="1552">
        <v>0</v>
      </c>
      <c r="E285" s="1552">
        <v>0</v>
      </c>
      <c r="F285" s="1552">
        <v>0</v>
      </c>
      <c r="G285" s="1552">
        <v>0</v>
      </c>
      <c r="H285" s="1543"/>
      <c r="I285" s="1543"/>
      <c r="J285" s="1543"/>
      <c r="K285" s="1543"/>
    </row>
    <row r="286" spans="1:11" ht="14.1" customHeight="1">
      <c r="A286" s="1543"/>
      <c r="B286" s="1543"/>
      <c r="C286" s="1554" t="s">
        <v>58</v>
      </c>
      <c r="D286" s="1552">
        <v>0</v>
      </c>
      <c r="E286" s="1552">
        <v>0</v>
      </c>
      <c r="F286" s="1552">
        <v>0</v>
      </c>
      <c r="G286" s="1552">
        <v>0</v>
      </c>
      <c r="H286" s="1543"/>
      <c r="I286" s="1543"/>
      <c r="J286" s="1543"/>
      <c r="K286" s="1543"/>
    </row>
    <row r="287" spans="1:11" ht="14.1" customHeight="1">
      <c r="A287" s="1543"/>
      <c r="B287" s="1543"/>
      <c r="C287" s="1554" t="s">
        <v>59</v>
      </c>
      <c r="D287" s="1552">
        <v>0</v>
      </c>
      <c r="E287" s="1552">
        <v>0</v>
      </c>
      <c r="F287" s="1552">
        <v>0</v>
      </c>
      <c r="G287" s="1552">
        <v>0</v>
      </c>
      <c r="H287" s="1543"/>
      <c r="I287" s="1543"/>
      <c r="J287" s="1543"/>
      <c r="K287" s="1543"/>
    </row>
    <row r="288" spans="1:11" ht="14.1" customHeight="1">
      <c r="A288" s="1543"/>
      <c r="B288" s="1543"/>
      <c r="C288" s="1554" t="s">
        <v>60</v>
      </c>
      <c r="D288" s="1552">
        <v>0</v>
      </c>
      <c r="E288" s="1552">
        <v>0</v>
      </c>
      <c r="F288" s="1552">
        <v>0</v>
      </c>
      <c r="G288" s="1552">
        <v>0</v>
      </c>
      <c r="H288" s="1543"/>
      <c r="I288" s="1543"/>
      <c r="J288" s="1543"/>
      <c r="K288" s="1543"/>
    </row>
    <row r="289" spans="1:11" ht="14.1" customHeight="1">
      <c r="A289" s="1543"/>
      <c r="B289" s="1543"/>
      <c r="C289" s="1554" t="s">
        <v>61</v>
      </c>
      <c r="D289" s="1552">
        <v>0</v>
      </c>
      <c r="E289" s="1552">
        <v>0</v>
      </c>
      <c r="F289" s="1552">
        <v>0</v>
      </c>
      <c r="G289" s="1552">
        <v>0</v>
      </c>
      <c r="H289" s="1543"/>
      <c r="I289" s="1543"/>
      <c r="J289" s="1543"/>
      <c r="K289" s="1543"/>
    </row>
    <row r="290" spans="1:11" ht="14.1" customHeight="1">
      <c r="A290" s="1543"/>
      <c r="B290" s="1543"/>
      <c r="C290" s="1554" t="s">
        <v>62</v>
      </c>
      <c r="D290" s="1552">
        <v>0</v>
      </c>
      <c r="E290" s="1552">
        <v>1000000</v>
      </c>
      <c r="F290" s="1552">
        <v>0</v>
      </c>
      <c r="G290" s="1552">
        <v>0</v>
      </c>
      <c r="H290" s="1543"/>
      <c r="I290" s="1543"/>
      <c r="J290" s="1543"/>
      <c r="K290" s="1543"/>
    </row>
    <row r="291" spans="1:11" ht="14.1" customHeight="1">
      <c r="A291" s="1543"/>
      <c r="B291" s="1543"/>
      <c r="C291" s="1554" t="s">
        <v>49</v>
      </c>
      <c r="D291" s="1552">
        <v>0</v>
      </c>
      <c r="E291" s="1552">
        <v>1000000</v>
      </c>
      <c r="F291" s="1552">
        <v>0</v>
      </c>
      <c r="G291" s="1552">
        <v>0</v>
      </c>
      <c r="H291" s="1543"/>
      <c r="I291" s="1543"/>
      <c r="J291" s="1543"/>
      <c r="K291" s="1543"/>
    </row>
    <row r="292" spans="1:11" ht="14.1" customHeight="1">
      <c r="A292" s="1543"/>
      <c r="B292" s="1543"/>
      <c r="C292" s="1554" t="s">
        <v>58</v>
      </c>
      <c r="D292" s="1552">
        <v>0</v>
      </c>
      <c r="E292" s="1552">
        <v>0</v>
      </c>
      <c r="F292" s="1552">
        <v>0</v>
      </c>
      <c r="G292" s="1552">
        <v>0</v>
      </c>
      <c r="H292" s="1543"/>
      <c r="I292" s="1543"/>
      <c r="J292" s="1543"/>
      <c r="K292" s="1543"/>
    </row>
    <row r="293" spans="1:11" ht="14.1" customHeight="1">
      <c r="A293" s="1543"/>
      <c r="B293" s="1543"/>
      <c r="C293" s="1554" t="s">
        <v>59</v>
      </c>
      <c r="D293" s="1552">
        <v>0</v>
      </c>
      <c r="E293" s="1552">
        <v>0</v>
      </c>
      <c r="F293" s="1552">
        <v>0</v>
      </c>
      <c r="G293" s="1552">
        <v>0</v>
      </c>
      <c r="H293" s="1543"/>
      <c r="I293" s="1543"/>
      <c r="J293" s="1543"/>
      <c r="K293" s="1543"/>
    </row>
    <row r="294" spans="1:11" ht="14.1" customHeight="1">
      <c r="A294" s="1543"/>
      <c r="B294" s="1543"/>
      <c r="C294" s="1554" t="s">
        <v>60</v>
      </c>
      <c r="D294" s="1552">
        <v>0</v>
      </c>
      <c r="E294" s="1552">
        <v>0</v>
      </c>
      <c r="F294" s="1552">
        <v>0</v>
      </c>
      <c r="G294" s="1552">
        <v>0</v>
      </c>
      <c r="H294" s="1543"/>
      <c r="I294" s="1543"/>
      <c r="J294" s="1543"/>
      <c r="K294" s="1543"/>
    </row>
    <row r="295" spans="1:11" ht="14.1" customHeight="1">
      <c r="A295" s="1543"/>
      <c r="B295" s="1543"/>
      <c r="C295" s="1554" t="s">
        <v>61</v>
      </c>
      <c r="D295" s="1552">
        <v>0</v>
      </c>
      <c r="E295" s="1552">
        <v>0</v>
      </c>
      <c r="F295" s="1552">
        <v>0</v>
      </c>
      <c r="G295" s="1552">
        <v>0</v>
      </c>
      <c r="H295" s="1543"/>
      <c r="I295" s="1543"/>
      <c r="J295" s="1543"/>
      <c r="K295" s="1543"/>
    </row>
    <row r="296" spans="1:11" ht="14.1" customHeight="1">
      <c r="A296" s="1543"/>
      <c r="B296" s="1543"/>
      <c r="C296" s="1554" t="s">
        <v>63</v>
      </c>
      <c r="D296" s="1552">
        <v>0</v>
      </c>
      <c r="E296" s="1552">
        <v>0</v>
      </c>
      <c r="F296" s="1552">
        <v>0</v>
      </c>
      <c r="G296" s="1552">
        <v>0</v>
      </c>
      <c r="H296" s="1543"/>
      <c r="I296" s="1543"/>
      <c r="J296" s="1543"/>
      <c r="K296" s="1543"/>
    </row>
    <row r="297" spans="1:11" ht="14.1" customHeight="1">
      <c r="A297" s="1543"/>
      <c r="B297" s="1543"/>
      <c r="C297" s="1554" t="s">
        <v>49</v>
      </c>
      <c r="D297" s="1552">
        <v>0</v>
      </c>
      <c r="E297" s="1552">
        <v>0</v>
      </c>
      <c r="F297" s="1552">
        <v>0</v>
      </c>
      <c r="G297" s="1552">
        <v>0</v>
      </c>
      <c r="H297" s="1543"/>
      <c r="I297" s="1543"/>
      <c r="J297" s="1543"/>
      <c r="K297" s="1543"/>
    </row>
    <row r="298" spans="1:11" ht="14.1" customHeight="1">
      <c r="A298" s="1543"/>
      <c r="B298" s="1543"/>
      <c r="C298" s="1554" t="s">
        <v>58</v>
      </c>
      <c r="D298" s="1552">
        <v>0</v>
      </c>
      <c r="E298" s="1552">
        <v>0</v>
      </c>
      <c r="F298" s="1552">
        <v>0</v>
      </c>
      <c r="G298" s="1552">
        <v>0</v>
      </c>
      <c r="H298" s="1543"/>
      <c r="I298" s="1543"/>
      <c r="J298" s="1543"/>
      <c r="K298" s="1543"/>
    </row>
    <row r="299" spans="1:11" ht="14.1" customHeight="1">
      <c r="A299" s="1543"/>
      <c r="B299" s="1543"/>
      <c r="C299" s="1554" t="s">
        <v>59</v>
      </c>
      <c r="D299" s="1552">
        <v>0</v>
      </c>
      <c r="E299" s="1552">
        <v>0</v>
      </c>
      <c r="F299" s="1552">
        <v>0</v>
      </c>
      <c r="G299" s="1552">
        <v>0</v>
      </c>
      <c r="H299" s="1543"/>
      <c r="I299" s="1543"/>
      <c r="J299" s="1543"/>
      <c r="K299" s="1543"/>
    </row>
    <row r="300" spans="1:11" ht="14.1" customHeight="1">
      <c r="A300" s="1543"/>
      <c r="B300" s="1543"/>
      <c r="C300" s="1554" t="s">
        <v>60</v>
      </c>
      <c r="D300" s="1552">
        <v>0</v>
      </c>
      <c r="E300" s="1552">
        <v>0</v>
      </c>
      <c r="F300" s="1552">
        <v>0</v>
      </c>
      <c r="G300" s="1552">
        <v>0</v>
      </c>
      <c r="H300" s="1543"/>
      <c r="I300" s="1543"/>
      <c r="J300" s="1543"/>
      <c r="K300" s="1543"/>
    </row>
    <row r="301" spans="1:11" ht="14.1" customHeight="1">
      <c r="A301" s="1543"/>
      <c r="B301" s="1543"/>
      <c r="C301" s="1554" t="s">
        <v>61</v>
      </c>
      <c r="D301" s="1552">
        <v>0</v>
      </c>
      <c r="E301" s="1552">
        <v>0</v>
      </c>
      <c r="F301" s="1552">
        <v>0</v>
      </c>
      <c r="G301" s="1552">
        <v>0</v>
      </c>
      <c r="H301" s="1543"/>
      <c r="I301" s="1543"/>
      <c r="J301" s="1543"/>
      <c r="K301" s="1543"/>
    </row>
    <row r="302" spans="1:11" ht="14.1" customHeight="1">
      <c r="A302" s="1543"/>
      <c r="B302" s="1543"/>
      <c r="C302" s="1554" t="s">
        <v>64</v>
      </c>
      <c r="D302" s="1552">
        <v>0</v>
      </c>
      <c r="E302" s="1552">
        <v>0</v>
      </c>
      <c r="F302" s="1552">
        <v>0</v>
      </c>
      <c r="G302" s="1552">
        <v>0</v>
      </c>
      <c r="H302" s="1543"/>
      <c r="I302" s="1543"/>
      <c r="J302" s="1543"/>
      <c r="K302" s="1543"/>
    </row>
    <row r="303" spans="1:11" ht="14.1" customHeight="1">
      <c r="A303" s="1543"/>
      <c r="B303" s="1543"/>
      <c r="C303" s="1554" t="s">
        <v>65</v>
      </c>
      <c r="D303" s="1552">
        <v>0</v>
      </c>
      <c r="E303" s="1552">
        <v>0</v>
      </c>
      <c r="F303" s="1552">
        <v>0</v>
      </c>
      <c r="G303" s="1552">
        <v>0</v>
      </c>
      <c r="H303" s="1543"/>
      <c r="I303" s="1543"/>
      <c r="J303" s="1543"/>
      <c r="K303" s="1543"/>
    </row>
    <row r="304" spans="1:11" ht="14.1" customHeight="1">
      <c r="A304" s="1543"/>
      <c r="B304" s="1543"/>
      <c r="C304" s="1553" t="s">
        <v>25</v>
      </c>
      <c r="D304" s="1552">
        <v>0</v>
      </c>
      <c r="E304" s="1552">
        <v>1000000</v>
      </c>
      <c r="F304" s="1552">
        <v>0</v>
      </c>
      <c r="G304" s="1552">
        <v>0</v>
      </c>
      <c r="H304" s="1543"/>
      <c r="I304" s="1543"/>
      <c r="J304" s="1543"/>
      <c r="K304" s="1543"/>
    </row>
    <row r="305" spans="1:11" ht="21.95" customHeight="1">
      <c r="A305" s="1543"/>
      <c r="B305" s="1543"/>
      <c r="C305" s="1560" t="s">
        <v>19</v>
      </c>
      <c r="D305" s="1950" t="s">
        <v>3201</v>
      </c>
      <c r="E305" s="1951"/>
      <c r="F305" s="1951"/>
      <c r="G305" s="1951"/>
      <c r="H305" s="1543"/>
      <c r="I305" s="1543"/>
      <c r="J305" s="1543"/>
      <c r="K305" s="1543"/>
    </row>
    <row r="306" spans="1:11" ht="21.95" customHeight="1">
      <c r="A306" s="1543"/>
      <c r="B306" s="1543"/>
      <c r="C306" s="1542" t="s">
        <v>20</v>
      </c>
      <c r="D306" s="1952" t="s">
        <v>3200</v>
      </c>
      <c r="E306" s="1953"/>
      <c r="F306" s="1953"/>
      <c r="G306" s="1953"/>
      <c r="H306" s="1543"/>
      <c r="I306" s="1543"/>
      <c r="J306" s="1543"/>
      <c r="K306" s="1543"/>
    </row>
    <row r="307" spans="1:11" ht="21.95" customHeight="1">
      <c r="A307" s="1543"/>
      <c r="B307" s="1543"/>
      <c r="C307" s="1542" t="s">
        <v>21</v>
      </c>
      <c r="D307" s="1952" t="s">
        <v>3199</v>
      </c>
      <c r="E307" s="1953"/>
      <c r="F307" s="1953"/>
      <c r="G307" s="1953"/>
      <c r="H307" s="1543"/>
      <c r="I307" s="1543"/>
      <c r="J307" s="1543"/>
      <c r="K307" s="1543"/>
    </row>
    <row r="308" spans="1:11" ht="15" customHeight="1">
      <c r="A308" s="1543"/>
      <c r="B308" s="1543"/>
      <c r="C308" s="1558"/>
      <c r="D308" s="1557">
        <v>2023</v>
      </c>
      <c r="E308" s="1557">
        <v>2024</v>
      </c>
      <c r="F308" s="1557">
        <v>2025</v>
      </c>
      <c r="G308" s="1557">
        <v>2026</v>
      </c>
      <c r="H308" s="1543"/>
      <c r="I308" s="1543"/>
      <c r="J308" s="1543"/>
      <c r="K308" s="1543"/>
    </row>
    <row r="309" spans="1:11" ht="15" customHeight="1">
      <c r="A309" s="1543"/>
      <c r="B309" s="1543"/>
      <c r="C309" s="1556"/>
      <c r="D309" s="1555" t="s">
        <v>22</v>
      </c>
      <c r="E309" s="1555" t="s">
        <v>23</v>
      </c>
      <c r="F309" s="1555" t="s">
        <v>23</v>
      </c>
      <c r="G309" s="1555" t="s">
        <v>23</v>
      </c>
      <c r="H309" s="1543"/>
      <c r="I309" s="1543"/>
      <c r="J309" s="1543"/>
      <c r="K309" s="1543"/>
    </row>
    <row r="310" spans="1:11" ht="14.1" customHeight="1">
      <c r="A310" s="1543"/>
      <c r="B310" s="1543"/>
      <c r="C310" s="1546" t="s">
        <v>33</v>
      </c>
      <c r="D310" s="1559" t="s">
        <v>18</v>
      </c>
      <c r="E310" s="1559" t="s">
        <v>34</v>
      </c>
      <c r="F310" s="1559" t="s">
        <v>42</v>
      </c>
      <c r="G310" s="1559" t="s">
        <v>42</v>
      </c>
      <c r="H310" s="1543"/>
      <c r="I310" s="1543"/>
      <c r="J310" s="1543"/>
      <c r="K310" s="1543"/>
    </row>
    <row r="311" spans="1:11" ht="14.1" customHeight="1">
      <c r="A311" s="1543"/>
      <c r="B311" s="1543"/>
      <c r="C311" s="1546" t="s">
        <v>35</v>
      </c>
      <c r="D311" s="1559" t="s">
        <v>42</v>
      </c>
      <c r="E311" s="1559" t="s">
        <v>3198</v>
      </c>
      <c r="F311" s="1559" t="s">
        <v>42</v>
      </c>
      <c r="G311" s="1559" t="s">
        <v>42</v>
      </c>
      <c r="H311" s="1543"/>
      <c r="I311" s="1543"/>
      <c r="J311" s="1543"/>
      <c r="K311" s="1543"/>
    </row>
    <row r="312" spans="1:11" ht="14.1" customHeight="1">
      <c r="A312" s="1543"/>
      <c r="B312" s="1543"/>
      <c r="C312" s="1546" t="s">
        <v>40</v>
      </c>
      <c r="D312" s="1559" t="s">
        <v>42</v>
      </c>
      <c r="E312" s="1559" t="s">
        <v>3198</v>
      </c>
      <c r="F312" s="1559" t="s">
        <v>42</v>
      </c>
      <c r="G312" s="1559" t="s">
        <v>42</v>
      </c>
      <c r="H312" s="1543"/>
      <c r="I312" s="1543"/>
      <c r="J312" s="1543"/>
      <c r="K312" s="1543"/>
    </row>
    <row r="313" spans="1:11" ht="14.1" customHeight="1">
      <c r="A313" s="1543"/>
      <c r="B313" s="1543"/>
      <c r="C313" s="1546" t="s">
        <v>41</v>
      </c>
      <c r="D313" s="1559" t="s">
        <v>18</v>
      </c>
      <c r="E313" s="1559" t="s">
        <v>18</v>
      </c>
      <c r="F313" s="1559" t="s">
        <v>122</v>
      </c>
      <c r="G313" s="1559" t="s">
        <v>18</v>
      </c>
      <c r="H313" s="1543"/>
      <c r="I313" s="1543"/>
      <c r="J313" s="1543"/>
      <c r="K313" s="1543"/>
    </row>
    <row r="314" spans="1:11" ht="14.1" customHeight="1">
      <c r="A314" s="1543"/>
      <c r="B314" s="1543"/>
      <c r="C314" s="1546" t="s">
        <v>43</v>
      </c>
      <c r="D314" s="1559" t="s">
        <v>18</v>
      </c>
      <c r="E314" s="1559" t="s">
        <v>18</v>
      </c>
      <c r="F314" s="1559" t="s">
        <v>122</v>
      </c>
      <c r="G314" s="1559" t="s">
        <v>18</v>
      </c>
      <c r="H314" s="1543"/>
      <c r="I314" s="1543"/>
      <c r="J314" s="1543"/>
      <c r="K314" s="1543"/>
    </row>
    <row r="315" spans="1:11" ht="14.1" customHeight="1">
      <c r="A315" s="1543"/>
      <c r="B315" s="1543"/>
      <c r="C315" s="1546" t="s">
        <v>47</v>
      </c>
      <c r="D315" s="1559" t="s">
        <v>18</v>
      </c>
      <c r="E315" s="1559" t="s">
        <v>18</v>
      </c>
      <c r="F315" s="1559" t="s">
        <v>122</v>
      </c>
      <c r="G315" s="1559" t="s">
        <v>18</v>
      </c>
      <c r="H315" s="1543"/>
      <c r="I315" s="1543"/>
      <c r="J315" s="1543"/>
      <c r="K315" s="1543"/>
    </row>
    <row r="316" spans="1:11" ht="14.1" customHeight="1">
      <c r="A316" s="1543"/>
      <c r="B316" s="1543"/>
      <c r="C316" s="1954" t="s">
        <v>24</v>
      </c>
      <c r="D316" s="1955"/>
      <c r="E316" s="1955"/>
      <c r="F316" s="1955"/>
      <c r="G316" s="1955"/>
      <c r="H316" s="1543"/>
      <c r="I316" s="1543"/>
      <c r="J316" s="1543"/>
      <c r="K316" s="1543"/>
    </row>
    <row r="317" spans="1:11" ht="14.1" customHeight="1">
      <c r="A317" s="1543"/>
      <c r="B317" s="1543"/>
      <c r="C317" s="1558"/>
      <c r="D317" s="1557">
        <v>2023</v>
      </c>
      <c r="E317" s="1557">
        <v>2024</v>
      </c>
      <c r="F317" s="1557">
        <v>2025</v>
      </c>
      <c r="G317" s="1557">
        <v>2026</v>
      </c>
      <c r="H317" s="1543"/>
      <c r="I317" s="1543"/>
      <c r="J317" s="1543"/>
      <c r="K317" s="1543"/>
    </row>
    <row r="318" spans="1:11" ht="14.1" customHeight="1">
      <c r="A318" s="1543"/>
      <c r="B318" s="1543"/>
      <c r="C318" s="1556"/>
      <c r="D318" s="1555" t="s">
        <v>22</v>
      </c>
      <c r="E318" s="1555" t="s">
        <v>23</v>
      </c>
      <c r="F318" s="1555" t="s">
        <v>23</v>
      </c>
      <c r="G318" s="1555" t="s">
        <v>23</v>
      </c>
      <c r="H318" s="1543"/>
      <c r="I318" s="1543"/>
      <c r="J318" s="1543"/>
      <c r="K318" s="1543"/>
    </row>
    <row r="319" spans="1:11" ht="14.1" customHeight="1">
      <c r="A319" s="1543"/>
      <c r="B319" s="1543"/>
      <c r="C319" s="1554" t="s">
        <v>48</v>
      </c>
      <c r="D319" s="1552">
        <v>0</v>
      </c>
      <c r="E319" s="1552">
        <v>0</v>
      </c>
      <c r="F319" s="1552">
        <v>0</v>
      </c>
      <c r="G319" s="1552">
        <v>0</v>
      </c>
      <c r="H319" s="1543"/>
      <c r="I319" s="1543"/>
      <c r="J319" s="1543"/>
      <c r="K319" s="1543"/>
    </row>
    <row r="320" spans="1:11" ht="14.1" customHeight="1">
      <c r="A320" s="1543"/>
      <c r="B320" s="1543"/>
      <c r="C320" s="1554" t="s">
        <v>49</v>
      </c>
      <c r="D320" s="1552">
        <v>0</v>
      </c>
      <c r="E320" s="1552">
        <v>0</v>
      </c>
      <c r="F320" s="1552">
        <v>0</v>
      </c>
      <c r="G320" s="1552">
        <v>0</v>
      </c>
      <c r="H320" s="1543"/>
      <c r="I320" s="1543"/>
      <c r="J320" s="1543"/>
      <c r="K320" s="1543"/>
    </row>
    <row r="321" spans="1:11" ht="14.1" customHeight="1">
      <c r="A321" s="1543"/>
      <c r="B321" s="1543"/>
      <c r="C321" s="1554" t="s">
        <v>50</v>
      </c>
      <c r="D321" s="1552">
        <v>0</v>
      </c>
      <c r="E321" s="1552">
        <v>0</v>
      </c>
      <c r="F321" s="1552">
        <v>0</v>
      </c>
      <c r="G321" s="1552">
        <v>0</v>
      </c>
      <c r="H321" s="1543"/>
      <c r="I321" s="1543"/>
      <c r="J321" s="1543"/>
      <c r="K321" s="1543"/>
    </row>
    <row r="322" spans="1:11" ht="14.1" customHeight="1">
      <c r="A322" s="1543"/>
      <c r="B322" s="1543"/>
      <c r="C322" s="1554" t="s">
        <v>51</v>
      </c>
      <c r="D322" s="1552">
        <v>0</v>
      </c>
      <c r="E322" s="1552">
        <v>0</v>
      </c>
      <c r="F322" s="1552">
        <v>0</v>
      </c>
      <c r="G322" s="1552">
        <v>0</v>
      </c>
      <c r="H322" s="1543"/>
      <c r="I322" s="1543"/>
      <c r="J322" s="1543"/>
      <c r="K322" s="1543"/>
    </row>
    <row r="323" spans="1:11" ht="14.1" customHeight="1">
      <c r="A323" s="1543"/>
      <c r="B323" s="1543"/>
      <c r="C323" s="1554" t="s">
        <v>49</v>
      </c>
      <c r="D323" s="1552">
        <v>0</v>
      </c>
      <c r="E323" s="1552">
        <v>0</v>
      </c>
      <c r="F323" s="1552">
        <v>0</v>
      </c>
      <c r="G323" s="1552">
        <v>0</v>
      </c>
      <c r="H323" s="1543"/>
      <c r="I323" s="1543"/>
      <c r="J323" s="1543"/>
      <c r="K323" s="1543"/>
    </row>
    <row r="324" spans="1:11" ht="14.1" customHeight="1">
      <c r="A324" s="1543"/>
      <c r="B324" s="1543"/>
      <c r="C324" s="1554" t="s">
        <v>50</v>
      </c>
      <c r="D324" s="1552">
        <v>0</v>
      </c>
      <c r="E324" s="1552">
        <v>0</v>
      </c>
      <c r="F324" s="1552">
        <v>0</v>
      </c>
      <c r="G324" s="1552">
        <v>0</v>
      </c>
      <c r="H324" s="1543"/>
      <c r="I324" s="1543"/>
      <c r="J324" s="1543"/>
      <c r="K324" s="1543"/>
    </row>
    <row r="325" spans="1:11" ht="14.1" customHeight="1">
      <c r="A325" s="1543"/>
      <c r="B325" s="1543"/>
      <c r="C325" s="1554" t="s">
        <v>52</v>
      </c>
      <c r="D325" s="1552">
        <v>0</v>
      </c>
      <c r="E325" s="1552">
        <v>0</v>
      </c>
      <c r="F325" s="1552">
        <v>0</v>
      </c>
      <c r="G325" s="1552">
        <v>0</v>
      </c>
      <c r="H325" s="1543"/>
      <c r="I325" s="1543"/>
      <c r="J325" s="1543"/>
      <c r="K325" s="1543"/>
    </row>
    <row r="326" spans="1:11" ht="14.1" customHeight="1">
      <c r="A326" s="1543"/>
      <c r="B326" s="1543"/>
      <c r="C326" s="1554" t="s">
        <v>49</v>
      </c>
      <c r="D326" s="1552">
        <v>0</v>
      </c>
      <c r="E326" s="1552">
        <v>0</v>
      </c>
      <c r="F326" s="1552">
        <v>0</v>
      </c>
      <c r="G326" s="1552">
        <v>0</v>
      </c>
      <c r="H326" s="1543"/>
      <c r="I326" s="1543"/>
      <c r="J326" s="1543"/>
      <c r="K326" s="1543"/>
    </row>
    <row r="327" spans="1:11" ht="14.1" customHeight="1">
      <c r="A327" s="1543"/>
      <c r="B327" s="1543"/>
      <c r="C327" s="1554" t="s">
        <v>50</v>
      </c>
      <c r="D327" s="1552">
        <v>0</v>
      </c>
      <c r="E327" s="1552">
        <v>0</v>
      </c>
      <c r="F327" s="1552">
        <v>0</v>
      </c>
      <c r="G327" s="1552">
        <v>0</v>
      </c>
      <c r="H327" s="1543"/>
      <c r="I327" s="1543"/>
      <c r="J327" s="1543"/>
      <c r="K327" s="1543"/>
    </row>
    <row r="328" spans="1:11" ht="14.1" customHeight="1">
      <c r="A328" s="1543"/>
      <c r="B328" s="1543"/>
      <c r="C328" s="1554" t="s">
        <v>53</v>
      </c>
      <c r="D328" s="1552">
        <v>0</v>
      </c>
      <c r="E328" s="1552">
        <v>0</v>
      </c>
      <c r="F328" s="1552">
        <v>0</v>
      </c>
      <c r="G328" s="1552">
        <v>0</v>
      </c>
      <c r="H328" s="1543"/>
      <c r="I328" s="1543"/>
      <c r="J328" s="1543"/>
      <c r="K328" s="1543"/>
    </row>
    <row r="329" spans="1:11" ht="14.1" customHeight="1">
      <c r="A329" s="1543"/>
      <c r="B329" s="1543"/>
      <c r="C329" s="1554" t="s">
        <v>49</v>
      </c>
      <c r="D329" s="1552">
        <v>0</v>
      </c>
      <c r="E329" s="1552">
        <v>0</v>
      </c>
      <c r="F329" s="1552">
        <v>0</v>
      </c>
      <c r="G329" s="1552">
        <v>0</v>
      </c>
      <c r="H329" s="1543"/>
      <c r="I329" s="1543"/>
      <c r="J329" s="1543"/>
      <c r="K329" s="1543"/>
    </row>
    <row r="330" spans="1:11" ht="14.1" customHeight="1">
      <c r="A330" s="1543"/>
      <c r="B330" s="1543"/>
      <c r="C330" s="1554" t="s">
        <v>50</v>
      </c>
      <c r="D330" s="1552">
        <v>0</v>
      </c>
      <c r="E330" s="1552">
        <v>0</v>
      </c>
      <c r="F330" s="1552">
        <v>0</v>
      </c>
      <c r="G330" s="1552">
        <v>0</v>
      </c>
      <c r="H330" s="1543"/>
      <c r="I330" s="1543"/>
      <c r="J330" s="1543"/>
      <c r="K330" s="1543"/>
    </row>
    <row r="331" spans="1:11" ht="14.1" customHeight="1">
      <c r="A331" s="1543"/>
      <c r="B331" s="1543"/>
      <c r="C331" s="1554" t="s">
        <v>54</v>
      </c>
      <c r="D331" s="1552">
        <v>0</v>
      </c>
      <c r="E331" s="1552">
        <v>0</v>
      </c>
      <c r="F331" s="1552">
        <v>0</v>
      </c>
      <c r="G331" s="1552">
        <v>0</v>
      </c>
      <c r="H331" s="1543"/>
      <c r="I331" s="1543"/>
      <c r="J331" s="1543"/>
      <c r="K331" s="1543"/>
    </row>
    <row r="332" spans="1:11" ht="14.1" customHeight="1">
      <c r="A332" s="1543"/>
      <c r="B332" s="1543"/>
      <c r="C332" s="1554" t="s">
        <v>49</v>
      </c>
      <c r="D332" s="1552">
        <v>0</v>
      </c>
      <c r="E332" s="1552">
        <v>0</v>
      </c>
      <c r="F332" s="1552">
        <v>0</v>
      </c>
      <c r="G332" s="1552">
        <v>0</v>
      </c>
      <c r="H332" s="1543"/>
      <c r="I332" s="1543"/>
      <c r="J332" s="1543"/>
      <c r="K332" s="1543"/>
    </row>
    <row r="333" spans="1:11" ht="14.1" customHeight="1">
      <c r="A333" s="1543"/>
      <c r="B333" s="1543"/>
      <c r="C333" s="1554" t="s">
        <v>50</v>
      </c>
      <c r="D333" s="1552">
        <v>0</v>
      </c>
      <c r="E333" s="1552">
        <v>0</v>
      </c>
      <c r="F333" s="1552">
        <v>0</v>
      </c>
      <c r="G333" s="1552">
        <v>0</v>
      </c>
      <c r="H333" s="1543"/>
      <c r="I333" s="1543"/>
      <c r="J333" s="1543"/>
      <c r="K333" s="1543"/>
    </row>
    <row r="334" spans="1:11" ht="14.1" customHeight="1">
      <c r="A334" s="1543"/>
      <c r="B334" s="1543"/>
      <c r="C334" s="1554" t="s">
        <v>55</v>
      </c>
      <c r="D334" s="1552">
        <v>0</v>
      </c>
      <c r="E334" s="1552">
        <v>0</v>
      </c>
      <c r="F334" s="1552">
        <v>0</v>
      </c>
      <c r="G334" s="1552">
        <v>0</v>
      </c>
      <c r="H334" s="1543"/>
      <c r="I334" s="1543"/>
      <c r="J334" s="1543"/>
      <c r="K334" s="1543"/>
    </row>
    <row r="335" spans="1:11" ht="14.1" customHeight="1">
      <c r="A335" s="1543"/>
      <c r="B335" s="1543"/>
      <c r="C335" s="1554" t="s">
        <v>49</v>
      </c>
      <c r="D335" s="1552">
        <v>0</v>
      </c>
      <c r="E335" s="1552">
        <v>0</v>
      </c>
      <c r="F335" s="1552">
        <v>0</v>
      </c>
      <c r="G335" s="1552">
        <v>0</v>
      </c>
      <c r="H335" s="1543"/>
      <c r="I335" s="1543"/>
      <c r="J335" s="1543"/>
      <c r="K335" s="1543"/>
    </row>
    <row r="336" spans="1:11" ht="14.1" customHeight="1">
      <c r="A336" s="1543"/>
      <c r="B336" s="1543"/>
      <c r="C336" s="1554" t="s">
        <v>50</v>
      </c>
      <c r="D336" s="1552">
        <v>0</v>
      </c>
      <c r="E336" s="1552">
        <v>0</v>
      </c>
      <c r="F336" s="1552">
        <v>0</v>
      </c>
      <c r="G336" s="1552">
        <v>0</v>
      </c>
      <c r="H336" s="1543"/>
      <c r="I336" s="1543"/>
      <c r="J336" s="1543"/>
      <c r="K336" s="1543"/>
    </row>
    <row r="337" spans="1:11" ht="14.1" customHeight="1">
      <c r="A337" s="1543"/>
      <c r="B337" s="1543"/>
      <c r="C337" s="1554" t="s">
        <v>56</v>
      </c>
      <c r="D337" s="1552">
        <v>0</v>
      </c>
      <c r="E337" s="1552">
        <v>0</v>
      </c>
      <c r="F337" s="1552">
        <v>0</v>
      </c>
      <c r="G337" s="1552">
        <v>0</v>
      </c>
      <c r="H337" s="1543"/>
      <c r="I337" s="1543"/>
      <c r="J337" s="1543"/>
      <c r="K337" s="1543"/>
    </row>
    <row r="338" spans="1:11" ht="14.1" customHeight="1">
      <c r="A338" s="1543"/>
      <c r="B338" s="1543"/>
      <c r="C338" s="1554" t="s">
        <v>49</v>
      </c>
      <c r="D338" s="1552">
        <v>0</v>
      </c>
      <c r="E338" s="1552">
        <v>0</v>
      </c>
      <c r="F338" s="1552">
        <v>0</v>
      </c>
      <c r="G338" s="1552">
        <v>0</v>
      </c>
      <c r="H338" s="1543"/>
      <c r="I338" s="1543"/>
      <c r="J338" s="1543"/>
      <c r="K338" s="1543"/>
    </row>
    <row r="339" spans="1:11" ht="14.1" customHeight="1">
      <c r="A339" s="1543"/>
      <c r="B339" s="1543"/>
      <c r="C339" s="1554" t="s">
        <v>50</v>
      </c>
      <c r="D339" s="1552">
        <v>0</v>
      </c>
      <c r="E339" s="1552">
        <v>0</v>
      </c>
      <c r="F339" s="1552">
        <v>0</v>
      </c>
      <c r="G339" s="1552">
        <v>0</v>
      </c>
      <c r="H339" s="1543"/>
      <c r="I339" s="1543"/>
      <c r="J339" s="1543"/>
      <c r="K339" s="1543"/>
    </row>
    <row r="340" spans="1:11" ht="14.1" customHeight="1">
      <c r="A340" s="1543"/>
      <c r="B340" s="1543"/>
      <c r="C340" s="1554" t="s">
        <v>57</v>
      </c>
      <c r="D340" s="1552">
        <v>0</v>
      </c>
      <c r="E340" s="1552">
        <v>0</v>
      </c>
      <c r="F340" s="1552">
        <v>0</v>
      </c>
      <c r="G340" s="1552">
        <v>0</v>
      </c>
      <c r="H340" s="1543"/>
      <c r="I340" s="1543"/>
      <c r="J340" s="1543"/>
      <c r="K340" s="1543"/>
    </row>
    <row r="341" spans="1:11" ht="14.1" customHeight="1">
      <c r="A341" s="1543"/>
      <c r="B341" s="1543"/>
      <c r="C341" s="1554" t="s">
        <v>49</v>
      </c>
      <c r="D341" s="1552">
        <v>0</v>
      </c>
      <c r="E341" s="1552">
        <v>0</v>
      </c>
      <c r="F341" s="1552">
        <v>0</v>
      </c>
      <c r="G341" s="1552">
        <v>0</v>
      </c>
      <c r="H341" s="1543"/>
      <c r="I341" s="1543"/>
      <c r="J341" s="1543"/>
      <c r="K341" s="1543"/>
    </row>
    <row r="342" spans="1:11" ht="14.1" customHeight="1">
      <c r="A342" s="1543"/>
      <c r="B342" s="1543"/>
      <c r="C342" s="1554" t="s">
        <v>58</v>
      </c>
      <c r="D342" s="1552">
        <v>0</v>
      </c>
      <c r="E342" s="1552">
        <v>0</v>
      </c>
      <c r="F342" s="1552">
        <v>0</v>
      </c>
      <c r="G342" s="1552">
        <v>0</v>
      </c>
      <c r="H342" s="1543"/>
      <c r="I342" s="1543"/>
      <c r="J342" s="1543"/>
      <c r="K342" s="1543"/>
    </row>
    <row r="343" spans="1:11" ht="14.1" customHeight="1">
      <c r="A343" s="1543"/>
      <c r="B343" s="1543"/>
      <c r="C343" s="1554" t="s">
        <v>59</v>
      </c>
      <c r="D343" s="1552">
        <v>0</v>
      </c>
      <c r="E343" s="1552">
        <v>0</v>
      </c>
      <c r="F343" s="1552">
        <v>0</v>
      </c>
      <c r="G343" s="1552">
        <v>0</v>
      </c>
      <c r="H343" s="1543"/>
      <c r="I343" s="1543"/>
      <c r="J343" s="1543"/>
      <c r="K343" s="1543"/>
    </row>
    <row r="344" spans="1:11" ht="14.1" customHeight="1">
      <c r="A344" s="1543"/>
      <c r="B344" s="1543"/>
      <c r="C344" s="1554" t="s">
        <v>60</v>
      </c>
      <c r="D344" s="1552">
        <v>0</v>
      </c>
      <c r="E344" s="1552">
        <v>0</v>
      </c>
      <c r="F344" s="1552">
        <v>0</v>
      </c>
      <c r="G344" s="1552">
        <v>0</v>
      </c>
      <c r="H344" s="1543"/>
      <c r="I344" s="1543"/>
      <c r="J344" s="1543"/>
      <c r="K344" s="1543"/>
    </row>
    <row r="345" spans="1:11" ht="14.1" customHeight="1">
      <c r="A345" s="1543"/>
      <c r="B345" s="1543"/>
      <c r="C345" s="1554" t="s">
        <v>61</v>
      </c>
      <c r="D345" s="1552">
        <v>0</v>
      </c>
      <c r="E345" s="1552">
        <v>0</v>
      </c>
      <c r="F345" s="1552">
        <v>0</v>
      </c>
      <c r="G345" s="1552">
        <v>0</v>
      </c>
      <c r="H345" s="1543"/>
      <c r="I345" s="1543"/>
      <c r="J345" s="1543"/>
      <c r="K345" s="1543"/>
    </row>
    <row r="346" spans="1:11" ht="14.1" customHeight="1">
      <c r="A346" s="1543"/>
      <c r="B346" s="1543"/>
      <c r="C346" s="1554" t="s">
        <v>62</v>
      </c>
      <c r="D346" s="1552">
        <v>0</v>
      </c>
      <c r="E346" s="1552">
        <v>13500000</v>
      </c>
      <c r="F346" s="1552">
        <v>0</v>
      </c>
      <c r="G346" s="1552">
        <v>0</v>
      </c>
      <c r="H346" s="1543"/>
      <c r="I346" s="1543"/>
      <c r="J346" s="1543"/>
      <c r="K346" s="1543"/>
    </row>
    <row r="347" spans="1:11" ht="14.1" customHeight="1">
      <c r="A347" s="1543"/>
      <c r="B347" s="1543"/>
      <c r="C347" s="1554" t="s">
        <v>49</v>
      </c>
      <c r="D347" s="1552">
        <v>0</v>
      </c>
      <c r="E347" s="1552">
        <v>13500000</v>
      </c>
      <c r="F347" s="1552">
        <v>0</v>
      </c>
      <c r="G347" s="1552">
        <v>0</v>
      </c>
      <c r="H347" s="1543"/>
      <c r="I347" s="1543"/>
      <c r="J347" s="1543"/>
      <c r="K347" s="1543"/>
    </row>
    <row r="348" spans="1:11" ht="14.1" customHeight="1">
      <c r="A348" s="1543"/>
      <c r="B348" s="1543"/>
      <c r="C348" s="1554" t="s">
        <v>58</v>
      </c>
      <c r="D348" s="1552">
        <v>0</v>
      </c>
      <c r="E348" s="1552">
        <v>0</v>
      </c>
      <c r="F348" s="1552">
        <v>0</v>
      </c>
      <c r="G348" s="1552">
        <v>0</v>
      </c>
      <c r="H348" s="1543"/>
      <c r="I348" s="1543"/>
      <c r="J348" s="1543"/>
      <c r="K348" s="1543"/>
    </row>
    <row r="349" spans="1:11" ht="14.1" customHeight="1">
      <c r="A349" s="1543"/>
      <c r="B349" s="1543"/>
      <c r="C349" s="1554" t="s">
        <v>59</v>
      </c>
      <c r="D349" s="1552">
        <v>0</v>
      </c>
      <c r="E349" s="1552">
        <v>0</v>
      </c>
      <c r="F349" s="1552">
        <v>0</v>
      </c>
      <c r="G349" s="1552">
        <v>0</v>
      </c>
      <c r="H349" s="1543"/>
      <c r="I349" s="1543"/>
      <c r="J349" s="1543"/>
      <c r="K349" s="1543"/>
    </row>
    <row r="350" spans="1:11" ht="14.1" customHeight="1">
      <c r="A350" s="1543"/>
      <c r="B350" s="1543"/>
      <c r="C350" s="1554" t="s">
        <v>60</v>
      </c>
      <c r="D350" s="1552">
        <v>0</v>
      </c>
      <c r="E350" s="1552">
        <v>0</v>
      </c>
      <c r="F350" s="1552">
        <v>0</v>
      </c>
      <c r="G350" s="1552">
        <v>0</v>
      </c>
      <c r="H350" s="1543"/>
      <c r="I350" s="1543"/>
      <c r="J350" s="1543"/>
      <c r="K350" s="1543"/>
    </row>
    <row r="351" spans="1:11" ht="14.1" customHeight="1">
      <c r="A351" s="1543"/>
      <c r="B351" s="1543"/>
      <c r="C351" s="1554" t="s">
        <v>61</v>
      </c>
      <c r="D351" s="1552">
        <v>0</v>
      </c>
      <c r="E351" s="1552">
        <v>0</v>
      </c>
      <c r="F351" s="1552">
        <v>0</v>
      </c>
      <c r="G351" s="1552">
        <v>0</v>
      </c>
      <c r="H351" s="1543"/>
      <c r="I351" s="1543"/>
      <c r="J351" s="1543"/>
      <c r="K351" s="1543"/>
    </row>
    <row r="352" spans="1:11" ht="14.1" customHeight="1">
      <c r="A352" s="1543"/>
      <c r="B352" s="1543"/>
      <c r="C352" s="1554" t="s">
        <v>63</v>
      </c>
      <c r="D352" s="1552">
        <v>0</v>
      </c>
      <c r="E352" s="1552">
        <v>0</v>
      </c>
      <c r="F352" s="1552">
        <v>0</v>
      </c>
      <c r="G352" s="1552">
        <v>0</v>
      </c>
      <c r="H352" s="1543"/>
      <c r="I352" s="1543"/>
      <c r="J352" s="1543"/>
      <c r="K352" s="1543"/>
    </row>
    <row r="353" spans="1:11" ht="14.1" customHeight="1">
      <c r="A353" s="1543"/>
      <c r="B353" s="1543"/>
      <c r="C353" s="1554" t="s">
        <v>49</v>
      </c>
      <c r="D353" s="1552">
        <v>0</v>
      </c>
      <c r="E353" s="1552">
        <v>0</v>
      </c>
      <c r="F353" s="1552">
        <v>0</v>
      </c>
      <c r="G353" s="1552">
        <v>0</v>
      </c>
      <c r="H353" s="1543"/>
      <c r="I353" s="1543"/>
      <c r="J353" s="1543"/>
      <c r="K353" s="1543"/>
    </row>
    <row r="354" spans="1:11" ht="14.1" customHeight="1">
      <c r="A354" s="1543"/>
      <c r="B354" s="1543"/>
      <c r="C354" s="1554" t="s">
        <v>58</v>
      </c>
      <c r="D354" s="1552">
        <v>0</v>
      </c>
      <c r="E354" s="1552">
        <v>0</v>
      </c>
      <c r="F354" s="1552">
        <v>0</v>
      </c>
      <c r="G354" s="1552">
        <v>0</v>
      </c>
      <c r="H354" s="1543"/>
      <c r="I354" s="1543"/>
      <c r="J354" s="1543"/>
      <c r="K354" s="1543"/>
    </row>
    <row r="355" spans="1:11" ht="14.1" customHeight="1">
      <c r="A355" s="1543"/>
      <c r="B355" s="1543"/>
      <c r="C355" s="1554" t="s">
        <v>59</v>
      </c>
      <c r="D355" s="1552">
        <v>0</v>
      </c>
      <c r="E355" s="1552">
        <v>0</v>
      </c>
      <c r="F355" s="1552">
        <v>0</v>
      </c>
      <c r="G355" s="1552">
        <v>0</v>
      </c>
      <c r="H355" s="1543"/>
      <c r="I355" s="1543"/>
      <c r="J355" s="1543"/>
      <c r="K355" s="1543"/>
    </row>
    <row r="356" spans="1:11" ht="14.1" customHeight="1">
      <c r="A356" s="1543"/>
      <c r="B356" s="1543"/>
      <c r="C356" s="1554" t="s">
        <v>60</v>
      </c>
      <c r="D356" s="1552">
        <v>0</v>
      </c>
      <c r="E356" s="1552">
        <v>0</v>
      </c>
      <c r="F356" s="1552">
        <v>0</v>
      </c>
      <c r="G356" s="1552">
        <v>0</v>
      </c>
      <c r="H356" s="1543"/>
      <c r="I356" s="1543"/>
      <c r="J356" s="1543"/>
      <c r="K356" s="1543"/>
    </row>
    <row r="357" spans="1:11" ht="14.1" customHeight="1">
      <c r="A357" s="1543"/>
      <c r="B357" s="1543"/>
      <c r="C357" s="1554" t="s">
        <v>61</v>
      </c>
      <c r="D357" s="1552">
        <v>0</v>
      </c>
      <c r="E357" s="1552">
        <v>0</v>
      </c>
      <c r="F357" s="1552">
        <v>0</v>
      </c>
      <c r="G357" s="1552">
        <v>0</v>
      </c>
      <c r="H357" s="1543"/>
      <c r="I357" s="1543"/>
      <c r="J357" s="1543"/>
      <c r="K357" s="1543"/>
    </row>
    <row r="358" spans="1:11" ht="14.1" customHeight="1">
      <c r="A358" s="1543"/>
      <c r="B358" s="1543"/>
      <c r="C358" s="1554" t="s">
        <v>64</v>
      </c>
      <c r="D358" s="1552">
        <v>0</v>
      </c>
      <c r="E358" s="1552">
        <v>0</v>
      </c>
      <c r="F358" s="1552">
        <v>0</v>
      </c>
      <c r="G358" s="1552">
        <v>0</v>
      </c>
      <c r="H358" s="1543"/>
      <c r="I358" s="1543"/>
      <c r="J358" s="1543"/>
      <c r="K358" s="1543"/>
    </row>
    <row r="359" spans="1:11" ht="14.1" customHeight="1">
      <c r="A359" s="1543"/>
      <c r="B359" s="1543"/>
      <c r="C359" s="1554" t="s">
        <v>65</v>
      </c>
      <c r="D359" s="1552">
        <v>0</v>
      </c>
      <c r="E359" s="1552">
        <v>0</v>
      </c>
      <c r="F359" s="1552">
        <v>0</v>
      </c>
      <c r="G359" s="1552">
        <v>0</v>
      </c>
      <c r="H359" s="1543"/>
      <c r="I359" s="1543"/>
      <c r="J359" s="1543"/>
      <c r="K359" s="1543"/>
    </row>
    <row r="360" spans="1:11" ht="14.1" customHeight="1">
      <c r="A360" s="1543"/>
      <c r="B360" s="1543"/>
      <c r="C360" s="1553" t="s">
        <v>25</v>
      </c>
      <c r="D360" s="1552">
        <v>0</v>
      </c>
      <c r="E360" s="1552">
        <v>13500000</v>
      </c>
      <c r="F360" s="1552">
        <v>0</v>
      </c>
      <c r="G360" s="1552">
        <v>0</v>
      </c>
      <c r="H360" s="1543"/>
      <c r="I360" s="1543"/>
      <c r="J360" s="1543"/>
      <c r="K360" s="1543"/>
    </row>
    <row r="361" spans="1:11" ht="15" customHeight="1">
      <c r="A361" s="1543"/>
      <c r="B361" s="1543"/>
      <c r="C361" s="1551" t="s">
        <v>18</v>
      </c>
      <c r="D361" s="1550" t="s">
        <v>18</v>
      </c>
      <c r="E361" s="1550" t="s">
        <v>18</v>
      </c>
      <c r="F361" s="1550" t="s">
        <v>18</v>
      </c>
      <c r="G361" s="1550" t="s">
        <v>18</v>
      </c>
      <c r="H361" s="1543"/>
      <c r="I361" s="1543"/>
      <c r="J361" s="1543"/>
      <c r="K361" s="1543"/>
    </row>
    <row r="362" spans="1:11" ht="15" customHeight="1">
      <c r="A362" s="1543"/>
      <c r="B362" s="1543"/>
      <c r="C362" s="1549" t="s">
        <v>201</v>
      </c>
      <c r="D362" s="1548">
        <v>0</v>
      </c>
      <c r="E362" s="1548">
        <v>276207000</v>
      </c>
      <c r="F362" s="1548">
        <v>268055000</v>
      </c>
      <c r="G362" s="1548">
        <v>278055000</v>
      </c>
      <c r="H362" s="1543"/>
      <c r="I362" s="1543"/>
      <c r="J362" s="1543"/>
      <c r="K362" s="1543"/>
    </row>
    <row r="363" spans="1:11" ht="15" customHeight="1">
      <c r="A363" s="1543"/>
      <c r="B363" s="1543"/>
      <c r="C363" s="1546" t="s">
        <v>48</v>
      </c>
      <c r="D363" s="1545">
        <v>0</v>
      </c>
      <c r="E363" s="1545">
        <v>145407000</v>
      </c>
      <c r="F363" s="1545">
        <v>149755000</v>
      </c>
      <c r="G363" s="1545">
        <v>149755000</v>
      </c>
      <c r="H363" s="1543"/>
      <c r="I363" s="1543"/>
      <c r="J363" s="1543"/>
      <c r="K363" s="1543"/>
    </row>
    <row r="364" spans="1:11" ht="15" customHeight="1">
      <c r="A364" s="1543"/>
      <c r="B364" s="1543"/>
      <c r="C364" s="1546" t="s">
        <v>49</v>
      </c>
      <c r="D364" s="1545">
        <v>0</v>
      </c>
      <c r="E364" s="1545">
        <v>145407000</v>
      </c>
      <c r="F364" s="1545">
        <v>149755000</v>
      </c>
      <c r="G364" s="1545">
        <v>149755000</v>
      </c>
      <c r="H364" s="1543"/>
      <c r="I364" s="1543"/>
      <c r="J364" s="1543"/>
      <c r="K364" s="1543"/>
    </row>
    <row r="365" spans="1:11" ht="15" customHeight="1">
      <c r="A365" s="1543"/>
      <c r="B365" s="1543"/>
      <c r="C365" s="1546" t="s">
        <v>50</v>
      </c>
      <c r="D365" s="1545">
        <v>0</v>
      </c>
      <c r="E365" s="1545">
        <v>0</v>
      </c>
      <c r="F365" s="1545">
        <v>0</v>
      </c>
      <c r="G365" s="1545">
        <v>0</v>
      </c>
      <c r="H365" s="1543"/>
      <c r="I365" s="1543"/>
      <c r="J365" s="1543"/>
      <c r="K365" s="1543"/>
    </row>
    <row r="366" spans="1:11" ht="15" customHeight="1">
      <c r="A366" s="1543"/>
      <c r="B366" s="1543"/>
      <c r="C366" s="1546" t="s">
        <v>51</v>
      </c>
      <c r="D366" s="1545">
        <v>0</v>
      </c>
      <c r="E366" s="1545">
        <v>23100000</v>
      </c>
      <c r="F366" s="1545">
        <v>24100000</v>
      </c>
      <c r="G366" s="1545">
        <v>24100000</v>
      </c>
      <c r="H366" s="1543"/>
      <c r="I366" s="1543"/>
      <c r="J366" s="1543"/>
      <c r="K366" s="1543"/>
    </row>
    <row r="367" spans="1:11" ht="15" customHeight="1">
      <c r="A367" s="1543"/>
      <c r="B367" s="1543"/>
      <c r="C367" s="1546" t="s">
        <v>49</v>
      </c>
      <c r="D367" s="1545">
        <v>0</v>
      </c>
      <c r="E367" s="1545">
        <v>23100000</v>
      </c>
      <c r="F367" s="1545">
        <v>24100000</v>
      </c>
      <c r="G367" s="1545">
        <v>24100000</v>
      </c>
      <c r="H367" s="1543"/>
      <c r="I367" s="1543"/>
      <c r="J367" s="1543"/>
      <c r="K367" s="1543"/>
    </row>
    <row r="368" spans="1:11" ht="15" customHeight="1">
      <c r="A368" s="1543"/>
      <c r="B368" s="1543"/>
      <c r="C368" s="1546" t="s">
        <v>50</v>
      </c>
      <c r="D368" s="1545">
        <v>0</v>
      </c>
      <c r="E368" s="1545">
        <v>0</v>
      </c>
      <c r="F368" s="1545">
        <v>0</v>
      </c>
      <c r="G368" s="1545">
        <v>0</v>
      </c>
      <c r="H368" s="1543"/>
      <c r="I368" s="1543"/>
      <c r="J368" s="1543"/>
      <c r="K368" s="1543"/>
    </row>
    <row r="369" spans="1:11" ht="15" customHeight="1">
      <c r="A369" s="1543"/>
      <c r="B369" s="1543"/>
      <c r="C369" s="1546" t="s">
        <v>52</v>
      </c>
      <c r="D369" s="1545">
        <v>0</v>
      </c>
      <c r="E369" s="1545">
        <v>44160000</v>
      </c>
      <c r="F369" s="1545">
        <v>44160000</v>
      </c>
      <c r="G369" s="1545">
        <v>53700000</v>
      </c>
      <c r="H369" s="1543"/>
      <c r="I369" s="1543"/>
      <c r="J369" s="1543"/>
      <c r="K369" s="1543"/>
    </row>
    <row r="370" spans="1:11" ht="15" customHeight="1">
      <c r="A370" s="1543"/>
      <c r="B370" s="1543"/>
      <c r="C370" s="1546" t="s">
        <v>49</v>
      </c>
      <c r="D370" s="1545">
        <v>0</v>
      </c>
      <c r="E370" s="1545">
        <v>44160000</v>
      </c>
      <c r="F370" s="1545">
        <v>44160000</v>
      </c>
      <c r="G370" s="1545">
        <v>53700000</v>
      </c>
      <c r="H370" s="1543"/>
      <c r="I370" s="1543"/>
      <c r="J370" s="1543"/>
      <c r="K370" s="1543"/>
    </row>
    <row r="371" spans="1:11" ht="15" customHeight="1">
      <c r="A371" s="1543"/>
      <c r="B371" s="1543"/>
      <c r="C371" s="1546" t="s">
        <v>50</v>
      </c>
      <c r="D371" s="1545">
        <v>0</v>
      </c>
      <c r="E371" s="1545">
        <v>0</v>
      </c>
      <c r="F371" s="1545">
        <v>0</v>
      </c>
      <c r="G371" s="1545">
        <v>0</v>
      </c>
      <c r="H371" s="1543"/>
      <c r="I371" s="1543"/>
      <c r="J371" s="1543"/>
      <c r="K371" s="1543"/>
    </row>
    <row r="372" spans="1:11" ht="15" customHeight="1">
      <c r="A372" s="1543"/>
      <c r="B372" s="1543"/>
      <c r="C372" s="1546" t="s">
        <v>53</v>
      </c>
      <c r="D372" s="1545">
        <v>0</v>
      </c>
      <c r="E372" s="1545">
        <v>0</v>
      </c>
      <c r="F372" s="1545">
        <v>0</v>
      </c>
      <c r="G372" s="1545">
        <v>0</v>
      </c>
      <c r="H372" s="1543"/>
      <c r="I372" s="1543"/>
      <c r="J372" s="1543"/>
      <c r="K372" s="1543"/>
    </row>
    <row r="373" spans="1:11" ht="15" customHeight="1">
      <c r="A373" s="1543"/>
      <c r="B373" s="1543"/>
      <c r="C373" s="1546" t="s">
        <v>49</v>
      </c>
      <c r="D373" s="1545">
        <v>0</v>
      </c>
      <c r="E373" s="1545">
        <v>0</v>
      </c>
      <c r="F373" s="1545">
        <v>0</v>
      </c>
      <c r="G373" s="1545">
        <v>0</v>
      </c>
      <c r="H373" s="1543"/>
      <c r="I373" s="1543"/>
      <c r="J373" s="1543"/>
      <c r="K373" s="1543"/>
    </row>
    <row r="374" spans="1:11" ht="15" customHeight="1">
      <c r="A374" s="1543"/>
      <c r="B374" s="1543"/>
      <c r="C374" s="1546" t="s">
        <v>50</v>
      </c>
      <c r="D374" s="1545">
        <v>0</v>
      </c>
      <c r="E374" s="1545">
        <v>0</v>
      </c>
      <c r="F374" s="1545">
        <v>0</v>
      </c>
      <c r="G374" s="1545">
        <v>0</v>
      </c>
      <c r="H374" s="1543"/>
      <c r="I374" s="1543"/>
      <c r="J374" s="1543"/>
      <c r="K374" s="1543"/>
    </row>
    <row r="375" spans="1:11" ht="20.100000000000001" customHeight="1">
      <c r="A375" s="1543"/>
      <c r="B375" s="1543"/>
      <c r="C375" s="1546" t="s">
        <v>202</v>
      </c>
      <c r="D375" s="1547">
        <v>0</v>
      </c>
      <c r="E375" s="1547">
        <v>0</v>
      </c>
      <c r="F375" s="1547">
        <v>0</v>
      </c>
      <c r="G375" s="1547">
        <v>0</v>
      </c>
      <c r="H375" s="1543"/>
      <c r="I375" s="1543"/>
      <c r="J375" s="1543"/>
      <c r="K375" s="1543"/>
    </row>
    <row r="376" spans="1:11" ht="15" customHeight="1">
      <c r="A376" s="1543"/>
      <c r="B376" s="1543"/>
      <c r="C376" s="1546" t="s">
        <v>49</v>
      </c>
      <c r="D376" s="1545">
        <v>0</v>
      </c>
      <c r="E376" s="1545">
        <v>0</v>
      </c>
      <c r="F376" s="1545">
        <v>0</v>
      </c>
      <c r="G376" s="1545">
        <v>0</v>
      </c>
      <c r="H376" s="1543"/>
      <c r="I376" s="1543"/>
      <c r="J376" s="1543"/>
      <c r="K376" s="1543"/>
    </row>
    <row r="377" spans="1:11" ht="15" customHeight="1">
      <c r="A377" s="1543"/>
      <c r="B377" s="1543"/>
      <c r="C377" s="1546" t="s">
        <v>50</v>
      </c>
      <c r="D377" s="1545">
        <v>0</v>
      </c>
      <c r="E377" s="1545">
        <v>0</v>
      </c>
      <c r="F377" s="1545">
        <v>0</v>
      </c>
      <c r="G377" s="1545">
        <v>0</v>
      </c>
      <c r="H377" s="1543"/>
      <c r="I377" s="1543"/>
      <c r="J377" s="1543"/>
      <c r="K377" s="1543"/>
    </row>
    <row r="378" spans="1:11" ht="15" customHeight="1">
      <c r="A378" s="1543"/>
      <c r="B378" s="1543"/>
      <c r="C378" s="1546" t="s">
        <v>55</v>
      </c>
      <c r="D378" s="1545">
        <v>0</v>
      </c>
      <c r="E378" s="1545">
        <v>300000</v>
      </c>
      <c r="F378" s="1545">
        <v>300000</v>
      </c>
      <c r="G378" s="1545">
        <v>500000</v>
      </c>
      <c r="H378" s="1543"/>
      <c r="I378" s="1543"/>
      <c r="J378" s="1543"/>
      <c r="K378" s="1543"/>
    </row>
    <row r="379" spans="1:11" ht="15" customHeight="1">
      <c r="A379" s="1543"/>
      <c r="B379" s="1543"/>
      <c r="C379" s="1546" t="s">
        <v>49</v>
      </c>
      <c r="D379" s="1545">
        <v>0</v>
      </c>
      <c r="E379" s="1545">
        <v>300000</v>
      </c>
      <c r="F379" s="1545">
        <v>300000</v>
      </c>
      <c r="G379" s="1545">
        <v>500000</v>
      </c>
      <c r="H379" s="1543"/>
      <c r="I379" s="1543"/>
      <c r="J379" s="1543"/>
      <c r="K379" s="1543"/>
    </row>
    <row r="380" spans="1:11" ht="15" customHeight="1">
      <c r="A380" s="1543"/>
      <c r="B380" s="1543"/>
      <c r="C380" s="1546" t="s">
        <v>50</v>
      </c>
      <c r="D380" s="1545">
        <v>0</v>
      </c>
      <c r="E380" s="1545">
        <v>0</v>
      </c>
      <c r="F380" s="1545">
        <v>0</v>
      </c>
      <c r="G380" s="1545">
        <v>0</v>
      </c>
      <c r="H380" s="1543"/>
      <c r="I380" s="1543"/>
      <c r="J380" s="1543"/>
      <c r="K380" s="1543"/>
    </row>
    <row r="381" spans="1:11" ht="15" customHeight="1">
      <c r="A381" s="1543"/>
      <c r="B381" s="1543"/>
      <c r="C381" s="1546" t="s">
        <v>56</v>
      </c>
      <c r="D381" s="1545">
        <v>0</v>
      </c>
      <c r="E381" s="1545">
        <v>48240000</v>
      </c>
      <c r="F381" s="1545">
        <v>48240000</v>
      </c>
      <c r="G381" s="1545">
        <v>48500000</v>
      </c>
      <c r="H381" s="1543"/>
      <c r="I381" s="1543"/>
      <c r="J381" s="1543"/>
      <c r="K381" s="1543"/>
    </row>
    <row r="382" spans="1:11" ht="15" customHeight="1">
      <c r="A382" s="1543"/>
      <c r="B382" s="1543"/>
      <c r="C382" s="1546" t="s">
        <v>49</v>
      </c>
      <c r="D382" s="1545">
        <v>0</v>
      </c>
      <c r="E382" s="1545">
        <v>48240000</v>
      </c>
      <c r="F382" s="1545">
        <v>48240000</v>
      </c>
      <c r="G382" s="1545">
        <v>48500000</v>
      </c>
      <c r="H382" s="1543"/>
      <c r="I382" s="1543"/>
      <c r="J382" s="1543"/>
      <c r="K382" s="1543"/>
    </row>
    <row r="383" spans="1:11" ht="15" customHeight="1">
      <c r="A383" s="1543"/>
      <c r="B383" s="1543"/>
      <c r="C383" s="1546" t="s">
        <v>50</v>
      </c>
      <c r="D383" s="1545">
        <v>0</v>
      </c>
      <c r="E383" s="1545">
        <v>0</v>
      </c>
      <c r="F383" s="1545">
        <v>0</v>
      </c>
      <c r="G383" s="1545">
        <v>0</v>
      </c>
      <c r="H383" s="1543"/>
      <c r="I383" s="1543"/>
      <c r="J383" s="1543"/>
      <c r="K383" s="1543"/>
    </row>
    <row r="384" spans="1:11" ht="15" customHeight="1">
      <c r="A384" s="1543"/>
      <c r="B384" s="1543"/>
      <c r="C384" s="1546" t="s">
        <v>57</v>
      </c>
      <c r="D384" s="1545">
        <v>0</v>
      </c>
      <c r="E384" s="1545">
        <v>0</v>
      </c>
      <c r="F384" s="1545">
        <v>0</v>
      </c>
      <c r="G384" s="1545">
        <v>0</v>
      </c>
      <c r="H384" s="1543"/>
      <c r="I384" s="1543"/>
      <c r="J384" s="1543"/>
      <c r="K384" s="1543"/>
    </row>
    <row r="385" spans="1:11" ht="15" customHeight="1">
      <c r="A385" s="1543"/>
      <c r="B385" s="1543"/>
      <c r="C385" s="1546" t="s">
        <v>49</v>
      </c>
      <c r="D385" s="1545">
        <v>0</v>
      </c>
      <c r="E385" s="1545">
        <v>0</v>
      </c>
      <c r="F385" s="1545">
        <v>0</v>
      </c>
      <c r="G385" s="1545">
        <v>0</v>
      </c>
      <c r="H385" s="1543"/>
      <c r="I385" s="1543"/>
      <c r="J385" s="1543"/>
      <c r="K385" s="1543"/>
    </row>
    <row r="386" spans="1:11" ht="15" customHeight="1">
      <c r="A386" s="1543"/>
      <c r="B386" s="1543"/>
      <c r="C386" s="1546" t="s">
        <v>58</v>
      </c>
      <c r="D386" s="1545">
        <v>0</v>
      </c>
      <c r="E386" s="1545">
        <v>0</v>
      </c>
      <c r="F386" s="1545">
        <v>0</v>
      </c>
      <c r="G386" s="1545">
        <v>0</v>
      </c>
      <c r="H386" s="1543"/>
      <c r="I386" s="1543"/>
      <c r="J386" s="1543"/>
      <c r="K386" s="1543"/>
    </row>
    <row r="387" spans="1:11" ht="15" customHeight="1">
      <c r="A387" s="1543"/>
      <c r="B387" s="1543"/>
      <c r="C387" s="1546" t="s">
        <v>59</v>
      </c>
      <c r="D387" s="1545">
        <v>0</v>
      </c>
      <c r="E387" s="1545">
        <v>0</v>
      </c>
      <c r="F387" s="1545">
        <v>0</v>
      </c>
      <c r="G387" s="1545">
        <v>0</v>
      </c>
      <c r="H387" s="1543"/>
      <c r="I387" s="1543"/>
      <c r="J387" s="1543"/>
      <c r="K387" s="1543"/>
    </row>
    <row r="388" spans="1:11" ht="15" customHeight="1">
      <c r="A388" s="1543"/>
      <c r="B388" s="1543"/>
      <c r="C388" s="1546" t="s">
        <v>60</v>
      </c>
      <c r="D388" s="1545">
        <v>0</v>
      </c>
      <c r="E388" s="1545">
        <v>0</v>
      </c>
      <c r="F388" s="1545">
        <v>0</v>
      </c>
      <c r="G388" s="1545">
        <v>0</v>
      </c>
      <c r="H388" s="1543"/>
      <c r="I388" s="1543"/>
      <c r="J388" s="1543"/>
      <c r="K388" s="1543"/>
    </row>
    <row r="389" spans="1:11" ht="15" customHeight="1">
      <c r="A389" s="1543"/>
      <c r="B389" s="1543"/>
      <c r="C389" s="1546" t="s">
        <v>61</v>
      </c>
      <c r="D389" s="1545">
        <v>0</v>
      </c>
      <c r="E389" s="1545">
        <v>0</v>
      </c>
      <c r="F389" s="1545">
        <v>0</v>
      </c>
      <c r="G389" s="1545">
        <v>0</v>
      </c>
      <c r="H389" s="1543"/>
      <c r="I389" s="1543"/>
      <c r="J389" s="1543"/>
      <c r="K389" s="1543"/>
    </row>
    <row r="390" spans="1:11" ht="15" customHeight="1">
      <c r="A390" s="1543"/>
      <c r="B390" s="1543"/>
      <c r="C390" s="1546" t="s">
        <v>62</v>
      </c>
      <c r="D390" s="1545">
        <v>0</v>
      </c>
      <c r="E390" s="1545">
        <v>15000000</v>
      </c>
      <c r="F390" s="1545">
        <v>1500000</v>
      </c>
      <c r="G390" s="1545">
        <v>1500000</v>
      </c>
      <c r="H390" s="1543"/>
      <c r="I390" s="1543"/>
      <c r="J390" s="1543"/>
      <c r="K390" s="1543"/>
    </row>
    <row r="391" spans="1:11" ht="15" customHeight="1">
      <c r="A391" s="1543"/>
      <c r="B391" s="1543"/>
      <c r="C391" s="1546" t="s">
        <v>49</v>
      </c>
      <c r="D391" s="1545">
        <v>0</v>
      </c>
      <c r="E391" s="1545">
        <v>15000000</v>
      </c>
      <c r="F391" s="1545">
        <v>1500000</v>
      </c>
      <c r="G391" s="1545">
        <v>1500000</v>
      </c>
      <c r="H391" s="1543"/>
      <c r="I391" s="1543"/>
      <c r="J391" s="1543"/>
      <c r="K391" s="1543"/>
    </row>
    <row r="392" spans="1:11" ht="15" customHeight="1">
      <c r="A392" s="1543"/>
      <c r="B392" s="1543"/>
      <c r="C392" s="1546" t="s">
        <v>58</v>
      </c>
      <c r="D392" s="1545">
        <v>0</v>
      </c>
      <c r="E392" s="1545">
        <v>0</v>
      </c>
      <c r="F392" s="1545">
        <v>0</v>
      </c>
      <c r="G392" s="1545">
        <v>0</v>
      </c>
      <c r="H392" s="1543"/>
      <c r="I392" s="1543"/>
      <c r="J392" s="1543"/>
      <c r="K392" s="1543"/>
    </row>
    <row r="393" spans="1:11" ht="15" customHeight="1">
      <c r="A393" s="1543"/>
      <c r="B393" s="1543"/>
      <c r="C393" s="1546" t="s">
        <v>59</v>
      </c>
      <c r="D393" s="1545">
        <v>0</v>
      </c>
      <c r="E393" s="1545">
        <v>0</v>
      </c>
      <c r="F393" s="1545">
        <v>0</v>
      </c>
      <c r="G393" s="1545">
        <v>0</v>
      </c>
      <c r="H393" s="1543"/>
      <c r="I393" s="1543"/>
      <c r="J393" s="1543"/>
      <c r="K393" s="1543"/>
    </row>
    <row r="394" spans="1:11" ht="15" customHeight="1">
      <c r="A394" s="1543"/>
      <c r="B394" s="1543"/>
      <c r="C394" s="1546" t="s">
        <v>60</v>
      </c>
      <c r="D394" s="1545">
        <v>0</v>
      </c>
      <c r="E394" s="1545">
        <v>0</v>
      </c>
      <c r="F394" s="1545">
        <v>0</v>
      </c>
      <c r="G394" s="1545">
        <v>0</v>
      </c>
      <c r="H394" s="1543"/>
      <c r="I394" s="1543"/>
      <c r="J394" s="1543"/>
      <c r="K394" s="1543"/>
    </row>
    <row r="395" spans="1:11" ht="15" customHeight="1">
      <c r="A395" s="1543"/>
      <c r="B395" s="1543"/>
      <c r="C395" s="1546" t="s">
        <v>61</v>
      </c>
      <c r="D395" s="1545">
        <v>0</v>
      </c>
      <c r="E395" s="1545">
        <v>0</v>
      </c>
      <c r="F395" s="1545">
        <v>0</v>
      </c>
      <c r="G395" s="1545">
        <v>0</v>
      </c>
      <c r="H395" s="1543"/>
      <c r="I395" s="1543"/>
      <c r="J395" s="1543"/>
      <c r="K395" s="1543"/>
    </row>
    <row r="396" spans="1:11" ht="15" customHeight="1">
      <c r="A396" s="1543"/>
      <c r="B396" s="1543"/>
      <c r="C396" s="1546" t="s">
        <v>63</v>
      </c>
      <c r="D396" s="1545">
        <v>0</v>
      </c>
      <c r="E396" s="1545">
        <v>0</v>
      </c>
      <c r="F396" s="1545">
        <v>0</v>
      </c>
      <c r="G396" s="1545">
        <v>0</v>
      </c>
      <c r="H396" s="1543"/>
      <c r="I396" s="1543"/>
      <c r="J396" s="1543"/>
      <c r="K396" s="1543"/>
    </row>
    <row r="397" spans="1:11" ht="15" customHeight="1">
      <c r="A397" s="1543"/>
      <c r="B397" s="1543"/>
      <c r="C397" s="1546" t="s">
        <v>49</v>
      </c>
      <c r="D397" s="1545">
        <v>0</v>
      </c>
      <c r="E397" s="1545">
        <v>0</v>
      </c>
      <c r="F397" s="1545">
        <v>0</v>
      </c>
      <c r="G397" s="1545">
        <v>0</v>
      </c>
      <c r="H397" s="1543"/>
      <c r="I397" s="1543"/>
      <c r="J397" s="1543"/>
      <c r="K397" s="1543"/>
    </row>
    <row r="398" spans="1:11" ht="15" customHeight="1">
      <c r="A398" s="1543"/>
      <c r="B398" s="1543"/>
      <c r="C398" s="1546" t="s">
        <v>58</v>
      </c>
      <c r="D398" s="1545">
        <v>0</v>
      </c>
      <c r="E398" s="1545">
        <v>0</v>
      </c>
      <c r="F398" s="1545">
        <v>0</v>
      </c>
      <c r="G398" s="1545">
        <v>0</v>
      </c>
      <c r="H398" s="1543"/>
      <c r="I398" s="1543"/>
      <c r="J398" s="1543"/>
      <c r="K398" s="1543"/>
    </row>
    <row r="399" spans="1:11" ht="15" customHeight="1">
      <c r="A399" s="1543"/>
      <c r="B399" s="1543"/>
      <c r="C399" s="1546" t="s">
        <v>59</v>
      </c>
      <c r="D399" s="1545">
        <v>0</v>
      </c>
      <c r="E399" s="1545">
        <v>0</v>
      </c>
      <c r="F399" s="1545">
        <v>0</v>
      </c>
      <c r="G399" s="1545">
        <v>0</v>
      </c>
      <c r="H399" s="1543"/>
      <c r="I399" s="1543"/>
      <c r="J399" s="1543"/>
      <c r="K399" s="1543"/>
    </row>
    <row r="400" spans="1:11" ht="15" customHeight="1">
      <c r="A400" s="1543"/>
      <c r="B400" s="1543"/>
      <c r="C400" s="1546" t="s">
        <v>60</v>
      </c>
      <c r="D400" s="1545">
        <v>0</v>
      </c>
      <c r="E400" s="1545">
        <v>0</v>
      </c>
      <c r="F400" s="1545">
        <v>0</v>
      </c>
      <c r="G400" s="1545">
        <v>0</v>
      </c>
      <c r="H400" s="1543"/>
      <c r="I400" s="1543"/>
      <c r="J400" s="1543"/>
      <c r="K400" s="1543"/>
    </row>
    <row r="401" spans="1:11" ht="15" customHeight="1">
      <c r="A401" s="1543"/>
      <c r="B401" s="1543"/>
      <c r="C401" s="1546" t="s">
        <v>61</v>
      </c>
      <c r="D401" s="1545">
        <v>0</v>
      </c>
      <c r="E401" s="1545">
        <v>0</v>
      </c>
      <c r="F401" s="1545">
        <v>0</v>
      </c>
      <c r="G401" s="1545">
        <v>0</v>
      </c>
      <c r="H401" s="1543"/>
      <c r="I401" s="1543"/>
      <c r="J401" s="1543"/>
      <c r="K401" s="1543"/>
    </row>
    <row r="402" spans="1:11" ht="15" customHeight="1">
      <c r="A402" s="1543"/>
      <c r="B402" s="1543"/>
      <c r="C402" s="1546" t="s">
        <v>64</v>
      </c>
      <c r="D402" s="1545">
        <v>0</v>
      </c>
      <c r="E402" s="1545">
        <v>0</v>
      </c>
      <c r="F402" s="1545">
        <v>0</v>
      </c>
      <c r="G402" s="1545">
        <v>0</v>
      </c>
      <c r="H402" s="1543"/>
      <c r="I402" s="1543"/>
      <c r="J402" s="1543"/>
      <c r="K402" s="1543"/>
    </row>
    <row r="403" spans="1:11" ht="15" customHeight="1">
      <c r="A403" s="1543"/>
      <c r="B403" s="1543"/>
      <c r="C403" s="1546" t="s">
        <v>65</v>
      </c>
      <c r="D403" s="1545">
        <v>0</v>
      </c>
      <c r="E403" s="1545">
        <v>0</v>
      </c>
      <c r="F403" s="1545">
        <v>0</v>
      </c>
      <c r="G403" s="1545">
        <v>0</v>
      </c>
      <c r="H403" s="1543"/>
      <c r="I403" s="1543"/>
      <c r="J403" s="1543"/>
      <c r="K403" s="1543"/>
    </row>
    <row r="404" spans="1:11" ht="20.100000000000001" customHeight="1">
      <c r="A404" s="1543"/>
      <c r="B404" s="1543"/>
      <c r="C404" s="1544" t="s">
        <v>18</v>
      </c>
      <c r="D404" s="1543"/>
      <c r="E404" s="1543"/>
      <c r="F404" s="1543"/>
      <c r="G404" s="1543"/>
      <c r="H404" s="1543"/>
      <c r="I404" s="1543"/>
      <c r="J404" s="1543"/>
      <c r="K404" s="1543"/>
    </row>
  </sheetData>
  <mergeCells count="40">
    <mergeCell ref="D305:G305"/>
    <mergeCell ref="D307:G307"/>
    <mergeCell ref="C316:G316"/>
    <mergeCell ref="C203:G203"/>
    <mergeCell ref="D248:G248"/>
    <mergeCell ref="D249:G249"/>
    <mergeCell ref="D250:G250"/>
    <mergeCell ref="D251:G251"/>
    <mergeCell ref="C260:G260"/>
    <mergeCell ref="D306:G306"/>
    <mergeCell ref="D24:G24"/>
    <mergeCell ref="C33:G33"/>
    <mergeCell ref="D194:G194"/>
    <mergeCell ref="D79:G79"/>
    <mergeCell ref="D80:G80"/>
    <mergeCell ref="C89:G89"/>
    <mergeCell ref="D134:G134"/>
    <mergeCell ref="D135:G135"/>
    <mergeCell ref="D136:G136"/>
    <mergeCell ref="C145:G145"/>
    <mergeCell ref="D78:G78"/>
    <mergeCell ref="C190:G190"/>
    <mergeCell ref="D191:G191"/>
    <mergeCell ref="D192:G192"/>
    <mergeCell ref="D193:G193"/>
    <mergeCell ref="C20:G20"/>
    <mergeCell ref="D21:G21"/>
    <mergeCell ref="D22:G22"/>
    <mergeCell ref="D23:G23"/>
    <mergeCell ref="D6:G6"/>
    <mergeCell ref="D7:G7"/>
    <mergeCell ref="C8:G8"/>
    <mergeCell ref="C9:G9"/>
    <mergeCell ref="D10:G10"/>
    <mergeCell ref="D14:G14"/>
    <mergeCell ref="C1:G1"/>
    <mergeCell ref="C2:G2"/>
    <mergeCell ref="D3:G3"/>
    <mergeCell ref="D4:G4"/>
    <mergeCell ref="D5:G5"/>
  </mergeCells>
  <pageMargins left="0" right="0" top="0" bottom="0" header="0" footer="0"/>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119"/>
  <sheetViews>
    <sheetView view="pageBreakPreview" topLeftCell="B41" zoomScale="73" zoomScaleNormal="100" zoomScaleSheetLayoutView="73" workbookViewId="0">
      <selection activeCell="V137" sqref="V137"/>
    </sheetView>
  </sheetViews>
  <sheetFormatPr defaultColWidth="9.125" defaultRowHeight="14.25"/>
  <cols>
    <col min="1" max="1" width="13.25" style="24" hidden="1"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23"/>
      <c r="B1" s="23"/>
      <c r="C1" s="1856" t="s">
        <v>0</v>
      </c>
      <c r="D1" s="1857"/>
      <c r="E1" s="1857"/>
      <c r="F1" s="1857"/>
      <c r="G1" s="1857"/>
      <c r="H1" s="23"/>
      <c r="I1" s="23"/>
      <c r="J1" s="23"/>
      <c r="K1" s="23"/>
    </row>
    <row r="2" spans="1:11" ht="24.95" customHeight="1">
      <c r="A2" s="23"/>
      <c r="B2" s="23"/>
      <c r="C2" s="1858" t="s">
        <v>1</v>
      </c>
      <c r="D2" s="1859"/>
      <c r="E2" s="1859"/>
      <c r="F2" s="1859"/>
      <c r="G2" s="1859"/>
      <c r="H2" s="23"/>
      <c r="I2" s="23"/>
      <c r="J2" s="23"/>
      <c r="K2" s="23"/>
    </row>
    <row r="3" spans="1:11" ht="14.1" customHeight="1">
      <c r="A3" s="23"/>
      <c r="B3" s="23"/>
      <c r="C3" s="25" t="s">
        <v>2</v>
      </c>
      <c r="D3" s="1860" t="s">
        <v>3260</v>
      </c>
      <c r="E3" s="1861"/>
      <c r="F3" s="1861"/>
      <c r="G3" s="1861"/>
      <c r="H3" s="23"/>
      <c r="I3" s="23"/>
      <c r="J3" s="23"/>
      <c r="K3" s="23"/>
    </row>
    <row r="4" spans="1:11" ht="14.1" customHeight="1">
      <c r="A4" s="23"/>
      <c r="B4" s="23"/>
      <c r="C4" s="25" t="s">
        <v>4</v>
      </c>
      <c r="D4" s="1860" t="s">
        <v>3259</v>
      </c>
      <c r="E4" s="1861"/>
      <c r="F4" s="1861"/>
      <c r="G4" s="1861"/>
      <c r="H4" s="23"/>
      <c r="I4" s="23"/>
      <c r="J4" s="23"/>
      <c r="K4" s="23"/>
    </row>
    <row r="5" spans="1:11" ht="14.1" customHeight="1">
      <c r="A5" s="23"/>
      <c r="B5" s="23"/>
      <c r="C5" s="25" t="s">
        <v>6</v>
      </c>
      <c r="D5" s="1860" t="s">
        <v>3274</v>
      </c>
      <c r="E5" s="1861"/>
      <c r="F5" s="1861"/>
      <c r="G5" s="1861"/>
      <c r="H5" s="23"/>
      <c r="I5" s="23"/>
      <c r="J5" s="23"/>
      <c r="K5" s="23"/>
    </row>
    <row r="6" spans="1:11" ht="14.1" customHeight="1">
      <c r="A6" s="23"/>
      <c r="B6" s="23"/>
      <c r="C6" s="25" t="s">
        <v>8</v>
      </c>
      <c r="D6" s="1860" t="s">
        <v>3273</v>
      </c>
      <c r="E6" s="1861"/>
      <c r="F6" s="1861"/>
      <c r="G6" s="1861"/>
      <c r="H6" s="23"/>
      <c r="I6" s="23"/>
      <c r="J6" s="23"/>
      <c r="K6" s="23"/>
    </row>
    <row r="7" spans="1:11" ht="14.1" customHeight="1">
      <c r="A7" s="23"/>
      <c r="B7" s="23"/>
      <c r="C7" s="25" t="s">
        <v>10</v>
      </c>
      <c r="D7" s="1862" t="s">
        <v>11</v>
      </c>
      <c r="E7" s="1863"/>
      <c r="F7" s="1863"/>
      <c r="G7" s="1863"/>
      <c r="H7" s="23"/>
      <c r="I7" s="23"/>
      <c r="J7" s="23"/>
      <c r="K7" s="23"/>
    </row>
    <row r="8" spans="1:11" ht="14.1" customHeight="1">
      <c r="A8" s="23"/>
      <c r="B8" s="23"/>
      <c r="C8" s="1864" t="s">
        <v>12</v>
      </c>
      <c r="D8" s="1865"/>
      <c r="E8" s="1865"/>
      <c r="F8" s="1865"/>
      <c r="G8" s="1865"/>
      <c r="H8" s="23"/>
      <c r="I8" s="23"/>
      <c r="J8" s="23"/>
      <c r="K8" s="23"/>
    </row>
    <row r="9" spans="1:11" ht="20.100000000000001" customHeight="1">
      <c r="A9" s="23"/>
      <c r="B9" s="23"/>
      <c r="C9" s="1866" t="s">
        <v>3272</v>
      </c>
      <c r="D9" s="1867"/>
      <c r="E9" s="1867"/>
      <c r="F9" s="1867"/>
      <c r="G9" s="1867"/>
      <c r="H9" s="23"/>
      <c r="I9" s="23"/>
      <c r="J9" s="23"/>
      <c r="K9" s="23"/>
    </row>
    <row r="10" spans="1:11" ht="57.95" customHeight="1">
      <c r="A10" s="23"/>
      <c r="B10" s="23"/>
      <c r="C10" s="26" t="s">
        <v>14</v>
      </c>
      <c r="D10" s="1854" t="s">
        <v>3271</v>
      </c>
      <c r="E10" s="1855"/>
      <c r="F10" s="1855"/>
      <c r="G10" s="1855"/>
      <c r="H10" s="23"/>
      <c r="I10" s="23"/>
      <c r="J10" s="23"/>
      <c r="K10" s="23"/>
    </row>
    <row r="11" spans="1:11" ht="27.95" customHeight="1">
      <c r="A11" s="23"/>
      <c r="B11" s="23"/>
      <c r="C11" s="27" t="s">
        <v>209</v>
      </c>
      <c r="D11" s="28">
        <v>2023</v>
      </c>
      <c r="E11" s="28">
        <v>2024</v>
      </c>
      <c r="F11" s="28">
        <v>2025</v>
      </c>
      <c r="G11" s="28">
        <v>2026</v>
      </c>
      <c r="H11" s="23"/>
      <c r="I11" s="23"/>
      <c r="J11" s="23"/>
      <c r="K11" s="23"/>
    </row>
    <row r="12" spans="1:11" ht="14.1" customHeight="1">
      <c r="A12" s="23"/>
      <c r="B12" s="23"/>
      <c r="C12" s="29"/>
      <c r="D12" s="30" t="s">
        <v>22</v>
      </c>
      <c r="E12" s="30" t="s">
        <v>23</v>
      </c>
      <c r="F12" s="30" t="s">
        <v>23</v>
      </c>
      <c r="G12" s="30" t="s">
        <v>23</v>
      </c>
      <c r="H12" s="23"/>
      <c r="I12" s="23"/>
      <c r="J12" s="23"/>
      <c r="K12" s="23"/>
    </row>
    <row r="13" spans="1:11" ht="41.1" customHeight="1">
      <c r="A13" s="23"/>
      <c r="B13" s="23"/>
      <c r="C13" s="27" t="s">
        <v>3270</v>
      </c>
      <c r="D13" s="31" t="s">
        <v>1497</v>
      </c>
      <c r="E13" s="31" t="s">
        <v>3269</v>
      </c>
      <c r="F13" s="31" t="s">
        <v>2386</v>
      </c>
      <c r="G13" s="31" t="s">
        <v>3268</v>
      </c>
      <c r="H13" s="23"/>
      <c r="I13" s="23"/>
      <c r="J13" s="23"/>
      <c r="K13" s="23"/>
    </row>
    <row r="14" spans="1:11" ht="57.95" customHeight="1">
      <c r="A14" s="23"/>
      <c r="B14" s="23"/>
      <c r="C14" s="26" t="s">
        <v>16</v>
      </c>
      <c r="D14" s="1854" t="s">
        <v>3267</v>
      </c>
      <c r="E14" s="1855"/>
      <c r="F14" s="1855"/>
      <c r="G14" s="1855"/>
      <c r="H14" s="23"/>
      <c r="I14" s="23"/>
      <c r="J14" s="23"/>
      <c r="K14" s="23"/>
    </row>
    <row r="15" spans="1:11" ht="27.95" customHeight="1">
      <c r="A15" s="23"/>
      <c r="B15" s="23"/>
      <c r="C15" s="27" t="s">
        <v>223</v>
      </c>
      <c r="D15" s="28">
        <v>2023</v>
      </c>
      <c r="E15" s="28">
        <v>2024</v>
      </c>
      <c r="F15" s="28">
        <v>2025</v>
      </c>
      <c r="G15" s="28">
        <v>2026</v>
      </c>
      <c r="H15" s="23"/>
      <c r="I15" s="23"/>
      <c r="J15" s="23"/>
      <c r="K15" s="23"/>
    </row>
    <row r="16" spans="1:11" ht="14.1" customHeight="1">
      <c r="A16" s="23"/>
      <c r="B16" s="23"/>
      <c r="C16" s="29"/>
      <c r="D16" s="30" t="s">
        <v>22</v>
      </c>
      <c r="E16" s="30" t="s">
        <v>23</v>
      </c>
      <c r="F16" s="30" t="s">
        <v>23</v>
      </c>
      <c r="G16" s="30" t="s">
        <v>23</v>
      </c>
      <c r="H16" s="23"/>
      <c r="I16" s="23"/>
      <c r="J16" s="23"/>
      <c r="K16" s="23"/>
    </row>
    <row r="17" spans="1:11" ht="41.1" customHeight="1">
      <c r="A17" s="23"/>
      <c r="B17" s="23"/>
      <c r="C17" s="27" t="s">
        <v>3266</v>
      </c>
      <c r="D17" s="31" t="s">
        <v>270</v>
      </c>
      <c r="E17" s="31" t="s">
        <v>126</v>
      </c>
      <c r="F17" s="31" t="s">
        <v>301</v>
      </c>
      <c r="G17" s="31" t="s">
        <v>163</v>
      </c>
      <c r="H17" s="23"/>
      <c r="I17" s="23"/>
      <c r="J17" s="23"/>
      <c r="K17" s="23"/>
    </row>
    <row r="18" spans="1:11" ht="14.1" customHeight="1">
      <c r="A18" s="23"/>
      <c r="B18" s="23"/>
      <c r="C18" s="1852" t="s">
        <v>66</v>
      </c>
      <c r="D18" s="1853"/>
      <c r="E18" s="1853"/>
      <c r="F18" s="1853"/>
      <c r="G18" s="1853"/>
      <c r="H18" s="23"/>
      <c r="I18" s="23"/>
      <c r="J18" s="23"/>
      <c r="K18" s="23"/>
    </row>
    <row r="19" spans="1:11" ht="14.1" customHeight="1">
      <c r="A19" s="23"/>
      <c r="B19" s="23"/>
      <c r="C19" s="32" t="s">
        <v>3265</v>
      </c>
      <c r="D19" s="1852" t="s">
        <v>3264</v>
      </c>
      <c r="E19" s="1853"/>
      <c r="F19" s="1853"/>
      <c r="G19" s="1853"/>
      <c r="H19" s="23"/>
      <c r="I19" s="23"/>
      <c r="J19" s="23"/>
      <c r="K19" s="23"/>
    </row>
    <row r="20" spans="1:11" ht="14.1" customHeight="1">
      <c r="A20" s="23"/>
      <c r="B20" s="23"/>
      <c r="C20" s="33" t="s">
        <v>19</v>
      </c>
      <c r="D20" s="1850" t="s">
        <v>3263</v>
      </c>
      <c r="E20" s="1851"/>
      <c r="F20" s="1851"/>
      <c r="G20" s="1851"/>
      <c r="H20" s="23"/>
      <c r="I20" s="23"/>
      <c r="J20" s="23"/>
      <c r="K20" s="23"/>
    </row>
    <row r="21" spans="1:11" ht="14.1" customHeight="1">
      <c r="A21" s="23"/>
      <c r="B21" s="23"/>
      <c r="C21" s="34" t="s">
        <v>20</v>
      </c>
      <c r="D21" s="1846" t="s">
        <v>3263</v>
      </c>
      <c r="E21" s="1847"/>
      <c r="F21" s="1847"/>
      <c r="G21" s="1847"/>
      <c r="H21" s="23"/>
      <c r="I21" s="23"/>
      <c r="J21" s="23"/>
      <c r="K21" s="23"/>
    </row>
    <row r="22" spans="1:11" ht="14.1" customHeight="1">
      <c r="A22" s="23"/>
      <c r="B22" s="23"/>
      <c r="C22" s="34" t="s">
        <v>21</v>
      </c>
      <c r="D22" s="1846" t="s">
        <v>3262</v>
      </c>
      <c r="E22" s="1847"/>
      <c r="F22" s="1847"/>
      <c r="G22" s="1847"/>
      <c r="H22" s="23"/>
      <c r="I22" s="23"/>
      <c r="J22" s="23"/>
      <c r="K22" s="23"/>
    </row>
    <row r="23" spans="1:11" ht="15" customHeight="1">
      <c r="A23" s="23"/>
      <c r="B23" s="23"/>
      <c r="C23" s="35"/>
      <c r="D23" s="36">
        <v>2023</v>
      </c>
      <c r="E23" s="36">
        <v>2024</v>
      </c>
      <c r="F23" s="36">
        <v>2025</v>
      </c>
      <c r="G23" s="36">
        <v>2026</v>
      </c>
      <c r="H23" s="23"/>
      <c r="I23" s="23"/>
      <c r="J23" s="23"/>
      <c r="K23" s="23"/>
    </row>
    <row r="24" spans="1:11" ht="15" customHeight="1">
      <c r="A24" s="23"/>
      <c r="B24" s="23"/>
      <c r="C24" s="37"/>
      <c r="D24" s="38" t="s">
        <v>22</v>
      </c>
      <c r="E24" s="38" t="s">
        <v>23</v>
      </c>
      <c r="F24" s="38" t="s">
        <v>23</v>
      </c>
      <c r="G24" s="38" t="s">
        <v>23</v>
      </c>
      <c r="H24" s="23"/>
      <c r="I24" s="23"/>
      <c r="J24" s="23"/>
      <c r="K24" s="23"/>
    </row>
    <row r="25" spans="1:11" ht="14.1" customHeight="1">
      <c r="A25" s="23"/>
      <c r="B25" s="23"/>
      <c r="C25" s="27" t="s">
        <v>33</v>
      </c>
      <c r="D25" s="31" t="s">
        <v>18</v>
      </c>
      <c r="E25" s="31" t="s">
        <v>34</v>
      </c>
      <c r="F25" s="31" t="s">
        <v>34</v>
      </c>
      <c r="G25" s="31" t="s">
        <v>34</v>
      </c>
      <c r="H25" s="23"/>
      <c r="I25" s="23"/>
      <c r="J25" s="23"/>
      <c r="K25" s="23"/>
    </row>
    <row r="26" spans="1:11" ht="14.1" customHeight="1">
      <c r="A26" s="23"/>
      <c r="B26" s="23"/>
      <c r="C26" s="27" t="s">
        <v>35</v>
      </c>
      <c r="D26" s="31" t="s">
        <v>18</v>
      </c>
      <c r="E26" s="31" t="s">
        <v>1735</v>
      </c>
      <c r="F26" s="31" t="s">
        <v>3261</v>
      </c>
      <c r="G26" s="31" t="s">
        <v>3261</v>
      </c>
      <c r="H26" s="23"/>
      <c r="I26" s="23"/>
      <c r="J26" s="23"/>
      <c r="K26" s="23"/>
    </row>
    <row r="27" spans="1:11" ht="14.1" customHeight="1">
      <c r="A27" s="23"/>
      <c r="B27" s="23"/>
      <c r="C27" s="27" t="s">
        <v>40</v>
      </c>
      <c r="D27" s="31" t="s">
        <v>42</v>
      </c>
      <c r="E27" s="31" t="s">
        <v>1735</v>
      </c>
      <c r="F27" s="31" t="s">
        <v>3261</v>
      </c>
      <c r="G27" s="31" t="s">
        <v>3261</v>
      </c>
      <c r="H27" s="23"/>
      <c r="I27" s="23"/>
      <c r="J27" s="23"/>
      <c r="K27" s="23"/>
    </row>
    <row r="28" spans="1:11" ht="14.1" customHeight="1">
      <c r="A28" s="23"/>
      <c r="B28" s="23"/>
      <c r="C28" s="27" t="s">
        <v>41</v>
      </c>
      <c r="D28" s="31" t="s">
        <v>18</v>
      </c>
      <c r="E28" s="31" t="s">
        <v>18</v>
      </c>
      <c r="F28" s="31" t="s">
        <v>42</v>
      </c>
      <c r="G28" s="31" t="s">
        <v>42</v>
      </c>
      <c r="H28" s="23"/>
      <c r="I28" s="23"/>
      <c r="J28" s="23"/>
      <c r="K28" s="23"/>
    </row>
    <row r="29" spans="1:11" ht="14.1" customHeight="1">
      <c r="A29" s="23"/>
      <c r="B29" s="23"/>
      <c r="C29" s="27" t="s">
        <v>43</v>
      </c>
      <c r="D29" s="31" t="s">
        <v>18</v>
      </c>
      <c r="E29" s="31" t="s">
        <v>18</v>
      </c>
      <c r="F29" s="31" t="s">
        <v>284</v>
      </c>
      <c r="G29" s="31" t="s">
        <v>42</v>
      </c>
      <c r="H29" s="23"/>
      <c r="I29" s="23"/>
      <c r="J29" s="23"/>
      <c r="K29" s="23"/>
    </row>
    <row r="30" spans="1:11" ht="14.1" customHeight="1">
      <c r="A30" s="23"/>
      <c r="B30" s="23"/>
      <c r="C30" s="27" t="s">
        <v>47</v>
      </c>
      <c r="D30" s="31" t="s">
        <v>18</v>
      </c>
      <c r="E30" s="31" t="s">
        <v>18</v>
      </c>
      <c r="F30" s="31" t="s">
        <v>284</v>
      </c>
      <c r="G30" s="31" t="s">
        <v>42</v>
      </c>
      <c r="H30" s="23"/>
      <c r="I30" s="23"/>
      <c r="J30" s="23"/>
      <c r="K30" s="23"/>
    </row>
    <row r="31" spans="1:11" ht="14.1" customHeight="1">
      <c r="A31" s="23"/>
      <c r="B31" s="23"/>
      <c r="C31" s="1848" t="s">
        <v>24</v>
      </c>
      <c r="D31" s="1849"/>
      <c r="E31" s="1849"/>
      <c r="F31" s="1849"/>
      <c r="G31" s="1849"/>
      <c r="H31" s="23"/>
      <c r="I31" s="23"/>
      <c r="J31" s="23"/>
      <c r="K31" s="23"/>
    </row>
    <row r="32" spans="1:11" ht="14.1" customHeight="1">
      <c r="A32" s="23"/>
      <c r="B32" s="23"/>
      <c r="C32" s="35"/>
      <c r="D32" s="36">
        <v>2023</v>
      </c>
      <c r="E32" s="36">
        <v>2024</v>
      </c>
      <c r="F32" s="36">
        <v>2025</v>
      </c>
      <c r="G32" s="36">
        <v>2026</v>
      </c>
      <c r="H32" s="23"/>
      <c r="I32" s="23"/>
      <c r="J32" s="23"/>
      <c r="K32" s="23"/>
    </row>
    <row r="33" spans="1:11" ht="14.1" customHeight="1">
      <c r="A33" s="23"/>
      <c r="B33" s="23"/>
      <c r="C33" s="37"/>
      <c r="D33" s="38" t="s">
        <v>22</v>
      </c>
      <c r="E33" s="38" t="s">
        <v>23</v>
      </c>
      <c r="F33" s="38" t="s">
        <v>23</v>
      </c>
      <c r="G33" s="38" t="s">
        <v>23</v>
      </c>
      <c r="H33" s="23"/>
      <c r="I33" s="23"/>
      <c r="J33" s="23"/>
      <c r="K33" s="23"/>
    </row>
    <row r="34" spans="1:11" ht="14.1" customHeight="1">
      <c r="A34" s="23"/>
      <c r="B34" s="23"/>
      <c r="C34" s="39" t="s">
        <v>48</v>
      </c>
      <c r="D34" s="1462" t="s">
        <v>18</v>
      </c>
      <c r="E34" s="40">
        <v>0</v>
      </c>
      <c r="F34" s="40">
        <v>0</v>
      </c>
      <c r="G34" s="40">
        <v>0</v>
      </c>
      <c r="H34" s="23"/>
      <c r="I34" s="23"/>
      <c r="J34" s="23"/>
      <c r="K34" s="23"/>
    </row>
    <row r="35" spans="1:11" ht="14.1" customHeight="1">
      <c r="A35" s="23"/>
      <c r="B35" s="23"/>
      <c r="C35" s="39" t="s">
        <v>49</v>
      </c>
      <c r="D35" s="1462" t="s">
        <v>18</v>
      </c>
      <c r="E35" s="40">
        <v>0</v>
      </c>
      <c r="F35" s="40">
        <v>0</v>
      </c>
      <c r="G35" s="40">
        <v>0</v>
      </c>
      <c r="H35" s="23"/>
      <c r="I35" s="23"/>
      <c r="J35" s="23"/>
      <c r="K35" s="23"/>
    </row>
    <row r="36" spans="1:11" ht="14.1" customHeight="1">
      <c r="A36" s="23"/>
      <c r="B36" s="23"/>
      <c r="C36" s="39" t="s">
        <v>50</v>
      </c>
      <c r="D36" s="1462" t="s">
        <v>18</v>
      </c>
      <c r="E36" s="40">
        <v>0</v>
      </c>
      <c r="F36" s="40">
        <v>0</v>
      </c>
      <c r="G36" s="40">
        <v>0</v>
      </c>
      <c r="H36" s="23"/>
      <c r="I36" s="23"/>
      <c r="J36" s="23"/>
      <c r="K36" s="23"/>
    </row>
    <row r="37" spans="1:11" ht="14.1" customHeight="1">
      <c r="A37" s="23"/>
      <c r="B37" s="23"/>
      <c r="C37" s="39" t="s">
        <v>51</v>
      </c>
      <c r="D37" s="1462" t="s">
        <v>18</v>
      </c>
      <c r="E37" s="40">
        <v>0</v>
      </c>
      <c r="F37" s="40">
        <v>0</v>
      </c>
      <c r="G37" s="40">
        <v>0</v>
      </c>
      <c r="H37" s="23"/>
      <c r="I37" s="23"/>
      <c r="J37" s="23"/>
      <c r="K37" s="23"/>
    </row>
    <row r="38" spans="1:11" ht="14.1" customHeight="1">
      <c r="A38" s="23"/>
      <c r="B38" s="23"/>
      <c r="C38" s="39" t="s">
        <v>49</v>
      </c>
      <c r="D38" s="1462" t="s">
        <v>18</v>
      </c>
      <c r="E38" s="40">
        <v>0</v>
      </c>
      <c r="F38" s="40">
        <v>0</v>
      </c>
      <c r="G38" s="40">
        <v>0</v>
      </c>
      <c r="H38" s="23"/>
      <c r="I38" s="23"/>
      <c r="J38" s="23"/>
      <c r="K38" s="23"/>
    </row>
    <row r="39" spans="1:11" ht="14.1" customHeight="1">
      <c r="A39" s="23"/>
      <c r="B39" s="23"/>
      <c r="C39" s="39" t="s">
        <v>50</v>
      </c>
      <c r="D39" s="1462" t="s">
        <v>18</v>
      </c>
      <c r="E39" s="40">
        <v>0</v>
      </c>
      <c r="F39" s="40">
        <v>0</v>
      </c>
      <c r="G39" s="40">
        <v>0</v>
      </c>
      <c r="H39" s="23"/>
      <c r="I39" s="23"/>
      <c r="J39" s="23"/>
      <c r="K39" s="23"/>
    </row>
    <row r="40" spans="1:11" ht="14.1" customHeight="1">
      <c r="A40" s="23"/>
      <c r="B40" s="23"/>
      <c r="C40" s="39" t="s">
        <v>52</v>
      </c>
      <c r="D40" s="1462" t="s">
        <v>18</v>
      </c>
      <c r="E40" s="40">
        <v>0</v>
      </c>
      <c r="F40" s="40">
        <v>0</v>
      </c>
      <c r="G40" s="40">
        <v>0</v>
      </c>
      <c r="H40" s="23"/>
      <c r="I40" s="23"/>
      <c r="J40" s="23"/>
      <c r="K40" s="23"/>
    </row>
    <row r="41" spans="1:11" ht="14.1" customHeight="1">
      <c r="A41" s="23"/>
      <c r="B41" s="23"/>
      <c r="C41" s="39" t="s">
        <v>49</v>
      </c>
      <c r="D41" s="1462" t="s">
        <v>18</v>
      </c>
      <c r="E41" s="40">
        <v>0</v>
      </c>
      <c r="F41" s="40">
        <v>0</v>
      </c>
      <c r="G41" s="40">
        <v>0</v>
      </c>
      <c r="H41" s="23"/>
      <c r="I41" s="23"/>
      <c r="J41" s="23"/>
      <c r="K41" s="23"/>
    </row>
    <row r="42" spans="1:11" ht="14.1" customHeight="1">
      <c r="A42" s="23"/>
      <c r="B42" s="23"/>
      <c r="C42" s="39" t="s">
        <v>50</v>
      </c>
      <c r="D42" s="1462" t="s">
        <v>18</v>
      </c>
      <c r="E42" s="40">
        <v>0</v>
      </c>
      <c r="F42" s="40">
        <v>0</v>
      </c>
      <c r="G42" s="40">
        <v>0</v>
      </c>
      <c r="H42" s="23"/>
      <c r="I42" s="23"/>
      <c r="J42" s="23"/>
      <c r="K42" s="23"/>
    </row>
    <row r="43" spans="1:11" ht="14.1" customHeight="1">
      <c r="A43" s="23"/>
      <c r="B43" s="23"/>
      <c r="C43" s="39" t="s">
        <v>53</v>
      </c>
      <c r="D43" s="1462" t="s">
        <v>18</v>
      </c>
      <c r="E43" s="40">
        <v>0</v>
      </c>
      <c r="F43" s="40">
        <v>0</v>
      </c>
      <c r="G43" s="40">
        <v>0</v>
      </c>
      <c r="H43" s="23"/>
      <c r="I43" s="23"/>
      <c r="J43" s="23"/>
      <c r="K43" s="23"/>
    </row>
    <row r="44" spans="1:11" ht="14.1" customHeight="1">
      <c r="A44" s="23"/>
      <c r="B44" s="23"/>
      <c r="C44" s="39" t="s">
        <v>49</v>
      </c>
      <c r="D44" s="1462" t="s">
        <v>18</v>
      </c>
      <c r="E44" s="40">
        <v>0</v>
      </c>
      <c r="F44" s="40">
        <v>0</v>
      </c>
      <c r="G44" s="40">
        <v>0</v>
      </c>
      <c r="H44" s="23"/>
      <c r="I44" s="23"/>
      <c r="J44" s="23"/>
      <c r="K44" s="23"/>
    </row>
    <row r="45" spans="1:11" ht="14.1" customHeight="1">
      <c r="A45" s="23"/>
      <c r="B45" s="23"/>
      <c r="C45" s="39" t="s">
        <v>50</v>
      </c>
      <c r="D45" s="1462" t="s">
        <v>18</v>
      </c>
      <c r="E45" s="40">
        <v>0</v>
      </c>
      <c r="F45" s="40">
        <v>0</v>
      </c>
      <c r="G45" s="40">
        <v>0</v>
      </c>
      <c r="H45" s="23"/>
      <c r="I45" s="23"/>
      <c r="J45" s="23"/>
      <c r="K45" s="23"/>
    </row>
    <row r="46" spans="1:11" ht="14.1" customHeight="1">
      <c r="A46" s="23"/>
      <c r="B46" s="23"/>
      <c r="C46" s="39" t="s">
        <v>54</v>
      </c>
      <c r="D46" s="1462" t="s">
        <v>18</v>
      </c>
      <c r="E46" s="40">
        <v>0</v>
      </c>
      <c r="F46" s="40">
        <v>0</v>
      </c>
      <c r="G46" s="40">
        <v>0</v>
      </c>
      <c r="H46" s="23"/>
      <c r="I46" s="23"/>
      <c r="J46" s="23"/>
      <c r="K46" s="23"/>
    </row>
    <row r="47" spans="1:11" ht="14.1" customHeight="1">
      <c r="A47" s="23"/>
      <c r="B47" s="23"/>
      <c r="C47" s="39" t="s">
        <v>49</v>
      </c>
      <c r="D47" s="1462" t="s">
        <v>18</v>
      </c>
      <c r="E47" s="40">
        <v>0</v>
      </c>
      <c r="F47" s="40">
        <v>0</v>
      </c>
      <c r="G47" s="40">
        <v>0</v>
      </c>
      <c r="H47" s="23"/>
      <c r="I47" s="23"/>
      <c r="J47" s="23"/>
      <c r="K47" s="23"/>
    </row>
    <row r="48" spans="1:11" ht="14.1" customHeight="1">
      <c r="A48" s="23"/>
      <c r="B48" s="23"/>
      <c r="C48" s="39" t="s">
        <v>50</v>
      </c>
      <c r="D48" s="1462" t="s">
        <v>18</v>
      </c>
      <c r="E48" s="40">
        <v>0</v>
      </c>
      <c r="F48" s="40">
        <v>0</v>
      </c>
      <c r="G48" s="40">
        <v>0</v>
      </c>
      <c r="H48" s="23"/>
      <c r="I48" s="23"/>
      <c r="J48" s="23"/>
      <c r="K48" s="23"/>
    </row>
    <row r="49" spans="1:11" ht="14.1" customHeight="1">
      <c r="A49" s="23"/>
      <c r="B49" s="23"/>
      <c r="C49" s="39" t="s">
        <v>55</v>
      </c>
      <c r="D49" s="1462" t="s">
        <v>18</v>
      </c>
      <c r="E49" s="40">
        <v>0</v>
      </c>
      <c r="F49" s="40">
        <v>0</v>
      </c>
      <c r="G49" s="40">
        <v>0</v>
      </c>
      <c r="H49" s="23"/>
      <c r="I49" s="23"/>
      <c r="J49" s="23"/>
      <c r="K49" s="23"/>
    </row>
    <row r="50" spans="1:11" ht="14.1" customHeight="1">
      <c r="A50" s="23"/>
      <c r="B50" s="23"/>
      <c r="C50" s="39" t="s">
        <v>49</v>
      </c>
      <c r="D50" s="1462" t="s">
        <v>18</v>
      </c>
      <c r="E50" s="40">
        <v>0</v>
      </c>
      <c r="F50" s="40">
        <v>0</v>
      </c>
      <c r="G50" s="40">
        <v>0</v>
      </c>
      <c r="H50" s="23"/>
      <c r="I50" s="23"/>
      <c r="J50" s="23"/>
      <c r="K50" s="23"/>
    </row>
    <row r="51" spans="1:11" ht="14.1" customHeight="1">
      <c r="A51" s="23"/>
      <c r="B51" s="23"/>
      <c r="C51" s="39" t="s">
        <v>50</v>
      </c>
      <c r="D51" s="1462" t="s">
        <v>18</v>
      </c>
      <c r="E51" s="40">
        <v>0</v>
      </c>
      <c r="F51" s="40">
        <v>0</v>
      </c>
      <c r="G51" s="40">
        <v>0</v>
      </c>
      <c r="H51" s="23"/>
      <c r="I51" s="23"/>
      <c r="J51" s="23"/>
      <c r="K51" s="23"/>
    </row>
    <row r="52" spans="1:11" ht="14.1" customHeight="1">
      <c r="A52" s="23"/>
      <c r="B52" s="23"/>
      <c r="C52" s="39" t="s">
        <v>56</v>
      </c>
      <c r="D52" s="1462" t="s">
        <v>18</v>
      </c>
      <c r="E52" s="40">
        <v>0</v>
      </c>
      <c r="F52" s="40">
        <v>0</v>
      </c>
      <c r="G52" s="40">
        <v>0</v>
      </c>
      <c r="H52" s="23"/>
      <c r="I52" s="23"/>
      <c r="J52" s="23"/>
      <c r="K52" s="23"/>
    </row>
    <row r="53" spans="1:11" ht="14.1" customHeight="1">
      <c r="A53" s="23"/>
      <c r="B53" s="23"/>
      <c r="C53" s="39" t="s">
        <v>49</v>
      </c>
      <c r="D53" s="1462" t="s">
        <v>18</v>
      </c>
      <c r="E53" s="40">
        <v>0</v>
      </c>
      <c r="F53" s="40">
        <v>0</v>
      </c>
      <c r="G53" s="40">
        <v>0</v>
      </c>
      <c r="H53" s="23"/>
      <c r="I53" s="23"/>
      <c r="J53" s="23"/>
      <c r="K53" s="23"/>
    </row>
    <row r="54" spans="1:11" ht="14.1" customHeight="1">
      <c r="A54" s="23"/>
      <c r="B54" s="23"/>
      <c r="C54" s="39" t="s">
        <v>50</v>
      </c>
      <c r="D54" s="1462" t="s">
        <v>18</v>
      </c>
      <c r="E54" s="40">
        <v>0</v>
      </c>
      <c r="F54" s="40">
        <v>0</v>
      </c>
      <c r="G54" s="40">
        <v>0</v>
      </c>
      <c r="H54" s="23"/>
      <c r="I54" s="23"/>
      <c r="J54" s="23"/>
      <c r="K54" s="23"/>
    </row>
    <row r="55" spans="1:11" ht="14.1" customHeight="1">
      <c r="A55" s="23"/>
      <c r="B55" s="23"/>
      <c r="C55" s="39" t="s">
        <v>57</v>
      </c>
      <c r="D55" s="1462" t="s">
        <v>18</v>
      </c>
      <c r="E55" s="40">
        <v>0</v>
      </c>
      <c r="F55" s="40">
        <v>0</v>
      </c>
      <c r="G55" s="40">
        <v>0</v>
      </c>
      <c r="H55" s="23"/>
      <c r="I55" s="23"/>
      <c r="J55" s="23"/>
      <c r="K55" s="23"/>
    </row>
    <row r="56" spans="1:11" ht="14.1" customHeight="1">
      <c r="A56" s="23"/>
      <c r="B56" s="23"/>
      <c r="C56" s="39" t="s">
        <v>49</v>
      </c>
      <c r="D56" s="1462" t="s">
        <v>18</v>
      </c>
      <c r="E56" s="40">
        <v>0</v>
      </c>
      <c r="F56" s="40">
        <v>0</v>
      </c>
      <c r="G56" s="40">
        <v>0</v>
      </c>
      <c r="H56" s="23"/>
      <c r="I56" s="23"/>
      <c r="J56" s="23"/>
      <c r="K56" s="23"/>
    </row>
    <row r="57" spans="1:11" ht="14.1" customHeight="1">
      <c r="A57" s="23"/>
      <c r="B57" s="23"/>
      <c r="C57" s="39" t="s">
        <v>58</v>
      </c>
      <c r="D57" s="1462" t="s">
        <v>18</v>
      </c>
      <c r="E57" s="40">
        <v>0</v>
      </c>
      <c r="F57" s="40">
        <v>0</v>
      </c>
      <c r="G57" s="40">
        <v>0</v>
      </c>
      <c r="H57" s="23"/>
      <c r="I57" s="23"/>
      <c r="J57" s="23"/>
      <c r="K57" s="23"/>
    </row>
    <row r="58" spans="1:11" ht="14.1" customHeight="1">
      <c r="A58" s="23"/>
      <c r="B58" s="23"/>
      <c r="C58" s="39" t="s">
        <v>59</v>
      </c>
      <c r="D58" s="1462" t="s">
        <v>18</v>
      </c>
      <c r="E58" s="40">
        <v>0</v>
      </c>
      <c r="F58" s="40">
        <v>0</v>
      </c>
      <c r="G58" s="40">
        <v>0</v>
      </c>
      <c r="H58" s="23"/>
      <c r="I58" s="23"/>
      <c r="J58" s="23"/>
      <c r="K58" s="23"/>
    </row>
    <row r="59" spans="1:11" ht="14.1" customHeight="1">
      <c r="A59" s="23"/>
      <c r="B59" s="23"/>
      <c r="C59" s="39" t="s">
        <v>60</v>
      </c>
      <c r="D59" s="1462" t="s">
        <v>18</v>
      </c>
      <c r="E59" s="40">
        <v>0</v>
      </c>
      <c r="F59" s="40">
        <v>0</v>
      </c>
      <c r="G59" s="40">
        <v>0</v>
      </c>
      <c r="H59" s="23"/>
      <c r="I59" s="23"/>
      <c r="J59" s="23"/>
      <c r="K59" s="23"/>
    </row>
    <row r="60" spans="1:11" ht="14.1" customHeight="1">
      <c r="A60" s="23"/>
      <c r="B60" s="23"/>
      <c r="C60" s="39" t="s">
        <v>61</v>
      </c>
      <c r="D60" s="1462" t="s">
        <v>18</v>
      </c>
      <c r="E60" s="40">
        <v>0</v>
      </c>
      <c r="F60" s="40">
        <v>0</v>
      </c>
      <c r="G60" s="40">
        <v>0</v>
      </c>
      <c r="H60" s="23"/>
      <c r="I60" s="23"/>
      <c r="J60" s="23"/>
      <c r="K60" s="23"/>
    </row>
    <row r="61" spans="1:11" ht="14.1" customHeight="1">
      <c r="A61" s="23"/>
      <c r="B61" s="23"/>
      <c r="C61" s="39" t="s">
        <v>62</v>
      </c>
      <c r="D61" s="1462" t="s">
        <v>18</v>
      </c>
      <c r="E61" s="40">
        <v>23800000</v>
      </c>
      <c r="F61" s="40">
        <v>11900000</v>
      </c>
      <c r="G61" s="40">
        <v>11900000</v>
      </c>
      <c r="H61" s="23"/>
      <c r="I61" s="23"/>
      <c r="J61" s="23"/>
      <c r="K61" s="23"/>
    </row>
    <row r="62" spans="1:11" ht="14.1" customHeight="1">
      <c r="A62" s="23"/>
      <c r="B62" s="23"/>
      <c r="C62" s="39" t="s">
        <v>49</v>
      </c>
      <c r="D62" s="1462" t="s">
        <v>18</v>
      </c>
      <c r="E62" s="40">
        <v>0</v>
      </c>
      <c r="F62" s="40">
        <v>0</v>
      </c>
      <c r="G62" s="40">
        <v>0</v>
      </c>
      <c r="H62" s="23"/>
      <c r="I62" s="23"/>
      <c r="J62" s="23"/>
      <c r="K62" s="23"/>
    </row>
    <row r="63" spans="1:11" ht="14.1" customHeight="1">
      <c r="A63" s="23"/>
      <c r="B63" s="23"/>
      <c r="C63" s="39" t="s">
        <v>58</v>
      </c>
      <c r="D63" s="1462" t="s">
        <v>18</v>
      </c>
      <c r="E63" s="40">
        <v>23800000</v>
      </c>
      <c r="F63" s="40">
        <v>11900000</v>
      </c>
      <c r="G63" s="40">
        <v>11900000</v>
      </c>
      <c r="H63" s="23"/>
      <c r="I63" s="23"/>
      <c r="J63" s="23"/>
      <c r="K63" s="23"/>
    </row>
    <row r="64" spans="1:11" ht="14.1" customHeight="1">
      <c r="A64" s="23"/>
      <c r="B64" s="23"/>
      <c r="C64" s="39" t="s">
        <v>59</v>
      </c>
      <c r="D64" s="1462" t="s">
        <v>18</v>
      </c>
      <c r="E64" s="40">
        <v>0</v>
      </c>
      <c r="F64" s="40">
        <v>0</v>
      </c>
      <c r="G64" s="40">
        <v>0</v>
      </c>
      <c r="H64" s="23"/>
      <c r="I64" s="23"/>
      <c r="J64" s="23"/>
      <c r="K64" s="23"/>
    </row>
    <row r="65" spans="1:11" ht="14.1" customHeight="1">
      <c r="A65" s="23"/>
      <c r="B65" s="23"/>
      <c r="C65" s="39" t="s">
        <v>60</v>
      </c>
      <c r="D65" s="1462" t="s">
        <v>18</v>
      </c>
      <c r="E65" s="40">
        <v>0</v>
      </c>
      <c r="F65" s="40">
        <v>0</v>
      </c>
      <c r="G65" s="40">
        <v>0</v>
      </c>
      <c r="H65" s="23"/>
      <c r="I65" s="23"/>
      <c r="J65" s="23"/>
      <c r="K65" s="23"/>
    </row>
    <row r="66" spans="1:11" ht="14.1" customHeight="1">
      <c r="A66" s="23"/>
      <c r="B66" s="23"/>
      <c r="C66" s="39" t="s">
        <v>61</v>
      </c>
      <c r="D66" s="1462" t="s">
        <v>18</v>
      </c>
      <c r="E66" s="40">
        <v>0</v>
      </c>
      <c r="F66" s="40">
        <v>0</v>
      </c>
      <c r="G66" s="40">
        <v>0</v>
      </c>
      <c r="H66" s="23"/>
      <c r="I66" s="23"/>
      <c r="J66" s="23"/>
      <c r="K66" s="23"/>
    </row>
    <row r="67" spans="1:11" ht="14.1" customHeight="1">
      <c r="A67" s="23"/>
      <c r="B67" s="23"/>
      <c r="C67" s="39" t="s">
        <v>63</v>
      </c>
      <c r="D67" s="1462" t="s">
        <v>18</v>
      </c>
      <c r="E67" s="40">
        <v>0</v>
      </c>
      <c r="F67" s="40">
        <v>0</v>
      </c>
      <c r="G67" s="40">
        <v>0</v>
      </c>
      <c r="H67" s="23"/>
      <c r="I67" s="23"/>
      <c r="J67" s="23"/>
      <c r="K67" s="23"/>
    </row>
    <row r="68" spans="1:11" ht="14.1" customHeight="1">
      <c r="A68" s="23"/>
      <c r="B68" s="23"/>
      <c r="C68" s="39" t="s">
        <v>49</v>
      </c>
      <c r="D68" s="1462" t="s">
        <v>18</v>
      </c>
      <c r="E68" s="40">
        <v>0</v>
      </c>
      <c r="F68" s="40">
        <v>0</v>
      </c>
      <c r="G68" s="40">
        <v>0</v>
      </c>
      <c r="H68" s="23"/>
      <c r="I68" s="23"/>
      <c r="J68" s="23"/>
      <c r="K68" s="23"/>
    </row>
    <row r="69" spans="1:11" ht="14.1" customHeight="1">
      <c r="A69" s="23"/>
      <c r="B69" s="23"/>
      <c r="C69" s="39" t="s">
        <v>58</v>
      </c>
      <c r="D69" s="1462" t="s">
        <v>18</v>
      </c>
      <c r="E69" s="40">
        <v>0</v>
      </c>
      <c r="F69" s="40">
        <v>0</v>
      </c>
      <c r="G69" s="40">
        <v>0</v>
      </c>
      <c r="H69" s="23"/>
      <c r="I69" s="23"/>
      <c r="J69" s="23"/>
      <c r="K69" s="23"/>
    </row>
    <row r="70" spans="1:11" ht="14.1" customHeight="1">
      <c r="A70" s="23"/>
      <c r="B70" s="23"/>
      <c r="C70" s="39" t="s">
        <v>59</v>
      </c>
      <c r="D70" s="1462" t="s">
        <v>18</v>
      </c>
      <c r="E70" s="40">
        <v>0</v>
      </c>
      <c r="F70" s="40">
        <v>0</v>
      </c>
      <c r="G70" s="40">
        <v>0</v>
      </c>
      <c r="H70" s="23"/>
      <c r="I70" s="23"/>
      <c r="J70" s="23"/>
      <c r="K70" s="23"/>
    </row>
    <row r="71" spans="1:11" ht="14.1" customHeight="1">
      <c r="A71" s="23"/>
      <c r="B71" s="23"/>
      <c r="C71" s="39" t="s">
        <v>60</v>
      </c>
      <c r="D71" s="1462" t="s">
        <v>18</v>
      </c>
      <c r="E71" s="40">
        <v>0</v>
      </c>
      <c r="F71" s="40">
        <v>0</v>
      </c>
      <c r="G71" s="40">
        <v>0</v>
      </c>
      <c r="H71" s="23"/>
      <c r="I71" s="23"/>
      <c r="J71" s="23"/>
      <c r="K71" s="23"/>
    </row>
    <row r="72" spans="1:11" ht="14.1" customHeight="1">
      <c r="A72" s="23"/>
      <c r="B72" s="23"/>
      <c r="C72" s="39" t="s">
        <v>61</v>
      </c>
      <c r="D72" s="1462" t="s">
        <v>18</v>
      </c>
      <c r="E72" s="40">
        <v>0</v>
      </c>
      <c r="F72" s="40">
        <v>0</v>
      </c>
      <c r="G72" s="40">
        <v>0</v>
      </c>
      <c r="H72" s="23"/>
      <c r="I72" s="23"/>
      <c r="J72" s="23"/>
      <c r="K72" s="23"/>
    </row>
    <row r="73" spans="1:11" ht="14.1" customHeight="1">
      <c r="A73" s="23"/>
      <c r="B73" s="23"/>
      <c r="C73" s="39" t="s">
        <v>64</v>
      </c>
      <c r="D73" s="1462" t="s">
        <v>18</v>
      </c>
      <c r="E73" s="40">
        <v>0</v>
      </c>
      <c r="F73" s="40">
        <v>0</v>
      </c>
      <c r="G73" s="40">
        <v>0</v>
      </c>
      <c r="H73" s="23"/>
      <c r="I73" s="23"/>
      <c r="J73" s="23"/>
      <c r="K73" s="23"/>
    </row>
    <row r="74" spans="1:11" ht="14.1" customHeight="1">
      <c r="A74" s="23"/>
      <c r="B74" s="23"/>
      <c r="C74" s="39" t="s">
        <v>65</v>
      </c>
      <c r="D74" s="1462" t="s">
        <v>18</v>
      </c>
      <c r="E74" s="40">
        <v>0</v>
      </c>
      <c r="F74" s="40">
        <v>0</v>
      </c>
      <c r="G74" s="40">
        <v>0</v>
      </c>
      <c r="H74" s="23"/>
      <c r="I74" s="23"/>
      <c r="J74" s="23"/>
      <c r="K74" s="23"/>
    </row>
    <row r="75" spans="1:11" ht="14.1" customHeight="1">
      <c r="A75" s="23"/>
      <c r="B75" s="23"/>
      <c r="C75" s="41" t="s">
        <v>25</v>
      </c>
      <c r="D75" s="40">
        <v>0</v>
      </c>
      <c r="E75" s="40">
        <v>23800000</v>
      </c>
      <c r="F75" s="40">
        <v>11900000</v>
      </c>
      <c r="G75" s="40">
        <v>11900000</v>
      </c>
      <c r="H75" s="23"/>
      <c r="I75" s="23"/>
      <c r="J75" s="23"/>
      <c r="K75" s="23"/>
    </row>
    <row r="76" spans="1:11" ht="15" customHeight="1">
      <c r="A76" s="23"/>
      <c r="B76" s="23"/>
      <c r="C76" s="42" t="s">
        <v>18</v>
      </c>
      <c r="D76" s="43" t="s">
        <v>18</v>
      </c>
      <c r="E76" s="43" t="s">
        <v>18</v>
      </c>
      <c r="F76" s="43" t="s">
        <v>18</v>
      </c>
      <c r="G76" s="43" t="s">
        <v>18</v>
      </c>
      <c r="H76" s="23"/>
      <c r="I76" s="23"/>
      <c r="J76" s="23"/>
      <c r="K76" s="23"/>
    </row>
    <row r="77" spans="1:11" ht="15" customHeight="1">
      <c r="A77" s="23"/>
      <c r="B77" s="23"/>
      <c r="C77" s="26" t="s">
        <v>201</v>
      </c>
      <c r="D77" s="44">
        <v>0</v>
      </c>
      <c r="E77" s="44">
        <v>23800000</v>
      </c>
      <c r="F77" s="44">
        <v>11900000</v>
      </c>
      <c r="G77" s="44">
        <v>11900000</v>
      </c>
      <c r="H77" s="23"/>
      <c r="I77" s="23"/>
      <c r="J77" s="23"/>
      <c r="K77" s="23"/>
    </row>
    <row r="78" spans="1:11" ht="15" customHeight="1">
      <c r="A78" s="23"/>
      <c r="B78" s="23"/>
      <c r="C78" s="27" t="s">
        <v>48</v>
      </c>
      <c r="D78" s="45">
        <v>0</v>
      </c>
      <c r="E78" s="45">
        <v>0</v>
      </c>
      <c r="F78" s="45">
        <v>0</v>
      </c>
      <c r="G78" s="45">
        <v>0</v>
      </c>
      <c r="H78" s="23"/>
      <c r="I78" s="23"/>
      <c r="J78" s="23"/>
      <c r="K78" s="23"/>
    </row>
    <row r="79" spans="1:11" ht="15" customHeight="1">
      <c r="A79" s="23"/>
      <c r="B79" s="23"/>
      <c r="C79" s="27" t="s">
        <v>49</v>
      </c>
      <c r="D79" s="45">
        <v>0</v>
      </c>
      <c r="E79" s="45">
        <v>0</v>
      </c>
      <c r="F79" s="45">
        <v>0</v>
      </c>
      <c r="G79" s="45">
        <v>0</v>
      </c>
      <c r="H79" s="23"/>
      <c r="I79" s="23"/>
      <c r="J79" s="23"/>
      <c r="K79" s="23"/>
    </row>
    <row r="80" spans="1:11" ht="15" customHeight="1">
      <c r="A80" s="23"/>
      <c r="B80" s="23"/>
      <c r="C80" s="27" t="s">
        <v>50</v>
      </c>
      <c r="D80" s="45">
        <v>0</v>
      </c>
      <c r="E80" s="45">
        <v>0</v>
      </c>
      <c r="F80" s="45">
        <v>0</v>
      </c>
      <c r="G80" s="45">
        <v>0</v>
      </c>
      <c r="H80" s="23"/>
      <c r="I80" s="23"/>
      <c r="J80" s="23"/>
      <c r="K80" s="23"/>
    </row>
    <row r="81" spans="1:11" ht="15" customHeight="1">
      <c r="A81" s="23"/>
      <c r="B81" s="23"/>
      <c r="C81" s="27" t="s">
        <v>51</v>
      </c>
      <c r="D81" s="45">
        <v>0</v>
      </c>
      <c r="E81" s="45">
        <v>0</v>
      </c>
      <c r="F81" s="45">
        <v>0</v>
      </c>
      <c r="G81" s="45">
        <v>0</v>
      </c>
      <c r="H81" s="23"/>
      <c r="I81" s="23"/>
      <c r="J81" s="23"/>
      <c r="K81" s="23"/>
    </row>
    <row r="82" spans="1:11" ht="15" customHeight="1">
      <c r="A82" s="23"/>
      <c r="B82" s="23"/>
      <c r="C82" s="27" t="s">
        <v>49</v>
      </c>
      <c r="D82" s="45">
        <v>0</v>
      </c>
      <c r="E82" s="45">
        <v>0</v>
      </c>
      <c r="F82" s="45">
        <v>0</v>
      </c>
      <c r="G82" s="45">
        <v>0</v>
      </c>
      <c r="H82" s="23"/>
      <c r="I82" s="23"/>
      <c r="J82" s="23"/>
      <c r="K82" s="23"/>
    </row>
    <row r="83" spans="1:11" ht="15" customHeight="1">
      <c r="A83" s="23"/>
      <c r="B83" s="23"/>
      <c r="C83" s="27" t="s">
        <v>50</v>
      </c>
      <c r="D83" s="45">
        <v>0</v>
      </c>
      <c r="E83" s="45">
        <v>0</v>
      </c>
      <c r="F83" s="45">
        <v>0</v>
      </c>
      <c r="G83" s="45">
        <v>0</v>
      </c>
      <c r="H83" s="23"/>
      <c r="I83" s="23"/>
      <c r="J83" s="23"/>
      <c r="K83" s="23"/>
    </row>
    <row r="84" spans="1:11" ht="15" customHeight="1">
      <c r="A84" s="23"/>
      <c r="B84" s="23"/>
      <c r="C84" s="27" t="s">
        <v>52</v>
      </c>
      <c r="D84" s="45">
        <v>0</v>
      </c>
      <c r="E84" s="45">
        <v>0</v>
      </c>
      <c r="F84" s="45">
        <v>0</v>
      </c>
      <c r="G84" s="45">
        <v>0</v>
      </c>
      <c r="H84" s="23"/>
      <c r="I84" s="23"/>
      <c r="J84" s="23"/>
      <c r="K84" s="23"/>
    </row>
    <row r="85" spans="1:11" ht="15" customHeight="1">
      <c r="A85" s="23"/>
      <c r="B85" s="23"/>
      <c r="C85" s="27" t="s">
        <v>49</v>
      </c>
      <c r="D85" s="45">
        <v>0</v>
      </c>
      <c r="E85" s="45">
        <v>0</v>
      </c>
      <c r="F85" s="45">
        <v>0</v>
      </c>
      <c r="G85" s="45">
        <v>0</v>
      </c>
      <c r="H85" s="23"/>
      <c r="I85" s="23"/>
      <c r="J85" s="23"/>
      <c r="K85" s="23"/>
    </row>
    <row r="86" spans="1:11" ht="15" customHeight="1">
      <c r="A86" s="23"/>
      <c r="B86" s="23"/>
      <c r="C86" s="27" t="s">
        <v>50</v>
      </c>
      <c r="D86" s="45">
        <v>0</v>
      </c>
      <c r="E86" s="45">
        <v>0</v>
      </c>
      <c r="F86" s="45">
        <v>0</v>
      </c>
      <c r="G86" s="45">
        <v>0</v>
      </c>
      <c r="H86" s="23"/>
      <c r="I86" s="23"/>
      <c r="J86" s="23"/>
      <c r="K86" s="23"/>
    </row>
    <row r="87" spans="1:11" ht="15" customHeight="1">
      <c r="A87" s="23"/>
      <c r="B87" s="23"/>
      <c r="C87" s="27" t="s">
        <v>53</v>
      </c>
      <c r="D87" s="45">
        <v>0</v>
      </c>
      <c r="E87" s="45">
        <v>0</v>
      </c>
      <c r="F87" s="45">
        <v>0</v>
      </c>
      <c r="G87" s="45">
        <v>0</v>
      </c>
      <c r="H87" s="23"/>
      <c r="I87" s="23"/>
      <c r="J87" s="23"/>
      <c r="K87" s="23"/>
    </row>
    <row r="88" spans="1:11" ht="15" customHeight="1">
      <c r="A88" s="23"/>
      <c r="B88" s="23"/>
      <c r="C88" s="27" t="s">
        <v>49</v>
      </c>
      <c r="D88" s="45">
        <v>0</v>
      </c>
      <c r="E88" s="45">
        <v>0</v>
      </c>
      <c r="F88" s="45">
        <v>0</v>
      </c>
      <c r="G88" s="45">
        <v>0</v>
      </c>
      <c r="H88" s="23"/>
      <c r="I88" s="23"/>
      <c r="J88" s="23"/>
      <c r="K88" s="23"/>
    </row>
    <row r="89" spans="1:11" ht="15" customHeight="1">
      <c r="A89" s="23"/>
      <c r="B89" s="23"/>
      <c r="C89" s="27" t="s">
        <v>50</v>
      </c>
      <c r="D89" s="45">
        <v>0</v>
      </c>
      <c r="E89" s="45">
        <v>0</v>
      </c>
      <c r="F89" s="45">
        <v>0</v>
      </c>
      <c r="G89" s="45">
        <v>0</v>
      </c>
      <c r="H89" s="23"/>
      <c r="I89" s="23"/>
      <c r="J89" s="23"/>
      <c r="K89" s="23"/>
    </row>
    <row r="90" spans="1:11" ht="20.100000000000001" customHeight="1">
      <c r="A90" s="23"/>
      <c r="B90" s="23"/>
      <c r="C90" s="27" t="s">
        <v>202</v>
      </c>
      <c r="D90" s="46">
        <v>0</v>
      </c>
      <c r="E90" s="46">
        <v>0</v>
      </c>
      <c r="F90" s="46">
        <v>0</v>
      </c>
      <c r="G90" s="46">
        <v>0</v>
      </c>
      <c r="H90" s="23"/>
      <c r="I90" s="23"/>
      <c r="J90" s="23"/>
      <c r="K90" s="23"/>
    </row>
    <row r="91" spans="1:11" ht="15" customHeight="1">
      <c r="A91" s="23"/>
      <c r="B91" s="23"/>
      <c r="C91" s="27" t="s">
        <v>49</v>
      </c>
      <c r="D91" s="45">
        <v>0</v>
      </c>
      <c r="E91" s="45">
        <v>0</v>
      </c>
      <c r="F91" s="45">
        <v>0</v>
      </c>
      <c r="G91" s="45">
        <v>0</v>
      </c>
      <c r="H91" s="23"/>
      <c r="I91" s="23"/>
      <c r="J91" s="23"/>
      <c r="K91" s="23"/>
    </row>
    <row r="92" spans="1:11" ht="15" customHeight="1">
      <c r="A92" s="23"/>
      <c r="B92" s="23"/>
      <c r="C92" s="27" t="s">
        <v>50</v>
      </c>
      <c r="D92" s="45">
        <v>0</v>
      </c>
      <c r="E92" s="45">
        <v>0</v>
      </c>
      <c r="F92" s="45">
        <v>0</v>
      </c>
      <c r="G92" s="45">
        <v>0</v>
      </c>
      <c r="H92" s="23"/>
      <c r="I92" s="23"/>
      <c r="J92" s="23"/>
      <c r="K92" s="23"/>
    </row>
    <row r="93" spans="1:11" ht="15" customHeight="1">
      <c r="A93" s="23"/>
      <c r="B93" s="23"/>
      <c r="C93" s="27" t="s">
        <v>55</v>
      </c>
      <c r="D93" s="45">
        <v>0</v>
      </c>
      <c r="E93" s="45">
        <v>0</v>
      </c>
      <c r="F93" s="45">
        <v>0</v>
      </c>
      <c r="G93" s="45">
        <v>0</v>
      </c>
      <c r="H93" s="23"/>
      <c r="I93" s="23"/>
      <c r="J93" s="23"/>
      <c r="K93" s="23"/>
    </row>
    <row r="94" spans="1:11" ht="15" customHeight="1">
      <c r="A94" s="23"/>
      <c r="B94" s="23"/>
      <c r="C94" s="27" t="s">
        <v>49</v>
      </c>
      <c r="D94" s="45">
        <v>0</v>
      </c>
      <c r="E94" s="45">
        <v>0</v>
      </c>
      <c r="F94" s="45">
        <v>0</v>
      </c>
      <c r="G94" s="45">
        <v>0</v>
      </c>
      <c r="H94" s="23"/>
      <c r="I94" s="23"/>
      <c r="J94" s="23"/>
      <c r="K94" s="23"/>
    </row>
    <row r="95" spans="1:11" ht="15" customHeight="1">
      <c r="A95" s="23"/>
      <c r="B95" s="23"/>
      <c r="C95" s="27" t="s">
        <v>50</v>
      </c>
      <c r="D95" s="45">
        <v>0</v>
      </c>
      <c r="E95" s="45">
        <v>0</v>
      </c>
      <c r="F95" s="45">
        <v>0</v>
      </c>
      <c r="G95" s="45">
        <v>0</v>
      </c>
      <c r="H95" s="23"/>
      <c r="I95" s="23"/>
      <c r="J95" s="23"/>
      <c r="K95" s="23"/>
    </row>
    <row r="96" spans="1:11" ht="15" customHeight="1">
      <c r="A96" s="23"/>
      <c r="B96" s="23"/>
      <c r="C96" s="27" t="s">
        <v>56</v>
      </c>
      <c r="D96" s="45">
        <v>0</v>
      </c>
      <c r="E96" s="45">
        <v>0</v>
      </c>
      <c r="F96" s="45">
        <v>0</v>
      </c>
      <c r="G96" s="45">
        <v>0</v>
      </c>
      <c r="H96" s="23"/>
      <c r="I96" s="23"/>
      <c r="J96" s="23"/>
      <c r="K96" s="23"/>
    </row>
    <row r="97" spans="1:11" ht="15" customHeight="1">
      <c r="A97" s="23"/>
      <c r="B97" s="23"/>
      <c r="C97" s="27" t="s">
        <v>49</v>
      </c>
      <c r="D97" s="45">
        <v>0</v>
      </c>
      <c r="E97" s="45">
        <v>0</v>
      </c>
      <c r="F97" s="45">
        <v>0</v>
      </c>
      <c r="G97" s="45">
        <v>0</v>
      </c>
      <c r="H97" s="23"/>
      <c r="I97" s="23"/>
      <c r="J97" s="23"/>
      <c r="K97" s="23"/>
    </row>
    <row r="98" spans="1:11" ht="15" customHeight="1">
      <c r="A98" s="23"/>
      <c r="B98" s="23"/>
      <c r="C98" s="27" t="s">
        <v>50</v>
      </c>
      <c r="D98" s="45">
        <v>0</v>
      </c>
      <c r="E98" s="45">
        <v>0</v>
      </c>
      <c r="F98" s="45">
        <v>0</v>
      </c>
      <c r="G98" s="45">
        <v>0</v>
      </c>
      <c r="H98" s="23"/>
      <c r="I98" s="23"/>
      <c r="J98" s="23"/>
      <c r="K98" s="23"/>
    </row>
    <row r="99" spans="1:11" ht="15" customHeight="1">
      <c r="A99" s="23"/>
      <c r="B99" s="23"/>
      <c r="C99" s="27" t="s">
        <v>57</v>
      </c>
      <c r="D99" s="45">
        <v>0</v>
      </c>
      <c r="E99" s="45">
        <v>0</v>
      </c>
      <c r="F99" s="45">
        <v>0</v>
      </c>
      <c r="G99" s="45">
        <v>0</v>
      </c>
      <c r="H99" s="23"/>
      <c r="I99" s="23"/>
      <c r="J99" s="23"/>
      <c r="K99" s="23"/>
    </row>
    <row r="100" spans="1:11" ht="15" customHeight="1">
      <c r="A100" s="23"/>
      <c r="B100" s="23"/>
      <c r="C100" s="27" t="s">
        <v>49</v>
      </c>
      <c r="D100" s="45">
        <v>0</v>
      </c>
      <c r="E100" s="45">
        <v>0</v>
      </c>
      <c r="F100" s="45">
        <v>0</v>
      </c>
      <c r="G100" s="45">
        <v>0</v>
      </c>
      <c r="H100" s="23"/>
      <c r="I100" s="23"/>
      <c r="J100" s="23"/>
      <c r="K100" s="23"/>
    </row>
    <row r="101" spans="1:11" ht="15" customHeight="1">
      <c r="A101" s="23"/>
      <c r="B101" s="23"/>
      <c r="C101" s="27" t="s">
        <v>58</v>
      </c>
      <c r="D101" s="45">
        <v>0</v>
      </c>
      <c r="E101" s="45">
        <v>0</v>
      </c>
      <c r="F101" s="45">
        <v>0</v>
      </c>
      <c r="G101" s="45">
        <v>0</v>
      </c>
      <c r="H101" s="23"/>
      <c r="I101" s="23"/>
      <c r="J101" s="23"/>
      <c r="K101" s="23"/>
    </row>
    <row r="102" spans="1:11" ht="15" customHeight="1">
      <c r="A102" s="23"/>
      <c r="B102" s="23"/>
      <c r="C102" s="27" t="s">
        <v>59</v>
      </c>
      <c r="D102" s="45">
        <v>0</v>
      </c>
      <c r="E102" s="45">
        <v>0</v>
      </c>
      <c r="F102" s="45">
        <v>0</v>
      </c>
      <c r="G102" s="45">
        <v>0</v>
      </c>
      <c r="H102" s="23"/>
      <c r="I102" s="23"/>
      <c r="J102" s="23"/>
      <c r="K102" s="23"/>
    </row>
    <row r="103" spans="1:11" ht="15" customHeight="1">
      <c r="A103" s="23"/>
      <c r="B103" s="23"/>
      <c r="C103" s="27" t="s">
        <v>60</v>
      </c>
      <c r="D103" s="45">
        <v>0</v>
      </c>
      <c r="E103" s="45">
        <v>0</v>
      </c>
      <c r="F103" s="45">
        <v>0</v>
      </c>
      <c r="G103" s="45">
        <v>0</v>
      </c>
      <c r="H103" s="23"/>
      <c r="I103" s="23"/>
      <c r="J103" s="23"/>
      <c r="K103" s="23"/>
    </row>
    <row r="104" spans="1:11" ht="15" customHeight="1">
      <c r="A104" s="23"/>
      <c r="B104" s="23"/>
      <c r="C104" s="27" t="s">
        <v>61</v>
      </c>
      <c r="D104" s="45">
        <v>0</v>
      </c>
      <c r="E104" s="45">
        <v>0</v>
      </c>
      <c r="F104" s="45">
        <v>0</v>
      </c>
      <c r="G104" s="45">
        <v>0</v>
      </c>
      <c r="H104" s="23"/>
      <c r="I104" s="23"/>
      <c r="J104" s="23"/>
      <c r="K104" s="23"/>
    </row>
    <row r="105" spans="1:11" ht="15" customHeight="1">
      <c r="A105" s="23"/>
      <c r="B105" s="23"/>
      <c r="C105" s="27" t="s">
        <v>62</v>
      </c>
      <c r="D105" s="45">
        <v>0</v>
      </c>
      <c r="E105" s="45">
        <v>23800000</v>
      </c>
      <c r="F105" s="45">
        <v>11900000</v>
      </c>
      <c r="G105" s="45">
        <v>11900000</v>
      </c>
      <c r="H105" s="23"/>
      <c r="I105" s="23"/>
      <c r="J105" s="23"/>
      <c r="K105" s="23"/>
    </row>
    <row r="106" spans="1:11" ht="15" customHeight="1">
      <c r="A106" s="23"/>
      <c r="B106" s="23"/>
      <c r="C106" s="27" t="s">
        <v>49</v>
      </c>
      <c r="D106" s="45">
        <v>0</v>
      </c>
      <c r="E106" s="45">
        <v>0</v>
      </c>
      <c r="F106" s="45">
        <v>0</v>
      </c>
      <c r="G106" s="45">
        <v>0</v>
      </c>
      <c r="H106" s="23"/>
      <c r="I106" s="23"/>
      <c r="J106" s="23"/>
      <c r="K106" s="23"/>
    </row>
    <row r="107" spans="1:11" ht="15" customHeight="1">
      <c r="A107" s="23"/>
      <c r="B107" s="23"/>
      <c r="C107" s="27" t="s">
        <v>58</v>
      </c>
      <c r="D107" s="45">
        <v>0</v>
      </c>
      <c r="E107" s="45">
        <v>23800000</v>
      </c>
      <c r="F107" s="45">
        <v>11900000</v>
      </c>
      <c r="G107" s="45">
        <v>11900000</v>
      </c>
      <c r="H107" s="23"/>
      <c r="I107" s="23"/>
      <c r="J107" s="23"/>
      <c r="K107" s="23"/>
    </row>
    <row r="108" spans="1:11" ht="15" customHeight="1">
      <c r="A108" s="23"/>
      <c r="B108" s="23"/>
      <c r="C108" s="27" t="s">
        <v>59</v>
      </c>
      <c r="D108" s="45">
        <v>0</v>
      </c>
      <c r="E108" s="45">
        <v>0</v>
      </c>
      <c r="F108" s="45">
        <v>0</v>
      </c>
      <c r="G108" s="45">
        <v>0</v>
      </c>
      <c r="H108" s="23"/>
      <c r="I108" s="23"/>
      <c r="J108" s="23"/>
      <c r="K108" s="23"/>
    </row>
    <row r="109" spans="1:11" ht="15" customHeight="1">
      <c r="A109" s="23"/>
      <c r="B109" s="23"/>
      <c r="C109" s="27" t="s">
        <v>60</v>
      </c>
      <c r="D109" s="45">
        <v>0</v>
      </c>
      <c r="E109" s="45">
        <v>0</v>
      </c>
      <c r="F109" s="45">
        <v>0</v>
      </c>
      <c r="G109" s="45">
        <v>0</v>
      </c>
      <c r="H109" s="23"/>
      <c r="I109" s="23"/>
      <c r="J109" s="23"/>
      <c r="K109" s="23"/>
    </row>
    <row r="110" spans="1:11" ht="15" customHeight="1">
      <c r="A110" s="23"/>
      <c r="B110" s="23"/>
      <c r="C110" s="27" t="s">
        <v>61</v>
      </c>
      <c r="D110" s="45">
        <v>0</v>
      </c>
      <c r="E110" s="45">
        <v>0</v>
      </c>
      <c r="F110" s="45">
        <v>0</v>
      </c>
      <c r="G110" s="45">
        <v>0</v>
      </c>
      <c r="H110" s="23"/>
      <c r="I110" s="23"/>
      <c r="J110" s="23"/>
      <c r="K110" s="23"/>
    </row>
    <row r="111" spans="1:11" ht="15" customHeight="1">
      <c r="A111" s="23"/>
      <c r="B111" s="23"/>
      <c r="C111" s="27" t="s">
        <v>63</v>
      </c>
      <c r="D111" s="45">
        <v>0</v>
      </c>
      <c r="E111" s="45">
        <v>0</v>
      </c>
      <c r="F111" s="45">
        <v>0</v>
      </c>
      <c r="G111" s="45">
        <v>0</v>
      </c>
      <c r="H111" s="23"/>
      <c r="I111" s="23"/>
      <c r="J111" s="23"/>
      <c r="K111" s="23"/>
    </row>
    <row r="112" spans="1:11" ht="15" customHeight="1">
      <c r="A112" s="23"/>
      <c r="B112" s="23"/>
      <c r="C112" s="27" t="s">
        <v>49</v>
      </c>
      <c r="D112" s="45">
        <v>0</v>
      </c>
      <c r="E112" s="45">
        <v>0</v>
      </c>
      <c r="F112" s="45">
        <v>0</v>
      </c>
      <c r="G112" s="45">
        <v>0</v>
      </c>
      <c r="H112" s="23"/>
      <c r="I112" s="23"/>
      <c r="J112" s="23"/>
      <c r="K112" s="23"/>
    </row>
    <row r="113" spans="1:11" ht="15" customHeight="1">
      <c r="A113" s="23"/>
      <c r="B113" s="23"/>
      <c r="C113" s="27" t="s">
        <v>58</v>
      </c>
      <c r="D113" s="45">
        <v>0</v>
      </c>
      <c r="E113" s="45">
        <v>0</v>
      </c>
      <c r="F113" s="45">
        <v>0</v>
      </c>
      <c r="G113" s="45">
        <v>0</v>
      </c>
      <c r="H113" s="23"/>
      <c r="I113" s="23"/>
      <c r="J113" s="23"/>
      <c r="K113" s="23"/>
    </row>
    <row r="114" spans="1:11" ht="15" customHeight="1">
      <c r="A114" s="23"/>
      <c r="B114" s="23"/>
      <c r="C114" s="27" t="s">
        <v>59</v>
      </c>
      <c r="D114" s="45">
        <v>0</v>
      </c>
      <c r="E114" s="45">
        <v>0</v>
      </c>
      <c r="F114" s="45">
        <v>0</v>
      </c>
      <c r="G114" s="45">
        <v>0</v>
      </c>
      <c r="H114" s="23"/>
      <c r="I114" s="23"/>
      <c r="J114" s="23"/>
      <c r="K114" s="23"/>
    </row>
    <row r="115" spans="1:11" ht="15" customHeight="1">
      <c r="A115" s="23"/>
      <c r="B115" s="23"/>
      <c r="C115" s="27" t="s">
        <v>60</v>
      </c>
      <c r="D115" s="45">
        <v>0</v>
      </c>
      <c r="E115" s="45">
        <v>0</v>
      </c>
      <c r="F115" s="45">
        <v>0</v>
      </c>
      <c r="G115" s="45">
        <v>0</v>
      </c>
      <c r="H115" s="23"/>
      <c r="I115" s="23"/>
      <c r="J115" s="23"/>
      <c r="K115" s="23"/>
    </row>
    <row r="116" spans="1:11" ht="15" customHeight="1">
      <c r="A116" s="23"/>
      <c r="B116" s="23"/>
      <c r="C116" s="27" t="s">
        <v>61</v>
      </c>
      <c r="D116" s="45">
        <v>0</v>
      </c>
      <c r="E116" s="45">
        <v>0</v>
      </c>
      <c r="F116" s="45">
        <v>0</v>
      </c>
      <c r="G116" s="45">
        <v>0</v>
      </c>
      <c r="H116" s="23"/>
      <c r="I116" s="23"/>
      <c r="J116" s="23"/>
      <c r="K116" s="23"/>
    </row>
    <row r="117" spans="1:11" ht="15" customHeight="1">
      <c r="A117" s="23"/>
      <c r="B117" s="23"/>
      <c r="C117" s="27" t="s">
        <v>64</v>
      </c>
      <c r="D117" s="45">
        <v>0</v>
      </c>
      <c r="E117" s="45">
        <v>0</v>
      </c>
      <c r="F117" s="45">
        <v>0</v>
      </c>
      <c r="G117" s="45">
        <v>0</v>
      </c>
      <c r="H117" s="23"/>
      <c r="I117" s="23"/>
      <c r="J117" s="23"/>
      <c r="K117" s="23"/>
    </row>
    <row r="118" spans="1:11" ht="15" customHeight="1">
      <c r="A118" s="23"/>
      <c r="B118" s="23"/>
      <c r="C118" s="27" t="s">
        <v>65</v>
      </c>
      <c r="D118" s="45">
        <v>0</v>
      </c>
      <c r="E118" s="45">
        <v>0</v>
      </c>
      <c r="F118" s="45">
        <v>0</v>
      </c>
      <c r="G118" s="45">
        <v>0</v>
      </c>
      <c r="H118" s="23"/>
      <c r="I118" s="23"/>
      <c r="J118" s="23"/>
      <c r="K118" s="23"/>
    </row>
    <row r="119" spans="1:11" ht="20.100000000000001" customHeight="1">
      <c r="A119" s="23"/>
      <c r="B119" s="23"/>
      <c r="C119" s="47" t="s">
        <v>18</v>
      </c>
      <c r="D119" s="23"/>
      <c r="E119" s="23"/>
      <c r="F119" s="23"/>
      <c r="G119" s="23"/>
      <c r="H119" s="23"/>
      <c r="I119" s="23"/>
      <c r="J119" s="23"/>
      <c r="K119" s="23"/>
    </row>
  </sheetData>
  <mergeCells count="17">
    <mergeCell ref="C31:G31"/>
    <mergeCell ref="D10:G10"/>
    <mergeCell ref="D14:G14"/>
    <mergeCell ref="D19:G19"/>
    <mergeCell ref="D20:G20"/>
    <mergeCell ref="D21:G21"/>
    <mergeCell ref="D22:G22"/>
    <mergeCell ref="C18:G18"/>
    <mergeCell ref="D6:G6"/>
    <mergeCell ref="D7:G7"/>
    <mergeCell ref="C8:G8"/>
    <mergeCell ref="C9:G9"/>
    <mergeCell ref="C1:G1"/>
    <mergeCell ref="C2:G2"/>
    <mergeCell ref="D3:G3"/>
    <mergeCell ref="D4:G4"/>
    <mergeCell ref="D5:G5"/>
  </mergeCells>
  <pageMargins left="0" right="0" top="0" bottom="0" header="0" footer="0"/>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409"/>
  <sheetViews>
    <sheetView topLeftCell="A31" zoomScaleNormal="100" zoomScaleSheetLayoutView="78" workbookViewId="0">
      <selection activeCell="I57" sqref="I56:I57"/>
    </sheetView>
  </sheetViews>
  <sheetFormatPr defaultColWidth="9.125" defaultRowHeight="14.25"/>
  <cols>
    <col min="1" max="1" width="9.75" style="1541" customWidth="1"/>
    <col min="2" max="2" width="28.25" style="1541" customWidth="1"/>
    <col min="3" max="5" width="15.875" style="1541" customWidth="1"/>
    <col min="6" max="6" width="16.125" style="1541" customWidth="1"/>
    <col min="7" max="7" width="6.75" style="1541" customWidth="1"/>
    <col min="8" max="8" width="18.25" style="1541" customWidth="1"/>
    <col min="9" max="9" width="10.75" style="1541" customWidth="1"/>
    <col min="10" max="10" width="17.375" style="1541" customWidth="1"/>
    <col min="11" max="16384" width="9.125" style="1541"/>
  </cols>
  <sheetData>
    <row r="1" spans="1:10" ht="20.100000000000001" customHeight="1">
      <c r="A1" s="1543"/>
      <c r="B1" s="1942" t="s">
        <v>0</v>
      </c>
      <c r="C1" s="1943"/>
      <c r="D1" s="1943"/>
      <c r="E1" s="1943"/>
      <c r="F1" s="1943"/>
      <c r="G1" s="1543"/>
      <c r="H1" s="1543"/>
      <c r="I1" s="1543"/>
      <c r="J1" s="1543"/>
    </row>
    <row r="2" spans="1:10" ht="24.95" customHeight="1">
      <c r="A2" s="1543"/>
      <c r="B2" s="1944" t="s">
        <v>1</v>
      </c>
      <c r="C2" s="1945"/>
      <c r="D2" s="1945"/>
      <c r="E2" s="1945"/>
      <c r="F2" s="1945"/>
      <c r="G2" s="1543"/>
      <c r="H2" s="1543"/>
      <c r="I2" s="1543"/>
      <c r="J2" s="1543"/>
    </row>
    <row r="3" spans="1:10" ht="14.1" customHeight="1">
      <c r="A3" s="1543"/>
      <c r="B3" s="1565" t="s">
        <v>2</v>
      </c>
      <c r="C3" s="1934" t="s">
        <v>3326</v>
      </c>
      <c r="D3" s="1935"/>
      <c r="E3" s="1935"/>
      <c r="F3" s="1935"/>
      <c r="G3" s="1543"/>
      <c r="H3" s="1543"/>
      <c r="I3" s="1543"/>
      <c r="J3" s="1543"/>
    </row>
    <row r="4" spans="1:10" ht="14.1" customHeight="1">
      <c r="A4" s="1543"/>
      <c r="B4" s="1565" t="s">
        <v>4</v>
      </c>
      <c r="C4" s="1934" t="s">
        <v>3325</v>
      </c>
      <c r="D4" s="1935"/>
      <c r="E4" s="1935"/>
      <c r="F4" s="1935"/>
      <c r="G4" s="1543"/>
      <c r="H4" s="1543"/>
      <c r="I4" s="1543"/>
      <c r="J4" s="1543"/>
    </row>
    <row r="5" spans="1:10" ht="14.1" customHeight="1">
      <c r="A5" s="1543"/>
      <c r="B5" s="1565" t="s">
        <v>6</v>
      </c>
      <c r="C5" s="1934" t="s">
        <v>1092</v>
      </c>
      <c r="D5" s="1935"/>
      <c r="E5" s="1935"/>
      <c r="F5" s="1935"/>
      <c r="G5" s="1543"/>
      <c r="H5" s="1543"/>
      <c r="I5" s="1543"/>
      <c r="J5" s="1543"/>
    </row>
    <row r="6" spans="1:10" ht="14.1" customHeight="1">
      <c r="A6" s="1543"/>
      <c r="B6" s="1565" t="s">
        <v>8</v>
      </c>
      <c r="C6" s="1934" t="s">
        <v>533</v>
      </c>
      <c r="D6" s="1935"/>
      <c r="E6" s="1935"/>
      <c r="F6" s="1935"/>
      <c r="G6" s="1543"/>
      <c r="H6" s="1543"/>
      <c r="I6" s="1543"/>
      <c r="J6" s="1543"/>
    </row>
    <row r="7" spans="1:10" ht="14.1" customHeight="1">
      <c r="A7" s="1543"/>
      <c r="B7" s="1565" t="s">
        <v>10</v>
      </c>
      <c r="C7" s="1936" t="s">
        <v>11</v>
      </c>
      <c r="D7" s="1937"/>
      <c r="E7" s="1937"/>
      <c r="F7" s="1937"/>
      <c r="G7" s="1543"/>
      <c r="H7" s="1543"/>
      <c r="I7" s="1543"/>
      <c r="J7" s="1543"/>
    </row>
    <row r="8" spans="1:10" ht="14.1" customHeight="1">
      <c r="A8" s="1543"/>
      <c r="B8" s="1938" t="s">
        <v>12</v>
      </c>
      <c r="C8" s="1939"/>
      <c r="D8" s="1939"/>
      <c r="E8" s="1939"/>
      <c r="F8" s="1939"/>
      <c r="G8" s="1543"/>
      <c r="H8" s="1543"/>
      <c r="I8" s="1543"/>
      <c r="J8" s="1543"/>
    </row>
    <row r="9" spans="1:10" ht="62.1" customHeight="1">
      <c r="A9" s="1543"/>
      <c r="B9" s="1940" t="s">
        <v>3324</v>
      </c>
      <c r="C9" s="1941"/>
      <c r="D9" s="1941"/>
      <c r="E9" s="1941"/>
      <c r="F9" s="1941"/>
      <c r="G9" s="1543"/>
      <c r="H9" s="1543"/>
      <c r="I9" s="1543"/>
      <c r="J9" s="1543"/>
    </row>
    <row r="10" spans="1:10" ht="159" customHeight="1">
      <c r="A10" s="1543"/>
      <c r="B10" s="1549" t="s">
        <v>14</v>
      </c>
      <c r="C10" s="1946" t="s">
        <v>3323</v>
      </c>
      <c r="D10" s="1947"/>
      <c r="E10" s="1947"/>
      <c r="F10" s="1947"/>
      <c r="G10" s="1543"/>
      <c r="H10" s="1543"/>
      <c r="I10" s="1543"/>
      <c r="J10" s="1543"/>
    </row>
    <row r="11" spans="1:10" ht="27.95" customHeight="1">
      <c r="A11" s="1543"/>
      <c r="B11" s="1546" t="s">
        <v>209</v>
      </c>
      <c r="C11" s="1564">
        <v>2023</v>
      </c>
      <c r="D11" s="1564">
        <v>2024</v>
      </c>
      <c r="E11" s="1564">
        <v>2025</v>
      </c>
      <c r="F11" s="1564">
        <v>2026</v>
      </c>
      <c r="G11" s="1543"/>
      <c r="H11" s="1543"/>
      <c r="I11" s="1543"/>
      <c r="J11" s="1543"/>
    </row>
    <row r="12" spans="1:10" ht="14.1" customHeight="1">
      <c r="A12" s="1543"/>
      <c r="B12" s="1563"/>
      <c r="C12" s="1562" t="s">
        <v>22</v>
      </c>
      <c r="D12" s="1562" t="s">
        <v>23</v>
      </c>
      <c r="E12" s="1562" t="s">
        <v>23</v>
      </c>
      <c r="F12" s="1562" t="s">
        <v>23</v>
      </c>
      <c r="G12" s="1543"/>
      <c r="H12" s="1543"/>
      <c r="I12" s="1543"/>
      <c r="J12" s="1543"/>
    </row>
    <row r="13" spans="1:10" ht="20.100000000000001" customHeight="1">
      <c r="A13" s="1543"/>
      <c r="B13" s="1546" t="s">
        <v>3322</v>
      </c>
      <c r="C13" s="1559" t="s">
        <v>211</v>
      </c>
      <c r="D13" s="1559" t="s">
        <v>211</v>
      </c>
      <c r="E13" s="1559" t="s">
        <v>211</v>
      </c>
      <c r="F13" s="1559" t="s">
        <v>211</v>
      </c>
      <c r="G13" s="1543"/>
      <c r="H13" s="1543"/>
      <c r="I13" s="1543"/>
      <c r="J13" s="1543"/>
    </row>
    <row r="14" spans="1:10" ht="20.100000000000001" customHeight="1">
      <c r="A14" s="1543"/>
      <c r="B14" s="1546" t="s">
        <v>3321</v>
      </c>
      <c r="C14" s="1559" t="s">
        <v>3320</v>
      </c>
      <c r="D14" s="1559" t="s">
        <v>220</v>
      </c>
      <c r="E14" s="1559" t="s">
        <v>1666</v>
      </c>
      <c r="F14" s="1559" t="s">
        <v>1666</v>
      </c>
      <c r="G14" s="1543"/>
      <c r="H14" s="1543"/>
      <c r="I14" s="1543"/>
      <c r="J14" s="1543"/>
    </row>
    <row r="15" spans="1:10" ht="41.1" customHeight="1">
      <c r="A15" s="1543"/>
      <c r="B15" s="1546" t="s">
        <v>3319</v>
      </c>
      <c r="C15" s="1559" t="s">
        <v>211</v>
      </c>
      <c r="D15" s="1559" t="s">
        <v>211</v>
      </c>
      <c r="E15" s="1559" t="s">
        <v>211</v>
      </c>
      <c r="F15" s="1559" t="s">
        <v>211</v>
      </c>
      <c r="G15" s="1543"/>
      <c r="H15" s="1543"/>
      <c r="I15" s="1543"/>
      <c r="J15" s="1543"/>
    </row>
    <row r="16" spans="1:10" ht="72" customHeight="1">
      <c r="A16" s="1543"/>
      <c r="B16" s="1549" t="s">
        <v>16</v>
      </c>
      <c r="C16" s="1946" t="s">
        <v>3318</v>
      </c>
      <c r="D16" s="1947"/>
      <c r="E16" s="1947"/>
      <c r="F16" s="1947"/>
      <c r="G16" s="1543"/>
      <c r="H16" s="1543"/>
      <c r="I16" s="1543"/>
      <c r="J16" s="1543"/>
    </row>
    <row r="17" spans="1:10" ht="27.95" customHeight="1">
      <c r="A17" s="1543"/>
      <c r="B17" s="1546" t="s">
        <v>223</v>
      </c>
      <c r="C17" s="1564">
        <v>2023</v>
      </c>
      <c r="D17" s="1564">
        <v>2024</v>
      </c>
      <c r="E17" s="1564">
        <v>2025</v>
      </c>
      <c r="F17" s="1564">
        <v>2026</v>
      </c>
      <c r="G17" s="1543"/>
      <c r="H17" s="1543"/>
      <c r="I17" s="1543"/>
      <c r="J17" s="1543"/>
    </row>
    <row r="18" spans="1:10" ht="14.1" customHeight="1">
      <c r="A18" s="1543"/>
      <c r="B18" s="1563"/>
      <c r="C18" s="1562" t="s">
        <v>22</v>
      </c>
      <c r="D18" s="1562" t="s">
        <v>23</v>
      </c>
      <c r="E18" s="1562" t="s">
        <v>23</v>
      </c>
      <c r="F18" s="1562" t="s">
        <v>23</v>
      </c>
      <c r="G18" s="1543"/>
      <c r="H18" s="1543"/>
      <c r="I18" s="1543"/>
      <c r="J18" s="1543"/>
    </row>
    <row r="19" spans="1:10" ht="20.100000000000001" customHeight="1">
      <c r="A19" s="1543"/>
      <c r="B19" s="1546" t="s">
        <v>3317</v>
      </c>
      <c r="C19" s="1559" t="s">
        <v>3306</v>
      </c>
      <c r="D19" s="1559" t="s">
        <v>3316</v>
      </c>
      <c r="E19" s="1559" t="s">
        <v>3316</v>
      </c>
      <c r="F19" s="1559" t="s">
        <v>3316</v>
      </c>
      <c r="G19" s="1543"/>
      <c r="H19" s="1543"/>
      <c r="I19" s="1543"/>
      <c r="J19" s="1543"/>
    </row>
    <row r="20" spans="1:10" ht="20.100000000000001" customHeight="1">
      <c r="A20" s="1543"/>
      <c r="B20" s="1546" t="s">
        <v>3315</v>
      </c>
      <c r="C20" s="1559" t="s">
        <v>304</v>
      </c>
      <c r="D20" s="1559" t="s">
        <v>73</v>
      </c>
      <c r="E20" s="1559" t="s">
        <v>73</v>
      </c>
      <c r="F20" s="1559" t="s">
        <v>73</v>
      </c>
      <c r="G20" s="1543"/>
      <c r="H20" s="1543"/>
      <c r="I20" s="1543"/>
      <c r="J20" s="1543"/>
    </row>
    <row r="21" spans="1:10" ht="30.95" customHeight="1">
      <c r="A21" s="1543"/>
      <c r="B21" s="1546" t="s">
        <v>3314</v>
      </c>
      <c r="C21" s="1559" t="s">
        <v>211</v>
      </c>
      <c r="D21" s="1559" t="s">
        <v>225</v>
      </c>
      <c r="E21" s="1559" t="s">
        <v>225</v>
      </c>
      <c r="F21" s="1559" t="s">
        <v>225</v>
      </c>
      <c r="G21" s="1543"/>
      <c r="H21" s="1543"/>
      <c r="I21" s="1543"/>
      <c r="J21" s="1543"/>
    </row>
    <row r="22" spans="1:10" ht="30.95" customHeight="1">
      <c r="A22" s="1543"/>
      <c r="B22" s="1546" t="s">
        <v>3313</v>
      </c>
      <c r="C22" s="1559" t="s">
        <v>18</v>
      </c>
      <c r="D22" s="1559" t="s">
        <v>18</v>
      </c>
      <c r="E22" s="1559" t="s">
        <v>18</v>
      </c>
      <c r="F22" s="1559" t="s">
        <v>18</v>
      </c>
      <c r="G22" s="1543"/>
      <c r="H22" s="1543"/>
      <c r="I22" s="1543"/>
      <c r="J22" s="1543"/>
    </row>
    <row r="23" spans="1:10" ht="20.100000000000001" customHeight="1">
      <c r="A23" s="1543"/>
      <c r="B23" s="1546" t="s">
        <v>3312</v>
      </c>
      <c r="C23" s="1559" t="s">
        <v>18</v>
      </c>
      <c r="D23" s="1559" t="s">
        <v>18</v>
      </c>
      <c r="E23" s="1559" t="s">
        <v>18</v>
      </c>
      <c r="F23" s="1559" t="s">
        <v>18</v>
      </c>
      <c r="G23" s="1543"/>
      <c r="H23" s="1543"/>
      <c r="I23" s="1543"/>
      <c r="J23" s="1543"/>
    </row>
    <row r="24" spans="1:10" ht="30.95" customHeight="1">
      <c r="A24" s="1543"/>
      <c r="B24" s="1546" t="s">
        <v>1601</v>
      </c>
      <c r="C24" s="1559" t="s">
        <v>3311</v>
      </c>
      <c r="D24" s="1559" t="s">
        <v>1775</v>
      </c>
      <c r="E24" s="1559" t="s">
        <v>1775</v>
      </c>
      <c r="F24" s="1559" t="s">
        <v>1775</v>
      </c>
      <c r="G24" s="1543"/>
      <c r="H24" s="1543"/>
      <c r="I24" s="1543"/>
      <c r="J24" s="1543"/>
    </row>
    <row r="25" spans="1:10" ht="14.1" customHeight="1">
      <c r="A25" s="1543"/>
      <c r="B25" s="1948" t="s">
        <v>27</v>
      </c>
      <c r="C25" s="1949"/>
      <c r="D25" s="1949"/>
      <c r="E25" s="1949"/>
      <c r="F25" s="1949"/>
      <c r="G25" s="1543"/>
      <c r="H25" s="1543"/>
      <c r="I25" s="1543"/>
      <c r="J25" s="1543"/>
    </row>
    <row r="26" spans="1:10" ht="14.1" customHeight="1">
      <c r="A26" s="1543"/>
      <c r="B26" s="1561" t="s">
        <v>3310</v>
      </c>
      <c r="C26" s="1948" t="s">
        <v>3309</v>
      </c>
      <c r="D26" s="1949"/>
      <c r="E26" s="1949"/>
      <c r="F26" s="1949"/>
      <c r="G26" s="1543"/>
      <c r="H26" s="1543"/>
      <c r="I26" s="1543"/>
      <c r="J26" s="1543"/>
    </row>
    <row r="27" spans="1:10" ht="18" customHeight="1">
      <c r="A27" s="1543"/>
      <c r="B27" s="1560" t="s">
        <v>19</v>
      </c>
      <c r="C27" s="1950" t="s">
        <v>3308</v>
      </c>
      <c r="D27" s="1951"/>
      <c r="E27" s="1951"/>
      <c r="F27" s="1951"/>
      <c r="G27" s="1543"/>
      <c r="H27" s="1543"/>
      <c r="I27" s="1543"/>
      <c r="J27" s="1543"/>
    </row>
    <row r="28" spans="1:10" ht="18" customHeight="1">
      <c r="A28" s="1543"/>
      <c r="B28" s="1542" t="s">
        <v>20</v>
      </c>
      <c r="C28" s="1952" t="s">
        <v>3307</v>
      </c>
      <c r="D28" s="1953"/>
      <c r="E28" s="1953"/>
      <c r="F28" s="1953"/>
      <c r="G28" s="1543"/>
      <c r="H28" s="1543"/>
      <c r="I28" s="1543"/>
      <c r="J28" s="1543"/>
    </row>
    <row r="29" spans="1:10" ht="18" customHeight="1">
      <c r="A29" s="1543"/>
      <c r="B29" s="1542" t="s">
        <v>21</v>
      </c>
      <c r="C29" s="1952" t="s">
        <v>3284</v>
      </c>
      <c r="D29" s="1953"/>
      <c r="E29" s="1953"/>
      <c r="F29" s="1953"/>
      <c r="G29" s="1543"/>
      <c r="H29" s="1543"/>
      <c r="I29" s="1543"/>
      <c r="J29" s="1543"/>
    </row>
    <row r="30" spans="1:10" ht="15" customHeight="1">
      <c r="A30" s="1543"/>
      <c r="B30" s="1558"/>
      <c r="C30" s="1557">
        <v>2023</v>
      </c>
      <c r="D30" s="1557">
        <v>2024</v>
      </c>
      <c r="E30" s="1557">
        <v>2025</v>
      </c>
      <c r="F30" s="1557">
        <v>2026</v>
      </c>
      <c r="G30" s="1543"/>
      <c r="H30" s="1543"/>
      <c r="I30" s="1543"/>
      <c r="J30" s="1543"/>
    </row>
    <row r="31" spans="1:10" ht="15" customHeight="1">
      <c r="A31" s="1543"/>
      <c r="B31" s="1556"/>
      <c r="C31" s="1555" t="s">
        <v>22</v>
      </c>
      <c r="D31" s="1555" t="s">
        <v>23</v>
      </c>
      <c r="E31" s="1555" t="s">
        <v>23</v>
      </c>
      <c r="F31" s="1555" t="s">
        <v>23</v>
      </c>
      <c r="G31" s="1543"/>
      <c r="H31" s="1543"/>
      <c r="I31" s="1543"/>
      <c r="J31" s="1543"/>
    </row>
    <row r="32" spans="1:10" ht="14.1" customHeight="1">
      <c r="A32" s="1543"/>
      <c r="B32" s="1546" t="s">
        <v>33</v>
      </c>
      <c r="C32" s="1559" t="s">
        <v>3306</v>
      </c>
      <c r="D32" s="1559" t="s">
        <v>3306</v>
      </c>
      <c r="E32" s="1559" t="s">
        <v>3306</v>
      </c>
      <c r="F32" s="1559" t="s">
        <v>3306</v>
      </c>
      <c r="G32" s="1543"/>
      <c r="H32" s="1543"/>
      <c r="I32" s="1543"/>
      <c r="J32" s="1543"/>
    </row>
    <row r="33" spans="1:10" ht="14.1" customHeight="1">
      <c r="A33" s="1543"/>
      <c r="B33" s="1546" t="s">
        <v>35</v>
      </c>
      <c r="C33" s="1559" t="s">
        <v>3305</v>
      </c>
      <c r="D33" s="1559">
        <v>233480000</v>
      </c>
      <c r="E33" s="1559" t="s">
        <v>3304</v>
      </c>
      <c r="F33" s="1559" t="s">
        <v>3303</v>
      </c>
      <c r="G33" s="1543"/>
      <c r="H33" s="1543"/>
      <c r="I33" s="1543"/>
      <c r="J33" s="1543"/>
    </row>
    <row r="34" spans="1:10" ht="14.1" customHeight="1">
      <c r="A34" s="1543"/>
      <c r="B34" s="1546" t="s">
        <v>40</v>
      </c>
      <c r="C34" s="1559" t="s">
        <v>3302</v>
      </c>
      <c r="D34" s="1559" t="s">
        <v>3301</v>
      </c>
      <c r="E34" s="1559" t="s">
        <v>3300</v>
      </c>
      <c r="F34" s="1559" t="s">
        <v>3299</v>
      </c>
      <c r="G34" s="1543"/>
      <c r="H34" s="1543"/>
      <c r="I34" s="1543"/>
      <c r="J34" s="1543"/>
    </row>
    <row r="35" spans="1:10" ht="14.1" customHeight="1">
      <c r="A35" s="1543"/>
      <c r="B35" s="1546" t="s">
        <v>41</v>
      </c>
      <c r="C35" s="1559" t="s">
        <v>18</v>
      </c>
      <c r="D35" s="1559" t="s">
        <v>42</v>
      </c>
      <c r="E35" s="1559" t="s">
        <v>42</v>
      </c>
      <c r="F35" s="1559" t="s">
        <v>42</v>
      </c>
      <c r="G35" s="1543"/>
      <c r="H35" s="1543"/>
      <c r="I35" s="1543"/>
      <c r="J35" s="1543"/>
    </row>
    <row r="36" spans="1:10" ht="14.1" customHeight="1">
      <c r="A36" s="1543"/>
      <c r="B36" s="1546" t="s">
        <v>43</v>
      </c>
      <c r="C36" s="1559" t="s">
        <v>18</v>
      </c>
      <c r="D36" s="1559" t="s">
        <v>3298</v>
      </c>
      <c r="E36" s="1559" t="s">
        <v>3297</v>
      </c>
      <c r="F36" s="1559" t="s">
        <v>3296</v>
      </c>
      <c r="G36" s="1543"/>
      <c r="H36" s="1543"/>
      <c r="I36" s="1543"/>
      <c r="J36" s="1543"/>
    </row>
    <row r="37" spans="1:10" ht="14.1" customHeight="1">
      <c r="A37" s="1543"/>
      <c r="B37" s="1546" t="s">
        <v>47</v>
      </c>
      <c r="C37" s="1559" t="s">
        <v>18</v>
      </c>
      <c r="D37" s="1559" t="s">
        <v>3298</v>
      </c>
      <c r="E37" s="1559" t="s">
        <v>3297</v>
      </c>
      <c r="F37" s="1559" t="s">
        <v>3296</v>
      </c>
      <c r="G37" s="1543"/>
      <c r="H37" s="1543"/>
      <c r="I37" s="1543"/>
      <c r="J37" s="1543"/>
    </row>
    <row r="38" spans="1:10" ht="14.1" customHeight="1">
      <c r="A38" s="1543"/>
      <c r="B38" s="1954" t="s">
        <v>24</v>
      </c>
      <c r="C38" s="1955"/>
      <c r="D38" s="1955"/>
      <c r="E38" s="1955"/>
      <c r="F38" s="1955"/>
      <c r="G38" s="1543"/>
      <c r="H38" s="1543"/>
      <c r="I38" s="1543"/>
      <c r="J38" s="1543"/>
    </row>
    <row r="39" spans="1:10" ht="14.1" customHeight="1">
      <c r="A39" s="1543"/>
      <c r="B39" s="1558"/>
      <c r="C39" s="1557">
        <v>2023</v>
      </c>
      <c r="D39" s="1557">
        <v>2024</v>
      </c>
      <c r="E39" s="1557">
        <v>2025</v>
      </c>
      <c r="F39" s="1557">
        <v>2026</v>
      </c>
      <c r="G39" s="1543"/>
      <c r="H39" s="1543"/>
      <c r="I39" s="1543"/>
      <c r="J39" s="1543"/>
    </row>
    <row r="40" spans="1:10" ht="14.1" customHeight="1">
      <c r="A40" s="1543"/>
      <c r="B40" s="1556"/>
      <c r="C40" s="1555" t="s">
        <v>22</v>
      </c>
      <c r="D40" s="1555" t="s">
        <v>23</v>
      </c>
      <c r="E40" s="1555" t="s">
        <v>23</v>
      </c>
      <c r="F40" s="1555" t="s">
        <v>23</v>
      </c>
      <c r="G40" s="1543"/>
      <c r="H40" s="1543"/>
      <c r="I40" s="1543"/>
      <c r="J40" s="1543"/>
    </row>
    <row r="41" spans="1:10" ht="14.1" customHeight="1">
      <c r="A41" s="1543"/>
      <c r="B41" s="1554" t="s">
        <v>48</v>
      </c>
      <c r="C41" s="1552">
        <v>0</v>
      </c>
      <c r="D41" s="1552">
        <f>D42</f>
        <v>167400000</v>
      </c>
      <c r="E41" s="1552">
        <v>161578000</v>
      </c>
      <c r="F41" s="1552">
        <v>161578000</v>
      </c>
      <c r="G41" s="1543"/>
      <c r="H41" s="1543"/>
      <c r="I41" s="1543"/>
      <c r="J41" s="1543"/>
    </row>
    <row r="42" spans="1:10" ht="14.1" customHeight="1">
      <c r="A42" s="1543"/>
      <c r="B42" s="1554" t="s">
        <v>49</v>
      </c>
      <c r="C42" s="1552">
        <v>0</v>
      </c>
      <c r="D42" s="1552">
        <f>-1500000+168900000</f>
        <v>167400000</v>
      </c>
      <c r="E42" s="1552">
        <v>161578000</v>
      </c>
      <c r="F42" s="1552">
        <v>161578000</v>
      </c>
      <c r="G42" s="1543"/>
      <c r="H42" s="1543"/>
      <c r="I42" s="1543"/>
      <c r="J42" s="1543"/>
    </row>
    <row r="43" spans="1:10" ht="14.1" customHeight="1">
      <c r="A43" s="1543"/>
      <c r="B43" s="1554" t="s">
        <v>50</v>
      </c>
      <c r="C43" s="1552">
        <v>0</v>
      </c>
      <c r="D43" s="1552">
        <v>0</v>
      </c>
      <c r="E43" s="1552">
        <v>0</v>
      </c>
      <c r="F43" s="1552">
        <v>0</v>
      </c>
      <c r="G43" s="1543"/>
      <c r="H43" s="1543"/>
      <c r="I43" s="1543"/>
      <c r="J43" s="1543"/>
    </row>
    <row r="44" spans="1:10" ht="14.1" customHeight="1">
      <c r="A44" s="1543"/>
      <c r="B44" s="1554" t="s">
        <v>51</v>
      </c>
      <c r="C44" s="1552">
        <v>0</v>
      </c>
      <c r="D44" s="1552">
        <f>D45</f>
        <v>24500000</v>
      </c>
      <c r="E44" s="1552">
        <v>23000000</v>
      </c>
      <c r="F44" s="1552">
        <v>23000000</v>
      </c>
      <c r="G44" s="1543"/>
      <c r="H44" s="1543"/>
      <c r="I44" s="1543"/>
      <c r="J44" s="1543"/>
    </row>
    <row r="45" spans="1:10" ht="14.1" customHeight="1">
      <c r="A45" s="1543"/>
      <c r="B45" s="1554" t="s">
        <v>49</v>
      </c>
      <c r="C45" s="1552">
        <v>0</v>
      </c>
      <c r="D45" s="1552">
        <f>1500000+23000000</f>
        <v>24500000</v>
      </c>
      <c r="E45" s="1552">
        <v>23000000</v>
      </c>
      <c r="F45" s="1552">
        <v>23000000</v>
      </c>
      <c r="G45" s="1543"/>
      <c r="H45" s="1543"/>
      <c r="I45" s="1543"/>
      <c r="J45" s="1543"/>
    </row>
    <row r="46" spans="1:10" ht="14.1" customHeight="1">
      <c r="A46" s="1543"/>
      <c r="B46" s="1554" t="s">
        <v>50</v>
      </c>
      <c r="C46" s="1552">
        <v>0</v>
      </c>
      <c r="D46" s="1552">
        <v>0</v>
      </c>
      <c r="E46" s="1552">
        <v>0</v>
      </c>
      <c r="F46" s="1552">
        <v>0</v>
      </c>
      <c r="G46" s="1543"/>
      <c r="H46" s="1543"/>
      <c r="I46" s="1543"/>
      <c r="J46" s="1543"/>
    </row>
    <row r="47" spans="1:10" ht="14.1" customHeight="1">
      <c r="A47" s="1543"/>
      <c r="B47" s="1554" t="s">
        <v>52</v>
      </c>
      <c r="C47" s="1552">
        <v>0</v>
      </c>
      <c r="D47" s="1552">
        <v>41340000</v>
      </c>
      <c r="E47" s="1552">
        <v>41340000</v>
      </c>
      <c r="F47" s="1552">
        <v>42340000</v>
      </c>
      <c r="G47" s="1543"/>
      <c r="H47" s="1543"/>
      <c r="I47" s="1543"/>
      <c r="J47" s="1543"/>
    </row>
    <row r="48" spans="1:10" ht="14.1" customHeight="1">
      <c r="A48" s="1543"/>
      <c r="B48" s="1554" t="s">
        <v>49</v>
      </c>
      <c r="C48" s="1552">
        <v>0</v>
      </c>
      <c r="D48" s="1552">
        <v>41340000</v>
      </c>
      <c r="E48" s="1552">
        <v>41340000</v>
      </c>
      <c r="F48" s="1552">
        <v>42340000</v>
      </c>
      <c r="G48" s="1543"/>
      <c r="H48" s="1543"/>
      <c r="I48" s="1801"/>
      <c r="J48" s="1543"/>
    </row>
    <row r="49" spans="1:10" ht="14.1" customHeight="1">
      <c r="A49" s="1543"/>
      <c r="B49" s="1554" t="s">
        <v>50</v>
      </c>
      <c r="C49" s="1552">
        <v>0</v>
      </c>
      <c r="D49" s="1552">
        <v>0</v>
      </c>
      <c r="E49" s="1552">
        <v>0</v>
      </c>
      <c r="F49" s="1552">
        <v>0</v>
      </c>
      <c r="G49" s="1543"/>
      <c r="H49" s="1543"/>
      <c r="I49" s="1543"/>
      <c r="J49" s="1543"/>
    </row>
    <row r="50" spans="1:10" ht="14.1" customHeight="1">
      <c r="A50" s="1543"/>
      <c r="B50" s="1554" t="s">
        <v>53</v>
      </c>
      <c r="C50" s="1552">
        <v>0</v>
      </c>
      <c r="D50" s="1552">
        <v>0</v>
      </c>
      <c r="E50" s="1552">
        <v>0</v>
      </c>
      <c r="F50" s="1552">
        <v>0</v>
      </c>
      <c r="G50" s="1543"/>
      <c r="H50" s="1543"/>
      <c r="I50" s="1543"/>
      <c r="J50" s="1543"/>
    </row>
    <row r="51" spans="1:10" ht="14.1" customHeight="1">
      <c r="A51" s="1543"/>
      <c r="B51" s="1554" t="s">
        <v>49</v>
      </c>
      <c r="C51" s="1552">
        <v>0</v>
      </c>
      <c r="D51" s="1552">
        <v>0</v>
      </c>
      <c r="E51" s="1552">
        <v>0</v>
      </c>
      <c r="F51" s="1552">
        <v>0</v>
      </c>
      <c r="G51" s="1543"/>
      <c r="H51" s="1543"/>
      <c r="I51" s="1543"/>
      <c r="J51" s="1543"/>
    </row>
    <row r="52" spans="1:10" ht="14.1" customHeight="1">
      <c r="A52" s="1543"/>
      <c r="B52" s="1554" t="s">
        <v>50</v>
      </c>
      <c r="C52" s="1552">
        <v>0</v>
      </c>
      <c r="D52" s="1552">
        <v>0</v>
      </c>
      <c r="E52" s="1552">
        <v>0</v>
      </c>
      <c r="F52" s="1552">
        <v>0</v>
      </c>
      <c r="G52" s="1543"/>
      <c r="H52" s="1543"/>
      <c r="I52" s="1543"/>
      <c r="J52" s="1543"/>
    </row>
    <row r="53" spans="1:10" ht="14.1" customHeight="1">
      <c r="A53" s="1543"/>
      <c r="B53" s="1554" t="s">
        <v>54</v>
      </c>
      <c r="C53" s="1552">
        <v>0</v>
      </c>
      <c r="D53" s="1552">
        <v>0</v>
      </c>
      <c r="E53" s="1552">
        <v>0</v>
      </c>
      <c r="F53" s="1552">
        <v>0</v>
      </c>
      <c r="G53" s="1543"/>
      <c r="H53" s="1543"/>
      <c r="I53" s="1543"/>
      <c r="J53" s="1543"/>
    </row>
    <row r="54" spans="1:10" ht="14.1" customHeight="1">
      <c r="A54" s="1543"/>
      <c r="B54" s="1554" t="s">
        <v>49</v>
      </c>
      <c r="C54" s="1552">
        <v>0</v>
      </c>
      <c r="D54" s="1552">
        <v>0</v>
      </c>
      <c r="E54" s="1552">
        <v>0</v>
      </c>
      <c r="F54" s="1552">
        <v>0</v>
      </c>
      <c r="G54" s="1543"/>
      <c r="H54" s="1543"/>
      <c r="I54" s="1543"/>
      <c r="J54" s="1543"/>
    </row>
    <row r="55" spans="1:10" ht="14.1" customHeight="1">
      <c r="A55" s="1543"/>
      <c r="B55" s="1554" t="s">
        <v>50</v>
      </c>
      <c r="C55" s="1552">
        <v>0</v>
      </c>
      <c r="D55" s="1552">
        <v>0</v>
      </c>
      <c r="E55" s="1552">
        <v>0</v>
      </c>
      <c r="F55" s="1552">
        <v>0</v>
      </c>
      <c r="G55" s="1543"/>
      <c r="H55" s="1543"/>
      <c r="I55" s="1543"/>
      <c r="J55" s="1543"/>
    </row>
    <row r="56" spans="1:10" ht="14.1" customHeight="1">
      <c r="A56" s="1543"/>
      <c r="B56" s="1554" t="s">
        <v>55</v>
      </c>
      <c r="C56" s="1552">
        <v>0</v>
      </c>
      <c r="D56" s="1552">
        <v>0</v>
      </c>
      <c r="E56" s="1552">
        <v>0</v>
      </c>
      <c r="F56" s="1552">
        <v>0</v>
      </c>
      <c r="G56" s="1543"/>
      <c r="H56" s="1543"/>
      <c r="I56" s="1543"/>
      <c r="J56" s="1543"/>
    </row>
    <row r="57" spans="1:10" ht="14.1" customHeight="1">
      <c r="A57" s="1543"/>
      <c r="B57" s="1554" t="s">
        <v>49</v>
      </c>
      <c r="C57" s="1552">
        <v>0</v>
      </c>
      <c r="D57" s="1552">
        <v>0</v>
      </c>
      <c r="E57" s="1552">
        <v>0</v>
      </c>
      <c r="F57" s="1552">
        <v>0</v>
      </c>
      <c r="G57" s="1543"/>
      <c r="H57" s="1543"/>
      <c r="I57" s="1543"/>
      <c r="J57" s="1543"/>
    </row>
    <row r="58" spans="1:10" ht="14.1" customHeight="1">
      <c r="A58" s="1543"/>
      <c r="B58" s="1554" t="s">
        <v>50</v>
      </c>
      <c r="C58" s="1552">
        <v>0</v>
      </c>
      <c r="D58" s="1552">
        <v>0</v>
      </c>
      <c r="E58" s="1552">
        <v>0</v>
      </c>
      <c r="F58" s="1552">
        <v>0</v>
      </c>
      <c r="G58" s="1543"/>
      <c r="H58" s="1543"/>
      <c r="I58" s="1543"/>
      <c r="J58" s="1543"/>
    </row>
    <row r="59" spans="1:10" ht="14.1" customHeight="1">
      <c r="A59" s="1543"/>
      <c r="B59" s="1554" t="s">
        <v>56</v>
      </c>
      <c r="C59" s="1552">
        <v>0</v>
      </c>
      <c r="D59" s="1552">
        <v>240000</v>
      </c>
      <c r="E59" s="1552">
        <v>240000</v>
      </c>
      <c r="F59" s="1552">
        <v>240000</v>
      </c>
      <c r="G59" s="1543"/>
      <c r="H59" s="1543"/>
      <c r="I59" s="1543"/>
      <c r="J59" s="1543"/>
    </row>
    <row r="60" spans="1:10" ht="14.1" customHeight="1">
      <c r="A60" s="1543"/>
      <c r="B60" s="1554" t="s">
        <v>49</v>
      </c>
      <c r="C60" s="1552">
        <v>0</v>
      </c>
      <c r="D60" s="1552">
        <v>240000</v>
      </c>
      <c r="E60" s="1552">
        <v>240000</v>
      </c>
      <c r="F60" s="1552">
        <v>240000</v>
      </c>
      <c r="G60" s="1543"/>
      <c r="H60" s="1543"/>
      <c r="I60" s="1543"/>
      <c r="J60" s="1543"/>
    </row>
    <row r="61" spans="1:10" ht="14.1" customHeight="1">
      <c r="A61" s="1543"/>
      <c r="B61" s="1554" t="s">
        <v>50</v>
      </c>
      <c r="C61" s="1552">
        <v>0</v>
      </c>
      <c r="D61" s="1552">
        <v>0</v>
      </c>
      <c r="E61" s="1552">
        <v>0</v>
      </c>
      <c r="F61" s="1552">
        <v>0</v>
      </c>
      <c r="G61" s="1543"/>
      <c r="H61" s="1543"/>
      <c r="I61" s="1543"/>
      <c r="J61" s="1543"/>
    </row>
    <row r="62" spans="1:10" ht="14.1" customHeight="1">
      <c r="A62" s="1543"/>
      <c r="B62" s="1554" t="s">
        <v>57</v>
      </c>
      <c r="C62" s="1552">
        <v>0</v>
      </c>
      <c r="D62" s="1552">
        <v>0</v>
      </c>
      <c r="E62" s="1552">
        <v>0</v>
      </c>
      <c r="F62" s="1552">
        <v>0</v>
      </c>
      <c r="G62" s="1543"/>
      <c r="H62" s="1543"/>
      <c r="I62" s="1543"/>
      <c r="J62" s="1543"/>
    </row>
    <row r="63" spans="1:10" ht="14.1" customHeight="1">
      <c r="A63" s="1543"/>
      <c r="B63" s="1554" t="s">
        <v>49</v>
      </c>
      <c r="C63" s="1552">
        <v>0</v>
      </c>
      <c r="D63" s="1552">
        <v>0</v>
      </c>
      <c r="E63" s="1552">
        <v>0</v>
      </c>
      <c r="F63" s="1552">
        <v>0</v>
      </c>
      <c r="G63" s="1543"/>
      <c r="H63" s="1543"/>
      <c r="I63" s="1543"/>
      <c r="J63" s="1543"/>
    </row>
    <row r="64" spans="1:10" ht="14.1" customHeight="1">
      <c r="A64" s="1543"/>
      <c r="B64" s="1554" t="s">
        <v>58</v>
      </c>
      <c r="C64" s="1552">
        <v>0</v>
      </c>
      <c r="D64" s="1552">
        <v>0</v>
      </c>
      <c r="E64" s="1552">
        <v>0</v>
      </c>
      <c r="F64" s="1552">
        <v>0</v>
      </c>
      <c r="G64" s="1543"/>
      <c r="H64" s="1543"/>
      <c r="I64" s="1543"/>
      <c r="J64" s="1543"/>
    </row>
    <row r="65" spans="1:10" ht="14.1" customHeight="1">
      <c r="A65" s="1543"/>
      <c r="B65" s="1554" t="s">
        <v>59</v>
      </c>
      <c r="C65" s="1552">
        <v>0</v>
      </c>
      <c r="D65" s="1552">
        <v>0</v>
      </c>
      <c r="E65" s="1552">
        <v>0</v>
      </c>
      <c r="F65" s="1552">
        <v>0</v>
      </c>
      <c r="G65" s="1543"/>
      <c r="H65" s="1543"/>
      <c r="I65" s="1543"/>
      <c r="J65" s="1543"/>
    </row>
    <row r="66" spans="1:10" ht="14.1" customHeight="1">
      <c r="A66" s="1543"/>
      <c r="B66" s="1554" t="s">
        <v>60</v>
      </c>
      <c r="C66" s="1552">
        <v>0</v>
      </c>
      <c r="D66" s="1552">
        <v>0</v>
      </c>
      <c r="E66" s="1552">
        <v>0</v>
      </c>
      <c r="F66" s="1552">
        <v>0</v>
      </c>
      <c r="G66" s="1543"/>
      <c r="H66" s="1543"/>
      <c r="I66" s="1543"/>
      <c r="J66" s="1543"/>
    </row>
    <row r="67" spans="1:10" ht="14.1" customHeight="1">
      <c r="A67" s="1543"/>
      <c r="B67" s="1554" t="s">
        <v>61</v>
      </c>
      <c r="C67" s="1552">
        <v>0</v>
      </c>
      <c r="D67" s="1552">
        <v>0</v>
      </c>
      <c r="E67" s="1552">
        <v>0</v>
      </c>
      <c r="F67" s="1552">
        <v>0</v>
      </c>
      <c r="G67" s="1543"/>
      <c r="H67" s="1543"/>
      <c r="I67" s="1543"/>
      <c r="J67" s="1543"/>
    </row>
    <row r="68" spans="1:10" ht="14.1" customHeight="1">
      <c r="A68" s="1543"/>
      <c r="B68" s="1554" t="s">
        <v>62</v>
      </c>
      <c r="C68" s="1552">
        <v>0</v>
      </c>
      <c r="D68" s="1552">
        <v>0</v>
      </c>
      <c r="E68" s="1552">
        <v>0</v>
      </c>
      <c r="F68" s="1552">
        <v>0</v>
      </c>
      <c r="G68" s="1543"/>
      <c r="H68" s="1543"/>
      <c r="I68" s="1543"/>
      <c r="J68" s="1543"/>
    </row>
    <row r="69" spans="1:10" ht="14.1" customHeight="1">
      <c r="A69" s="1543"/>
      <c r="B69" s="1554" t="s">
        <v>49</v>
      </c>
      <c r="C69" s="1552">
        <v>0</v>
      </c>
      <c r="D69" s="1552">
        <v>0</v>
      </c>
      <c r="E69" s="1552">
        <v>0</v>
      </c>
      <c r="F69" s="1552">
        <v>0</v>
      </c>
      <c r="G69" s="1543"/>
      <c r="H69" s="1543"/>
      <c r="I69" s="1543"/>
      <c r="J69" s="1543"/>
    </row>
    <row r="70" spans="1:10" ht="14.1" customHeight="1">
      <c r="A70" s="1543"/>
      <c r="B70" s="1554" t="s">
        <v>58</v>
      </c>
      <c r="C70" s="1552">
        <v>0</v>
      </c>
      <c r="D70" s="1552">
        <v>0</v>
      </c>
      <c r="E70" s="1552">
        <v>0</v>
      </c>
      <c r="F70" s="1552">
        <v>0</v>
      </c>
      <c r="G70" s="1543"/>
      <c r="H70" s="1543"/>
      <c r="I70" s="1543"/>
      <c r="J70" s="1543"/>
    </row>
    <row r="71" spans="1:10" ht="14.1" customHeight="1">
      <c r="A71" s="1543"/>
      <c r="B71" s="1554" t="s">
        <v>59</v>
      </c>
      <c r="C71" s="1552">
        <v>0</v>
      </c>
      <c r="D71" s="1552">
        <v>0</v>
      </c>
      <c r="E71" s="1552">
        <v>0</v>
      </c>
      <c r="F71" s="1552">
        <v>0</v>
      </c>
      <c r="G71" s="1543"/>
      <c r="H71" s="1543"/>
      <c r="I71" s="1543"/>
      <c r="J71" s="1543"/>
    </row>
    <row r="72" spans="1:10" ht="14.1" customHeight="1">
      <c r="A72" s="1543"/>
      <c r="B72" s="1554" t="s">
        <v>60</v>
      </c>
      <c r="C72" s="1552">
        <v>0</v>
      </c>
      <c r="D72" s="1552">
        <v>0</v>
      </c>
      <c r="E72" s="1552">
        <v>0</v>
      </c>
      <c r="F72" s="1552">
        <v>0</v>
      </c>
      <c r="G72" s="1543"/>
      <c r="H72" s="1543"/>
      <c r="I72" s="1543"/>
      <c r="J72" s="1543"/>
    </row>
    <row r="73" spans="1:10" ht="14.1" customHeight="1">
      <c r="A73" s="1543"/>
      <c r="B73" s="1554" t="s">
        <v>61</v>
      </c>
      <c r="C73" s="1552">
        <v>0</v>
      </c>
      <c r="D73" s="1552">
        <v>0</v>
      </c>
      <c r="E73" s="1552">
        <v>0</v>
      </c>
      <c r="F73" s="1552">
        <v>0</v>
      </c>
      <c r="G73" s="1543"/>
      <c r="H73" s="1543"/>
      <c r="I73" s="1543"/>
      <c r="J73" s="1543"/>
    </row>
    <row r="74" spans="1:10" ht="14.1" customHeight="1">
      <c r="A74" s="1543"/>
      <c r="B74" s="1554" t="s">
        <v>63</v>
      </c>
      <c r="C74" s="1552">
        <v>0</v>
      </c>
      <c r="D74" s="1552">
        <v>0</v>
      </c>
      <c r="E74" s="1552">
        <v>0</v>
      </c>
      <c r="F74" s="1552">
        <v>0</v>
      </c>
      <c r="G74" s="1543"/>
      <c r="H74" s="1543"/>
      <c r="I74" s="1543"/>
      <c r="J74" s="1543"/>
    </row>
    <row r="75" spans="1:10" ht="14.1" customHeight="1">
      <c r="A75" s="1543"/>
      <c r="B75" s="1554" t="s">
        <v>49</v>
      </c>
      <c r="C75" s="1552">
        <v>0</v>
      </c>
      <c r="D75" s="1552">
        <v>0</v>
      </c>
      <c r="E75" s="1552">
        <v>0</v>
      </c>
      <c r="F75" s="1552">
        <v>0</v>
      </c>
      <c r="G75" s="1543"/>
      <c r="H75" s="1543"/>
      <c r="I75" s="1543"/>
      <c r="J75" s="1543"/>
    </row>
    <row r="76" spans="1:10" ht="14.1" customHeight="1">
      <c r="A76" s="1543"/>
      <c r="B76" s="1554" t="s">
        <v>58</v>
      </c>
      <c r="C76" s="1552">
        <v>0</v>
      </c>
      <c r="D76" s="1552">
        <v>0</v>
      </c>
      <c r="E76" s="1552">
        <v>0</v>
      </c>
      <c r="F76" s="1552">
        <v>0</v>
      </c>
      <c r="G76" s="1543"/>
      <c r="H76" s="1543"/>
      <c r="I76" s="1543"/>
      <c r="J76" s="1543"/>
    </row>
    <row r="77" spans="1:10" ht="14.1" customHeight="1">
      <c r="A77" s="1543"/>
      <c r="B77" s="1554" t="s">
        <v>59</v>
      </c>
      <c r="C77" s="1552">
        <v>0</v>
      </c>
      <c r="D77" s="1552">
        <v>0</v>
      </c>
      <c r="E77" s="1552">
        <v>0</v>
      </c>
      <c r="F77" s="1552">
        <v>0</v>
      </c>
      <c r="G77" s="1543"/>
      <c r="H77" s="1543"/>
      <c r="I77" s="1543"/>
      <c r="J77" s="1543"/>
    </row>
    <row r="78" spans="1:10" ht="14.1" customHeight="1">
      <c r="A78" s="1543"/>
      <c r="B78" s="1554" t="s">
        <v>60</v>
      </c>
      <c r="C78" s="1552">
        <v>0</v>
      </c>
      <c r="D78" s="1552">
        <v>0</v>
      </c>
      <c r="E78" s="1552">
        <v>0</v>
      </c>
      <c r="F78" s="1552">
        <v>0</v>
      </c>
      <c r="G78" s="1543"/>
      <c r="H78" s="1543"/>
      <c r="I78" s="1543"/>
      <c r="J78" s="1543"/>
    </row>
    <row r="79" spans="1:10" ht="14.1" customHeight="1">
      <c r="A79" s="1543"/>
      <c r="B79" s="1554" t="s">
        <v>61</v>
      </c>
      <c r="C79" s="1552">
        <v>0</v>
      </c>
      <c r="D79" s="1552">
        <v>0</v>
      </c>
      <c r="E79" s="1552">
        <v>0</v>
      </c>
      <c r="F79" s="1552">
        <v>0</v>
      </c>
      <c r="G79" s="1543"/>
      <c r="H79" s="1543"/>
      <c r="I79" s="1543"/>
      <c r="J79" s="1543"/>
    </row>
    <row r="80" spans="1:10" ht="14.1" customHeight="1">
      <c r="A80" s="1543"/>
      <c r="B80" s="1554" t="s">
        <v>64</v>
      </c>
      <c r="C80" s="1552">
        <v>0</v>
      </c>
      <c r="D80" s="1552">
        <v>0</v>
      </c>
      <c r="E80" s="1552">
        <v>0</v>
      </c>
      <c r="F80" s="1552">
        <v>0</v>
      </c>
      <c r="G80" s="1543"/>
      <c r="H80" s="1543"/>
      <c r="I80" s="1543"/>
      <c r="J80" s="1543"/>
    </row>
    <row r="81" spans="1:10" ht="14.1" customHeight="1">
      <c r="A81" s="1543"/>
      <c r="B81" s="1554" t="s">
        <v>65</v>
      </c>
      <c r="C81" s="1552">
        <v>0</v>
      </c>
      <c r="D81" s="1552">
        <v>0</v>
      </c>
      <c r="E81" s="1552">
        <v>0</v>
      </c>
      <c r="F81" s="1552">
        <v>0</v>
      </c>
      <c r="G81" s="1543"/>
      <c r="H81" s="1543"/>
      <c r="I81" s="1543"/>
      <c r="J81" s="1543"/>
    </row>
    <row r="82" spans="1:10" ht="14.1" customHeight="1">
      <c r="A82" s="1543"/>
      <c r="B82" s="1553" t="s">
        <v>25</v>
      </c>
      <c r="C82" s="1552">
        <v>0</v>
      </c>
      <c r="D82" s="1552">
        <v>233480000</v>
      </c>
      <c r="E82" s="1552">
        <v>226158000</v>
      </c>
      <c r="F82" s="1552">
        <v>227158000</v>
      </c>
      <c r="G82" s="1543"/>
      <c r="H82" s="1543"/>
      <c r="I82" s="1543"/>
      <c r="J82" s="1543"/>
    </row>
    <row r="83" spans="1:10" ht="14.1" customHeight="1">
      <c r="A83" s="1543"/>
      <c r="B83" s="1948" t="s">
        <v>66</v>
      </c>
      <c r="C83" s="1949"/>
      <c r="D83" s="1949"/>
      <c r="E83" s="1949"/>
      <c r="F83" s="1949"/>
      <c r="G83" s="1543"/>
      <c r="H83" s="1543"/>
      <c r="I83" s="1543"/>
      <c r="J83" s="1543"/>
    </row>
    <row r="84" spans="1:10" ht="14.1" customHeight="1">
      <c r="A84" s="1543"/>
      <c r="B84" s="1561" t="s">
        <v>3295</v>
      </c>
      <c r="C84" s="1948" t="s">
        <v>2725</v>
      </c>
      <c r="D84" s="1949"/>
      <c r="E84" s="1949"/>
      <c r="F84" s="1949"/>
      <c r="G84" s="1543"/>
      <c r="H84" s="1543"/>
      <c r="I84" s="1543"/>
      <c r="J84" s="1543"/>
    </row>
    <row r="85" spans="1:10" ht="18" customHeight="1">
      <c r="A85" s="1543"/>
      <c r="B85" s="1560" t="s">
        <v>19</v>
      </c>
      <c r="C85" s="1950" t="s">
        <v>3294</v>
      </c>
      <c r="D85" s="1951"/>
      <c r="E85" s="1951"/>
      <c r="F85" s="1951"/>
      <c r="G85" s="1543"/>
      <c r="H85" s="1543"/>
      <c r="I85" s="1543"/>
      <c r="J85" s="1543"/>
    </row>
    <row r="86" spans="1:10" ht="18" customHeight="1">
      <c r="A86" s="1543"/>
      <c r="B86" s="1542" t="s">
        <v>20</v>
      </c>
      <c r="C86" s="1952" t="s">
        <v>3293</v>
      </c>
      <c r="D86" s="1953"/>
      <c r="E86" s="1953"/>
      <c r="F86" s="1953"/>
      <c r="G86" s="1543"/>
      <c r="H86" s="1543"/>
      <c r="I86" s="1543"/>
      <c r="J86" s="1543"/>
    </row>
    <row r="87" spans="1:10" ht="18" customHeight="1">
      <c r="A87" s="1543"/>
      <c r="B87" s="1542" t="s">
        <v>21</v>
      </c>
      <c r="C87" s="1952" t="s">
        <v>3284</v>
      </c>
      <c r="D87" s="1953"/>
      <c r="E87" s="1953"/>
      <c r="F87" s="1953"/>
      <c r="G87" s="1543"/>
      <c r="H87" s="1543"/>
      <c r="I87" s="1543"/>
      <c r="J87" s="1543"/>
    </row>
    <row r="88" spans="1:10" ht="15" customHeight="1">
      <c r="A88" s="1543"/>
      <c r="B88" s="1558"/>
      <c r="C88" s="1557">
        <v>2023</v>
      </c>
      <c r="D88" s="1557">
        <v>2024</v>
      </c>
      <c r="E88" s="1557">
        <v>2025</v>
      </c>
      <c r="F88" s="1557">
        <v>2026</v>
      </c>
      <c r="G88" s="1543"/>
      <c r="H88" s="1543"/>
      <c r="I88" s="1543"/>
      <c r="J88" s="1543"/>
    </row>
    <row r="89" spans="1:10" ht="15" customHeight="1">
      <c r="A89" s="1543"/>
      <c r="B89" s="1556"/>
      <c r="C89" s="1555" t="s">
        <v>22</v>
      </c>
      <c r="D89" s="1555" t="s">
        <v>23</v>
      </c>
      <c r="E89" s="1555" t="s">
        <v>23</v>
      </c>
      <c r="F89" s="1555" t="s">
        <v>23</v>
      </c>
      <c r="G89" s="1543"/>
      <c r="H89" s="1543"/>
      <c r="I89" s="1543"/>
      <c r="J89" s="1543"/>
    </row>
    <row r="90" spans="1:10" ht="14.1" customHeight="1">
      <c r="A90" s="1543"/>
      <c r="B90" s="1546" t="s">
        <v>33</v>
      </c>
      <c r="C90" s="1559" t="s">
        <v>2816</v>
      </c>
      <c r="D90" s="1559" t="s">
        <v>1832</v>
      </c>
      <c r="E90" s="1559" t="s">
        <v>1832</v>
      </c>
      <c r="F90" s="1559" t="s">
        <v>298</v>
      </c>
      <c r="G90" s="1543"/>
      <c r="H90" s="1543"/>
      <c r="I90" s="1543"/>
      <c r="J90" s="1543"/>
    </row>
    <row r="91" spans="1:10" ht="14.1" customHeight="1">
      <c r="A91" s="1543"/>
      <c r="B91" s="1546" t="s">
        <v>35</v>
      </c>
      <c r="C91" s="1559" t="s">
        <v>2781</v>
      </c>
      <c r="D91" s="1559" t="s">
        <v>2200</v>
      </c>
      <c r="E91" s="1559" t="s">
        <v>2200</v>
      </c>
      <c r="F91" s="1559" t="s">
        <v>573</v>
      </c>
      <c r="G91" s="1543"/>
      <c r="H91" s="1543"/>
      <c r="I91" s="1543"/>
      <c r="J91" s="1543"/>
    </row>
    <row r="92" spans="1:10" ht="14.1" customHeight="1">
      <c r="A92" s="1543"/>
      <c r="B92" s="1546" t="s">
        <v>40</v>
      </c>
      <c r="C92" s="1559" t="s">
        <v>3292</v>
      </c>
      <c r="D92" s="1559" t="s">
        <v>2508</v>
      </c>
      <c r="E92" s="1559" t="s">
        <v>2508</v>
      </c>
      <c r="F92" s="1559" t="s">
        <v>282</v>
      </c>
      <c r="G92" s="1543"/>
      <c r="H92" s="1543"/>
      <c r="I92" s="1543"/>
      <c r="J92" s="1543"/>
    </row>
    <row r="93" spans="1:10" ht="14.1" customHeight="1">
      <c r="A93" s="1543"/>
      <c r="B93" s="1546" t="s">
        <v>41</v>
      </c>
      <c r="C93" s="1559" t="s">
        <v>18</v>
      </c>
      <c r="D93" s="1559" t="s">
        <v>1588</v>
      </c>
      <c r="E93" s="1559" t="s">
        <v>42</v>
      </c>
      <c r="F93" s="1559" t="s">
        <v>3291</v>
      </c>
      <c r="G93" s="1543"/>
      <c r="H93" s="1543"/>
      <c r="I93" s="1543"/>
      <c r="J93" s="1543"/>
    </row>
    <row r="94" spans="1:10" ht="14.1" customHeight="1">
      <c r="A94" s="1543"/>
      <c r="B94" s="1546" t="s">
        <v>43</v>
      </c>
      <c r="C94" s="1559" t="s">
        <v>18</v>
      </c>
      <c r="D94" s="1559" t="s">
        <v>2924</v>
      </c>
      <c r="E94" s="1559" t="s">
        <v>42</v>
      </c>
      <c r="F94" s="1559" t="s">
        <v>1531</v>
      </c>
      <c r="G94" s="1543"/>
      <c r="H94" s="1543"/>
      <c r="I94" s="1543"/>
      <c r="J94" s="1543"/>
    </row>
    <row r="95" spans="1:10" ht="14.1" customHeight="1">
      <c r="A95" s="1543"/>
      <c r="B95" s="1546" t="s">
        <v>47</v>
      </c>
      <c r="C95" s="1559" t="s">
        <v>18</v>
      </c>
      <c r="D95" s="1559" t="s">
        <v>3290</v>
      </c>
      <c r="E95" s="1559" t="s">
        <v>42</v>
      </c>
      <c r="F95" s="1559" t="s">
        <v>3289</v>
      </c>
      <c r="G95" s="1543"/>
      <c r="H95" s="1543"/>
      <c r="I95" s="1543"/>
      <c r="J95" s="1543"/>
    </row>
    <row r="96" spans="1:10" ht="14.1" customHeight="1">
      <c r="A96" s="1543"/>
      <c r="B96" s="1954" t="s">
        <v>24</v>
      </c>
      <c r="C96" s="1955"/>
      <c r="D96" s="1955"/>
      <c r="E96" s="1955"/>
      <c r="F96" s="1955"/>
      <c r="G96" s="1543"/>
      <c r="H96" s="1543"/>
      <c r="I96" s="1543"/>
      <c r="J96" s="1543"/>
    </row>
    <row r="97" spans="1:10" ht="14.1" customHeight="1">
      <c r="A97" s="1543"/>
      <c r="B97" s="1558"/>
      <c r="C97" s="1557">
        <v>2023</v>
      </c>
      <c r="D97" s="1557">
        <v>2024</v>
      </c>
      <c r="E97" s="1557">
        <v>2025</v>
      </c>
      <c r="F97" s="1557">
        <v>2026</v>
      </c>
      <c r="G97" s="1543"/>
      <c r="H97" s="1543"/>
      <c r="I97" s="1543"/>
      <c r="J97" s="1543"/>
    </row>
    <row r="98" spans="1:10" ht="14.1" customHeight="1">
      <c r="A98" s="1543"/>
      <c r="B98" s="1556"/>
      <c r="C98" s="1555" t="s">
        <v>22</v>
      </c>
      <c r="D98" s="1555" t="s">
        <v>23</v>
      </c>
      <c r="E98" s="1555" t="s">
        <v>23</v>
      </c>
      <c r="F98" s="1555" t="s">
        <v>23</v>
      </c>
      <c r="G98" s="1543"/>
      <c r="H98" s="1543"/>
      <c r="I98" s="1543"/>
      <c r="J98" s="1543"/>
    </row>
    <row r="99" spans="1:10" ht="14.1" customHeight="1">
      <c r="A99" s="1543"/>
      <c r="B99" s="1554" t="s">
        <v>48</v>
      </c>
      <c r="C99" s="1552">
        <v>0</v>
      </c>
      <c r="D99" s="1552">
        <v>0</v>
      </c>
      <c r="E99" s="1552">
        <v>0</v>
      </c>
      <c r="F99" s="1552">
        <v>0</v>
      </c>
      <c r="G99" s="1543"/>
      <c r="H99" s="1543"/>
      <c r="I99" s="1543"/>
      <c r="J99" s="1543"/>
    </row>
    <row r="100" spans="1:10" ht="14.1" customHeight="1">
      <c r="A100" s="1543"/>
      <c r="B100" s="1554" t="s">
        <v>49</v>
      </c>
      <c r="C100" s="1552">
        <v>0</v>
      </c>
      <c r="D100" s="1552">
        <v>0</v>
      </c>
      <c r="E100" s="1552">
        <v>0</v>
      </c>
      <c r="F100" s="1552">
        <v>0</v>
      </c>
      <c r="G100" s="1543"/>
      <c r="H100" s="1543"/>
      <c r="I100" s="1543"/>
      <c r="J100" s="1543"/>
    </row>
    <row r="101" spans="1:10" ht="14.1" customHeight="1">
      <c r="A101" s="1543"/>
      <c r="B101" s="1554" t="s">
        <v>50</v>
      </c>
      <c r="C101" s="1552">
        <v>0</v>
      </c>
      <c r="D101" s="1552">
        <v>0</v>
      </c>
      <c r="E101" s="1552">
        <v>0</v>
      </c>
      <c r="F101" s="1552">
        <v>0</v>
      </c>
      <c r="G101" s="1543"/>
      <c r="H101" s="1543"/>
      <c r="I101" s="1543"/>
      <c r="J101" s="1543"/>
    </row>
    <row r="102" spans="1:10" ht="14.1" customHeight="1">
      <c r="A102" s="1543"/>
      <c r="B102" s="1554" t="s">
        <v>51</v>
      </c>
      <c r="C102" s="1552">
        <v>0</v>
      </c>
      <c r="D102" s="1552">
        <v>0</v>
      </c>
      <c r="E102" s="1552">
        <v>0</v>
      </c>
      <c r="F102" s="1552">
        <v>0</v>
      </c>
      <c r="G102" s="1543"/>
      <c r="H102" s="1543"/>
      <c r="I102" s="1543"/>
      <c r="J102" s="1543"/>
    </row>
    <row r="103" spans="1:10" ht="14.1" customHeight="1">
      <c r="A103" s="1543"/>
      <c r="B103" s="1554" t="s">
        <v>49</v>
      </c>
      <c r="C103" s="1552">
        <v>0</v>
      </c>
      <c r="D103" s="1552">
        <v>0</v>
      </c>
      <c r="E103" s="1552">
        <v>0</v>
      </c>
      <c r="F103" s="1552">
        <v>0</v>
      </c>
      <c r="G103" s="1543"/>
      <c r="H103" s="1543"/>
      <c r="I103" s="1543"/>
      <c r="J103" s="1543"/>
    </row>
    <row r="104" spans="1:10" ht="14.1" customHeight="1">
      <c r="A104" s="1543"/>
      <c r="B104" s="1554" t="s">
        <v>50</v>
      </c>
      <c r="C104" s="1552">
        <v>0</v>
      </c>
      <c r="D104" s="1552">
        <v>0</v>
      </c>
      <c r="E104" s="1552">
        <v>0</v>
      </c>
      <c r="F104" s="1552">
        <v>0</v>
      </c>
      <c r="G104" s="1543"/>
      <c r="H104" s="1543"/>
      <c r="I104" s="1543"/>
      <c r="J104" s="1543"/>
    </row>
    <row r="105" spans="1:10" ht="14.1" customHeight="1">
      <c r="A105" s="1543"/>
      <c r="B105" s="1554" t="s">
        <v>52</v>
      </c>
      <c r="C105" s="1552">
        <v>0</v>
      </c>
      <c r="D105" s="1552">
        <v>0</v>
      </c>
      <c r="E105" s="1552">
        <v>0</v>
      </c>
      <c r="F105" s="1552">
        <v>0</v>
      </c>
      <c r="G105" s="1543"/>
      <c r="H105" s="1543"/>
      <c r="I105" s="1543"/>
      <c r="J105" s="1543"/>
    </row>
    <row r="106" spans="1:10" ht="14.1" customHeight="1">
      <c r="A106" s="1543"/>
      <c r="B106" s="1554" t="s">
        <v>49</v>
      </c>
      <c r="C106" s="1552">
        <v>0</v>
      </c>
      <c r="D106" s="1552">
        <v>0</v>
      </c>
      <c r="E106" s="1552">
        <v>0</v>
      </c>
      <c r="F106" s="1552">
        <v>0</v>
      </c>
      <c r="G106" s="1543"/>
      <c r="H106" s="1543"/>
      <c r="I106" s="1543"/>
      <c r="J106" s="1543"/>
    </row>
    <row r="107" spans="1:10" ht="14.1" customHeight="1">
      <c r="A107" s="1543"/>
      <c r="B107" s="1554" t="s">
        <v>50</v>
      </c>
      <c r="C107" s="1552">
        <v>0</v>
      </c>
      <c r="D107" s="1552">
        <v>0</v>
      </c>
      <c r="E107" s="1552">
        <v>0</v>
      </c>
      <c r="F107" s="1552">
        <v>0</v>
      </c>
      <c r="G107" s="1543"/>
      <c r="H107" s="1543"/>
      <c r="I107" s="1543"/>
      <c r="J107" s="1543"/>
    </row>
    <row r="108" spans="1:10" ht="14.1" customHeight="1">
      <c r="A108" s="1543"/>
      <c r="B108" s="1554" t="s">
        <v>53</v>
      </c>
      <c r="C108" s="1552">
        <v>0</v>
      </c>
      <c r="D108" s="1552">
        <v>0</v>
      </c>
      <c r="E108" s="1552">
        <v>0</v>
      </c>
      <c r="F108" s="1552">
        <v>0</v>
      </c>
      <c r="G108" s="1543"/>
      <c r="H108" s="1543"/>
      <c r="I108" s="1543"/>
      <c r="J108" s="1543"/>
    </row>
    <row r="109" spans="1:10" ht="14.1" customHeight="1">
      <c r="A109" s="1543"/>
      <c r="B109" s="1554" t="s">
        <v>49</v>
      </c>
      <c r="C109" s="1552">
        <v>0</v>
      </c>
      <c r="D109" s="1552">
        <v>0</v>
      </c>
      <c r="E109" s="1552">
        <v>0</v>
      </c>
      <c r="F109" s="1552">
        <v>0</v>
      </c>
      <c r="G109" s="1543"/>
      <c r="H109" s="1543"/>
      <c r="I109" s="1543"/>
      <c r="J109" s="1543"/>
    </row>
    <row r="110" spans="1:10" ht="14.1" customHeight="1">
      <c r="A110" s="1543"/>
      <c r="B110" s="1554" t="s">
        <v>50</v>
      </c>
      <c r="C110" s="1552">
        <v>0</v>
      </c>
      <c r="D110" s="1552">
        <v>0</v>
      </c>
      <c r="E110" s="1552">
        <v>0</v>
      </c>
      <c r="F110" s="1552">
        <v>0</v>
      </c>
      <c r="G110" s="1543"/>
      <c r="H110" s="1543"/>
      <c r="I110" s="1543"/>
      <c r="J110" s="1543"/>
    </row>
    <row r="111" spans="1:10" ht="14.1" customHeight="1">
      <c r="A111" s="1543"/>
      <c r="B111" s="1554" t="s">
        <v>54</v>
      </c>
      <c r="C111" s="1552">
        <v>0</v>
      </c>
      <c r="D111" s="1552">
        <v>0</v>
      </c>
      <c r="E111" s="1552">
        <v>0</v>
      </c>
      <c r="F111" s="1552">
        <v>0</v>
      </c>
      <c r="G111" s="1543"/>
      <c r="H111" s="1543"/>
      <c r="I111" s="1543"/>
      <c r="J111" s="1543"/>
    </row>
    <row r="112" spans="1:10" ht="14.1" customHeight="1">
      <c r="A112" s="1543"/>
      <c r="B112" s="1554" t="s">
        <v>49</v>
      </c>
      <c r="C112" s="1552">
        <v>0</v>
      </c>
      <c r="D112" s="1552">
        <v>0</v>
      </c>
      <c r="E112" s="1552">
        <v>0</v>
      </c>
      <c r="F112" s="1552">
        <v>0</v>
      </c>
      <c r="G112" s="1543"/>
      <c r="H112" s="1543"/>
      <c r="I112" s="1543"/>
      <c r="J112" s="1543"/>
    </row>
    <row r="113" spans="1:10" ht="14.1" customHeight="1">
      <c r="A113" s="1543"/>
      <c r="B113" s="1554" t="s">
        <v>50</v>
      </c>
      <c r="C113" s="1552">
        <v>0</v>
      </c>
      <c r="D113" s="1552">
        <v>0</v>
      </c>
      <c r="E113" s="1552">
        <v>0</v>
      </c>
      <c r="F113" s="1552">
        <v>0</v>
      </c>
      <c r="G113" s="1543"/>
      <c r="H113" s="1543"/>
      <c r="I113" s="1543"/>
      <c r="J113" s="1543"/>
    </row>
    <row r="114" spans="1:10" ht="14.1" customHeight="1">
      <c r="A114" s="1543"/>
      <c r="B114" s="1554" t="s">
        <v>55</v>
      </c>
      <c r="C114" s="1552">
        <v>0</v>
      </c>
      <c r="D114" s="1552">
        <v>0</v>
      </c>
      <c r="E114" s="1552">
        <v>0</v>
      </c>
      <c r="F114" s="1552">
        <v>0</v>
      </c>
      <c r="G114" s="1543"/>
      <c r="H114" s="1543"/>
      <c r="I114" s="1543"/>
      <c r="J114" s="1543"/>
    </row>
    <row r="115" spans="1:10" ht="14.1" customHeight="1">
      <c r="A115" s="1543"/>
      <c r="B115" s="1554" t="s">
        <v>49</v>
      </c>
      <c r="C115" s="1552">
        <v>0</v>
      </c>
      <c r="D115" s="1552">
        <v>0</v>
      </c>
      <c r="E115" s="1552">
        <v>0</v>
      </c>
      <c r="F115" s="1552">
        <v>0</v>
      </c>
      <c r="G115" s="1543"/>
      <c r="H115" s="1543"/>
      <c r="I115" s="1543"/>
      <c r="J115" s="1543"/>
    </row>
    <row r="116" spans="1:10" ht="14.1" customHeight="1">
      <c r="A116" s="1543"/>
      <c r="B116" s="1554" t="s">
        <v>50</v>
      </c>
      <c r="C116" s="1552">
        <v>0</v>
      </c>
      <c r="D116" s="1552">
        <v>0</v>
      </c>
      <c r="E116" s="1552">
        <v>0</v>
      </c>
      <c r="F116" s="1552">
        <v>0</v>
      </c>
      <c r="G116" s="1543"/>
      <c r="H116" s="1543"/>
      <c r="I116" s="1543"/>
      <c r="J116" s="1543"/>
    </row>
    <row r="117" spans="1:10" ht="14.1" customHeight="1">
      <c r="A117" s="1543"/>
      <c r="B117" s="1554" t="s">
        <v>56</v>
      </c>
      <c r="C117" s="1552">
        <v>0</v>
      </c>
      <c r="D117" s="1552">
        <v>0</v>
      </c>
      <c r="E117" s="1552">
        <v>0</v>
      </c>
      <c r="F117" s="1552">
        <v>0</v>
      </c>
      <c r="G117" s="1543"/>
      <c r="H117" s="1543"/>
      <c r="I117" s="1543"/>
      <c r="J117" s="1543"/>
    </row>
    <row r="118" spans="1:10" ht="14.1" customHeight="1">
      <c r="A118" s="1543"/>
      <c r="B118" s="1554" t="s">
        <v>49</v>
      </c>
      <c r="C118" s="1552">
        <v>0</v>
      </c>
      <c r="D118" s="1552">
        <v>0</v>
      </c>
      <c r="E118" s="1552">
        <v>0</v>
      </c>
      <c r="F118" s="1552">
        <v>0</v>
      </c>
      <c r="G118" s="1543"/>
      <c r="H118" s="1543"/>
      <c r="I118" s="1543"/>
      <c r="J118" s="1543"/>
    </row>
    <row r="119" spans="1:10" ht="14.1" customHeight="1">
      <c r="A119" s="1543"/>
      <c r="B119" s="1554" t="s">
        <v>50</v>
      </c>
      <c r="C119" s="1552">
        <v>0</v>
      </c>
      <c r="D119" s="1552">
        <v>0</v>
      </c>
      <c r="E119" s="1552">
        <v>0</v>
      </c>
      <c r="F119" s="1552">
        <v>0</v>
      </c>
      <c r="G119" s="1543"/>
      <c r="H119" s="1543"/>
      <c r="I119" s="1543"/>
      <c r="J119" s="1543"/>
    </row>
    <row r="120" spans="1:10" ht="14.1" customHeight="1">
      <c r="A120" s="1543"/>
      <c r="B120" s="1554" t="s">
        <v>57</v>
      </c>
      <c r="C120" s="1552">
        <v>0</v>
      </c>
      <c r="D120" s="1552">
        <v>0</v>
      </c>
      <c r="E120" s="1552">
        <v>0</v>
      </c>
      <c r="F120" s="1552">
        <v>0</v>
      </c>
      <c r="G120" s="1543"/>
      <c r="H120" s="1543"/>
      <c r="I120" s="1543"/>
      <c r="J120" s="1543"/>
    </row>
    <row r="121" spans="1:10" ht="14.1" customHeight="1">
      <c r="A121" s="1543"/>
      <c r="B121" s="1554" t="s">
        <v>49</v>
      </c>
      <c r="C121" s="1552">
        <v>0</v>
      </c>
      <c r="D121" s="1552">
        <v>0</v>
      </c>
      <c r="E121" s="1552">
        <v>0</v>
      </c>
      <c r="F121" s="1552">
        <v>0</v>
      </c>
      <c r="G121" s="1543"/>
      <c r="H121" s="1543"/>
      <c r="I121" s="1543"/>
      <c r="J121" s="1543"/>
    </row>
    <row r="122" spans="1:10" ht="14.1" customHeight="1">
      <c r="A122" s="1543"/>
      <c r="B122" s="1554" t="s">
        <v>58</v>
      </c>
      <c r="C122" s="1552">
        <v>0</v>
      </c>
      <c r="D122" s="1552">
        <v>0</v>
      </c>
      <c r="E122" s="1552">
        <v>0</v>
      </c>
      <c r="F122" s="1552">
        <v>0</v>
      </c>
      <c r="G122" s="1543"/>
      <c r="H122" s="1543"/>
      <c r="I122" s="1543"/>
      <c r="J122" s="1543"/>
    </row>
    <row r="123" spans="1:10" ht="14.1" customHeight="1">
      <c r="A123" s="1543"/>
      <c r="B123" s="1554" t="s">
        <v>59</v>
      </c>
      <c r="C123" s="1552">
        <v>0</v>
      </c>
      <c r="D123" s="1552">
        <v>0</v>
      </c>
      <c r="E123" s="1552">
        <v>0</v>
      </c>
      <c r="F123" s="1552">
        <v>0</v>
      </c>
      <c r="G123" s="1543"/>
      <c r="H123" s="1543"/>
      <c r="I123" s="1543"/>
      <c r="J123" s="1543"/>
    </row>
    <row r="124" spans="1:10" ht="14.1" customHeight="1">
      <c r="A124" s="1543"/>
      <c r="B124" s="1554" t="s">
        <v>60</v>
      </c>
      <c r="C124" s="1552">
        <v>0</v>
      </c>
      <c r="D124" s="1552">
        <v>0</v>
      </c>
      <c r="E124" s="1552">
        <v>0</v>
      </c>
      <c r="F124" s="1552">
        <v>0</v>
      </c>
      <c r="G124" s="1543"/>
      <c r="H124" s="1543"/>
      <c r="I124" s="1543"/>
      <c r="J124" s="1543"/>
    </row>
    <row r="125" spans="1:10" ht="14.1" customHeight="1">
      <c r="A125" s="1543"/>
      <c r="B125" s="1554" t="s">
        <v>61</v>
      </c>
      <c r="C125" s="1552">
        <v>0</v>
      </c>
      <c r="D125" s="1552">
        <v>0</v>
      </c>
      <c r="E125" s="1552">
        <v>0</v>
      </c>
      <c r="F125" s="1552">
        <v>0</v>
      </c>
      <c r="G125" s="1543"/>
      <c r="H125" s="1543"/>
      <c r="I125" s="1543"/>
      <c r="J125" s="1543"/>
    </row>
    <row r="126" spans="1:10" ht="14.1" customHeight="1">
      <c r="A126" s="1543"/>
      <c r="B126" s="1554" t="s">
        <v>62</v>
      </c>
      <c r="C126" s="1552">
        <v>0</v>
      </c>
      <c r="D126" s="1552">
        <v>1200000</v>
      </c>
      <c r="E126" s="1552">
        <v>1200000</v>
      </c>
      <c r="F126" s="1552">
        <v>3000000</v>
      </c>
      <c r="G126" s="1543"/>
      <c r="H126" s="1543"/>
      <c r="I126" s="1543"/>
      <c r="J126" s="1543"/>
    </row>
    <row r="127" spans="1:10" ht="14.1" customHeight="1">
      <c r="A127" s="1543"/>
      <c r="B127" s="1554" t="s">
        <v>49</v>
      </c>
      <c r="C127" s="1552">
        <v>0</v>
      </c>
      <c r="D127" s="1552">
        <v>1200000</v>
      </c>
      <c r="E127" s="1552">
        <v>1200000</v>
      </c>
      <c r="F127" s="1552">
        <v>3000000</v>
      </c>
      <c r="G127" s="1543"/>
      <c r="H127" s="1543"/>
      <c r="I127" s="1543"/>
      <c r="J127" s="1543"/>
    </row>
    <row r="128" spans="1:10" ht="14.1" customHeight="1">
      <c r="A128" s="1543"/>
      <c r="B128" s="1554" t="s">
        <v>58</v>
      </c>
      <c r="C128" s="1552">
        <v>0</v>
      </c>
      <c r="D128" s="1552">
        <v>0</v>
      </c>
      <c r="E128" s="1552">
        <v>0</v>
      </c>
      <c r="F128" s="1552">
        <v>0</v>
      </c>
      <c r="G128" s="1543"/>
      <c r="H128" s="1543"/>
      <c r="I128" s="1543"/>
      <c r="J128" s="1543"/>
    </row>
    <row r="129" spans="1:10" ht="14.1" customHeight="1">
      <c r="A129" s="1543"/>
      <c r="B129" s="1554" t="s">
        <v>59</v>
      </c>
      <c r="C129" s="1552">
        <v>0</v>
      </c>
      <c r="D129" s="1552">
        <v>0</v>
      </c>
      <c r="E129" s="1552">
        <v>0</v>
      </c>
      <c r="F129" s="1552">
        <v>0</v>
      </c>
      <c r="G129" s="1543"/>
      <c r="H129" s="1543"/>
      <c r="I129" s="1543"/>
      <c r="J129" s="1543"/>
    </row>
    <row r="130" spans="1:10" ht="14.1" customHeight="1">
      <c r="A130" s="1543"/>
      <c r="B130" s="1554" t="s">
        <v>60</v>
      </c>
      <c r="C130" s="1552">
        <v>0</v>
      </c>
      <c r="D130" s="1552">
        <v>0</v>
      </c>
      <c r="E130" s="1552">
        <v>0</v>
      </c>
      <c r="F130" s="1552">
        <v>0</v>
      </c>
      <c r="G130" s="1543"/>
      <c r="H130" s="1543"/>
      <c r="I130" s="1543"/>
      <c r="J130" s="1543"/>
    </row>
    <row r="131" spans="1:10" ht="14.1" customHeight="1">
      <c r="A131" s="1543"/>
      <c r="B131" s="1554" t="s">
        <v>61</v>
      </c>
      <c r="C131" s="1552">
        <v>0</v>
      </c>
      <c r="D131" s="1552">
        <v>0</v>
      </c>
      <c r="E131" s="1552">
        <v>0</v>
      </c>
      <c r="F131" s="1552">
        <v>0</v>
      </c>
      <c r="G131" s="1543"/>
      <c r="H131" s="1543"/>
      <c r="I131" s="1543"/>
      <c r="J131" s="1543"/>
    </row>
    <row r="132" spans="1:10" ht="14.1" customHeight="1">
      <c r="A132" s="1543"/>
      <c r="B132" s="1554" t="s">
        <v>63</v>
      </c>
      <c r="C132" s="1552">
        <v>0</v>
      </c>
      <c r="D132" s="1552">
        <v>0</v>
      </c>
      <c r="E132" s="1552">
        <v>0</v>
      </c>
      <c r="F132" s="1552">
        <v>0</v>
      </c>
      <c r="G132" s="1543"/>
      <c r="H132" s="1543"/>
      <c r="I132" s="1543"/>
      <c r="J132" s="1543"/>
    </row>
    <row r="133" spans="1:10" ht="14.1" customHeight="1">
      <c r="A133" s="1543"/>
      <c r="B133" s="1554" t="s">
        <v>49</v>
      </c>
      <c r="C133" s="1552">
        <v>0</v>
      </c>
      <c r="D133" s="1552">
        <v>0</v>
      </c>
      <c r="E133" s="1552">
        <v>0</v>
      </c>
      <c r="F133" s="1552">
        <v>0</v>
      </c>
      <c r="G133" s="1543"/>
      <c r="H133" s="1543"/>
      <c r="I133" s="1543"/>
      <c r="J133" s="1543"/>
    </row>
    <row r="134" spans="1:10" ht="14.1" customHeight="1">
      <c r="A134" s="1543"/>
      <c r="B134" s="1554" t="s">
        <v>58</v>
      </c>
      <c r="C134" s="1552">
        <v>0</v>
      </c>
      <c r="D134" s="1552">
        <v>0</v>
      </c>
      <c r="E134" s="1552">
        <v>0</v>
      </c>
      <c r="F134" s="1552">
        <v>0</v>
      </c>
      <c r="G134" s="1543"/>
      <c r="H134" s="1543"/>
      <c r="I134" s="1543"/>
      <c r="J134" s="1543"/>
    </row>
    <row r="135" spans="1:10" ht="14.1" customHeight="1">
      <c r="A135" s="1543"/>
      <c r="B135" s="1554" t="s">
        <v>59</v>
      </c>
      <c r="C135" s="1552">
        <v>0</v>
      </c>
      <c r="D135" s="1552">
        <v>0</v>
      </c>
      <c r="E135" s="1552">
        <v>0</v>
      </c>
      <c r="F135" s="1552">
        <v>0</v>
      </c>
      <c r="G135" s="1543"/>
      <c r="H135" s="1543"/>
      <c r="I135" s="1543"/>
      <c r="J135" s="1543"/>
    </row>
    <row r="136" spans="1:10" ht="14.1" customHeight="1">
      <c r="A136" s="1543"/>
      <c r="B136" s="1554" t="s">
        <v>60</v>
      </c>
      <c r="C136" s="1552">
        <v>0</v>
      </c>
      <c r="D136" s="1552">
        <v>0</v>
      </c>
      <c r="E136" s="1552">
        <v>0</v>
      </c>
      <c r="F136" s="1552">
        <v>0</v>
      </c>
      <c r="G136" s="1543"/>
      <c r="H136" s="1543"/>
      <c r="I136" s="1543"/>
      <c r="J136" s="1543"/>
    </row>
    <row r="137" spans="1:10" ht="14.1" customHeight="1">
      <c r="A137" s="1543"/>
      <c r="B137" s="1554" t="s">
        <v>61</v>
      </c>
      <c r="C137" s="1552">
        <v>0</v>
      </c>
      <c r="D137" s="1552">
        <v>0</v>
      </c>
      <c r="E137" s="1552">
        <v>0</v>
      </c>
      <c r="F137" s="1552">
        <v>0</v>
      </c>
      <c r="G137" s="1543"/>
      <c r="H137" s="1543"/>
      <c r="I137" s="1543"/>
      <c r="J137" s="1543"/>
    </row>
    <row r="138" spans="1:10" ht="14.1" customHeight="1">
      <c r="A138" s="1543"/>
      <c r="B138" s="1554" t="s">
        <v>64</v>
      </c>
      <c r="C138" s="1552">
        <v>0</v>
      </c>
      <c r="D138" s="1552">
        <v>0</v>
      </c>
      <c r="E138" s="1552">
        <v>0</v>
      </c>
      <c r="F138" s="1552">
        <v>0</v>
      </c>
      <c r="G138" s="1543"/>
      <c r="H138" s="1543"/>
      <c r="I138" s="1543"/>
      <c r="J138" s="1543"/>
    </row>
    <row r="139" spans="1:10" ht="14.1" customHeight="1">
      <c r="A139" s="1543"/>
      <c r="B139" s="1554" t="s">
        <v>65</v>
      </c>
      <c r="C139" s="1552">
        <v>0</v>
      </c>
      <c r="D139" s="1552">
        <v>0</v>
      </c>
      <c r="E139" s="1552">
        <v>0</v>
      </c>
      <c r="F139" s="1552">
        <v>0</v>
      </c>
      <c r="G139" s="1543"/>
      <c r="H139" s="1543"/>
      <c r="I139" s="1543"/>
      <c r="J139" s="1543"/>
    </row>
    <row r="140" spans="1:10" ht="14.1" customHeight="1">
      <c r="A140" s="1543"/>
      <c r="B140" s="1553" t="s">
        <v>25</v>
      </c>
      <c r="C140" s="1552">
        <v>0</v>
      </c>
      <c r="D140" s="1552">
        <v>1200000</v>
      </c>
      <c r="E140" s="1552">
        <v>1200000</v>
      </c>
      <c r="F140" s="1552">
        <v>3000000</v>
      </c>
      <c r="G140" s="1543"/>
      <c r="H140" s="1543"/>
      <c r="I140" s="1543"/>
      <c r="J140" s="1543"/>
    </row>
    <row r="141" spans="1:10" ht="14.1" customHeight="1">
      <c r="A141" s="1543"/>
      <c r="B141" s="1560" t="s">
        <v>19</v>
      </c>
      <c r="C141" s="1950" t="s">
        <v>3288</v>
      </c>
      <c r="D141" s="1951"/>
      <c r="E141" s="1951"/>
      <c r="F141" s="1951"/>
      <c r="G141" s="1543"/>
      <c r="H141" s="1543"/>
      <c r="I141" s="1543"/>
      <c r="J141" s="1543"/>
    </row>
    <row r="142" spans="1:10" ht="14.1" customHeight="1">
      <c r="A142" s="1543"/>
      <c r="B142" s="1542" t="s">
        <v>20</v>
      </c>
      <c r="C142" s="1952" t="s">
        <v>3287</v>
      </c>
      <c r="D142" s="1953"/>
      <c r="E142" s="1953"/>
      <c r="F142" s="1953"/>
      <c r="G142" s="1543"/>
      <c r="H142" s="1543"/>
      <c r="I142" s="1543"/>
      <c r="J142" s="1543"/>
    </row>
    <row r="143" spans="1:10" ht="14.1" customHeight="1">
      <c r="A143" s="1543"/>
      <c r="B143" s="1542" t="s">
        <v>21</v>
      </c>
      <c r="C143" s="1952" t="s">
        <v>3284</v>
      </c>
      <c r="D143" s="1953"/>
      <c r="E143" s="1953"/>
      <c r="F143" s="1953"/>
      <c r="G143" s="1543"/>
      <c r="H143" s="1543"/>
      <c r="I143" s="1543"/>
      <c r="J143" s="1543"/>
    </row>
    <row r="144" spans="1:10" ht="15" customHeight="1">
      <c r="A144" s="1543"/>
      <c r="B144" s="1558"/>
      <c r="C144" s="1557">
        <v>2023</v>
      </c>
      <c r="D144" s="1557">
        <v>2024</v>
      </c>
      <c r="E144" s="1557">
        <v>2025</v>
      </c>
      <c r="F144" s="1557">
        <v>2026</v>
      </c>
      <c r="G144" s="1543"/>
      <c r="H144" s="1543"/>
      <c r="I144" s="1543"/>
      <c r="J144" s="1543"/>
    </row>
    <row r="145" spans="1:10" ht="15" customHeight="1">
      <c r="A145" s="1543"/>
      <c r="B145" s="1556"/>
      <c r="C145" s="1555" t="s">
        <v>22</v>
      </c>
      <c r="D145" s="1555" t="s">
        <v>23</v>
      </c>
      <c r="E145" s="1555" t="s">
        <v>23</v>
      </c>
      <c r="F145" s="1555" t="s">
        <v>23</v>
      </c>
      <c r="G145" s="1543"/>
      <c r="H145" s="1543"/>
      <c r="I145" s="1543"/>
      <c r="J145" s="1543"/>
    </row>
    <row r="146" spans="1:10" ht="14.1" customHeight="1">
      <c r="A146" s="1543"/>
      <c r="B146" s="1546" t="s">
        <v>33</v>
      </c>
      <c r="C146" s="1559" t="s">
        <v>42</v>
      </c>
      <c r="D146" s="1559" t="s">
        <v>42</v>
      </c>
      <c r="E146" s="1559" t="s">
        <v>126</v>
      </c>
      <c r="F146" s="1559" t="s">
        <v>42</v>
      </c>
      <c r="G146" s="1543"/>
      <c r="H146" s="1543"/>
      <c r="I146" s="1543"/>
      <c r="J146" s="1543"/>
    </row>
    <row r="147" spans="1:10" ht="14.1" customHeight="1">
      <c r="A147" s="1543"/>
      <c r="B147" s="1546" t="s">
        <v>35</v>
      </c>
      <c r="C147" s="1559" t="s">
        <v>42</v>
      </c>
      <c r="D147" s="1559" t="s">
        <v>42</v>
      </c>
      <c r="E147" s="1559" t="s">
        <v>525</v>
      </c>
      <c r="F147" s="1559" t="s">
        <v>42</v>
      </c>
      <c r="G147" s="1543"/>
      <c r="H147" s="1543"/>
      <c r="I147" s="1543"/>
      <c r="J147" s="1543"/>
    </row>
    <row r="148" spans="1:10" ht="14.1" customHeight="1">
      <c r="A148" s="1543"/>
      <c r="B148" s="1546" t="s">
        <v>40</v>
      </c>
      <c r="C148" s="1559" t="s">
        <v>42</v>
      </c>
      <c r="D148" s="1559" t="s">
        <v>42</v>
      </c>
      <c r="E148" s="1559" t="s">
        <v>282</v>
      </c>
      <c r="F148" s="1559" t="s">
        <v>42</v>
      </c>
      <c r="G148" s="1543"/>
      <c r="H148" s="1543"/>
      <c r="I148" s="1543"/>
      <c r="J148" s="1543"/>
    </row>
    <row r="149" spans="1:10" ht="14.1" customHeight="1">
      <c r="A149" s="1543"/>
      <c r="B149" s="1546" t="s">
        <v>41</v>
      </c>
      <c r="C149" s="1559" t="s">
        <v>18</v>
      </c>
      <c r="D149" s="1559" t="s">
        <v>18</v>
      </c>
      <c r="E149" s="1559" t="s">
        <v>18</v>
      </c>
      <c r="F149" s="1559" t="s">
        <v>122</v>
      </c>
      <c r="G149" s="1543"/>
      <c r="H149" s="1543"/>
      <c r="I149" s="1543"/>
      <c r="J149" s="1543"/>
    </row>
    <row r="150" spans="1:10" ht="14.1" customHeight="1">
      <c r="A150" s="1543"/>
      <c r="B150" s="1546" t="s">
        <v>43</v>
      </c>
      <c r="C150" s="1559" t="s">
        <v>18</v>
      </c>
      <c r="D150" s="1559" t="s">
        <v>18</v>
      </c>
      <c r="E150" s="1559" t="s">
        <v>18</v>
      </c>
      <c r="F150" s="1559" t="s">
        <v>122</v>
      </c>
      <c r="G150" s="1543"/>
      <c r="H150" s="1543"/>
      <c r="I150" s="1543"/>
      <c r="J150" s="1543"/>
    </row>
    <row r="151" spans="1:10" ht="14.1" customHeight="1">
      <c r="A151" s="1543"/>
      <c r="B151" s="1546" t="s">
        <v>47</v>
      </c>
      <c r="C151" s="1559" t="s">
        <v>18</v>
      </c>
      <c r="D151" s="1559" t="s">
        <v>18</v>
      </c>
      <c r="E151" s="1559" t="s">
        <v>18</v>
      </c>
      <c r="F151" s="1559" t="s">
        <v>122</v>
      </c>
      <c r="G151" s="1543"/>
      <c r="H151" s="1543"/>
      <c r="I151" s="1543"/>
      <c r="J151" s="1543"/>
    </row>
    <row r="152" spans="1:10" ht="14.1" customHeight="1">
      <c r="A152" s="1543"/>
      <c r="B152" s="1954" t="s">
        <v>24</v>
      </c>
      <c r="C152" s="1955"/>
      <c r="D152" s="1955"/>
      <c r="E152" s="1955"/>
      <c r="F152" s="1955"/>
      <c r="G152" s="1543"/>
      <c r="H152" s="1543"/>
      <c r="I152" s="1543"/>
      <c r="J152" s="1543"/>
    </row>
    <row r="153" spans="1:10" ht="14.1" customHeight="1">
      <c r="A153" s="1543"/>
      <c r="B153" s="1558"/>
      <c r="C153" s="1557">
        <v>2023</v>
      </c>
      <c r="D153" s="1557">
        <v>2024</v>
      </c>
      <c r="E153" s="1557">
        <v>2025</v>
      </c>
      <c r="F153" s="1557">
        <v>2026</v>
      </c>
      <c r="G153" s="1543"/>
      <c r="H153" s="1543"/>
      <c r="I153" s="1543"/>
      <c r="J153" s="1543"/>
    </row>
    <row r="154" spans="1:10" ht="14.1" customHeight="1">
      <c r="A154" s="1543"/>
      <c r="B154" s="1556"/>
      <c r="C154" s="1555" t="s">
        <v>22</v>
      </c>
      <c r="D154" s="1555" t="s">
        <v>23</v>
      </c>
      <c r="E154" s="1555" t="s">
        <v>23</v>
      </c>
      <c r="F154" s="1555" t="s">
        <v>23</v>
      </c>
      <c r="G154" s="1543"/>
      <c r="H154" s="1543"/>
      <c r="I154" s="1543"/>
      <c r="J154" s="1543"/>
    </row>
    <row r="155" spans="1:10" ht="14.1" customHeight="1">
      <c r="A155" s="1543"/>
      <c r="B155" s="1554" t="s">
        <v>48</v>
      </c>
      <c r="C155" s="1552">
        <v>0</v>
      </c>
      <c r="D155" s="1552">
        <v>0</v>
      </c>
      <c r="E155" s="1552">
        <v>0</v>
      </c>
      <c r="F155" s="1552">
        <v>0</v>
      </c>
      <c r="G155" s="1543"/>
      <c r="H155" s="1543"/>
      <c r="I155" s="1543"/>
      <c r="J155" s="1543"/>
    </row>
    <row r="156" spans="1:10" ht="14.1" customHeight="1">
      <c r="A156" s="1543"/>
      <c r="B156" s="1554" t="s">
        <v>49</v>
      </c>
      <c r="C156" s="1552">
        <v>0</v>
      </c>
      <c r="D156" s="1552">
        <v>0</v>
      </c>
      <c r="E156" s="1552">
        <v>0</v>
      </c>
      <c r="F156" s="1552">
        <v>0</v>
      </c>
      <c r="G156" s="1543"/>
      <c r="H156" s="1543"/>
      <c r="I156" s="1543"/>
      <c r="J156" s="1543"/>
    </row>
    <row r="157" spans="1:10" ht="14.1" customHeight="1">
      <c r="A157" s="1543"/>
      <c r="B157" s="1554" t="s">
        <v>50</v>
      </c>
      <c r="C157" s="1552">
        <v>0</v>
      </c>
      <c r="D157" s="1552">
        <v>0</v>
      </c>
      <c r="E157" s="1552">
        <v>0</v>
      </c>
      <c r="F157" s="1552">
        <v>0</v>
      </c>
      <c r="G157" s="1543"/>
      <c r="H157" s="1543"/>
      <c r="I157" s="1543"/>
      <c r="J157" s="1543"/>
    </row>
    <row r="158" spans="1:10" ht="14.1" customHeight="1">
      <c r="A158" s="1543"/>
      <c r="B158" s="1554" t="s">
        <v>51</v>
      </c>
      <c r="C158" s="1552">
        <v>0</v>
      </c>
      <c r="D158" s="1552">
        <v>0</v>
      </c>
      <c r="E158" s="1552">
        <v>0</v>
      </c>
      <c r="F158" s="1552">
        <v>0</v>
      </c>
      <c r="G158" s="1543"/>
      <c r="H158" s="1543"/>
      <c r="I158" s="1543"/>
      <c r="J158" s="1543"/>
    </row>
    <row r="159" spans="1:10" ht="14.1" customHeight="1">
      <c r="A159" s="1543"/>
      <c r="B159" s="1554" t="s">
        <v>49</v>
      </c>
      <c r="C159" s="1552">
        <v>0</v>
      </c>
      <c r="D159" s="1552">
        <v>0</v>
      </c>
      <c r="E159" s="1552">
        <v>0</v>
      </c>
      <c r="F159" s="1552">
        <v>0</v>
      </c>
      <c r="G159" s="1543"/>
      <c r="H159" s="1543"/>
      <c r="I159" s="1543"/>
      <c r="J159" s="1543"/>
    </row>
    <row r="160" spans="1:10" ht="14.1" customHeight="1">
      <c r="A160" s="1543"/>
      <c r="B160" s="1554" t="s">
        <v>50</v>
      </c>
      <c r="C160" s="1552">
        <v>0</v>
      </c>
      <c r="D160" s="1552">
        <v>0</v>
      </c>
      <c r="E160" s="1552">
        <v>0</v>
      </c>
      <c r="F160" s="1552">
        <v>0</v>
      </c>
      <c r="G160" s="1543"/>
      <c r="H160" s="1543"/>
      <c r="I160" s="1543"/>
      <c r="J160" s="1543"/>
    </row>
    <row r="161" spans="1:10" ht="14.1" customHeight="1">
      <c r="A161" s="1543"/>
      <c r="B161" s="1554" t="s">
        <v>52</v>
      </c>
      <c r="C161" s="1552">
        <v>0</v>
      </c>
      <c r="D161" s="1552">
        <v>0</v>
      </c>
      <c r="E161" s="1552">
        <v>0</v>
      </c>
      <c r="F161" s="1552">
        <v>0</v>
      </c>
      <c r="G161" s="1543"/>
      <c r="H161" s="1543"/>
      <c r="I161" s="1543"/>
      <c r="J161" s="1543"/>
    </row>
    <row r="162" spans="1:10" ht="14.1" customHeight="1">
      <c r="A162" s="1543"/>
      <c r="B162" s="1554" t="s">
        <v>49</v>
      </c>
      <c r="C162" s="1552">
        <v>0</v>
      </c>
      <c r="D162" s="1552">
        <v>0</v>
      </c>
      <c r="E162" s="1552">
        <v>0</v>
      </c>
      <c r="F162" s="1552">
        <v>0</v>
      </c>
      <c r="G162" s="1543"/>
      <c r="H162" s="1543"/>
      <c r="I162" s="1543"/>
      <c r="J162" s="1543"/>
    </row>
    <row r="163" spans="1:10" ht="14.1" customHeight="1">
      <c r="A163" s="1543"/>
      <c r="B163" s="1554" t="s">
        <v>50</v>
      </c>
      <c r="C163" s="1552">
        <v>0</v>
      </c>
      <c r="D163" s="1552">
        <v>0</v>
      </c>
      <c r="E163" s="1552">
        <v>0</v>
      </c>
      <c r="F163" s="1552">
        <v>0</v>
      </c>
      <c r="G163" s="1543"/>
      <c r="H163" s="1543"/>
      <c r="I163" s="1543"/>
      <c r="J163" s="1543"/>
    </row>
    <row r="164" spans="1:10" ht="14.1" customHeight="1">
      <c r="A164" s="1543"/>
      <c r="B164" s="1554" t="s">
        <v>53</v>
      </c>
      <c r="C164" s="1552">
        <v>0</v>
      </c>
      <c r="D164" s="1552">
        <v>0</v>
      </c>
      <c r="E164" s="1552">
        <v>0</v>
      </c>
      <c r="F164" s="1552">
        <v>0</v>
      </c>
      <c r="G164" s="1543"/>
      <c r="H164" s="1543"/>
      <c r="I164" s="1543"/>
      <c r="J164" s="1543"/>
    </row>
    <row r="165" spans="1:10" ht="14.1" customHeight="1">
      <c r="A165" s="1543"/>
      <c r="B165" s="1554" t="s">
        <v>49</v>
      </c>
      <c r="C165" s="1552">
        <v>0</v>
      </c>
      <c r="D165" s="1552">
        <v>0</v>
      </c>
      <c r="E165" s="1552">
        <v>0</v>
      </c>
      <c r="F165" s="1552">
        <v>0</v>
      </c>
      <c r="G165" s="1543"/>
      <c r="H165" s="1543"/>
      <c r="I165" s="1543"/>
      <c r="J165" s="1543"/>
    </row>
    <row r="166" spans="1:10" ht="14.1" customHeight="1">
      <c r="A166" s="1543"/>
      <c r="B166" s="1554" t="s">
        <v>50</v>
      </c>
      <c r="C166" s="1552">
        <v>0</v>
      </c>
      <c r="D166" s="1552">
        <v>0</v>
      </c>
      <c r="E166" s="1552">
        <v>0</v>
      </c>
      <c r="F166" s="1552">
        <v>0</v>
      </c>
      <c r="G166" s="1543"/>
      <c r="H166" s="1543"/>
      <c r="I166" s="1543"/>
      <c r="J166" s="1543"/>
    </row>
    <row r="167" spans="1:10" ht="14.1" customHeight="1">
      <c r="A167" s="1543"/>
      <c r="B167" s="1554" t="s">
        <v>54</v>
      </c>
      <c r="C167" s="1552">
        <v>0</v>
      </c>
      <c r="D167" s="1552">
        <v>0</v>
      </c>
      <c r="E167" s="1552">
        <v>0</v>
      </c>
      <c r="F167" s="1552">
        <v>0</v>
      </c>
      <c r="G167" s="1543"/>
      <c r="H167" s="1543"/>
      <c r="I167" s="1543"/>
      <c r="J167" s="1543"/>
    </row>
    <row r="168" spans="1:10" ht="14.1" customHeight="1">
      <c r="A168" s="1543"/>
      <c r="B168" s="1554" t="s">
        <v>49</v>
      </c>
      <c r="C168" s="1552">
        <v>0</v>
      </c>
      <c r="D168" s="1552">
        <v>0</v>
      </c>
      <c r="E168" s="1552">
        <v>0</v>
      </c>
      <c r="F168" s="1552">
        <v>0</v>
      </c>
      <c r="G168" s="1543"/>
      <c r="H168" s="1543"/>
      <c r="I168" s="1543"/>
      <c r="J168" s="1543"/>
    </row>
    <row r="169" spans="1:10" ht="14.1" customHeight="1">
      <c r="A169" s="1543"/>
      <c r="B169" s="1554" t="s">
        <v>50</v>
      </c>
      <c r="C169" s="1552">
        <v>0</v>
      </c>
      <c r="D169" s="1552">
        <v>0</v>
      </c>
      <c r="E169" s="1552">
        <v>0</v>
      </c>
      <c r="F169" s="1552">
        <v>0</v>
      </c>
      <c r="G169" s="1543"/>
      <c r="H169" s="1543"/>
      <c r="I169" s="1543"/>
      <c r="J169" s="1543"/>
    </row>
    <row r="170" spans="1:10" ht="14.1" customHeight="1">
      <c r="A170" s="1543"/>
      <c r="B170" s="1554" t="s">
        <v>55</v>
      </c>
      <c r="C170" s="1552">
        <v>0</v>
      </c>
      <c r="D170" s="1552">
        <v>0</v>
      </c>
      <c r="E170" s="1552">
        <v>0</v>
      </c>
      <c r="F170" s="1552">
        <v>0</v>
      </c>
      <c r="G170" s="1543"/>
      <c r="H170" s="1543"/>
      <c r="I170" s="1543"/>
      <c r="J170" s="1543"/>
    </row>
    <row r="171" spans="1:10" ht="14.1" customHeight="1">
      <c r="A171" s="1543"/>
      <c r="B171" s="1554" t="s">
        <v>49</v>
      </c>
      <c r="C171" s="1552">
        <v>0</v>
      </c>
      <c r="D171" s="1552">
        <v>0</v>
      </c>
      <c r="E171" s="1552">
        <v>0</v>
      </c>
      <c r="F171" s="1552">
        <v>0</v>
      </c>
      <c r="G171" s="1543"/>
      <c r="H171" s="1543"/>
      <c r="I171" s="1543"/>
      <c r="J171" s="1543"/>
    </row>
    <row r="172" spans="1:10" ht="14.1" customHeight="1">
      <c r="A172" s="1543"/>
      <c r="B172" s="1554" t="s">
        <v>50</v>
      </c>
      <c r="C172" s="1552">
        <v>0</v>
      </c>
      <c r="D172" s="1552">
        <v>0</v>
      </c>
      <c r="E172" s="1552">
        <v>0</v>
      </c>
      <c r="F172" s="1552">
        <v>0</v>
      </c>
      <c r="G172" s="1543"/>
      <c r="H172" s="1543"/>
      <c r="I172" s="1543"/>
      <c r="J172" s="1543"/>
    </row>
    <row r="173" spans="1:10" ht="14.1" customHeight="1">
      <c r="A173" s="1543"/>
      <c r="B173" s="1554" t="s">
        <v>56</v>
      </c>
      <c r="C173" s="1552">
        <v>0</v>
      </c>
      <c r="D173" s="1552">
        <v>0</v>
      </c>
      <c r="E173" s="1552">
        <v>0</v>
      </c>
      <c r="F173" s="1552">
        <v>0</v>
      </c>
      <c r="G173" s="1543"/>
      <c r="H173" s="1543"/>
      <c r="I173" s="1543"/>
      <c r="J173" s="1543"/>
    </row>
    <row r="174" spans="1:10" ht="14.1" customHeight="1">
      <c r="A174" s="1543"/>
      <c r="B174" s="1554" t="s">
        <v>49</v>
      </c>
      <c r="C174" s="1552">
        <v>0</v>
      </c>
      <c r="D174" s="1552">
        <v>0</v>
      </c>
      <c r="E174" s="1552">
        <v>0</v>
      </c>
      <c r="F174" s="1552">
        <v>0</v>
      </c>
      <c r="G174" s="1543"/>
      <c r="H174" s="1543"/>
      <c r="I174" s="1543"/>
      <c r="J174" s="1543"/>
    </row>
    <row r="175" spans="1:10" ht="14.1" customHeight="1">
      <c r="A175" s="1543"/>
      <c r="B175" s="1554" t="s">
        <v>50</v>
      </c>
      <c r="C175" s="1552">
        <v>0</v>
      </c>
      <c r="D175" s="1552">
        <v>0</v>
      </c>
      <c r="E175" s="1552">
        <v>0</v>
      </c>
      <c r="F175" s="1552">
        <v>0</v>
      </c>
      <c r="G175" s="1543"/>
      <c r="H175" s="1543"/>
      <c r="I175" s="1543"/>
      <c r="J175" s="1543"/>
    </row>
    <row r="176" spans="1:10" ht="14.1" customHeight="1">
      <c r="A176" s="1543"/>
      <c r="B176" s="1554" t="s">
        <v>57</v>
      </c>
      <c r="C176" s="1552">
        <v>0</v>
      </c>
      <c r="D176" s="1552">
        <v>0</v>
      </c>
      <c r="E176" s="1552">
        <v>0</v>
      </c>
      <c r="F176" s="1552">
        <v>0</v>
      </c>
      <c r="G176" s="1543"/>
      <c r="H176" s="1543"/>
      <c r="I176" s="1543"/>
      <c r="J176" s="1543"/>
    </row>
    <row r="177" spans="1:10" ht="14.1" customHeight="1">
      <c r="A177" s="1543"/>
      <c r="B177" s="1554" t="s">
        <v>49</v>
      </c>
      <c r="C177" s="1552">
        <v>0</v>
      </c>
      <c r="D177" s="1552">
        <v>0</v>
      </c>
      <c r="E177" s="1552">
        <v>0</v>
      </c>
      <c r="F177" s="1552">
        <v>0</v>
      </c>
      <c r="G177" s="1543"/>
      <c r="H177" s="1543"/>
      <c r="I177" s="1543"/>
      <c r="J177" s="1543"/>
    </row>
    <row r="178" spans="1:10" ht="14.1" customHeight="1">
      <c r="A178" s="1543"/>
      <c r="B178" s="1554" t="s">
        <v>58</v>
      </c>
      <c r="C178" s="1552">
        <v>0</v>
      </c>
      <c r="D178" s="1552">
        <v>0</v>
      </c>
      <c r="E178" s="1552">
        <v>0</v>
      </c>
      <c r="F178" s="1552">
        <v>0</v>
      </c>
      <c r="G178" s="1543"/>
      <c r="H178" s="1543"/>
      <c r="I178" s="1543"/>
      <c r="J178" s="1543"/>
    </row>
    <row r="179" spans="1:10" ht="14.1" customHeight="1">
      <c r="A179" s="1543"/>
      <c r="B179" s="1554" t="s">
        <v>59</v>
      </c>
      <c r="C179" s="1552">
        <v>0</v>
      </c>
      <c r="D179" s="1552">
        <v>0</v>
      </c>
      <c r="E179" s="1552">
        <v>0</v>
      </c>
      <c r="F179" s="1552">
        <v>0</v>
      </c>
      <c r="G179" s="1543"/>
      <c r="H179" s="1543"/>
      <c r="I179" s="1543"/>
      <c r="J179" s="1543"/>
    </row>
    <row r="180" spans="1:10" ht="14.1" customHeight="1">
      <c r="A180" s="1543"/>
      <c r="B180" s="1554" t="s">
        <v>60</v>
      </c>
      <c r="C180" s="1552">
        <v>0</v>
      </c>
      <c r="D180" s="1552">
        <v>0</v>
      </c>
      <c r="E180" s="1552">
        <v>0</v>
      </c>
      <c r="F180" s="1552">
        <v>0</v>
      </c>
      <c r="G180" s="1543"/>
      <c r="H180" s="1543"/>
      <c r="I180" s="1543"/>
      <c r="J180" s="1543"/>
    </row>
    <row r="181" spans="1:10" ht="14.1" customHeight="1">
      <c r="A181" s="1543"/>
      <c r="B181" s="1554" t="s">
        <v>61</v>
      </c>
      <c r="C181" s="1552">
        <v>0</v>
      </c>
      <c r="D181" s="1552">
        <v>0</v>
      </c>
      <c r="E181" s="1552">
        <v>0</v>
      </c>
      <c r="F181" s="1552">
        <v>0</v>
      </c>
      <c r="G181" s="1543"/>
      <c r="H181" s="1543"/>
      <c r="I181" s="1543"/>
      <c r="J181" s="1543"/>
    </row>
    <row r="182" spans="1:10" ht="14.1" customHeight="1">
      <c r="A182" s="1543"/>
      <c r="B182" s="1554" t="s">
        <v>62</v>
      </c>
      <c r="C182" s="1552">
        <v>0</v>
      </c>
      <c r="D182" s="1552">
        <v>0</v>
      </c>
      <c r="E182" s="1552">
        <v>600000</v>
      </c>
      <c r="F182" s="1552">
        <v>0</v>
      </c>
      <c r="G182" s="1543"/>
      <c r="H182" s="1543"/>
      <c r="I182" s="1543"/>
      <c r="J182" s="1543"/>
    </row>
    <row r="183" spans="1:10" ht="14.1" customHeight="1">
      <c r="A183" s="1543"/>
      <c r="B183" s="1554" t="s">
        <v>49</v>
      </c>
      <c r="C183" s="1552">
        <v>0</v>
      </c>
      <c r="D183" s="1552">
        <v>0</v>
      </c>
      <c r="E183" s="1552">
        <v>600000</v>
      </c>
      <c r="F183" s="1552">
        <v>0</v>
      </c>
      <c r="G183" s="1543"/>
      <c r="H183" s="1543"/>
      <c r="I183" s="1543"/>
      <c r="J183" s="1543"/>
    </row>
    <row r="184" spans="1:10" ht="14.1" customHeight="1">
      <c r="A184" s="1543"/>
      <c r="B184" s="1554" t="s">
        <v>58</v>
      </c>
      <c r="C184" s="1552">
        <v>0</v>
      </c>
      <c r="D184" s="1552">
        <v>0</v>
      </c>
      <c r="E184" s="1552">
        <v>0</v>
      </c>
      <c r="F184" s="1552">
        <v>0</v>
      </c>
      <c r="G184" s="1543"/>
      <c r="H184" s="1543"/>
      <c r="I184" s="1543"/>
      <c r="J184" s="1543"/>
    </row>
    <row r="185" spans="1:10" ht="14.1" customHeight="1">
      <c r="A185" s="1543"/>
      <c r="B185" s="1554" t="s">
        <v>59</v>
      </c>
      <c r="C185" s="1552">
        <v>0</v>
      </c>
      <c r="D185" s="1552">
        <v>0</v>
      </c>
      <c r="E185" s="1552">
        <v>0</v>
      </c>
      <c r="F185" s="1552">
        <v>0</v>
      </c>
      <c r="G185" s="1543"/>
      <c r="H185" s="1543"/>
      <c r="I185" s="1543"/>
      <c r="J185" s="1543"/>
    </row>
    <row r="186" spans="1:10" ht="14.1" customHeight="1">
      <c r="A186" s="1543"/>
      <c r="B186" s="1554" t="s">
        <v>60</v>
      </c>
      <c r="C186" s="1552">
        <v>0</v>
      </c>
      <c r="D186" s="1552">
        <v>0</v>
      </c>
      <c r="E186" s="1552">
        <v>0</v>
      </c>
      <c r="F186" s="1552">
        <v>0</v>
      </c>
      <c r="G186" s="1543"/>
      <c r="H186" s="1543"/>
      <c r="I186" s="1543"/>
      <c r="J186" s="1543"/>
    </row>
    <row r="187" spans="1:10" ht="14.1" customHeight="1">
      <c r="A187" s="1543"/>
      <c r="B187" s="1554" t="s">
        <v>61</v>
      </c>
      <c r="C187" s="1552">
        <v>0</v>
      </c>
      <c r="D187" s="1552">
        <v>0</v>
      </c>
      <c r="E187" s="1552">
        <v>0</v>
      </c>
      <c r="F187" s="1552">
        <v>0</v>
      </c>
      <c r="G187" s="1543"/>
      <c r="H187" s="1543"/>
      <c r="I187" s="1543"/>
      <c r="J187" s="1543"/>
    </row>
    <row r="188" spans="1:10" ht="14.1" customHeight="1">
      <c r="A188" s="1543"/>
      <c r="B188" s="1554" t="s">
        <v>63</v>
      </c>
      <c r="C188" s="1552">
        <v>0</v>
      </c>
      <c r="D188" s="1552">
        <v>0</v>
      </c>
      <c r="E188" s="1552">
        <v>0</v>
      </c>
      <c r="F188" s="1552">
        <v>0</v>
      </c>
      <c r="G188" s="1543"/>
      <c r="H188" s="1543"/>
      <c r="I188" s="1543"/>
      <c r="J188" s="1543"/>
    </row>
    <row r="189" spans="1:10" ht="14.1" customHeight="1">
      <c r="A189" s="1543"/>
      <c r="B189" s="1554" t="s">
        <v>49</v>
      </c>
      <c r="C189" s="1552">
        <v>0</v>
      </c>
      <c r="D189" s="1552">
        <v>0</v>
      </c>
      <c r="E189" s="1552">
        <v>0</v>
      </c>
      <c r="F189" s="1552">
        <v>0</v>
      </c>
      <c r="G189" s="1543"/>
      <c r="H189" s="1543"/>
      <c r="I189" s="1543"/>
      <c r="J189" s="1543"/>
    </row>
    <row r="190" spans="1:10" ht="14.1" customHeight="1">
      <c r="A190" s="1543"/>
      <c r="B190" s="1554" t="s">
        <v>58</v>
      </c>
      <c r="C190" s="1552">
        <v>0</v>
      </c>
      <c r="D190" s="1552">
        <v>0</v>
      </c>
      <c r="E190" s="1552">
        <v>0</v>
      </c>
      <c r="F190" s="1552">
        <v>0</v>
      </c>
      <c r="G190" s="1543"/>
      <c r="H190" s="1543"/>
      <c r="I190" s="1543"/>
      <c r="J190" s="1543"/>
    </row>
    <row r="191" spans="1:10" ht="14.1" customHeight="1">
      <c r="A191" s="1543"/>
      <c r="B191" s="1554" t="s">
        <v>59</v>
      </c>
      <c r="C191" s="1552">
        <v>0</v>
      </c>
      <c r="D191" s="1552">
        <v>0</v>
      </c>
      <c r="E191" s="1552">
        <v>0</v>
      </c>
      <c r="F191" s="1552">
        <v>0</v>
      </c>
      <c r="G191" s="1543"/>
      <c r="H191" s="1543"/>
      <c r="I191" s="1543"/>
      <c r="J191" s="1543"/>
    </row>
    <row r="192" spans="1:10" ht="14.1" customHeight="1">
      <c r="A192" s="1543"/>
      <c r="B192" s="1554" t="s">
        <v>60</v>
      </c>
      <c r="C192" s="1552">
        <v>0</v>
      </c>
      <c r="D192" s="1552">
        <v>0</v>
      </c>
      <c r="E192" s="1552">
        <v>0</v>
      </c>
      <c r="F192" s="1552">
        <v>0</v>
      </c>
      <c r="G192" s="1543"/>
      <c r="H192" s="1543"/>
      <c r="I192" s="1543"/>
      <c r="J192" s="1543"/>
    </row>
    <row r="193" spans="1:10" ht="14.1" customHeight="1">
      <c r="A193" s="1543"/>
      <c r="B193" s="1554" t="s">
        <v>61</v>
      </c>
      <c r="C193" s="1552">
        <v>0</v>
      </c>
      <c r="D193" s="1552">
        <v>0</v>
      </c>
      <c r="E193" s="1552">
        <v>0</v>
      </c>
      <c r="F193" s="1552">
        <v>0</v>
      </c>
      <c r="G193" s="1543"/>
      <c r="H193" s="1543"/>
      <c r="I193" s="1543"/>
      <c r="J193" s="1543"/>
    </row>
    <row r="194" spans="1:10" ht="14.1" customHeight="1">
      <c r="A194" s="1543"/>
      <c r="B194" s="1554" t="s">
        <v>64</v>
      </c>
      <c r="C194" s="1552">
        <v>0</v>
      </c>
      <c r="D194" s="1552">
        <v>0</v>
      </c>
      <c r="E194" s="1552">
        <v>0</v>
      </c>
      <c r="F194" s="1552">
        <v>0</v>
      </c>
      <c r="G194" s="1543"/>
      <c r="H194" s="1543"/>
      <c r="I194" s="1543"/>
      <c r="J194" s="1543"/>
    </row>
    <row r="195" spans="1:10" ht="14.1" customHeight="1">
      <c r="A195" s="1543"/>
      <c r="B195" s="1554" t="s">
        <v>65</v>
      </c>
      <c r="C195" s="1552">
        <v>0</v>
      </c>
      <c r="D195" s="1552">
        <v>0</v>
      </c>
      <c r="E195" s="1552">
        <v>0</v>
      </c>
      <c r="F195" s="1552">
        <v>0</v>
      </c>
      <c r="G195" s="1543"/>
      <c r="H195" s="1543"/>
      <c r="I195" s="1543"/>
      <c r="J195" s="1543"/>
    </row>
    <row r="196" spans="1:10" ht="14.1" customHeight="1">
      <c r="A196" s="1543"/>
      <c r="B196" s="1553" t="s">
        <v>25</v>
      </c>
      <c r="C196" s="1552">
        <v>0</v>
      </c>
      <c r="D196" s="1552">
        <v>0</v>
      </c>
      <c r="E196" s="1552">
        <v>600000</v>
      </c>
      <c r="F196" s="1552">
        <v>0</v>
      </c>
      <c r="G196" s="1543"/>
      <c r="H196" s="1543"/>
      <c r="I196" s="1543"/>
      <c r="J196" s="1543"/>
    </row>
    <row r="197" spans="1:10" ht="18" customHeight="1">
      <c r="A197" s="1543"/>
      <c r="B197" s="1560" t="s">
        <v>19</v>
      </c>
      <c r="C197" s="1950" t="s">
        <v>3286</v>
      </c>
      <c r="D197" s="1951"/>
      <c r="E197" s="1951"/>
      <c r="F197" s="1951"/>
      <c r="G197" s="1543"/>
      <c r="H197" s="1543"/>
      <c r="I197" s="1543"/>
      <c r="J197" s="1543"/>
    </row>
    <row r="198" spans="1:10" ht="18" customHeight="1">
      <c r="A198" s="1543"/>
      <c r="B198" s="1542" t="s">
        <v>20</v>
      </c>
      <c r="C198" s="1952" t="s">
        <v>3285</v>
      </c>
      <c r="D198" s="1953"/>
      <c r="E198" s="1953"/>
      <c r="F198" s="1953"/>
      <c r="G198" s="1543"/>
      <c r="H198" s="1543"/>
      <c r="I198" s="1543"/>
      <c r="J198" s="1543"/>
    </row>
    <row r="199" spans="1:10" ht="18" customHeight="1">
      <c r="A199" s="1543"/>
      <c r="B199" s="1542" t="s">
        <v>21</v>
      </c>
      <c r="C199" s="1952" t="s">
        <v>3284</v>
      </c>
      <c r="D199" s="1953"/>
      <c r="E199" s="1953"/>
      <c r="F199" s="1953"/>
      <c r="G199" s="1543"/>
      <c r="H199" s="1543"/>
      <c r="I199" s="1543"/>
      <c r="J199" s="1543"/>
    </row>
    <row r="200" spans="1:10" ht="15" customHeight="1">
      <c r="A200" s="1543"/>
      <c r="B200" s="1558"/>
      <c r="C200" s="1557">
        <v>2023</v>
      </c>
      <c r="D200" s="1557">
        <v>2024</v>
      </c>
      <c r="E200" s="1557">
        <v>2025</v>
      </c>
      <c r="F200" s="1557">
        <v>2026</v>
      </c>
      <c r="G200" s="1543"/>
      <c r="H200" s="1543"/>
      <c r="I200" s="1543"/>
      <c r="J200" s="1543"/>
    </row>
    <row r="201" spans="1:10" ht="15" customHeight="1">
      <c r="A201" s="1543"/>
      <c r="B201" s="1556"/>
      <c r="C201" s="1555" t="s">
        <v>22</v>
      </c>
      <c r="D201" s="1555" t="s">
        <v>23</v>
      </c>
      <c r="E201" s="1555" t="s">
        <v>23</v>
      </c>
      <c r="F201" s="1555" t="s">
        <v>23</v>
      </c>
      <c r="G201" s="1543"/>
      <c r="H201" s="1543"/>
      <c r="I201" s="1543"/>
      <c r="J201" s="1543"/>
    </row>
    <row r="202" spans="1:10" ht="14.1" customHeight="1">
      <c r="A202" s="1543"/>
      <c r="B202" s="1546" t="s">
        <v>33</v>
      </c>
      <c r="C202" s="1559" t="s">
        <v>42</v>
      </c>
      <c r="D202" s="1559" t="s">
        <v>42</v>
      </c>
      <c r="E202" s="1559" t="s">
        <v>3283</v>
      </c>
      <c r="F202" s="1559" t="s">
        <v>42</v>
      </c>
      <c r="G202" s="1543"/>
      <c r="H202" s="1543"/>
      <c r="I202" s="1543"/>
      <c r="J202" s="1543"/>
    </row>
    <row r="203" spans="1:10" ht="14.1" customHeight="1">
      <c r="A203" s="1543"/>
      <c r="B203" s="1546" t="s">
        <v>35</v>
      </c>
      <c r="C203" s="1559" t="s">
        <v>42</v>
      </c>
      <c r="D203" s="1559" t="s">
        <v>42</v>
      </c>
      <c r="E203" s="1559" t="s">
        <v>2200</v>
      </c>
      <c r="F203" s="1559" t="s">
        <v>42</v>
      </c>
      <c r="G203" s="1543"/>
      <c r="H203" s="1543"/>
      <c r="I203" s="1543"/>
      <c r="J203" s="1543"/>
    </row>
    <row r="204" spans="1:10" ht="14.1" customHeight="1">
      <c r="A204" s="1543"/>
      <c r="B204" s="1546" t="s">
        <v>40</v>
      </c>
      <c r="C204" s="1559" t="s">
        <v>42</v>
      </c>
      <c r="D204" s="1559" t="s">
        <v>42</v>
      </c>
      <c r="E204" s="1559" t="s">
        <v>3282</v>
      </c>
      <c r="F204" s="1559" t="s">
        <v>42</v>
      </c>
      <c r="G204" s="1543"/>
      <c r="H204" s="1543"/>
      <c r="I204" s="1543"/>
      <c r="J204" s="1543"/>
    </row>
    <row r="205" spans="1:10" ht="14.1" customHeight="1">
      <c r="A205" s="1543"/>
      <c r="B205" s="1546" t="s">
        <v>41</v>
      </c>
      <c r="C205" s="1559" t="s">
        <v>18</v>
      </c>
      <c r="D205" s="1559" t="s">
        <v>18</v>
      </c>
      <c r="E205" s="1559" t="s">
        <v>18</v>
      </c>
      <c r="F205" s="1559" t="s">
        <v>122</v>
      </c>
      <c r="G205" s="1543"/>
      <c r="H205" s="1543"/>
      <c r="I205" s="1543"/>
      <c r="J205" s="1543"/>
    </row>
    <row r="206" spans="1:10" ht="14.1" customHeight="1">
      <c r="A206" s="1543"/>
      <c r="B206" s="1546" t="s">
        <v>43</v>
      </c>
      <c r="C206" s="1559" t="s">
        <v>18</v>
      </c>
      <c r="D206" s="1559" t="s">
        <v>18</v>
      </c>
      <c r="E206" s="1559" t="s">
        <v>18</v>
      </c>
      <c r="F206" s="1559" t="s">
        <v>122</v>
      </c>
      <c r="G206" s="1543"/>
      <c r="H206" s="1543"/>
      <c r="I206" s="1543"/>
      <c r="J206" s="1543"/>
    </row>
    <row r="207" spans="1:10" ht="14.1" customHeight="1">
      <c r="A207" s="1543"/>
      <c r="B207" s="1546" t="s">
        <v>47</v>
      </c>
      <c r="C207" s="1559" t="s">
        <v>18</v>
      </c>
      <c r="D207" s="1559" t="s">
        <v>18</v>
      </c>
      <c r="E207" s="1559" t="s">
        <v>18</v>
      </c>
      <c r="F207" s="1559" t="s">
        <v>122</v>
      </c>
      <c r="G207" s="1543"/>
      <c r="H207" s="1543"/>
      <c r="I207" s="1543"/>
      <c r="J207" s="1543"/>
    </row>
    <row r="208" spans="1:10" ht="14.1" customHeight="1">
      <c r="A208" s="1543"/>
      <c r="B208" s="1954" t="s">
        <v>24</v>
      </c>
      <c r="C208" s="1955"/>
      <c r="D208" s="1955"/>
      <c r="E208" s="1955"/>
      <c r="F208" s="1955"/>
      <c r="G208" s="1543"/>
      <c r="H208" s="1543"/>
      <c r="I208" s="1543"/>
      <c r="J208" s="1543"/>
    </row>
    <row r="209" spans="1:10" ht="14.1" customHeight="1">
      <c r="A209" s="1543"/>
      <c r="B209" s="1558"/>
      <c r="C209" s="1557">
        <v>2023</v>
      </c>
      <c r="D209" s="1557">
        <v>2024</v>
      </c>
      <c r="E209" s="1557">
        <v>2025</v>
      </c>
      <c r="F209" s="1557">
        <v>2026</v>
      </c>
      <c r="G209" s="1543"/>
      <c r="H209" s="1543"/>
      <c r="I209" s="1543"/>
      <c r="J209" s="1543"/>
    </row>
    <row r="210" spans="1:10" ht="14.1" customHeight="1">
      <c r="A210" s="1543"/>
      <c r="B210" s="1556"/>
      <c r="C210" s="1555" t="s">
        <v>22</v>
      </c>
      <c r="D210" s="1555" t="s">
        <v>23</v>
      </c>
      <c r="E210" s="1555" t="s">
        <v>23</v>
      </c>
      <c r="F210" s="1555" t="s">
        <v>23</v>
      </c>
      <c r="G210" s="1543"/>
      <c r="H210" s="1543"/>
      <c r="I210" s="1543"/>
      <c r="J210" s="1543"/>
    </row>
    <row r="211" spans="1:10" ht="14.1" customHeight="1">
      <c r="A211" s="1543"/>
      <c r="B211" s="1554" t="s">
        <v>48</v>
      </c>
      <c r="C211" s="1552">
        <v>0</v>
      </c>
      <c r="D211" s="1552">
        <v>0</v>
      </c>
      <c r="E211" s="1552">
        <v>0</v>
      </c>
      <c r="F211" s="1552">
        <v>0</v>
      </c>
      <c r="G211" s="1543"/>
      <c r="H211" s="1543"/>
      <c r="I211" s="1543"/>
      <c r="J211" s="1543"/>
    </row>
    <row r="212" spans="1:10" ht="14.1" customHeight="1">
      <c r="A212" s="1543"/>
      <c r="B212" s="1554" t="s">
        <v>49</v>
      </c>
      <c r="C212" s="1552">
        <v>0</v>
      </c>
      <c r="D212" s="1552">
        <v>0</v>
      </c>
      <c r="E212" s="1552">
        <v>0</v>
      </c>
      <c r="F212" s="1552">
        <v>0</v>
      </c>
      <c r="G212" s="1543"/>
      <c r="H212" s="1543"/>
      <c r="I212" s="1543"/>
      <c r="J212" s="1543"/>
    </row>
    <row r="213" spans="1:10" ht="14.1" customHeight="1">
      <c r="A213" s="1543"/>
      <c r="B213" s="1554" t="s">
        <v>50</v>
      </c>
      <c r="C213" s="1552">
        <v>0</v>
      </c>
      <c r="D213" s="1552">
        <v>0</v>
      </c>
      <c r="E213" s="1552">
        <v>0</v>
      </c>
      <c r="F213" s="1552">
        <v>0</v>
      </c>
      <c r="G213" s="1543"/>
      <c r="H213" s="1543"/>
      <c r="I213" s="1543"/>
      <c r="J213" s="1543"/>
    </row>
    <row r="214" spans="1:10" ht="14.1" customHeight="1">
      <c r="A214" s="1543"/>
      <c r="B214" s="1554" t="s">
        <v>51</v>
      </c>
      <c r="C214" s="1552">
        <v>0</v>
      </c>
      <c r="D214" s="1552">
        <v>0</v>
      </c>
      <c r="E214" s="1552">
        <v>0</v>
      </c>
      <c r="F214" s="1552">
        <v>0</v>
      </c>
      <c r="G214" s="1543"/>
      <c r="H214" s="1543"/>
      <c r="I214" s="1543"/>
      <c r="J214" s="1543"/>
    </row>
    <row r="215" spans="1:10" ht="14.1" customHeight="1">
      <c r="A215" s="1543"/>
      <c r="B215" s="1554" t="s">
        <v>49</v>
      </c>
      <c r="C215" s="1552">
        <v>0</v>
      </c>
      <c r="D215" s="1552">
        <v>0</v>
      </c>
      <c r="E215" s="1552">
        <v>0</v>
      </c>
      <c r="F215" s="1552">
        <v>0</v>
      </c>
      <c r="G215" s="1543"/>
      <c r="H215" s="1543"/>
      <c r="I215" s="1543"/>
      <c r="J215" s="1543"/>
    </row>
    <row r="216" spans="1:10" ht="14.1" customHeight="1">
      <c r="A216" s="1543"/>
      <c r="B216" s="1554" t="s">
        <v>50</v>
      </c>
      <c r="C216" s="1552">
        <v>0</v>
      </c>
      <c r="D216" s="1552">
        <v>0</v>
      </c>
      <c r="E216" s="1552">
        <v>0</v>
      </c>
      <c r="F216" s="1552">
        <v>0</v>
      </c>
      <c r="G216" s="1543"/>
      <c r="H216" s="1543"/>
      <c r="I216" s="1543"/>
      <c r="J216" s="1543"/>
    </row>
    <row r="217" spans="1:10" ht="14.1" customHeight="1">
      <c r="A217" s="1543"/>
      <c r="B217" s="1554" t="s">
        <v>52</v>
      </c>
      <c r="C217" s="1552">
        <v>0</v>
      </c>
      <c r="D217" s="1552">
        <v>0</v>
      </c>
      <c r="E217" s="1552">
        <v>0</v>
      </c>
      <c r="F217" s="1552">
        <v>0</v>
      </c>
      <c r="G217" s="1543"/>
      <c r="H217" s="1543"/>
      <c r="I217" s="1543"/>
      <c r="J217" s="1543"/>
    </row>
    <row r="218" spans="1:10" ht="14.1" customHeight="1">
      <c r="A218" s="1543"/>
      <c r="B218" s="1554" t="s">
        <v>49</v>
      </c>
      <c r="C218" s="1552">
        <v>0</v>
      </c>
      <c r="D218" s="1552">
        <v>0</v>
      </c>
      <c r="E218" s="1552">
        <v>0</v>
      </c>
      <c r="F218" s="1552">
        <v>0</v>
      </c>
      <c r="G218" s="1543"/>
      <c r="H218" s="1543"/>
      <c r="I218" s="1543"/>
      <c r="J218" s="1543"/>
    </row>
    <row r="219" spans="1:10" ht="14.1" customHeight="1">
      <c r="A219" s="1543"/>
      <c r="B219" s="1554" t="s">
        <v>50</v>
      </c>
      <c r="C219" s="1552">
        <v>0</v>
      </c>
      <c r="D219" s="1552">
        <v>0</v>
      </c>
      <c r="E219" s="1552">
        <v>0</v>
      </c>
      <c r="F219" s="1552">
        <v>0</v>
      </c>
      <c r="G219" s="1543"/>
      <c r="H219" s="1543"/>
      <c r="I219" s="1543"/>
      <c r="J219" s="1543"/>
    </row>
    <row r="220" spans="1:10" ht="14.1" customHeight="1">
      <c r="A220" s="1543"/>
      <c r="B220" s="1554" t="s">
        <v>53</v>
      </c>
      <c r="C220" s="1552">
        <v>0</v>
      </c>
      <c r="D220" s="1552">
        <v>0</v>
      </c>
      <c r="E220" s="1552">
        <v>0</v>
      </c>
      <c r="F220" s="1552">
        <v>0</v>
      </c>
      <c r="G220" s="1543"/>
      <c r="H220" s="1543"/>
      <c r="I220" s="1543"/>
      <c r="J220" s="1543"/>
    </row>
    <row r="221" spans="1:10" ht="14.1" customHeight="1">
      <c r="A221" s="1543"/>
      <c r="B221" s="1554" t="s">
        <v>49</v>
      </c>
      <c r="C221" s="1552">
        <v>0</v>
      </c>
      <c r="D221" s="1552">
        <v>0</v>
      </c>
      <c r="E221" s="1552">
        <v>0</v>
      </c>
      <c r="F221" s="1552">
        <v>0</v>
      </c>
      <c r="G221" s="1543"/>
      <c r="H221" s="1543"/>
      <c r="I221" s="1543"/>
      <c r="J221" s="1543"/>
    </row>
    <row r="222" spans="1:10" ht="14.1" customHeight="1">
      <c r="A222" s="1543"/>
      <c r="B222" s="1554" t="s">
        <v>50</v>
      </c>
      <c r="C222" s="1552">
        <v>0</v>
      </c>
      <c r="D222" s="1552">
        <v>0</v>
      </c>
      <c r="E222" s="1552">
        <v>0</v>
      </c>
      <c r="F222" s="1552">
        <v>0</v>
      </c>
      <c r="G222" s="1543"/>
      <c r="H222" s="1543"/>
      <c r="I222" s="1543"/>
      <c r="J222" s="1543"/>
    </row>
    <row r="223" spans="1:10" ht="14.1" customHeight="1">
      <c r="A223" s="1543"/>
      <c r="B223" s="1554" t="s">
        <v>54</v>
      </c>
      <c r="C223" s="1552">
        <v>0</v>
      </c>
      <c r="D223" s="1552">
        <v>0</v>
      </c>
      <c r="E223" s="1552">
        <v>0</v>
      </c>
      <c r="F223" s="1552">
        <v>0</v>
      </c>
      <c r="G223" s="1543"/>
      <c r="H223" s="1543"/>
      <c r="I223" s="1543"/>
      <c r="J223" s="1543"/>
    </row>
    <row r="224" spans="1:10" ht="14.1" customHeight="1">
      <c r="A224" s="1543"/>
      <c r="B224" s="1554" t="s">
        <v>49</v>
      </c>
      <c r="C224" s="1552">
        <v>0</v>
      </c>
      <c r="D224" s="1552">
        <v>0</v>
      </c>
      <c r="E224" s="1552">
        <v>0</v>
      </c>
      <c r="F224" s="1552">
        <v>0</v>
      </c>
      <c r="G224" s="1543"/>
      <c r="H224" s="1543"/>
      <c r="I224" s="1543"/>
      <c r="J224" s="1543"/>
    </row>
    <row r="225" spans="1:10" ht="14.1" customHeight="1">
      <c r="A225" s="1543"/>
      <c r="B225" s="1554" t="s">
        <v>50</v>
      </c>
      <c r="C225" s="1552">
        <v>0</v>
      </c>
      <c r="D225" s="1552">
        <v>0</v>
      </c>
      <c r="E225" s="1552">
        <v>0</v>
      </c>
      <c r="F225" s="1552">
        <v>0</v>
      </c>
      <c r="G225" s="1543"/>
      <c r="H225" s="1543"/>
      <c r="I225" s="1543"/>
      <c r="J225" s="1543"/>
    </row>
    <row r="226" spans="1:10" ht="14.1" customHeight="1">
      <c r="A226" s="1543"/>
      <c r="B226" s="1554" t="s">
        <v>55</v>
      </c>
      <c r="C226" s="1552">
        <v>0</v>
      </c>
      <c r="D226" s="1552">
        <v>0</v>
      </c>
      <c r="E226" s="1552">
        <v>0</v>
      </c>
      <c r="F226" s="1552">
        <v>0</v>
      </c>
      <c r="G226" s="1543"/>
      <c r="H226" s="1543"/>
      <c r="I226" s="1543"/>
      <c r="J226" s="1543"/>
    </row>
    <row r="227" spans="1:10" ht="14.1" customHeight="1">
      <c r="A227" s="1543"/>
      <c r="B227" s="1554" t="s">
        <v>49</v>
      </c>
      <c r="C227" s="1552">
        <v>0</v>
      </c>
      <c r="D227" s="1552">
        <v>0</v>
      </c>
      <c r="E227" s="1552">
        <v>0</v>
      </c>
      <c r="F227" s="1552">
        <v>0</v>
      </c>
      <c r="G227" s="1543"/>
      <c r="H227" s="1543"/>
      <c r="I227" s="1543"/>
      <c r="J227" s="1543"/>
    </row>
    <row r="228" spans="1:10" ht="14.1" customHeight="1">
      <c r="A228" s="1543"/>
      <c r="B228" s="1554" t="s">
        <v>50</v>
      </c>
      <c r="C228" s="1552">
        <v>0</v>
      </c>
      <c r="D228" s="1552">
        <v>0</v>
      </c>
      <c r="E228" s="1552">
        <v>0</v>
      </c>
      <c r="F228" s="1552">
        <v>0</v>
      </c>
      <c r="G228" s="1543"/>
      <c r="H228" s="1543"/>
      <c r="I228" s="1543"/>
      <c r="J228" s="1543"/>
    </row>
    <row r="229" spans="1:10" ht="14.1" customHeight="1">
      <c r="A229" s="1543"/>
      <c r="B229" s="1554" t="s">
        <v>56</v>
      </c>
      <c r="C229" s="1552">
        <v>0</v>
      </c>
      <c r="D229" s="1552">
        <v>0</v>
      </c>
      <c r="E229" s="1552">
        <v>0</v>
      </c>
      <c r="F229" s="1552">
        <v>0</v>
      </c>
      <c r="G229" s="1543"/>
      <c r="H229" s="1543"/>
      <c r="I229" s="1543"/>
      <c r="J229" s="1543"/>
    </row>
    <row r="230" spans="1:10" ht="14.1" customHeight="1">
      <c r="A230" s="1543"/>
      <c r="B230" s="1554" t="s">
        <v>49</v>
      </c>
      <c r="C230" s="1552">
        <v>0</v>
      </c>
      <c r="D230" s="1552">
        <v>0</v>
      </c>
      <c r="E230" s="1552">
        <v>0</v>
      </c>
      <c r="F230" s="1552">
        <v>0</v>
      </c>
      <c r="G230" s="1543"/>
      <c r="H230" s="1543"/>
      <c r="I230" s="1543"/>
      <c r="J230" s="1543"/>
    </row>
    <row r="231" spans="1:10" ht="14.1" customHeight="1">
      <c r="A231" s="1543"/>
      <c r="B231" s="1554" t="s">
        <v>50</v>
      </c>
      <c r="C231" s="1552">
        <v>0</v>
      </c>
      <c r="D231" s="1552">
        <v>0</v>
      </c>
      <c r="E231" s="1552">
        <v>0</v>
      </c>
      <c r="F231" s="1552">
        <v>0</v>
      </c>
      <c r="G231" s="1543"/>
      <c r="H231" s="1543"/>
      <c r="I231" s="1543"/>
      <c r="J231" s="1543"/>
    </row>
    <row r="232" spans="1:10" ht="14.1" customHeight="1">
      <c r="A232" s="1543"/>
      <c r="B232" s="1554" t="s">
        <v>57</v>
      </c>
      <c r="C232" s="1552">
        <v>0</v>
      </c>
      <c r="D232" s="1552">
        <v>0</v>
      </c>
      <c r="E232" s="1552">
        <v>0</v>
      </c>
      <c r="F232" s="1552">
        <v>0</v>
      </c>
      <c r="G232" s="1543"/>
      <c r="H232" s="1543"/>
      <c r="I232" s="1543"/>
      <c r="J232" s="1543"/>
    </row>
    <row r="233" spans="1:10" ht="14.1" customHeight="1">
      <c r="A233" s="1543"/>
      <c r="B233" s="1554" t="s">
        <v>49</v>
      </c>
      <c r="C233" s="1552">
        <v>0</v>
      </c>
      <c r="D233" s="1552">
        <v>0</v>
      </c>
      <c r="E233" s="1552">
        <v>0</v>
      </c>
      <c r="F233" s="1552">
        <v>0</v>
      </c>
      <c r="G233" s="1543"/>
      <c r="H233" s="1543"/>
      <c r="I233" s="1543"/>
      <c r="J233" s="1543"/>
    </row>
    <row r="234" spans="1:10" ht="14.1" customHeight="1">
      <c r="A234" s="1543"/>
      <c r="B234" s="1554" t="s">
        <v>58</v>
      </c>
      <c r="C234" s="1552">
        <v>0</v>
      </c>
      <c r="D234" s="1552">
        <v>0</v>
      </c>
      <c r="E234" s="1552">
        <v>0</v>
      </c>
      <c r="F234" s="1552">
        <v>0</v>
      </c>
      <c r="G234" s="1543"/>
      <c r="H234" s="1543"/>
      <c r="I234" s="1543"/>
      <c r="J234" s="1543"/>
    </row>
    <row r="235" spans="1:10" ht="14.1" customHeight="1">
      <c r="A235" s="1543"/>
      <c r="B235" s="1554" t="s">
        <v>59</v>
      </c>
      <c r="C235" s="1552">
        <v>0</v>
      </c>
      <c r="D235" s="1552">
        <v>0</v>
      </c>
      <c r="E235" s="1552">
        <v>0</v>
      </c>
      <c r="F235" s="1552">
        <v>0</v>
      </c>
      <c r="G235" s="1543"/>
      <c r="H235" s="1543"/>
      <c r="I235" s="1543"/>
      <c r="J235" s="1543"/>
    </row>
    <row r="236" spans="1:10" ht="14.1" customHeight="1">
      <c r="A236" s="1543"/>
      <c r="B236" s="1554" t="s">
        <v>60</v>
      </c>
      <c r="C236" s="1552">
        <v>0</v>
      </c>
      <c r="D236" s="1552">
        <v>0</v>
      </c>
      <c r="E236" s="1552">
        <v>0</v>
      </c>
      <c r="F236" s="1552">
        <v>0</v>
      </c>
      <c r="G236" s="1543"/>
      <c r="H236" s="1543"/>
      <c r="I236" s="1543"/>
      <c r="J236" s="1543"/>
    </row>
    <row r="237" spans="1:10" ht="14.1" customHeight="1">
      <c r="A237" s="1543"/>
      <c r="B237" s="1554" t="s">
        <v>61</v>
      </c>
      <c r="C237" s="1552">
        <v>0</v>
      </c>
      <c r="D237" s="1552">
        <v>0</v>
      </c>
      <c r="E237" s="1552">
        <v>0</v>
      </c>
      <c r="F237" s="1552">
        <v>0</v>
      </c>
      <c r="G237" s="1543"/>
      <c r="H237" s="1543"/>
      <c r="I237" s="1543"/>
      <c r="J237" s="1543"/>
    </row>
    <row r="238" spans="1:10" ht="14.1" customHeight="1">
      <c r="A238" s="1543"/>
      <c r="B238" s="1554" t="s">
        <v>62</v>
      </c>
      <c r="C238" s="1552">
        <v>0</v>
      </c>
      <c r="D238" s="1552">
        <v>0</v>
      </c>
      <c r="E238" s="1552">
        <v>1200000</v>
      </c>
      <c r="F238" s="1552">
        <v>0</v>
      </c>
      <c r="G238" s="1543"/>
      <c r="H238" s="1543"/>
      <c r="I238" s="1543"/>
      <c r="J238" s="1543"/>
    </row>
    <row r="239" spans="1:10" ht="14.1" customHeight="1">
      <c r="A239" s="1543"/>
      <c r="B239" s="1554" t="s">
        <v>49</v>
      </c>
      <c r="C239" s="1552">
        <v>0</v>
      </c>
      <c r="D239" s="1552">
        <v>0</v>
      </c>
      <c r="E239" s="1552">
        <v>1200000</v>
      </c>
      <c r="F239" s="1552">
        <v>0</v>
      </c>
      <c r="G239" s="1543"/>
      <c r="H239" s="1543"/>
      <c r="I239" s="1543"/>
      <c r="J239" s="1543"/>
    </row>
    <row r="240" spans="1:10" ht="14.1" customHeight="1">
      <c r="A240" s="1543"/>
      <c r="B240" s="1554" t="s">
        <v>58</v>
      </c>
      <c r="C240" s="1552">
        <v>0</v>
      </c>
      <c r="D240" s="1552">
        <v>0</v>
      </c>
      <c r="E240" s="1552">
        <v>0</v>
      </c>
      <c r="F240" s="1552">
        <v>0</v>
      </c>
      <c r="G240" s="1543"/>
      <c r="H240" s="1543"/>
      <c r="I240" s="1543"/>
      <c r="J240" s="1543"/>
    </row>
    <row r="241" spans="1:10" ht="14.1" customHeight="1">
      <c r="A241" s="1543"/>
      <c r="B241" s="1554" t="s">
        <v>59</v>
      </c>
      <c r="C241" s="1552">
        <v>0</v>
      </c>
      <c r="D241" s="1552">
        <v>0</v>
      </c>
      <c r="E241" s="1552">
        <v>0</v>
      </c>
      <c r="F241" s="1552">
        <v>0</v>
      </c>
      <c r="G241" s="1543"/>
      <c r="H241" s="1543"/>
      <c r="I241" s="1543"/>
      <c r="J241" s="1543"/>
    </row>
    <row r="242" spans="1:10" ht="14.1" customHeight="1">
      <c r="A242" s="1543"/>
      <c r="B242" s="1554" t="s">
        <v>60</v>
      </c>
      <c r="C242" s="1552">
        <v>0</v>
      </c>
      <c r="D242" s="1552">
        <v>0</v>
      </c>
      <c r="E242" s="1552">
        <v>0</v>
      </c>
      <c r="F242" s="1552">
        <v>0</v>
      </c>
      <c r="G242" s="1543"/>
      <c r="H242" s="1543"/>
      <c r="I242" s="1543"/>
      <c r="J242" s="1543"/>
    </row>
    <row r="243" spans="1:10" ht="14.1" customHeight="1">
      <c r="A243" s="1543"/>
      <c r="B243" s="1554" t="s">
        <v>61</v>
      </c>
      <c r="C243" s="1552">
        <v>0</v>
      </c>
      <c r="D243" s="1552">
        <v>0</v>
      </c>
      <c r="E243" s="1552">
        <v>0</v>
      </c>
      <c r="F243" s="1552">
        <v>0</v>
      </c>
      <c r="G243" s="1543"/>
      <c r="H243" s="1543"/>
      <c r="I243" s="1543"/>
      <c r="J243" s="1543"/>
    </row>
    <row r="244" spans="1:10" ht="14.1" customHeight="1">
      <c r="A244" s="1543"/>
      <c r="B244" s="1554" t="s">
        <v>63</v>
      </c>
      <c r="C244" s="1552">
        <v>0</v>
      </c>
      <c r="D244" s="1552">
        <v>0</v>
      </c>
      <c r="E244" s="1552">
        <v>0</v>
      </c>
      <c r="F244" s="1552">
        <v>0</v>
      </c>
      <c r="G244" s="1543"/>
      <c r="H244" s="1543"/>
      <c r="I244" s="1543"/>
      <c r="J244" s="1543"/>
    </row>
    <row r="245" spans="1:10" ht="14.1" customHeight="1">
      <c r="A245" s="1543"/>
      <c r="B245" s="1554" t="s">
        <v>49</v>
      </c>
      <c r="C245" s="1552">
        <v>0</v>
      </c>
      <c r="D245" s="1552">
        <v>0</v>
      </c>
      <c r="E245" s="1552">
        <v>0</v>
      </c>
      <c r="F245" s="1552">
        <v>0</v>
      </c>
      <c r="G245" s="1543"/>
      <c r="H245" s="1543"/>
      <c r="I245" s="1543"/>
      <c r="J245" s="1543"/>
    </row>
    <row r="246" spans="1:10" ht="14.1" customHeight="1">
      <c r="A246" s="1543"/>
      <c r="B246" s="1554" t="s">
        <v>58</v>
      </c>
      <c r="C246" s="1552">
        <v>0</v>
      </c>
      <c r="D246" s="1552">
        <v>0</v>
      </c>
      <c r="E246" s="1552">
        <v>0</v>
      </c>
      <c r="F246" s="1552">
        <v>0</v>
      </c>
      <c r="G246" s="1543"/>
      <c r="H246" s="1543"/>
      <c r="I246" s="1543"/>
      <c r="J246" s="1543"/>
    </row>
    <row r="247" spans="1:10" ht="14.1" customHeight="1">
      <c r="A247" s="1543"/>
      <c r="B247" s="1554" t="s">
        <v>59</v>
      </c>
      <c r="C247" s="1552">
        <v>0</v>
      </c>
      <c r="D247" s="1552">
        <v>0</v>
      </c>
      <c r="E247" s="1552">
        <v>0</v>
      </c>
      <c r="F247" s="1552">
        <v>0</v>
      </c>
      <c r="G247" s="1543"/>
      <c r="H247" s="1543"/>
      <c r="I247" s="1543"/>
      <c r="J247" s="1543"/>
    </row>
    <row r="248" spans="1:10" ht="14.1" customHeight="1">
      <c r="A248" s="1543"/>
      <c r="B248" s="1554" t="s">
        <v>60</v>
      </c>
      <c r="C248" s="1552">
        <v>0</v>
      </c>
      <c r="D248" s="1552">
        <v>0</v>
      </c>
      <c r="E248" s="1552">
        <v>0</v>
      </c>
      <c r="F248" s="1552">
        <v>0</v>
      </c>
      <c r="G248" s="1543"/>
      <c r="H248" s="1543"/>
      <c r="I248" s="1543"/>
      <c r="J248" s="1543"/>
    </row>
    <row r="249" spans="1:10" ht="14.1" customHeight="1">
      <c r="A249" s="1543"/>
      <c r="B249" s="1554" t="s">
        <v>61</v>
      </c>
      <c r="C249" s="1552">
        <v>0</v>
      </c>
      <c r="D249" s="1552">
        <v>0</v>
      </c>
      <c r="E249" s="1552">
        <v>0</v>
      </c>
      <c r="F249" s="1552">
        <v>0</v>
      </c>
      <c r="G249" s="1543"/>
      <c r="H249" s="1543"/>
      <c r="I249" s="1543"/>
      <c r="J249" s="1543"/>
    </row>
    <row r="250" spans="1:10" ht="14.1" customHeight="1">
      <c r="A250" s="1543"/>
      <c r="B250" s="1554" t="s">
        <v>64</v>
      </c>
      <c r="C250" s="1552">
        <v>0</v>
      </c>
      <c r="D250" s="1552">
        <v>0</v>
      </c>
      <c r="E250" s="1552">
        <v>0</v>
      </c>
      <c r="F250" s="1552">
        <v>0</v>
      </c>
      <c r="G250" s="1543"/>
      <c r="H250" s="1543"/>
      <c r="I250" s="1543"/>
      <c r="J250" s="1543"/>
    </row>
    <row r="251" spans="1:10" ht="14.1" customHeight="1">
      <c r="A251" s="1543"/>
      <c r="B251" s="1554" t="s">
        <v>65</v>
      </c>
      <c r="C251" s="1552">
        <v>0</v>
      </c>
      <c r="D251" s="1552">
        <v>0</v>
      </c>
      <c r="E251" s="1552">
        <v>0</v>
      </c>
      <c r="F251" s="1552">
        <v>0</v>
      </c>
      <c r="G251" s="1543"/>
      <c r="H251" s="1543"/>
      <c r="I251" s="1543"/>
      <c r="J251" s="1543"/>
    </row>
    <row r="252" spans="1:10" ht="14.1" customHeight="1">
      <c r="A252" s="1543"/>
      <c r="B252" s="1553" t="s">
        <v>25</v>
      </c>
      <c r="C252" s="1552">
        <v>0</v>
      </c>
      <c r="D252" s="1552">
        <v>0</v>
      </c>
      <c r="E252" s="1552">
        <v>1200000</v>
      </c>
      <c r="F252" s="1552">
        <v>0</v>
      </c>
      <c r="G252" s="1543"/>
      <c r="H252" s="1543"/>
      <c r="I252" s="1543"/>
      <c r="J252" s="1543"/>
    </row>
    <row r="253" spans="1:10" ht="18" customHeight="1">
      <c r="A253" s="1543"/>
      <c r="B253" s="1560" t="s">
        <v>19</v>
      </c>
      <c r="C253" s="1950" t="s">
        <v>3281</v>
      </c>
      <c r="D253" s="1951"/>
      <c r="E253" s="1951"/>
      <c r="F253" s="1951"/>
      <c r="G253" s="1543"/>
      <c r="H253" s="1543"/>
      <c r="I253" s="1543"/>
      <c r="J253" s="1543"/>
    </row>
    <row r="254" spans="1:10" ht="18" customHeight="1">
      <c r="A254" s="1543"/>
      <c r="B254" s="1542" t="s">
        <v>20</v>
      </c>
      <c r="C254" s="1952" t="s">
        <v>3280</v>
      </c>
      <c r="D254" s="1953"/>
      <c r="E254" s="1953"/>
      <c r="F254" s="1953"/>
      <c r="G254" s="1543"/>
      <c r="H254" s="1543"/>
      <c r="I254" s="1543"/>
      <c r="J254" s="1543"/>
    </row>
    <row r="255" spans="1:10" ht="18" customHeight="1">
      <c r="A255" s="1543"/>
      <c r="B255" s="1542" t="s">
        <v>21</v>
      </c>
      <c r="C255" s="1952" t="s">
        <v>161</v>
      </c>
      <c r="D255" s="1953"/>
      <c r="E255" s="1953"/>
      <c r="F255" s="1953"/>
      <c r="G255" s="1543"/>
      <c r="H255" s="1543"/>
      <c r="I255" s="1543"/>
      <c r="J255" s="1543"/>
    </row>
    <row r="256" spans="1:10" ht="15" customHeight="1">
      <c r="A256" s="1543"/>
      <c r="B256" s="1558"/>
      <c r="C256" s="1557">
        <v>2023</v>
      </c>
      <c r="D256" s="1557">
        <v>2024</v>
      </c>
      <c r="E256" s="1557">
        <v>2025</v>
      </c>
      <c r="F256" s="1557">
        <v>2026</v>
      </c>
      <c r="G256" s="1543"/>
      <c r="H256" s="1543"/>
      <c r="I256" s="1543"/>
      <c r="J256" s="1543"/>
    </row>
    <row r="257" spans="1:10" ht="15" customHeight="1">
      <c r="A257" s="1543"/>
      <c r="B257" s="1556"/>
      <c r="C257" s="1555" t="s">
        <v>22</v>
      </c>
      <c r="D257" s="1555" t="s">
        <v>23</v>
      </c>
      <c r="E257" s="1555" t="s">
        <v>23</v>
      </c>
      <c r="F257" s="1555" t="s">
        <v>23</v>
      </c>
      <c r="G257" s="1543"/>
      <c r="H257" s="1543"/>
      <c r="I257" s="1543"/>
      <c r="J257" s="1543"/>
    </row>
    <row r="258" spans="1:10" ht="14.1" customHeight="1">
      <c r="A258" s="1543"/>
      <c r="B258" s="1546" t="s">
        <v>33</v>
      </c>
      <c r="C258" s="1559" t="s">
        <v>42</v>
      </c>
      <c r="D258" s="1559" t="s">
        <v>163</v>
      </c>
      <c r="E258" s="1559" t="s">
        <v>42</v>
      </c>
      <c r="F258" s="1559" t="s">
        <v>42</v>
      </c>
      <c r="G258" s="1543"/>
      <c r="H258" s="1543"/>
      <c r="I258" s="1543"/>
      <c r="J258" s="1543"/>
    </row>
    <row r="259" spans="1:10" ht="14.1" customHeight="1">
      <c r="A259" s="1543"/>
      <c r="B259" s="1546" t="s">
        <v>35</v>
      </c>
      <c r="C259" s="1559" t="s">
        <v>42</v>
      </c>
      <c r="D259" s="1559" t="s">
        <v>3279</v>
      </c>
      <c r="E259" s="1559" t="s">
        <v>42</v>
      </c>
      <c r="F259" s="1559" t="s">
        <v>42</v>
      </c>
      <c r="G259" s="1543"/>
      <c r="H259" s="1543"/>
      <c r="I259" s="1543"/>
      <c r="J259" s="1543"/>
    </row>
    <row r="260" spans="1:10" ht="14.1" customHeight="1">
      <c r="A260" s="1543"/>
      <c r="B260" s="1546" t="s">
        <v>40</v>
      </c>
      <c r="C260" s="1559" t="s">
        <v>42</v>
      </c>
      <c r="D260" s="1559" t="s">
        <v>1861</v>
      </c>
      <c r="E260" s="1559" t="s">
        <v>42</v>
      </c>
      <c r="F260" s="1559" t="s">
        <v>42</v>
      </c>
      <c r="G260" s="1543"/>
      <c r="H260" s="1543"/>
      <c r="I260" s="1543"/>
      <c r="J260" s="1543"/>
    </row>
    <row r="261" spans="1:10" ht="14.1" customHeight="1">
      <c r="A261" s="1543"/>
      <c r="B261" s="1546" t="s">
        <v>41</v>
      </c>
      <c r="C261" s="1559" t="s">
        <v>18</v>
      </c>
      <c r="D261" s="1559" t="s">
        <v>18</v>
      </c>
      <c r="E261" s="1559" t="s">
        <v>122</v>
      </c>
      <c r="F261" s="1559" t="s">
        <v>18</v>
      </c>
      <c r="G261" s="1543"/>
      <c r="H261" s="1543"/>
      <c r="I261" s="1543"/>
      <c r="J261" s="1543"/>
    </row>
    <row r="262" spans="1:10" ht="14.1" customHeight="1">
      <c r="A262" s="1543"/>
      <c r="B262" s="1546" t="s">
        <v>43</v>
      </c>
      <c r="C262" s="1559" t="s">
        <v>18</v>
      </c>
      <c r="D262" s="1559" t="s">
        <v>18</v>
      </c>
      <c r="E262" s="1559" t="s">
        <v>122</v>
      </c>
      <c r="F262" s="1559" t="s">
        <v>18</v>
      </c>
      <c r="G262" s="1543"/>
      <c r="H262" s="1543"/>
      <c r="I262" s="1543"/>
      <c r="J262" s="1543"/>
    </row>
    <row r="263" spans="1:10" ht="14.1" customHeight="1">
      <c r="A263" s="1543"/>
      <c r="B263" s="1546" t="s">
        <v>47</v>
      </c>
      <c r="C263" s="1559" t="s">
        <v>18</v>
      </c>
      <c r="D263" s="1559" t="s">
        <v>18</v>
      </c>
      <c r="E263" s="1559" t="s">
        <v>122</v>
      </c>
      <c r="F263" s="1559" t="s">
        <v>18</v>
      </c>
      <c r="G263" s="1543"/>
      <c r="H263" s="1543"/>
      <c r="I263" s="1543"/>
      <c r="J263" s="1543"/>
    </row>
    <row r="264" spans="1:10" ht="14.1" customHeight="1">
      <c r="A264" s="1543"/>
      <c r="B264" s="1954" t="s">
        <v>24</v>
      </c>
      <c r="C264" s="1955"/>
      <c r="D264" s="1955"/>
      <c r="E264" s="1955"/>
      <c r="F264" s="1955"/>
      <c r="G264" s="1543"/>
      <c r="H264" s="1543"/>
      <c r="I264" s="1543"/>
      <c r="J264" s="1543"/>
    </row>
    <row r="265" spans="1:10" ht="14.1" customHeight="1">
      <c r="A265" s="1543"/>
      <c r="B265" s="1558"/>
      <c r="C265" s="1557">
        <v>2023</v>
      </c>
      <c r="D265" s="1557">
        <v>2024</v>
      </c>
      <c r="E265" s="1557">
        <v>2025</v>
      </c>
      <c r="F265" s="1557">
        <v>2026</v>
      </c>
      <c r="G265" s="1543"/>
      <c r="H265" s="1543"/>
      <c r="I265" s="1543"/>
      <c r="J265" s="1543"/>
    </row>
    <row r="266" spans="1:10" ht="14.1" customHeight="1">
      <c r="A266" s="1543"/>
      <c r="B266" s="1556"/>
      <c r="C266" s="1555" t="s">
        <v>22</v>
      </c>
      <c r="D266" s="1555" t="s">
        <v>23</v>
      </c>
      <c r="E266" s="1555" t="s">
        <v>23</v>
      </c>
      <c r="F266" s="1555" t="s">
        <v>23</v>
      </c>
      <c r="G266" s="1543"/>
      <c r="H266" s="1543"/>
      <c r="I266" s="1543"/>
      <c r="J266" s="1543"/>
    </row>
    <row r="267" spans="1:10" ht="14.1" customHeight="1">
      <c r="A267" s="1543"/>
      <c r="B267" s="1554" t="s">
        <v>48</v>
      </c>
      <c r="C267" s="1552">
        <v>0</v>
      </c>
      <c r="D267" s="1552">
        <v>0</v>
      </c>
      <c r="E267" s="1552">
        <v>0</v>
      </c>
      <c r="F267" s="1552">
        <v>0</v>
      </c>
      <c r="G267" s="1543"/>
      <c r="H267" s="1543"/>
      <c r="I267" s="1543"/>
      <c r="J267" s="1543"/>
    </row>
    <row r="268" spans="1:10" ht="14.1" customHeight="1">
      <c r="A268" s="1543"/>
      <c r="B268" s="1554" t="s">
        <v>49</v>
      </c>
      <c r="C268" s="1552">
        <v>0</v>
      </c>
      <c r="D268" s="1552">
        <v>0</v>
      </c>
      <c r="E268" s="1552">
        <v>0</v>
      </c>
      <c r="F268" s="1552">
        <v>0</v>
      </c>
      <c r="G268" s="1543"/>
      <c r="H268" s="1543"/>
      <c r="I268" s="1543"/>
      <c r="J268" s="1543"/>
    </row>
    <row r="269" spans="1:10" ht="14.1" customHeight="1">
      <c r="A269" s="1543"/>
      <c r="B269" s="1554" t="s">
        <v>50</v>
      </c>
      <c r="C269" s="1552">
        <v>0</v>
      </c>
      <c r="D269" s="1552">
        <v>0</v>
      </c>
      <c r="E269" s="1552">
        <v>0</v>
      </c>
      <c r="F269" s="1552">
        <v>0</v>
      </c>
      <c r="G269" s="1543"/>
      <c r="H269" s="1543"/>
      <c r="I269" s="1543"/>
      <c r="J269" s="1543"/>
    </row>
    <row r="270" spans="1:10" ht="14.1" customHeight="1">
      <c r="A270" s="1543"/>
      <c r="B270" s="1554" t="s">
        <v>51</v>
      </c>
      <c r="C270" s="1552">
        <v>0</v>
      </c>
      <c r="D270" s="1552">
        <v>0</v>
      </c>
      <c r="E270" s="1552">
        <v>0</v>
      </c>
      <c r="F270" s="1552">
        <v>0</v>
      </c>
      <c r="G270" s="1543"/>
      <c r="H270" s="1543"/>
      <c r="I270" s="1543"/>
      <c r="J270" s="1543"/>
    </row>
    <row r="271" spans="1:10" ht="14.1" customHeight="1">
      <c r="A271" s="1543"/>
      <c r="B271" s="1554" t="s">
        <v>49</v>
      </c>
      <c r="C271" s="1552">
        <v>0</v>
      </c>
      <c r="D271" s="1552">
        <v>0</v>
      </c>
      <c r="E271" s="1552">
        <v>0</v>
      </c>
      <c r="F271" s="1552">
        <v>0</v>
      </c>
      <c r="G271" s="1543"/>
      <c r="H271" s="1543"/>
      <c r="I271" s="1543"/>
      <c r="J271" s="1543"/>
    </row>
    <row r="272" spans="1:10" ht="14.1" customHeight="1">
      <c r="A272" s="1543"/>
      <c r="B272" s="1554" t="s">
        <v>50</v>
      </c>
      <c r="C272" s="1552">
        <v>0</v>
      </c>
      <c r="D272" s="1552">
        <v>0</v>
      </c>
      <c r="E272" s="1552">
        <v>0</v>
      </c>
      <c r="F272" s="1552">
        <v>0</v>
      </c>
      <c r="G272" s="1543"/>
      <c r="H272" s="1543"/>
      <c r="I272" s="1543"/>
      <c r="J272" s="1543"/>
    </row>
    <row r="273" spans="1:10" ht="14.1" customHeight="1">
      <c r="A273" s="1543"/>
      <c r="B273" s="1554" t="s">
        <v>52</v>
      </c>
      <c r="C273" s="1552">
        <v>0</v>
      </c>
      <c r="D273" s="1552">
        <v>0</v>
      </c>
      <c r="E273" s="1552">
        <v>0</v>
      </c>
      <c r="F273" s="1552">
        <v>0</v>
      </c>
      <c r="G273" s="1543"/>
      <c r="H273" s="1543"/>
      <c r="I273" s="1543"/>
      <c r="J273" s="1543"/>
    </row>
    <row r="274" spans="1:10" ht="14.1" customHeight="1">
      <c r="A274" s="1543"/>
      <c r="B274" s="1554" t="s">
        <v>49</v>
      </c>
      <c r="C274" s="1552">
        <v>0</v>
      </c>
      <c r="D274" s="1552">
        <v>0</v>
      </c>
      <c r="E274" s="1552">
        <v>0</v>
      </c>
      <c r="F274" s="1552">
        <v>0</v>
      </c>
      <c r="G274" s="1543"/>
      <c r="H274" s="1543"/>
      <c r="I274" s="1543"/>
      <c r="J274" s="1543"/>
    </row>
    <row r="275" spans="1:10" ht="14.1" customHeight="1">
      <c r="A275" s="1543"/>
      <c r="B275" s="1554" t="s">
        <v>50</v>
      </c>
      <c r="C275" s="1552">
        <v>0</v>
      </c>
      <c r="D275" s="1552">
        <v>0</v>
      </c>
      <c r="E275" s="1552">
        <v>0</v>
      </c>
      <c r="F275" s="1552">
        <v>0</v>
      </c>
      <c r="G275" s="1543"/>
      <c r="H275" s="1543"/>
      <c r="I275" s="1543"/>
      <c r="J275" s="1543"/>
    </row>
    <row r="276" spans="1:10" ht="14.1" customHeight="1">
      <c r="A276" s="1543"/>
      <c r="B276" s="1554" t="s">
        <v>53</v>
      </c>
      <c r="C276" s="1552">
        <v>0</v>
      </c>
      <c r="D276" s="1552">
        <v>0</v>
      </c>
      <c r="E276" s="1552">
        <v>0</v>
      </c>
      <c r="F276" s="1552">
        <v>0</v>
      </c>
      <c r="G276" s="1543"/>
      <c r="H276" s="1543"/>
      <c r="I276" s="1543"/>
      <c r="J276" s="1543"/>
    </row>
    <row r="277" spans="1:10" ht="14.1" customHeight="1">
      <c r="A277" s="1543"/>
      <c r="B277" s="1554" t="s">
        <v>49</v>
      </c>
      <c r="C277" s="1552">
        <v>0</v>
      </c>
      <c r="D277" s="1552">
        <v>0</v>
      </c>
      <c r="E277" s="1552">
        <v>0</v>
      </c>
      <c r="F277" s="1552">
        <v>0</v>
      </c>
      <c r="G277" s="1543"/>
      <c r="H277" s="1543"/>
      <c r="I277" s="1543"/>
      <c r="J277" s="1543"/>
    </row>
    <row r="278" spans="1:10" ht="14.1" customHeight="1">
      <c r="A278" s="1543"/>
      <c r="B278" s="1554" t="s">
        <v>50</v>
      </c>
      <c r="C278" s="1552">
        <v>0</v>
      </c>
      <c r="D278" s="1552">
        <v>0</v>
      </c>
      <c r="E278" s="1552">
        <v>0</v>
      </c>
      <c r="F278" s="1552">
        <v>0</v>
      </c>
      <c r="G278" s="1543"/>
      <c r="H278" s="1543"/>
      <c r="I278" s="1543"/>
      <c r="J278" s="1543"/>
    </row>
    <row r="279" spans="1:10" ht="14.1" customHeight="1">
      <c r="A279" s="1543"/>
      <c r="B279" s="1554" t="s">
        <v>54</v>
      </c>
      <c r="C279" s="1552">
        <v>0</v>
      </c>
      <c r="D279" s="1552">
        <v>0</v>
      </c>
      <c r="E279" s="1552">
        <v>0</v>
      </c>
      <c r="F279" s="1552">
        <v>0</v>
      </c>
      <c r="G279" s="1543"/>
      <c r="H279" s="1543"/>
      <c r="I279" s="1543"/>
      <c r="J279" s="1543"/>
    </row>
    <row r="280" spans="1:10" ht="14.1" customHeight="1">
      <c r="A280" s="1543"/>
      <c r="B280" s="1554" t="s">
        <v>49</v>
      </c>
      <c r="C280" s="1552">
        <v>0</v>
      </c>
      <c r="D280" s="1552">
        <v>0</v>
      </c>
      <c r="E280" s="1552">
        <v>0</v>
      </c>
      <c r="F280" s="1552">
        <v>0</v>
      </c>
      <c r="G280" s="1543"/>
      <c r="H280" s="1543"/>
      <c r="I280" s="1543"/>
      <c r="J280" s="1543"/>
    </row>
    <row r="281" spans="1:10" ht="14.1" customHeight="1">
      <c r="A281" s="1543"/>
      <c r="B281" s="1554" t="s">
        <v>50</v>
      </c>
      <c r="C281" s="1552">
        <v>0</v>
      </c>
      <c r="D281" s="1552">
        <v>0</v>
      </c>
      <c r="E281" s="1552">
        <v>0</v>
      </c>
      <c r="F281" s="1552">
        <v>0</v>
      </c>
      <c r="G281" s="1543"/>
      <c r="H281" s="1543"/>
      <c r="I281" s="1543"/>
      <c r="J281" s="1543"/>
    </row>
    <row r="282" spans="1:10" ht="14.1" customHeight="1">
      <c r="A282" s="1543"/>
      <c r="B282" s="1554" t="s">
        <v>55</v>
      </c>
      <c r="C282" s="1552">
        <v>0</v>
      </c>
      <c r="D282" s="1552">
        <v>0</v>
      </c>
      <c r="E282" s="1552">
        <v>0</v>
      </c>
      <c r="F282" s="1552">
        <v>0</v>
      </c>
      <c r="G282" s="1543"/>
      <c r="H282" s="1543"/>
      <c r="I282" s="1543"/>
      <c r="J282" s="1543"/>
    </row>
    <row r="283" spans="1:10" ht="14.1" customHeight="1">
      <c r="A283" s="1543"/>
      <c r="B283" s="1554" t="s">
        <v>49</v>
      </c>
      <c r="C283" s="1552">
        <v>0</v>
      </c>
      <c r="D283" s="1552">
        <v>0</v>
      </c>
      <c r="E283" s="1552">
        <v>0</v>
      </c>
      <c r="F283" s="1552">
        <v>0</v>
      </c>
      <c r="G283" s="1543"/>
      <c r="H283" s="1543"/>
      <c r="I283" s="1543"/>
      <c r="J283" s="1543"/>
    </row>
    <row r="284" spans="1:10" ht="14.1" customHeight="1">
      <c r="A284" s="1543"/>
      <c r="B284" s="1554" t="s">
        <v>50</v>
      </c>
      <c r="C284" s="1552">
        <v>0</v>
      </c>
      <c r="D284" s="1552">
        <v>0</v>
      </c>
      <c r="E284" s="1552">
        <v>0</v>
      </c>
      <c r="F284" s="1552">
        <v>0</v>
      </c>
      <c r="G284" s="1543"/>
      <c r="H284" s="1543"/>
      <c r="I284" s="1543"/>
      <c r="J284" s="1543"/>
    </row>
    <row r="285" spans="1:10" ht="14.1" customHeight="1">
      <c r="A285" s="1543"/>
      <c r="B285" s="1554" t="s">
        <v>56</v>
      </c>
      <c r="C285" s="1552">
        <v>0</v>
      </c>
      <c r="D285" s="1552">
        <v>0</v>
      </c>
      <c r="E285" s="1552">
        <v>0</v>
      </c>
      <c r="F285" s="1552">
        <v>0</v>
      </c>
      <c r="G285" s="1543"/>
      <c r="H285" s="1543"/>
      <c r="I285" s="1543"/>
      <c r="J285" s="1543"/>
    </row>
    <row r="286" spans="1:10" ht="14.1" customHeight="1">
      <c r="A286" s="1543"/>
      <c r="B286" s="1554" t="s">
        <v>49</v>
      </c>
      <c r="C286" s="1552">
        <v>0</v>
      </c>
      <c r="D286" s="1552">
        <v>0</v>
      </c>
      <c r="E286" s="1552">
        <v>0</v>
      </c>
      <c r="F286" s="1552">
        <v>0</v>
      </c>
      <c r="G286" s="1543"/>
      <c r="H286" s="1543"/>
      <c r="I286" s="1543"/>
      <c r="J286" s="1543"/>
    </row>
    <row r="287" spans="1:10" ht="14.1" customHeight="1">
      <c r="A287" s="1543"/>
      <c r="B287" s="1554" t="s">
        <v>50</v>
      </c>
      <c r="C287" s="1552">
        <v>0</v>
      </c>
      <c r="D287" s="1552">
        <v>0</v>
      </c>
      <c r="E287" s="1552">
        <v>0</v>
      </c>
      <c r="F287" s="1552">
        <v>0</v>
      </c>
      <c r="G287" s="1543"/>
      <c r="H287" s="1543"/>
      <c r="I287" s="1543"/>
      <c r="J287" s="1543"/>
    </row>
    <row r="288" spans="1:10" ht="14.1" customHeight="1">
      <c r="A288" s="1543"/>
      <c r="B288" s="1554" t="s">
        <v>57</v>
      </c>
      <c r="C288" s="1552">
        <v>0</v>
      </c>
      <c r="D288" s="1552">
        <v>0</v>
      </c>
      <c r="E288" s="1552">
        <v>0</v>
      </c>
      <c r="F288" s="1552">
        <v>0</v>
      </c>
      <c r="G288" s="1543"/>
      <c r="H288" s="1543"/>
      <c r="I288" s="1543"/>
      <c r="J288" s="1543"/>
    </row>
    <row r="289" spans="1:10" ht="14.1" customHeight="1">
      <c r="A289" s="1543"/>
      <c r="B289" s="1554" t="s">
        <v>49</v>
      </c>
      <c r="C289" s="1552">
        <v>0</v>
      </c>
      <c r="D289" s="1552">
        <v>0</v>
      </c>
      <c r="E289" s="1552">
        <v>0</v>
      </c>
      <c r="F289" s="1552">
        <v>0</v>
      </c>
      <c r="G289" s="1543"/>
      <c r="H289" s="1543"/>
      <c r="I289" s="1543"/>
      <c r="J289" s="1543"/>
    </row>
    <row r="290" spans="1:10" ht="14.1" customHeight="1">
      <c r="A290" s="1543"/>
      <c r="B290" s="1554" t="s">
        <v>58</v>
      </c>
      <c r="C290" s="1552">
        <v>0</v>
      </c>
      <c r="D290" s="1552">
        <v>0</v>
      </c>
      <c r="E290" s="1552">
        <v>0</v>
      </c>
      <c r="F290" s="1552">
        <v>0</v>
      </c>
      <c r="G290" s="1543"/>
      <c r="H290" s="1543"/>
      <c r="I290" s="1543"/>
      <c r="J290" s="1543"/>
    </row>
    <row r="291" spans="1:10" ht="14.1" customHeight="1">
      <c r="A291" s="1543"/>
      <c r="B291" s="1554" t="s">
        <v>59</v>
      </c>
      <c r="C291" s="1552">
        <v>0</v>
      </c>
      <c r="D291" s="1552">
        <v>0</v>
      </c>
      <c r="E291" s="1552">
        <v>0</v>
      </c>
      <c r="F291" s="1552">
        <v>0</v>
      </c>
      <c r="G291" s="1543"/>
      <c r="H291" s="1543"/>
      <c r="I291" s="1543"/>
      <c r="J291" s="1543"/>
    </row>
    <row r="292" spans="1:10" ht="14.1" customHeight="1">
      <c r="A292" s="1543"/>
      <c r="B292" s="1554" t="s">
        <v>60</v>
      </c>
      <c r="C292" s="1552">
        <v>0</v>
      </c>
      <c r="D292" s="1552">
        <v>0</v>
      </c>
      <c r="E292" s="1552">
        <v>0</v>
      </c>
      <c r="F292" s="1552">
        <v>0</v>
      </c>
      <c r="G292" s="1543"/>
      <c r="H292" s="1543"/>
      <c r="I292" s="1543"/>
      <c r="J292" s="1543"/>
    </row>
    <row r="293" spans="1:10" ht="14.1" customHeight="1">
      <c r="A293" s="1543"/>
      <c r="B293" s="1554" t="s">
        <v>61</v>
      </c>
      <c r="C293" s="1552">
        <v>0</v>
      </c>
      <c r="D293" s="1552">
        <v>0</v>
      </c>
      <c r="E293" s="1552">
        <v>0</v>
      </c>
      <c r="F293" s="1552">
        <v>0</v>
      </c>
      <c r="G293" s="1543"/>
      <c r="H293" s="1543"/>
      <c r="I293" s="1543"/>
      <c r="J293" s="1543"/>
    </row>
    <row r="294" spans="1:10" ht="14.1" customHeight="1">
      <c r="A294" s="1543"/>
      <c r="B294" s="1554" t="s">
        <v>62</v>
      </c>
      <c r="C294" s="1552">
        <v>0</v>
      </c>
      <c r="D294" s="1552">
        <v>1800000</v>
      </c>
      <c r="E294" s="1552">
        <v>0</v>
      </c>
      <c r="F294" s="1552">
        <v>0</v>
      </c>
      <c r="G294" s="1543"/>
      <c r="H294" s="1543"/>
      <c r="I294" s="1543"/>
      <c r="J294" s="1543"/>
    </row>
    <row r="295" spans="1:10" ht="14.1" customHeight="1">
      <c r="A295" s="1543"/>
      <c r="B295" s="1554" t="s">
        <v>49</v>
      </c>
      <c r="C295" s="1552">
        <v>0</v>
      </c>
      <c r="D295" s="1552">
        <v>1800000</v>
      </c>
      <c r="E295" s="1552">
        <v>0</v>
      </c>
      <c r="F295" s="1552">
        <v>0</v>
      </c>
      <c r="G295" s="1543"/>
      <c r="H295" s="1543"/>
      <c r="I295" s="1543"/>
      <c r="J295" s="1543"/>
    </row>
    <row r="296" spans="1:10" ht="14.1" customHeight="1">
      <c r="A296" s="1543"/>
      <c r="B296" s="1554" t="s">
        <v>58</v>
      </c>
      <c r="C296" s="1552">
        <v>0</v>
      </c>
      <c r="D296" s="1552">
        <v>0</v>
      </c>
      <c r="E296" s="1552">
        <v>0</v>
      </c>
      <c r="F296" s="1552">
        <v>0</v>
      </c>
      <c r="G296" s="1543"/>
      <c r="H296" s="1543"/>
      <c r="I296" s="1543"/>
      <c r="J296" s="1543"/>
    </row>
    <row r="297" spans="1:10" ht="14.1" customHeight="1">
      <c r="A297" s="1543"/>
      <c r="B297" s="1554" t="s">
        <v>59</v>
      </c>
      <c r="C297" s="1552">
        <v>0</v>
      </c>
      <c r="D297" s="1552">
        <v>0</v>
      </c>
      <c r="E297" s="1552">
        <v>0</v>
      </c>
      <c r="F297" s="1552">
        <v>0</v>
      </c>
      <c r="G297" s="1543"/>
      <c r="H297" s="1543"/>
      <c r="I297" s="1543"/>
      <c r="J297" s="1543"/>
    </row>
    <row r="298" spans="1:10" ht="14.1" customHeight="1">
      <c r="A298" s="1543"/>
      <c r="B298" s="1554" t="s">
        <v>60</v>
      </c>
      <c r="C298" s="1552">
        <v>0</v>
      </c>
      <c r="D298" s="1552">
        <v>0</v>
      </c>
      <c r="E298" s="1552">
        <v>0</v>
      </c>
      <c r="F298" s="1552">
        <v>0</v>
      </c>
      <c r="G298" s="1543"/>
      <c r="H298" s="1543"/>
      <c r="I298" s="1543"/>
      <c r="J298" s="1543"/>
    </row>
    <row r="299" spans="1:10" ht="14.1" customHeight="1">
      <c r="A299" s="1543"/>
      <c r="B299" s="1554" t="s">
        <v>61</v>
      </c>
      <c r="C299" s="1552">
        <v>0</v>
      </c>
      <c r="D299" s="1552">
        <v>0</v>
      </c>
      <c r="E299" s="1552">
        <v>0</v>
      </c>
      <c r="F299" s="1552">
        <v>0</v>
      </c>
      <c r="G299" s="1543"/>
      <c r="H299" s="1543"/>
      <c r="I299" s="1543"/>
      <c r="J299" s="1543"/>
    </row>
    <row r="300" spans="1:10" ht="14.1" customHeight="1">
      <c r="A300" s="1543"/>
      <c r="B300" s="1554" t="s">
        <v>63</v>
      </c>
      <c r="C300" s="1552">
        <v>0</v>
      </c>
      <c r="D300" s="1552">
        <v>0</v>
      </c>
      <c r="E300" s="1552">
        <v>0</v>
      </c>
      <c r="F300" s="1552">
        <v>0</v>
      </c>
      <c r="G300" s="1543"/>
      <c r="H300" s="1543"/>
      <c r="I300" s="1543"/>
      <c r="J300" s="1543"/>
    </row>
    <row r="301" spans="1:10" ht="14.1" customHeight="1">
      <c r="A301" s="1543"/>
      <c r="B301" s="1554" t="s">
        <v>49</v>
      </c>
      <c r="C301" s="1552">
        <v>0</v>
      </c>
      <c r="D301" s="1552">
        <v>0</v>
      </c>
      <c r="E301" s="1552">
        <v>0</v>
      </c>
      <c r="F301" s="1552">
        <v>0</v>
      </c>
      <c r="G301" s="1543"/>
      <c r="H301" s="1543"/>
      <c r="I301" s="1543"/>
      <c r="J301" s="1543"/>
    </row>
    <row r="302" spans="1:10" ht="14.1" customHeight="1">
      <c r="A302" s="1543"/>
      <c r="B302" s="1554" t="s">
        <v>58</v>
      </c>
      <c r="C302" s="1552">
        <v>0</v>
      </c>
      <c r="D302" s="1552">
        <v>0</v>
      </c>
      <c r="E302" s="1552">
        <v>0</v>
      </c>
      <c r="F302" s="1552">
        <v>0</v>
      </c>
      <c r="G302" s="1543"/>
      <c r="H302" s="1543"/>
      <c r="I302" s="1543"/>
      <c r="J302" s="1543"/>
    </row>
    <row r="303" spans="1:10" ht="14.1" customHeight="1">
      <c r="A303" s="1543"/>
      <c r="B303" s="1554" t="s">
        <v>59</v>
      </c>
      <c r="C303" s="1552">
        <v>0</v>
      </c>
      <c r="D303" s="1552">
        <v>0</v>
      </c>
      <c r="E303" s="1552">
        <v>0</v>
      </c>
      <c r="F303" s="1552">
        <v>0</v>
      </c>
      <c r="G303" s="1543"/>
      <c r="H303" s="1543"/>
      <c r="I303" s="1543"/>
      <c r="J303" s="1543"/>
    </row>
    <row r="304" spans="1:10" ht="14.1" customHeight="1">
      <c r="A304" s="1543"/>
      <c r="B304" s="1554" t="s">
        <v>60</v>
      </c>
      <c r="C304" s="1552">
        <v>0</v>
      </c>
      <c r="D304" s="1552">
        <v>0</v>
      </c>
      <c r="E304" s="1552">
        <v>0</v>
      </c>
      <c r="F304" s="1552">
        <v>0</v>
      </c>
      <c r="G304" s="1543"/>
      <c r="H304" s="1543"/>
      <c r="I304" s="1543"/>
      <c r="J304" s="1543"/>
    </row>
    <row r="305" spans="1:10" ht="14.1" customHeight="1">
      <c r="A305" s="1543"/>
      <c r="B305" s="1554" t="s">
        <v>61</v>
      </c>
      <c r="C305" s="1552">
        <v>0</v>
      </c>
      <c r="D305" s="1552">
        <v>0</v>
      </c>
      <c r="E305" s="1552">
        <v>0</v>
      </c>
      <c r="F305" s="1552">
        <v>0</v>
      </c>
      <c r="G305" s="1543"/>
      <c r="H305" s="1543"/>
      <c r="I305" s="1543"/>
      <c r="J305" s="1543"/>
    </row>
    <row r="306" spans="1:10" ht="14.1" customHeight="1">
      <c r="A306" s="1543"/>
      <c r="B306" s="1554" t="s">
        <v>64</v>
      </c>
      <c r="C306" s="1552">
        <v>0</v>
      </c>
      <c r="D306" s="1552">
        <v>0</v>
      </c>
      <c r="E306" s="1552">
        <v>0</v>
      </c>
      <c r="F306" s="1552">
        <v>0</v>
      </c>
      <c r="G306" s="1543"/>
      <c r="H306" s="1543"/>
      <c r="I306" s="1543"/>
      <c r="J306" s="1543"/>
    </row>
    <row r="307" spans="1:10" ht="14.1" customHeight="1">
      <c r="A307" s="1543"/>
      <c r="B307" s="1554" t="s">
        <v>65</v>
      </c>
      <c r="C307" s="1552">
        <v>0</v>
      </c>
      <c r="D307" s="1552">
        <v>0</v>
      </c>
      <c r="E307" s="1552">
        <v>0</v>
      </c>
      <c r="F307" s="1552">
        <v>0</v>
      </c>
      <c r="G307" s="1543"/>
      <c r="H307" s="1543"/>
      <c r="I307" s="1543"/>
      <c r="J307" s="1543"/>
    </row>
    <row r="308" spans="1:10" ht="14.1" customHeight="1">
      <c r="A308" s="1543"/>
      <c r="B308" s="1553" t="s">
        <v>25</v>
      </c>
      <c r="C308" s="1552">
        <v>0</v>
      </c>
      <c r="D308" s="1552">
        <v>1800000</v>
      </c>
      <c r="E308" s="1552">
        <v>0</v>
      </c>
      <c r="F308" s="1552">
        <v>0</v>
      </c>
      <c r="G308" s="1543"/>
      <c r="H308" s="1543"/>
      <c r="I308" s="1543"/>
      <c r="J308" s="1543"/>
    </row>
    <row r="309" spans="1:10" ht="20.100000000000001" customHeight="1">
      <c r="A309" s="1543"/>
      <c r="B309" s="1561" t="s">
        <v>3278</v>
      </c>
      <c r="C309" s="1948" t="s">
        <v>3277</v>
      </c>
      <c r="D309" s="1949"/>
      <c r="E309" s="1949"/>
      <c r="F309" s="1949"/>
      <c r="G309" s="1543"/>
      <c r="H309" s="1543"/>
      <c r="I309" s="1543"/>
      <c r="J309" s="1543"/>
    </row>
    <row r="310" spans="1:10" ht="14.1" customHeight="1">
      <c r="A310" s="1543"/>
      <c r="B310" s="1560" t="s">
        <v>19</v>
      </c>
      <c r="C310" s="1950" t="s">
        <v>3276</v>
      </c>
      <c r="D310" s="1951"/>
      <c r="E310" s="1951"/>
      <c r="F310" s="1951"/>
      <c r="G310" s="1543"/>
      <c r="H310" s="1543"/>
      <c r="I310" s="1543"/>
      <c r="J310" s="1543"/>
    </row>
    <row r="311" spans="1:10" ht="14.1" customHeight="1">
      <c r="A311" s="1543"/>
      <c r="B311" s="1542" t="s">
        <v>20</v>
      </c>
      <c r="C311" s="1952" t="s">
        <v>18</v>
      </c>
      <c r="D311" s="1953"/>
      <c r="E311" s="1953"/>
      <c r="F311" s="1953"/>
      <c r="G311" s="1543"/>
      <c r="H311" s="1543"/>
      <c r="I311" s="1543"/>
      <c r="J311" s="1543"/>
    </row>
    <row r="312" spans="1:10" ht="14.1" customHeight="1">
      <c r="A312" s="1543"/>
      <c r="B312" s="1542" t="s">
        <v>21</v>
      </c>
      <c r="C312" s="1952" t="s">
        <v>767</v>
      </c>
      <c r="D312" s="1953"/>
      <c r="E312" s="1953"/>
      <c r="F312" s="1953"/>
      <c r="G312" s="1543"/>
      <c r="H312" s="1543"/>
      <c r="I312" s="1543"/>
      <c r="J312" s="1543"/>
    </row>
    <row r="313" spans="1:10" ht="15" customHeight="1">
      <c r="A313" s="1543"/>
      <c r="B313" s="1558"/>
      <c r="C313" s="1557">
        <v>2023</v>
      </c>
      <c r="D313" s="1557">
        <v>2024</v>
      </c>
      <c r="E313" s="1557">
        <v>2025</v>
      </c>
      <c r="F313" s="1557">
        <v>2026</v>
      </c>
      <c r="G313" s="1543"/>
      <c r="H313" s="1543"/>
      <c r="I313" s="1543"/>
      <c r="J313" s="1543"/>
    </row>
    <row r="314" spans="1:10" ht="15" customHeight="1">
      <c r="A314" s="1543"/>
      <c r="B314" s="1556"/>
      <c r="C314" s="1555" t="s">
        <v>22</v>
      </c>
      <c r="D314" s="1555" t="s">
        <v>23</v>
      </c>
      <c r="E314" s="1555" t="s">
        <v>23</v>
      </c>
      <c r="F314" s="1555" t="s">
        <v>23</v>
      </c>
      <c r="G314" s="1543"/>
      <c r="H314" s="1543"/>
      <c r="I314" s="1543"/>
      <c r="J314" s="1543"/>
    </row>
    <row r="315" spans="1:10" ht="14.1" customHeight="1">
      <c r="A315" s="1543"/>
      <c r="B315" s="1546" t="s">
        <v>33</v>
      </c>
      <c r="C315" s="1559" t="s">
        <v>18</v>
      </c>
      <c r="D315" s="1559" t="s">
        <v>299</v>
      </c>
      <c r="E315" s="1559" t="s">
        <v>42</v>
      </c>
      <c r="F315" s="1559" t="s">
        <v>42</v>
      </c>
      <c r="G315" s="1543"/>
      <c r="H315" s="1543"/>
      <c r="I315" s="1543"/>
      <c r="J315" s="1543"/>
    </row>
    <row r="316" spans="1:10" ht="14.1" customHeight="1">
      <c r="A316" s="1543"/>
      <c r="B316" s="1546" t="s">
        <v>35</v>
      </c>
      <c r="C316" s="1559" t="s">
        <v>42</v>
      </c>
      <c r="D316" s="1559" t="s">
        <v>314</v>
      </c>
      <c r="E316" s="1559" t="s">
        <v>42</v>
      </c>
      <c r="F316" s="1559" t="s">
        <v>42</v>
      </c>
      <c r="G316" s="1543"/>
      <c r="H316" s="1543"/>
      <c r="I316" s="1543"/>
      <c r="J316" s="1543"/>
    </row>
    <row r="317" spans="1:10" ht="14.1" customHeight="1">
      <c r="A317" s="1543"/>
      <c r="B317" s="1546" t="s">
        <v>40</v>
      </c>
      <c r="C317" s="1559" t="s">
        <v>42</v>
      </c>
      <c r="D317" s="1559" t="s">
        <v>3275</v>
      </c>
      <c r="E317" s="1559" t="s">
        <v>42</v>
      </c>
      <c r="F317" s="1559" t="s">
        <v>42</v>
      </c>
      <c r="G317" s="1543"/>
      <c r="H317" s="1543"/>
      <c r="I317" s="1543"/>
      <c r="J317" s="1543"/>
    </row>
    <row r="318" spans="1:10" ht="14.1" customHeight="1">
      <c r="A318" s="1543"/>
      <c r="B318" s="1546" t="s">
        <v>41</v>
      </c>
      <c r="C318" s="1559" t="s">
        <v>18</v>
      </c>
      <c r="D318" s="1559" t="s">
        <v>18</v>
      </c>
      <c r="E318" s="1559" t="s">
        <v>122</v>
      </c>
      <c r="F318" s="1559" t="s">
        <v>18</v>
      </c>
      <c r="G318" s="1543"/>
      <c r="H318" s="1543"/>
      <c r="I318" s="1543"/>
      <c r="J318" s="1543"/>
    </row>
    <row r="319" spans="1:10" ht="14.1" customHeight="1">
      <c r="A319" s="1543"/>
      <c r="B319" s="1546" t="s">
        <v>43</v>
      </c>
      <c r="C319" s="1559" t="s">
        <v>18</v>
      </c>
      <c r="D319" s="1559" t="s">
        <v>18</v>
      </c>
      <c r="E319" s="1559" t="s">
        <v>122</v>
      </c>
      <c r="F319" s="1559" t="s">
        <v>18</v>
      </c>
      <c r="G319" s="1543"/>
      <c r="H319" s="1543"/>
      <c r="I319" s="1543"/>
      <c r="J319" s="1543"/>
    </row>
    <row r="320" spans="1:10" ht="14.1" customHeight="1">
      <c r="A320" s="1543"/>
      <c r="B320" s="1546" t="s">
        <v>47</v>
      </c>
      <c r="C320" s="1559" t="s">
        <v>18</v>
      </c>
      <c r="D320" s="1559" t="s">
        <v>18</v>
      </c>
      <c r="E320" s="1559" t="s">
        <v>122</v>
      </c>
      <c r="F320" s="1559" t="s">
        <v>18</v>
      </c>
      <c r="G320" s="1543"/>
      <c r="H320" s="1543"/>
      <c r="I320" s="1543"/>
      <c r="J320" s="1543"/>
    </row>
    <row r="321" spans="1:10" ht="14.1" customHeight="1">
      <c r="A321" s="1543"/>
      <c r="B321" s="1954" t="s">
        <v>24</v>
      </c>
      <c r="C321" s="1955"/>
      <c r="D321" s="1955"/>
      <c r="E321" s="1955"/>
      <c r="F321" s="1955"/>
      <c r="G321" s="1543"/>
      <c r="H321" s="1543"/>
      <c r="I321" s="1543"/>
      <c r="J321" s="1543"/>
    </row>
    <row r="322" spans="1:10" ht="14.1" customHeight="1">
      <c r="A322" s="1543"/>
      <c r="B322" s="1558"/>
      <c r="C322" s="1557">
        <v>2023</v>
      </c>
      <c r="D322" s="1557">
        <v>2024</v>
      </c>
      <c r="E322" s="1557">
        <v>2025</v>
      </c>
      <c r="F322" s="1557">
        <v>2026</v>
      </c>
      <c r="G322" s="1543"/>
      <c r="H322" s="1543"/>
      <c r="I322" s="1543"/>
      <c r="J322" s="1543"/>
    </row>
    <row r="323" spans="1:10" ht="14.1" customHeight="1">
      <c r="A323" s="1543"/>
      <c r="B323" s="1556"/>
      <c r="C323" s="1555" t="s">
        <v>22</v>
      </c>
      <c r="D323" s="1555" t="s">
        <v>23</v>
      </c>
      <c r="E323" s="1555" t="s">
        <v>23</v>
      </c>
      <c r="F323" s="1555" t="s">
        <v>23</v>
      </c>
      <c r="G323" s="1543"/>
      <c r="H323" s="1543"/>
      <c r="I323" s="1543"/>
      <c r="J323" s="1543"/>
    </row>
    <row r="324" spans="1:10" ht="14.1" customHeight="1">
      <c r="A324" s="1543"/>
      <c r="B324" s="1554" t="s">
        <v>48</v>
      </c>
      <c r="C324" s="1552">
        <v>0</v>
      </c>
      <c r="D324" s="1552">
        <v>0</v>
      </c>
      <c r="E324" s="1552">
        <v>0</v>
      </c>
      <c r="F324" s="1552">
        <v>0</v>
      </c>
      <c r="G324" s="1543"/>
      <c r="H324" s="1543"/>
      <c r="I324" s="1543"/>
      <c r="J324" s="1543"/>
    </row>
    <row r="325" spans="1:10" ht="14.1" customHeight="1">
      <c r="A325" s="1543"/>
      <c r="B325" s="1554" t="s">
        <v>49</v>
      </c>
      <c r="C325" s="1552">
        <v>0</v>
      </c>
      <c r="D325" s="1552">
        <v>0</v>
      </c>
      <c r="E325" s="1552">
        <v>0</v>
      </c>
      <c r="F325" s="1552">
        <v>0</v>
      </c>
      <c r="G325" s="1543"/>
      <c r="H325" s="1543"/>
      <c r="I325" s="1543"/>
      <c r="J325" s="1543"/>
    </row>
    <row r="326" spans="1:10" ht="14.1" customHeight="1">
      <c r="A326" s="1543"/>
      <c r="B326" s="1554" t="s">
        <v>50</v>
      </c>
      <c r="C326" s="1552">
        <v>0</v>
      </c>
      <c r="D326" s="1552">
        <v>0</v>
      </c>
      <c r="E326" s="1552">
        <v>0</v>
      </c>
      <c r="F326" s="1552">
        <v>0</v>
      </c>
      <c r="G326" s="1543"/>
      <c r="H326" s="1543"/>
      <c r="I326" s="1543"/>
      <c r="J326" s="1543"/>
    </row>
    <row r="327" spans="1:10" ht="14.1" customHeight="1">
      <c r="A327" s="1543"/>
      <c r="B327" s="1554" t="s">
        <v>51</v>
      </c>
      <c r="C327" s="1552">
        <v>0</v>
      </c>
      <c r="D327" s="1552">
        <v>0</v>
      </c>
      <c r="E327" s="1552">
        <v>0</v>
      </c>
      <c r="F327" s="1552">
        <v>0</v>
      </c>
      <c r="G327" s="1543"/>
      <c r="H327" s="1543"/>
      <c r="I327" s="1543"/>
      <c r="J327" s="1543"/>
    </row>
    <row r="328" spans="1:10" ht="14.1" customHeight="1">
      <c r="A328" s="1543"/>
      <c r="B328" s="1554" t="s">
        <v>49</v>
      </c>
      <c r="C328" s="1552">
        <v>0</v>
      </c>
      <c r="D328" s="1552">
        <v>0</v>
      </c>
      <c r="E328" s="1552">
        <v>0</v>
      </c>
      <c r="F328" s="1552">
        <v>0</v>
      </c>
      <c r="G328" s="1543"/>
      <c r="H328" s="1543"/>
      <c r="I328" s="1543"/>
      <c r="J328" s="1543"/>
    </row>
    <row r="329" spans="1:10" ht="14.1" customHeight="1">
      <c r="A329" s="1543"/>
      <c r="B329" s="1554" t="s">
        <v>50</v>
      </c>
      <c r="C329" s="1552">
        <v>0</v>
      </c>
      <c r="D329" s="1552">
        <v>0</v>
      </c>
      <c r="E329" s="1552">
        <v>0</v>
      </c>
      <c r="F329" s="1552">
        <v>0</v>
      </c>
      <c r="G329" s="1543"/>
      <c r="H329" s="1543"/>
      <c r="I329" s="1543"/>
      <c r="J329" s="1543"/>
    </row>
    <row r="330" spans="1:10" ht="14.1" customHeight="1">
      <c r="A330" s="1543"/>
      <c r="B330" s="1554" t="s">
        <v>52</v>
      </c>
      <c r="C330" s="1552">
        <v>0</v>
      </c>
      <c r="D330" s="1552">
        <v>0</v>
      </c>
      <c r="E330" s="1552">
        <v>0</v>
      </c>
      <c r="F330" s="1552">
        <v>0</v>
      </c>
      <c r="G330" s="1543"/>
      <c r="H330" s="1543"/>
      <c r="I330" s="1543"/>
      <c r="J330" s="1543"/>
    </row>
    <row r="331" spans="1:10" ht="14.1" customHeight="1">
      <c r="A331" s="1543"/>
      <c r="B331" s="1554" t="s">
        <v>49</v>
      </c>
      <c r="C331" s="1552">
        <v>0</v>
      </c>
      <c r="D331" s="1552">
        <v>0</v>
      </c>
      <c r="E331" s="1552">
        <v>0</v>
      </c>
      <c r="F331" s="1552">
        <v>0</v>
      </c>
      <c r="G331" s="1543"/>
      <c r="H331" s="1543"/>
      <c r="I331" s="1543"/>
      <c r="J331" s="1543"/>
    </row>
    <row r="332" spans="1:10" ht="14.1" customHeight="1">
      <c r="A332" s="1543"/>
      <c r="B332" s="1554" t="s">
        <v>50</v>
      </c>
      <c r="C332" s="1552">
        <v>0</v>
      </c>
      <c r="D332" s="1552">
        <v>0</v>
      </c>
      <c r="E332" s="1552">
        <v>0</v>
      </c>
      <c r="F332" s="1552">
        <v>0</v>
      </c>
      <c r="G332" s="1543"/>
      <c r="H332" s="1543"/>
      <c r="I332" s="1543"/>
      <c r="J332" s="1543"/>
    </row>
    <row r="333" spans="1:10" ht="14.1" customHeight="1">
      <c r="A333" s="1543"/>
      <c r="B333" s="1554" t="s">
        <v>53</v>
      </c>
      <c r="C333" s="1552">
        <v>0</v>
      </c>
      <c r="D333" s="1552">
        <v>0</v>
      </c>
      <c r="E333" s="1552">
        <v>0</v>
      </c>
      <c r="F333" s="1552">
        <v>0</v>
      </c>
      <c r="G333" s="1543"/>
      <c r="H333" s="1543"/>
      <c r="I333" s="1543"/>
      <c r="J333" s="1543"/>
    </row>
    <row r="334" spans="1:10" ht="14.1" customHeight="1">
      <c r="A334" s="1543"/>
      <c r="B334" s="1554" t="s">
        <v>49</v>
      </c>
      <c r="C334" s="1552">
        <v>0</v>
      </c>
      <c r="D334" s="1552">
        <v>0</v>
      </c>
      <c r="E334" s="1552">
        <v>0</v>
      </c>
      <c r="F334" s="1552">
        <v>0</v>
      </c>
      <c r="G334" s="1543"/>
      <c r="H334" s="1543"/>
      <c r="I334" s="1543"/>
      <c r="J334" s="1543"/>
    </row>
    <row r="335" spans="1:10" ht="14.1" customHeight="1">
      <c r="A335" s="1543"/>
      <c r="B335" s="1554" t="s">
        <v>50</v>
      </c>
      <c r="C335" s="1552">
        <v>0</v>
      </c>
      <c r="D335" s="1552">
        <v>0</v>
      </c>
      <c r="E335" s="1552">
        <v>0</v>
      </c>
      <c r="F335" s="1552">
        <v>0</v>
      </c>
      <c r="G335" s="1543"/>
      <c r="H335" s="1543"/>
      <c r="I335" s="1543"/>
      <c r="J335" s="1543"/>
    </row>
    <row r="336" spans="1:10" ht="14.1" customHeight="1">
      <c r="A336" s="1543"/>
      <c r="B336" s="1554" t="s">
        <v>54</v>
      </c>
      <c r="C336" s="1552">
        <v>0</v>
      </c>
      <c r="D336" s="1552">
        <v>0</v>
      </c>
      <c r="E336" s="1552">
        <v>0</v>
      </c>
      <c r="F336" s="1552">
        <v>0</v>
      </c>
      <c r="G336" s="1543"/>
      <c r="H336" s="1543"/>
      <c r="I336" s="1543"/>
      <c r="J336" s="1543"/>
    </row>
    <row r="337" spans="1:10" ht="14.1" customHeight="1">
      <c r="A337" s="1543"/>
      <c r="B337" s="1554" t="s">
        <v>49</v>
      </c>
      <c r="C337" s="1552">
        <v>0</v>
      </c>
      <c r="D337" s="1552">
        <v>0</v>
      </c>
      <c r="E337" s="1552">
        <v>0</v>
      </c>
      <c r="F337" s="1552">
        <v>0</v>
      </c>
      <c r="G337" s="1543"/>
      <c r="H337" s="1543"/>
      <c r="I337" s="1543"/>
      <c r="J337" s="1543"/>
    </row>
    <row r="338" spans="1:10" ht="14.1" customHeight="1">
      <c r="A338" s="1543"/>
      <c r="B338" s="1554" t="s">
        <v>50</v>
      </c>
      <c r="C338" s="1552">
        <v>0</v>
      </c>
      <c r="D338" s="1552">
        <v>0</v>
      </c>
      <c r="E338" s="1552">
        <v>0</v>
      </c>
      <c r="F338" s="1552">
        <v>0</v>
      </c>
      <c r="G338" s="1543"/>
      <c r="H338" s="1543"/>
      <c r="I338" s="1543"/>
      <c r="J338" s="1543"/>
    </row>
    <row r="339" spans="1:10" ht="14.1" customHeight="1">
      <c r="A339" s="1543"/>
      <c r="B339" s="1554" t="s">
        <v>55</v>
      </c>
      <c r="C339" s="1552">
        <v>0</v>
      </c>
      <c r="D339" s="1552">
        <v>0</v>
      </c>
      <c r="E339" s="1552">
        <v>0</v>
      </c>
      <c r="F339" s="1552">
        <v>0</v>
      </c>
      <c r="G339" s="1543"/>
      <c r="H339" s="1543"/>
      <c r="I339" s="1543"/>
      <c r="J339" s="1543"/>
    </row>
    <row r="340" spans="1:10" ht="14.1" customHeight="1">
      <c r="A340" s="1543"/>
      <c r="B340" s="1554" t="s">
        <v>49</v>
      </c>
      <c r="C340" s="1552">
        <v>0</v>
      </c>
      <c r="D340" s="1552">
        <v>0</v>
      </c>
      <c r="E340" s="1552">
        <v>0</v>
      </c>
      <c r="F340" s="1552">
        <v>0</v>
      </c>
      <c r="G340" s="1543"/>
      <c r="H340" s="1543"/>
      <c r="I340" s="1543"/>
      <c r="J340" s="1543"/>
    </row>
    <row r="341" spans="1:10" ht="14.1" customHeight="1">
      <c r="A341" s="1543"/>
      <c r="B341" s="1554" t="s">
        <v>50</v>
      </c>
      <c r="C341" s="1552">
        <v>0</v>
      </c>
      <c r="D341" s="1552">
        <v>0</v>
      </c>
      <c r="E341" s="1552">
        <v>0</v>
      </c>
      <c r="F341" s="1552">
        <v>0</v>
      </c>
      <c r="G341" s="1543"/>
      <c r="H341" s="1543"/>
      <c r="I341" s="1543"/>
      <c r="J341" s="1543"/>
    </row>
    <row r="342" spans="1:10" ht="14.1" customHeight="1">
      <c r="A342" s="1543"/>
      <c r="B342" s="1554" t="s">
        <v>56</v>
      </c>
      <c r="C342" s="1552">
        <v>0</v>
      </c>
      <c r="D342" s="1552">
        <v>0</v>
      </c>
      <c r="E342" s="1552">
        <v>0</v>
      </c>
      <c r="F342" s="1552">
        <v>0</v>
      </c>
      <c r="G342" s="1543"/>
      <c r="H342" s="1543"/>
      <c r="I342" s="1543"/>
      <c r="J342" s="1543"/>
    </row>
    <row r="343" spans="1:10" ht="14.1" customHeight="1">
      <c r="A343" s="1543"/>
      <c r="B343" s="1554" t="s">
        <v>49</v>
      </c>
      <c r="C343" s="1552">
        <v>0</v>
      </c>
      <c r="D343" s="1552">
        <v>0</v>
      </c>
      <c r="E343" s="1552">
        <v>0</v>
      </c>
      <c r="F343" s="1552">
        <v>0</v>
      </c>
      <c r="G343" s="1543"/>
      <c r="H343" s="1543"/>
      <c r="I343" s="1543"/>
      <c r="J343" s="1543"/>
    </row>
    <row r="344" spans="1:10" ht="14.1" customHeight="1">
      <c r="A344" s="1543"/>
      <c r="B344" s="1554" t="s">
        <v>50</v>
      </c>
      <c r="C344" s="1552">
        <v>0</v>
      </c>
      <c r="D344" s="1552">
        <v>0</v>
      </c>
      <c r="E344" s="1552">
        <v>0</v>
      </c>
      <c r="F344" s="1552">
        <v>0</v>
      </c>
      <c r="G344" s="1543"/>
      <c r="H344" s="1543"/>
      <c r="I344" s="1543"/>
      <c r="J344" s="1543"/>
    </row>
    <row r="345" spans="1:10" ht="14.1" customHeight="1">
      <c r="A345" s="1543"/>
      <c r="B345" s="1554" t="s">
        <v>57</v>
      </c>
      <c r="C345" s="1552">
        <v>0</v>
      </c>
      <c r="D345" s="1552">
        <v>0</v>
      </c>
      <c r="E345" s="1552">
        <v>0</v>
      </c>
      <c r="F345" s="1552">
        <v>0</v>
      </c>
      <c r="G345" s="1543"/>
      <c r="H345" s="1543"/>
      <c r="I345" s="1543"/>
      <c r="J345" s="1543"/>
    </row>
    <row r="346" spans="1:10" ht="14.1" customHeight="1">
      <c r="A346" s="1543"/>
      <c r="B346" s="1554" t="s">
        <v>49</v>
      </c>
      <c r="C346" s="1552">
        <v>0</v>
      </c>
      <c r="D346" s="1552">
        <v>0</v>
      </c>
      <c r="E346" s="1552">
        <v>0</v>
      </c>
      <c r="F346" s="1552">
        <v>0</v>
      </c>
      <c r="G346" s="1543"/>
      <c r="H346" s="1543"/>
      <c r="I346" s="1543"/>
      <c r="J346" s="1543"/>
    </row>
    <row r="347" spans="1:10" ht="14.1" customHeight="1">
      <c r="A347" s="1543"/>
      <c r="B347" s="1554" t="s">
        <v>58</v>
      </c>
      <c r="C347" s="1552">
        <v>0</v>
      </c>
      <c r="D347" s="1552">
        <v>0</v>
      </c>
      <c r="E347" s="1552">
        <v>0</v>
      </c>
      <c r="F347" s="1552">
        <v>0</v>
      </c>
      <c r="G347" s="1543"/>
      <c r="H347" s="1543"/>
      <c r="I347" s="1543"/>
      <c r="J347" s="1543"/>
    </row>
    <row r="348" spans="1:10" ht="14.1" customHeight="1">
      <c r="A348" s="1543"/>
      <c r="B348" s="1554" t="s">
        <v>59</v>
      </c>
      <c r="C348" s="1552">
        <v>0</v>
      </c>
      <c r="D348" s="1552">
        <v>0</v>
      </c>
      <c r="E348" s="1552">
        <v>0</v>
      </c>
      <c r="F348" s="1552">
        <v>0</v>
      </c>
      <c r="G348" s="1543"/>
      <c r="H348" s="1543"/>
      <c r="I348" s="1543"/>
      <c r="J348" s="1543"/>
    </row>
    <row r="349" spans="1:10" ht="14.1" customHeight="1">
      <c r="A349" s="1543"/>
      <c r="B349" s="1554" t="s">
        <v>60</v>
      </c>
      <c r="C349" s="1552">
        <v>0</v>
      </c>
      <c r="D349" s="1552">
        <v>0</v>
      </c>
      <c r="E349" s="1552">
        <v>0</v>
      </c>
      <c r="F349" s="1552">
        <v>0</v>
      </c>
      <c r="G349" s="1543"/>
      <c r="H349" s="1543"/>
      <c r="I349" s="1543"/>
      <c r="J349" s="1543"/>
    </row>
    <row r="350" spans="1:10" ht="14.1" customHeight="1">
      <c r="A350" s="1543"/>
      <c r="B350" s="1554" t="s">
        <v>61</v>
      </c>
      <c r="C350" s="1552">
        <v>0</v>
      </c>
      <c r="D350" s="1552">
        <v>0</v>
      </c>
      <c r="E350" s="1552">
        <v>0</v>
      </c>
      <c r="F350" s="1552">
        <v>0</v>
      </c>
      <c r="G350" s="1543"/>
      <c r="H350" s="1543"/>
      <c r="I350" s="1543"/>
      <c r="J350" s="1543"/>
    </row>
    <row r="351" spans="1:10" ht="14.1" customHeight="1">
      <c r="A351" s="1543"/>
      <c r="B351" s="1554" t="s">
        <v>62</v>
      </c>
      <c r="C351" s="1552">
        <v>0</v>
      </c>
      <c r="D351" s="1552">
        <v>35000000</v>
      </c>
      <c r="E351" s="1552">
        <v>0</v>
      </c>
      <c r="F351" s="1552">
        <v>0</v>
      </c>
      <c r="G351" s="1543"/>
      <c r="H351" s="1543"/>
      <c r="I351" s="1543"/>
      <c r="J351" s="1543"/>
    </row>
    <row r="352" spans="1:10" ht="14.1" customHeight="1">
      <c r="A352" s="1543"/>
      <c r="B352" s="1554" t="s">
        <v>49</v>
      </c>
      <c r="C352" s="1552">
        <v>0</v>
      </c>
      <c r="D352" s="1552">
        <v>35000000</v>
      </c>
      <c r="E352" s="1552">
        <v>0</v>
      </c>
      <c r="F352" s="1552">
        <v>0</v>
      </c>
      <c r="G352" s="1543"/>
      <c r="H352" s="1543"/>
      <c r="I352" s="1543"/>
      <c r="J352" s="1543"/>
    </row>
    <row r="353" spans="1:10" ht="14.1" customHeight="1">
      <c r="A353" s="1543"/>
      <c r="B353" s="1554" t="s">
        <v>58</v>
      </c>
      <c r="C353" s="1552">
        <v>0</v>
      </c>
      <c r="D353" s="1552">
        <v>0</v>
      </c>
      <c r="E353" s="1552">
        <v>0</v>
      </c>
      <c r="F353" s="1552">
        <v>0</v>
      </c>
      <c r="G353" s="1543"/>
      <c r="H353" s="1543"/>
      <c r="I353" s="1543"/>
      <c r="J353" s="1543"/>
    </row>
    <row r="354" spans="1:10" ht="14.1" customHeight="1">
      <c r="A354" s="1543"/>
      <c r="B354" s="1554" t="s">
        <v>59</v>
      </c>
      <c r="C354" s="1552">
        <v>0</v>
      </c>
      <c r="D354" s="1552">
        <v>0</v>
      </c>
      <c r="E354" s="1552">
        <v>0</v>
      </c>
      <c r="F354" s="1552">
        <v>0</v>
      </c>
      <c r="G354" s="1543"/>
      <c r="H354" s="1543"/>
      <c r="I354" s="1543"/>
      <c r="J354" s="1543"/>
    </row>
    <row r="355" spans="1:10" ht="14.1" customHeight="1">
      <c r="A355" s="1543"/>
      <c r="B355" s="1554" t="s">
        <v>60</v>
      </c>
      <c r="C355" s="1552">
        <v>0</v>
      </c>
      <c r="D355" s="1552">
        <v>0</v>
      </c>
      <c r="E355" s="1552">
        <v>0</v>
      </c>
      <c r="F355" s="1552">
        <v>0</v>
      </c>
      <c r="G355" s="1543"/>
      <c r="H355" s="1543"/>
      <c r="I355" s="1543"/>
      <c r="J355" s="1543"/>
    </row>
    <row r="356" spans="1:10" ht="14.1" customHeight="1">
      <c r="A356" s="1543"/>
      <c r="B356" s="1554" t="s">
        <v>61</v>
      </c>
      <c r="C356" s="1552">
        <v>0</v>
      </c>
      <c r="D356" s="1552">
        <v>0</v>
      </c>
      <c r="E356" s="1552">
        <v>0</v>
      </c>
      <c r="F356" s="1552">
        <v>0</v>
      </c>
      <c r="G356" s="1543"/>
      <c r="H356" s="1543"/>
      <c r="I356" s="1543"/>
      <c r="J356" s="1543"/>
    </row>
    <row r="357" spans="1:10" ht="14.1" customHeight="1">
      <c r="A357" s="1543"/>
      <c r="B357" s="1554" t="s">
        <v>63</v>
      </c>
      <c r="C357" s="1552">
        <v>0</v>
      </c>
      <c r="D357" s="1552">
        <v>0</v>
      </c>
      <c r="E357" s="1552">
        <v>0</v>
      </c>
      <c r="F357" s="1552">
        <v>0</v>
      </c>
      <c r="G357" s="1543"/>
      <c r="H357" s="1543"/>
      <c r="I357" s="1543"/>
      <c r="J357" s="1543"/>
    </row>
    <row r="358" spans="1:10" ht="14.1" customHeight="1">
      <c r="A358" s="1543"/>
      <c r="B358" s="1554" t="s">
        <v>49</v>
      </c>
      <c r="C358" s="1552">
        <v>0</v>
      </c>
      <c r="D358" s="1552">
        <v>0</v>
      </c>
      <c r="E358" s="1552">
        <v>0</v>
      </c>
      <c r="F358" s="1552">
        <v>0</v>
      </c>
      <c r="G358" s="1543"/>
      <c r="H358" s="1543"/>
      <c r="I358" s="1543"/>
      <c r="J358" s="1543"/>
    </row>
    <row r="359" spans="1:10" ht="14.1" customHeight="1">
      <c r="A359" s="1543"/>
      <c r="B359" s="1554" t="s">
        <v>58</v>
      </c>
      <c r="C359" s="1552">
        <v>0</v>
      </c>
      <c r="D359" s="1552">
        <v>0</v>
      </c>
      <c r="E359" s="1552">
        <v>0</v>
      </c>
      <c r="F359" s="1552">
        <v>0</v>
      </c>
      <c r="G359" s="1543"/>
      <c r="H359" s="1543"/>
      <c r="I359" s="1543"/>
      <c r="J359" s="1543"/>
    </row>
    <row r="360" spans="1:10" ht="14.1" customHeight="1">
      <c r="A360" s="1543"/>
      <c r="B360" s="1554" t="s">
        <v>59</v>
      </c>
      <c r="C360" s="1552">
        <v>0</v>
      </c>
      <c r="D360" s="1552">
        <v>0</v>
      </c>
      <c r="E360" s="1552">
        <v>0</v>
      </c>
      <c r="F360" s="1552">
        <v>0</v>
      </c>
      <c r="G360" s="1543"/>
      <c r="H360" s="1543"/>
      <c r="I360" s="1543"/>
      <c r="J360" s="1543"/>
    </row>
    <row r="361" spans="1:10" ht="14.1" customHeight="1">
      <c r="A361" s="1543"/>
      <c r="B361" s="1554" t="s">
        <v>60</v>
      </c>
      <c r="C361" s="1552">
        <v>0</v>
      </c>
      <c r="D361" s="1552">
        <v>0</v>
      </c>
      <c r="E361" s="1552">
        <v>0</v>
      </c>
      <c r="F361" s="1552">
        <v>0</v>
      </c>
      <c r="G361" s="1543"/>
      <c r="H361" s="1543"/>
      <c r="I361" s="1543"/>
      <c r="J361" s="1543"/>
    </row>
    <row r="362" spans="1:10" ht="14.1" customHeight="1">
      <c r="A362" s="1543"/>
      <c r="B362" s="1554" t="s">
        <v>61</v>
      </c>
      <c r="C362" s="1552">
        <v>0</v>
      </c>
      <c r="D362" s="1552">
        <v>0</v>
      </c>
      <c r="E362" s="1552">
        <v>0</v>
      </c>
      <c r="F362" s="1552">
        <v>0</v>
      </c>
      <c r="G362" s="1543"/>
      <c r="H362" s="1543"/>
      <c r="I362" s="1543"/>
      <c r="J362" s="1543"/>
    </row>
    <row r="363" spans="1:10" ht="14.1" customHeight="1">
      <c r="A363" s="1543"/>
      <c r="B363" s="1554" t="s">
        <v>64</v>
      </c>
      <c r="C363" s="1552">
        <v>0</v>
      </c>
      <c r="D363" s="1552">
        <v>0</v>
      </c>
      <c r="E363" s="1552">
        <v>0</v>
      </c>
      <c r="F363" s="1552">
        <v>0</v>
      </c>
      <c r="G363" s="1543"/>
      <c r="H363" s="1543"/>
      <c r="I363" s="1543"/>
      <c r="J363" s="1543"/>
    </row>
    <row r="364" spans="1:10" ht="14.1" customHeight="1">
      <c r="A364" s="1543"/>
      <c r="B364" s="1554" t="s">
        <v>65</v>
      </c>
      <c r="C364" s="1552">
        <v>0</v>
      </c>
      <c r="D364" s="1552">
        <v>0</v>
      </c>
      <c r="E364" s="1552">
        <v>0</v>
      </c>
      <c r="F364" s="1552">
        <v>0</v>
      </c>
      <c r="G364" s="1543"/>
      <c r="H364" s="1543"/>
      <c r="I364" s="1543"/>
      <c r="J364" s="1543"/>
    </row>
    <row r="365" spans="1:10" ht="14.1" customHeight="1">
      <c r="A365" s="1543"/>
      <c r="B365" s="1553" t="s">
        <v>25</v>
      </c>
      <c r="C365" s="1552">
        <v>0</v>
      </c>
      <c r="D365" s="1552">
        <v>35000000</v>
      </c>
      <c r="E365" s="1552">
        <v>0</v>
      </c>
      <c r="F365" s="1552">
        <v>0</v>
      </c>
      <c r="G365" s="1543"/>
      <c r="H365" s="1543"/>
      <c r="I365" s="1543"/>
      <c r="J365" s="1543"/>
    </row>
    <row r="366" spans="1:10" ht="15" customHeight="1">
      <c r="A366" s="1543"/>
      <c r="B366" s="1551" t="s">
        <v>18</v>
      </c>
      <c r="C366" s="1550" t="s">
        <v>18</v>
      </c>
      <c r="D366" s="1550" t="s">
        <v>18</v>
      </c>
      <c r="E366" s="1550" t="s">
        <v>18</v>
      </c>
      <c r="F366" s="1550" t="s">
        <v>18</v>
      </c>
      <c r="G366" s="1543"/>
      <c r="H366" s="1543"/>
      <c r="I366" s="1543"/>
      <c r="J366" s="1543"/>
    </row>
    <row r="367" spans="1:10" ht="15" customHeight="1">
      <c r="A367" s="1543"/>
      <c r="B367" s="1549" t="s">
        <v>201</v>
      </c>
      <c r="C367" s="1548">
        <v>0</v>
      </c>
      <c r="D367" s="1548">
        <v>271480000</v>
      </c>
      <c r="E367" s="1548">
        <v>229158000</v>
      </c>
      <c r="F367" s="1548">
        <v>230158000</v>
      </c>
      <c r="G367" s="1543"/>
      <c r="H367" s="1543"/>
      <c r="I367" s="1543"/>
      <c r="J367" s="1543"/>
    </row>
    <row r="368" spans="1:10" ht="15" customHeight="1">
      <c r="A368" s="1543"/>
      <c r="B368" s="1546" t="s">
        <v>48</v>
      </c>
      <c r="C368" s="1545">
        <v>0</v>
      </c>
      <c r="D368" s="1545">
        <v>168900000</v>
      </c>
      <c r="E368" s="1545">
        <v>161578000</v>
      </c>
      <c r="F368" s="1545">
        <v>161578000</v>
      </c>
      <c r="G368" s="1543"/>
      <c r="H368" s="1543"/>
      <c r="I368" s="1543"/>
      <c r="J368" s="1543"/>
    </row>
    <row r="369" spans="1:10" ht="15" customHeight="1">
      <c r="A369" s="1543"/>
      <c r="B369" s="1546" t="s">
        <v>49</v>
      </c>
      <c r="C369" s="1545">
        <v>0</v>
      </c>
      <c r="D369" s="1545">
        <v>168900000</v>
      </c>
      <c r="E369" s="1545">
        <v>161578000</v>
      </c>
      <c r="F369" s="1545">
        <v>161578000</v>
      </c>
      <c r="G369" s="1543"/>
      <c r="H369" s="1543"/>
      <c r="I369" s="1543"/>
      <c r="J369" s="1543"/>
    </row>
    <row r="370" spans="1:10" ht="15" customHeight="1">
      <c r="A370" s="1543"/>
      <c r="B370" s="1546" t="s">
        <v>50</v>
      </c>
      <c r="C370" s="1545">
        <v>0</v>
      </c>
      <c r="D370" s="1545">
        <v>0</v>
      </c>
      <c r="E370" s="1545">
        <v>0</v>
      </c>
      <c r="F370" s="1545">
        <v>0</v>
      </c>
      <c r="G370" s="1543"/>
      <c r="H370" s="1543"/>
      <c r="I370" s="1543"/>
      <c r="J370" s="1543"/>
    </row>
    <row r="371" spans="1:10" ht="15" customHeight="1">
      <c r="A371" s="1543"/>
      <c r="B371" s="1546" t="s">
        <v>51</v>
      </c>
      <c r="C371" s="1545">
        <v>0</v>
      </c>
      <c r="D371" s="1545">
        <v>23000000</v>
      </c>
      <c r="E371" s="1545">
        <v>23000000</v>
      </c>
      <c r="F371" s="1545">
        <v>23000000</v>
      </c>
      <c r="G371" s="1543"/>
      <c r="H371" s="1543"/>
      <c r="I371" s="1543"/>
      <c r="J371" s="1543"/>
    </row>
    <row r="372" spans="1:10" ht="15" customHeight="1">
      <c r="A372" s="1543"/>
      <c r="B372" s="1546" t="s">
        <v>49</v>
      </c>
      <c r="C372" s="1545">
        <v>0</v>
      </c>
      <c r="D372" s="1545">
        <v>23000000</v>
      </c>
      <c r="E372" s="1545">
        <v>23000000</v>
      </c>
      <c r="F372" s="1545">
        <v>23000000</v>
      </c>
      <c r="G372" s="1543"/>
      <c r="H372" s="1543"/>
      <c r="I372" s="1543"/>
      <c r="J372" s="1543"/>
    </row>
    <row r="373" spans="1:10" ht="15" customHeight="1">
      <c r="A373" s="1543"/>
      <c r="B373" s="1546" t="s">
        <v>50</v>
      </c>
      <c r="C373" s="1545">
        <v>0</v>
      </c>
      <c r="D373" s="1545">
        <v>0</v>
      </c>
      <c r="E373" s="1545">
        <v>0</v>
      </c>
      <c r="F373" s="1545">
        <v>0</v>
      </c>
      <c r="G373" s="1543"/>
      <c r="H373" s="1543"/>
      <c r="I373" s="1543"/>
      <c r="J373" s="1543"/>
    </row>
    <row r="374" spans="1:10" ht="15" customHeight="1">
      <c r="A374" s="1543"/>
      <c r="B374" s="1546" t="s">
        <v>52</v>
      </c>
      <c r="C374" s="1545">
        <v>0</v>
      </c>
      <c r="D374" s="1545">
        <v>41340000</v>
      </c>
      <c r="E374" s="1545">
        <v>41340000</v>
      </c>
      <c r="F374" s="1545">
        <v>42340000</v>
      </c>
      <c r="G374" s="1543"/>
      <c r="H374" s="1543"/>
      <c r="I374" s="1543"/>
      <c r="J374" s="1543"/>
    </row>
    <row r="375" spans="1:10" ht="15" customHeight="1">
      <c r="A375" s="1543"/>
      <c r="B375" s="1546" t="s">
        <v>49</v>
      </c>
      <c r="C375" s="1545">
        <v>0</v>
      </c>
      <c r="D375" s="1545">
        <v>41340000</v>
      </c>
      <c r="E375" s="1545">
        <v>41340000</v>
      </c>
      <c r="F375" s="1545">
        <v>42340000</v>
      </c>
      <c r="G375" s="1543"/>
      <c r="H375" s="1543"/>
      <c r="I375" s="1543"/>
      <c r="J375" s="1543"/>
    </row>
    <row r="376" spans="1:10" ht="15" customHeight="1">
      <c r="A376" s="1543"/>
      <c r="B376" s="1546" t="s">
        <v>50</v>
      </c>
      <c r="C376" s="1545">
        <v>0</v>
      </c>
      <c r="D376" s="1545">
        <v>0</v>
      </c>
      <c r="E376" s="1545">
        <v>0</v>
      </c>
      <c r="F376" s="1545">
        <v>0</v>
      </c>
      <c r="G376" s="1543"/>
      <c r="H376" s="1543"/>
      <c r="I376" s="1543"/>
      <c r="J376" s="1543"/>
    </row>
    <row r="377" spans="1:10" ht="15" customHeight="1">
      <c r="A377" s="1543"/>
      <c r="B377" s="1546" t="s">
        <v>53</v>
      </c>
      <c r="C377" s="1545">
        <v>0</v>
      </c>
      <c r="D377" s="1545">
        <v>0</v>
      </c>
      <c r="E377" s="1545">
        <v>0</v>
      </c>
      <c r="F377" s="1545">
        <v>0</v>
      </c>
      <c r="G377" s="1543"/>
      <c r="H377" s="1543"/>
      <c r="I377" s="1543"/>
      <c r="J377" s="1543"/>
    </row>
    <row r="378" spans="1:10" ht="15" customHeight="1">
      <c r="A378" s="1543"/>
      <c r="B378" s="1546" t="s">
        <v>49</v>
      </c>
      <c r="C378" s="1545">
        <v>0</v>
      </c>
      <c r="D378" s="1545">
        <v>0</v>
      </c>
      <c r="E378" s="1545">
        <v>0</v>
      </c>
      <c r="F378" s="1545">
        <v>0</v>
      </c>
      <c r="G378" s="1543"/>
      <c r="H378" s="1543"/>
      <c r="I378" s="1543"/>
      <c r="J378" s="1543"/>
    </row>
    <row r="379" spans="1:10" ht="15" customHeight="1">
      <c r="A379" s="1543"/>
      <c r="B379" s="1546" t="s">
        <v>50</v>
      </c>
      <c r="C379" s="1545">
        <v>0</v>
      </c>
      <c r="D379" s="1545">
        <v>0</v>
      </c>
      <c r="E379" s="1545">
        <v>0</v>
      </c>
      <c r="F379" s="1545">
        <v>0</v>
      </c>
      <c r="G379" s="1543"/>
      <c r="H379" s="1543"/>
      <c r="I379" s="1543"/>
      <c r="J379" s="1543"/>
    </row>
    <row r="380" spans="1:10" ht="20.100000000000001" customHeight="1">
      <c r="A380" s="1543"/>
      <c r="B380" s="1546" t="s">
        <v>202</v>
      </c>
      <c r="C380" s="1547">
        <v>0</v>
      </c>
      <c r="D380" s="1547">
        <v>0</v>
      </c>
      <c r="E380" s="1547">
        <v>0</v>
      </c>
      <c r="F380" s="1547">
        <v>0</v>
      </c>
      <c r="G380" s="1543"/>
      <c r="H380" s="1543"/>
      <c r="I380" s="1543"/>
      <c r="J380" s="1543"/>
    </row>
    <row r="381" spans="1:10" ht="15" customHeight="1">
      <c r="A381" s="1543"/>
      <c r="B381" s="1546" t="s">
        <v>49</v>
      </c>
      <c r="C381" s="1545">
        <v>0</v>
      </c>
      <c r="D381" s="1545">
        <v>0</v>
      </c>
      <c r="E381" s="1545">
        <v>0</v>
      </c>
      <c r="F381" s="1545">
        <v>0</v>
      </c>
      <c r="G381" s="1543"/>
      <c r="H381" s="1543"/>
      <c r="I381" s="1543"/>
      <c r="J381" s="1543"/>
    </row>
    <row r="382" spans="1:10" ht="15" customHeight="1">
      <c r="A382" s="1543"/>
      <c r="B382" s="1546" t="s">
        <v>50</v>
      </c>
      <c r="C382" s="1545">
        <v>0</v>
      </c>
      <c r="D382" s="1545">
        <v>0</v>
      </c>
      <c r="E382" s="1545">
        <v>0</v>
      </c>
      <c r="F382" s="1545">
        <v>0</v>
      </c>
      <c r="G382" s="1543"/>
      <c r="H382" s="1543"/>
      <c r="I382" s="1543"/>
      <c r="J382" s="1543"/>
    </row>
    <row r="383" spans="1:10" ht="15" customHeight="1">
      <c r="A383" s="1543"/>
      <c r="B383" s="1546" t="s">
        <v>55</v>
      </c>
      <c r="C383" s="1545">
        <v>0</v>
      </c>
      <c r="D383" s="1545">
        <v>0</v>
      </c>
      <c r="E383" s="1545">
        <v>0</v>
      </c>
      <c r="F383" s="1545">
        <v>0</v>
      </c>
      <c r="G383" s="1543"/>
      <c r="H383" s="1543"/>
      <c r="I383" s="1543"/>
      <c r="J383" s="1543"/>
    </row>
    <row r="384" spans="1:10" ht="15" customHeight="1">
      <c r="A384" s="1543"/>
      <c r="B384" s="1546" t="s">
        <v>49</v>
      </c>
      <c r="C384" s="1545">
        <v>0</v>
      </c>
      <c r="D384" s="1545">
        <v>0</v>
      </c>
      <c r="E384" s="1545">
        <v>0</v>
      </c>
      <c r="F384" s="1545">
        <v>0</v>
      </c>
      <c r="G384" s="1543"/>
      <c r="H384" s="1543"/>
      <c r="I384" s="1543"/>
      <c r="J384" s="1543"/>
    </row>
    <row r="385" spans="1:10" ht="15" customHeight="1">
      <c r="A385" s="1543"/>
      <c r="B385" s="1546" t="s">
        <v>50</v>
      </c>
      <c r="C385" s="1545">
        <v>0</v>
      </c>
      <c r="D385" s="1545">
        <v>0</v>
      </c>
      <c r="E385" s="1545">
        <v>0</v>
      </c>
      <c r="F385" s="1545">
        <v>0</v>
      </c>
      <c r="G385" s="1543"/>
      <c r="H385" s="1543"/>
      <c r="I385" s="1543"/>
      <c r="J385" s="1543"/>
    </row>
    <row r="386" spans="1:10" ht="15" customHeight="1">
      <c r="A386" s="1543"/>
      <c r="B386" s="1546" t="s">
        <v>56</v>
      </c>
      <c r="C386" s="1545">
        <v>0</v>
      </c>
      <c r="D386" s="1545">
        <v>240000</v>
      </c>
      <c r="E386" s="1545">
        <v>240000</v>
      </c>
      <c r="F386" s="1545">
        <v>240000</v>
      </c>
      <c r="G386" s="1543"/>
      <c r="H386" s="1543"/>
      <c r="I386" s="1543"/>
      <c r="J386" s="1543"/>
    </row>
    <row r="387" spans="1:10" ht="15" customHeight="1">
      <c r="A387" s="1543"/>
      <c r="B387" s="1546" t="s">
        <v>49</v>
      </c>
      <c r="C387" s="1545">
        <v>0</v>
      </c>
      <c r="D387" s="1545">
        <v>240000</v>
      </c>
      <c r="E387" s="1545">
        <v>240000</v>
      </c>
      <c r="F387" s="1545">
        <v>240000</v>
      </c>
      <c r="G387" s="1543"/>
      <c r="H387" s="1543"/>
      <c r="I387" s="1543"/>
      <c r="J387" s="1543"/>
    </row>
    <row r="388" spans="1:10" ht="15" customHeight="1">
      <c r="A388" s="1543"/>
      <c r="B388" s="1546" t="s">
        <v>50</v>
      </c>
      <c r="C388" s="1545">
        <v>0</v>
      </c>
      <c r="D388" s="1545">
        <v>0</v>
      </c>
      <c r="E388" s="1545">
        <v>0</v>
      </c>
      <c r="F388" s="1545">
        <v>0</v>
      </c>
      <c r="G388" s="1543"/>
      <c r="H388" s="1543"/>
      <c r="I388" s="1543"/>
      <c r="J388" s="1543"/>
    </row>
    <row r="389" spans="1:10" ht="15" customHeight="1">
      <c r="A389" s="1543"/>
      <c r="B389" s="1546" t="s">
        <v>57</v>
      </c>
      <c r="C389" s="1545">
        <v>0</v>
      </c>
      <c r="D389" s="1545">
        <v>0</v>
      </c>
      <c r="E389" s="1545">
        <v>0</v>
      </c>
      <c r="F389" s="1545">
        <v>0</v>
      </c>
      <c r="G389" s="1543"/>
      <c r="H389" s="1543"/>
      <c r="I389" s="1543"/>
      <c r="J389" s="1543"/>
    </row>
    <row r="390" spans="1:10" ht="15" customHeight="1">
      <c r="A390" s="1543"/>
      <c r="B390" s="1546" t="s">
        <v>49</v>
      </c>
      <c r="C390" s="1545">
        <v>0</v>
      </c>
      <c r="D390" s="1545">
        <v>0</v>
      </c>
      <c r="E390" s="1545">
        <v>0</v>
      </c>
      <c r="F390" s="1545">
        <v>0</v>
      </c>
      <c r="G390" s="1543"/>
      <c r="H390" s="1543"/>
      <c r="I390" s="1543"/>
      <c r="J390" s="1543"/>
    </row>
    <row r="391" spans="1:10" ht="15" customHeight="1">
      <c r="A391" s="1543"/>
      <c r="B391" s="1546" t="s">
        <v>58</v>
      </c>
      <c r="C391" s="1545">
        <v>0</v>
      </c>
      <c r="D391" s="1545">
        <v>0</v>
      </c>
      <c r="E391" s="1545">
        <v>0</v>
      </c>
      <c r="F391" s="1545">
        <v>0</v>
      </c>
      <c r="G391" s="1543"/>
      <c r="H391" s="1543"/>
      <c r="I391" s="1543"/>
      <c r="J391" s="1543"/>
    </row>
    <row r="392" spans="1:10" ht="15" customHeight="1">
      <c r="A392" s="1543"/>
      <c r="B392" s="1546" t="s">
        <v>59</v>
      </c>
      <c r="C392" s="1545">
        <v>0</v>
      </c>
      <c r="D392" s="1545">
        <v>0</v>
      </c>
      <c r="E392" s="1545">
        <v>0</v>
      </c>
      <c r="F392" s="1545">
        <v>0</v>
      </c>
      <c r="G392" s="1543"/>
      <c r="H392" s="1543"/>
      <c r="I392" s="1543"/>
      <c r="J392" s="1543"/>
    </row>
    <row r="393" spans="1:10" ht="15" customHeight="1">
      <c r="A393" s="1543"/>
      <c r="B393" s="1546" t="s">
        <v>60</v>
      </c>
      <c r="C393" s="1545">
        <v>0</v>
      </c>
      <c r="D393" s="1545">
        <v>0</v>
      </c>
      <c r="E393" s="1545">
        <v>0</v>
      </c>
      <c r="F393" s="1545">
        <v>0</v>
      </c>
      <c r="G393" s="1543"/>
      <c r="H393" s="1543"/>
      <c r="I393" s="1543"/>
      <c r="J393" s="1543"/>
    </row>
    <row r="394" spans="1:10" ht="15" customHeight="1">
      <c r="A394" s="1543"/>
      <c r="B394" s="1546" t="s">
        <v>61</v>
      </c>
      <c r="C394" s="1545">
        <v>0</v>
      </c>
      <c r="D394" s="1545">
        <v>0</v>
      </c>
      <c r="E394" s="1545">
        <v>0</v>
      </c>
      <c r="F394" s="1545">
        <v>0</v>
      </c>
      <c r="G394" s="1543"/>
      <c r="H394" s="1543"/>
      <c r="I394" s="1543"/>
      <c r="J394" s="1543"/>
    </row>
    <row r="395" spans="1:10" ht="15" customHeight="1">
      <c r="A395" s="1543"/>
      <c r="B395" s="1546" t="s">
        <v>62</v>
      </c>
      <c r="C395" s="1545">
        <v>0</v>
      </c>
      <c r="D395" s="1545">
        <v>38000000</v>
      </c>
      <c r="E395" s="1545">
        <v>3000000</v>
      </c>
      <c r="F395" s="1545">
        <v>3000000</v>
      </c>
      <c r="G395" s="1543"/>
      <c r="H395" s="1543"/>
      <c r="I395" s="1543"/>
      <c r="J395" s="1543"/>
    </row>
    <row r="396" spans="1:10" ht="15" customHeight="1">
      <c r="A396" s="1543"/>
      <c r="B396" s="1546" t="s">
        <v>49</v>
      </c>
      <c r="C396" s="1545">
        <v>0</v>
      </c>
      <c r="D396" s="1545">
        <v>38000000</v>
      </c>
      <c r="E396" s="1545">
        <v>3000000</v>
      </c>
      <c r="F396" s="1545">
        <v>3000000</v>
      </c>
      <c r="G396" s="1543"/>
      <c r="H396" s="1543"/>
      <c r="I396" s="1543"/>
      <c r="J396" s="1543"/>
    </row>
    <row r="397" spans="1:10" ht="15" customHeight="1">
      <c r="A397" s="1543"/>
      <c r="B397" s="1546" t="s">
        <v>58</v>
      </c>
      <c r="C397" s="1545">
        <v>0</v>
      </c>
      <c r="D397" s="1545">
        <v>0</v>
      </c>
      <c r="E397" s="1545">
        <v>0</v>
      </c>
      <c r="F397" s="1545">
        <v>0</v>
      </c>
      <c r="G397" s="1543"/>
      <c r="H397" s="1543"/>
      <c r="I397" s="1543"/>
      <c r="J397" s="1543"/>
    </row>
    <row r="398" spans="1:10" ht="15" customHeight="1">
      <c r="A398" s="1543"/>
      <c r="B398" s="1546" t="s">
        <v>59</v>
      </c>
      <c r="C398" s="1545">
        <v>0</v>
      </c>
      <c r="D398" s="1545">
        <v>0</v>
      </c>
      <c r="E398" s="1545">
        <v>0</v>
      </c>
      <c r="F398" s="1545">
        <v>0</v>
      </c>
      <c r="G398" s="1543"/>
      <c r="H398" s="1543"/>
      <c r="I398" s="1543"/>
      <c r="J398" s="1543"/>
    </row>
    <row r="399" spans="1:10" ht="15" customHeight="1">
      <c r="A399" s="1543"/>
      <c r="B399" s="1546" t="s">
        <v>60</v>
      </c>
      <c r="C399" s="1545">
        <v>0</v>
      </c>
      <c r="D399" s="1545">
        <v>0</v>
      </c>
      <c r="E399" s="1545">
        <v>0</v>
      </c>
      <c r="F399" s="1545">
        <v>0</v>
      </c>
      <c r="G399" s="1543"/>
      <c r="H399" s="1543"/>
      <c r="I399" s="1543"/>
      <c r="J399" s="1543"/>
    </row>
    <row r="400" spans="1:10" ht="15" customHeight="1">
      <c r="A400" s="1543"/>
      <c r="B400" s="1546" t="s">
        <v>61</v>
      </c>
      <c r="C400" s="1545">
        <v>0</v>
      </c>
      <c r="D400" s="1545">
        <v>0</v>
      </c>
      <c r="E400" s="1545">
        <v>0</v>
      </c>
      <c r="F400" s="1545">
        <v>0</v>
      </c>
      <c r="G400" s="1543"/>
      <c r="H400" s="1543"/>
      <c r="I400" s="1543"/>
      <c r="J400" s="1543"/>
    </row>
    <row r="401" spans="1:10" ht="15" customHeight="1">
      <c r="A401" s="1543"/>
      <c r="B401" s="1546" t="s">
        <v>63</v>
      </c>
      <c r="C401" s="1545">
        <v>0</v>
      </c>
      <c r="D401" s="1545">
        <v>0</v>
      </c>
      <c r="E401" s="1545">
        <v>0</v>
      </c>
      <c r="F401" s="1545">
        <v>0</v>
      </c>
      <c r="G401" s="1543"/>
      <c r="H401" s="1543"/>
      <c r="I401" s="1543"/>
      <c r="J401" s="1543"/>
    </row>
    <row r="402" spans="1:10" ht="15" customHeight="1">
      <c r="A402" s="1543"/>
      <c r="B402" s="1546" t="s">
        <v>49</v>
      </c>
      <c r="C402" s="1545">
        <v>0</v>
      </c>
      <c r="D402" s="1545">
        <v>0</v>
      </c>
      <c r="E402" s="1545">
        <v>0</v>
      </c>
      <c r="F402" s="1545">
        <v>0</v>
      </c>
      <c r="G402" s="1543"/>
      <c r="H402" s="1543"/>
      <c r="I402" s="1543"/>
      <c r="J402" s="1543"/>
    </row>
    <row r="403" spans="1:10" ht="15" customHeight="1">
      <c r="A403" s="1543"/>
      <c r="B403" s="1546" t="s">
        <v>58</v>
      </c>
      <c r="C403" s="1545">
        <v>0</v>
      </c>
      <c r="D403" s="1545">
        <v>0</v>
      </c>
      <c r="E403" s="1545">
        <v>0</v>
      </c>
      <c r="F403" s="1545">
        <v>0</v>
      </c>
      <c r="G403" s="1543"/>
      <c r="H403" s="1543"/>
      <c r="I403" s="1543"/>
      <c r="J403" s="1543"/>
    </row>
    <row r="404" spans="1:10" ht="15" customHeight="1">
      <c r="A404" s="1543"/>
      <c r="B404" s="1546" t="s">
        <v>59</v>
      </c>
      <c r="C404" s="1545">
        <v>0</v>
      </c>
      <c r="D404" s="1545">
        <v>0</v>
      </c>
      <c r="E404" s="1545">
        <v>0</v>
      </c>
      <c r="F404" s="1545">
        <v>0</v>
      </c>
      <c r="G404" s="1543"/>
      <c r="H404" s="1543"/>
      <c r="I404" s="1543"/>
      <c r="J404" s="1543"/>
    </row>
    <row r="405" spans="1:10" ht="15" customHeight="1">
      <c r="A405" s="1543"/>
      <c r="B405" s="1546" t="s">
        <v>60</v>
      </c>
      <c r="C405" s="1545">
        <v>0</v>
      </c>
      <c r="D405" s="1545">
        <v>0</v>
      </c>
      <c r="E405" s="1545">
        <v>0</v>
      </c>
      <c r="F405" s="1545">
        <v>0</v>
      </c>
      <c r="G405" s="1543"/>
      <c r="H405" s="1543"/>
      <c r="I405" s="1543"/>
      <c r="J405" s="1543"/>
    </row>
    <row r="406" spans="1:10" ht="15" customHeight="1">
      <c r="A406" s="1543"/>
      <c r="B406" s="1546" t="s">
        <v>61</v>
      </c>
      <c r="C406" s="1545">
        <v>0</v>
      </c>
      <c r="D406" s="1545">
        <v>0</v>
      </c>
      <c r="E406" s="1545">
        <v>0</v>
      </c>
      <c r="F406" s="1545">
        <v>0</v>
      </c>
      <c r="G406" s="1543"/>
      <c r="H406" s="1543"/>
      <c r="I406" s="1543"/>
      <c r="J406" s="1543"/>
    </row>
    <row r="407" spans="1:10" ht="15" customHeight="1">
      <c r="A407" s="1543"/>
      <c r="B407" s="1546" t="s">
        <v>64</v>
      </c>
      <c r="C407" s="1545">
        <v>0</v>
      </c>
      <c r="D407" s="1545">
        <v>0</v>
      </c>
      <c r="E407" s="1545">
        <v>0</v>
      </c>
      <c r="F407" s="1545">
        <v>0</v>
      </c>
      <c r="G407" s="1543"/>
      <c r="H407" s="1543"/>
      <c r="I407" s="1543"/>
      <c r="J407" s="1543"/>
    </row>
    <row r="408" spans="1:10" ht="15" customHeight="1">
      <c r="A408" s="1543"/>
      <c r="B408" s="1546" t="s">
        <v>65</v>
      </c>
      <c r="C408" s="1545">
        <v>0</v>
      </c>
      <c r="D408" s="1545">
        <v>0</v>
      </c>
      <c r="E408" s="1545">
        <v>0</v>
      </c>
      <c r="F408" s="1545">
        <v>0</v>
      </c>
      <c r="G408" s="1543"/>
      <c r="H408" s="1543"/>
      <c r="I408" s="1543"/>
      <c r="J408" s="1543"/>
    </row>
    <row r="409" spans="1:10" ht="20.100000000000001" customHeight="1">
      <c r="A409" s="1543"/>
      <c r="B409" s="1544" t="s">
        <v>18</v>
      </c>
      <c r="C409" s="1543"/>
      <c r="D409" s="1543"/>
      <c r="E409" s="1543"/>
      <c r="F409" s="1543"/>
      <c r="G409" s="1543"/>
      <c r="H409" s="1543"/>
      <c r="I409" s="1543"/>
      <c r="J409" s="1543"/>
    </row>
  </sheetData>
  <mergeCells count="40">
    <mergeCell ref="C310:F310"/>
    <mergeCell ref="C312:F312"/>
    <mergeCell ref="B321:F321"/>
    <mergeCell ref="B208:F208"/>
    <mergeCell ref="C253:F253"/>
    <mergeCell ref="C254:F254"/>
    <mergeCell ref="C255:F255"/>
    <mergeCell ref="B264:F264"/>
    <mergeCell ref="C309:F309"/>
    <mergeCell ref="C311:F311"/>
    <mergeCell ref="C29:F29"/>
    <mergeCell ref="B38:F38"/>
    <mergeCell ref="C199:F199"/>
    <mergeCell ref="C84:F84"/>
    <mergeCell ref="C85:F85"/>
    <mergeCell ref="C86:F86"/>
    <mergeCell ref="C87:F87"/>
    <mergeCell ref="B96:F96"/>
    <mergeCell ref="C141:F141"/>
    <mergeCell ref="C142:F142"/>
    <mergeCell ref="B83:F83"/>
    <mergeCell ref="C143:F143"/>
    <mergeCell ref="B152:F152"/>
    <mergeCell ref="C197:F197"/>
    <mergeCell ref="C198:F198"/>
    <mergeCell ref="B25:F25"/>
    <mergeCell ref="C26:F26"/>
    <mergeCell ref="C27:F27"/>
    <mergeCell ref="C28:F28"/>
    <mergeCell ref="C6:F6"/>
    <mergeCell ref="C7:F7"/>
    <mergeCell ref="B8:F8"/>
    <mergeCell ref="B9:F9"/>
    <mergeCell ref="C10:F10"/>
    <mergeCell ref="C16:F16"/>
    <mergeCell ref="B1:F1"/>
    <mergeCell ref="B2:F2"/>
    <mergeCell ref="C3:F3"/>
    <mergeCell ref="C4:F4"/>
    <mergeCell ref="C5:F5"/>
  </mergeCells>
  <pageMargins left="0" right="0" top="0" bottom="0" header="0" footer="0"/>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125"/>
  <sheetViews>
    <sheetView view="pageBreakPreview" topLeftCell="B86" zoomScale="73" zoomScaleNormal="100" zoomScaleSheetLayoutView="73" workbookViewId="0">
      <selection activeCell="P131" sqref="P131"/>
    </sheetView>
  </sheetViews>
  <sheetFormatPr defaultColWidth="9.125" defaultRowHeight="14.25"/>
  <cols>
    <col min="1" max="1" width="13.25" style="24" hidden="1"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1513"/>
      <c r="B1" s="1513"/>
      <c r="C1" s="1856" t="s">
        <v>0</v>
      </c>
      <c r="D1" s="1857"/>
      <c r="E1" s="1857"/>
      <c r="F1" s="1857"/>
      <c r="G1" s="1857"/>
      <c r="H1" s="1513"/>
      <c r="I1" s="1513"/>
      <c r="J1" s="1513"/>
      <c r="K1" s="1513"/>
    </row>
    <row r="2" spans="1:11" ht="24.95" customHeight="1">
      <c r="A2" s="1513"/>
      <c r="B2" s="1513"/>
      <c r="C2" s="1858" t="s">
        <v>1</v>
      </c>
      <c r="D2" s="1859"/>
      <c r="E2" s="1859"/>
      <c r="F2" s="1859"/>
      <c r="G2" s="1859"/>
      <c r="H2" s="1513"/>
      <c r="I2" s="1513"/>
      <c r="J2" s="1513"/>
      <c r="K2" s="1513"/>
    </row>
    <row r="3" spans="1:11" ht="14.1" customHeight="1">
      <c r="A3" s="1513"/>
      <c r="B3" s="1513"/>
      <c r="C3" s="25" t="s">
        <v>2</v>
      </c>
      <c r="D3" s="1860" t="s">
        <v>2296</v>
      </c>
      <c r="E3" s="1861"/>
      <c r="F3" s="1861"/>
      <c r="G3" s="1861"/>
      <c r="H3" s="1513"/>
      <c r="I3" s="1513"/>
      <c r="J3" s="1513"/>
      <c r="K3" s="1513"/>
    </row>
    <row r="4" spans="1:11" ht="14.1" customHeight="1">
      <c r="A4" s="1513"/>
      <c r="B4" s="1513"/>
      <c r="C4" s="25" t="s">
        <v>4</v>
      </c>
      <c r="D4" s="1860" t="s">
        <v>547</v>
      </c>
      <c r="E4" s="1861"/>
      <c r="F4" s="1861"/>
      <c r="G4" s="1861"/>
      <c r="H4" s="1513"/>
      <c r="I4" s="1513"/>
      <c r="J4" s="1513"/>
      <c r="K4" s="1513"/>
    </row>
    <row r="5" spans="1:11" ht="14.1" customHeight="1">
      <c r="A5" s="1513"/>
      <c r="B5" s="1513"/>
      <c r="C5" s="25" t="s">
        <v>6</v>
      </c>
      <c r="D5" s="1860" t="s">
        <v>2297</v>
      </c>
      <c r="E5" s="1861"/>
      <c r="F5" s="1861"/>
      <c r="G5" s="1861"/>
      <c r="H5" s="1513"/>
      <c r="I5" s="1513"/>
      <c r="J5" s="1513"/>
      <c r="K5" s="1513"/>
    </row>
    <row r="6" spans="1:11" ht="14.1" customHeight="1">
      <c r="A6" s="1513"/>
      <c r="B6" s="1513"/>
      <c r="C6" s="25" t="s">
        <v>8</v>
      </c>
      <c r="D6" s="1860" t="s">
        <v>2298</v>
      </c>
      <c r="E6" s="1861"/>
      <c r="F6" s="1861"/>
      <c r="G6" s="1861"/>
      <c r="H6" s="1513"/>
      <c r="I6" s="1513"/>
      <c r="J6" s="1513"/>
      <c r="K6" s="1513"/>
    </row>
    <row r="7" spans="1:11" ht="14.1" customHeight="1">
      <c r="A7" s="1513"/>
      <c r="B7" s="1513"/>
      <c r="C7" s="25" t="s">
        <v>10</v>
      </c>
      <c r="D7" s="1862" t="s">
        <v>11</v>
      </c>
      <c r="E7" s="1863"/>
      <c r="F7" s="1863"/>
      <c r="G7" s="1863"/>
      <c r="H7" s="1513"/>
      <c r="I7" s="1513"/>
      <c r="J7" s="1513"/>
      <c r="K7" s="1513"/>
    </row>
    <row r="8" spans="1:11" ht="14.1" customHeight="1">
      <c r="A8" s="1513"/>
      <c r="B8" s="1513"/>
      <c r="C8" s="1864" t="s">
        <v>12</v>
      </c>
      <c r="D8" s="1865"/>
      <c r="E8" s="1865"/>
      <c r="F8" s="1865"/>
      <c r="G8" s="1865"/>
      <c r="H8" s="1513"/>
      <c r="I8" s="1513"/>
      <c r="J8" s="1513"/>
      <c r="K8" s="1513"/>
    </row>
    <row r="9" spans="1:11" ht="20.100000000000001" customHeight="1">
      <c r="A9" s="1513"/>
      <c r="B9" s="1513"/>
      <c r="C9" s="1866" t="s">
        <v>2299</v>
      </c>
      <c r="D9" s="1867"/>
      <c r="E9" s="1867"/>
      <c r="F9" s="1867"/>
      <c r="G9" s="1867"/>
      <c r="H9" s="1513"/>
      <c r="I9" s="1513"/>
      <c r="J9" s="1513"/>
      <c r="K9" s="1513"/>
    </row>
    <row r="10" spans="1:11" ht="141" customHeight="1">
      <c r="A10" s="1513"/>
      <c r="B10" s="1513"/>
      <c r="C10" s="26" t="s">
        <v>14</v>
      </c>
      <c r="D10" s="1854" t="s">
        <v>2300</v>
      </c>
      <c r="E10" s="1855"/>
      <c r="F10" s="1855"/>
      <c r="G10" s="1855"/>
      <c r="H10" s="1513"/>
      <c r="I10" s="1513"/>
      <c r="J10" s="1513"/>
      <c r="K10" s="1513"/>
    </row>
    <row r="11" spans="1:11" ht="27.95" customHeight="1">
      <c r="A11" s="1513"/>
      <c r="B11" s="1513"/>
      <c r="C11" s="27" t="s">
        <v>209</v>
      </c>
      <c r="D11" s="28">
        <v>2023</v>
      </c>
      <c r="E11" s="28">
        <v>2024</v>
      </c>
      <c r="F11" s="28">
        <v>2025</v>
      </c>
      <c r="G11" s="28">
        <v>2026</v>
      </c>
      <c r="H11" s="1513"/>
      <c r="I11" s="1513"/>
      <c r="J11" s="1513"/>
      <c r="K11" s="1513"/>
    </row>
    <row r="12" spans="1:11" ht="14.1" customHeight="1">
      <c r="A12" s="1513"/>
      <c r="B12" s="1513"/>
      <c r="C12" s="29"/>
      <c r="D12" s="30" t="s">
        <v>22</v>
      </c>
      <c r="E12" s="30" t="s">
        <v>23</v>
      </c>
      <c r="F12" s="30" t="s">
        <v>23</v>
      </c>
      <c r="G12" s="30" t="s">
        <v>23</v>
      </c>
      <c r="H12" s="1513"/>
      <c r="I12" s="1513"/>
      <c r="J12" s="1513"/>
      <c r="K12" s="1513"/>
    </row>
    <row r="13" spans="1:11" ht="41.1" customHeight="1">
      <c r="A13" s="1513"/>
      <c r="B13" s="1513"/>
      <c r="C13" s="27" t="s">
        <v>2301</v>
      </c>
      <c r="D13" s="31" t="s">
        <v>18</v>
      </c>
      <c r="E13" s="31" t="s">
        <v>1875</v>
      </c>
      <c r="F13" s="31" t="s">
        <v>2302</v>
      </c>
      <c r="G13" s="31" t="s">
        <v>1825</v>
      </c>
      <c r="H13" s="1513"/>
      <c r="I13" s="1513"/>
      <c r="J13" s="1513"/>
      <c r="K13" s="1513"/>
    </row>
    <row r="14" spans="1:11" ht="30.95" customHeight="1">
      <c r="A14" s="1513"/>
      <c r="B14" s="1513"/>
      <c r="C14" s="27" t="s">
        <v>2303</v>
      </c>
      <c r="D14" s="31" t="s">
        <v>18</v>
      </c>
      <c r="E14" s="31" t="s">
        <v>1875</v>
      </c>
      <c r="F14" s="31" t="s">
        <v>2302</v>
      </c>
      <c r="G14" s="31" t="s">
        <v>1825</v>
      </c>
      <c r="H14" s="1513"/>
      <c r="I14" s="1513"/>
      <c r="J14" s="1513"/>
      <c r="K14" s="1513"/>
    </row>
    <row r="15" spans="1:11" ht="30.95" customHeight="1">
      <c r="A15" s="1513"/>
      <c r="B15" s="1513"/>
      <c r="C15" s="27" t="s">
        <v>2304</v>
      </c>
      <c r="D15" s="31" t="s">
        <v>18</v>
      </c>
      <c r="E15" s="31" t="s">
        <v>217</v>
      </c>
      <c r="F15" s="31" t="s">
        <v>2305</v>
      </c>
      <c r="G15" s="31" t="s">
        <v>422</v>
      </c>
      <c r="H15" s="1513"/>
      <c r="I15" s="1513"/>
      <c r="J15" s="1513"/>
      <c r="K15" s="1513"/>
    </row>
    <row r="16" spans="1:11" ht="93.95" customHeight="1">
      <c r="A16" s="1513"/>
      <c r="B16" s="1513"/>
      <c r="C16" s="26" t="s">
        <v>16</v>
      </c>
      <c r="D16" s="1854" t="s">
        <v>2306</v>
      </c>
      <c r="E16" s="1855"/>
      <c r="F16" s="1855"/>
      <c r="G16" s="1855"/>
      <c r="H16" s="1513"/>
      <c r="I16" s="1513"/>
      <c r="J16" s="1513"/>
      <c r="K16" s="1513"/>
    </row>
    <row r="17" spans="1:11" ht="27.95" customHeight="1">
      <c r="A17" s="1513"/>
      <c r="B17" s="1513"/>
      <c r="C17" s="27" t="s">
        <v>223</v>
      </c>
      <c r="D17" s="28">
        <v>2023</v>
      </c>
      <c r="E17" s="28">
        <v>2024</v>
      </c>
      <c r="F17" s="28">
        <v>2025</v>
      </c>
      <c r="G17" s="28">
        <v>2026</v>
      </c>
      <c r="H17" s="1513"/>
      <c r="I17" s="1513"/>
      <c r="J17" s="1513"/>
      <c r="K17" s="1513"/>
    </row>
    <row r="18" spans="1:11" ht="14.1" customHeight="1">
      <c r="A18" s="1513"/>
      <c r="B18" s="1513"/>
      <c r="C18" s="29"/>
      <c r="D18" s="30" t="s">
        <v>22</v>
      </c>
      <c r="E18" s="30" t="s">
        <v>23</v>
      </c>
      <c r="F18" s="30" t="s">
        <v>23</v>
      </c>
      <c r="G18" s="30" t="s">
        <v>23</v>
      </c>
      <c r="H18" s="1513"/>
      <c r="I18" s="1513"/>
      <c r="J18" s="1513"/>
      <c r="K18" s="1513"/>
    </row>
    <row r="19" spans="1:11" ht="20.100000000000001" customHeight="1">
      <c r="A19" s="1513"/>
      <c r="B19" s="1513"/>
      <c r="C19" s="27" t="s">
        <v>2307</v>
      </c>
      <c r="D19" s="31" t="s">
        <v>18</v>
      </c>
      <c r="E19" s="31" t="s">
        <v>295</v>
      </c>
      <c r="F19" s="31" t="s">
        <v>162</v>
      </c>
      <c r="G19" s="31" t="s">
        <v>162</v>
      </c>
      <c r="H19" s="1513"/>
      <c r="I19" s="1513"/>
      <c r="J19" s="1513"/>
      <c r="K19" s="1513"/>
    </row>
    <row r="20" spans="1:11" ht="20.100000000000001" customHeight="1">
      <c r="A20" s="1513"/>
      <c r="B20" s="1513"/>
      <c r="C20" s="27" t="s">
        <v>2308</v>
      </c>
      <c r="D20" s="31" t="s">
        <v>18</v>
      </c>
      <c r="E20" s="31" t="s">
        <v>2309</v>
      </c>
      <c r="F20" s="31" t="s">
        <v>2310</v>
      </c>
      <c r="G20" s="31" t="s">
        <v>253</v>
      </c>
      <c r="H20" s="1513"/>
      <c r="I20" s="1513"/>
      <c r="J20" s="1513"/>
      <c r="K20" s="1513"/>
    </row>
    <row r="21" spans="1:11" ht="14.1" customHeight="1">
      <c r="A21" s="1513"/>
      <c r="B21" s="1513"/>
      <c r="C21" s="27" t="s">
        <v>2311</v>
      </c>
      <c r="D21" s="31" t="s">
        <v>18</v>
      </c>
      <c r="E21" s="31" t="s">
        <v>252</v>
      </c>
      <c r="F21" s="31" t="s">
        <v>2312</v>
      </c>
      <c r="G21" s="31" t="s">
        <v>2310</v>
      </c>
      <c r="H21" s="1513"/>
      <c r="I21" s="1513"/>
      <c r="J21" s="1513"/>
      <c r="K21" s="1513"/>
    </row>
    <row r="22" spans="1:11" ht="14.1" customHeight="1">
      <c r="A22" s="1513"/>
      <c r="B22" s="1513"/>
      <c r="C22" s="27" t="s">
        <v>2313</v>
      </c>
      <c r="D22" s="31" t="s">
        <v>18</v>
      </c>
      <c r="E22" s="31" t="s">
        <v>2314</v>
      </c>
      <c r="F22" s="31" t="s">
        <v>365</v>
      </c>
      <c r="G22" s="31" t="s">
        <v>2315</v>
      </c>
      <c r="H22" s="1513"/>
      <c r="I22" s="1513"/>
      <c r="J22" s="1513"/>
      <c r="K22" s="1513"/>
    </row>
    <row r="23" spans="1:11" ht="14.1" customHeight="1">
      <c r="A23" s="1513"/>
      <c r="B23" s="1513"/>
      <c r="C23" s="27" t="s">
        <v>2316</v>
      </c>
      <c r="D23" s="31" t="s">
        <v>18</v>
      </c>
      <c r="E23" s="31" t="s">
        <v>385</v>
      </c>
      <c r="F23" s="31" t="s">
        <v>235</v>
      </c>
      <c r="G23" s="31" t="s">
        <v>235</v>
      </c>
      <c r="H23" s="1513"/>
      <c r="I23" s="1513"/>
      <c r="J23" s="1513"/>
      <c r="K23" s="1513"/>
    </row>
    <row r="24" spans="1:11" ht="14.1" customHeight="1">
      <c r="A24" s="1513"/>
      <c r="B24" s="1513"/>
      <c r="C24" s="1852" t="s">
        <v>27</v>
      </c>
      <c r="D24" s="1853"/>
      <c r="E24" s="1853"/>
      <c r="F24" s="1853"/>
      <c r="G24" s="1853"/>
      <c r="H24" s="1513"/>
      <c r="I24" s="1513"/>
      <c r="J24" s="1513"/>
      <c r="K24" s="1513"/>
    </row>
    <row r="25" spans="1:11" ht="14.1" customHeight="1">
      <c r="A25" s="1513"/>
      <c r="B25" s="1513"/>
      <c r="C25" s="32" t="s">
        <v>2317</v>
      </c>
      <c r="D25" s="1852" t="s">
        <v>2318</v>
      </c>
      <c r="E25" s="1853"/>
      <c r="F25" s="1853"/>
      <c r="G25" s="1853"/>
      <c r="H25" s="1513"/>
      <c r="I25" s="1513"/>
      <c r="J25" s="1513"/>
      <c r="K25" s="1513"/>
    </row>
    <row r="26" spans="1:11" ht="18" customHeight="1">
      <c r="A26" s="1513"/>
      <c r="B26" s="1513"/>
      <c r="C26" s="33" t="s">
        <v>19</v>
      </c>
      <c r="D26" s="1850" t="s">
        <v>2319</v>
      </c>
      <c r="E26" s="1851"/>
      <c r="F26" s="1851"/>
      <c r="G26" s="1851"/>
      <c r="H26" s="1513"/>
      <c r="I26" s="1513"/>
      <c r="J26" s="1513"/>
      <c r="K26" s="1513"/>
    </row>
    <row r="27" spans="1:11" ht="18" customHeight="1">
      <c r="A27" s="1513"/>
      <c r="B27" s="1513"/>
      <c r="C27" s="34" t="s">
        <v>20</v>
      </c>
      <c r="D27" s="1846" t="s">
        <v>2320</v>
      </c>
      <c r="E27" s="1847"/>
      <c r="F27" s="1847"/>
      <c r="G27" s="1847"/>
      <c r="H27" s="1513"/>
      <c r="I27" s="1513"/>
      <c r="J27" s="1513"/>
      <c r="K27" s="1513"/>
    </row>
    <row r="28" spans="1:11" ht="18" customHeight="1">
      <c r="A28" s="1513"/>
      <c r="B28" s="1513"/>
      <c r="C28" s="34" t="s">
        <v>21</v>
      </c>
      <c r="D28" s="1846" t="s">
        <v>2321</v>
      </c>
      <c r="E28" s="1847"/>
      <c r="F28" s="1847"/>
      <c r="G28" s="1847"/>
      <c r="H28" s="1513"/>
      <c r="I28" s="1513"/>
      <c r="J28" s="1513"/>
      <c r="K28" s="1513"/>
    </row>
    <row r="29" spans="1:11" ht="15" customHeight="1">
      <c r="A29" s="1513"/>
      <c r="B29" s="1513"/>
      <c r="C29" s="1514"/>
      <c r="D29" s="36">
        <v>2023</v>
      </c>
      <c r="E29" s="36">
        <v>2024</v>
      </c>
      <c r="F29" s="36">
        <v>2025</v>
      </c>
      <c r="G29" s="36">
        <v>2026</v>
      </c>
      <c r="H29" s="1513"/>
      <c r="I29" s="1513"/>
      <c r="J29" s="1513"/>
      <c r="K29" s="1513"/>
    </row>
    <row r="30" spans="1:11" ht="15" customHeight="1">
      <c r="A30" s="1513"/>
      <c r="B30" s="1513"/>
      <c r="C30" s="1515"/>
      <c r="D30" s="38" t="s">
        <v>22</v>
      </c>
      <c r="E30" s="38" t="s">
        <v>23</v>
      </c>
      <c r="F30" s="38" t="s">
        <v>23</v>
      </c>
      <c r="G30" s="38" t="s">
        <v>23</v>
      </c>
      <c r="H30" s="1513"/>
      <c r="I30" s="1513"/>
      <c r="J30" s="1513"/>
      <c r="K30" s="1513"/>
    </row>
    <row r="31" spans="1:11" ht="14.1" customHeight="1">
      <c r="A31" s="1513"/>
      <c r="B31" s="1513"/>
      <c r="C31" s="27" t="s">
        <v>33</v>
      </c>
      <c r="D31" s="31" t="s">
        <v>2322</v>
      </c>
      <c r="E31" s="31" t="s">
        <v>2323</v>
      </c>
      <c r="F31" s="31" t="s">
        <v>2323</v>
      </c>
      <c r="G31" s="31" t="s">
        <v>2322</v>
      </c>
      <c r="H31" s="1513"/>
      <c r="I31" s="1513"/>
      <c r="J31" s="1513"/>
      <c r="K31" s="1513"/>
    </row>
    <row r="32" spans="1:11" ht="14.1" customHeight="1">
      <c r="A32" s="1513"/>
      <c r="B32" s="1513"/>
      <c r="C32" s="27" t="s">
        <v>35</v>
      </c>
      <c r="D32" s="31" t="s">
        <v>2324</v>
      </c>
      <c r="E32" s="31" t="s">
        <v>2325</v>
      </c>
      <c r="F32" s="31" t="s">
        <v>2326</v>
      </c>
      <c r="G32" s="31" t="s">
        <v>2327</v>
      </c>
      <c r="H32" s="1513"/>
      <c r="I32" s="1513"/>
      <c r="J32" s="1513"/>
      <c r="K32" s="1513"/>
    </row>
    <row r="33" spans="1:11" ht="14.1" customHeight="1">
      <c r="A33" s="1513"/>
      <c r="B33" s="1513"/>
      <c r="C33" s="27" t="s">
        <v>40</v>
      </c>
      <c r="D33" s="31" t="s">
        <v>2328</v>
      </c>
      <c r="E33" s="31" t="s">
        <v>2329</v>
      </c>
      <c r="F33" s="31" t="s">
        <v>2330</v>
      </c>
      <c r="G33" s="31" t="s">
        <v>2331</v>
      </c>
      <c r="H33" s="1513"/>
      <c r="I33" s="1513"/>
      <c r="J33" s="1513"/>
      <c r="K33" s="1513"/>
    </row>
    <row r="34" spans="1:11" ht="14.1" customHeight="1">
      <c r="A34" s="1513"/>
      <c r="B34" s="1513"/>
      <c r="C34" s="27" t="s">
        <v>41</v>
      </c>
      <c r="D34" s="31" t="s">
        <v>18</v>
      </c>
      <c r="E34" s="31" t="s">
        <v>2332</v>
      </c>
      <c r="F34" s="31" t="s">
        <v>42</v>
      </c>
      <c r="G34" s="31" t="s">
        <v>1695</v>
      </c>
      <c r="H34" s="1513"/>
      <c r="I34" s="1513"/>
      <c r="J34" s="1513"/>
      <c r="K34" s="1513"/>
    </row>
    <row r="35" spans="1:11" ht="14.1" customHeight="1">
      <c r="A35" s="1513"/>
      <c r="B35" s="1513"/>
      <c r="C35" s="27" t="s">
        <v>43</v>
      </c>
      <c r="D35" s="31" t="s">
        <v>18</v>
      </c>
      <c r="E35" s="31" t="s">
        <v>2333</v>
      </c>
      <c r="F35" s="31" t="s">
        <v>2334</v>
      </c>
      <c r="G35" s="31" t="s">
        <v>2335</v>
      </c>
      <c r="H35" s="1513"/>
      <c r="I35" s="1513"/>
      <c r="J35" s="1513"/>
      <c r="K35" s="1513"/>
    </row>
    <row r="36" spans="1:11" ht="14.1" customHeight="1">
      <c r="A36" s="1513"/>
      <c r="B36" s="1513"/>
      <c r="C36" s="27" t="s">
        <v>47</v>
      </c>
      <c r="D36" s="31" t="s">
        <v>18</v>
      </c>
      <c r="E36" s="31" t="s">
        <v>2336</v>
      </c>
      <c r="F36" s="31" t="s">
        <v>2334</v>
      </c>
      <c r="G36" s="31" t="s">
        <v>2337</v>
      </c>
      <c r="H36" s="1513"/>
      <c r="I36" s="1513"/>
      <c r="J36" s="1513"/>
      <c r="K36" s="1513"/>
    </row>
    <row r="37" spans="1:11" ht="14.1" customHeight="1">
      <c r="A37" s="1513"/>
      <c r="B37" s="1513"/>
      <c r="C37" s="1848" t="s">
        <v>24</v>
      </c>
      <c r="D37" s="1849"/>
      <c r="E37" s="1849"/>
      <c r="F37" s="1849"/>
      <c r="G37" s="1849"/>
      <c r="H37" s="1513"/>
      <c r="I37" s="1513"/>
      <c r="J37" s="1513"/>
      <c r="K37" s="1513"/>
    </row>
    <row r="38" spans="1:11" ht="14.1" customHeight="1">
      <c r="A38" s="1513"/>
      <c r="B38" s="1513"/>
      <c r="C38" s="1514"/>
      <c r="D38" s="36">
        <v>2023</v>
      </c>
      <c r="E38" s="36">
        <v>2024</v>
      </c>
      <c r="F38" s="36">
        <v>2025</v>
      </c>
      <c r="G38" s="36">
        <v>2026</v>
      </c>
      <c r="H38" s="1513"/>
      <c r="I38" s="1513"/>
      <c r="J38" s="1513"/>
      <c r="K38" s="1513"/>
    </row>
    <row r="39" spans="1:11" ht="14.1" customHeight="1">
      <c r="A39" s="1513"/>
      <c r="B39" s="1513"/>
      <c r="C39" s="1515"/>
      <c r="D39" s="38" t="s">
        <v>22</v>
      </c>
      <c r="E39" s="38" t="s">
        <v>23</v>
      </c>
      <c r="F39" s="38" t="s">
        <v>23</v>
      </c>
      <c r="G39" s="38" t="s">
        <v>23</v>
      </c>
      <c r="H39" s="1513"/>
      <c r="I39" s="1513"/>
      <c r="J39" s="1513"/>
      <c r="K39" s="1513"/>
    </row>
    <row r="40" spans="1:11" ht="14.1" customHeight="1">
      <c r="A40" s="1513"/>
      <c r="B40" s="1513"/>
      <c r="C40" s="39" t="s">
        <v>48</v>
      </c>
      <c r="D40" s="40">
        <v>0</v>
      </c>
      <c r="E40" s="40">
        <v>87400000</v>
      </c>
      <c r="F40" s="40">
        <v>89400000</v>
      </c>
      <c r="G40" s="40">
        <v>89400000</v>
      </c>
      <c r="H40" s="1513"/>
      <c r="I40" s="1513"/>
      <c r="J40" s="1513"/>
      <c r="K40" s="1513"/>
    </row>
    <row r="41" spans="1:11" ht="14.1" customHeight="1">
      <c r="A41" s="1513"/>
      <c r="B41" s="1513"/>
      <c r="C41" s="39" t="s">
        <v>49</v>
      </c>
      <c r="D41" s="40">
        <v>0</v>
      </c>
      <c r="E41" s="40">
        <v>87400000</v>
      </c>
      <c r="F41" s="40">
        <v>89400000</v>
      </c>
      <c r="G41" s="40">
        <v>89400000</v>
      </c>
      <c r="H41" s="1513"/>
      <c r="I41" s="1513"/>
      <c r="J41" s="1513"/>
      <c r="K41" s="1513"/>
    </row>
    <row r="42" spans="1:11" ht="14.1" customHeight="1">
      <c r="A42" s="1513"/>
      <c r="B42" s="1513"/>
      <c r="C42" s="39" t="s">
        <v>50</v>
      </c>
      <c r="D42" s="40">
        <v>0</v>
      </c>
      <c r="E42" s="40">
        <v>0</v>
      </c>
      <c r="F42" s="40">
        <v>0</v>
      </c>
      <c r="G42" s="40">
        <v>0</v>
      </c>
      <c r="H42" s="1513"/>
      <c r="I42" s="1513"/>
      <c r="J42" s="1513"/>
      <c r="K42" s="1513"/>
    </row>
    <row r="43" spans="1:11" ht="14.1" customHeight="1">
      <c r="A43" s="1513"/>
      <c r="B43" s="1513"/>
      <c r="C43" s="39" t="s">
        <v>51</v>
      </c>
      <c r="D43" s="40">
        <v>0</v>
      </c>
      <c r="E43" s="40">
        <v>13740000</v>
      </c>
      <c r="F43" s="40">
        <v>14950000</v>
      </c>
      <c r="G43" s="40">
        <v>14950000</v>
      </c>
      <c r="H43" s="1513"/>
      <c r="I43" s="1513"/>
      <c r="J43" s="1513"/>
      <c r="K43" s="1513"/>
    </row>
    <row r="44" spans="1:11" ht="14.1" customHeight="1">
      <c r="A44" s="1513"/>
      <c r="B44" s="1513"/>
      <c r="C44" s="39" t="s">
        <v>49</v>
      </c>
      <c r="D44" s="40">
        <v>0</v>
      </c>
      <c r="E44" s="40">
        <v>13740000</v>
      </c>
      <c r="F44" s="40">
        <v>14950000</v>
      </c>
      <c r="G44" s="40">
        <v>14950000</v>
      </c>
      <c r="H44" s="1513"/>
      <c r="I44" s="1513"/>
      <c r="J44" s="1513"/>
      <c r="K44" s="1513"/>
    </row>
    <row r="45" spans="1:11" ht="14.1" customHeight="1">
      <c r="A45" s="1513"/>
      <c r="B45" s="1513"/>
      <c r="C45" s="39" t="s">
        <v>50</v>
      </c>
      <c r="D45" s="40">
        <v>0</v>
      </c>
      <c r="E45" s="40">
        <v>0</v>
      </c>
      <c r="F45" s="40">
        <v>0</v>
      </c>
      <c r="G45" s="40">
        <v>0</v>
      </c>
      <c r="H45" s="1513"/>
      <c r="I45" s="1513"/>
      <c r="J45" s="1513"/>
      <c r="K45" s="1513"/>
    </row>
    <row r="46" spans="1:11" ht="14.1" customHeight="1">
      <c r="A46" s="1513"/>
      <c r="B46" s="1513"/>
      <c r="C46" s="39" t="s">
        <v>52</v>
      </c>
      <c r="D46" s="40">
        <v>0</v>
      </c>
      <c r="E46" s="40">
        <v>10120000</v>
      </c>
      <c r="F46" s="40">
        <v>10120000</v>
      </c>
      <c r="G46" s="40">
        <v>10519000</v>
      </c>
      <c r="H46" s="1513"/>
      <c r="I46" s="1513"/>
      <c r="J46" s="1513"/>
      <c r="K46" s="1513"/>
    </row>
    <row r="47" spans="1:11" ht="14.1" customHeight="1">
      <c r="A47" s="1513"/>
      <c r="B47" s="1513"/>
      <c r="C47" s="39" t="s">
        <v>49</v>
      </c>
      <c r="D47" s="40">
        <v>0</v>
      </c>
      <c r="E47" s="40">
        <v>10120000</v>
      </c>
      <c r="F47" s="40">
        <v>10120000</v>
      </c>
      <c r="G47" s="40">
        <v>10519000</v>
      </c>
      <c r="H47" s="1513"/>
      <c r="I47" s="1513"/>
      <c r="J47" s="1513"/>
      <c r="K47" s="1513"/>
    </row>
    <row r="48" spans="1:11" ht="14.1" customHeight="1">
      <c r="A48" s="1513"/>
      <c r="B48" s="1513"/>
      <c r="C48" s="39" t="s">
        <v>50</v>
      </c>
      <c r="D48" s="40">
        <v>0</v>
      </c>
      <c r="E48" s="40">
        <v>0</v>
      </c>
      <c r="F48" s="40">
        <v>0</v>
      </c>
      <c r="G48" s="40">
        <v>0</v>
      </c>
      <c r="H48" s="1513"/>
      <c r="I48" s="1513"/>
      <c r="J48" s="1513"/>
      <c r="K48" s="1513"/>
    </row>
    <row r="49" spans="1:11" ht="14.1" customHeight="1">
      <c r="A49" s="1513"/>
      <c r="B49" s="1513"/>
      <c r="C49" s="39" t="s">
        <v>53</v>
      </c>
      <c r="D49" s="40">
        <v>0</v>
      </c>
      <c r="E49" s="40">
        <v>0</v>
      </c>
      <c r="F49" s="40">
        <v>0</v>
      </c>
      <c r="G49" s="40">
        <v>0</v>
      </c>
      <c r="H49" s="1513"/>
      <c r="I49" s="1513"/>
      <c r="J49" s="1513"/>
      <c r="K49" s="1513"/>
    </row>
    <row r="50" spans="1:11" ht="14.1" customHeight="1">
      <c r="A50" s="1513"/>
      <c r="B50" s="1513"/>
      <c r="C50" s="39" t="s">
        <v>49</v>
      </c>
      <c r="D50" s="40">
        <v>0</v>
      </c>
      <c r="E50" s="40">
        <v>0</v>
      </c>
      <c r="F50" s="40">
        <v>0</v>
      </c>
      <c r="G50" s="40">
        <v>0</v>
      </c>
      <c r="H50" s="1513"/>
      <c r="I50" s="1513"/>
      <c r="J50" s="1513"/>
      <c r="K50" s="1513"/>
    </row>
    <row r="51" spans="1:11" ht="14.1" customHeight="1">
      <c r="A51" s="1513"/>
      <c r="B51" s="1513"/>
      <c r="C51" s="39" t="s">
        <v>50</v>
      </c>
      <c r="D51" s="40">
        <v>0</v>
      </c>
      <c r="E51" s="40">
        <v>0</v>
      </c>
      <c r="F51" s="40">
        <v>0</v>
      </c>
      <c r="G51" s="40">
        <v>0</v>
      </c>
      <c r="H51" s="1513"/>
      <c r="I51" s="1513"/>
      <c r="J51" s="1513"/>
      <c r="K51" s="1513"/>
    </row>
    <row r="52" spans="1:11" ht="14.1" customHeight="1">
      <c r="A52" s="1513"/>
      <c r="B52" s="1513"/>
      <c r="C52" s="39" t="s">
        <v>54</v>
      </c>
      <c r="D52" s="40">
        <v>0</v>
      </c>
      <c r="E52" s="40">
        <v>0</v>
      </c>
      <c r="F52" s="40">
        <v>0</v>
      </c>
      <c r="G52" s="40">
        <v>0</v>
      </c>
      <c r="H52" s="1513"/>
      <c r="I52" s="1513"/>
      <c r="J52" s="1513"/>
      <c r="K52" s="1513"/>
    </row>
    <row r="53" spans="1:11" ht="14.1" customHeight="1">
      <c r="A53" s="1513"/>
      <c r="B53" s="1513"/>
      <c r="C53" s="39" t="s">
        <v>49</v>
      </c>
      <c r="D53" s="40">
        <v>0</v>
      </c>
      <c r="E53" s="40">
        <v>0</v>
      </c>
      <c r="F53" s="40">
        <v>0</v>
      </c>
      <c r="G53" s="40">
        <v>0</v>
      </c>
      <c r="H53" s="1513"/>
      <c r="I53" s="1513"/>
      <c r="J53" s="1513"/>
      <c r="K53" s="1513"/>
    </row>
    <row r="54" spans="1:11" ht="14.1" customHeight="1">
      <c r="A54" s="1513"/>
      <c r="B54" s="1513"/>
      <c r="C54" s="39" t="s">
        <v>50</v>
      </c>
      <c r="D54" s="40">
        <v>0</v>
      </c>
      <c r="E54" s="40">
        <v>0</v>
      </c>
      <c r="F54" s="40">
        <v>0</v>
      </c>
      <c r="G54" s="40">
        <v>0</v>
      </c>
      <c r="H54" s="1513"/>
      <c r="I54" s="1513"/>
      <c r="J54" s="1513"/>
      <c r="K54" s="1513"/>
    </row>
    <row r="55" spans="1:11" ht="14.1" customHeight="1">
      <c r="A55" s="1513"/>
      <c r="B55" s="1513"/>
      <c r="C55" s="39" t="s">
        <v>55</v>
      </c>
      <c r="D55" s="40">
        <v>0</v>
      </c>
      <c r="E55" s="40">
        <v>0</v>
      </c>
      <c r="F55" s="40">
        <v>0</v>
      </c>
      <c r="G55" s="40">
        <v>0</v>
      </c>
      <c r="H55" s="1513"/>
      <c r="I55" s="1513"/>
      <c r="J55" s="1513"/>
      <c r="K55" s="1513"/>
    </row>
    <row r="56" spans="1:11" ht="14.1" customHeight="1">
      <c r="A56" s="1513"/>
      <c r="B56" s="1513"/>
      <c r="C56" s="39" t="s">
        <v>49</v>
      </c>
      <c r="D56" s="40">
        <v>0</v>
      </c>
      <c r="E56" s="40">
        <v>0</v>
      </c>
      <c r="F56" s="40">
        <v>0</v>
      </c>
      <c r="G56" s="40">
        <v>0</v>
      </c>
      <c r="H56" s="1513"/>
      <c r="I56" s="1513"/>
      <c r="J56" s="1513"/>
      <c r="K56" s="1513"/>
    </row>
    <row r="57" spans="1:11" ht="14.1" customHeight="1">
      <c r="A57" s="1513"/>
      <c r="B57" s="1513"/>
      <c r="C57" s="39" t="s">
        <v>50</v>
      </c>
      <c r="D57" s="40">
        <v>0</v>
      </c>
      <c r="E57" s="40">
        <v>0</v>
      </c>
      <c r="F57" s="40">
        <v>0</v>
      </c>
      <c r="G57" s="40">
        <v>0</v>
      </c>
      <c r="H57" s="1513"/>
      <c r="I57" s="1513"/>
      <c r="J57" s="1513"/>
      <c r="K57" s="1513"/>
    </row>
    <row r="58" spans="1:11" ht="14.1" customHeight="1">
      <c r="A58" s="1513"/>
      <c r="B58" s="1513"/>
      <c r="C58" s="39" t="s">
        <v>56</v>
      </c>
      <c r="D58" s="40">
        <v>0</v>
      </c>
      <c r="E58" s="40">
        <v>240000</v>
      </c>
      <c r="F58" s="40">
        <v>240000</v>
      </c>
      <c r="G58" s="40">
        <v>240000</v>
      </c>
      <c r="H58" s="1513"/>
      <c r="I58" s="1513"/>
      <c r="J58" s="1513"/>
      <c r="K58" s="1513"/>
    </row>
    <row r="59" spans="1:11" ht="14.1" customHeight="1">
      <c r="A59" s="1513"/>
      <c r="B59" s="1513"/>
      <c r="C59" s="39" t="s">
        <v>49</v>
      </c>
      <c r="D59" s="40">
        <v>0</v>
      </c>
      <c r="E59" s="40">
        <v>240000</v>
      </c>
      <c r="F59" s="40">
        <v>240000</v>
      </c>
      <c r="G59" s="40">
        <v>240000</v>
      </c>
      <c r="H59" s="1513"/>
      <c r="I59" s="1513"/>
      <c r="J59" s="1513"/>
      <c r="K59" s="1513"/>
    </row>
    <row r="60" spans="1:11" ht="14.1" customHeight="1">
      <c r="A60" s="1513"/>
      <c r="B60" s="1513"/>
      <c r="C60" s="39" t="s">
        <v>50</v>
      </c>
      <c r="D60" s="40">
        <v>0</v>
      </c>
      <c r="E60" s="40">
        <v>0</v>
      </c>
      <c r="F60" s="40">
        <v>0</v>
      </c>
      <c r="G60" s="40">
        <v>0</v>
      </c>
      <c r="H60" s="1513"/>
      <c r="I60" s="1513"/>
      <c r="J60" s="1513"/>
      <c r="K60" s="1513"/>
    </row>
    <row r="61" spans="1:11" ht="14.1" customHeight="1">
      <c r="A61" s="1513"/>
      <c r="B61" s="1513"/>
      <c r="C61" s="39" t="s">
        <v>57</v>
      </c>
      <c r="D61" s="40">
        <v>0</v>
      </c>
      <c r="E61" s="40">
        <v>0</v>
      </c>
      <c r="F61" s="40">
        <v>0</v>
      </c>
      <c r="G61" s="40">
        <v>0</v>
      </c>
      <c r="H61" s="1513"/>
      <c r="I61" s="1513"/>
      <c r="J61" s="1513"/>
      <c r="K61" s="1513"/>
    </row>
    <row r="62" spans="1:11" ht="14.1" customHeight="1">
      <c r="A62" s="1513"/>
      <c r="B62" s="1513"/>
      <c r="C62" s="39" t="s">
        <v>49</v>
      </c>
      <c r="D62" s="40">
        <v>0</v>
      </c>
      <c r="E62" s="40">
        <v>0</v>
      </c>
      <c r="F62" s="40">
        <v>0</v>
      </c>
      <c r="G62" s="40">
        <v>0</v>
      </c>
      <c r="H62" s="1513"/>
      <c r="I62" s="1513"/>
      <c r="J62" s="1513"/>
      <c r="K62" s="1513"/>
    </row>
    <row r="63" spans="1:11" ht="14.1" customHeight="1">
      <c r="A63" s="1513"/>
      <c r="B63" s="1513"/>
      <c r="C63" s="39" t="s">
        <v>58</v>
      </c>
      <c r="D63" s="40">
        <v>0</v>
      </c>
      <c r="E63" s="40">
        <v>0</v>
      </c>
      <c r="F63" s="40">
        <v>0</v>
      </c>
      <c r="G63" s="40">
        <v>0</v>
      </c>
      <c r="H63" s="1513"/>
      <c r="I63" s="1513"/>
      <c r="J63" s="1513"/>
      <c r="K63" s="1513"/>
    </row>
    <row r="64" spans="1:11" ht="14.1" customHeight="1">
      <c r="A64" s="1513"/>
      <c r="B64" s="1513"/>
      <c r="C64" s="39" t="s">
        <v>59</v>
      </c>
      <c r="D64" s="40">
        <v>0</v>
      </c>
      <c r="E64" s="40">
        <v>0</v>
      </c>
      <c r="F64" s="40">
        <v>0</v>
      </c>
      <c r="G64" s="40">
        <v>0</v>
      </c>
      <c r="H64" s="1513"/>
      <c r="I64" s="1513"/>
      <c r="J64" s="1513"/>
      <c r="K64" s="1513"/>
    </row>
    <row r="65" spans="1:11" ht="14.1" customHeight="1">
      <c r="A65" s="1513"/>
      <c r="B65" s="1513"/>
      <c r="C65" s="39" t="s">
        <v>60</v>
      </c>
      <c r="D65" s="40">
        <v>0</v>
      </c>
      <c r="E65" s="40">
        <v>0</v>
      </c>
      <c r="F65" s="40">
        <v>0</v>
      </c>
      <c r="G65" s="40">
        <v>0</v>
      </c>
      <c r="H65" s="1513"/>
      <c r="I65" s="1513"/>
      <c r="J65" s="1513"/>
      <c r="K65" s="1513"/>
    </row>
    <row r="66" spans="1:11" ht="14.1" customHeight="1">
      <c r="A66" s="1513"/>
      <c r="B66" s="1513"/>
      <c r="C66" s="39" t="s">
        <v>61</v>
      </c>
      <c r="D66" s="40">
        <v>0</v>
      </c>
      <c r="E66" s="40">
        <v>0</v>
      </c>
      <c r="F66" s="40">
        <v>0</v>
      </c>
      <c r="G66" s="40">
        <v>0</v>
      </c>
      <c r="H66" s="1513"/>
      <c r="I66" s="1513"/>
      <c r="J66" s="1513"/>
      <c r="K66" s="1513"/>
    </row>
    <row r="67" spans="1:11" ht="14.1" customHeight="1">
      <c r="A67" s="1513"/>
      <c r="B67" s="1513"/>
      <c r="C67" s="39" t="s">
        <v>62</v>
      </c>
      <c r="D67" s="40">
        <v>0</v>
      </c>
      <c r="E67" s="40">
        <v>1000000</v>
      </c>
      <c r="F67" s="40">
        <v>1000000</v>
      </c>
      <c r="G67" s="40">
        <v>1000000</v>
      </c>
      <c r="H67" s="1513"/>
      <c r="I67" s="1513"/>
      <c r="J67" s="1513"/>
      <c r="K67" s="1513"/>
    </row>
    <row r="68" spans="1:11" ht="14.1" customHeight="1">
      <c r="A68" s="1513"/>
      <c r="B68" s="1513"/>
      <c r="C68" s="39" t="s">
        <v>49</v>
      </c>
      <c r="D68" s="40">
        <v>0</v>
      </c>
      <c r="E68" s="40">
        <v>1000000</v>
      </c>
      <c r="F68" s="40">
        <v>1000000</v>
      </c>
      <c r="G68" s="40">
        <v>1000000</v>
      </c>
      <c r="H68" s="1513"/>
      <c r="I68" s="1513"/>
      <c r="J68" s="1513"/>
      <c r="K68" s="1513"/>
    </row>
    <row r="69" spans="1:11" ht="14.1" customHeight="1">
      <c r="A69" s="1513"/>
      <c r="B69" s="1513"/>
      <c r="C69" s="39" t="s">
        <v>58</v>
      </c>
      <c r="D69" s="40">
        <v>0</v>
      </c>
      <c r="E69" s="40">
        <v>0</v>
      </c>
      <c r="F69" s="40">
        <v>0</v>
      </c>
      <c r="G69" s="40">
        <v>0</v>
      </c>
      <c r="H69" s="1513"/>
      <c r="I69" s="1513"/>
      <c r="J69" s="1513"/>
      <c r="K69" s="1513"/>
    </row>
    <row r="70" spans="1:11" ht="14.1" customHeight="1">
      <c r="A70" s="1513"/>
      <c r="B70" s="1513"/>
      <c r="C70" s="39" t="s">
        <v>59</v>
      </c>
      <c r="D70" s="40">
        <v>0</v>
      </c>
      <c r="E70" s="40">
        <v>0</v>
      </c>
      <c r="F70" s="40">
        <v>0</v>
      </c>
      <c r="G70" s="40">
        <v>0</v>
      </c>
      <c r="H70" s="1513"/>
      <c r="I70" s="1513"/>
      <c r="J70" s="1513"/>
      <c r="K70" s="1513"/>
    </row>
    <row r="71" spans="1:11" ht="14.1" customHeight="1">
      <c r="A71" s="1513"/>
      <c r="B71" s="1513"/>
      <c r="C71" s="39" t="s">
        <v>60</v>
      </c>
      <c r="D71" s="40">
        <v>0</v>
      </c>
      <c r="E71" s="40">
        <v>0</v>
      </c>
      <c r="F71" s="40">
        <v>0</v>
      </c>
      <c r="G71" s="40">
        <v>0</v>
      </c>
      <c r="H71" s="1513"/>
      <c r="I71" s="1513"/>
      <c r="J71" s="1513"/>
      <c r="K71" s="1513"/>
    </row>
    <row r="72" spans="1:11" ht="14.1" customHeight="1">
      <c r="A72" s="1513"/>
      <c r="B72" s="1513"/>
      <c r="C72" s="39" t="s">
        <v>61</v>
      </c>
      <c r="D72" s="40">
        <v>0</v>
      </c>
      <c r="E72" s="40">
        <v>0</v>
      </c>
      <c r="F72" s="40">
        <v>0</v>
      </c>
      <c r="G72" s="40">
        <v>0</v>
      </c>
      <c r="H72" s="1513"/>
      <c r="I72" s="1513"/>
      <c r="J72" s="1513"/>
      <c r="K72" s="1513"/>
    </row>
    <row r="73" spans="1:11" ht="14.1" customHeight="1">
      <c r="A73" s="1513"/>
      <c r="B73" s="1513"/>
      <c r="C73" s="39" t="s">
        <v>63</v>
      </c>
      <c r="D73" s="40">
        <v>0</v>
      </c>
      <c r="E73" s="40">
        <v>0</v>
      </c>
      <c r="F73" s="40">
        <v>0</v>
      </c>
      <c r="G73" s="40">
        <v>0</v>
      </c>
      <c r="H73" s="1513"/>
      <c r="I73" s="1513"/>
      <c r="J73" s="1513"/>
      <c r="K73" s="1513"/>
    </row>
    <row r="74" spans="1:11" ht="14.1" customHeight="1">
      <c r="A74" s="1513"/>
      <c r="B74" s="1513"/>
      <c r="C74" s="39" t="s">
        <v>49</v>
      </c>
      <c r="D74" s="40">
        <v>0</v>
      </c>
      <c r="E74" s="40">
        <v>0</v>
      </c>
      <c r="F74" s="40">
        <v>0</v>
      </c>
      <c r="G74" s="40">
        <v>0</v>
      </c>
      <c r="H74" s="1513"/>
      <c r="I74" s="1513"/>
      <c r="J74" s="1513"/>
      <c r="K74" s="1513"/>
    </row>
    <row r="75" spans="1:11" ht="14.1" customHeight="1">
      <c r="A75" s="1513"/>
      <c r="B75" s="1513"/>
      <c r="C75" s="39" t="s">
        <v>58</v>
      </c>
      <c r="D75" s="40">
        <v>0</v>
      </c>
      <c r="E75" s="40">
        <v>0</v>
      </c>
      <c r="F75" s="40">
        <v>0</v>
      </c>
      <c r="G75" s="40">
        <v>0</v>
      </c>
      <c r="H75" s="1513"/>
      <c r="I75" s="1513"/>
      <c r="J75" s="1513"/>
      <c r="K75" s="1513"/>
    </row>
    <row r="76" spans="1:11" ht="14.1" customHeight="1">
      <c r="A76" s="1513"/>
      <c r="B76" s="1513"/>
      <c r="C76" s="39" t="s">
        <v>59</v>
      </c>
      <c r="D76" s="40">
        <v>0</v>
      </c>
      <c r="E76" s="40">
        <v>0</v>
      </c>
      <c r="F76" s="40">
        <v>0</v>
      </c>
      <c r="G76" s="40">
        <v>0</v>
      </c>
      <c r="H76" s="1513"/>
      <c r="I76" s="1513"/>
      <c r="J76" s="1513"/>
      <c r="K76" s="1513"/>
    </row>
    <row r="77" spans="1:11" ht="14.1" customHeight="1">
      <c r="A77" s="1513"/>
      <c r="B77" s="1513"/>
      <c r="C77" s="39" t="s">
        <v>60</v>
      </c>
      <c r="D77" s="40">
        <v>0</v>
      </c>
      <c r="E77" s="40">
        <v>0</v>
      </c>
      <c r="F77" s="40">
        <v>0</v>
      </c>
      <c r="G77" s="40">
        <v>0</v>
      </c>
      <c r="H77" s="1513"/>
      <c r="I77" s="1513"/>
      <c r="J77" s="1513"/>
      <c r="K77" s="1513"/>
    </row>
    <row r="78" spans="1:11" ht="14.1" customHeight="1">
      <c r="A78" s="1513"/>
      <c r="B78" s="1513"/>
      <c r="C78" s="39" t="s">
        <v>61</v>
      </c>
      <c r="D78" s="40">
        <v>0</v>
      </c>
      <c r="E78" s="40">
        <v>0</v>
      </c>
      <c r="F78" s="40">
        <v>0</v>
      </c>
      <c r="G78" s="40">
        <v>0</v>
      </c>
      <c r="H78" s="1513"/>
      <c r="I78" s="1513"/>
      <c r="J78" s="1513"/>
      <c r="K78" s="1513"/>
    </row>
    <row r="79" spans="1:11" ht="14.1" customHeight="1">
      <c r="A79" s="1513"/>
      <c r="B79" s="1513"/>
      <c r="C79" s="39" t="s">
        <v>64</v>
      </c>
      <c r="D79" s="40">
        <v>0</v>
      </c>
      <c r="E79" s="40">
        <v>0</v>
      </c>
      <c r="F79" s="40">
        <v>0</v>
      </c>
      <c r="G79" s="40">
        <v>0</v>
      </c>
      <c r="H79" s="1513"/>
      <c r="I79" s="1513"/>
      <c r="J79" s="1513"/>
      <c r="K79" s="1513"/>
    </row>
    <row r="80" spans="1:11" ht="14.1" customHeight="1">
      <c r="A80" s="1513"/>
      <c r="B80" s="1513"/>
      <c r="C80" s="39" t="s">
        <v>65</v>
      </c>
      <c r="D80" s="40">
        <v>0</v>
      </c>
      <c r="E80" s="40">
        <v>0</v>
      </c>
      <c r="F80" s="40">
        <v>0</v>
      </c>
      <c r="G80" s="40">
        <v>0</v>
      </c>
      <c r="H80" s="1513"/>
      <c r="I80" s="1513"/>
      <c r="J80" s="1513"/>
      <c r="K80" s="1513"/>
    </row>
    <row r="81" spans="1:11" ht="14.1" customHeight="1">
      <c r="A81" s="1513"/>
      <c r="B81" s="1513"/>
      <c r="C81" s="41" t="s">
        <v>25</v>
      </c>
      <c r="D81" s="40">
        <v>0</v>
      </c>
      <c r="E81" s="40">
        <v>112500000</v>
      </c>
      <c r="F81" s="40">
        <v>115710000</v>
      </c>
      <c r="G81" s="40">
        <v>116109000</v>
      </c>
      <c r="H81" s="1513"/>
      <c r="I81" s="1513"/>
      <c r="J81" s="1513"/>
      <c r="K81" s="1513"/>
    </row>
    <row r="82" spans="1:11" ht="15" customHeight="1">
      <c r="A82" s="1513"/>
      <c r="B82" s="1513"/>
      <c r="C82" s="42" t="s">
        <v>18</v>
      </c>
      <c r="D82" s="43" t="s">
        <v>18</v>
      </c>
      <c r="E82" s="43" t="s">
        <v>18</v>
      </c>
      <c r="F82" s="43" t="s">
        <v>18</v>
      </c>
      <c r="G82" s="43" t="s">
        <v>18</v>
      </c>
      <c r="H82" s="1513"/>
      <c r="I82" s="1513"/>
      <c r="J82" s="1513"/>
      <c r="K82" s="1513"/>
    </row>
    <row r="83" spans="1:11" ht="15" customHeight="1">
      <c r="A83" s="1513"/>
      <c r="B83" s="1513"/>
      <c r="C83" s="26" t="s">
        <v>201</v>
      </c>
      <c r="D83" s="44">
        <v>0</v>
      </c>
      <c r="E83" s="44">
        <v>112500000</v>
      </c>
      <c r="F83" s="44">
        <v>115710000</v>
      </c>
      <c r="G83" s="44">
        <v>116109000</v>
      </c>
      <c r="H83" s="1513"/>
      <c r="I83" s="1513"/>
      <c r="J83" s="1513"/>
      <c r="K83" s="1513"/>
    </row>
    <row r="84" spans="1:11" ht="15" customHeight="1">
      <c r="A84" s="1513"/>
      <c r="B84" s="1513"/>
      <c r="C84" s="27" t="s">
        <v>48</v>
      </c>
      <c r="D84" s="45">
        <v>0</v>
      </c>
      <c r="E84" s="45">
        <v>87400000</v>
      </c>
      <c r="F84" s="45">
        <v>89400000</v>
      </c>
      <c r="G84" s="45">
        <v>89400000</v>
      </c>
      <c r="H84" s="1513"/>
      <c r="I84" s="1513"/>
      <c r="J84" s="1513"/>
      <c r="K84" s="1513"/>
    </row>
    <row r="85" spans="1:11" ht="15" customHeight="1">
      <c r="A85" s="1513"/>
      <c r="B85" s="1513"/>
      <c r="C85" s="27" t="s">
        <v>49</v>
      </c>
      <c r="D85" s="45">
        <v>0</v>
      </c>
      <c r="E85" s="45">
        <v>87400000</v>
      </c>
      <c r="F85" s="45">
        <v>89400000</v>
      </c>
      <c r="G85" s="45">
        <v>89400000</v>
      </c>
      <c r="H85" s="1513"/>
      <c r="I85" s="1513"/>
      <c r="J85" s="1513"/>
      <c r="K85" s="1513"/>
    </row>
    <row r="86" spans="1:11" ht="15" customHeight="1">
      <c r="A86" s="1513"/>
      <c r="B86" s="1513"/>
      <c r="C86" s="27" t="s">
        <v>50</v>
      </c>
      <c r="D86" s="45">
        <v>0</v>
      </c>
      <c r="E86" s="45">
        <v>0</v>
      </c>
      <c r="F86" s="45">
        <v>0</v>
      </c>
      <c r="G86" s="45">
        <v>0</v>
      </c>
      <c r="H86" s="1513"/>
      <c r="I86" s="1513"/>
      <c r="J86" s="1513"/>
      <c r="K86" s="1513"/>
    </row>
    <row r="87" spans="1:11" ht="15" customHeight="1">
      <c r="A87" s="1513"/>
      <c r="B87" s="1513"/>
      <c r="C87" s="27" t="s">
        <v>51</v>
      </c>
      <c r="D87" s="45">
        <v>0</v>
      </c>
      <c r="E87" s="45">
        <v>13740000</v>
      </c>
      <c r="F87" s="45">
        <v>14950000</v>
      </c>
      <c r="G87" s="45">
        <v>14950000</v>
      </c>
      <c r="H87" s="1513"/>
      <c r="I87" s="1513"/>
      <c r="J87" s="1513"/>
      <c r="K87" s="1513"/>
    </row>
    <row r="88" spans="1:11" ht="15" customHeight="1">
      <c r="A88" s="1513"/>
      <c r="B88" s="1513"/>
      <c r="C88" s="27" t="s">
        <v>49</v>
      </c>
      <c r="D88" s="45">
        <v>0</v>
      </c>
      <c r="E88" s="45">
        <v>13740000</v>
      </c>
      <c r="F88" s="45">
        <v>14950000</v>
      </c>
      <c r="G88" s="45">
        <v>14950000</v>
      </c>
      <c r="H88" s="1513"/>
      <c r="I88" s="1513"/>
      <c r="J88" s="1513"/>
      <c r="K88" s="1513"/>
    </row>
    <row r="89" spans="1:11" ht="15" customHeight="1">
      <c r="A89" s="1513"/>
      <c r="B89" s="1513"/>
      <c r="C89" s="27" t="s">
        <v>50</v>
      </c>
      <c r="D89" s="45">
        <v>0</v>
      </c>
      <c r="E89" s="45">
        <v>0</v>
      </c>
      <c r="F89" s="45">
        <v>0</v>
      </c>
      <c r="G89" s="45">
        <v>0</v>
      </c>
      <c r="H89" s="1513"/>
      <c r="I89" s="1513"/>
      <c r="J89" s="1513"/>
      <c r="K89" s="1513"/>
    </row>
    <row r="90" spans="1:11" ht="15" customHeight="1">
      <c r="A90" s="1513"/>
      <c r="B90" s="1513"/>
      <c r="C90" s="27" t="s">
        <v>52</v>
      </c>
      <c r="D90" s="45">
        <v>0</v>
      </c>
      <c r="E90" s="45">
        <v>10120000</v>
      </c>
      <c r="F90" s="45">
        <v>10120000</v>
      </c>
      <c r="G90" s="45">
        <v>10519000</v>
      </c>
      <c r="H90" s="1513"/>
      <c r="I90" s="1513"/>
      <c r="J90" s="1513"/>
      <c r="K90" s="1513"/>
    </row>
    <row r="91" spans="1:11" ht="15" customHeight="1">
      <c r="A91" s="1513"/>
      <c r="B91" s="1513"/>
      <c r="C91" s="27" t="s">
        <v>49</v>
      </c>
      <c r="D91" s="45">
        <v>0</v>
      </c>
      <c r="E91" s="45">
        <v>10120000</v>
      </c>
      <c r="F91" s="45">
        <v>10120000</v>
      </c>
      <c r="G91" s="45">
        <v>10519000</v>
      </c>
      <c r="H91" s="1513"/>
      <c r="I91" s="1513"/>
      <c r="J91" s="1513"/>
      <c r="K91" s="1513"/>
    </row>
    <row r="92" spans="1:11" ht="15" customHeight="1">
      <c r="A92" s="1513"/>
      <c r="B92" s="1513"/>
      <c r="C92" s="27" t="s">
        <v>50</v>
      </c>
      <c r="D92" s="45">
        <v>0</v>
      </c>
      <c r="E92" s="45">
        <v>0</v>
      </c>
      <c r="F92" s="45">
        <v>0</v>
      </c>
      <c r="G92" s="45">
        <v>0</v>
      </c>
      <c r="H92" s="1513"/>
      <c r="I92" s="1513"/>
      <c r="J92" s="1513"/>
      <c r="K92" s="1513"/>
    </row>
    <row r="93" spans="1:11" ht="15" customHeight="1">
      <c r="A93" s="1513"/>
      <c r="B93" s="1513"/>
      <c r="C93" s="27" t="s">
        <v>53</v>
      </c>
      <c r="D93" s="45">
        <v>0</v>
      </c>
      <c r="E93" s="45">
        <v>0</v>
      </c>
      <c r="F93" s="45">
        <v>0</v>
      </c>
      <c r="G93" s="45">
        <v>0</v>
      </c>
      <c r="H93" s="1513"/>
      <c r="I93" s="1513"/>
      <c r="J93" s="1513"/>
      <c r="K93" s="1513"/>
    </row>
    <row r="94" spans="1:11" ht="15" customHeight="1">
      <c r="A94" s="1513"/>
      <c r="B94" s="1513"/>
      <c r="C94" s="27" t="s">
        <v>49</v>
      </c>
      <c r="D94" s="45">
        <v>0</v>
      </c>
      <c r="E94" s="45">
        <v>0</v>
      </c>
      <c r="F94" s="45">
        <v>0</v>
      </c>
      <c r="G94" s="45">
        <v>0</v>
      </c>
      <c r="H94" s="1513"/>
      <c r="I94" s="1513"/>
      <c r="J94" s="1513"/>
      <c r="K94" s="1513"/>
    </row>
    <row r="95" spans="1:11" ht="15" customHeight="1">
      <c r="A95" s="1513"/>
      <c r="B95" s="1513"/>
      <c r="C95" s="27" t="s">
        <v>50</v>
      </c>
      <c r="D95" s="45">
        <v>0</v>
      </c>
      <c r="E95" s="45">
        <v>0</v>
      </c>
      <c r="F95" s="45">
        <v>0</v>
      </c>
      <c r="G95" s="45">
        <v>0</v>
      </c>
      <c r="H95" s="1513"/>
      <c r="I95" s="1513"/>
      <c r="J95" s="1513"/>
      <c r="K95" s="1513"/>
    </row>
    <row r="96" spans="1:11" ht="20.100000000000001" customHeight="1">
      <c r="A96" s="1513"/>
      <c r="B96" s="1513"/>
      <c r="C96" s="27" t="s">
        <v>202</v>
      </c>
      <c r="D96" s="46">
        <v>0</v>
      </c>
      <c r="E96" s="46">
        <v>0</v>
      </c>
      <c r="F96" s="46">
        <v>0</v>
      </c>
      <c r="G96" s="46">
        <v>0</v>
      </c>
      <c r="H96" s="1513"/>
      <c r="I96" s="1513"/>
      <c r="J96" s="1513"/>
      <c r="K96" s="1513"/>
    </row>
    <row r="97" spans="1:11" ht="15" customHeight="1">
      <c r="A97" s="1513"/>
      <c r="B97" s="1513"/>
      <c r="C97" s="27" t="s">
        <v>49</v>
      </c>
      <c r="D97" s="45">
        <v>0</v>
      </c>
      <c r="E97" s="45">
        <v>0</v>
      </c>
      <c r="F97" s="45">
        <v>0</v>
      </c>
      <c r="G97" s="45">
        <v>0</v>
      </c>
      <c r="H97" s="1513"/>
      <c r="I97" s="1513"/>
      <c r="J97" s="1513"/>
      <c r="K97" s="1513"/>
    </row>
    <row r="98" spans="1:11" ht="15" customHeight="1">
      <c r="A98" s="1513"/>
      <c r="B98" s="1513"/>
      <c r="C98" s="27" t="s">
        <v>50</v>
      </c>
      <c r="D98" s="45">
        <v>0</v>
      </c>
      <c r="E98" s="45">
        <v>0</v>
      </c>
      <c r="F98" s="45">
        <v>0</v>
      </c>
      <c r="G98" s="45">
        <v>0</v>
      </c>
      <c r="H98" s="1513"/>
      <c r="I98" s="1513"/>
      <c r="J98" s="1513"/>
      <c r="K98" s="1513"/>
    </row>
    <row r="99" spans="1:11" ht="15" customHeight="1">
      <c r="A99" s="1513"/>
      <c r="B99" s="1513"/>
      <c r="C99" s="27" t="s">
        <v>55</v>
      </c>
      <c r="D99" s="45">
        <v>0</v>
      </c>
      <c r="E99" s="45">
        <v>0</v>
      </c>
      <c r="F99" s="45">
        <v>0</v>
      </c>
      <c r="G99" s="45">
        <v>0</v>
      </c>
      <c r="H99" s="1513"/>
      <c r="I99" s="1513"/>
      <c r="J99" s="1513"/>
      <c r="K99" s="1513"/>
    </row>
    <row r="100" spans="1:11" ht="15" customHeight="1">
      <c r="A100" s="1513"/>
      <c r="B100" s="1513"/>
      <c r="C100" s="27" t="s">
        <v>49</v>
      </c>
      <c r="D100" s="45">
        <v>0</v>
      </c>
      <c r="E100" s="45">
        <v>0</v>
      </c>
      <c r="F100" s="45">
        <v>0</v>
      </c>
      <c r="G100" s="45">
        <v>0</v>
      </c>
      <c r="H100" s="1513"/>
      <c r="I100" s="1513"/>
      <c r="J100" s="1513"/>
      <c r="K100" s="1513"/>
    </row>
    <row r="101" spans="1:11" ht="15" customHeight="1">
      <c r="A101" s="1513"/>
      <c r="B101" s="1513"/>
      <c r="C101" s="27" t="s">
        <v>50</v>
      </c>
      <c r="D101" s="45">
        <v>0</v>
      </c>
      <c r="E101" s="45">
        <v>0</v>
      </c>
      <c r="F101" s="45">
        <v>0</v>
      </c>
      <c r="G101" s="45">
        <v>0</v>
      </c>
      <c r="H101" s="1513"/>
      <c r="I101" s="1513"/>
      <c r="J101" s="1513"/>
      <c r="K101" s="1513"/>
    </row>
    <row r="102" spans="1:11" ht="15" customHeight="1">
      <c r="A102" s="1513"/>
      <c r="B102" s="1513"/>
      <c r="C102" s="27" t="s">
        <v>56</v>
      </c>
      <c r="D102" s="45">
        <v>0</v>
      </c>
      <c r="E102" s="45">
        <v>240000</v>
      </c>
      <c r="F102" s="45">
        <v>240000</v>
      </c>
      <c r="G102" s="45">
        <v>240000</v>
      </c>
      <c r="H102" s="1513"/>
      <c r="I102" s="1513"/>
      <c r="J102" s="1513"/>
      <c r="K102" s="1513"/>
    </row>
    <row r="103" spans="1:11" ht="15" customHeight="1">
      <c r="A103" s="1513"/>
      <c r="B103" s="1513"/>
      <c r="C103" s="27" t="s">
        <v>49</v>
      </c>
      <c r="D103" s="45">
        <v>0</v>
      </c>
      <c r="E103" s="45">
        <v>240000</v>
      </c>
      <c r="F103" s="45">
        <v>240000</v>
      </c>
      <c r="G103" s="45">
        <v>240000</v>
      </c>
      <c r="H103" s="1513"/>
      <c r="I103" s="1513"/>
      <c r="J103" s="1513"/>
      <c r="K103" s="1513"/>
    </row>
    <row r="104" spans="1:11" ht="15" customHeight="1">
      <c r="A104" s="1513"/>
      <c r="B104" s="1513"/>
      <c r="C104" s="27" t="s">
        <v>50</v>
      </c>
      <c r="D104" s="45">
        <v>0</v>
      </c>
      <c r="E104" s="45">
        <v>0</v>
      </c>
      <c r="F104" s="45">
        <v>0</v>
      </c>
      <c r="G104" s="45">
        <v>0</v>
      </c>
      <c r="H104" s="1513"/>
      <c r="I104" s="1513"/>
      <c r="J104" s="1513"/>
      <c r="K104" s="1513"/>
    </row>
    <row r="105" spans="1:11" ht="15" customHeight="1">
      <c r="A105" s="1513"/>
      <c r="B105" s="1513"/>
      <c r="C105" s="27" t="s">
        <v>57</v>
      </c>
      <c r="D105" s="45">
        <v>0</v>
      </c>
      <c r="E105" s="45">
        <v>0</v>
      </c>
      <c r="F105" s="45">
        <v>0</v>
      </c>
      <c r="G105" s="45">
        <v>0</v>
      </c>
      <c r="H105" s="1513"/>
      <c r="I105" s="1513"/>
      <c r="J105" s="1513"/>
      <c r="K105" s="1513"/>
    </row>
    <row r="106" spans="1:11" ht="15" customHeight="1">
      <c r="A106" s="1513"/>
      <c r="B106" s="1513"/>
      <c r="C106" s="27" t="s">
        <v>49</v>
      </c>
      <c r="D106" s="45">
        <v>0</v>
      </c>
      <c r="E106" s="45">
        <v>0</v>
      </c>
      <c r="F106" s="45">
        <v>0</v>
      </c>
      <c r="G106" s="45">
        <v>0</v>
      </c>
      <c r="H106" s="1513"/>
      <c r="I106" s="1513"/>
      <c r="J106" s="1513"/>
      <c r="K106" s="1513"/>
    </row>
    <row r="107" spans="1:11" ht="15" customHeight="1">
      <c r="A107" s="1513"/>
      <c r="B107" s="1513"/>
      <c r="C107" s="27" t="s">
        <v>58</v>
      </c>
      <c r="D107" s="45">
        <v>0</v>
      </c>
      <c r="E107" s="45">
        <v>0</v>
      </c>
      <c r="F107" s="45">
        <v>0</v>
      </c>
      <c r="G107" s="45">
        <v>0</v>
      </c>
      <c r="H107" s="1513"/>
      <c r="I107" s="1513"/>
      <c r="J107" s="1513"/>
      <c r="K107" s="1513"/>
    </row>
    <row r="108" spans="1:11" ht="15" customHeight="1">
      <c r="A108" s="1513"/>
      <c r="B108" s="1513"/>
      <c r="C108" s="27" t="s">
        <v>59</v>
      </c>
      <c r="D108" s="45">
        <v>0</v>
      </c>
      <c r="E108" s="45">
        <v>0</v>
      </c>
      <c r="F108" s="45">
        <v>0</v>
      </c>
      <c r="G108" s="45">
        <v>0</v>
      </c>
      <c r="H108" s="1513"/>
      <c r="I108" s="1513"/>
      <c r="J108" s="1513"/>
      <c r="K108" s="1513"/>
    </row>
    <row r="109" spans="1:11" ht="15" customHeight="1">
      <c r="A109" s="1513"/>
      <c r="B109" s="1513"/>
      <c r="C109" s="27" t="s">
        <v>60</v>
      </c>
      <c r="D109" s="45">
        <v>0</v>
      </c>
      <c r="E109" s="45">
        <v>0</v>
      </c>
      <c r="F109" s="45">
        <v>0</v>
      </c>
      <c r="G109" s="45">
        <v>0</v>
      </c>
      <c r="H109" s="1513"/>
      <c r="I109" s="1513"/>
      <c r="J109" s="1513"/>
      <c r="K109" s="1513"/>
    </row>
    <row r="110" spans="1:11" ht="15" customHeight="1">
      <c r="A110" s="1513"/>
      <c r="B110" s="1513"/>
      <c r="C110" s="27" t="s">
        <v>61</v>
      </c>
      <c r="D110" s="45">
        <v>0</v>
      </c>
      <c r="E110" s="45">
        <v>0</v>
      </c>
      <c r="F110" s="45">
        <v>0</v>
      </c>
      <c r="G110" s="45">
        <v>0</v>
      </c>
      <c r="H110" s="1513"/>
      <c r="I110" s="1513"/>
      <c r="J110" s="1513"/>
      <c r="K110" s="1513"/>
    </row>
    <row r="111" spans="1:11" ht="15" customHeight="1">
      <c r="A111" s="1513"/>
      <c r="B111" s="1513"/>
      <c r="C111" s="27" t="s">
        <v>62</v>
      </c>
      <c r="D111" s="45">
        <v>0</v>
      </c>
      <c r="E111" s="45">
        <v>1000000</v>
      </c>
      <c r="F111" s="45">
        <v>1000000</v>
      </c>
      <c r="G111" s="45">
        <v>1000000</v>
      </c>
      <c r="H111" s="1513"/>
      <c r="I111" s="1513"/>
      <c r="J111" s="1513"/>
      <c r="K111" s="1513"/>
    </row>
    <row r="112" spans="1:11" ht="15" customHeight="1">
      <c r="A112" s="1513"/>
      <c r="B112" s="1513"/>
      <c r="C112" s="27" t="s">
        <v>49</v>
      </c>
      <c r="D112" s="45">
        <v>0</v>
      </c>
      <c r="E112" s="45">
        <v>1000000</v>
      </c>
      <c r="F112" s="45">
        <v>1000000</v>
      </c>
      <c r="G112" s="45">
        <v>1000000</v>
      </c>
      <c r="H112" s="1513"/>
      <c r="I112" s="1513"/>
      <c r="J112" s="1513"/>
      <c r="K112" s="1513"/>
    </row>
    <row r="113" spans="1:11" ht="15" customHeight="1">
      <c r="A113" s="1513"/>
      <c r="B113" s="1513"/>
      <c r="C113" s="27" t="s">
        <v>58</v>
      </c>
      <c r="D113" s="45">
        <v>0</v>
      </c>
      <c r="E113" s="45">
        <v>0</v>
      </c>
      <c r="F113" s="45">
        <v>0</v>
      </c>
      <c r="G113" s="45">
        <v>0</v>
      </c>
      <c r="H113" s="1513"/>
      <c r="I113" s="1513"/>
      <c r="J113" s="1513"/>
      <c r="K113" s="1513"/>
    </row>
    <row r="114" spans="1:11" ht="15" customHeight="1">
      <c r="A114" s="1513"/>
      <c r="B114" s="1513"/>
      <c r="C114" s="27" t="s">
        <v>59</v>
      </c>
      <c r="D114" s="45">
        <v>0</v>
      </c>
      <c r="E114" s="45">
        <v>0</v>
      </c>
      <c r="F114" s="45">
        <v>0</v>
      </c>
      <c r="G114" s="45">
        <v>0</v>
      </c>
      <c r="H114" s="1513"/>
      <c r="I114" s="1513"/>
      <c r="J114" s="1513"/>
      <c r="K114" s="1513"/>
    </row>
    <row r="115" spans="1:11" ht="15" customHeight="1">
      <c r="A115" s="1513"/>
      <c r="B115" s="1513"/>
      <c r="C115" s="27" t="s">
        <v>60</v>
      </c>
      <c r="D115" s="45">
        <v>0</v>
      </c>
      <c r="E115" s="45">
        <v>0</v>
      </c>
      <c r="F115" s="45">
        <v>0</v>
      </c>
      <c r="G115" s="45">
        <v>0</v>
      </c>
      <c r="H115" s="1513"/>
      <c r="I115" s="1513"/>
      <c r="J115" s="1513"/>
      <c r="K115" s="1513"/>
    </row>
    <row r="116" spans="1:11" ht="15" customHeight="1">
      <c r="A116" s="1513"/>
      <c r="B116" s="1513"/>
      <c r="C116" s="27" t="s">
        <v>61</v>
      </c>
      <c r="D116" s="45">
        <v>0</v>
      </c>
      <c r="E116" s="45">
        <v>0</v>
      </c>
      <c r="F116" s="45">
        <v>0</v>
      </c>
      <c r="G116" s="45">
        <v>0</v>
      </c>
      <c r="H116" s="1513"/>
      <c r="I116" s="1513"/>
      <c r="J116" s="1513"/>
      <c r="K116" s="1513"/>
    </row>
    <row r="117" spans="1:11" ht="15" customHeight="1">
      <c r="A117" s="1513"/>
      <c r="B117" s="1513"/>
      <c r="C117" s="27" t="s">
        <v>63</v>
      </c>
      <c r="D117" s="45">
        <v>0</v>
      </c>
      <c r="E117" s="45">
        <v>0</v>
      </c>
      <c r="F117" s="45">
        <v>0</v>
      </c>
      <c r="G117" s="45">
        <v>0</v>
      </c>
      <c r="H117" s="1513"/>
      <c r="I117" s="1513"/>
      <c r="J117" s="1513"/>
      <c r="K117" s="1513"/>
    </row>
    <row r="118" spans="1:11" ht="15" customHeight="1">
      <c r="A118" s="1513"/>
      <c r="B118" s="1513"/>
      <c r="C118" s="27" t="s">
        <v>49</v>
      </c>
      <c r="D118" s="45">
        <v>0</v>
      </c>
      <c r="E118" s="45">
        <v>0</v>
      </c>
      <c r="F118" s="45">
        <v>0</v>
      </c>
      <c r="G118" s="45">
        <v>0</v>
      </c>
      <c r="H118" s="1513"/>
      <c r="I118" s="1513"/>
      <c r="J118" s="1513"/>
      <c r="K118" s="1513"/>
    </row>
    <row r="119" spans="1:11" ht="15" customHeight="1">
      <c r="A119" s="1513"/>
      <c r="B119" s="1513"/>
      <c r="C119" s="27" t="s">
        <v>58</v>
      </c>
      <c r="D119" s="45">
        <v>0</v>
      </c>
      <c r="E119" s="45">
        <v>0</v>
      </c>
      <c r="F119" s="45">
        <v>0</v>
      </c>
      <c r="G119" s="45">
        <v>0</v>
      </c>
      <c r="H119" s="1513"/>
      <c r="I119" s="1513"/>
      <c r="J119" s="1513"/>
      <c r="K119" s="1513"/>
    </row>
    <row r="120" spans="1:11" ht="15" customHeight="1">
      <c r="A120" s="1513"/>
      <c r="B120" s="1513"/>
      <c r="C120" s="27" t="s">
        <v>59</v>
      </c>
      <c r="D120" s="45">
        <v>0</v>
      </c>
      <c r="E120" s="45">
        <v>0</v>
      </c>
      <c r="F120" s="45">
        <v>0</v>
      </c>
      <c r="G120" s="45">
        <v>0</v>
      </c>
      <c r="H120" s="1513"/>
      <c r="I120" s="1513"/>
      <c r="J120" s="1513"/>
      <c r="K120" s="1513"/>
    </row>
    <row r="121" spans="1:11" ht="15" customHeight="1">
      <c r="A121" s="1513"/>
      <c r="B121" s="1513"/>
      <c r="C121" s="27" t="s">
        <v>60</v>
      </c>
      <c r="D121" s="45">
        <v>0</v>
      </c>
      <c r="E121" s="45">
        <v>0</v>
      </c>
      <c r="F121" s="45">
        <v>0</v>
      </c>
      <c r="G121" s="45">
        <v>0</v>
      </c>
      <c r="H121" s="1513"/>
      <c r="I121" s="1513"/>
      <c r="J121" s="1513"/>
      <c r="K121" s="1513"/>
    </row>
    <row r="122" spans="1:11" ht="15" customHeight="1">
      <c r="A122" s="1513"/>
      <c r="B122" s="1513"/>
      <c r="C122" s="27" t="s">
        <v>61</v>
      </c>
      <c r="D122" s="45">
        <v>0</v>
      </c>
      <c r="E122" s="45">
        <v>0</v>
      </c>
      <c r="F122" s="45">
        <v>0</v>
      </c>
      <c r="G122" s="45">
        <v>0</v>
      </c>
      <c r="H122" s="1513"/>
      <c r="I122" s="1513"/>
      <c r="J122" s="1513"/>
      <c r="K122" s="1513"/>
    </row>
    <row r="123" spans="1:11" ht="15" customHeight="1">
      <c r="A123" s="1513"/>
      <c r="B123" s="1513"/>
      <c r="C123" s="27" t="s">
        <v>64</v>
      </c>
      <c r="D123" s="45">
        <v>0</v>
      </c>
      <c r="E123" s="45">
        <v>0</v>
      </c>
      <c r="F123" s="45">
        <v>0</v>
      </c>
      <c r="G123" s="45">
        <v>0</v>
      </c>
      <c r="H123" s="1513"/>
      <c r="I123" s="1513"/>
      <c r="J123" s="1513"/>
      <c r="K123" s="1513"/>
    </row>
    <row r="124" spans="1:11" ht="15" customHeight="1">
      <c r="A124" s="1513"/>
      <c r="B124" s="1513"/>
      <c r="C124" s="27" t="s">
        <v>65</v>
      </c>
      <c r="D124" s="45">
        <v>0</v>
      </c>
      <c r="E124" s="45">
        <v>0</v>
      </c>
      <c r="F124" s="45">
        <v>0</v>
      </c>
      <c r="G124" s="45">
        <v>0</v>
      </c>
      <c r="H124" s="1513"/>
      <c r="I124" s="1513"/>
      <c r="J124" s="1513"/>
      <c r="K124" s="1513"/>
    </row>
    <row r="125" spans="1:11" ht="20.100000000000001" customHeight="1">
      <c r="A125" s="1513"/>
      <c r="B125" s="1513"/>
      <c r="C125" s="47" t="s">
        <v>18</v>
      </c>
      <c r="D125" s="1513"/>
      <c r="E125" s="1513"/>
      <c r="F125" s="1513"/>
      <c r="G125" s="1513"/>
      <c r="H125" s="1513"/>
      <c r="I125" s="1513"/>
      <c r="J125" s="1513"/>
      <c r="K125" s="1513"/>
    </row>
  </sheetData>
  <mergeCells count="17">
    <mergeCell ref="C24:G24"/>
    <mergeCell ref="C1:G1"/>
    <mergeCell ref="C2:G2"/>
    <mergeCell ref="D3:G3"/>
    <mergeCell ref="D4:G4"/>
    <mergeCell ref="D5:G5"/>
    <mergeCell ref="D6:G6"/>
    <mergeCell ref="D7:G7"/>
    <mergeCell ref="C8:G8"/>
    <mergeCell ref="C9:G9"/>
    <mergeCell ref="D10:G10"/>
    <mergeCell ref="D16:G16"/>
    <mergeCell ref="D25:G25"/>
    <mergeCell ref="D26:G26"/>
    <mergeCell ref="D27:G27"/>
    <mergeCell ref="D28:G28"/>
    <mergeCell ref="C37:G37"/>
  </mergeCells>
  <pageMargins left="0" right="0" top="0" bottom="0" header="0" footer="0"/>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183"/>
  <sheetViews>
    <sheetView view="pageBreakPreview" topLeftCell="B131" zoomScale="69" zoomScaleNormal="100" zoomScaleSheetLayoutView="69" workbookViewId="0">
      <selection activeCell="K191" sqref="K191"/>
    </sheetView>
  </sheetViews>
  <sheetFormatPr defaultColWidth="9.125" defaultRowHeight="14.25"/>
  <cols>
    <col min="1" max="1" width="13.25" style="24" hidden="1"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1513"/>
      <c r="B1" s="1513"/>
      <c r="C1" s="1856" t="s">
        <v>0</v>
      </c>
      <c r="D1" s="1857"/>
      <c r="E1" s="1857"/>
      <c r="F1" s="1857"/>
      <c r="G1" s="1857"/>
      <c r="H1" s="1513"/>
      <c r="I1" s="1513"/>
      <c r="J1" s="1513"/>
      <c r="K1" s="1513"/>
    </row>
    <row r="2" spans="1:11" ht="24.95" customHeight="1">
      <c r="A2" s="1513"/>
      <c r="B2" s="1513"/>
      <c r="C2" s="1858" t="s">
        <v>1</v>
      </c>
      <c r="D2" s="1859"/>
      <c r="E2" s="1859"/>
      <c r="F2" s="1859"/>
      <c r="G2" s="1859"/>
      <c r="H2" s="1513"/>
      <c r="I2" s="1513"/>
      <c r="J2" s="1513"/>
      <c r="K2" s="1513"/>
    </row>
    <row r="3" spans="1:11" ht="14.1" customHeight="1">
      <c r="A3" s="1513"/>
      <c r="B3" s="1513"/>
      <c r="C3" s="25" t="s">
        <v>2</v>
      </c>
      <c r="D3" s="1860" t="s">
        <v>2338</v>
      </c>
      <c r="E3" s="1861"/>
      <c r="F3" s="1861"/>
      <c r="G3" s="1861"/>
      <c r="H3" s="1513"/>
      <c r="I3" s="1513"/>
      <c r="J3" s="1513"/>
      <c r="K3" s="1513"/>
    </row>
    <row r="4" spans="1:11" ht="14.1" customHeight="1">
      <c r="A4" s="1513"/>
      <c r="B4" s="1513"/>
      <c r="C4" s="25" t="s">
        <v>4</v>
      </c>
      <c r="D4" s="1860" t="s">
        <v>475</v>
      </c>
      <c r="E4" s="1861"/>
      <c r="F4" s="1861"/>
      <c r="G4" s="1861"/>
      <c r="H4" s="1513"/>
      <c r="I4" s="1513"/>
      <c r="J4" s="1513"/>
      <c r="K4" s="1513"/>
    </row>
    <row r="5" spans="1:11" ht="14.1" customHeight="1">
      <c r="A5" s="1513"/>
      <c r="B5" s="1513"/>
      <c r="C5" s="25" t="s">
        <v>6</v>
      </c>
      <c r="D5" s="1860" t="s">
        <v>532</v>
      </c>
      <c r="E5" s="1861"/>
      <c r="F5" s="1861"/>
      <c r="G5" s="1861"/>
      <c r="H5" s="1513"/>
      <c r="I5" s="1513"/>
      <c r="J5" s="1513"/>
      <c r="K5" s="1513"/>
    </row>
    <row r="6" spans="1:11" ht="14.1" customHeight="1">
      <c r="A6" s="1513"/>
      <c r="B6" s="1513"/>
      <c r="C6" s="25" t="s">
        <v>8</v>
      </c>
      <c r="D6" s="1860" t="s">
        <v>533</v>
      </c>
      <c r="E6" s="1861"/>
      <c r="F6" s="1861"/>
      <c r="G6" s="1861"/>
      <c r="H6" s="1513"/>
      <c r="I6" s="1513"/>
      <c r="J6" s="1513"/>
      <c r="K6" s="1513"/>
    </row>
    <row r="7" spans="1:11" ht="14.1" customHeight="1">
      <c r="A7" s="1513"/>
      <c r="B7" s="1513"/>
      <c r="C7" s="25" t="s">
        <v>10</v>
      </c>
      <c r="D7" s="1862" t="s">
        <v>11</v>
      </c>
      <c r="E7" s="1863"/>
      <c r="F7" s="1863"/>
      <c r="G7" s="1863"/>
      <c r="H7" s="1513"/>
      <c r="I7" s="1513"/>
      <c r="J7" s="1513"/>
      <c r="K7" s="1513"/>
    </row>
    <row r="8" spans="1:11" ht="14.1" customHeight="1">
      <c r="A8" s="1513"/>
      <c r="B8" s="1513"/>
      <c r="C8" s="1864" t="s">
        <v>12</v>
      </c>
      <c r="D8" s="1865"/>
      <c r="E8" s="1865"/>
      <c r="F8" s="1865"/>
      <c r="G8" s="1865"/>
      <c r="H8" s="1513"/>
      <c r="I8" s="1513"/>
      <c r="J8" s="1513"/>
      <c r="K8" s="1513"/>
    </row>
    <row r="9" spans="1:11" ht="72.95" customHeight="1">
      <c r="A9" s="1513"/>
      <c r="B9" s="1513"/>
      <c r="C9" s="1866" t="s">
        <v>2339</v>
      </c>
      <c r="D9" s="1867"/>
      <c r="E9" s="1867"/>
      <c r="F9" s="1867"/>
      <c r="G9" s="1867"/>
      <c r="H9" s="1513"/>
      <c r="I9" s="1513"/>
      <c r="J9" s="1513"/>
      <c r="K9" s="1513"/>
    </row>
    <row r="10" spans="1:11" ht="137.1" customHeight="1">
      <c r="A10" s="1513"/>
      <c r="B10" s="1513"/>
      <c r="C10" s="26" t="s">
        <v>14</v>
      </c>
      <c r="D10" s="1854" t="s">
        <v>2340</v>
      </c>
      <c r="E10" s="1855"/>
      <c r="F10" s="1855"/>
      <c r="G10" s="1855"/>
      <c r="H10" s="1513"/>
      <c r="I10" s="1513"/>
      <c r="J10" s="1513"/>
      <c r="K10" s="1513"/>
    </row>
    <row r="11" spans="1:11" ht="27.95" customHeight="1">
      <c r="A11" s="1513"/>
      <c r="B11" s="1513"/>
      <c r="C11" s="27" t="s">
        <v>209</v>
      </c>
      <c r="D11" s="28">
        <v>2023</v>
      </c>
      <c r="E11" s="28">
        <v>2024</v>
      </c>
      <c r="F11" s="28">
        <v>2025</v>
      </c>
      <c r="G11" s="28">
        <v>2026</v>
      </c>
      <c r="H11" s="1513"/>
      <c r="I11" s="1513"/>
      <c r="J11" s="1513"/>
      <c r="K11" s="1513"/>
    </row>
    <row r="12" spans="1:11" ht="14.1" customHeight="1">
      <c r="A12" s="1513"/>
      <c r="B12" s="1513"/>
      <c r="C12" s="29"/>
      <c r="D12" s="30" t="s">
        <v>22</v>
      </c>
      <c r="E12" s="30" t="s">
        <v>23</v>
      </c>
      <c r="F12" s="30" t="s">
        <v>23</v>
      </c>
      <c r="G12" s="30" t="s">
        <v>23</v>
      </c>
      <c r="H12" s="1513"/>
      <c r="I12" s="1513"/>
      <c r="J12" s="1513"/>
      <c r="K12" s="1513"/>
    </row>
    <row r="13" spans="1:11" ht="20.100000000000001" customHeight="1">
      <c r="A13" s="1513"/>
      <c r="B13" s="1513"/>
      <c r="C13" s="27" t="s">
        <v>2341</v>
      </c>
      <c r="D13" s="31" t="s">
        <v>1719</v>
      </c>
      <c r="E13" s="31" t="s">
        <v>1719</v>
      </c>
      <c r="F13" s="31" t="s">
        <v>1719</v>
      </c>
      <c r="G13" s="31" t="s">
        <v>1719</v>
      </c>
      <c r="H13" s="1513"/>
      <c r="I13" s="1513"/>
      <c r="J13" s="1513"/>
      <c r="K13" s="1513"/>
    </row>
    <row r="14" spans="1:11" ht="14.1" customHeight="1">
      <c r="A14" s="1513"/>
      <c r="B14" s="1513"/>
      <c r="C14" s="27" t="s">
        <v>2342</v>
      </c>
      <c r="D14" s="31" t="s">
        <v>162</v>
      </c>
      <c r="E14" s="31" t="s">
        <v>162</v>
      </c>
      <c r="F14" s="31" t="s">
        <v>162</v>
      </c>
      <c r="G14" s="31" t="s">
        <v>162</v>
      </c>
      <c r="H14" s="1513"/>
      <c r="I14" s="1513"/>
      <c r="J14" s="1513"/>
      <c r="K14" s="1513"/>
    </row>
    <row r="15" spans="1:11" ht="14.1" customHeight="1">
      <c r="A15" s="1513"/>
      <c r="B15" s="1513"/>
      <c r="C15" s="27" t="s">
        <v>2343</v>
      </c>
      <c r="D15" s="31" t="s">
        <v>34</v>
      </c>
      <c r="E15" s="31" t="s">
        <v>34</v>
      </c>
      <c r="F15" s="31" t="s">
        <v>34</v>
      </c>
      <c r="G15" s="31" t="s">
        <v>34</v>
      </c>
      <c r="H15" s="1513"/>
      <c r="I15" s="1513"/>
      <c r="J15" s="1513"/>
      <c r="K15" s="1513"/>
    </row>
    <row r="16" spans="1:11" ht="30.95" customHeight="1">
      <c r="A16" s="1513"/>
      <c r="B16" s="1513"/>
      <c r="C16" s="27" t="s">
        <v>2344</v>
      </c>
      <c r="D16" s="31" t="s">
        <v>1719</v>
      </c>
      <c r="E16" s="31" t="s">
        <v>1719</v>
      </c>
      <c r="F16" s="31" t="s">
        <v>1719</v>
      </c>
      <c r="G16" s="31" t="s">
        <v>1719</v>
      </c>
      <c r="H16" s="1513"/>
      <c r="I16" s="1513"/>
      <c r="J16" s="1513"/>
      <c r="K16" s="1513"/>
    </row>
    <row r="17" spans="1:11" ht="30.95" customHeight="1">
      <c r="A17" s="1513"/>
      <c r="B17" s="1513"/>
      <c r="C17" s="27" t="s">
        <v>2345</v>
      </c>
      <c r="D17" s="31" t="s">
        <v>2127</v>
      </c>
      <c r="E17" s="31" t="s">
        <v>2127</v>
      </c>
      <c r="F17" s="31" t="s">
        <v>2127</v>
      </c>
      <c r="G17" s="31" t="s">
        <v>2127</v>
      </c>
      <c r="H17" s="1513"/>
      <c r="I17" s="1513"/>
      <c r="J17" s="1513"/>
      <c r="K17" s="1513"/>
    </row>
    <row r="18" spans="1:11" ht="93.95" customHeight="1">
      <c r="A18" s="1513"/>
      <c r="B18" s="1513"/>
      <c r="C18" s="26" t="s">
        <v>16</v>
      </c>
      <c r="D18" s="1854" t="s">
        <v>2346</v>
      </c>
      <c r="E18" s="1855"/>
      <c r="F18" s="1855"/>
      <c r="G18" s="1855"/>
      <c r="H18" s="1513"/>
      <c r="I18" s="1513"/>
      <c r="J18" s="1513"/>
      <c r="K18" s="1513"/>
    </row>
    <row r="19" spans="1:11" ht="27.95" customHeight="1">
      <c r="A19" s="1513"/>
      <c r="B19" s="1513"/>
      <c r="C19" s="27" t="s">
        <v>223</v>
      </c>
      <c r="D19" s="28">
        <v>2023</v>
      </c>
      <c r="E19" s="28">
        <v>2024</v>
      </c>
      <c r="F19" s="28">
        <v>2025</v>
      </c>
      <c r="G19" s="28">
        <v>2026</v>
      </c>
      <c r="H19" s="1513"/>
      <c r="I19" s="1513"/>
      <c r="J19" s="1513"/>
      <c r="K19" s="1513"/>
    </row>
    <row r="20" spans="1:11" ht="14.1" customHeight="1">
      <c r="A20" s="1513"/>
      <c r="B20" s="1513"/>
      <c r="C20" s="29"/>
      <c r="D20" s="30" t="s">
        <v>22</v>
      </c>
      <c r="E20" s="30" t="s">
        <v>23</v>
      </c>
      <c r="F20" s="30" t="s">
        <v>23</v>
      </c>
      <c r="G20" s="30" t="s">
        <v>23</v>
      </c>
      <c r="H20" s="1513"/>
      <c r="I20" s="1513"/>
      <c r="J20" s="1513"/>
      <c r="K20" s="1513"/>
    </row>
    <row r="21" spans="1:11" ht="20.100000000000001" customHeight="1">
      <c r="A21" s="1513"/>
      <c r="B21" s="1513"/>
      <c r="C21" s="27" t="s">
        <v>2347</v>
      </c>
      <c r="D21" s="31" t="s">
        <v>126</v>
      </c>
      <c r="E21" s="31" t="s">
        <v>126</v>
      </c>
      <c r="F21" s="31" t="s">
        <v>126</v>
      </c>
      <c r="G21" s="31" t="s">
        <v>126</v>
      </c>
      <c r="H21" s="1513"/>
      <c r="I21" s="1513"/>
      <c r="J21" s="1513"/>
      <c r="K21" s="1513"/>
    </row>
    <row r="22" spans="1:11" ht="30.95" customHeight="1">
      <c r="A22" s="1513"/>
      <c r="B22" s="1513"/>
      <c r="C22" s="27" t="s">
        <v>2348</v>
      </c>
      <c r="D22" s="31" t="s">
        <v>2349</v>
      </c>
      <c r="E22" s="31" t="s">
        <v>2349</v>
      </c>
      <c r="F22" s="31" t="s">
        <v>2349</v>
      </c>
      <c r="G22" s="31" t="s">
        <v>2349</v>
      </c>
      <c r="H22" s="1513"/>
      <c r="I22" s="1513"/>
      <c r="J22" s="1513"/>
      <c r="K22" s="1513"/>
    </row>
    <row r="23" spans="1:11" ht="30.95" customHeight="1">
      <c r="A23" s="1513"/>
      <c r="B23" s="1513"/>
      <c r="C23" s="27" t="s">
        <v>2350</v>
      </c>
      <c r="D23" s="31" t="s">
        <v>73</v>
      </c>
      <c r="E23" s="31" t="s">
        <v>73</v>
      </c>
      <c r="F23" s="31" t="s">
        <v>73</v>
      </c>
      <c r="G23" s="31" t="s">
        <v>73</v>
      </c>
      <c r="H23" s="1513"/>
      <c r="I23" s="1513"/>
      <c r="J23" s="1513"/>
      <c r="K23" s="1513"/>
    </row>
    <row r="24" spans="1:11" ht="14.1" customHeight="1">
      <c r="A24" s="1513"/>
      <c r="B24" s="1513"/>
      <c r="C24" s="1852" t="s">
        <v>27</v>
      </c>
      <c r="D24" s="1853"/>
      <c r="E24" s="1853"/>
      <c r="F24" s="1853"/>
      <c r="G24" s="1853"/>
      <c r="H24" s="1513"/>
      <c r="I24" s="1513"/>
      <c r="J24" s="1513"/>
      <c r="K24" s="1513"/>
    </row>
    <row r="25" spans="1:11" ht="14.1" customHeight="1">
      <c r="A25" s="1513"/>
      <c r="B25" s="1513"/>
      <c r="C25" s="32" t="s">
        <v>2351</v>
      </c>
      <c r="D25" s="1852" t="s">
        <v>2352</v>
      </c>
      <c r="E25" s="1853"/>
      <c r="F25" s="1853"/>
      <c r="G25" s="1853"/>
      <c r="H25" s="1513"/>
      <c r="I25" s="1513"/>
      <c r="J25" s="1513"/>
      <c r="K25" s="1513"/>
    </row>
    <row r="26" spans="1:11" ht="27" customHeight="1">
      <c r="A26" s="1513"/>
      <c r="B26" s="1513"/>
      <c r="C26" s="33" t="s">
        <v>19</v>
      </c>
      <c r="D26" s="1850" t="s">
        <v>2353</v>
      </c>
      <c r="E26" s="1851"/>
      <c r="F26" s="1851"/>
      <c r="G26" s="1851"/>
      <c r="H26" s="1513"/>
      <c r="I26" s="1513"/>
      <c r="J26" s="1513"/>
      <c r="K26" s="1513"/>
    </row>
    <row r="27" spans="1:11" ht="27" customHeight="1">
      <c r="A27" s="1513"/>
      <c r="B27" s="1513"/>
      <c r="C27" s="34" t="s">
        <v>20</v>
      </c>
      <c r="D27" s="1846" t="s">
        <v>2354</v>
      </c>
      <c r="E27" s="1847"/>
      <c r="F27" s="1847"/>
      <c r="G27" s="1847"/>
      <c r="H27" s="1513"/>
      <c r="I27" s="1513"/>
      <c r="J27" s="1513"/>
      <c r="K27" s="1513"/>
    </row>
    <row r="28" spans="1:11" ht="27" customHeight="1">
      <c r="A28" s="1513"/>
      <c r="B28" s="1513"/>
      <c r="C28" s="34" t="s">
        <v>21</v>
      </c>
      <c r="D28" s="1846" t="s">
        <v>2355</v>
      </c>
      <c r="E28" s="1847"/>
      <c r="F28" s="1847"/>
      <c r="G28" s="1847"/>
      <c r="H28" s="1513"/>
      <c r="I28" s="1513"/>
      <c r="J28" s="1513"/>
      <c r="K28" s="1513"/>
    </row>
    <row r="29" spans="1:11" ht="15" customHeight="1">
      <c r="A29" s="1513"/>
      <c r="B29" s="1513"/>
      <c r="C29" s="1514"/>
      <c r="D29" s="36">
        <v>2023</v>
      </c>
      <c r="E29" s="36">
        <v>2024</v>
      </c>
      <c r="F29" s="36">
        <v>2025</v>
      </c>
      <c r="G29" s="36">
        <v>2026</v>
      </c>
      <c r="H29" s="1513"/>
      <c r="I29" s="1513"/>
      <c r="J29" s="1513"/>
      <c r="K29" s="1513"/>
    </row>
    <row r="30" spans="1:11" ht="15" customHeight="1">
      <c r="A30" s="1513"/>
      <c r="B30" s="1513"/>
      <c r="C30" s="1515"/>
      <c r="D30" s="38" t="s">
        <v>22</v>
      </c>
      <c r="E30" s="38" t="s">
        <v>23</v>
      </c>
      <c r="F30" s="38" t="s">
        <v>23</v>
      </c>
      <c r="G30" s="38" t="s">
        <v>23</v>
      </c>
      <c r="H30" s="1513"/>
      <c r="I30" s="1513"/>
      <c r="J30" s="1513"/>
      <c r="K30" s="1513"/>
    </row>
    <row r="31" spans="1:11" ht="14.1" customHeight="1">
      <c r="A31" s="1513"/>
      <c r="B31" s="1513"/>
      <c r="C31" s="27" t="s">
        <v>33</v>
      </c>
      <c r="D31" s="31" t="s">
        <v>34</v>
      </c>
      <c r="E31" s="31" t="s">
        <v>34</v>
      </c>
      <c r="F31" s="31" t="s">
        <v>34</v>
      </c>
      <c r="G31" s="31" t="s">
        <v>34</v>
      </c>
      <c r="H31" s="1513"/>
      <c r="I31" s="1513"/>
      <c r="J31" s="1513"/>
      <c r="K31" s="1513"/>
    </row>
    <row r="32" spans="1:11" ht="14.1" customHeight="1">
      <c r="A32" s="1513"/>
      <c r="B32" s="1513"/>
      <c r="C32" s="27" t="s">
        <v>35</v>
      </c>
      <c r="D32" s="31" t="s">
        <v>2356</v>
      </c>
      <c r="E32" s="31" t="s">
        <v>2357</v>
      </c>
      <c r="F32" s="31" t="s">
        <v>2358</v>
      </c>
      <c r="G32" s="31" t="s">
        <v>2358</v>
      </c>
      <c r="H32" s="1513"/>
      <c r="I32" s="1513"/>
      <c r="J32" s="1513"/>
      <c r="K32" s="1513"/>
    </row>
    <row r="33" spans="1:11" ht="14.1" customHeight="1">
      <c r="A33" s="1513"/>
      <c r="B33" s="1513"/>
      <c r="C33" s="27" t="s">
        <v>40</v>
      </c>
      <c r="D33" s="31" t="s">
        <v>2356</v>
      </c>
      <c r="E33" s="31" t="s">
        <v>2357</v>
      </c>
      <c r="F33" s="31" t="s">
        <v>2358</v>
      </c>
      <c r="G33" s="31" t="s">
        <v>2358</v>
      </c>
      <c r="H33" s="1513"/>
      <c r="I33" s="1513"/>
      <c r="J33" s="1513"/>
      <c r="K33" s="1513"/>
    </row>
    <row r="34" spans="1:11" ht="14.1" customHeight="1">
      <c r="A34" s="1513"/>
      <c r="B34" s="1513"/>
      <c r="C34" s="27" t="s">
        <v>41</v>
      </c>
      <c r="D34" s="31" t="s">
        <v>18</v>
      </c>
      <c r="E34" s="31" t="s">
        <v>42</v>
      </c>
      <c r="F34" s="31" t="s">
        <v>42</v>
      </c>
      <c r="G34" s="31" t="s">
        <v>42</v>
      </c>
      <c r="H34" s="1513"/>
      <c r="I34" s="1513"/>
      <c r="J34" s="1513"/>
      <c r="K34" s="1513"/>
    </row>
    <row r="35" spans="1:11" ht="14.1" customHeight="1">
      <c r="A35" s="1513"/>
      <c r="B35" s="1513"/>
      <c r="C35" s="27" t="s">
        <v>43</v>
      </c>
      <c r="D35" s="31" t="s">
        <v>18</v>
      </c>
      <c r="E35" s="31" t="s">
        <v>2359</v>
      </c>
      <c r="F35" s="31" t="s">
        <v>2360</v>
      </c>
      <c r="G35" s="31" t="s">
        <v>42</v>
      </c>
      <c r="H35" s="1513"/>
      <c r="I35" s="1513"/>
      <c r="J35" s="1513"/>
      <c r="K35" s="1513"/>
    </row>
    <row r="36" spans="1:11" ht="14.1" customHeight="1">
      <c r="A36" s="1513"/>
      <c r="B36" s="1513"/>
      <c r="C36" s="27" t="s">
        <v>47</v>
      </c>
      <c r="D36" s="31" t="s">
        <v>18</v>
      </c>
      <c r="E36" s="31" t="s">
        <v>2359</v>
      </c>
      <c r="F36" s="31" t="s">
        <v>2360</v>
      </c>
      <c r="G36" s="31" t="s">
        <v>42</v>
      </c>
      <c r="H36" s="1513"/>
      <c r="I36" s="1513"/>
      <c r="J36" s="1513"/>
      <c r="K36" s="1513"/>
    </row>
    <row r="37" spans="1:11" ht="14.1" customHeight="1">
      <c r="A37" s="1513"/>
      <c r="B37" s="1513"/>
      <c r="C37" s="1848" t="s">
        <v>24</v>
      </c>
      <c r="D37" s="1849"/>
      <c r="E37" s="1849"/>
      <c r="F37" s="1849"/>
      <c r="G37" s="1849"/>
      <c r="H37" s="1513"/>
      <c r="I37" s="1513"/>
      <c r="J37" s="1513"/>
      <c r="K37" s="1513"/>
    </row>
    <row r="38" spans="1:11" ht="14.1" customHeight="1">
      <c r="A38" s="1513"/>
      <c r="B38" s="1513"/>
      <c r="C38" s="1514"/>
      <c r="D38" s="36">
        <v>2023</v>
      </c>
      <c r="E38" s="36">
        <v>2024</v>
      </c>
      <c r="F38" s="36">
        <v>2025</v>
      </c>
      <c r="G38" s="36">
        <v>2026</v>
      </c>
      <c r="H38" s="1513"/>
      <c r="I38" s="1513"/>
      <c r="J38" s="1513"/>
      <c r="K38" s="1513"/>
    </row>
    <row r="39" spans="1:11" ht="14.1" customHeight="1">
      <c r="A39" s="1513"/>
      <c r="B39" s="1513"/>
      <c r="C39" s="1515"/>
      <c r="D39" s="38" t="s">
        <v>22</v>
      </c>
      <c r="E39" s="38" t="s">
        <v>23</v>
      </c>
      <c r="F39" s="38" t="s">
        <v>23</v>
      </c>
      <c r="G39" s="38" t="s">
        <v>23</v>
      </c>
      <c r="H39" s="1513"/>
      <c r="I39" s="1513"/>
      <c r="J39" s="1513"/>
      <c r="K39" s="1513"/>
    </row>
    <row r="40" spans="1:11" ht="14.1" customHeight="1">
      <c r="A40" s="1513"/>
      <c r="B40" s="1513"/>
      <c r="C40" s="39" t="s">
        <v>48</v>
      </c>
      <c r="D40" s="40">
        <v>0</v>
      </c>
      <c r="E40" s="40">
        <v>10800000</v>
      </c>
      <c r="F40" s="40">
        <v>11100000</v>
      </c>
      <c r="G40" s="40">
        <v>11100000</v>
      </c>
      <c r="H40" s="1513"/>
      <c r="I40" s="1513"/>
      <c r="J40" s="1513"/>
      <c r="K40" s="1513"/>
    </row>
    <row r="41" spans="1:11" ht="14.1" customHeight="1">
      <c r="A41" s="1513"/>
      <c r="B41" s="1513"/>
      <c r="C41" s="39" t="s">
        <v>49</v>
      </c>
      <c r="D41" s="40">
        <v>0</v>
      </c>
      <c r="E41" s="40">
        <v>10800000</v>
      </c>
      <c r="F41" s="40">
        <v>11100000</v>
      </c>
      <c r="G41" s="40">
        <v>11100000</v>
      </c>
      <c r="H41" s="1513"/>
      <c r="I41" s="1513"/>
      <c r="J41" s="1513"/>
      <c r="K41" s="1513"/>
    </row>
    <row r="42" spans="1:11" ht="14.1" customHeight="1">
      <c r="A42" s="1513"/>
      <c r="B42" s="1513"/>
      <c r="C42" s="39" t="s">
        <v>50</v>
      </c>
      <c r="D42" s="40">
        <v>0</v>
      </c>
      <c r="E42" s="40">
        <v>0</v>
      </c>
      <c r="F42" s="40">
        <v>0</v>
      </c>
      <c r="G42" s="40">
        <v>0</v>
      </c>
      <c r="H42" s="1513"/>
      <c r="I42" s="1513"/>
      <c r="J42" s="1513"/>
      <c r="K42" s="1513"/>
    </row>
    <row r="43" spans="1:11" ht="14.1" customHeight="1">
      <c r="A43" s="1513"/>
      <c r="B43" s="1513"/>
      <c r="C43" s="39" t="s">
        <v>51</v>
      </c>
      <c r="D43" s="40">
        <v>0</v>
      </c>
      <c r="E43" s="40">
        <v>1760000</v>
      </c>
      <c r="F43" s="40">
        <v>1859000</v>
      </c>
      <c r="G43" s="40">
        <v>1859000</v>
      </c>
      <c r="H43" s="1513"/>
      <c r="I43" s="1513"/>
      <c r="J43" s="1513"/>
      <c r="K43" s="1513"/>
    </row>
    <row r="44" spans="1:11" ht="14.1" customHeight="1">
      <c r="A44" s="1513"/>
      <c r="B44" s="1513"/>
      <c r="C44" s="39" t="s">
        <v>49</v>
      </c>
      <c r="D44" s="40">
        <v>0</v>
      </c>
      <c r="E44" s="40">
        <v>1760000</v>
      </c>
      <c r="F44" s="40">
        <v>1859000</v>
      </c>
      <c r="G44" s="40">
        <v>1859000</v>
      </c>
      <c r="H44" s="1513"/>
      <c r="I44" s="1513"/>
      <c r="J44" s="1513"/>
      <c r="K44" s="1513"/>
    </row>
    <row r="45" spans="1:11" ht="14.1" customHeight="1">
      <c r="A45" s="1513"/>
      <c r="B45" s="1513"/>
      <c r="C45" s="39" t="s">
        <v>50</v>
      </c>
      <c r="D45" s="40">
        <v>0</v>
      </c>
      <c r="E45" s="40">
        <v>0</v>
      </c>
      <c r="F45" s="40">
        <v>0</v>
      </c>
      <c r="G45" s="40">
        <v>0</v>
      </c>
      <c r="H45" s="1513"/>
      <c r="I45" s="1513"/>
      <c r="J45" s="1513"/>
      <c r="K45" s="1513"/>
    </row>
    <row r="46" spans="1:11" ht="14.1" customHeight="1">
      <c r="A46" s="1513"/>
      <c r="B46" s="1513"/>
      <c r="C46" s="39" t="s">
        <v>52</v>
      </c>
      <c r="D46" s="40">
        <v>0</v>
      </c>
      <c r="E46" s="40">
        <v>4440000</v>
      </c>
      <c r="F46" s="40">
        <v>4440000</v>
      </c>
      <c r="G46" s="40">
        <v>4440000</v>
      </c>
      <c r="H46" s="1513"/>
      <c r="I46" s="1513"/>
      <c r="J46" s="1513"/>
      <c r="K46" s="1513"/>
    </row>
    <row r="47" spans="1:11" ht="14.1" customHeight="1">
      <c r="A47" s="1513"/>
      <c r="B47" s="1513"/>
      <c r="C47" s="39" t="s">
        <v>49</v>
      </c>
      <c r="D47" s="40">
        <v>0</v>
      </c>
      <c r="E47" s="40">
        <v>4440000</v>
      </c>
      <c r="F47" s="40">
        <v>4440000</v>
      </c>
      <c r="G47" s="40">
        <v>4440000</v>
      </c>
      <c r="H47" s="1513"/>
      <c r="I47" s="1513"/>
      <c r="J47" s="1513"/>
      <c r="K47" s="1513"/>
    </row>
    <row r="48" spans="1:11" ht="14.1" customHeight="1">
      <c r="A48" s="1513"/>
      <c r="B48" s="1513"/>
      <c r="C48" s="39" t="s">
        <v>50</v>
      </c>
      <c r="D48" s="40">
        <v>0</v>
      </c>
      <c r="E48" s="40">
        <v>0</v>
      </c>
      <c r="F48" s="40">
        <v>0</v>
      </c>
      <c r="G48" s="40">
        <v>0</v>
      </c>
      <c r="H48" s="1513"/>
      <c r="I48" s="1513"/>
      <c r="J48" s="1513"/>
      <c r="K48" s="1513"/>
    </row>
    <row r="49" spans="1:11" ht="14.1" customHeight="1">
      <c r="A49" s="1513"/>
      <c r="B49" s="1513"/>
      <c r="C49" s="39" t="s">
        <v>53</v>
      </c>
      <c r="D49" s="40">
        <v>0</v>
      </c>
      <c r="E49" s="40">
        <v>0</v>
      </c>
      <c r="F49" s="40">
        <v>0</v>
      </c>
      <c r="G49" s="40">
        <v>0</v>
      </c>
      <c r="H49" s="1513"/>
      <c r="I49" s="1513"/>
      <c r="J49" s="1513"/>
      <c r="K49" s="1513"/>
    </row>
    <row r="50" spans="1:11" ht="14.1" customHeight="1">
      <c r="A50" s="1513"/>
      <c r="B50" s="1513"/>
      <c r="C50" s="39" t="s">
        <v>49</v>
      </c>
      <c r="D50" s="40">
        <v>0</v>
      </c>
      <c r="E50" s="40">
        <v>0</v>
      </c>
      <c r="F50" s="40">
        <v>0</v>
      </c>
      <c r="G50" s="40">
        <v>0</v>
      </c>
      <c r="H50" s="1513"/>
      <c r="I50" s="1513"/>
      <c r="J50" s="1513"/>
      <c r="K50" s="1513"/>
    </row>
    <row r="51" spans="1:11" ht="14.1" customHeight="1">
      <c r="A51" s="1513"/>
      <c r="B51" s="1513"/>
      <c r="C51" s="39" t="s">
        <v>50</v>
      </c>
      <c r="D51" s="40">
        <v>0</v>
      </c>
      <c r="E51" s="40">
        <v>0</v>
      </c>
      <c r="F51" s="40">
        <v>0</v>
      </c>
      <c r="G51" s="40">
        <v>0</v>
      </c>
      <c r="H51" s="1513"/>
      <c r="I51" s="1513"/>
      <c r="J51" s="1513"/>
      <c r="K51" s="1513"/>
    </row>
    <row r="52" spans="1:11" ht="14.1" customHeight="1">
      <c r="A52" s="1513"/>
      <c r="B52" s="1513"/>
      <c r="C52" s="39" t="s">
        <v>54</v>
      </c>
      <c r="D52" s="40">
        <v>0</v>
      </c>
      <c r="E52" s="40">
        <v>0</v>
      </c>
      <c r="F52" s="40">
        <v>0</v>
      </c>
      <c r="G52" s="40">
        <v>0</v>
      </c>
      <c r="H52" s="1513"/>
      <c r="I52" s="1513"/>
      <c r="J52" s="1513"/>
      <c r="K52" s="1513"/>
    </row>
    <row r="53" spans="1:11" ht="14.1" customHeight="1">
      <c r="A53" s="1513"/>
      <c r="B53" s="1513"/>
      <c r="C53" s="39" t="s">
        <v>49</v>
      </c>
      <c r="D53" s="40">
        <v>0</v>
      </c>
      <c r="E53" s="40">
        <v>0</v>
      </c>
      <c r="F53" s="40">
        <v>0</v>
      </c>
      <c r="G53" s="40">
        <v>0</v>
      </c>
      <c r="H53" s="1513"/>
      <c r="I53" s="1513"/>
      <c r="J53" s="1513"/>
      <c r="K53" s="1513"/>
    </row>
    <row r="54" spans="1:11" ht="14.1" customHeight="1">
      <c r="A54" s="1513"/>
      <c r="B54" s="1513"/>
      <c r="C54" s="39" t="s">
        <v>50</v>
      </c>
      <c r="D54" s="40">
        <v>0</v>
      </c>
      <c r="E54" s="40">
        <v>0</v>
      </c>
      <c r="F54" s="40">
        <v>0</v>
      </c>
      <c r="G54" s="40">
        <v>0</v>
      </c>
      <c r="H54" s="1513"/>
      <c r="I54" s="1513"/>
      <c r="J54" s="1513"/>
      <c r="K54" s="1513"/>
    </row>
    <row r="55" spans="1:11" ht="14.1" customHeight="1">
      <c r="A55" s="1513"/>
      <c r="B55" s="1513"/>
      <c r="C55" s="39" t="s">
        <v>55</v>
      </c>
      <c r="D55" s="40">
        <v>0</v>
      </c>
      <c r="E55" s="40">
        <v>300000</v>
      </c>
      <c r="F55" s="40">
        <v>300000</v>
      </c>
      <c r="G55" s="40">
        <v>300000</v>
      </c>
      <c r="H55" s="1513"/>
      <c r="I55" s="1513"/>
      <c r="J55" s="1513"/>
      <c r="K55" s="1513"/>
    </row>
    <row r="56" spans="1:11" ht="14.1" customHeight="1">
      <c r="A56" s="1513"/>
      <c r="B56" s="1513"/>
      <c r="C56" s="39" t="s">
        <v>49</v>
      </c>
      <c r="D56" s="40">
        <v>0</v>
      </c>
      <c r="E56" s="40">
        <v>300000</v>
      </c>
      <c r="F56" s="40">
        <v>300000</v>
      </c>
      <c r="G56" s="40">
        <v>300000</v>
      </c>
      <c r="H56" s="1513"/>
      <c r="I56" s="1513"/>
      <c r="J56" s="1513"/>
      <c r="K56" s="1513"/>
    </row>
    <row r="57" spans="1:11" ht="14.1" customHeight="1">
      <c r="A57" s="1513"/>
      <c r="B57" s="1513"/>
      <c r="C57" s="39" t="s">
        <v>50</v>
      </c>
      <c r="D57" s="40">
        <v>0</v>
      </c>
      <c r="E57" s="40">
        <v>0</v>
      </c>
      <c r="F57" s="40">
        <v>0</v>
      </c>
      <c r="G57" s="40">
        <v>0</v>
      </c>
      <c r="H57" s="1513"/>
      <c r="I57" s="1513"/>
      <c r="J57" s="1513"/>
      <c r="K57" s="1513"/>
    </row>
    <row r="58" spans="1:11" ht="14.1" customHeight="1">
      <c r="A58" s="1513"/>
      <c r="B58" s="1513"/>
      <c r="C58" s="39" t="s">
        <v>56</v>
      </c>
      <c r="D58" s="40">
        <v>0</v>
      </c>
      <c r="E58" s="40">
        <v>100000</v>
      </c>
      <c r="F58" s="40">
        <v>100000</v>
      </c>
      <c r="G58" s="40">
        <v>100000</v>
      </c>
      <c r="H58" s="1513"/>
      <c r="I58" s="1513"/>
      <c r="J58" s="1513"/>
      <c r="K58" s="1513"/>
    </row>
    <row r="59" spans="1:11" ht="14.1" customHeight="1">
      <c r="A59" s="1513"/>
      <c r="B59" s="1513"/>
      <c r="C59" s="39" t="s">
        <v>49</v>
      </c>
      <c r="D59" s="40">
        <v>0</v>
      </c>
      <c r="E59" s="40">
        <v>100000</v>
      </c>
      <c r="F59" s="40">
        <v>100000</v>
      </c>
      <c r="G59" s="40">
        <v>100000</v>
      </c>
      <c r="H59" s="1513"/>
      <c r="I59" s="1513"/>
      <c r="J59" s="1513"/>
      <c r="K59" s="1513"/>
    </row>
    <row r="60" spans="1:11" ht="14.1" customHeight="1">
      <c r="A60" s="1513"/>
      <c r="B60" s="1513"/>
      <c r="C60" s="39" t="s">
        <v>50</v>
      </c>
      <c r="D60" s="40">
        <v>0</v>
      </c>
      <c r="E60" s="40">
        <v>0</v>
      </c>
      <c r="F60" s="40">
        <v>0</v>
      </c>
      <c r="G60" s="40">
        <v>0</v>
      </c>
      <c r="H60" s="1513"/>
      <c r="I60" s="1513"/>
      <c r="J60" s="1513"/>
      <c r="K60" s="1513"/>
    </row>
    <row r="61" spans="1:11" ht="14.1" customHeight="1">
      <c r="A61" s="1513"/>
      <c r="B61" s="1513"/>
      <c r="C61" s="39" t="s">
        <v>57</v>
      </c>
      <c r="D61" s="40">
        <v>0</v>
      </c>
      <c r="E61" s="40">
        <v>0</v>
      </c>
      <c r="F61" s="40">
        <v>0</v>
      </c>
      <c r="G61" s="40">
        <v>0</v>
      </c>
      <c r="H61" s="1513"/>
      <c r="I61" s="1513"/>
      <c r="J61" s="1513"/>
      <c r="K61" s="1513"/>
    </row>
    <row r="62" spans="1:11" ht="14.1" customHeight="1">
      <c r="A62" s="1513"/>
      <c r="B62" s="1513"/>
      <c r="C62" s="39" t="s">
        <v>49</v>
      </c>
      <c r="D62" s="40">
        <v>0</v>
      </c>
      <c r="E62" s="40">
        <v>0</v>
      </c>
      <c r="F62" s="40">
        <v>0</v>
      </c>
      <c r="G62" s="40">
        <v>0</v>
      </c>
      <c r="H62" s="1513"/>
      <c r="I62" s="1513"/>
      <c r="J62" s="1513"/>
      <c r="K62" s="1513"/>
    </row>
    <row r="63" spans="1:11" ht="14.1" customHeight="1">
      <c r="A63" s="1513"/>
      <c r="B63" s="1513"/>
      <c r="C63" s="39" t="s">
        <v>58</v>
      </c>
      <c r="D63" s="40">
        <v>0</v>
      </c>
      <c r="E63" s="40">
        <v>0</v>
      </c>
      <c r="F63" s="40">
        <v>0</v>
      </c>
      <c r="G63" s="40">
        <v>0</v>
      </c>
      <c r="H63" s="1513"/>
      <c r="I63" s="1513"/>
      <c r="J63" s="1513"/>
      <c r="K63" s="1513"/>
    </row>
    <row r="64" spans="1:11" ht="14.1" customHeight="1">
      <c r="A64" s="1513"/>
      <c r="B64" s="1513"/>
      <c r="C64" s="39" t="s">
        <v>59</v>
      </c>
      <c r="D64" s="40">
        <v>0</v>
      </c>
      <c r="E64" s="40">
        <v>0</v>
      </c>
      <c r="F64" s="40">
        <v>0</v>
      </c>
      <c r="G64" s="40">
        <v>0</v>
      </c>
      <c r="H64" s="1513"/>
      <c r="I64" s="1513"/>
      <c r="J64" s="1513"/>
      <c r="K64" s="1513"/>
    </row>
    <row r="65" spans="1:11" ht="14.1" customHeight="1">
      <c r="A65" s="1513"/>
      <c r="B65" s="1513"/>
      <c r="C65" s="39" t="s">
        <v>60</v>
      </c>
      <c r="D65" s="40">
        <v>0</v>
      </c>
      <c r="E65" s="40">
        <v>0</v>
      </c>
      <c r="F65" s="40">
        <v>0</v>
      </c>
      <c r="G65" s="40">
        <v>0</v>
      </c>
      <c r="H65" s="1513"/>
      <c r="I65" s="1513"/>
      <c r="J65" s="1513"/>
      <c r="K65" s="1513"/>
    </row>
    <row r="66" spans="1:11" ht="14.1" customHeight="1">
      <c r="A66" s="1513"/>
      <c r="B66" s="1513"/>
      <c r="C66" s="39" t="s">
        <v>61</v>
      </c>
      <c r="D66" s="40">
        <v>0</v>
      </c>
      <c r="E66" s="40">
        <v>0</v>
      </c>
      <c r="F66" s="40">
        <v>0</v>
      </c>
      <c r="G66" s="40">
        <v>0</v>
      </c>
      <c r="H66" s="1513"/>
      <c r="I66" s="1513"/>
      <c r="J66" s="1513"/>
      <c r="K66" s="1513"/>
    </row>
    <row r="67" spans="1:11" ht="14.1" customHeight="1">
      <c r="A67" s="1513"/>
      <c r="B67" s="1513"/>
      <c r="C67" s="39" t="s">
        <v>62</v>
      </c>
      <c r="D67" s="40">
        <v>0</v>
      </c>
      <c r="E67" s="40">
        <v>0</v>
      </c>
      <c r="F67" s="40">
        <v>0</v>
      </c>
      <c r="G67" s="40">
        <v>0</v>
      </c>
      <c r="H67" s="1513"/>
      <c r="I67" s="1513"/>
      <c r="J67" s="1513"/>
      <c r="K67" s="1513"/>
    </row>
    <row r="68" spans="1:11" ht="14.1" customHeight="1">
      <c r="A68" s="1513"/>
      <c r="B68" s="1513"/>
      <c r="C68" s="39" t="s">
        <v>49</v>
      </c>
      <c r="D68" s="40">
        <v>0</v>
      </c>
      <c r="E68" s="40">
        <v>0</v>
      </c>
      <c r="F68" s="40">
        <v>0</v>
      </c>
      <c r="G68" s="40">
        <v>0</v>
      </c>
      <c r="H68" s="1513"/>
      <c r="I68" s="1513"/>
      <c r="J68" s="1513"/>
      <c r="K68" s="1513"/>
    </row>
    <row r="69" spans="1:11" ht="14.1" customHeight="1">
      <c r="A69" s="1513"/>
      <c r="B69" s="1513"/>
      <c r="C69" s="39" t="s">
        <v>58</v>
      </c>
      <c r="D69" s="40">
        <v>0</v>
      </c>
      <c r="E69" s="40">
        <v>0</v>
      </c>
      <c r="F69" s="40">
        <v>0</v>
      </c>
      <c r="G69" s="40">
        <v>0</v>
      </c>
      <c r="H69" s="1513"/>
      <c r="I69" s="1513"/>
      <c r="J69" s="1513"/>
      <c r="K69" s="1513"/>
    </row>
    <row r="70" spans="1:11" ht="14.1" customHeight="1">
      <c r="A70" s="1513"/>
      <c r="B70" s="1513"/>
      <c r="C70" s="39" t="s">
        <v>59</v>
      </c>
      <c r="D70" s="40">
        <v>0</v>
      </c>
      <c r="E70" s="40">
        <v>0</v>
      </c>
      <c r="F70" s="40">
        <v>0</v>
      </c>
      <c r="G70" s="40">
        <v>0</v>
      </c>
      <c r="H70" s="1513"/>
      <c r="I70" s="1513"/>
      <c r="J70" s="1513"/>
      <c r="K70" s="1513"/>
    </row>
    <row r="71" spans="1:11" ht="14.1" customHeight="1">
      <c r="A71" s="1513"/>
      <c r="B71" s="1513"/>
      <c r="C71" s="39" t="s">
        <v>60</v>
      </c>
      <c r="D71" s="40">
        <v>0</v>
      </c>
      <c r="E71" s="40">
        <v>0</v>
      </c>
      <c r="F71" s="40">
        <v>0</v>
      </c>
      <c r="G71" s="40">
        <v>0</v>
      </c>
      <c r="H71" s="1513"/>
      <c r="I71" s="1513"/>
      <c r="J71" s="1513"/>
      <c r="K71" s="1513"/>
    </row>
    <row r="72" spans="1:11" ht="14.1" customHeight="1">
      <c r="A72" s="1513"/>
      <c r="B72" s="1513"/>
      <c r="C72" s="39" t="s">
        <v>61</v>
      </c>
      <c r="D72" s="40">
        <v>0</v>
      </c>
      <c r="E72" s="40">
        <v>0</v>
      </c>
      <c r="F72" s="40">
        <v>0</v>
      </c>
      <c r="G72" s="40">
        <v>0</v>
      </c>
      <c r="H72" s="1513"/>
      <c r="I72" s="1513"/>
      <c r="J72" s="1513"/>
      <c r="K72" s="1513"/>
    </row>
    <row r="73" spans="1:11" ht="14.1" customHeight="1">
      <c r="A73" s="1513"/>
      <c r="B73" s="1513"/>
      <c r="C73" s="39" t="s">
        <v>63</v>
      </c>
      <c r="D73" s="40">
        <v>0</v>
      </c>
      <c r="E73" s="40">
        <v>0</v>
      </c>
      <c r="F73" s="40">
        <v>0</v>
      </c>
      <c r="G73" s="40">
        <v>0</v>
      </c>
      <c r="H73" s="1513"/>
      <c r="I73" s="1513"/>
      <c r="J73" s="1513"/>
      <c r="K73" s="1513"/>
    </row>
    <row r="74" spans="1:11" ht="14.1" customHeight="1">
      <c r="A74" s="1513"/>
      <c r="B74" s="1513"/>
      <c r="C74" s="39" t="s">
        <v>49</v>
      </c>
      <c r="D74" s="40">
        <v>0</v>
      </c>
      <c r="E74" s="40">
        <v>0</v>
      </c>
      <c r="F74" s="40">
        <v>0</v>
      </c>
      <c r="G74" s="40">
        <v>0</v>
      </c>
      <c r="H74" s="1513"/>
      <c r="I74" s="1513"/>
      <c r="J74" s="1513"/>
      <c r="K74" s="1513"/>
    </row>
    <row r="75" spans="1:11" ht="14.1" customHeight="1">
      <c r="A75" s="1513"/>
      <c r="B75" s="1513"/>
      <c r="C75" s="39" t="s">
        <v>58</v>
      </c>
      <c r="D75" s="40">
        <v>0</v>
      </c>
      <c r="E75" s="40">
        <v>0</v>
      </c>
      <c r="F75" s="40">
        <v>0</v>
      </c>
      <c r="G75" s="40">
        <v>0</v>
      </c>
      <c r="H75" s="1513"/>
      <c r="I75" s="1513"/>
      <c r="J75" s="1513"/>
      <c r="K75" s="1513"/>
    </row>
    <row r="76" spans="1:11" ht="14.1" customHeight="1">
      <c r="A76" s="1513"/>
      <c r="B76" s="1513"/>
      <c r="C76" s="39" t="s">
        <v>59</v>
      </c>
      <c r="D76" s="40">
        <v>0</v>
      </c>
      <c r="E76" s="40">
        <v>0</v>
      </c>
      <c r="F76" s="40">
        <v>0</v>
      </c>
      <c r="G76" s="40">
        <v>0</v>
      </c>
      <c r="H76" s="1513"/>
      <c r="I76" s="1513"/>
      <c r="J76" s="1513"/>
      <c r="K76" s="1513"/>
    </row>
    <row r="77" spans="1:11" ht="14.1" customHeight="1">
      <c r="A77" s="1513"/>
      <c r="B77" s="1513"/>
      <c r="C77" s="39" t="s">
        <v>60</v>
      </c>
      <c r="D77" s="40">
        <v>0</v>
      </c>
      <c r="E77" s="40">
        <v>0</v>
      </c>
      <c r="F77" s="40">
        <v>0</v>
      </c>
      <c r="G77" s="40">
        <v>0</v>
      </c>
      <c r="H77" s="1513"/>
      <c r="I77" s="1513"/>
      <c r="J77" s="1513"/>
      <c r="K77" s="1513"/>
    </row>
    <row r="78" spans="1:11" ht="14.1" customHeight="1">
      <c r="A78" s="1513"/>
      <c r="B78" s="1513"/>
      <c r="C78" s="39" t="s">
        <v>61</v>
      </c>
      <c r="D78" s="40">
        <v>0</v>
      </c>
      <c r="E78" s="40">
        <v>0</v>
      </c>
      <c r="F78" s="40">
        <v>0</v>
      </c>
      <c r="G78" s="40">
        <v>0</v>
      </c>
      <c r="H78" s="1513"/>
      <c r="I78" s="1513"/>
      <c r="J78" s="1513"/>
      <c r="K78" s="1513"/>
    </row>
    <row r="79" spans="1:11" ht="14.1" customHeight="1">
      <c r="A79" s="1513"/>
      <c r="B79" s="1513"/>
      <c r="C79" s="39" t="s">
        <v>64</v>
      </c>
      <c r="D79" s="40">
        <v>0</v>
      </c>
      <c r="E79" s="40">
        <v>0</v>
      </c>
      <c r="F79" s="40">
        <v>0</v>
      </c>
      <c r="G79" s="40">
        <v>0</v>
      </c>
      <c r="H79" s="1513"/>
      <c r="I79" s="1513"/>
      <c r="J79" s="1513"/>
      <c r="K79" s="1513"/>
    </row>
    <row r="80" spans="1:11" ht="14.1" customHeight="1">
      <c r="A80" s="1513"/>
      <c r="B80" s="1513"/>
      <c r="C80" s="39" t="s">
        <v>65</v>
      </c>
      <c r="D80" s="40">
        <v>0</v>
      </c>
      <c r="E80" s="40">
        <v>0</v>
      </c>
      <c r="F80" s="40">
        <v>0</v>
      </c>
      <c r="G80" s="40">
        <v>0</v>
      </c>
      <c r="H80" s="1513"/>
      <c r="I80" s="1513"/>
      <c r="J80" s="1513"/>
      <c r="K80" s="1513"/>
    </row>
    <row r="81" spans="1:11" ht="14.1" customHeight="1">
      <c r="A81" s="1513"/>
      <c r="B81" s="1513"/>
      <c r="C81" s="41" t="s">
        <v>25</v>
      </c>
      <c r="D81" s="40">
        <v>0</v>
      </c>
      <c r="E81" s="40">
        <v>17400000</v>
      </c>
      <c r="F81" s="40">
        <v>17799000</v>
      </c>
      <c r="G81" s="40">
        <v>17799000</v>
      </c>
      <c r="H81" s="1513"/>
      <c r="I81" s="1513"/>
      <c r="J81" s="1513"/>
      <c r="K81" s="1513"/>
    </row>
    <row r="82" spans="1:11" ht="14.1" customHeight="1">
      <c r="A82" s="1513"/>
      <c r="B82" s="1513"/>
      <c r="C82" s="1852" t="s">
        <v>66</v>
      </c>
      <c r="D82" s="1853"/>
      <c r="E82" s="1853"/>
      <c r="F82" s="1853"/>
      <c r="G82" s="1853"/>
      <c r="H82" s="1513"/>
      <c r="I82" s="1513"/>
      <c r="J82" s="1513"/>
      <c r="K82" s="1513"/>
    </row>
    <row r="83" spans="1:11" ht="14.1" customHeight="1">
      <c r="A83" s="1513"/>
      <c r="B83" s="1513"/>
      <c r="C83" s="32" t="s">
        <v>2361</v>
      </c>
      <c r="D83" s="1852" t="s">
        <v>2362</v>
      </c>
      <c r="E83" s="1853"/>
      <c r="F83" s="1853"/>
      <c r="G83" s="1853"/>
      <c r="H83" s="1513"/>
      <c r="I83" s="1513"/>
      <c r="J83" s="1513"/>
      <c r="K83" s="1513"/>
    </row>
    <row r="84" spans="1:11" ht="14.1" customHeight="1">
      <c r="A84" s="1513"/>
      <c r="B84" s="1513"/>
      <c r="C84" s="33" t="s">
        <v>19</v>
      </c>
      <c r="D84" s="1850" t="s">
        <v>2363</v>
      </c>
      <c r="E84" s="1851"/>
      <c r="F84" s="1851"/>
      <c r="G84" s="1851"/>
      <c r="H84" s="1513"/>
      <c r="I84" s="1513"/>
      <c r="J84" s="1513"/>
      <c r="K84" s="1513"/>
    </row>
    <row r="85" spans="1:11" ht="14.1" customHeight="1">
      <c r="A85" s="1513"/>
      <c r="B85" s="1513"/>
      <c r="C85" s="34" t="s">
        <v>20</v>
      </c>
      <c r="D85" s="1846" t="s">
        <v>2362</v>
      </c>
      <c r="E85" s="1847"/>
      <c r="F85" s="1847"/>
      <c r="G85" s="1847"/>
      <c r="H85" s="1513"/>
      <c r="I85" s="1513"/>
      <c r="J85" s="1513"/>
      <c r="K85" s="1513"/>
    </row>
    <row r="86" spans="1:11" ht="14.1" customHeight="1">
      <c r="A86" s="1513"/>
      <c r="B86" s="1513"/>
      <c r="C86" s="34" t="s">
        <v>21</v>
      </c>
      <c r="D86" s="1846" t="s">
        <v>2364</v>
      </c>
      <c r="E86" s="1847"/>
      <c r="F86" s="1847"/>
      <c r="G86" s="1847"/>
      <c r="H86" s="1513"/>
      <c r="I86" s="1513"/>
      <c r="J86" s="1513"/>
      <c r="K86" s="1513"/>
    </row>
    <row r="87" spans="1:11" ht="15" customHeight="1">
      <c r="A87" s="1513"/>
      <c r="B87" s="1513"/>
      <c r="C87" s="1514"/>
      <c r="D87" s="36">
        <v>2023</v>
      </c>
      <c r="E87" s="36">
        <v>2024</v>
      </c>
      <c r="F87" s="36">
        <v>2025</v>
      </c>
      <c r="G87" s="36">
        <v>2026</v>
      </c>
      <c r="H87" s="1513"/>
      <c r="I87" s="1513"/>
      <c r="J87" s="1513"/>
      <c r="K87" s="1513"/>
    </row>
    <row r="88" spans="1:11" ht="15" customHeight="1">
      <c r="A88" s="1513"/>
      <c r="B88" s="1513"/>
      <c r="C88" s="1515"/>
      <c r="D88" s="38" t="s">
        <v>22</v>
      </c>
      <c r="E88" s="38" t="s">
        <v>23</v>
      </c>
      <c r="F88" s="38" t="s">
        <v>23</v>
      </c>
      <c r="G88" s="38" t="s">
        <v>23</v>
      </c>
      <c r="H88" s="1513"/>
      <c r="I88" s="1513"/>
      <c r="J88" s="1513"/>
      <c r="K88" s="1513"/>
    </row>
    <row r="89" spans="1:11" ht="14.1" customHeight="1">
      <c r="A89" s="1513"/>
      <c r="B89" s="1513"/>
      <c r="C89" s="27" t="s">
        <v>33</v>
      </c>
      <c r="D89" s="31" t="s">
        <v>34</v>
      </c>
      <c r="E89" s="31" t="s">
        <v>34</v>
      </c>
      <c r="F89" s="31" t="s">
        <v>34</v>
      </c>
      <c r="G89" s="31" t="s">
        <v>34</v>
      </c>
      <c r="H89" s="1513"/>
      <c r="I89" s="1513"/>
      <c r="J89" s="1513"/>
      <c r="K89" s="1513"/>
    </row>
    <row r="90" spans="1:11" ht="14.1" customHeight="1">
      <c r="A90" s="1513"/>
      <c r="B90" s="1513"/>
      <c r="C90" s="27" t="s">
        <v>35</v>
      </c>
      <c r="D90" s="31" t="s">
        <v>280</v>
      </c>
      <c r="E90" s="31" t="s">
        <v>280</v>
      </c>
      <c r="F90" s="31" t="s">
        <v>280</v>
      </c>
      <c r="G90" s="31" t="s">
        <v>280</v>
      </c>
      <c r="H90" s="1513"/>
      <c r="I90" s="1513"/>
      <c r="J90" s="1513"/>
      <c r="K90" s="1513"/>
    </row>
    <row r="91" spans="1:11" ht="14.1" customHeight="1">
      <c r="A91" s="1513"/>
      <c r="B91" s="1513"/>
      <c r="C91" s="27" t="s">
        <v>40</v>
      </c>
      <c r="D91" s="31" t="s">
        <v>280</v>
      </c>
      <c r="E91" s="31" t="s">
        <v>280</v>
      </c>
      <c r="F91" s="31" t="s">
        <v>280</v>
      </c>
      <c r="G91" s="31" t="s">
        <v>280</v>
      </c>
      <c r="H91" s="1513"/>
      <c r="I91" s="1513"/>
      <c r="J91" s="1513"/>
      <c r="K91" s="1513"/>
    </row>
    <row r="92" spans="1:11" ht="14.1" customHeight="1">
      <c r="A92" s="1513"/>
      <c r="B92" s="1513"/>
      <c r="C92" s="27" t="s">
        <v>41</v>
      </c>
      <c r="D92" s="31" t="s">
        <v>18</v>
      </c>
      <c r="E92" s="31" t="s">
        <v>42</v>
      </c>
      <c r="F92" s="31" t="s">
        <v>42</v>
      </c>
      <c r="G92" s="31" t="s">
        <v>42</v>
      </c>
      <c r="H92" s="1513"/>
      <c r="I92" s="1513"/>
      <c r="J92" s="1513"/>
      <c r="K92" s="1513"/>
    </row>
    <row r="93" spans="1:11" ht="14.1" customHeight="1">
      <c r="A93" s="1513"/>
      <c r="B93" s="1513"/>
      <c r="C93" s="27" t="s">
        <v>43</v>
      </c>
      <c r="D93" s="31" t="s">
        <v>18</v>
      </c>
      <c r="E93" s="31" t="s">
        <v>42</v>
      </c>
      <c r="F93" s="31" t="s">
        <v>42</v>
      </c>
      <c r="G93" s="31" t="s">
        <v>42</v>
      </c>
      <c r="H93" s="1513"/>
      <c r="I93" s="1513"/>
      <c r="J93" s="1513"/>
      <c r="K93" s="1513"/>
    </row>
    <row r="94" spans="1:11" ht="14.1" customHeight="1">
      <c r="A94" s="1513"/>
      <c r="B94" s="1513"/>
      <c r="C94" s="27" t="s">
        <v>47</v>
      </c>
      <c r="D94" s="31" t="s">
        <v>18</v>
      </c>
      <c r="E94" s="31" t="s">
        <v>42</v>
      </c>
      <c r="F94" s="31" t="s">
        <v>42</v>
      </c>
      <c r="G94" s="31" t="s">
        <v>42</v>
      </c>
      <c r="H94" s="1513"/>
      <c r="I94" s="1513"/>
      <c r="J94" s="1513"/>
      <c r="K94" s="1513"/>
    </row>
    <row r="95" spans="1:11" ht="14.1" customHeight="1">
      <c r="A95" s="1513"/>
      <c r="B95" s="1513"/>
      <c r="C95" s="1848" t="s">
        <v>24</v>
      </c>
      <c r="D95" s="1849"/>
      <c r="E95" s="1849"/>
      <c r="F95" s="1849"/>
      <c r="G95" s="1849"/>
      <c r="H95" s="1513"/>
      <c r="I95" s="1513"/>
      <c r="J95" s="1513"/>
      <c r="K95" s="1513"/>
    </row>
    <row r="96" spans="1:11" ht="14.1" customHeight="1">
      <c r="A96" s="1513"/>
      <c r="B96" s="1513"/>
      <c r="C96" s="1514"/>
      <c r="D96" s="36">
        <v>2023</v>
      </c>
      <c r="E96" s="36">
        <v>2024</v>
      </c>
      <c r="F96" s="36">
        <v>2025</v>
      </c>
      <c r="G96" s="36">
        <v>2026</v>
      </c>
      <c r="H96" s="1513"/>
      <c r="I96" s="1513"/>
      <c r="J96" s="1513"/>
      <c r="K96" s="1513"/>
    </row>
    <row r="97" spans="1:11" ht="14.1" customHeight="1">
      <c r="A97" s="1513"/>
      <c r="B97" s="1513"/>
      <c r="C97" s="1515"/>
      <c r="D97" s="38" t="s">
        <v>22</v>
      </c>
      <c r="E97" s="38" t="s">
        <v>23</v>
      </c>
      <c r="F97" s="38" t="s">
        <v>23</v>
      </c>
      <c r="G97" s="38" t="s">
        <v>23</v>
      </c>
      <c r="H97" s="1513"/>
      <c r="I97" s="1513"/>
      <c r="J97" s="1513"/>
      <c r="K97" s="1513"/>
    </row>
    <row r="98" spans="1:11" ht="14.1" customHeight="1">
      <c r="A98" s="1513"/>
      <c r="B98" s="1513"/>
      <c r="C98" s="39" t="s">
        <v>48</v>
      </c>
      <c r="D98" s="40">
        <v>0</v>
      </c>
      <c r="E98" s="40">
        <v>0</v>
      </c>
      <c r="F98" s="40">
        <v>0</v>
      </c>
      <c r="G98" s="40">
        <v>0</v>
      </c>
      <c r="H98" s="1513"/>
      <c r="I98" s="1513"/>
      <c r="J98" s="1513"/>
      <c r="K98" s="1513"/>
    </row>
    <row r="99" spans="1:11" ht="14.1" customHeight="1">
      <c r="A99" s="1513"/>
      <c r="B99" s="1513"/>
      <c r="C99" s="39" t="s">
        <v>49</v>
      </c>
      <c r="D99" s="40">
        <v>0</v>
      </c>
      <c r="E99" s="40">
        <v>0</v>
      </c>
      <c r="F99" s="40">
        <v>0</v>
      </c>
      <c r="G99" s="40">
        <v>0</v>
      </c>
      <c r="H99" s="1513"/>
      <c r="I99" s="1513"/>
      <c r="J99" s="1513"/>
      <c r="K99" s="1513"/>
    </row>
    <row r="100" spans="1:11" ht="14.1" customHeight="1">
      <c r="A100" s="1513"/>
      <c r="B100" s="1513"/>
      <c r="C100" s="39" t="s">
        <v>50</v>
      </c>
      <c r="D100" s="40">
        <v>0</v>
      </c>
      <c r="E100" s="40">
        <v>0</v>
      </c>
      <c r="F100" s="40">
        <v>0</v>
      </c>
      <c r="G100" s="40">
        <v>0</v>
      </c>
      <c r="H100" s="1513"/>
      <c r="I100" s="1513"/>
      <c r="J100" s="1513"/>
      <c r="K100" s="1513"/>
    </row>
    <row r="101" spans="1:11" ht="14.1" customHeight="1">
      <c r="A101" s="1513"/>
      <c r="B101" s="1513"/>
      <c r="C101" s="39" t="s">
        <v>51</v>
      </c>
      <c r="D101" s="40">
        <v>0</v>
      </c>
      <c r="E101" s="40">
        <v>0</v>
      </c>
      <c r="F101" s="40">
        <v>0</v>
      </c>
      <c r="G101" s="40">
        <v>0</v>
      </c>
      <c r="H101" s="1513"/>
      <c r="I101" s="1513"/>
      <c r="J101" s="1513"/>
      <c r="K101" s="1513"/>
    </row>
    <row r="102" spans="1:11" ht="14.1" customHeight="1">
      <c r="A102" s="1513"/>
      <c r="B102" s="1513"/>
      <c r="C102" s="39" t="s">
        <v>49</v>
      </c>
      <c r="D102" s="40">
        <v>0</v>
      </c>
      <c r="E102" s="40">
        <v>0</v>
      </c>
      <c r="F102" s="40">
        <v>0</v>
      </c>
      <c r="G102" s="40">
        <v>0</v>
      </c>
      <c r="H102" s="1513"/>
      <c r="I102" s="1513"/>
      <c r="J102" s="1513"/>
      <c r="K102" s="1513"/>
    </row>
    <row r="103" spans="1:11" ht="14.1" customHeight="1">
      <c r="A103" s="1513"/>
      <c r="B103" s="1513"/>
      <c r="C103" s="39" t="s">
        <v>50</v>
      </c>
      <c r="D103" s="40">
        <v>0</v>
      </c>
      <c r="E103" s="40">
        <v>0</v>
      </c>
      <c r="F103" s="40">
        <v>0</v>
      </c>
      <c r="G103" s="40">
        <v>0</v>
      </c>
      <c r="H103" s="1513"/>
      <c r="I103" s="1513"/>
      <c r="J103" s="1513"/>
      <c r="K103" s="1513"/>
    </row>
    <row r="104" spans="1:11" ht="14.1" customHeight="1">
      <c r="A104" s="1513"/>
      <c r="B104" s="1513"/>
      <c r="C104" s="39" t="s">
        <v>52</v>
      </c>
      <c r="D104" s="40">
        <v>0</v>
      </c>
      <c r="E104" s="40">
        <v>0</v>
      </c>
      <c r="F104" s="40">
        <v>0</v>
      </c>
      <c r="G104" s="40">
        <v>0</v>
      </c>
      <c r="H104" s="1513"/>
      <c r="I104" s="1513"/>
      <c r="J104" s="1513"/>
      <c r="K104" s="1513"/>
    </row>
    <row r="105" spans="1:11" ht="14.1" customHeight="1">
      <c r="A105" s="1513"/>
      <c r="B105" s="1513"/>
      <c r="C105" s="39" t="s">
        <v>49</v>
      </c>
      <c r="D105" s="40">
        <v>0</v>
      </c>
      <c r="E105" s="40">
        <v>0</v>
      </c>
      <c r="F105" s="40">
        <v>0</v>
      </c>
      <c r="G105" s="40">
        <v>0</v>
      </c>
      <c r="H105" s="1513"/>
      <c r="I105" s="1513"/>
      <c r="J105" s="1513"/>
      <c r="K105" s="1513"/>
    </row>
    <row r="106" spans="1:11" ht="14.1" customHeight="1">
      <c r="A106" s="1513"/>
      <c r="B106" s="1513"/>
      <c r="C106" s="39" t="s">
        <v>50</v>
      </c>
      <c r="D106" s="40">
        <v>0</v>
      </c>
      <c r="E106" s="40">
        <v>0</v>
      </c>
      <c r="F106" s="40">
        <v>0</v>
      </c>
      <c r="G106" s="40">
        <v>0</v>
      </c>
      <c r="H106" s="1513"/>
      <c r="I106" s="1513"/>
      <c r="J106" s="1513"/>
      <c r="K106" s="1513"/>
    </row>
    <row r="107" spans="1:11" ht="14.1" customHeight="1">
      <c r="A107" s="1513"/>
      <c r="B107" s="1513"/>
      <c r="C107" s="39" t="s">
        <v>53</v>
      </c>
      <c r="D107" s="40">
        <v>0</v>
      </c>
      <c r="E107" s="40">
        <v>0</v>
      </c>
      <c r="F107" s="40">
        <v>0</v>
      </c>
      <c r="G107" s="40">
        <v>0</v>
      </c>
      <c r="H107" s="1513"/>
      <c r="I107" s="1513"/>
      <c r="J107" s="1513"/>
      <c r="K107" s="1513"/>
    </row>
    <row r="108" spans="1:11" ht="14.1" customHeight="1">
      <c r="A108" s="1513"/>
      <c r="B108" s="1513"/>
      <c r="C108" s="39" t="s">
        <v>49</v>
      </c>
      <c r="D108" s="40">
        <v>0</v>
      </c>
      <c r="E108" s="40">
        <v>0</v>
      </c>
      <c r="F108" s="40">
        <v>0</v>
      </c>
      <c r="G108" s="40">
        <v>0</v>
      </c>
      <c r="H108" s="1513"/>
      <c r="I108" s="1513"/>
      <c r="J108" s="1513"/>
      <c r="K108" s="1513"/>
    </row>
    <row r="109" spans="1:11" ht="14.1" customHeight="1">
      <c r="A109" s="1513"/>
      <c r="B109" s="1513"/>
      <c r="C109" s="39" t="s">
        <v>50</v>
      </c>
      <c r="D109" s="40">
        <v>0</v>
      </c>
      <c r="E109" s="40">
        <v>0</v>
      </c>
      <c r="F109" s="40">
        <v>0</v>
      </c>
      <c r="G109" s="40">
        <v>0</v>
      </c>
      <c r="H109" s="1513"/>
      <c r="I109" s="1513"/>
      <c r="J109" s="1513"/>
      <c r="K109" s="1513"/>
    </row>
    <row r="110" spans="1:11" ht="14.1" customHeight="1">
      <c r="A110" s="1513"/>
      <c r="B110" s="1513"/>
      <c r="C110" s="39" t="s">
        <v>54</v>
      </c>
      <c r="D110" s="40">
        <v>0</v>
      </c>
      <c r="E110" s="40">
        <v>0</v>
      </c>
      <c r="F110" s="40">
        <v>0</v>
      </c>
      <c r="G110" s="40">
        <v>0</v>
      </c>
      <c r="H110" s="1513"/>
      <c r="I110" s="1513"/>
      <c r="J110" s="1513"/>
      <c r="K110" s="1513"/>
    </row>
    <row r="111" spans="1:11" ht="14.1" customHeight="1">
      <c r="A111" s="1513"/>
      <c r="B111" s="1513"/>
      <c r="C111" s="39" t="s">
        <v>49</v>
      </c>
      <c r="D111" s="40">
        <v>0</v>
      </c>
      <c r="E111" s="40">
        <v>0</v>
      </c>
      <c r="F111" s="40">
        <v>0</v>
      </c>
      <c r="G111" s="40">
        <v>0</v>
      </c>
      <c r="H111" s="1513"/>
      <c r="I111" s="1513"/>
      <c r="J111" s="1513"/>
      <c r="K111" s="1513"/>
    </row>
    <row r="112" spans="1:11" ht="14.1" customHeight="1">
      <c r="A112" s="1513"/>
      <c r="B112" s="1513"/>
      <c r="C112" s="39" t="s">
        <v>50</v>
      </c>
      <c r="D112" s="40">
        <v>0</v>
      </c>
      <c r="E112" s="40">
        <v>0</v>
      </c>
      <c r="F112" s="40">
        <v>0</v>
      </c>
      <c r="G112" s="40">
        <v>0</v>
      </c>
      <c r="H112" s="1513"/>
      <c r="I112" s="1513"/>
      <c r="J112" s="1513"/>
      <c r="K112" s="1513"/>
    </row>
    <row r="113" spans="1:11" ht="14.1" customHeight="1">
      <c r="A113" s="1513"/>
      <c r="B113" s="1513"/>
      <c r="C113" s="39" t="s">
        <v>55</v>
      </c>
      <c r="D113" s="40">
        <v>0</v>
      </c>
      <c r="E113" s="40">
        <v>0</v>
      </c>
      <c r="F113" s="40">
        <v>0</v>
      </c>
      <c r="G113" s="40">
        <v>0</v>
      </c>
      <c r="H113" s="1513"/>
      <c r="I113" s="1513"/>
      <c r="J113" s="1513"/>
      <c r="K113" s="1513"/>
    </row>
    <row r="114" spans="1:11" ht="14.1" customHeight="1">
      <c r="A114" s="1513"/>
      <c r="B114" s="1513"/>
      <c r="C114" s="39" t="s">
        <v>49</v>
      </c>
      <c r="D114" s="40">
        <v>0</v>
      </c>
      <c r="E114" s="40">
        <v>0</v>
      </c>
      <c r="F114" s="40">
        <v>0</v>
      </c>
      <c r="G114" s="40">
        <v>0</v>
      </c>
      <c r="H114" s="1513"/>
      <c r="I114" s="1513"/>
      <c r="J114" s="1513"/>
      <c r="K114" s="1513"/>
    </row>
    <row r="115" spans="1:11" ht="14.1" customHeight="1">
      <c r="A115" s="1513"/>
      <c r="B115" s="1513"/>
      <c r="C115" s="39" t="s">
        <v>50</v>
      </c>
      <c r="D115" s="40">
        <v>0</v>
      </c>
      <c r="E115" s="40">
        <v>0</v>
      </c>
      <c r="F115" s="40">
        <v>0</v>
      </c>
      <c r="G115" s="40">
        <v>0</v>
      </c>
      <c r="H115" s="1513"/>
      <c r="I115" s="1513"/>
      <c r="J115" s="1513"/>
      <c r="K115" s="1513"/>
    </row>
    <row r="116" spans="1:11" ht="14.1" customHeight="1">
      <c r="A116" s="1513"/>
      <c r="B116" s="1513"/>
      <c r="C116" s="39" t="s">
        <v>56</v>
      </c>
      <c r="D116" s="40">
        <v>0</v>
      </c>
      <c r="E116" s="40">
        <v>0</v>
      </c>
      <c r="F116" s="40">
        <v>0</v>
      </c>
      <c r="G116" s="40">
        <v>0</v>
      </c>
      <c r="H116" s="1513"/>
      <c r="I116" s="1513"/>
      <c r="J116" s="1513"/>
      <c r="K116" s="1513"/>
    </row>
    <row r="117" spans="1:11" ht="14.1" customHeight="1">
      <c r="A117" s="1513"/>
      <c r="B117" s="1513"/>
      <c r="C117" s="39" t="s">
        <v>49</v>
      </c>
      <c r="D117" s="40">
        <v>0</v>
      </c>
      <c r="E117" s="40">
        <v>0</v>
      </c>
      <c r="F117" s="40">
        <v>0</v>
      </c>
      <c r="G117" s="40">
        <v>0</v>
      </c>
      <c r="H117" s="1513"/>
      <c r="I117" s="1513"/>
      <c r="J117" s="1513"/>
      <c r="K117" s="1513"/>
    </row>
    <row r="118" spans="1:11" ht="14.1" customHeight="1">
      <c r="A118" s="1513"/>
      <c r="B118" s="1513"/>
      <c r="C118" s="39" t="s">
        <v>50</v>
      </c>
      <c r="D118" s="40">
        <v>0</v>
      </c>
      <c r="E118" s="40">
        <v>0</v>
      </c>
      <c r="F118" s="40">
        <v>0</v>
      </c>
      <c r="G118" s="40">
        <v>0</v>
      </c>
      <c r="H118" s="1513"/>
      <c r="I118" s="1513"/>
      <c r="J118" s="1513"/>
      <c r="K118" s="1513"/>
    </row>
    <row r="119" spans="1:11" ht="14.1" customHeight="1">
      <c r="A119" s="1513"/>
      <c r="B119" s="1513"/>
      <c r="C119" s="39" t="s">
        <v>57</v>
      </c>
      <c r="D119" s="40">
        <v>0</v>
      </c>
      <c r="E119" s="40">
        <v>0</v>
      </c>
      <c r="F119" s="40">
        <v>0</v>
      </c>
      <c r="G119" s="40">
        <v>0</v>
      </c>
      <c r="H119" s="1513"/>
      <c r="I119" s="1513"/>
      <c r="J119" s="1513"/>
      <c r="K119" s="1513"/>
    </row>
    <row r="120" spans="1:11" ht="14.1" customHeight="1">
      <c r="A120" s="1513"/>
      <c r="B120" s="1513"/>
      <c r="C120" s="39" t="s">
        <v>49</v>
      </c>
      <c r="D120" s="40">
        <v>0</v>
      </c>
      <c r="E120" s="40">
        <v>0</v>
      </c>
      <c r="F120" s="40">
        <v>0</v>
      </c>
      <c r="G120" s="40">
        <v>0</v>
      </c>
      <c r="H120" s="1513"/>
      <c r="I120" s="1513"/>
      <c r="J120" s="1513"/>
      <c r="K120" s="1513"/>
    </row>
    <row r="121" spans="1:11" ht="14.1" customHeight="1">
      <c r="A121" s="1513"/>
      <c r="B121" s="1513"/>
      <c r="C121" s="39" t="s">
        <v>58</v>
      </c>
      <c r="D121" s="40">
        <v>0</v>
      </c>
      <c r="E121" s="40">
        <v>0</v>
      </c>
      <c r="F121" s="40">
        <v>0</v>
      </c>
      <c r="G121" s="40">
        <v>0</v>
      </c>
      <c r="H121" s="1513"/>
      <c r="I121" s="1513"/>
      <c r="J121" s="1513"/>
      <c r="K121" s="1513"/>
    </row>
    <row r="122" spans="1:11" ht="14.1" customHeight="1">
      <c r="A122" s="1513"/>
      <c r="B122" s="1513"/>
      <c r="C122" s="39" t="s">
        <v>59</v>
      </c>
      <c r="D122" s="40">
        <v>0</v>
      </c>
      <c r="E122" s="40">
        <v>0</v>
      </c>
      <c r="F122" s="40">
        <v>0</v>
      </c>
      <c r="G122" s="40">
        <v>0</v>
      </c>
      <c r="H122" s="1513"/>
      <c r="I122" s="1513"/>
      <c r="J122" s="1513"/>
      <c r="K122" s="1513"/>
    </row>
    <row r="123" spans="1:11" ht="14.1" customHeight="1">
      <c r="A123" s="1513"/>
      <c r="B123" s="1513"/>
      <c r="C123" s="39" t="s">
        <v>60</v>
      </c>
      <c r="D123" s="40">
        <v>0</v>
      </c>
      <c r="E123" s="40">
        <v>0</v>
      </c>
      <c r="F123" s="40">
        <v>0</v>
      </c>
      <c r="G123" s="40">
        <v>0</v>
      </c>
      <c r="H123" s="1513"/>
      <c r="I123" s="1513"/>
      <c r="J123" s="1513"/>
      <c r="K123" s="1513"/>
    </row>
    <row r="124" spans="1:11" ht="14.1" customHeight="1">
      <c r="A124" s="1513"/>
      <c r="B124" s="1513"/>
      <c r="C124" s="39" t="s">
        <v>61</v>
      </c>
      <c r="D124" s="40">
        <v>0</v>
      </c>
      <c r="E124" s="40">
        <v>0</v>
      </c>
      <c r="F124" s="40">
        <v>0</v>
      </c>
      <c r="G124" s="40">
        <v>0</v>
      </c>
      <c r="H124" s="1513"/>
      <c r="I124" s="1513"/>
      <c r="J124" s="1513"/>
      <c r="K124" s="1513"/>
    </row>
    <row r="125" spans="1:11" ht="14.1" customHeight="1">
      <c r="A125" s="1513"/>
      <c r="B125" s="1513"/>
      <c r="C125" s="39" t="s">
        <v>62</v>
      </c>
      <c r="D125" s="40">
        <v>0</v>
      </c>
      <c r="E125" s="40">
        <v>1000000</v>
      </c>
      <c r="F125" s="40">
        <v>1000000</v>
      </c>
      <c r="G125" s="40">
        <v>1000000</v>
      </c>
      <c r="H125" s="1513"/>
      <c r="I125" s="1513"/>
      <c r="J125" s="1513"/>
      <c r="K125" s="1513"/>
    </row>
    <row r="126" spans="1:11" ht="14.1" customHeight="1">
      <c r="A126" s="1513"/>
      <c r="B126" s="1513"/>
      <c r="C126" s="39" t="s">
        <v>49</v>
      </c>
      <c r="D126" s="40">
        <v>0</v>
      </c>
      <c r="E126" s="40">
        <v>1000000</v>
      </c>
      <c r="F126" s="40">
        <v>1000000</v>
      </c>
      <c r="G126" s="40">
        <v>1000000</v>
      </c>
      <c r="H126" s="1513"/>
      <c r="I126" s="1513"/>
      <c r="J126" s="1513"/>
      <c r="K126" s="1513"/>
    </row>
    <row r="127" spans="1:11" ht="14.1" customHeight="1">
      <c r="A127" s="1513"/>
      <c r="B127" s="1513"/>
      <c r="C127" s="39" t="s">
        <v>58</v>
      </c>
      <c r="D127" s="40">
        <v>0</v>
      </c>
      <c r="E127" s="40">
        <v>0</v>
      </c>
      <c r="F127" s="40">
        <v>0</v>
      </c>
      <c r="G127" s="40">
        <v>0</v>
      </c>
      <c r="H127" s="1513"/>
      <c r="I127" s="1513"/>
      <c r="J127" s="1513"/>
      <c r="K127" s="1513"/>
    </row>
    <row r="128" spans="1:11" ht="14.1" customHeight="1">
      <c r="A128" s="1513"/>
      <c r="B128" s="1513"/>
      <c r="C128" s="39" t="s">
        <v>59</v>
      </c>
      <c r="D128" s="40">
        <v>0</v>
      </c>
      <c r="E128" s="40">
        <v>0</v>
      </c>
      <c r="F128" s="40">
        <v>0</v>
      </c>
      <c r="G128" s="40">
        <v>0</v>
      </c>
      <c r="H128" s="1513"/>
      <c r="I128" s="1513"/>
      <c r="J128" s="1513"/>
      <c r="K128" s="1513"/>
    </row>
    <row r="129" spans="1:11" ht="14.1" customHeight="1">
      <c r="A129" s="1513"/>
      <c r="B129" s="1513"/>
      <c r="C129" s="39" t="s">
        <v>60</v>
      </c>
      <c r="D129" s="40">
        <v>0</v>
      </c>
      <c r="E129" s="40">
        <v>0</v>
      </c>
      <c r="F129" s="40">
        <v>0</v>
      </c>
      <c r="G129" s="40">
        <v>0</v>
      </c>
      <c r="H129" s="1513"/>
      <c r="I129" s="1513"/>
      <c r="J129" s="1513"/>
      <c r="K129" s="1513"/>
    </row>
    <row r="130" spans="1:11" ht="14.1" customHeight="1">
      <c r="A130" s="1513"/>
      <c r="B130" s="1513"/>
      <c r="C130" s="39" t="s">
        <v>61</v>
      </c>
      <c r="D130" s="40">
        <v>0</v>
      </c>
      <c r="E130" s="40">
        <v>0</v>
      </c>
      <c r="F130" s="40">
        <v>0</v>
      </c>
      <c r="G130" s="40">
        <v>0</v>
      </c>
      <c r="H130" s="1513"/>
      <c r="I130" s="1513"/>
      <c r="J130" s="1513"/>
      <c r="K130" s="1513"/>
    </row>
    <row r="131" spans="1:11" ht="14.1" customHeight="1">
      <c r="A131" s="1513"/>
      <c r="B131" s="1513"/>
      <c r="C131" s="39" t="s">
        <v>63</v>
      </c>
      <c r="D131" s="40">
        <v>0</v>
      </c>
      <c r="E131" s="40">
        <v>0</v>
      </c>
      <c r="F131" s="40">
        <v>0</v>
      </c>
      <c r="G131" s="40">
        <v>0</v>
      </c>
      <c r="H131" s="1513"/>
      <c r="I131" s="1513"/>
      <c r="J131" s="1513"/>
      <c r="K131" s="1513"/>
    </row>
    <row r="132" spans="1:11" ht="14.1" customHeight="1">
      <c r="A132" s="1513"/>
      <c r="B132" s="1513"/>
      <c r="C132" s="39" t="s">
        <v>49</v>
      </c>
      <c r="D132" s="40">
        <v>0</v>
      </c>
      <c r="E132" s="40">
        <v>0</v>
      </c>
      <c r="F132" s="40">
        <v>0</v>
      </c>
      <c r="G132" s="40">
        <v>0</v>
      </c>
      <c r="H132" s="1513"/>
      <c r="I132" s="1513"/>
      <c r="J132" s="1513"/>
      <c r="K132" s="1513"/>
    </row>
    <row r="133" spans="1:11" ht="14.1" customHeight="1">
      <c r="A133" s="1513"/>
      <c r="B133" s="1513"/>
      <c r="C133" s="39" t="s">
        <v>58</v>
      </c>
      <c r="D133" s="40">
        <v>0</v>
      </c>
      <c r="E133" s="40">
        <v>0</v>
      </c>
      <c r="F133" s="40">
        <v>0</v>
      </c>
      <c r="G133" s="40">
        <v>0</v>
      </c>
      <c r="H133" s="1513"/>
      <c r="I133" s="1513"/>
      <c r="J133" s="1513"/>
      <c r="K133" s="1513"/>
    </row>
    <row r="134" spans="1:11" ht="14.1" customHeight="1">
      <c r="A134" s="1513"/>
      <c r="B134" s="1513"/>
      <c r="C134" s="39" t="s">
        <v>59</v>
      </c>
      <c r="D134" s="40">
        <v>0</v>
      </c>
      <c r="E134" s="40">
        <v>0</v>
      </c>
      <c r="F134" s="40">
        <v>0</v>
      </c>
      <c r="G134" s="40">
        <v>0</v>
      </c>
      <c r="H134" s="1513"/>
      <c r="I134" s="1513"/>
      <c r="J134" s="1513"/>
      <c r="K134" s="1513"/>
    </row>
    <row r="135" spans="1:11" ht="14.1" customHeight="1">
      <c r="A135" s="1513"/>
      <c r="B135" s="1513"/>
      <c r="C135" s="39" t="s">
        <v>60</v>
      </c>
      <c r="D135" s="40">
        <v>0</v>
      </c>
      <c r="E135" s="40">
        <v>0</v>
      </c>
      <c r="F135" s="40">
        <v>0</v>
      </c>
      <c r="G135" s="40">
        <v>0</v>
      </c>
      <c r="H135" s="1513"/>
      <c r="I135" s="1513"/>
      <c r="J135" s="1513"/>
      <c r="K135" s="1513"/>
    </row>
    <row r="136" spans="1:11" ht="14.1" customHeight="1">
      <c r="A136" s="1513"/>
      <c r="B136" s="1513"/>
      <c r="C136" s="39" t="s">
        <v>61</v>
      </c>
      <c r="D136" s="40">
        <v>0</v>
      </c>
      <c r="E136" s="40">
        <v>0</v>
      </c>
      <c r="F136" s="40">
        <v>0</v>
      </c>
      <c r="G136" s="40">
        <v>0</v>
      </c>
      <c r="H136" s="1513"/>
      <c r="I136" s="1513"/>
      <c r="J136" s="1513"/>
      <c r="K136" s="1513"/>
    </row>
    <row r="137" spans="1:11" ht="14.1" customHeight="1">
      <c r="A137" s="1513"/>
      <c r="B137" s="1513"/>
      <c r="C137" s="39" t="s">
        <v>64</v>
      </c>
      <c r="D137" s="40">
        <v>0</v>
      </c>
      <c r="E137" s="40">
        <v>0</v>
      </c>
      <c r="F137" s="40">
        <v>0</v>
      </c>
      <c r="G137" s="40">
        <v>0</v>
      </c>
      <c r="H137" s="1513"/>
      <c r="I137" s="1513"/>
      <c r="J137" s="1513"/>
      <c r="K137" s="1513"/>
    </row>
    <row r="138" spans="1:11" ht="14.1" customHeight="1">
      <c r="A138" s="1513"/>
      <c r="B138" s="1513"/>
      <c r="C138" s="39" t="s">
        <v>65</v>
      </c>
      <c r="D138" s="40">
        <v>0</v>
      </c>
      <c r="E138" s="40">
        <v>0</v>
      </c>
      <c r="F138" s="40">
        <v>0</v>
      </c>
      <c r="G138" s="40">
        <v>0</v>
      </c>
      <c r="H138" s="1513"/>
      <c r="I138" s="1513"/>
      <c r="J138" s="1513"/>
      <c r="K138" s="1513"/>
    </row>
    <row r="139" spans="1:11" ht="14.1" customHeight="1">
      <c r="A139" s="1513"/>
      <c r="B139" s="1513"/>
      <c r="C139" s="41" t="s">
        <v>25</v>
      </c>
      <c r="D139" s="40">
        <v>0</v>
      </c>
      <c r="E139" s="40">
        <v>1000000</v>
      </c>
      <c r="F139" s="40">
        <v>1000000</v>
      </c>
      <c r="G139" s="40">
        <v>1000000</v>
      </c>
      <c r="H139" s="1513"/>
      <c r="I139" s="1513"/>
      <c r="J139" s="1513"/>
      <c r="K139" s="1513"/>
    </row>
    <row r="140" spans="1:11" ht="15" customHeight="1">
      <c r="A140" s="1513"/>
      <c r="B140" s="1513"/>
      <c r="C140" s="42" t="s">
        <v>18</v>
      </c>
      <c r="D140" s="43" t="s">
        <v>18</v>
      </c>
      <c r="E140" s="43" t="s">
        <v>18</v>
      </c>
      <c r="F140" s="43" t="s">
        <v>18</v>
      </c>
      <c r="G140" s="43" t="s">
        <v>18</v>
      </c>
      <c r="H140" s="1513"/>
      <c r="I140" s="1513"/>
      <c r="J140" s="1513"/>
      <c r="K140" s="1513"/>
    </row>
    <row r="141" spans="1:11" ht="15" customHeight="1">
      <c r="A141" s="1513"/>
      <c r="B141" s="1513"/>
      <c r="C141" s="26" t="s">
        <v>201</v>
      </c>
      <c r="D141" s="44">
        <v>0</v>
      </c>
      <c r="E141" s="44">
        <v>18400000</v>
      </c>
      <c r="F141" s="44">
        <v>18799000</v>
      </c>
      <c r="G141" s="44">
        <v>18799000</v>
      </c>
      <c r="H141" s="1513"/>
      <c r="I141" s="1513"/>
      <c r="J141" s="1513"/>
      <c r="K141" s="1513"/>
    </row>
    <row r="142" spans="1:11" ht="15" customHeight="1">
      <c r="A142" s="1513"/>
      <c r="B142" s="1513"/>
      <c r="C142" s="27" t="s">
        <v>48</v>
      </c>
      <c r="D142" s="45">
        <v>0</v>
      </c>
      <c r="E142" s="45">
        <v>10800000</v>
      </c>
      <c r="F142" s="45">
        <v>11100000</v>
      </c>
      <c r="G142" s="45">
        <v>11100000</v>
      </c>
      <c r="H142" s="1513"/>
      <c r="I142" s="1513"/>
      <c r="J142" s="1513"/>
      <c r="K142" s="1513"/>
    </row>
    <row r="143" spans="1:11" ht="15" customHeight="1">
      <c r="A143" s="1513"/>
      <c r="B143" s="1513"/>
      <c r="C143" s="27" t="s">
        <v>49</v>
      </c>
      <c r="D143" s="45">
        <v>0</v>
      </c>
      <c r="E143" s="45">
        <v>10800000</v>
      </c>
      <c r="F143" s="45">
        <v>11100000</v>
      </c>
      <c r="G143" s="45">
        <v>11100000</v>
      </c>
      <c r="H143" s="1513"/>
      <c r="I143" s="1513"/>
      <c r="J143" s="1513"/>
      <c r="K143" s="1513"/>
    </row>
    <row r="144" spans="1:11" ht="15" customHeight="1">
      <c r="A144" s="1513"/>
      <c r="B144" s="1513"/>
      <c r="C144" s="27" t="s">
        <v>50</v>
      </c>
      <c r="D144" s="45">
        <v>0</v>
      </c>
      <c r="E144" s="45">
        <v>0</v>
      </c>
      <c r="F144" s="45">
        <v>0</v>
      </c>
      <c r="G144" s="45">
        <v>0</v>
      </c>
      <c r="H144" s="1513"/>
      <c r="I144" s="1513"/>
      <c r="J144" s="1513"/>
      <c r="K144" s="1513"/>
    </row>
    <row r="145" spans="1:11" ht="15" customHeight="1">
      <c r="A145" s="1513"/>
      <c r="B145" s="1513"/>
      <c r="C145" s="27" t="s">
        <v>51</v>
      </c>
      <c r="D145" s="45">
        <v>0</v>
      </c>
      <c r="E145" s="45">
        <v>1760000</v>
      </c>
      <c r="F145" s="45">
        <v>1859000</v>
      </c>
      <c r="G145" s="45">
        <v>1859000</v>
      </c>
      <c r="H145" s="1513"/>
      <c r="I145" s="1513"/>
      <c r="J145" s="1513"/>
      <c r="K145" s="1513"/>
    </row>
    <row r="146" spans="1:11" ht="15" customHeight="1">
      <c r="A146" s="1513"/>
      <c r="B146" s="1513"/>
      <c r="C146" s="27" t="s">
        <v>49</v>
      </c>
      <c r="D146" s="45">
        <v>0</v>
      </c>
      <c r="E146" s="45">
        <v>1760000</v>
      </c>
      <c r="F146" s="45">
        <v>1859000</v>
      </c>
      <c r="G146" s="45">
        <v>1859000</v>
      </c>
      <c r="H146" s="1513"/>
      <c r="I146" s="1513"/>
      <c r="J146" s="1513"/>
      <c r="K146" s="1513"/>
    </row>
    <row r="147" spans="1:11" ht="15" customHeight="1">
      <c r="A147" s="1513"/>
      <c r="B147" s="1513"/>
      <c r="C147" s="27" t="s">
        <v>50</v>
      </c>
      <c r="D147" s="45">
        <v>0</v>
      </c>
      <c r="E147" s="45">
        <v>0</v>
      </c>
      <c r="F147" s="45">
        <v>0</v>
      </c>
      <c r="G147" s="45">
        <v>0</v>
      </c>
      <c r="H147" s="1513"/>
      <c r="I147" s="1513"/>
      <c r="J147" s="1513"/>
      <c r="K147" s="1513"/>
    </row>
    <row r="148" spans="1:11" ht="15" customHeight="1">
      <c r="A148" s="1513"/>
      <c r="B148" s="1513"/>
      <c r="C148" s="27" t="s">
        <v>52</v>
      </c>
      <c r="D148" s="45">
        <v>0</v>
      </c>
      <c r="E148" s="45">
        <v>4440000</v>
      </c>
      <c r="F148" s="45">
        <v>4440000</v>
      </c>
      <c r="G148" s="45">
        <v>4440000</v>
      </c>
      <c r="H148" s="1513"/>
      <c r="I148" s="1513"/>
      <c r="J148" s="1513"/>
      <c r="K148" s="1513"/>
    </row>
    <row r="149" spans="1:11" ht="15" customHeight="1">
      <c r="A149" s="1513"/>
      <c r="B149" s="1513"/>
      <c r="C149" s="27" t="s">
        <v>49</v>
      </c>
      <c r="D149" s="45">
        <v>0</v>
      </c>
      <c r="E149" s="45">
        <v>4440000</v>
      </c>
      <c r="F149" s="45">
        <v>4440000</v>
      </c>
      <c r="G149" s="45">
        <v>4440000</v>
      </c>
      <c r="H149" s="1513"/>
      <c r="I149" s="1513"/>
      <c r="J149" s="1513"/>
      <c r="K149" s="1513"/>
    </row>
    <row r="150" spans="1:11" ht="15" customHeight="1">
      <c r="A150" s="1513"/>
      <c r="B150" s="1513"/>
      <c r="C150" s="27" t="s">
        <v>50</v>
      </c>
      <c r="D150" s="45">
        <v>0</v>
      </c>
      <c r="E150" s="45">
        <v>0</v>
      </c>
      <c r="F150" s="45">
        <v>0</v>
      </c>
      <c r="G150" s="45">
        <v>0</v>
      </c>
      <c r="H150" s="1513"/>
      <c r="I150" s="1513"/>
      <c r="J150" s="1513"/>
      <c r="K150" s="1513"/>
    </row>
    <row r="151" spans="1:11" ht="15" customHeight="1">
      <c r="A151" s="1513"/>
      <c r="B151" s="1513"/>
      <c r="C151" s="27" t="s">
        <v>53</v>
      </c>
      <c r="D151" s="45">
        <v>0</v>
      </c>
      <c r="E151" s="45">
        <v>0</v>
      </c>
      <c r="F151" s="45">
        <v>0</v>
      </c>
      <c r="G151" s="45">
        <v>0</v>
      </c>
      <c r="H151" s="1513"/>
      <c r="I151" s="1513"/>
      <c r="J151" s="1513"/>
      <c r="K151" s="1513"/>
    </row>
    <row r="152" spans="1:11" ht="15" customHeight="1">
      <c r="A152" s="1513"/>
      <c r="B152" s="1513"/>
      <c r="C152" s="27" t="s">
        <v>49</v>
      </c>
      <c r="D152" s="45">
        <v>0</v>
      </c>
      <c r="E152" s="45">
        <v>0</v>
      </c>
      <c r="F152" s="45">
        <v>0</v>
      </c>
      <c r="G152" s="45">
        <v>0</v>
      </c>
      <c r="H152" s="1513"/>
      <c r="I152" s="1513"/>
      <c r="J152" s="1513"/>
      <c r="K152" s="1513"/>
    </row>
    <row r="153" spans="1:11" ht="15" customHeight="1">
      <c r="A153" s="1513"/>
      <c r="B153" s="1513"/>
      <c r="C153" s="27" t="s">
        <v>50</v>
      </c>
      <c r="D153" s="45">
        <v>0</v>
      </c>
      <c r="E153" s="45">
        <v>0</v>
      </c>
      <c r="F153" s="45">
        <v>0</v>
      </c>
      <c r="G153" s="45">
        <v>0</v>
      </c>
      <c r="H153" s="1513"/>
      <c r="I153" s="1513"/>
      <c r="J153" s="1513"/>
      <c r="K153" s="1513"/>
    </row>
    <row r="154" spans="1:11" ht="20.100000000000001" customHeight="1">
      <c r="A154" s="1513"/>
      <c r="B154" s="1513"/>
      <c r="C154" s="27" t="s">
        <v>202</v>
      </c>
      <c r="D154" s="46">
        <v>0</v>
      </c>
      <c r="E154" s="46">
        <v>0</v>
      </c>
      <c r="F154" s="46">
        <v>0</v>
      </c>
      <c r="G154" s="46">
        <v>0</v>
      </c>
      <c r="H154" s="1513"/>
      <c r="I154" s="1513"/>
      <c r="J154" s="1513"/>
      <c r="K154" s="1513"/>
    </row>
    <row r="155" spans="1:11" ht="15" customHeight="1">
      <c r="A155" s="1513"/>
      <c r="B155" s="1513"/>
      <c r="C155" s="27" t="s">
        <v>49</v>
      </c>
      <c r="D155" s="45">
        <v>0</v>
      </c>
      <c r="E155" s="45">
        <v>0</v>
      </c>
      <c r="F155" s="45">
        <v>0</v>
      </c>
      <c r="G155" s="45">
        <v>0</v>
      </c>
      <c r="H155" s="1513"/>
      <c r="I155" s="1513"/>
      <c r="J155" s="1513"/>
      <c r="K155" s="1513"/>
    </row>
    <row r="156" spans="1:11" ht="15" customHeight="1">
      <c r="A156" s="1513"/>
      <c r="B156" s="1513"/>
      <c r="C156" s="27" t="s">
        <v>50</v>
      </c>
      <c r="D156" s="45">
        <v>0</v>
      </c>
      <c r="E156" s="45">
        <v>0</v>
      </c>
      <c r="F156" s="45">
        <v>0</v>
      </c>
      <c r="G156" s="45">
        <v>0</v>
      </c>
      <c r="H156" s="1513"/>
      <c r="I156" s="1513"/>
      <c r="J156" s="1513"/>
      <c r="K156" s="1513"/>
    </row>
    <row r="157" spans="1:11" ht="15" customHeight="1">
      <c r="A157" s="1513"/>
      <c r="B157" s="1513"/>
      <c r="C157" s="27" t="s">
        <v>55</v>
      </c>
      <c r="D157" s="45">
        <v>0</v>
      </c>
      <c r="E157" s="45">
        <v>300000</v>
      </c>
      <c r="F157" s="45">
        <v>300000</v>
      </c>
      <c r="G157" s="45">
        <v>300000</v>
      </c>
      <c r="H157" s="1513"/>
      <c r="I157" s="1513"/>
      <c r="J157" s="1513"/>
      <c r="K157" s="1513"/>
    </row>
    <row r="158" spans="1:11" ht="15" customHeight="1">
      <c r="A158" s="1513"/>
      <c r="B158" s="1513"/>
      <c r="C158" s="27" t="s">
        <v>49</v>
      </c>
      <c r="D158" s="45">
        <v>0</v>
      </c>
      <c r="E158" s="45">
        <v>300000</v>
      </c>
      <c r="F158" s="45">
        <v>300000</v>
      </c>
      <c r="G158" s="45">
        <v>300000</v>
      </c>
      <c r="H158" s="1513"/>
      <c r="I158" s="1513"/>
      <c r="J158" s="1513"/>
      <c r="K158" s="1513"/>
    </row>
    <row r="159" spans="1:11" ht="15" customHeight="1">
      <c r="A159" s="1513"/>
      <c r="B159" s="1513"/>
      <c r="C159" s="27" t="s">
        <v>50</v>
      </c>
      <c r="D159" s="45">
        <v>0</v>
      </c>
      <c r="E159" s="45">
        <v>0</v>
      </c>
      <c r="F159" s="45">
        <v>0</v>
      </c>
      <c r="G159" s="45">
        <v>0</v>
      </c>
      <c r="H159" s="1513"/>
      <c r="I159" s="1513"/>
      <c r="J159" s="1513"/>
      <c r="K159" s="1513"/>
    </row>
    <row r="160" spans="1:11" ht="15" customHeight="1">
      <c r="A160" s="1513"/>
      <c r="B160" s="1513"/>
      <c r="C160" s="27" t="s">
        <v>56</v>
      </c>
      <c r="D160" s="45">
        <v>0</v>
      </c>
      <c r="E160" s="45">
        <v>100000</v>
      </c>
      <c r="F160" s="45">
        <v>100000</v>
      </c>
      <c r="G160" s="45">
        <v>100000</v>
      </c>
      <c r="H160" s="1513"/>
      <c r="I160" s="1513"/>
      <c r="J160" s="1513"/>
      <c r="K160" s="1513"/>
    </row>
    <row r="161" spans="1:11" ht="15" customHeight="1">
      <c r="A161" s="1513"/>
      <c r="B161" s="1513"/>
      <c r="C161" s="27" t="s">
        <v>49</v>
      </c>
      <c r="D161" s="45">
        <v>0</v>
      </c>
      <c r="E161" s="45">
        <v>100000</v>
      </c>
      <c r="F161" s="45">
        <v>100000</v>
      </c>
      <c r="G161" s="45">
        <v>100000</v>
      </c>
      <c r="H161" s="1513"/>
      <c r="I161" s="1513"/>
      <c r="J161" s="1513"/>
      <c r="K161" s="1513"/>
    </row>
    <row r="162" spans="1:11" ht="15" customHeight="1">
      <c r="A162" s="1513"/>
      <c r="B162" s="1513"/>
      <c r="C162" s="27" t="s">
        <v>50</v>
      </c>
      <c r="D162" s="45">
        <v>0</v>
      </c>
      <c r="E162" s="45">
        <v>0</v>
      </c>
      <c r="F162" s="45">
        <v>0</v>
      </c>
      <c r="G162" s="45">
        <v>0</v>
      </c>
      <c r="H162" s="1513"/>
      <c r="I162" s="1513"/>
      <c r="J162" s="1513"/>
      <c r="K162" s="1513"/>
    </row>
    <row r="163" spans="1:11" ht="15" customHeight="1">
      <c r="A163" s="1513"/>
      <c r="B163" s="1513"/>
      <c r="C163" s="27" t="s">
        <v>57</v>
      </c>
      <c r="D163" s="45">
        <v>0</v>
      </c>
      <c r="E163" s="45">
        <v>0</v>
      </c>
      <c r="F163" s="45">
        <v>0</v>
      </c>
      <c r="G163" s="45">
        <v>0</v>
      </c>
      <c r="H163" s="1513"/>
      <c r="I163" s="1513"/>
      <c r="J163" s="1513"/>
      <c r="K163" s="1513"/>
    </row>
    <row r="164" spans="1:11" ht="15" customHeight="1">
      <c r="A164" s="1513"/>
      <c r="B164" s="1513"/>
      <c r="C164" s="27" t="s">
        <v>49</v>
      </c>
      <c r="D164" s="45">
        <v>0</v>
      </c>
      <c r="E164" s="45">
        <v>0</v>
      </c>
      <c r="F164" s="45">
        <v>0</v>
      </c>
      <c r="G164" s="45">
        <v>0</v>
      </c>
      <c r="H164" s="1513"/>
      <c r="I164" s="1513"/>
      <c r="J164" s="1513"/>
      <c r="K164" s="1513"/>
    </row>
    <row r="165" spans="1:11" ht="15" customHeight="1">
      <c r="A165" s="1513"/>
      <c r="B165" s="1513"/>
      <c r="C165" s="27" t="s">
        <v>58</v>
      </c>
      <c r="D165" s="45">
        <v>0</v>
      </c>
      <c r="E165" s="45">
        <v>0</v>
      </c>
      <c r="F165" s="45">
        <v>0</v>
      </c>
      <c r="G165" s="45">
        <v>0</v>
      </c>
      <c r="H165" s="1513"/>
      <c r="I165" s="1513"/>
      <c r="J165" s="1513"/>
      <c r="K165" s="1513"/>
    </row>
    <row r="166" spans="1:11" ht="15" customHeight="1">
      <c r="A166" s="1513"/>
      <c r="B166" s="1513"/>
      <c r="C166" s="27" t="s">
        <v>59</v>
      </c>
      <c r="D166" s="45">
        <v>0</v>
      </c>
      <c r="E166" s="45">
        <v>0</v>
      </c>
      <c r="F166" s="45">
        <v>0</v>
      </c>
      <c r="G166" s="45">
        <v>0</v>
      </c>
      <c r="H166" s="1513"/>
      <c r="I166" s="1513"/>
      <c r="J166" s="1513"/>
      <c r="K166" s="1513"/>
    </row>
    <row r="167" spans="1:11" ht="15" customHeight="1">
      <c r="A167" s="1513"/>
      <c r="B167" s="1513"/>
      <c r="C167" s="27" t="s">
        <v>60</v>
      </c>
      <c r="D167" s="45">
        <v>0</v>
      </c>
      <c r="E167" s="45">
        <v>0</v>
      </c>
      <c r="F167" s="45">
        <v>0</v>
      </c>
      <c r="G167" s="45">
        <v>0</v>
      </c>
      <c r="H167" s="1513"/>
      <c r="I167" s="1513"/>
      <c r="J167" s="1513"/>
      <c r="K167" s="1513"/>
    </row>
    <row r="168" spans="1:11" ht="15" customHeight="1">
      <c r="A168" s="1513"/>
      <c r="B168" s="1513"/>
      <c r="C168" s="27" t="s">
        <v>61</v>
      </c>
      <c r="D168" s="45">
        <v>0</v>
      </c>
      <c r="E168" s="45">
        <v>0</v>
      </c>
      <c r="F168" s="45">
        <v>0</v>
      </c>
      <c r="G168" s="45">
        <v>0</v>
      </c>
      <c r="H168" s="1513"/>
      <c r="I168" s="1513"/>
      <c r="J168" s="1513"/>
      <c r="K168" s="1513"/>
    </row>
    <row r="169" spans="1:11" ht="15" customHeight="1">
      <c r="A169" s="1513"/>
      <c r="B169" s="1513"/>
      <c r="C169" s="27" t="s">
        <v>62</v>
      </c>
      <c r="D169" s="45">
        <v>0</v>
      </c>
      <c r="E169" s="45">
        <v>1000000</v>
      </c>
      <c r="F169" s="45">
        <v>1000000</v>
      </c>
      <c r="G169" s="45">
        <v>1000000</v>
      </c>
      <c r="H169" s="1513"/>
      <c r="I169" s="1513"/>
      <c r="J169" s="1513"/>
      <c r="K169" s="1513"/>
    </row>
    <row r="170" spans="1:11" ht="15" customHeight="1">
      <c r="A170" s="1513"/>
      <c r="B170" s="1513"/>
      <c r="C170" s="27" t="s">
        <v>49</v>
      </c>
      <c r="D170" s="45">
        <v>0</v>
      </c>
      <c r="E170" s="45">
        <v>1000000</v>
      </c>
      <c r="F170" s="45">
        <v>1000000</v>
      </c>
      <c r="G170" s="45">
        <v>1000000</v>
      </c>
      <c r="H170" s="1513"/>
      <c r="I170" s="1513"/>
      <c r="J170" s="1513"/>
      <c r="K170" s="1513"/>
    </row>
    <row r="171" spans="1:11" ht="15" customHeight="1">
      <c r="A171" s="1513"/>
      <c r="B171" s="1513"/>
      <c r="C171" s="27" t="s">
        <v>58</v>
      </c>
      <c r="D171" s="45">
        <v>0</v>
      </c>
      <c r="E171" s="45">
        <v>0</v>
      </c>
      <c r="F171" s="45">
        <v>0</v>
      </c>
      <c r="G171" s="45">
        <v>0</v>
      </c>
      <c r="H171" s="1513"/>
      <c r="I171" s="1513"/>
      <c r="J171" s="1513"/>
      <c r="K171" s="1513"/>
    </row>
    <row r="172" spans="1:11" ht="15" customHeight="1">
      <c r="A172" s="1513"/>
      <c r="B172" s="1513"/>
      <c r="C172" s="27" t="s">
        <v>59</v>
      </c>
      <c r="D172" s="45">
        <v>0</v>
      </c>
      <c r="E172" s="45">
        <v>0</v>
      </c>
      <c r="F172" s="45">
        <v>0</v>
      </c>
      <c r="G172" s="45">
        <v>0</v>
      </c>
      <c r="H172" s="1513"/>
      <c r="I172" s="1513"/>
      <c r="J172" s="1513"/>
      <c r="K172" s="1513"/>
    </row>
    <row r="173" spans="1:11" ht="15" customHeight="1">
      <c r="A173" s="1513"/>
      <c r="B173" s="1513"/>
      <c r="C173" s="27" t="s">
        <v>60</v>
      </c>
      <c r="D173" s="45">
        <v>0</v>
      </c>
      <c r="E173" s="45">
        <v>0</v>
      </c>
      <c r="F173" s="45">
        <v>0</v>
      </c>
      <c r="G173" s="45">
        <v>0</v>
      </c>
      <c r="H173" s="1513"/>
      <c r="I173" s="1513"/>
      <c r="J173" s="1513"/>
      <c r="K173" s="1513"/>
    </row>
    <row r="174" spans="1:11" ht="15" customHeight="1">
      <c r="A174" s="1513"/>
      <c r="B174" s="1513"/>
      <c r="C174" s="27" t="s">
        <v>61</v>
      </c>
      <c r="D174" s="45">
        <v>0</v>
      </c>
      <c r="E174" s="45">
        <v>0</v>
      </c>
      <c r="F174" s="45">
        <v>0</v>
      </c>
      <c r="G174" s="45">
        <v>0</v>
      </c>
      <c r="H174" s="1513"/>
      <c r="I174" s="1513"/>
      <c r="J174" s="1513"/>
      <c r="K174" s="1513"/>
    </row>
    <row r="175" spans="1:11" ht="15" customHeight="1">
      <c r="A175" s="1513"/>
      <c r="B175" s="1513"/>
      <c r="C175" s="27" t="s">
        <v>63</v>
      </c>
      <c r="D175" s="45">
        <v>0</v>
      </c>
      <c r="E175" s="45">
        <v>0</v>
      </c>
      <c r="F175" s="45">
        <v>0</v>
      </c>
      <c r="G175" s="45">
        <v>0</v>
      </c>
      <c r="H175" s="1513"/>
      <c r="I175" s="1513"/>
      <c r="J175" s="1513"/>
      <c r="K175" s="1513"/>
    </row>
    <row r="176" spans="1:11" ht="15" customHeight="1">
      <c r="A176" s="1513"/>
      <c r="B176" s="1513"/>
      <c r="C176" s="27" t="s">
        <v>49</v>
      </c>
      <c r="D176" s="45">
        <v>0</v>
      </c>
      <c r="E176" s="45">
        <v>0</v>
      </c>
      <c r="F176" s="45">
        <v>0</v>
      </c>
      <c r="G176" s="45">
        <v>0</v>
      </c>
      <c r="H176" s="1513"/>
      <c r="I176" s="1513"/>
      <c r="J176" s="1513"/>
      <c r="K176" s="1513"/>
    </row>
    <row r="177" spans="1:11" ht="15" customHeight="1">
      <c r="A177" s="1513"/>
      <c r="B177" s="1513"/>
      <c r="C177" s="27" t="s">
        <v>58</v>
      </c>
      <c r="D177" s="45">
        <v>0</v>
      </c>
      <c r="E177" s="45">
        <v>0</v>
      </c>
      <c r="F177" s="45">
        <v>0</v>
      </c>
      <c r="G177" s="45">
        <v>0</v>
      </c>
      <c r="H177" s="1513"/>
      <c r="I177" s="1513"/>
      <c r="J177" s="1513"/>
      <c r="K177" s="1513"/>
    </row>
    <row r="178" spans="1:11" ht="15" customHeight="1">
      <c r="A178" s="1513"/>
      <c r="B178" s="1513"/>
      <c r="C178" s="27" t="s">
        <v>59</v>
      </c>
      <c r="D178" s="45">
        <v>0</v>
      </c>
      <c r="E178" s="45">
        <v>0</v>
      </c>
      <c r="F178" s="45">
        <v>0</v>
      </c>
      <c r="G178" s="45">
        <v>0</v>
      </c>
      <c r="H178" s="1513"/>
      <c r="I178" s="1513"/>
      <c r="J178" s="1513"/>
      <c r="K178" s="1513"/>
    </row>
    <row r="179" spans="1:11" ht="15" customHeight="1">
      <c r="A179" s="1513"/>
      <c r="B179" s="1513"/>
      <c r="C179" s="27" t="s">
        <v>60</v>
      </c>
      <c r="D179" s="45">
        <v>0</v>
      </c>
      <c r="E179" s="45">
        <v>0</v>
      </c>
      <c r="F179" s="45">
        <v>0</v>
      </c>
      <c r="G179" s="45">
        <v>0</v>
      </c>
      <c r="H179" s="1513"/>
      <c r="I179" s="1513"/>
      <c r="J179" s="1513"/>
      <c r="K179" s="1513"/>
    </row>
    <row r="180" spans="1:11" ht="15" customHeight="1">
      <c r="A180" s="1513"/>
      <c r="B180" s="1513"/>
      <c r="C180" s="27" t="s">
        <v>61</v>
      </c>
      <c r="D180" s="45">
        <v>0</v>
      </c>
      <c r="E180" s="45">
        <v>0</v>
      </c>
      <c r="F180" s="45">
        <v>0</v>
      </c>
      <c r="G180" s="45">
        <v>0</v>
      </c>
      <c r="H180" s="1513"/>
      <c r="I180" s="1513"/>
      <c r="J180" s="1513"/>
      <c r="K180" s="1513"/>
    </row>
    <row r="181" spans="1:11" ht="15" customHeight="1">
      <c r="A181" s="1513"/>
      <c r="B181" s="1513"/>
      <c r="C181" s="27" t="s">
        <v>64</v>
      </c>
      <c r="D181" s="45">
        <v>0</v>
      </c>
      <c r="E181" s="45">
        <v>0</v>
      </c>
      <c r="F181" s="45">
        <v>0</v>
      </c>
      <c r="G181" s="45">
        <v>0</v>
      </c>
      <c r="H181" s="1513"/>
      <c r="I181" s="1513"/>
      <c r="J181" s="1513"/>
      <c r="K181" s="1513"/>
    </row>
    <row r="182" spans="1:11" ht="15" customHeight="1">
      <c r="A182" s="1513"/>
      <c r="B182" s="1513"/>
      <c r="C182" s="27" t="s">
        <v>65</v>
      </c>
      <c r="D182" s="45">
        <v>0</v>
      </c>
      <c r="E182" s="45">
        <v>0</v>
      </c>
      <c r="F182" s="45">
        <v>0</v>
      </c>
      <c r="G182" s="45">
        <v>0</v>
      </c>
      <c r="H182" s="1513"/>
      <c r="I182" s="1513"/>
      <c r="J182" s="1513"/>
      <c r="K182" s="1513"/>
    </row>
    <row r="183" spans="1:11" ht="20.100000000000001" customHeight="1">
      <c r="A183" s="1513"/>
      <c r="B183" s="1513"/>
      <c r="C183" s="47" t="s">
        <v>18</v>
      </c>
      <c r="D183" s="1513"/>
      <c r="E183" s="1513"/>
      <c r="F183" s="1513"/>
      <c r="G183" s="1513"/>
      <c r="H183" s="1513"/>
      <c r="I183" s="1513"/>
      <c r="J183" s="1513"/>
      <c r="K183" s="1513"/>
    </row>
  </sheetData>
  <mergeCells count="23">
    <mergeCell ref="D6:G6"/>
    <mergeCell ref="C1:G1"/>
    <mergeCell ref="C2:G2"/>
    <mergeCell ref="D3:G3"/>
    <mergeCell ref="D4:G4"/>
    <mergeCell ref="D5:G5"/>
    <mergeCell ref="C82:G82"/>
    <mergeCell ref="D7:G7"/>
    <mergeCell ref="C8:G8"/>
    <mergeCell ref="C9:G9"/>
    <mergeCell ref="D10:G10"/>
    <mergeCell ref="D18:G18"/>
    <mergeCell ref="C24:G24"/>
    <mergeCell ref="D25:G25"/>
    <mergeCell ref="D26:G26"/>
    <mergeCell ref="D27:G27"/>
    <mergeCell ref="D28:G28"/>
    <mergeCell ref="C37:G37"/>
    <mergeCell ref="D83:G83"/>
    <mergeCell ref="D84:G84"/>
    <mergeCell ref="D85:G85"/>
    <mergeCell ref="D86:G86"/>
    <mergeCell ref="C95:G95"/>
  </mergeCells>
  <pageMargins left="0" right="0" top="0" bottom="0" header="0" footer="0"/>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8"/>
  <sheetViews>
    <sheetView view="pageBreakPreview" topLeftCell="A110" zoomScale="60" zoomScaleNormal="100" workbookViewId="0">
      <selection activeCell="J138" sqref="J138"/>
    </sheetView>
  </sheetViews>
  <sheetFormatPr defaultColWidth="9.125" defaultRowHeight="23.25"/>
  <cols>
    <col min="1" max="1" width="5.125" style="283" customWidth="1"/>
    <col min="2" max="2" width="42.75" style="252" customWidth="1"/>
    <col min="3" max="3" width="23.375" style="252" customWidth="1"/>
    <col min="4" max="4" width="21.625" style="252" customWidth="1"/>
    <col min="5" max="5" width="20.25" style="252" customWidth="1"/>
    <col min="6" max="6" width="22.125" style="252" customWidth="1"/>
    <col min="7" max="8" width="9.125" style="252"/>
    <col min="9" max="9" width="11" style="252" customWidth="1"/>
    <col min="10" max="10" width="11" style="252" bestFit="1" customWidth="1"/>
    <col min="11" max="11" width="20.75" style="252" customWidth="1"/>
    <col min="12" max="16384" width="9.125" style="252"/>
  </cols>
  <sheetData>
    <row r="1" spans="2:6">
      <c r="B1" s="2185" t="s">
        <v>576</v>
      </c>
      <c r="C1" s="2185"/>
      <c r="D1" s="2185"/>
      <c r="E1" s="2185"/>
      <c r="F1" s="2185"/>
    </row>
    <row r="2" spans="2:6">
      <c r="B2" s="2186" t="s">
        <v>577</v>
      </c>
      <c r="C2" s="2186"/>
      <c r="D2" s="2186"/>
      <c r="E2" s="2186"/>
      <c r="F2" s="2186"/>
    </row>
    <row r="3" spans="2:6" ht="24" thickBot="1">
      <c r="B3" s="253"/>
      <c r="C3" s="253"/>
      <c r="D3" s="253"/>
      <c r="E3" s="253"/>
      <c r="F3" s="253"/>
    </row>
    <row r="4" spans="2:6" ht="24" thickBot="1">
      <c r="B4" s="254" t="s">
        <v>6</v>
      </c>
      <c r="C4" s="2187" t="s">
        <v>704</v>
      </c>
      <c r="D4" s="2187"/>
      <c r="E4" s="2187"/>
      <c r="F4" s="2187"/>
    </row>
    <row r="5" spans="2:6" ht="24" thickBot="1">
      <c r="B5" s="254" t="s">
        <v>8</v>
      </c>
      <c r="C5" s="2188" t="s">
        <v>705</v>
      </c>
      <c r="D5" s="2189"/>
      <c r="E5" s="2189"/>
      <c r="F5" s="2190"/>
    </row>
    <row r="6" spans="2:6" ht="24" thickBot="1">
      <c r="B6" s="254" t="s">
        <v>10</v>
      </c>
      <c r="C6" s="2191" t="s">
        <v>580</v>
      </c>
      <c r="D6" s="2192"/>
      <c r="E6" s="2192"/>
      <c r="F6" s="2193"/>
    </row>
    <row r="7" spans="2:6" ht="24" thickBot="1">
      <c r="B7" s="2182" t="s">
        <v>12</v>
      </c>
      <c r="C7" s="2183"/>
      <c r="D7" s="2183"/>
      <c r="E7" s="2183"/>
      <c r="F7" s="2184"/>
    </row>
    <row r="8" spans="2:6" ht="64.5" customHeight="1" thickBot="1">
      <c r="B8" s="2194" t="s">
        <v>706</v>
      </c>
      <c r="C8" s="2195"/>
      <c r="D8" s="2195"/>
      <c r="E8" s="2195"/>
      <c r="F8" s="2196"/>
    </row>
    <row r="9" spans="2:6" ht="65.25" customHeight="1" thickBot="1">
      <c r="B9" s="255" t="s">
        <v>14</v>
      </c>
      <c r="C9" s="2197" t="s">
        <v>707</v>
      </c>
      <c r="D9" s="2198"/>
      <c r="E9" s="2198"/>
      <c r="F9" s="2199"/>
    </row>
    <row r="10" spans="2:6">
      <c r="B10" s="2200" t="s">
        <v>209</v>
      </c>
      <c r="C10" s="256">
        <v>2023</v>
      </c>
      <c r="D10" s="256">
        <v>2024</v>
      </c>
      <c r="E10" s="256">
        <v>2025</v>
      </c>
      <c r="F10" s="256">
        <v>2026</v>
      </c>
    </row>
    <row r="11" spans="2:6" ht="24" thickBot="1">
      <c r="B11" s="2201"/>
      <c r="C11" s="258" t="s">
        <v>22</v>
      </c>
      <c r="D11" s="258" t="s">
        <v>23</v>
      </c>
      <c r="E11" s="258" t="s">
        <v>23</v>
      </c>
      <c r="F11" s="258" t="s">
        <v>23</v>
      </c>
    </row>
    <row r="12" spans="2:6" ht="63.75" thickBot="1">
      <c r="B12" s="257" t="s">
        <v>708</v>
      </c>
      <c r="C12" s="259" t="s">
        <v>709</v>
      </c>
      <c r="D12" s="259" t="s">
        <v>710</v>
      </c>
      <c r="E12" s="260" t="s">
        <v>681</v>
      </c>
      <c r="F12" s="260" t="s">
        <v>681</v>
      </c>
    </row>
    <row r="13" spans="2:6" ht="79.5" thickBot="1">
      <c r="B13" s="257" t="s">
        <v>711</v>
      </c>
      <c r="C13" s="259" t="s">
        <v>712</v>
      </c>
      <c r="D13" s="259" t="s">
        <v>713</v>
      </c>
      <c r="E13" s="261" t="s">
        <v>714</v>
      </c>
      <c r="F13" s="261" t="s">
        <v>715</v>
      </c>
    </row>
    <row r="14" spans="2:6" ht="79.5" thickBot="1">
      <c r="B14" s="257" t="s">
        <v>716</v>
      </c>
      <c r="C14" s="259" t="s">
        <v>717</v>
      </c>
      <c r="D14" s="259" t="s">
        <v>718</v>
      </c>
      <c r="E14" s="260" t="s">
        <v>681</v>
      </c>
      <c r="F14" s="260" t="s">
        <v>681</v>
      </c>
    </row>
    <row r="15" spans="2:6" ht="32.25" thickBot="1">
      <c r="B15" s="257" t="s">
        <v>719</v>
      </c>
      <c r="C15" s="262">
        <v>0.57099999999999995</v>
      </c>
      <c r="D15" s="262">
        <v>0.71399999999999997</v>
      </c>
      <c r="E15" s="262">
        <v>0.71399999999999997</v>
      </c>
      <c r="F15" s="262">
        <v>0.71399999999999997</v>
      </c>
    </row>
    <row r="16" spans="2:6" ht="42.75" customHeight="1" thickBot="1">
      <c r="B16" s="263" t="s">
        <v>588</v>
      </c>
      <c r="C16" s="2202" t="s">
        <v>720</v>
      </c>
      <c r="D16" s="2197"/>
      <c r="E16" s="2197"/>
      <c r="F16" s="2203"/>
    </row>
    <row r="17" spans="2:11" ht="24" thickBot="1">
      <c r="B17" s="2204" t="s">
        <v>596</v>
      </c>
      <c r="C17" s="2205"/>
      <c r="D17" s="2205"/>
      <c r="E17" s="2205"/>
      <c r="F17" s="2206"/>
      <c r="I17" s="264"/>
      <c r="K17" s="264"/>
    </row>
    <row r="18" spans="2:11" ht="24" thickBot="1">
      <c r="B18" s="265" t="s">
        <v>597</v>
      </c>
      <c r="C18" s="2207" t="s">
        <v>721</v>
      </c>
      <c r="D18" s="2198"/>
      <c r="E18" s="2198"/>
      <c r="F18" s="2199"/>
    </row>
    <row r="19" spans="2:11" ht="78" customHeight="1" thickBot="1">
      <c r="B19" s="257" t="s">
        <v>599</v>
      </c>
      <c r="C19" s="2208" t="s">
        <v>722</v>
      </c>
      <c r="D19" s="2209"/>
      <c r="E19" s="2209"/>
      <c r="F19" s="2210"/>
    </row>
    <row r="20" spans="2:11" ht="24" thickBot="1">
      <c r="B20" s="257" t="s">
        <v>21</v>
      </c>
      <c r="C20" s="2211" t="s">
        <v>723</v>
      </c>
      <c r="D20" s="2212"/>
      <c r="E20" s="2212"/>
      <c r="F20" s="2213"/>
    </row>
    <row r="21" spans="2:11">
      <c r="B21" s="266"/>
      <c r="C21" s="267">
        <v>2023</v>
      </c>
      <c r="D21" s="267">
        <v>2024</v>
      </c>
      <c r="E21" s="267">
        <v>2025</v>
      </c>
      <c r="F21" s="267">
        <v>2026</v>
      </c>
    </row>
    <row r="22" spans="2:11" ht="24" thickBot="1">
      <c r="B22" s="268"/>
      <c r="C22" s="269" t="s">
        <v>22</v>
      </c>
      <c r="D22" s="269" t="s">
        <v>23</v>
      </c>
      <c r="E22" s="269" t="s">
        <v>23</v>
      </c>
      <c r="F22" s="269" t="s">
        <v>23</v>
      </c>
    </row>
    <row r="23" spans="2:11" ht="24" thickBot="1">
      <c r="B23" s="257" t="s">
        <v>33</v>
      </c>
      <c r="C23" s="270"/>
      <c r="D23" s="271" t="s">
        <v>724</v>
      </c>
      <c r="E23" s="271" t="s">
        <v>724</v>
      </c>
      <c r="F23" s="271" t="s">
        <v>724</v>
      </c>
    </row>
    <row r="24" spans="2:11" ht="24" thickBot="1">
      <c r="B24" s="257" t="s">
        <v>602</v>
      </c>
      <c r="C24" s="270"/>
      <c r="D24" s="270">
        <v>250000</v>
      </c>
      <c r="E24" s="270">
        <v>250000</v>
      </c>
      <c r="F24" s="270">
        <v>250000</v>
      </c>
    </row>
    <row r="25" spans="2:11" ht="24" thickBot="1">
      <c r="B25" s="257" t="s">
        <v>603</v>
      </c>
      <c r="C25" s="270"/>
      <c r="D25" s="271"/>
      <c r="E25" s="271"/>
      <c r="F25" s="271"/>
    </row>
    <row r="26" spans="2:11" ht="24" thickBot="1">
      <c r="B26" s="257" t="s">
        <v>604</v>
      </c>
      <c r="C26" s="268"/>
      <c r="D26" s="272"/>
      <c r="E26" s="272"/>
      <c r="F26" s="272"/>
    </row>
    <row r="27" spans="2:11" ht="24" thickBot="1">
      <c r="B27" s="257" t="s">
        <v>605</v>
      </c>
      <c r="C27" s="268"/>
      <c r="D27" s="272"/>
      <c r="E27" s="272"/>
      <c r="F27" s="272"/>
    </row>
    <row r="28" spans="2:11" ht="24" thickBot="1">
      <c r="B28" s="257" t="s">
        <v>47</v>
      </c>
      <c r="C28" s="268"/>
      <c r="D28" s="272"/>
      <c r="E28" s="272"/>
      <c r="F28" s="272"/>
    </row>
    <row r="29" spans="2:11" ht="24" thickBot="1">
      <c r="B29" s="2214" t="s">
        <v>725</v>
      </c>
      <c r="C29" s="2215"/>
      <c r="D29" s="2215"/>
      <c r="E29" s="2215"/>
      <c r="F29" s="2216"/>
    </row>
    <row r="30" spans="2:11" ht="24" thickBot="1">
      <c r="B30" s="273" t="s">
        <v>607</v>
      </c>
      <c r="C30" s="274">
        <v>0</v>
      </c>
      <c r="D30" s="274">
        <v>0</v>
      </c>
      <c r="E30" s="274">
        <v>0</v>
      </c>
      <c r="F30" s="274">
        <v>0</v>
      </c>
    </row>
    <row r="31" spans="2:11" ht="24" thickBot="1">
      <c r="B31" s="275" t="s">
        <v>608</v>
      </c>
      <c r="C31" s="276"/>
      <c r="D31" s="277"/>
      <c r="E31" s="277"/>
      <c r="F31" s="277"/>
    </row>
    <row r="32" spans="2:11" ht="24" thickBot="1">
      <c r="B32" s="275" t="s">
        <v>609</v>
      </c>
      <c r="C32" s="277"/>
      <c r="D32" s="277"/>
      <c r="E32" s="277"/>
      <c r="F32" s="277"/>
    </row>
    <row r="33" spans="2:7" ht="24" thickBot="1">
      <c r="B33" s="273" t="s">
        <v>726</v>
      </c>
      <c r="C33" s="274">
        <v>0</v>
      </c>
      <c r="D33" s="274">
        <v>0</v>
      </c>
      <c r="E33" s="274">
        <v>0</v>
      </c>
      <c r="F33" s="274">
        <v>0</v>
      </c>
      <c r="G33" s="278"/>
    </row>
    <row r="34" spans="2:7" ht="24" thickBot="1">
      <c r="B34" s="275" t="s">
        <v>608</v>
      </c>
      <c r="C34" s="276"/>
      <c r="D34" s="277"/>
      <c r="E34" s="277"/>
      <c r="F34" s="277"/>
      <c r="G34" s="279"/>
    </row>
    <row r="35" spans="2:7" ht="24" thickBot="1">
      <c r="B35" s="275" t="s">
        <v>609</v>
      </c>
      <c r="C35" s="277"/>
      <c r="D35" s="277"/>
      <c r="E35" s="277"/>
      <c r="F35" s="277"/>
      <c r="G35" s="279"/>
    </row>
    <row r="36" spans="2:7" ht="24" thickBot="1">
      <c r="B36" s="273" t="s">
        <v>611</v>
      </c>
      <c r="C36" s="274">
        <v>0</v>
      </c>
      <c r="D36" s="274">
        <v>0</v>
      </c>
      <c r="E36" s="274">
        <v>0</v>
      </c>
      <c r="F36" s="274">
        <v>0</v>
      </c>
      <c r="G36" s="279"/>
    </row>
    <row r="37" spans="2:7" ht="24" thickBot="1">
      <c r="B37" s="275" t="s">
        <v>608</v>
      </c>
      <c r="C37" s="276"/>
      <c r="D37" s="277"/>
      <c r="E37" s="277"/>
      <c r="F37" s="277"/>
      <c r="G37" s="279"/>
    </row>
    <row r="38" spans="2:7" ht="24" thickBot="1">
      <c r="B38" s="275" t="s">
        <v>609</v>
      </c>
      <c r="C38" s="277"/>
      <c r="D38" s="277"/>
      <c r="E38" s="277"/>
      <c r="F38" s="277"/>
      <c r="G38" s="279"/>
    </row>
    <row r="39" spans="2:7" ht="24" thickBot="1">
      <c r="B39" s="273" t="s">
        <v>612</v>
      </c>
      <c r="C39" s="280">
        <v>250000</v>
      </c>
      <c r="D39" s="280">
        <v>250000</v>
      </c>
      <c r="E39" s="280">
        <v>250000</v>
      </c>
      <c r="F39" s="280">
        <v>250000</v>
      </c>
      <c r="G39" s="279"/>
    </row>
    <row r="40" spans="2:7" ht="24" thickBot="1">
      <c r="B40" s="275" t="s">
        <v>608</v>
      </c>
      <c r="C40" s="281">
        <v>250000</v>
      </c>
      <c r="D40" s="282">
        <v>250000</v>
      </c>
      <c r="E40" s="282">
        <v>250000</v>
      </c>
      <c r="F40" s="282">
        <v>250000</v>
      </c>
      <c r="G40" s="279"/>
    </row>
    <row r="41" spans="2:7" ht="24" thickBot="1">
      <c r="B41" s="275" t="s">
        <v>609</v>
      </c>
      <c r="C41" s="277"/>
      <c r="D41" s="277"/>
      <c r="E41" s="277"/>
      <c r="F41" s="277"/>
      <c r="G41" s="279"/>
    </row>
    <row r="42" spans="2:7" ht="24" thickBot="1">
      <c r="B42" s="273" t="s">
        <v>613</v>
      </c>
      <c r="C42" s="274">
        <v>0</v>
      </c>
      <c r="D42" s="274">
        <v>0</v>
      </c>
      <c r="E42" s="274">
        <v>0</v>
      </c>
      <c r="F42" s="274">
        <v>0</v>
      </c>
      <c r="G42" s="279"/>
    </row>
    <row r="43" spans="2:7" ht="24" thickBot="1">
      <c r="B43" s="275" t="s">
        <v>608</v>
      </c>
      <c r="C43" s="276"/>
      <c r="D43" s="277"/>
      <c r="E43" s="277"/>
      <c r="F43" s="277"/>
      <c r="G43" s="279"/>
    </row>
    <row r="44" spans="2:7" ht="24" thickBot="1">
      <c r="B44" s="275" t="s">
        <v>609</v>
      </c>
      <c r="C44" s="277"/>
      <c r="D44" s="277"/>
      <c r="E44" s="277"/>
      <c r="F44" s="277"/>
      <c r="G44" s="279"/>
    </row>
    <row r="45" spans="2:7" ht="24" thickBot="1">
      <c r="B45" s="273" t="s">
        <v>614</v>
      </c>
      <c r="C45" s="274">
        <v>0</v>
      </c>
      <c r="D45" s="274">
        <v>0</v>
      </c>
      <c r="E45" s="274">
        <v>0</v>
      </c>
      <c r="F45" s="274">
        <v>0</v>
      </c>
      <c r="G45" s="279"/>
    </row>
    <row r="46" spans="2:7" ht="24" thickBot="1">
      <c r="B46" s="275" t="s">
        <v>608</v>
      </c>
      <c r="C46" s="276"/>
      <c r="D46" s="277"/>
      <c r="E46" s="277"/>
      <c r="F46" s="277"/>
      <c r="G46" s="279"/>
    </row>
    <row r="47" spans="2:7" ht="24" thickBot="1">
      <c r="B47" s="275" t="s">
        <v>609</v>
      </c>
      <c r="C47" s="277"/>
      <c r="D47" s="277"/>
      <c r="E47" s="277"/>
      <c r="F47" s="277"/>
      <c r="G47" s="279"/>
    </row>
    <row r="48" spans="2:7" ht="24" thickBot="1">
      <c r="B48" s="273" t="s">
        <v>615</v>
      </c>
      <c r="C48" s="274">
        <v>0</v>
      </c>
      <c r="D48" s="274">
        <v>0</v>
      </c>
      <c r="E48" s="274">
        <v>0</v>
      </c>
      <c r="F48" s="274">
        <v>0</v>
      </c>
      <c r="G48" s="279"/>
    </row>
    <row r="49" spans="2:11" ht="24" thickBot="1">
      <c r="B49" s="284" t="s">
        <v>727</v>
      </c>
      <c r="C49" s="285">
        <f>C30+C33+C36+C39+C42+C45</f>
        <v>250000</v>
      </c>
      <c r="D49" s="285">
        <f t="shared" ref="D49:F49" si="0">D30+D33+D36+D39+D42+D45</f>
        <v>250000</v>
      </c>
      <c r="E49" s="285">
        <f t="shared" si="0"/>
        <v>250000</v>
      </c>
      <c r="F49" s="285">
        <f t="shared" si="0"/>
        <v>250000</v>
      </c>
    </row>
    <row r="50" spans="2:11" ht="24" thickBot="1">
      <c r="B50" s="2204" t="s">
        <v>66</v>
      </c>
      <c r="C50" s="2205"/>
      <c r="D50" s="2205"/>
      <c r="E50" s="2205"/>
      <c r="F50" s="2206"/>
    </row>
    <row r="51" spans="2:11" ht="24" thickBot="1">
      <c r="B51" s="2204" t="s">
        <v>728</v>
      </c>
      <c r="C51" s="2205"/>
      <c r="D51" s="2205"/>
      <c r="E51" s="2205"/>
      <c r="F51" s="2206"/>
    </row>
    <row r="52" spans="2:11" ht="48" thickBot="1">
      <c r="B52" s="265" t="s">
        <v>729</v>
      </c>
      <c r="C52" s="286" t="s">
        <v>730</v>
      </c>
      <c r="D52" s="287" t="s">
        <v>624</v>
      </c>
      <c r="E52" s="288"/>
      <c r="F52" s="289"/>
    </row>
    <row r="53" spans="2:11" ht="24" customHeight="1" thickBot="1">
      <c r="B53" s="257" t="s">
        <v>599</v>
      </c>
      <c r="C53" s="2194" t="s">
        <v>730</v>
      </c>
      <c r="D53" s="2195"/>
      <c r="E53" s="2195"/>
      <c r="F53" s="2196"/>
    </row>
    <row r="54" spans="2:11" ht="24" thickBot="1">
      <c r="B54" s="257" t="s">
        <v>21</v>
      </c>
      <c r="C54" s="2222" t="s">
        <v>182</v>
      </c>
      <c r="D54" s="2223"/>
      <c r="E54" s="2223"/>
      <c r="F54" s="2224"/>
    </row>
    <row r="55" spans="2:11">
      <c r="B55" s="2217"/>
      <c r="C55" s="267">
        <v>2023</v>
      </c>
      <c r="D55" s="267">
        <v>2024</v>
      </c>
      <c r="E55" s="267">
        <v>2025</v>
      </c>
      <c r="F55" s="267">
        <v>2026</v>
      </c>
    </row>
    <row r="56" spans="2:11" ht="24" thickBot="1">
      <c r="B56" s="2218"/>
      <c r="C56" s="290" t="s">
        <v>22</v>
      </c>
      <c r="D56" s="290" t="s">
        <v>23</v>
      </c>
      <c r="E56" s="290" t="s">
        <v>23</v>
      </c>
      <c r="F56" s="290" t="s">
        <v>23</v>
      </c>
    </row>
    <row r="57" spans="2:11" ht="24" thickBot="1">
      <c r="B57" s="257" t="s">
        <v>33</v>
      </c>
      <c r="C57" s="291"/>
      <c r="D57" s="292"/>
      <c r="E57" s="293"/>
      <c r="F57" s="291"/>
    </row>
    <row r="58" spans="2:11" ht="24" thickBot="1">
      <c r="B58" s="257" t="s">
        <v>602</v>
      </c>
      <c r="C58" s="270"/>
      <c r="D58" s="270">
        <v>13684</v>
      </c>
      <c r="E58" s="270">
        <v>0</v>
      </c>
      <c r="F58" s="270">
        <v>0</v>
      </c>
    </row>
    <row r="59" spans="2:11" ht="24" thickBot="1">
      <c r="B59" s="257" t="s">
        <v>603</v>
      </c>
      <c r="C59" s="270"/>
      <c r="D59" s="270"/>
      <c r="E59" s="270"/>
      <c r="F59" s="270"/>
    </row>
    <row r="60" spans="2:11" ht="24" thickBot="1">
      <c r="B60" s="257" t="s">
        <v>604</v>
      </c>
      <c r="C60" s="293"/>
      <c r="D60" s="294"/>
      <c r="E60" s="294"/>
      <c r="F60" s="294"/>
      <c r="H60" s="295"/>
      <c r="I60" s="295"/>
      <c r="J60" s="295"/>
      <c r="K60" s="295"/>
    </row>
    <row r="61" spans="2:11" ht="24" thickBot="1">
      <c r="B61" s="257" t="s">
        <v>605</v>
      </c>
      <c r="C61" s="268"/>
      <c r="D61" s="272"/>
      <c r="E61" s="272"/>
      <c r="F61" s="272"/>
    </row>
    <row r="62" spans="2:11" ht="24" thickBot="1">
      <c r="B62" s="257" t="s">
        <v>47</v>
      </c>
      <c r="C62" s="268"/>
      <c r="D62" s="272"/>
      <c r="E62" s="272"/>
      <c r="F62" s="272"/>
    </row>
    <row r="63" spans="2:11" ht="24" thickBot="1">
      <c r="B63" s="2219" t="s">
        <v>731</v>
      </c>
      <c r="C63" s="2220"/>
      <c r="D63" s="2220"/>
      <c r="E63" s="2220"/>
      <c r="F63" s="2221"/>
    </row>
    <row r="64" spans="2:11">
      <c r="B64" s="2217"/>
      <c r="C64" s="267">
        <v>2023</v>
      </c>
      <c r="D64" s="267">
        <v>2024</v>
      </c>
      <c r="E64" s="267">
        <v>2025</v>
      </c>
      <c r="F64" s="267">
        <v>2026</v>
      </c>
    </row>
    <row r="65" spans="2:6" ht="24" thickBot="1">
      <c r="B65" s="2218"/>
      <c r="C65" s="269" t="s">
        <v>22</v>
      </c>
      <c r="D65" s="269" t="s">
        <v>23</v>
      </c>
      <c r="E65" s="269" t="s">
        <v>23</v>
      </c>
      <c r="F65" s="269" t="s">
        <v>23</v>
      </c>
    </row>
    <row r="66" spans="2:6" ht="24" thickBot="1">
      <c r="B66" s="273" t="s">
        <v>629</v>
      </c>
      <c r="C66" s="274">
        <f>C67+C68+C69+C70</f>
        <v>0</v>
      </c>
      <c r="D66" s="274">
        <f t="shared" ref="D66:F66" si="1">D67+D68+D69+D70</f>
        <v>0</v>
      </c>
      <c r="E66" s="274">
        <f t="shared" si="1"/>
        <v>0</v>
      </c>
      <c r="F66" s="274">
        <f t="shared" si="1"/>
        <v>0</v>
      </c>
    </row>
    <row r="67" spans="2:6" ht="24" thickBot="1">
      <c r="B67" s="275" t="s">
        <v>608</v>
      </c>
      <c r="C67" s="274"/>
      <c r="D67" s="274"/>
      <c r="E67" s="274"/>
      <c r="F67" s="274"/>
    </row>
    <row r="68" spans="2:6" ht="24" thickBot="1">
      <c r="B68" s="275" t="s">
        <v>673</v>
      </c>
      <c r="C68" s="274"/>
      <c r="D68" s="274"/>
      <c r="E68" s="274"/>
      <c r="F68" s="274"/>
    </row>
    <row r="69" spans="2:6" ht="24" thickBot="1">
      <c r="B69" s="275" t="s">
        <v>631</v>
      </c>
      <c r="C69" s="274"/>
      <c r="D69" s="274"/>
      <c r="E69" s="274"/>
      <c r="F69" s="274"/>
    </row>
    <row r="70" spans="2:6" ht="24" thickBot="1">
      <c r="B70" s="275" t="s">
        <v>632</v>
      </c>
      <c r="C70" s="274"/>
      <c r="D70" s="274"/>
      <c r="E70" s="274"/>
      <c r="F70" s="274"/>
    </row>
    <row r="71" spans="2:6" ht="24" thickBot="1">
      <c r="B71" s="273" t="s">
        <v>633</v>
      </c>
      <c r="C71" s="277">
        <f>C72+C73+C74+C75</f>
        <v>0</v>
      </c>
      <c r="D71" s="277">
        <f>D72</f>
        <v>13684</v>
      </c>
      <c r="E71" s="277">
        <v>0</v>
      </c>
      <c r="F71" s="277">
        <v>0</v>
      </c>
    </row>
    <row r="72" spans="2:6" ht="24" thickBot="1">
      <c r="B72" s="275" t="s">
        <v>608</v>
      </c>
      <c r="C72" s="277">
        <v>0</v>
      </c>
      <c r="D72" s="277">
        <v>13684</v>
      </c>
      <c r="E72" s="277">
        <v>0</v>
      </c>
      <c r="F72" s="277">
        <v>0</v>
      </c>
    </row>
    <row r="73" spans="2:6" ht="24" thickBot="1">
      <c r="B73" s="275" t="s">
        <v>673</v>
      </c>
      <c r="C73" s="277"/>
      <c r="D73" s="277"/>
      <c r="E73" s="277"/>
      <c r="F73" s="277"/>
    </row>
    <row r="74" spans="2:6" ht="24" thickBot="1">
      <c r="B74" s="275" t="s">
        <v>631</v>
      </c>
      <c r="C74" s="277"/>
      <c r="D74" s="277"/>
      <c r="E74" s="277"/>
      <c r="F74" s="277"/>
    </row>
    <row r="75" spans="2:6" ht="24" thickBot="1">
      <c r="B75" s="275" t="s">
        <v>632</v>
      </c>
      <c r="C75" s="277"/>
      <c r="D75" s="277"/>
      <c r="E75" s="277"/>
      <c r="F75" s="277"/>
    </row>
    <row r="76" spans="2:6" ht="24" thickBot="1">
      <c r="B76" s="296" t="s">
        <v>616</v>
      </c>
      <c r="C76" s="297">
        <f>C66+C71</f>
        <v>0</v>
      </c>
      <c r="D76" s="297">
        <f>D66+D71</f>
        <v>13684</v>
      </c>
      <c r="E76" s="297">
        <f t="shared" ref="E76:F76" si="2">E66+E71</f>
        <v>0</v>
      </c>
      <c r="F76" s="297">
        <f t="shared" si="2"/>
        <v>0</v>
      </c>
    </row>
    <row r="77" spans="2:6" ht="32.25" thickBot="1">
      <c r="B77" s="265" t="s">
        <v>732</v>
      </c>
      <c r="C77" s="298" t="s">
        <v>733</v>
      </c>
      <c r="D77" s="287" t="s">
        <v>624</v>
      </c>
      <c r="E77" s="288"/>
      <c r="F77" s="289"/>
    </row>
    <row r="78" spans="2:6" ht="48" customHeight="1" thickBot="1">
      <c r="B78" s="257" t="s">
        <v>599</v>
      </c>
      <c r="C78" s="2225" t="s">
        <v>734</v>
      </c>
      <c r="D78" s="2226"/>
      <c r="E78" s="2226"/>
      <c r="F78" s="2227"/>
    </row>
    <row r="79" spans="2:6" ht="24" thickBot="1">
      <c r="B79" s="257" t="s">
        <v>21</v>
      </c>
      <c r="C79" s="2222" t="s">
        <v>182</v>
      </c>
      <c r="D79" s="2223"/>
      <c r="E79" s="2223"/>
      <c r="F79" s="2224"/>
    </row>
    <row r="80" spans="2:6">
      <c r="B80" s="2217"/>
      <c r="C80" s="299">
        <v>2023</v>
      </c>
      <c r="D80" s="299">
        <v>2024</v>
      </c>
      <c r="E80" s="299">
        <v>2025</v>
      </c>
      <c r="F80" s="299">
        <v>2026</v>
      </c>
    </row>
    <row r="81" spans="2:11" ht="24" thickBot="1">
      <c r="B81" s="2218"/>
      <c r="C81" s="300" t="s">
        <v>22</v>
      </c>
      <c r="D81" s="300" t="s">
        <v>23</v>
      </c>
      <c r="E81" s="300" t="s">
        <v>23</v>
      </c>
      <c r="F81" s="300" t="s">
        <v>23</v>
      </c>
    </row>
    <row r="82" spans="2:11" ht="24" thickBot="1">
      <c r="B82" s="257" t="s">
        <v>33</v>
      </c>
      <c r="C82" s="301"/>
      <c r="D82" s="292"/>
      <c r="E82" s="292"/>
      <c r="F82" s="301"/>
    </row>
    <row r="83" spans="2:11" ht="24" thickBot="1">
      <c r="B83" s="257" t="s">
        <v>602</v>
      </c>
      <c r="C83" s="270"/>
      <c r="D83" s="270">
        <v>16316</v>
      </c>
      <c r="E83" s="270">
        <v>75068</v>
      </c>
      <c r="F83" s="270">
        <v>0</v>
      </c>
    </row>
    <row r="84" spans="2:11" ht="24" thickBot="1">
      <c r="B84" s="257" t="s">
        <v>603</v>
      </c>
      <c r="C84" s="270"/>
      <c r="D84" s="270"/>
      <c r="E84" s="270"/>
      <c r="F84" s="270"/>
    </row>
    <row r="85" spans="2:11" ht="24" thickBot="1">
      <c r="B85" s="257" t="s">
        <v>604</v>
      </c>
      <c r="C85" s="293"/>
      <c r="D85" s="294"/>
      <c r="E85" s="294"/>
      <c r="F85" s="294"/>
      <c r="H85" s="295"/>
      <c r="I85" s="295"/>
      <c r="J85" s="295"/>
      <c r="K85" s="295"/>
    </row>
    <row r="86" spans="2:11" ht="24" thickBot="1">
      <c r="B86" s="257" t="s">
        <v>605</v>
      </c>
      <c r="C86" s="293"/>
      <c r="D86" s="294"/>
      <c r="E86" s="294"/>
      <c r="F86" s="294"/>
    </row>
    <row r="87" spans="2:11" ht="24" thickBot="1">
      <c r="B87" s="257" t="s">
        <v>47</v>
      </c>
      <c r="C87" s="268"/>
      <c r="D87" s="272"/>
      <c r="E87" s="272"/>
      <c r="F87" s="272"/>
    </row>
    <row r="88" spans="2:11" ht="24" thickBot="1">
      <c r="B88" s="2219" t="s">
        <v>735</v>
      </c>
      <c r="C88" s="2220"/>
      <c r="D88" s="2220"/>
      <c r="E88" s="2220"/>
      <c r="F88" s="2221"/>
    </row>
    <row r="89" spans="2:11">
      <c r="B89" s="2217"/>
      <c r="C89" s="267">
        <v>2023</v>
      </c>
      <c r="D89" s="267">
        <v>2024</v>
      </c>
      <c r="E89" s="267">
        <v>2025</v>
      </c>
      <c r="F89" s="267">
        <v>2026</v>
      </c>
    </row>
    <row r="90" spans="2:11" ht="24" thickBot="1">
      <c r="B90" s="2218"/>
      <c r="C90" s="269" t="s">
        <v>22</v>
      </c>
      <c r="D90" s="269" t="s">
        <v>23</v>
      </c>
      <c r="E90" s="269" t="s">
        <v>23</v>
      </c>
      <c r="F90" s="269" t="s">
        <v>23</v>
      </c>
    </row>
    <row r="91" spans="2:11" ht="24" thickBot="1">
      <c r="B91" s="273" t="s">
        <v>629</v>
      </c>
      <c r="C91" s="280">
        <f>C92+C93+C94+C95</f>
        <v>0</v>
      </c>
      <c r="D91" s="280">
        <f t="shared" ref="D91:F91" si="3">D92+D93+D94+D95</f>
        <v>0</v>
      </c>
      <c r="E91" s="280">
        <f t="shared" si="3"/>
        <v>0</v>
      </c>
      <c r="F91" s="280">
        <f t="shared" si="3"/>
        <v>0</v>
      </c>
    </row>
    <row r="92" spans="2:11" ht="24" thickBot="1">
      <c r="B92" s="275" t="s">
        <v>608</v>
      </c>
      <c r="C92" s="280"/>
      <c r="D92" s="280"/>
      <c r="E92" s="280"/>
      <c r="F92" s="280"/>
    </row>
    <row r="93" spans="2:11" ht="24" thickBot="1">
      <c r="B93" s="275" t="s">
        <v>673</v>
      </c>
      <c r="C93" s="280"/>
      <c r="D93" s="280"/>
      <c r="E93" s="280"/>
      <c r="F93" s="280"/>
    </row>
    <row r="94" spans="2:11" ht="24" thickBot="1">
      <c r="B94" s="275" t="s">
        <v>631</v>
      </c>
      <c r="C94" s="280"/>
      <c r="D94" s="280"/>
      <c r="E94" s="280"/>
      <c r="F94" s="280"/>
    </row>
    <row r="95" spans="2:11" ht="24" thickBot="1">
      <c r="B95" s="275" t="s">
        <v>632</v>
      </c>
      <c r="C95" s="280"/>
      <c r="D95" s="280"/>
      <c r="E95" s="280"/>
      <c r="F95" s="280"/>
    </row>
    <row r="96" spans="2:11" ht="24" thickBot="1">
      <c r="B96" s="273" t="s">
        <v>629</v>
      </c>
      <c r="C96" s="280">
        <v>0</v>
      </c>
      <c r="D96" s="280">
        <f>D97</f>
        <v>16316</v>
      </c>
      <c r="E96" s="280">
        <v>0</v>
      </c>
      <c r="F96" s="280">
        <v>0</v>
      </c>
    </row>
    <row r="97" spans="2:6" ht="24" thickBot="1">
      <c r="B97" s="275" t="s">
        <v>608</v>
      </c>
      <c r="C97" s="282">
        <v>0</v>
      </c>
      <c r="D97" s="281">
        <v>16316</v>
      </c>
      <c r="E97" s="282">
        <v>0</v>
      </c>
      <c r="F97" s="282">
        <v>0</v>
      </c>
    </row>
    <row r="98" spans="2:6" ht="24" thickBot="1">
      <c r="B98" s="275" t="s">
        <v>673</v>
      </c>
      <c r="C98" s="280"/>
      <c r="D98" s="280"/>
      <c r="E98" s="280"/>
      <c r="F98" s="280"/>
    </row>
    <row r="99" spans="2:6" ht="24" thickBot="1">
      <c r="B99" s="275" t="s">
        <v>631</v>
      </c>
      <c r="C99" s="280"/>
      <c r="D99" s="280"/>
      <c r="E99" s="280"/>
      <c r="F99" s="280"/>
    </row>
    <row r="100" spans="2:6" ht="24" thickBot="1">
      <c r="B100" s="275" t="s">
        <v>632</v>
      </c>
      <c r="C100" s="282"/>
      <c r="D100" s="282"/>
      <c r="E100" s="282"/>
      <c r="F100" s="282"/>
    </row>
    <row r="101" spans="2:6" ht="24" thickBot="1">
      <c r="B101" s="296" t="s">
        <v>660</v>
      </c>
      <c r="C101" s="302">
        <f>C86+C96</f>
        <v>0</v>
      </c>
      <c r="D101" s="302">
        <f t="shared" ref="D101:F101" si="4">D86+D96</f>
        <v>16316</v>
      </c>
      <c r="E101" s="302">
        <f t="shared" si="4"/>
        <v>0</v>
      </c>
      <c r="F101" s="302">
        <f t="shared" si="4"/>
        <v>0</v>
      </c>
    </row>
    <row r="102" spans="2:6" ht="32.25" thickBot="1">
      <c r="B102" s="263" t="s">
        <v>634</v>
      </c>
      <c r="C102" s="303">
        <f>C49+C76+C101</f>
        <v>250000</v>
      </c>
      <c r="D102" s="303">
        <f>D49+D76+D101</f>
        <v>280000</v>
      </c>
      <c r="E102" s="303">
        <f>E49+E76+E101</f>
        <v>250000</v>
      </c>
      <c r="F102" s="303">
        <f>F49+F76+F101</f>
        <v>250000</v>
      </c>
    </row>
    <row r="103" spans="2:6" ht="32.25" thickBot="1">
      <c r="B103" s="263" t="s">
        <v>635</v>
      </c>
      <c r="C103" s="303">
        <f>C102</f>
        <v>250000</v>
      </c>
      <c r="D103" s="303">
        <f t="shared" ref="D103:F103" si="5">D102</f>
        <v>280000</v>
      </c>
      <c r="E103" s="303">
        <f t="shared" si="5"/>
        <v>250000</v>
      </c>
      <c r="F103" s="303">
        <f t="shared" si="5"/>
        <v>250000</v>
      </c>
    </row>
    <row r="104" spans="2:6" ht="24" thickBot="1">
      <c r="B104" s="273" t="s">
        <v>607</v>
      </c>
      <c r="C104" s="304">
        <f>C105+C106</f>
        <v>0</v>
      </c>
      <c r="D104" s="304">
        <f t="shared" ref="D104:F104" si="6">D105+D106</f>
        <v>0</v>
      </c>
      <c r="E104" s="304">
        <f t="shared" si="6"/>
        <v>0</v>
      </c>
      <c r="F104" s="304">
        <f t="shared" si="6"/>
        <v>0</v>
      </c>
    </row>
    <row r="105" spans="2:6" ht="24" thickBot="1">
      <c r="B105" s="275" t="s">
        <v>608</v>
      </c>
      <c r="C105" s="282">
        <v>0</v>
      </c>
      <c r="D105" s="282">
        <v>0</v>
      </c>
      <c r="E105" s="282">
        <v>0</v>
      </c>
      <c r="F105" s="282">
        <v>0</v>
      </c>
    </row>
    <row r="106" spans="2:6" ht="24" thickBot="1">
      <c r="B106" s="275" t="s">
        <v>636</v>
      </c>
      <c r="C106" s="282">
        <v>0</v>
      </c>
      <c r="D106" s="282">
        <v>0</v>
      </c>
      <c r="E106" s="282">
        <v>0</v>
      </c>
      <c r="F106" s="282">
        <v>0</v>
      </c>
    </row>
    <row r="107" spans="2:6" ht="24" thickBot="1">
      <c r="B107" s="273" t="s">
        <v>610</v>
      </c>
      <c r="C107" s="304">
        <f>C108+C109</f>
        <v>0</v>
      </c>
      <c r="D107" s="304">
        <f t="shared" ref="D107:F107" si="7">D108+D109</f>
        <v>0</v>
      </c>
      <c r="E107" s="304">
        <f t="shared" si="7"/>
        <v>0</v>
      </c>
      <c r="F107" s="304">
        <f t="shared" si="7"/>
        <v>0</v>
      </c>
    </row>
    <row r="108" spans="2:6" ht="24" thickBot="1">
      <c r="B108" s="275" t="s">
        <v>608</v>
      </c>
      <c r="C108" s="282">
        <v>0</v>
      </c>
      <c r="D108" s="282">
        <v>0</v>
      </c>
      <c r="E108" s="282">
        <v>0</v>
      </c>
      <c r="F108" s="282">
        <v>0</v>
      </c>
    </row>
    <row r="109" spans="2:6" ht="24" thickBot="1">
      <c r="B109" s="275" t="s">
        <v>636</v>
      </c>
      <c r="C109" s="282">
        <v>0</v>
      </c>
      <c r="D109" s="282">
        <v>0</v>
      </c>
      <c r="E109" s="282">
        <v>0</v>
      </c>
      <c r="F109" s="282">
        <v>0</v>
      </c>
    </row>
    <row r="110" spans="2:6" ht="24" thickBot="1">
      <c r="B110" s="273" t="s">
        <v>611</v>
      </c>
      <c r="C110" s="304">
        <f>C111+C112</f>
        <v>0</v>
      </c>
      <c r="D110" s="304">
        <f t="shared" ref="D110:F110" si="8">D111+D112</f>
        <v>0</v>
      </c>
      <c r="E110" s="304">
        <f t="shared" si="8"/>
        <v>0</v>
      </c>
      <c r="F110" s="304">
        <f t="shared" si="8"/>
        <v>0</v>
      </c>
    </row>
    <row r="111" spans="2:6" ht="24" thickBot="1">
      <c r="B111" s="275" t="s">
        <v>608</v>
      </c>
      <c r="C111" s="282">
        <v>0</v>
      </c>
      <c r="D111" s="282">
        <v>0</v>
      </c>
      <c r="E111" s="282">
        <v>0</v>
      </c>
      <c r="F111" s="282">
        <v>0</v>
      </c>
    </row>
    <row r="112" spans="2:6" ht="24" thickBot="1">
      <c r="B112" s="275" t="s">
        <v>636</v>
      </c>
      <c r="C112" s="282">
        <v>0</v>
      </c>
      <c r="D112" s="282">
        <v>0</v>
      </c>
      <c r="E112" s="282">
        <v>0</v>
      </c>
      <c r="F112" s="282">
        <v>0</v>
      </c>
    </row>
    <row r="113" spans="2:6" ht="24" thickBot="1">
      <c r="B113" s="273" t="s">
        <v>612</v>
      </c>
      <c r="C113" s="304">
        <f>C114+C115</f>
        <v>250000</v>
      </c>
      <c r="D113" s="304">
        <f>D114+D115</f>
        <v>250000</v>
      </c>
      <c r="E113" s="304">
        <f>E114+E115</f>
        <v>250000</v>
      </c>
      <c r="F113" s="304">
        <f>F114+F115</f>
        <v>250000</v>
      </c>
    </row>
    <row r="114" spans="2:6" ht="24" thickBot="1">
      <c r="B114" s="275" t="s">
        <v>608</v>
      </c>
      <c r="C114" s="282">
        <f t="shared" ref="C114:F115" si="9">C40</f>
        <v>250000</v>
      </c>
      <c r="D114" s="282">
        <f t="shared" si="9"/>
        <v>250000</v>
      </c>
      <c r="E114" s="282">
        <f t="shared" si="9"/>
        <v>250000</v>
      </c>
      <c r="F114" s="282">
        <f t="shared" si="9"/>
        <v>250000</v>
      </c>
    </row>
    <row r="115" spans="2:6" ht="24" thickBot="1">
      <c r="B115" s="275" t="s">
        <v>636</v>
      </c>
      <c r="C115" s="282">
        <f t="shared" si="9"/>
        <v>0</v>
      </c>
      <c r="D115" s="282">
        <f t="shared" si="9"/>
        <v>0</v>
      </c>
      <c r="E115" s="282">
        <f t="shared" si="9"/>
        <v>0</v>
      </c>
      <c r="F115" s="282">
        <f t="shared" si="9"/>
        <v>0</v>
      </c>
    </row>
    <row r="116" spans="2:6" ht="24" thickBot="1">
      <c r="B116" s="273" t="s">
        <v>613</v>
      </c>
      <c r="C116" s="304">
        <f>C117+C118</f>
        <v>0</v>
      </c>
      <c r="D116" s="304">
        <f t="shared" ref="D116:F116" si="10">D117+D118</f>
        <v>0</v>
      </c>
      <c r="E116" s="304">
        <f t="shared" si="10"/>
        <v>0</v>
      </c>
      <c r="F116" s="304">
        <f t="shared" si="10"/>
        <v>0</v>
      </c>
    </row>
    <row r="117" spans="2:6" ht="24" thickBot="1">
      <c r="B117" s="275" t="s">
        <v>608</v>
      </c>
      <c r="C117" s="282">
        <v>0</v>
      </c>
      <c r="D117" s="282">
        <v>0</v>
      </c>
      <c r="E117" s="282">
        <v>0</v>
      </c>
      <c r="F117" s="282">
        <v>0</v>
      </c>
    </row>
    <row r="118" spans="2:6" ht="24" thickBot="1">
      <c r="B118" s="275" t="s">
        <v>636</v>
      </c>
      <c r="C118" s="282">
        <v>0</v>
      </c>
      <c r="D118" s="282">
        <v>0</v>
      </c>
      <c r="E118" s="282">
        <v>0</v>
      </c>
      <c r="F118" s="282">
        <v>0</v>
      </c>
    </row>
    <row r="119" spans="2:6" ht="24" thickBot="1">
      <c r="B119" s="273" t="s">
        <v>614</v>
      </c>
      <c r="C119" s="304">
        <f>C120+C121</f>
        <v>0</v>
      </c>
      <c r="D119" s="304">
        <f>D120+D121</f>
        <v>0</v>
      </c>
      <c r="E119" s="304">
        <f t="shared" ref="E119:F119" si="11">E120+E121</f>
        <v>0</v>
      </c>
      <c r="F119" s="304">
        <f t="shared" si="11"/>
        <v>0</v>
      </c>
    </row>
    <row r="120" spans="2:6" ht="24" thickBot="1">
      <c r="B120" s="275" t="s">
        <v>608</v>
      </c>
      <c r="C120" s="282">
        <v>0</v>
      </c>
      <c r="D120" s="282">
        <v>0</v>
      </c>
      <c r="E120" s="282">
        <v>0</v>
      </c>
      <c r="F120" s="282">
        <v>0</v>
      </c>
    </row>
    <row r="121" spans="2:6" ht="24" thickBot="1">
      <c r="B121" s="275" t="s">
        <v>636</v>
      </c>
      <c r="C121" s="282">
        <v>0</v>
      </c>
      <c r="D121" s="282">
        <v>0</v>
      </c>
      <c r="E121" s="282">
        <v>0</v>
      </c>
      <c r="F121" s="282">
        <v>0</v>
      </c>
    </row>
    <row r="122" spans="2:6" ht="24" thickBot="1">
      <c r="B122" s="273" t="s">
        <v>615</v>
      </c>
      <c r="C122" s="304">
        <f>C123+C124</f>
        <v>0</v>
      </c>
      <c r="D122" s="304">
        <f t="shared" ref="D122:F122" si="12">D123+D124</f>
        <v>0</v>
      </c>
      <c r="E122" s="304">
        <f t="shared" si="12"/>
        <v>0</v>
      </c>
      <c r="F122" s="304">
        <f t="shared" si="12"/>
        <v>0</v>
      </c>
    </row>
    <row r="123" spans="2:6" ht="24" thickBot="1">
      <c r="B123" s="275" t="s">
        <v>608</v>
      </c>
      <c r="C123" s="282">
        <v>0</v>
      </c>
      <c r="D123" s="282">
        <v>0</v>
      </c>
      <c r="E123" s="282">
        <v>0</v>
      </c>
      <c r="F123" s="282">
        <v>0</v>
      </c>
    </row>
    <row r="124" spans="2:6" ht="24" thickBot="1">
      <c r="B124" s="275" t="s">
        <v>636</v>
      </c>
      <c r="C124" s="282">
        <v>0</v>
      </c>
      <c r="D124" s="282">
        <v>0</v>
      </c>
      <c r="E124" s="282">
        <v>0</v>
      </c>
      <c r="F124" s="282">
        <v>0</v>
      </c>
    </row>
    <row r="125" spans="2:6" ht="24" thickBot="1">
      <c r="B125" s="273" t="s">
        <v>637</v>
      </c>
      <c r="C125" s="304">
        <f>C126+C127+C128+C129</f>
        <v>0</v>
      </c>
      <c r="D125" s="304">
        <f t="shared" ref="D125:F125" si="13">D126+D127+D128+D129</f>
        <v>0</v>
      </c>
      <c r="E125" s="304">
        <f t="shared" si="13"/>
        <v>0</v>
      </c>
      <c r="F125" s="304">
        <f t="shared" si="13"/>
        <v>0</v>
      </c>
    </row>
    <row r="126" spans="2:6" ht="24" thickBot="1">
      <c r="B126" s="275" t="s">
        <v>608</v>
      </c>
      <c r="C126" s="282">
        <v>0</v>
      </c>
      <c r="D126" s="282">
        <v>0</v>
      </c>
      <c r="E126" s="282">
        <v>0</v>
      </c>
      <c r="F126" s="282">
        <v>0</v>
      </c>
    </row>
    <row r="127" spans="2:6" ht="24" thickBot="1">
      <c r="B127" s="275" t="s">
        <v>630</v>
      </c>
      <c r="C127" s="282">
        <v>0</v>
      </c>
      <c r="D127" s="282">
        <v>0</v>
      </c>
      <c r="E127" s="282">
        <v>0</v>
      </c>
      <c r="F127" s="282">
        <v>0</v>
      </c>
    </row>
    <row r="128" spans="2:6" ht="24" thickBot="1">
      <c r="B128" s="275" t="s">
        <v>631</v>
      </c>
      <c r="C128" s="282">
        <v>0</v>
      </c>
      <c r="D128" s="282">
        <v>0</v>
      </c>
      <c r="E128" s="282">
        <v>0</v>
      </c>
      <c r="F128" s="282">
        <v>0</v>
      </c>
    </row>
    <row r="129" spans="2:6" ht="24" thickBot="1">
      <c r="B129" s="275" t="s">
        <v>632</v>
      </c>
      <c r="C129" s="282">
        <v>0</v>
      </c>
      <c r="D129" s="282">
        <v>0</v>
      </c>
      <c r="E129" s="282">
        <v>0</v>
      </c>
      <c r="F129" s="282">
        <v>0</v>
      </c>
    </row>
    <row r="130" spans="2:6" ht="24" thickBot="1">
      <c r="B130" s="273" t="s">
        <v>638</v>
      </c>
      <c r="C130" s="304">
        <f>C131+C132+C133+C134</f>
        <v>0</v>
      </c>
      <c r="D130" s="304">
        <f>D131+D132+D133+D134</f>
        <v>30000</v>
      </c>
      <c r="E130" s="304">
        <f>E131+E132+E133+E134</f>
        <v>0</v>
      </c>
      <c r="F130" s="304">
        <f t="shared" ref="F130" si="14">F131+F132+F133+F134</f>
        <v>0</v>
      </c>
    </row>
    <row r="131" spans="2:6" ht="24" thickBot="1">
      <c r="B131" s="275" t="s">
        <v>608</v>
      </c>
      <c r="C131" s="282">
        <f>C76+C101</f>
        <v>0</v>
      </c>
      <c r="D131" s="282">
        <f>D83+D58</f>
        <v>30000</v>
      </c>
      <c r="E131" s="282">
        <f>E76+E101</f>
        <v>0</v>
      </c>
      <c r="F131" s="282">
        <f>F76+F101</f>
        <v>0</v>
      </c>
    </row>
    <row r="132" spans="2:6" ht="24" thickBot="1">
      <c r="B132" s="275" t="s">
        <v>630</v>
      </c>
      <c r="C132" s="282">
        <v>0</v>
      </c>
      <c r="D132" s="282">
        <v>0</v>
      </c>
      <c r="E132" s="282">
        <v>0</v>
      </c>
      <c r="F132" s="282">
        <v>0</v>
      </c>
    </row>
    <row r="133" spans="2:6" ht="24" thickBot="1">
      <c r="B133" s="275" t="s">
        <v>631</v>
      </c>
      <c r="C133" s="282">
        <v>0</v>
      </c>
      <c r="D133" s="282">
        <v>0</v>
      </c>
      <c r="E133" s="282">
        <v>0</v>
      </c>
      <c r="F133" s="282">
        <v>0</v>
      </c>
    </row>
    <row r="134" spans="2:6" ht="24" thickBot="1">
      <c r="B134" s="275" t="s">
        <v>632</v>
      </c>
      <c r="C134" s="282">
        <v>0</v>
      </c>
      <c r="D134" s="282">
        <v>0</v>
      </c>
      <c r="E134" s="282">
        <v>0</v>
      </c>
      <c r="F134" s="282">
        <v>0</v>
      </c>
    </row>
    <row r="135" spans="2:6" ht="24" thickBot="1">
      <c r="B135" s="305" t="s">
        <v>617</v>
      </c>
      <c r="C135" s="306">
        <f>IF(C103-C102=0,0,"Error")</f>
        <v>0</v>
      </c>
      <c r="D135" s="306">
        <f t="shared" ref="D135:F135" si="15">IF(D103-D102=0,0,"Error")</f>
        <v>0</v>
      </c>
      <c r="E135" s="306">
        <f t="shared" si="15"/>
        <v>0</v>
      </c>
      <c r="F135" s="306">
        <f t="shared" si="15"/>
        <v>0</v>
      </c>
    </row>
    <row r="136" spans="2:6">
      <c r="B136" s="307"/>
      <c r="C136" s="308"/>
      <c r="D136" s="308"/>
      <c r="E136" s="308"/>
      <c r="F136" s="308"/>
    </row>
    <row r="137" spans="2:6">
      <c r="B137" s="307"/>
      <c r="C137" s="308"/>
      <c r="D137" s="308"/>
      <c r="E137" s="308"/>
      <c r="F137" s="308"/>
    </row>
    <row r="138" spans="2:6">
      <c r="B138" s="307"/>
      <c r="C138" s="308"/>
      <c r="D138" s="308"/>
      <c r="E138" s="308"/>
      <c r="F138" s="308"/>
    </row>
  </sheetData>
  <mergeCells count="27">
    <mergeCell ref="B80:B81"/>
    <mergeCell ref="B88:F88"/>
    <mergeCell ref="B89:B90"/>
    <mergeCell ref="C54:F54"/>
    <mergeCell ref="B55:B56"/>
    <mergeCell ref="B63:F63"/>
    <mergeCell ref="B64:B65"/>
    <mergeCell ref="C78:F78"/>
    <mergeCell ref="C79:F79"/>
    <mergeCell ref="C53:F53"/>
    <mergeCell ref="B8:F8"/>
    <mergeCell ref="C9:F9"/>
    <mergeCell ref="B10:B11"/>
    <mergeCell ref="C16:F16"/>
    <mergeCell ref="B17:F17"/>
    <mergeCell ref="C18:F18"/>
    <mergeCell ref="C19:F19"/>
    <mergeCell ref="C20:F20"/>
    <mergeCell ref="B29:F29"/>
    <mergeCell ref="B50:F50"/>
    <mergeCell ref="B51:F51"/>
    <mergeCell ref="B7:F7"/>
    <mergeCell ref="B1:F1"/>
    <mergeCell ref="B2:F2"/>
    <mergeCell ref="C4:F4"/>
    <mergeCell ref="C5:F5"/>
    <mergeCell ref="C6:F6"/>
  </mergeCells>
  <pageMargins left="0.7" right="0.7" top="0.75" bottom="0.75" header="0.3" footer="0.3"/>
  <pageSetup scale="5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51"/>
  <sheetViews>
    <sheetView view="pageBreakPreview" topLeftCell="A105" zoomScale="60" zoomScaleNormal="145" workbookViewId="0">
      <selection activeCell="R180" sqref="R180"/>
    </sheetView>
  </sheetViews>
  <sheetFormatPr defaultColWidth="9.125" defaultRowHeight="14.25"/>
  <cols>
    <col min="1" max="1" width="14.625" style="48" customWidth="1"/>
    <col min="2" max="2" width="25.125" style="48" customWidth="1"/>
    <col min="3" max="3" width="15.625" style="48" customWidth="1"/>
    <col min="4" max="4" width="17.875" style="48" customWidth="1"/>
    <col min="5" max="5" width="21.875" style="48" customWidth="1"/>
    <col min="6" max="6" width="20.75" style="48" customWidth="1"/>
    <col min="7" max="7" width="21.375" style="48" customWidth="1"/>
    <col min="8" max="8" width="9.125" style="48"/>
    <col min="9" max="9" width="18.375" style="48" customWidth="1"/>
    <col min="10" max="10" width="11" style="48" customWidth="1"/>
    <col min="11" max="11" width="11" style="48" bestFit="1" customWidth="1"/>
    <col min="12" max="16384" width="9.125" style="48"/>
  </cols>
  <sheetData>
    <row r="2" spans="1:8" ht="18" customHeight="1">
      <c r="H2" s="49"/>
    </row>
    <row r="3" spans="1:8" ht="15.75">
      <c r="A3" s="2231" t="s">
        <v>576</v>
      </c>
      <c r="B3" s="2231"/>
      <c r="C3" s="2231"/>
      <c r="D3" s="2231"/>
      <c r="E3" s="2231"/>
      <c r="F3" s="2231"/>
      <c r="G3" s="2231"/>
    </row>
    <row r="4" spans="1:8" ht="15.75">
      <c r="A4" s="50"/>
      <c r="B4" s="2232" t="s">
        <v>577</v>
      </c>
      <c r="C4" s="2232"/>
      <c r="D4" s="2232"/>
      <c r="E4" s="2232"/>
      <c r="F4" s="2232"/>
      <c r="G4" s="50"/>
    </row>
    <row r="5" spans="1:8" ht="16.5" thickBot="1">
      <c r="A5" s="51"/>
      <c r="B5" s="51"/>
      <c r="C5" s="51"/>
      <c r="D5" s="51"/>
      <c r="E5" s="51"/>
      <c r="F5" s="51"/>
      <c r="G5" s="51"/>
    </row>
    <row r="6" spans="1:8" ht="32.25" customHeight="1" thickBot="1">
      <c r="A6" s="51"/>
      <c r="B6" s="52" t="s">
        <v>6</v>
      </c>
      <c r="C6" s="2233" t="s">
        <v>578</v>
      </c>
      <c r="D6" s="2233"/>
      <c r="E6" s="2233"/>
      <c r="F6" s="2233"/>
      <c r="G6" s="51"/>
    </row>
    <row r="7" spans="1:8" ht="16.5" thickBot="1">
      <c r="A7" s="51"/>
      <c r="B7" s="52" t="s">
        <v>8</v>
      </c>
      <c r="C7" s="2234" t="s">
        <v>579</v>
      </c>
      <c r="D7" s="2235"/>
      <c r="E7" s="2235"/>
      <c r="F7" s="2236"/>
      <c r="G7" s="51"/>
    </row>
    <row r="8" spans="1:8" ht="30.75" customHeight="1" thickBot="1">
      <c r="A8" s="51"/>
      <c r="B8" s="52" t="s">
        <v>10</v>
      </c>
      <c r="C8" s="2237" t="s">
        <v>580</v>
      </c>
      <c r="D8" s="2238"/>
      <c r="E8" s="2238"/>
      <c r="F8" s="2239"/>
      <c r="G8" s="53"/>
    </row>
    <row r="9" spans="1:8" ht="23.25" customHeight="1" thickBot="1">
      <c r="A9" s="51"/>
      <c r="B9" s="2240" t="s">
        <v>12</v>
      </c>
      <c r="C9" s="2241"/>
      <c r="D9" s="2241"/>
      <c r="E9" s="2241"/>
      <c r="F9" s="2242"/>
      <c r="G9" s="51"/>
    </row>
    <row r="10" spans="1:8" ht="23.25" customHeight="1" thickBot="1">
      <c r="A10" s="51"/>
      <c r="B10" s="2243" t="s">
        <v>581</v>
      </c>
      <c r="C10" s="2244"/>
      <c r="D10" s="2244"/>
      <c r="E10" s="2244"/>
      <c r="F10" s="2245"/>
      <c r="G10" s="51"/>
    </row>
    <row r="11" spans="1:8" ht="16.5" thickBot="1">
      <c r="A11" s="51"/>
      <c r="B11" s="2243"/>
      <c r="C11" s="2244"/>
      <c r="D11" s="2244"/>
      <c r="E11" s="2244"/>
      <c r="F11" s="2245"/>
      <c r="G11" s="51"/>
    </row>
    <row r="12" spans="1:8" ht="51" customHeight="1" thickBot="1">
      <c r="A12" s="51"/>
      <c r="B12" s="2243"/>
      <c r="C12" s="2244"/>
      <c r="D12" s="2244"/>
      <c r="E12" s="2244"/>
      <c r="F12" s="2245"/>
      <c r="G12" s="51"/>
    </row>
    <row r="13" spans="1:8" ht="63.75" customHeight="1" thickBot="1">
      <c r="A13" s="51"/>
      <c r="B13" s="54" t="s">
        <v>14</v>
      </c>
      <c r="C13" s="2246" t="s">
        <v>582</v>
      </c>
      <c r="D13" s="2247"/>
      <c r="E13" s="2247"/>
      <c r="F13" s="2248"/>
      <c r="G13" s="51"/>
    </row>
    <row r="14" spans="1:8" ht="15.75" customHeight="1">
      <c r="A14" s="51"/>
      <c r="B14" s="2249" t="s">
        <v>583</v>
      </c>
      <c r="C14" s="55">
        <v>2023</v>
      </c>
      <c r="D14" s="55">
        <v>2024</v>
      </c>
      <c r="E14" s="55">
        <v>2025</v>
      </c>
      <c r="F14" s="55">
        <v>2026</v>
      </c>
      <c r="G14" s="51"/>
    </row>
    <row r="15" spans="1:8" ht="22.5" customHeight="1" thickBot="1">
      <c r="A15" s="51"/>
      <c r="B15" s="2250"/>
      <c r="C15" s="57" t="s">
        <v>22</v>
      </c>
      <c r="D15" s="57" t="s">
        <v>23</v>
      </c>
      <c r="E15" s="57" t="s">
        <v>23</v>
      </c>
      <c r="F15" s="57" t="s">
        <v>23</v>
      </c>
      <c r="G15" s="51"/>
    </row>
    <row r="16" spans="1:8" ht="95.25" customHeight="1" thickBot="1">
      <c r="A16" s="51"/>
      <c r="B16" s="58" t="s">
        <v>584</v>
      </c>
      <c r="C16" s="59">
        <v>0.1</v>
      </c>
      <c r="D16" s="60" t="s">
        <v>585</v>
      </c>
      <c r="E16" s="60" t="s">
        <v>585</v>
      </c>
      <c r="F16" s="60" t="s">
        <v>585</v>
      </c>
      <c r="G16" s="51"/>
    </row>
    <row r="17" spans="1:13" ht="48" thickBot="1">
      <c r="A17" s="53"/>
      <c r="B17" s="61" t="s">
        <v>586</v>
      </c>
      <c r="C17" s="62">
        <v>1</v>
      </c>
      <c r="D17" s="60" t="s">
        <v>587</v>
      </c>
      <c r="E17" s="60" t="s">
        <v>587</v>
      </c>
      <c r="F17" s="60" t="s">
        <v>587</v>
      </c>
      <c r="G17" s="51"/>
    </row>
    <row r="18" spans="1:13" ht="65.25" customHeight="1" thickBot="1">
      <c r="A18" s="51"/>
      <c r="B18" s="63" t="s">
        <v>588</v>
      </c>
      <c r="C18" s="2251" t="s">
        <v>589</v>
      </c>
      <c r="D18" s="2252"/>
      <c r="E18" s="2252"/>
      <c r="F18" s="2253"/>
      <c r="G18" s="51"/>
    </row>
    <row r="19" spans="1:13" ht="19.5" customHeight="1" thickBot="1">
      <c r="A19" s="51"/>
      <c r="B19" s="2237" t="s">
        <v>590</v>
      </c>
      <c r="C19" s="2238"/>
      <c r="D19" s="2238"/>
      <c r="E19" s="2238"/>
      <c r="F19" s="2239"/>
      <c r="G19" s="51"/>
    </row>
    <row r="20" spans="1:13" ht="79.5" thickBot="1">
      <c r="A20" s="51"/>
      <c r="B20" s="64" t="s">
        <v>591</v>
      </c>
      <c r="C20" s="65">
        <v>7.2800000000000004E-2</v>
      </c>
      <c r="D20" s="66" t="s">
        <v>592</v>
      </c>
      <c r="E20" s="66" t="s">
        <v>592</v>
      </c>
      <c r="F20" s="66" t="s">
        <v>592</v>
      </c>
      <c r="G20" s="51"/>
    </row>
    <row r="21" spans="1:13" ht="69.75" customHeight="1" thickBot="1">
      <c r="A21" s="51"/>
      <c r="B21" s="64" t="s">
        <v>593</v>
      </c>
      <c r="C21" s="67">
        <v>0.37</v>
      </c>
      <c r="D21" s="66" t="s">
        <v>592</v>
      </c>
      <c r="E21" s="66" t="s">
        <v>592</v>
      </c>
      <c r="F21" s="66" t="s">
        <v>592</v>
      </c>
      <c r="G21" s="51"/>
    </row>
    <row r="22" spans="1:13" ht="83.25" customHeight="1" thickBot="1">
      <c r="A22" s="51"/>
      <c r="B22" s="105" t="s">
        <v>594</v>
      </c>
      <c r="C22" s="106">
        <v>0.252</v>
      </c>
      <c r="D22" s="107" t="s">
        <v>592</v>
      </c>
      <c r="E22" s="107" t="s">
        <v>592</v>
      </c>
      <c r="F22" s="107" t="s">
        <v>592</v>
      </c>
      <c r="G22" s="51"/>
    </row>
    <row r="23" spans="1:13" ht="16.5" thickBot="1">
      <c r="A23" s="51"/>
      <c r="B23" s="2228" t="s">
        <v>595</v>
      </c>
      <c r="C23" s="2229"/>
      <c r="D23" s="2229"/>
      <c r="E23" s="2229"/>
      <c r="F23" s="2230"/>
      <c r="G23" s="51"/>
    </row>
    <row r="24" spans="1:13" ht="12.75" customHeight="1" thickBot="1">
      <c r="A24" s="51"/>
      <c r="B24" s="2258" t="s">
        <v>596</v>
      </c>
      <c r="C24" s="2259"/>
      <c r="D24" s="2259"/>
      <c r="E24" s="2259"/>
      <c r="F24" s="2260"/>
      <c r="G24" s="51"/>
    </row>
    <row r="25" spans="1:13" ht="21" customHeight="1" thickBot="1">
      <c r="A25" s="51"/>
      <c r="B25" s="68" t="s">
        <v>597</v>
      </c>
      <c r="C25" s="2251" t="s">
        <v>598</v>
      </c>
      <c r="D25" s="2247"/>
      <c r="E25" s="2247"/>
      <c r="F25" s="2248"/>
      <c r="G25" s="51"/>
    </row>
    <row r="26" spans="1:13" ht="60" customHeight="1" thickBot="1">
      <c r="A26" s="51"/>
      <c r="B26" s="69" t="s">
        <v>599</v>
      </c>
      <c r="C26" s="2261" t="s">
        <v>600</v>
      </c>
      <c r="D26" s="2262"/>
      <c r="E26" s="2262"/>
      <c r="F26" s="2263"/>
      <c r="G26" s="51"/>
    </row>
    <row r="27" spans="1:13" ht="16.5" thickBot="1">
      <c r="A27" s="51"/>
      <c r="B27" s="70" t="s">
        <v>21</v>
      </c>
      <c r="C27" s="2264" t="s">
        <v>601</v>
      </c>
      <c r="D27" s="2265"/>
      <c r="E27" s="2265"/>
      <c r="F27" s="2266"/>
      <c r="G27" s="51"/>
    </row>
    <row r="28" spans="1:13" ht="15.75">
      <c r="A28" s="51"/>
      <c r="B28" s="2249"/>
      <c r="C28" s="71">
        <v>2023</v>
      </c>
      <c r="D28" s="71">
        <v>2024</v>
      </c>
      <c r="E28" s="71">
        <v>2025</v>
      </c>
      <c r="F28" s="71">
        <v>2026</v>
      </c>
      <c r="G28" s="51"/>
    </row>
    <row r="29" spans="1:13" ht="16.5" thickBot="1">
      <c r="A29" s="51"/>
      <c r="B29" s="2250"/>
      <c r="C29" s="72" t="s">
        <v>22</v>
      </c>
      <c r="D29" s="72" t="s">
        <v>23</v>
      </c>
      <c r="E29" s="72" t="s">
        <v>23</v>
      </c>
      <c r="F29" s="72" t="s">
        <v>23</v>
      </c>
      <c r="G29" s="51"/>
      <c r="I29" s="73"/>
      <c r="J29" s="73"/>
      <c r="K29" s="73"/>
      <c r="L29" s="73"/>
      <c r="M29" s="73"/>
    </row>
    <row r="30" spans="1:13" ht="16.5" thickBot="1">
      <c r="A30" s="51"/>
      <c r="B30" s="70" t="s">
        <v>33</v>
      </c>
      <c r="C30" s="74">
        <v>3000</v>
      </c>
      <c r="D30" s="74">
        <v>3000</v>
      </c>
      <c r="E30" s="74">
        <v>3000</v>
      </c>
      <c r="F30" s="74">
        <v>3000</v>
      </c>
      <c r="G30" s="51"/>
    </row>
    <row r="31" spans="1:13" ht="16.5" thickBot="1">
      <c r="A31" s="51"/>
      <c r="B31" s="70" t="s">
        <v>602</v>
      </c>
      <c r="C31" s="74">
        <f>C60</f>
        <v>83230</v>
      </c>
      <c r="D31" s="74">
        <f t="shared" ref="D31:F31" si="0">D60</f>
        <v>98784</v>
      </c>
      <c r="E31" s="74">
        <f t="shared" si="0"/>
        <v>101551</v>
      </c>
      <c r="F31" s="74">
        <f t="shared" si="0"/>
        <v>102550</v>
      </c>
      <c r="G31" s="51"/>
    </row>
    <row r="32" spans="1:13" ht="32.25" customHeight="1" thickBot="1">
      <c r="A32" s="51"/>
      <c r="B32" s="70" t="s">
        <v>603</v>
      </c>
      <c r="C32" s="74">
        <f>C31/C30</f>
        <v>27.743333333333332</v>
      </c>
      <c r="D32" s="74">
        <f t="shared" ref="D32:F32" si="1">D31/D30</f>
        <v>32.927999999999997</v>
      </c>
      <c r="E32" s="74">
        <f t="shared" si="1"/>
        <v>33.850333333333332</v>
      </c>
      <c r="F32" s="74">
        <f t="shared" si="1"/>
        <v>34.18333333333333</v>
      </c>
      <c r="G32" s="51"/>
    </row>
    <row r="33" spans="1:7" ht="28.5" customHeight="1" thickBot="1">
      <c r="A33" s="51"/>
      <c r="B33" s="70" t="s">
        <v>604</v>
      </c>
      <c r="C33" s="74">
        <f>C32/C31</f>
        <v>3.3333333333333332E-4</v>
      </c>
      <c r="D33" s="75">
        <f>D30/C30-1</f>
        <v>0</v>
      </c>
      <c r="E33" s="75">
        <f t="shared" ref="E33:F35" si="2">E30/D30-1</f>
        <v>0</v>
      </c>
      <c r="F33" s="75">
        <f t="shared" si="2"/>
        <v>0</v>
      </c>
      <c r="G33" s="51"/>
    </row>
    <row r="34" spans="1:7" ht="30" customHeight="1" thickBot="1">
      <c r="A34" s="51"/>
      <c r="B34" s="70" t="s">
        <v>605</v>
      </c>
      <c r="C34" s="74">
        <f>C33/C32</f>
        <v>1.2014898474107893E-5</v>
      </c>
      <c r="D34" s="75">
        <f>D31/C31-1</f>
        <v>0.18687973086627419</v>
      </c>
      <c r="E34" s="75">
        <f t="shared" si="2"/>
        <v>2.8010609005507003E-2</v>
      </c>
      <c r="F34" s="75">
        <f t="shared" si="2"/>
        <v>9.8374215911216645E-3</v>
      </c>
      <c r="G34" s="51"/>
    </row>
    <row r="35" spans="1:7" ht="32.25" thickBot="1">
      <c r="A35" s="51"/>
      <c r="B35" s="70" t="s">
        <v>47</v>
      </c>
      <c r="C35" s="74">
        <f>C34/C33</f>
        <v>3.6044695422323685E-2</v>
      </c>
      <c r="D35" s="75">
        <f>D32/C32-1</f>
        <v>0.18687973086627419</v>
      </c>
      <c r="E35" s="75">
        <f t="shared" si="2"/>
        <v>2.8010609005507003E-2</v>
      </c>
      <c r="F35" s="75">
        <f t="shared" si="2"/>
        <v>9.8374215911216645E-3</v>
      </c>
      <c r="G35" s="51"/>
    </row>
    <row r="36" spans="1:7" ht="15.75" customHeight="1" thickBot="1">
      <c r="A36" s="51"/>
      <c r="B36" s="2267" t="s">
        <v>606</v>
      </c>
      <c r="C36" s="2268"/>
      <c r="D36" s="2268"/>
      <c r="E36" s="2268"/>
      <c r="F36" s="2269"/>
      <c r="G36" s="51"/>
    </row>
    <row r="37" spans="1:7" ht="15.75">
      <c r="A37" s="51"/>
      <c r="B37" s="2249"/>
      <c r="C37" s="71">
        <v>2023</v>
      </c>
      <c r="D37" s="71">
        <v>2024</v>
      </c>
      <c r="E37" s="71">
        <v>2025</v>
      </c>
      <c r="F37" s="71">
        <v>2026</v>
      </c>
      <c r="G37" s="51"/>
    </row>
    <row r="38" spans="1:7" ht="16.5" thickBot="1">
      <c r="A38" s="51"/>
      <c r="B38" s="2250"/>
      <c r="C38" s="72" t="s">
        <v>22</v>
      </c>
      <c r="D38" s="72" t="s">
        <v>23</v>
      </c>
      <c r="E38" s="72" t="s">
        <v>23</v>
      </c>
      <c r="F38" s="72" t="s">
        <v>23</v>
      </c>
      <c r="G38" s="51"/>
    </row>
    <row r="39" spans="1:7" ht="16.5" thickBot="1">
      <c r="A39" s="51"/>
      <c r="B39" s="76" t="s">
        <v>607</v>
      </c>
      <c r="C39" s="77">
        <f>C40</f>
        <v>63850</v>
      </c>
      <c r="D39" s="77">
        <f>D40</f>
        <v>74935</v>
      </c>
      <c r="E39" s="77">
        <f>E40</f>
        <v>76702</v>
      </c>
      <c r="F39" s="77">
        <f>F40</f>
        <v>76702</v>
      </c>
      <c r="G39" s="51"/>
    </row>
    <row r="40" spans="1:7" ht="16.5" thickBot="1">
      <c r="A40" s="51"/>
      <c r="B40" s="78" t="s">
        <v>608</v>
      </c>
      <c r="C40" s="79">
        <v>63850</v>
      </c>
      <c r="D40" s="77">
        <v>74935</v>
      </c>
      <c r="E40" s="77">
        <v>76702</v>
      </c>
      <c r="F40" s="77">
        <v>76702</v>
      </c>
      <c r="G40" s="51"/>
    </row>
    <row r="41" spans="1:7" ht="16.5" thickBot="1">
      <c r="A41" s="51"/>
      <c r="B41" s="78" t="s">
        <v>609</v>
      </c>
      <c r="C41" s="80"/>
      <c r="D41" s="81"/>
      <c r="E41" s="81"/>
      <c r="F41" s="81"/>
      <c r="G41" s="51"/>
    </row>
    <row r="42" spans="1:7" ht="32.25" thickBot="1">
      <c r="A42" s="51"/>
      <c r="B42" s="76" t="s">
        <v>610</v>
      </c>
      <c r="C42" s="77">
        <f>C43</f>
        <v>10580</v>
      </c>
      <c r="D42" s="77">
        <f>D43</f>
        <v>12229</v>
      </c>
      <c r="E42" s="77">
        <f>E43</f>
        <v>13229</v>
      </c>
      <c r="F42" s="77">
        <f>F43</f>
        <v>13229</v>
      </c>
      <c r="G42" s="82"/>
    </row>
    <row r="43" spans="1:7" ht="16.5" thickBot="1">
      <c r="A43" s="51"/>
      <c r="B43" s="78" t="s">
        <v>608</v>
      </c>
      <c r="C43" s="77">
        <v>10580</v>
      </c>
      <c r="D43" s="77">
        <v>12229</v>
      </c>
      <c r="E43" s="77">
        <v>13229</v>
      </c>
      <c r="F43" s="77">
        <v>13229</v>
      </c>
      <c r="G43" s="82"/>
    </row>
    <row r="44" spans="1:7" ht="16.5" thickBot="1">
      <c r="A44" s="51"/>
      <c r="B44" s="78" t="s">
        <v>609</v>
      </c>
      <c r="C44" s="80"/>
      <c r="D44" s="77"/>
      <c r="E44" s="77"/>
      <c r="F44" s="77"/>
      <c r="G44" s="82"/>
    </row>
    <row r="45" spans="1:7" ht="16.5" thickBot="1">
      <c r="A45" s="51"/>
      <c r="B45" s="76" t="s">
        <v>611</v>
      </c>
      <c r="C45" s="77">
        <f t="shared" ref="C45:F45" si="3">C46</f>
        <v>8556</v>
      </c>
      <c r="D45" s="77">
        <f t="shared" si="3"/>
        <v>11620</v>
      </c>
      <c r="E45" s="77">
        <f t="shared" si="3"/>
        <v>11620</v>
      </c>
      <c r="F45" s="77">
        <f t="shared" si="3"/>
        <v>12619</v>
      </c>
      <c r="G45" s="82"/>
    </row>
    <row r="46" spans="1:7" ht="16.5" thickBot="1">
      <c r="A46" s="51"/>
      <c r="B46" s="78" t="s">
        <v>608</v>
      </c>
      <c r="C46" s="77">
        <v>8556</v>
      </c>
      <c r="D46" s="77">
        <v>11620</v>
      </c>
      <c r="E46" s="77">
        <v>11620</v>
      </c>
      <c r="F46" s="77">
        <v>12619</v>
      </c>
      <c r="G46" s="82"/>
    </row>
    <row r="47" spans="1:7" ht="16.5" thickBot="1">
      <c r="A47" s="51"/>
      <c r="B47" s="78" t="s">
        <v>609</v>
      </c>
      <c r="C47" s="80"/>
      <c r="D47" s="77"/>
      <c r="E47" s="77"/>
      <c r="F47" s="77"/>
      <c r="G47" s="82"/>
    </row>
    <row r="48" spans="1:7" ht="17.25" customHeight="1" thickBot="1">
      <c r="A48" s="51"/>
      <c r="B48" s="76" t="s">
        <v>612</v>
      </c>
      <c r="C48" s="80"/>
      <c r="D48" s="77"/>
      <c r="E48" s="77"/>
      <c r="F48" s="77"/>
      <c r="G48" s="51"/>
    </row>
    <row r="49" spans="1:13" ht="16.5" thickBot="1">
      <c r="A49" s="51"/>
      <c r="B49" s="78" t="s">
        <v>608</v>
      </c>
      <c r="C49" s="80"/>
      <c r="D49" s="77"/>
      <c r="E49" s="77"/>
      <c r="F49" s="77"/>
      <c r="G49" s="51"/>
    </row>
    <row r="50" spans="1:13" ht="12.75" customHeight="1" thickBot="1">
      <c r="A50" s="51"/>
      <c r="B50" s="78" t="s">
        <v>609</v>
      </c>
      <c r="C50" s="80"/>
      <c r="D50" s="77"/>
      <c r="E50" s="77"/>
      <c r="F50" s="77"/>
      <c r="G50" s="51"/>
    </row>
    <row r="51" spans="1:13" ht="15.75" customHeight="1" thickBot="1">
      <c r="A51" s="51"/>
      <c r="B51" s="76" t="s">
        <v>613</v>
      </c>
      <c r="C51" s="80"/>
      <c r="D51" s="77"/>
      <c r="E51" s="77"/>
      <c r="F51" s="77"/>
      <c r="G51" s="51"/>
    </row>
    <row r="52" spans="1:13" ht="16.5" thickBot="1">
      <c r="A52" s="51"/>
      <c r="B52" s="78" t="s">
        <v>608</v>
      </c>
      <c r="C52" s="80"/>
      <c r="D52" s="77"/>
      <c r="E52" s="77"/>
      <c r="F52" s="77"/>
      <c r="G52" s="51"/>
    </row>
    <row r="53" spans="1:13" ht="16.5" thickBot="1">
      <c r="A53" s="51"/>
      <c r="B53" s="78" t="s">
        <v>609</v>
      </c>
      <c r="C53" s="80"/>
      <c r="D53" s="77"/>
      <c r="E53" s="77"/>
      <c r="F53" s="77"/>
      <c r="G53" s="51"/>
    </row>
    <row r="54" spans="1:13" ht="16.5" thickBot="1">
      <c r="A54" s="51"/>
      <c r="B54" s="76" t="s">
        <v>614</v>
      </c>
      <c r="C54" s="80"/>
      <c r="D54" s="77"/>
      <c r="E54" s="77"/>
      <c r="F54" s="77"/>
      <c r="G54" s="51"/>
    </row>
    <row r="55" spans="1:13" ht="16.5" thickBot="1">
      <c r="A55" s="51"/>
      <c r="B55" s="78" t="s">
        <v>608</v>
      </c>
      <c r="C55" s="80"/>
      <c r="D55" s="77"/>
      <c r="E55" s="77"/>
      <c r="F55" s="77"/>
      <c r="G55" s="51"/>
      <c r="I55" s="73"/>
      <c r="J55" s="73"/>
      <c r="K55" s="73"/>
      <c r="L55" s="73"/>
      <c r="M55" s="73"/>
    </row>
    <row r="56" spans="1:13" ht="16.5" thickBot="1">
      <c r="A56" s="51"/>
      <c r="B56" s="78" t="s">
        <v>609</v>
      </c>
      <c r="C56" s="80"/>
      <c r="D56" s="77"/>
      <c r="E56" s="77"/>
      <c r="F56" s="77"/>
      <c r="G56" s="51"/>
    </row>
    <row r="57" spans="1:13" ht="32.25" thickBot="1">
      <c r="A57" s="51"/>
      <c r="B57" s="76" t="s">
        <v>615</v>
      </c>
      <c r="C57" s="80">
        <f>C58</f>
        <v>244</v>
      </c>
      <c r="D57" s="77">
        <v>0</v>
      </c>
      <c r="E57" s="77">
        <f>D57*1.03*0.99</f>
        <v>0</v>
      </c>
      <c r="F57" s="77">
        <f>E57*1.03*0.99</f>
        <v>0</v>
      </c>
      <c r="G57" s="51"/>
    </row>
    <row r="58" spans="1:13" ht="15.75" customHeight="1" thickBot="1">
      <c r="A58" s="51"/>
      <c r="B58" s="78" t="s">
        <v>608</v>
      </c>
      <c r="C58" s="80">
        <v>244</v>
      </c>
      <c r="D58" s="83"/>
      <c r="E58" s="83"/>
      <c r="F58" s="83"/>
      <c r="G58" s="51"/>
    </row>
    <row r="59" spans="1:13" ht="12.75" customHeight="1" thickBot="1">
      <c r="A59" s="51"/>
      <c r="B59" s="78" t="s">
        <v>609</v>
      </c>
      <c r="C59" s="80"/>
      <c r="D59" s="84"/>
      <c r="E59" s="83"/>
      <c r="F59" s="83"/>
      <c r="G59" s="51"/>
    </row>
    <row r="60" spans="1:13" ht="15" customHeight="1" thickBot="1">
      <c r="A60" s="51"/>
      <c r="B60" s="85" t="s">
        <v>616</v>
      </c>
      <c r="C60" s="80">
        <f>C57+C54+C51+C48+C45+C42+C39</f>
        <v>83230</v>
      </c>
      <c r="D60" s="86">
        <f>D57+D54+D51+D48+D45+D42+D39</f>
        <v>98784</v>
      </c>
      <c r="E60" s="80">
        <f t="shared" ref="E60:F60" si="4">E57+E54+E51+E48+E45+E42+E39</f>
        <v>101551</v>
      </c>
      <c r="F60" s="80">
        <f t="shared" si="4"/>
        <v>102550</v>
      </c>
      <c r="G60" s="51"/>
    </row>
    <row r="61" spans="1:13" ht="16.5" thickBot="1">
      <c r="A61" s="51"/>
      <c r="B61" s="87" t="s">
        <v>617</v>
      </c>
      <c r="C61" s="88">
        <f>IF(C60-C31=0,0,"Error")</f>
        <v>0</v>
      </c>
      <c r="D61" s="88">
        <f>IF(D60-D31=0,0,"Error")</f>
        <v>0</v>
      </c>
      <c r="E61" s="88">
        <f>IF(E60-E31=0,0,"Error")</f>
        <v>0</v>
      </c>
      <c r="F61" s="88">
        <f>IF(F60-F31=0,0,"Error")</f>
        <v>0</v>
      </c>
      <c r="G61" s="51"/>
    </row>
    <row r="62" spans="1:13" ht="16.5" thickBot="1">
      <c r="A62" s="51"/>
      <c r="B62" s="2258" t="s">
        <v>618</v>
      </c>
      <c r="C62" s="2259"/>
      <c r="D62" s="2259"/>
      <c r="E62" s="2259"/>
      <c r="F62" s="2260"/>
      <c r="G62" s="51"/>
    </row>
    <row r="63" spans="1:13" ht="16.5" thickBot="1">
      <c r="A63" s="51"/>
      <c r="B63" s="2258" t="s">
        <v>619</v>
      </c>
      <c r="C63" s="2259"/>
      <c r="D63" s="2259"/>
      <c r="E63" s="2259"/>
      <c r="F63" s="2260"/>
      <c r="G63" s="51"/>
    </row>
    <row r="64" spans="1:13" ht="24.75" customHeight="1" thickBot="1">
      <c r="A64" s="51"/>
      <c r="B64" s="89" t="s">
        <v>620</v>
      </c>
      <c r="C64" s="2254" t="s">
        <v>621</v>
      </c>
      <c r="D64" s="2270"/>
      <c r="E64" s="2256"/>
      <c r="F64" s="2257"/>
      <c r="G64" s="51"/>
    </row>
    <row r="65" spans="1:7" ht="63.75" thickBot="1">
      <c r="A65" s="51"/>
      <c r="B65" s="68" t="s">
        <v>622</v>
      </c>
      <c r="C65" s="90" t="s">
        <v>623</v>
      </c>
      <c r="D65" s="91" t="s">
        <v>624</v>
      </c>
      <c r="E65" s="2271" t="s">
        <v>625</v>
      </c>
      <c r="F65" s="2272"/>
      <c r="G65" s="51"/>
    </row>
    <row r="66" spans="1:7" ht="16.5" thickBot="1">
      <c r="A66" s="51"/>
      <c r="B66" s="92"/>
      <c r="C66" s="2254"/>
      <c r="D66" s="2255"/>
      <c r="E66" s="2256"/>
      <c r="F66" s="2257"/>
      <c r="G66" s="51"/>
    </row>
    <row r="67" spans="1:7" ht="23.25" customHeight="1" thickBot="1">
      <c r="A67" s="51"/>
      <c r="B67" s="70" t="s">
        <v>599</v>
      </c>
      <c r="C67" s="2237" t="s">
        <v>626</v>
      </c>
      <c r="D67" s="2238"/>
      <c r="E67" s="2238"/>
      <c r="F67" s="2239"/>
      <c r="G67" s="51"/>
    </row>
    <row r="68" spans="1:7" ht="12.75" customHeight="1" thickBot="1">
      <c r="A68" s="51"/>
      <c r="B68" s="70" t="s">
        <v>21</v>
      </c>
      <c r="C68" s="2264" t="s">
        <v>524</v>
      </c>
      <c r="D68" s="2265"/>
      <c r="E68" s="2265"/>
      <c r="F68" s="2266"/>
      <c r="G68" s="51"/>
    </row>
    <row r="69" spans="1:7" ht="26.25" customHeight="1">
      <c r="A69" s="51"/>
      <c r="B69" s="2249"/>
      <c r="C69" s="71">
        <v>2023</v>
      </c>
      <c r="D69" s="71">
        <v>2024</v>
      </c>
      <c r="E69" s="71">
        <v>2025</v>
      </c>
      <c r="F69" s="71">
        <v>2026</v>
      </c>
      <c r="G69" s="51"/>
    </row>
    <row r="70" spans="1:7" ht="26.25" customHeight="1" thickBot="1">
      <c r="A70" s="51"/>
      <c r="B70" s="2250"/>
      <c r="C70" s="72" t="s">
        <v>22</v>
      </c>
      <c r="D70" s="72" t="s">
        <v>23</v>
      </c>
      <c r="E70" s="72" t="s">
        <v>23</v>
      </c>
      <c r="F70" s="72" t="s">
        <v>23</v>
      </c>
      <c r="G70" s="51"/>
    </row>
    <row r="71" spans="1:7" ht="22.5" customHeight="1" thickBot="1">
      <c r="A71" s="51"/>
      <c r="B71" s="70" t="s">
        <v>33</v>
      </c>
      <c r="C71" s="74">
        <v>13</v>
      </c>
      <c r="D71" s="74">
        <v>13</v>
      </c>
      <c r="E71" s="74">
        <v>13</v>
      </c>
      <c r="F71" s="74">
        <v>13</v>
      </c>
      <c r="G71" s="51"/>
    </row>
    <row r="72" spans="1:7" ht="15.75" customHeight="1" thickBot="1">
      <c r="A72" s="51"/>
      <c r="B72" s="70" t="s">
        <v>602</v>
      </c>
      <c r="C72" s="74">
        <v>1000</v>
      </c>
      <c r="D72" s="74">
        <f t="shared" ref="D72:F72" si="5">D85</f>
        <v>1000</v>
      </c>
      <c r="E72" s="74">
        <f t="shared" si="5"/>
        <v>1000</v>
      </c>
      <c r="F72" s="74">
        <f t="shared" si="5"/>
        <v>1000</v>
      </c>
      <c r="G72" s="51"/>
    </row>
    <row r="73" spans="1:7" ht="16.5" thickBot="1">
      <c r="A73" s="51"/>
      <c r="B73" s="70" t="s">
        <v>603</v>
      </c>
      <c r="C73" s="74">
        <f>C72/C71</f>
        <v>76.92307692307692</v>
      </c>
      <c r="D73" s="74">
        <f t="shared" ref="D73:F73" si="6">D72/D71</f>
        <v>76.92307692307692</v>
      </c>
      <c r="E73" s="74">
        <f t="shared" si="6"/>
        <v>76.92307692307692</v>
      </c>
      <c r="F73" s="74">
        <f t="shared" si="6"/>
        <v>76.92307692307692</v>
      </c>
      <c r="G73" s="51"/>
    </row>
    <row r="74" spans="1:7" ht="15.75" customHeight="1" thickBot="1">
      <c r="A74" s="51"/>
      <c r="B74" s="70" t="s">
        <v>604</v>
      </c>
      <c r="C74" s="56" t="s">
        <v>627</v>
      </c>
      <c r="D74" s="75">
        <f>D71/C71-1</f>
        <v>0</v>
      </c>
      <c r="E74" s="75">
        <f t="shared" ref="E74:F76" si="7">E71/D71-1</f>
        <v>0</v>
      </c>
      <c r="F74" s="75">
        <f t="shared" si="7"/>
        <v>0</v>
      </c>
      <c r="G74" s="51"/>
    </row>
    <row r="75" spans="1:7" ht="16.5" thickBot="1">
      <c r="A75" s="51"/>
      <c r="B75" s="70" t="s">
        <v>605</v>
      </c>
      <c r="C75" s="56" t="s">
        <v>627</v>
      </c>
      <c r="D75" s="75">
        <f>D72/C72-1</f>
        <v>0</v>
      </c>
      <c r="E75" s="75">
        <f t="shared" si="7"/>
        <v>0</v>
      </c>
      <c r="F75" s="75">
        <f t="shared" si="7"/>
        <v>0</v>
      </c>
      <c r="G75" s="51"/>
    </row>
    <row r="76" spans="1:7" ht="32.25" thickBot="1">
      <c r="A76" s="51"/>
      <c r="B76" s="70" t="s">
        <v>47</v>
      </c>
      <c r="C76" s="56" t="s">
        <v>627</v>
      </c>
      <c r="D76" s="75">
        <f>D73/C73-1</f>
        <v>0</v>
      </c>
      <c r="E76" s="75">
        <f t="shared" si="7"/>
        <v>0</v>
      </c>
      <c r="F76" s="75">
        <f t="shared" si="7"/>
        <v>0</v>
      </c>
      <c r="G76" s="51"/>
    </row>
    <row r="77" spans="1:7" ht="15.75" customHeight="1" thickBot="1">
      <c r="A77" s="51"/>
      <c r="B77" s="2277" t="s">
        <v>628</v>
      </c>
      <c r="C77" s="2278"/>
      <c r="D77" s="2278"/>
      <c r="E77" s="2278"/>
      <c r="F77" s="2279"/>
      <c r="G77" s="51"/>
    </row>
    <row r="78" spans="1:7" ht="15.75">
      <c r="A78" s="51"/>
      <c r="B78" s="2249"/>
      <c r="C78" s="71">
        <v>2022</v>
      </c>
      <c r="D78" s="71">
        <v>2023</v>
      </c>
      <c r="E78" s="71">
        <v>2024</v>
      </c>
      <c r="F78" s="71">
        <v>2026</v>
      </c>
      <c r="G78" s="51"/>
    </row>
    <row r="79" spans="1:7" ht="17.25" customHeight="1" thickBot="1">
      <c r="A79" s="51"/>
      <c r="B79" s="2250"/>
      <c r="C79" s="72" t="s">
        <v>22</v>
      </c>
      <c r="D79" s="72" t="s">
        <v>23</v>
      </c>
      <c r="E79" s="72" t="s">
        <v>23</v>
      </c>
      <c r="F79" s="72" t="s">
        <v>23</v>
      </c>
      <c r="G79" s="51"/>
    </row>
    <row r="80" spans="1:7" ht="30" customHeight="1" thickBot="1">
      <c r="A80" s="51"/>
      <c r="B80" s="76" t="s">
        <v>629</v>
      </c>
      <c r="C80" s="77"/>
      <c r="D80" s="77"/>
      <c r="E80" s="77"/>
      <c r="F80" s="77"/>
      <c r="G80" s="51"/>
    </row>
    <row r="81" spans="1:7" ht="24" customHeight="1" thickBot="1">
      <c r="A81" s="51"/>
      <c r="B81" s="78" t="s">
        <v>608</v>
      </c>
      <c r="C81" s="77"/>
      <c r="D81" s="77"/>
      <c r="E81" s="77"/>
      <c r="F81" s="77"/>
      <c r="G81" s="51"/>
    </row>
    <row r="82" spans="1:7" ht="22.5" customHeight="1" thickBot="1">
      <c r="A82" s="51"/>
      <c r="B82" s="78" t="s">
        <v>630</v>
      </c>
      <c r="C82" s="80"/>
      <c r="D82" s="81"/>
      <c r="E82" s="81"/>
      <c r="F82" s="81"/>
      <c r="G82" s="51"/>
    </row>
    <row r="83" spans="1:7" ht="21" customHeight="1" thickBot="1">
      <c r="A83" s="51"/>
      <c r="B83" s="78" t="s">
        <v>631</v>
      </c>
      <c r="C83" s="77"/>
      <c r="D83" s="77"/>
      <c r="E83" s="77"/>
      <c r="F83" s="77"/>
      <c r="G83" s="51"/>
    </row>
    <row r="84" spans="1:7" ht="21" customHeight="1" thickBot="1">
      <c r="A84" s="51"/>
      <c r="B84" s="78" t="s">
        <v>632</v>
      </c>
      <c r="C84" s="80"/>
      <c r="D84" s="81"/>
      <c r="E84" s="81"/>
      <c r="F84" s="81"/>
      <c r="G84" s="51"/>
    </row>
    <row r="85" spans="1:7" ht="16.5" thickBot="1">
      <c r="A85" s="51"/>
      <c r="B85" s="76" t="s">
        <v>633</v>
      </c>
      <c r="C85" s="80">
        <f>C86+C87+C88+C89</f>
        <v>1000</v>
      </c>
      <c r="D85" s="80">
        <f t="shared" ref="D85:F85" si="8">D86+D87+D88+D89</f>
        <v>1000</v>
      </c>
      <c r="E85" s="80">
        <f t="shared" si="8"/>
        <v>1000</v>
      </c>
      <c r="F85" s="80">
        <f t="shared" si="8"/>
        <v>1000</v>
      </c>
      <c r="G85" s="51"/>
    </row>
    <row r="86" spans="1:7" ht="18.75" customHeight="1" thickBot="1">
      <c r="A86" s="51"/>
      <c r="B86" s="78" t="s">
        <v>608</v>
      </c>
      <c r="C86" s="77">
        <v>1000</v>
      </c>
      <c r="D86" s="93">
        <v>1000</v>
      </c>
      <c r="E86" s="77">
        <v>1000</v>
      </c>
      <c r="F86" s="77">
        <v>1000</v>
      </c>
      <c r="G86" s="51"/>
    </row>
    <row r="87" spans="1:7" ht="19.5" customHeight="1" thickBot="1">
      <c r="A87" s="51"/>
      <c r="B87" s="78" t="s">
        <v>630</v>
      </c>
      <c r="C87" s="80"/>
      <c r="D87" s="81"/>
      <c r="E87" s="81"/>
      <c r="F87" s="81"/>
      <c r="G87" s="51"/>
    </row>
    <row r="88" spans="1:7" ht="18" customHeight="1" thickBot="1">
      <c r="A88" s="51"/>
      <c r="B88" s="78" t="s">
        <v>631</v>
      </c>
      <c r="C88" s="77"/>
      <c r="D88" s="77"/>
      <c r="E88" s="77"/>
      <c r="F88" s="77"/>
      <c r="G88" s="51"/>
    </row>
    <row r="89" spans="1:7" ht="19.5" customHeight="1" thickBot="1">
      <c r="A89" s="51"/>
      <c r="B89" s="78" t="s">
        <v>632</v>
      </c>
      <c r="C89" s="80"/>
      <c r="D89" s="81"/>
      <c r="E89" s="81"/>
      <c r="F89" s="81"/>
      <c r="G89" s="51"/>
    </row>
    <row r="90" spans="1:7" ht="16.5" thickBot="1">
      <c r="A90" s="51"/>
      <c r="B90" s="94" t="s">
        <v>616</v>
      </c>
      <c r="C90" s="80">
        <v>1000</v>
      </c>
      <c r="D90" s="80">
        <v>1000</v>
      </c>
      <c r="E90" s="80">
        <v>1000</v>
      </c>
      <c r="F90" s="80">
        <v>1000</v>
      </c>
      <c r="G90" s="51"/>
    </row>
    <row r="91" spans="1:7" ht="27" customHeight="1" thickBot="1">
      <c r="A91" s="51"/>
      <c r="B91" s="63" t="s">
        <v>634</v>
      </c>
      <c r="C91" s="95">
        <f>C72+C31</f>
        <v>84230</v>
      </c>
      <c r="D91" s="95">
        <f>D72+D31</f>
        <v>99784</v>
      </c>
      <c r="E91" s="95">
        <f>E72+E31</f>
        <v>102551</v>
      </c>
      <c r="F91" s="95">
        <f>F72+F31</f>
        <v>103550</v>
      </c>
      <c r="G91" s="51"/>
    </row>
    <row r="92" spans="1:7" ht="48" thickBot="1">
      <c r="A92" s="51"/>
      <c r="B92" s="63" t="s">
        <v>635</v>
      </c>
      <c r="C92" s="95">
        <f>C93+C96+C99+C102+C105+C108+C111+C114+C119</f>
        <v>84230</v>
      </c>
      <c r="D92" s="95">
        <f t="shared" ref="D92:F92" si="9">D93+D96+D99+D102+D105+D108+D111+D114+D119</f>
        <v>99784</v>
      </c>
      <c r="E92" s="95">
        <f t="shared" si="9"/>
        <v>102551</v>
      </c>
      <c r="F92" s="95">
        <f t="shared" si="9"/>
        <v>103550</v>
      </c>
      <c r="G92" s="82"/>
    </row>
    <row r="93" spans="1:7" ht="16.5" thickBot="1">
      <c r="A93" s="51"/>
      <c r="B93" s="76" t="s">
        <v>607</v>
      </c>
      <c r="C93" s="96">
        <f>C94+C95</f>
        <v>63850</v>
      </c>
      <c r="D93" s="97">
        <f t="shared" ref="D93:F93" si="10">D94+D95</f>
        <v>74935</v>
      </c>
      <c r="E93" s="97">
        <f>E94+E95</f>
        <v>76702</v>
      </c>
      <c r="F93" s="97">
        <f t="shared" si="10"/>
        <v>76702</v>
      </c>
      <c r="G93" s="82"/>
    </row>
    <row r="94" spans="1:7" ht="16.5" thickBot="1">
      <c r="A94" s="51"/>
      <c r="B94" s="78" t="s">
        <v>608</v>
      </c>
      <c r="C94" s="80">
        <f t="shared" ref="C94:F95" si="11">C40</f>
        <v>63850</v>
      </c>
      <c r="D94" s="80">
        <f t="shared" si="11"/>
        <v>74935</v>
      </c>
      <c r="E94" s="80">
        <f t="shared" si="11"/>
        <v>76702</v>
      </c>
      <c r="F94" s="80">
        <f t="shared" si="11"/>
        <v>76702</v>
      </c>
      <c r="G94" s="51"/>
    </row>
    <row r="95" spans="1:7" ht="24.75" customHeight="1" thickBot="1">
      <c r="A95" s="51"/>
      <c r="B95" s="78" t="s">
        <v>636</v>
      </c>
      <c r="C95" s="80">
        <f t="shared" si="11"/>
        <v>0</v>
      </c>
      <c r="D95" s="80">
        <f t="shared" si="11"/>
        <v>0</v>
      </c>
      <c r="E95" s="80">
        <f t="shared" si="11"/>
        <v>0</v>
      </c>
      <c r="F95" s="80">
        <f t="shared" si="11"/>
        <v>0</v>
      </c>
      <c r="G95" s="51"/>
    </row>
    <row r="96" spans="1:7" ht="15.75" customHeight="1" thickBot="1">
      <c r="A96" s="51"/>
      <c r="B96" s="76" t="s">
        <v>610</v>
      </c>
      <c r="C96" s="96">
        <f>C97+C98</f>
        <v>10580</v>
      </c>
      <c r="D96" s="96">
        <f t="shared" ref="D96:F96" si="12">D97+D98</f>
        <v>12229</v>
      </c>
      <c r="E96" s="96">
        <f t="shared" si="12"/>
        <v>13229</v>
      </c>
      <c r="F96" s="96">
        <f t="shared" si="12"/>
        <v>13229</v>
      </c>
      <c r="G96" s="82"/>
    </row>
    <row r="97" spans="1:7" ht="16.5" thickBot="1">
      <c r="A97" s="51"/>
      <c r="B97" s="78" t="s">
        <v>608</v>
      </c>
      <c r="C97" s="77">
        <f>C43</f>
        <v>10580</v>
      </c>
      <c r="D97" s="77">
        <f>D43</f>
        <v>12229</v>
      </c>
      <c r="E97" s="77">
        <v>13229</v>
      </c>
      <c r="F97" s="77">
        <v>13229</v>
      </c>
      <c r="G97" s="51"/>
    </row>
    <row r="98" spans="1:7" ht="16.5" thickBot="1">
      <c r="A98" s="51"/>
      <c r="B98" s="78" t="s">
        <v>636</v>
      </c>
      <c r="C98" s="80">
        <f>C44</f>
        <v>0</v>
      </c>
      <c r="D98" s="80">
        <f>D44</f>
        <v>0</v>
      </c>
      <c r="E98" s="80">
        <f>E44</f>
        <v>0</v>
      </c>
      <c r="F98" s="80">
        <f>F44</f>
        <v>0</v>
      </c>
      <c r="G98" s="51"/>
    </row>
    <row r="99" spans="1:7" ht="16.5" thickBot="1">
      <c r="A99" s="51"/>
      <c r="B99" s="76" t="s">
        <v>611</v>
      </c>
      <c r="C99" s="96">
        <f>C100+C101</f>
        <v>8556</v>
      </c>
      <c r="D99" s="96">
        <f t="shared" ref="D99:F99" si="13">D100+D101</f>
        <v>11620</v>
      </c>
      <c r="E99" s="96">
        <f t="shared" si="13"/>
        <v>11620</v>
      </c>
      <c r="F99" s="96">
        <f t="shared" si="13"/>
        <v>12619</v>
      </c>
      <c r="G99" s="51"/>
    </row>
    <row r="100" spans="1:7" ht="16.5" thickBot="1">
      <c r="A100" s="51"/>
      <c r="B100" s="78" t="s">
        <v>608</v>
      </c>
      <c r="C100" s="80">
        <f t="shared" ref="C100:F101" si="14">C46</f>
        <v>8556</v>
      </c>
      <c r="D100" s="80">
        <f t="shared" si="14"/>
        <v>11620</v>
      </c>
      <c r="E100" s="80">
        <f t="shared" si="14"/>
        <v>11620</v>
      </c>
      <c r="F100" s="77">
        <f t="shared" si="14"/>
        <v>12619</v>
      </c>
      <c r="G100" s="51"/>
    </row>
    <row r="101" spans="1:7" ht="16.5" thickBot="1">
      <c r="A101" s="51"/>
      <c r="B101" s="78" t="s">
        <v>636</v>
      </c>
      <c r="C101" s="80">
        <f t="shared" si="14"/>
        <v>0</v>
      </c>
      <c r="D101" s="80">
        <f t="shared" si="14"/>
        <v>0</v>
      </c>
      <c r="E101" s="80">
        <f t="shared" si="14"/>
        <v>0</v>
      </c>
      <c r="F101" s="80">
        <f t="shared" si="14"/>
        <v>0</v>
      </c>
      <c r="G101" s="51"/>
    </row>
    <row r="102" spans="1:7" ht="16.5" thickBot="1">
      <c r="A102" s="51"/>
      <c r="B102" s="76" t="s">
        <v>612</v>
      </c>
      <c r="C102" s="96">
        <f>C103+C104</f>
        <v>0</v>
      </c>
      <c r="D102" s="96">
        <f t="shared" ref="D102:F102" si="15">D103+D104</f>
        <v>0</v>
      </c>
      <c r="E102" s="96">
        <f t="shared" si="15"/>
        <v>0</v>
      </c>
      <c r="F102" s="96">
        <f t="shared" si="15"/>
        <v>0</v>
      </c>
      <c r="G102" s="51"/>
    </row>
    <row r="103" spans="1:7" ht="16.5" thickBot="1">
      <c r="A103" s="51"/>
      <c r="B103" s="78" t="s">
        <v>608</v>
      </c>
      <c r="C103" s="77">
        <f t="shared" ref="C103:F104" si="16">C49</f>
        <v>0</v>
      </c>
      <c r="D103" s="77">
        <f t="shared" si="16"/>
        <v>0</v>
      </c>
      <c r="E103" s="77">
        <f t="shared" si="16"/>
        <v>0</v>
      </c>
      <c r="F103" s="77">
        <f t="shared" si="16"/>
        <v>0</v>
      </c>
      <c r="G103" s="51"/>
    </row>
    <row r="104" spans="1:7" ht="15.75" customHeight="1" thickBot="1">
      <c r="A104" s="51"/>
      <c r="B104" s="78" t="s">
        <v>636</v>
      </c>
      <c r="C104" s="77">
        <f t="shared" si="16"/>
        <v>0</v>
      </c>
      <c r="D104" s="77">
        <f t="shared" si="16"/>
        <v>0</v>
      </c>
      <c r="E104" s="77">
        <f t="shared" si="16"/>
        <v>0</v>
      </c>
      <c r="F104" s="77">
        <f t="shared" si="16"/>
        <v>0</v>
      </c>
      <c r="G104" s="51"/>
    </row>
    <row r="105" spans="1:7" ht="16.5" thickBot="1">
      <c r="A105" s="51"/>
      <c r="B105" s="76" t="s">
        <v>613</v>
      </c>
      <c r="C105" s="96">
        <f>C106+C107</f>
        <v>0</v>
      </c>
      <c r="D105" s="96">
        <f t="shared" ref="D105:F105" si="17">D106+D107</f>
        <v>0</v>
      </c>
      <c r="E105" s="96">
        <f t="shared" si="17"/>
        <v>0</v>
      </c>
      <c r="F105" s="96">
        <f t="shared" si="17"/>
        <v>0</v>
      </c>
      <c r="G105" s="51"/>
    </row>
    <row r="106" spans="1:7" ht="16.5" thickBot="1">
      <c r="A106" s="51"/>
      <c r="B106" s="78" t="s">
        <v>608</v>
      </c>
      <c r="C106" s="77">
        <f t="shared" ref="C106:F113" si="18">C52</f>
        <v>0</v>
      </c>
      <c r="D106" s="77">
        <f t="shared" si="18"/>
        <v>0</v>
      </c>
      <c r="E106" s="77">
        <f t="shared" si="18"/>
        <v>0</v>
      </c>
      <c r="F106" s="77">
        <f t="shared" si="18"/>
        <v>0</v>
      </c>
      <c r="G106" s="51"/>
    </row>
    <row r="107" spans="1:7" ht="16.5" thickBot="1">
      <c r="A107" s="51"/>
      <c r="B107" s="78" t="s">
        <v>636</v>
      </c>
      <c r="C107" s="77">
        <f t="shared" si="18"/>
        <v>0</v>
      </c>
      <c r="D107" s="77">
        <f t="shared" si="18"/>
        <v>0</v>
      </c>
      <c r="E107" s="77">
        <f t="shared" si="18"/>
        <v>0</v>
      </c>
      <c r="F107" s="77">
        <f t="shared" si="18"/>
        <v>0</v>
      </c>
      <c r="G107" s="51"/>
    </row>
    <row r="108" spans="1:7" ht="16.5" thickBot="1">
      <c r="A108" s="51"/>
      <c r="B108" s="76" t="s">
        <v>614</v>
      </c>
      <c r="C108" s="77">
        <f t="shared" si="18"/>
        <v>0</v>
      </c>
      <c r="D108" s="77">
        <f t="shared" si="18"/>
        <v>0</v>
      </c>
      <c r="E108" s="77">
        <f t="shared" si="18"/>
        <v>0</v>
      </c>
      <c r="F108" s="77">
        <f t="shared" si="18"/>
        <v>0</v>
      </c>
      <c r="G108" s="51"/>
    </row>
    <row r="109" spans="1:7" ht="16.5" thickBot="1">
      <c r="A109" s="51"/>
      <c r="B109" s="78" t="s">
        <v>608</v>
      </c>
      <c r="C109" s="77">
        <f t="shared" si="18"/>
        <v>0</v>
      </c>
      <c r="D109" s="77">
        <f t="shared" si="18"/>
        <v>0</v>
      </c>
      <c r="E109" s="77">
        <f t="shared" si="18"/>
        <v>0</v>
      </c>
      <c r="F109" s="77">
        <f t="shared" si="18"/>
        <v>0</v>
      </c>
      <c r="G109" s="51"/>
    </row>
    <row r="110" spans="1:7" ht="16.5" thickBot="1">
      <c r="A110" s="51"/>
      <c r="B110" s="78" t="s">
        <v>636</v>
      </c>
      <c r="C110" s="77">
        <f t="shared" si="18"/>
        <v>0</v>
      </c>
      <c r="D110" s="77">
        <f t="shared" si="18"/>
        <v>0</v>
      </c>
      <c r="E110" s="77">
        <f t="shared" si="18"/>
        <v>0</v>
      </c>
      <c r="F110" s="77">
        <f t="shared" si="18"/>
        <v>0</v>
      </c>
      <c r="G110" s="51"/>
    </row>
    <row r="111" spans="1:7" ht="20.25" customHeight="1" thickBot="1">
      <c r="A111" s="51"/>
      <c r="B111" s="76" t="s">
        <v>615</v>
      </c>
      <c r="C111" s="77">
        <f t="shared" si="18"/>
        <v>244</v>
      </c>
      <c r="D111" s="77">
        <f t="shared" si="18"/>
        <v>0</v>
      </c>
      <c r="E111" s="77">
        <f t="shared" si="18"/>
        <v>0</v>
      </c>
      <c r="F111" s="77">
        <f t="shared" si="18"/>
        <v>0</v>
      </c>
      <c r="G111" s="51"/>
    </row>
    <row r="112" spans="1:7" ht="16.5" thickBot="1">
      <c r="A112" s="51"/>
      <c r="B112" s="78" t="s">
        <v>608</v>
      </c>
      <c r="C112" s="77">
        <f t="shared" si="18"/>
        <v>244</v>
      </c>
      <c r="D112" s="77">
        <f t="shared" si="18"/>
        <v>0</v>
      </c>
      <c r="E112" s="77">
        <f t="shared" si="18"/>
        <v>0</v>
      </c>
      <c r="F112" s="77">
        <f t="shared" si="18"/>
        <v>0</v>
      </c>
      <c r="G112" s="51"/>
    </row>
    <row r="113" spans="1:8" ht="16.5" thickBot="1">
      <c r="A113" s="51"/>
      <c r="B113" s="78" t="s">
        <v>636</v>
      </c>
      <c r="C113" s="77">
        <f t="shared" si="18"/>
        <v>0</v>
      </c>
      <c r="D113" s="77">
        <f t="shared" si="18"/>
        <v>0</v>
      </c>
      <c r="E113" s="77">
        <f t="shared" si="18"/>
        <v>0</v>
      </c>
      <c r="F113" s="77">
        <f t="shared" si="18"/>
        <v>0</v>
      </c>
      <c r="G113" s="51"/>
    </row>
    <row r="114" spans="1:8" ht="18" customHeight="1" thickBot="1">
      <c r="A114" s="51"/>
      <c r="B114" s="76" t="s">
        <v>637</v>
      </c>
      <c r="C114" s="77">
        <f>C80</f>
        <v>0</v>
      </c>
      <c r="D114" s="77">
        <f>D80</f>
        <v>0</v>
      </c>
      <c r="E114" s="77">
        <f>E80</f>
        <v>0</v>
      </c>
      <c r="F114" s="77">
        <f>F80</f>
        <v>0</v>
      </c>
      <c r="G114" s="51"/>
    </row>
    <row r="115" spans="1:8" ht="15" customHeight="1" thickBot="1">
      <c r="A115" s="51"/>
      <c r="B115" s="78" t="s">
        <v>608</v>
      </c>
      <c r="C115" s="77">
        <v>0</v>
      </c>
      <c r="D115" s="77">
        <v>0</v>
      </c>
      <c r="E115" s="77">
        <v>0</v>
      </c>
      <c r="F115" s="77">
        <v>0</v>
      </c>
      <c r="G115" s="51"/>
    </row>
    <row r="116" spans="1:8" ht="15.75" customHeight="1" thickBot="1">
      <c r="A116" s="51"/>
      <c r="B116" s="78" t="s">
        <v>630</v>
      </c>
      <c r="C116" s="80"/>
      <c r="D116" s="81"/>
      <c r="E116" s="77">
        <v>0</v>
      </c>
      <c r="F116" s="81"/>
      <c r="G116" s="51"/>
    </row>
    <row r="117" spans="1:8" ht="19.5" customHeight="1" thickBot="1">
      <c r="A117" s="51"/>
      <c r="B117" s="78" t="s">
        <v>631</v>
      </c>
      <c r="C117" s="77"/>
      <c r="D117" s="77"/>
      <c r="E117" s="77">
        <v>0</v>
      </c>
      <c r="F117" s="77"/>
      <c r="G117" s="51"/>
    </row>
    <row r="118" spans="1:8" ht="16.5" thickBot="1">
      <c r="A118" s="51"/>
      <c r="B118" s="78" t="s">
        <v>632</v>
      </c>
      <c r="C118" s="80"/>
      <c r="D118" s="81"/>
      <c r="E118" s="77">
        <v>0</v>
      </c>
      <c r="F118" s="81"/>
      <c r="G118" s="51"/>
      <c r="H118" s="98"/>
    </row>
    <row r="119" spans="1:8" ht="16.5" thickBot="1">
      <c r="A119" s="51"/>
      <c r="B119" s="76" t="s">
        <v>638</v>
      </c>
      <c r="C119" s="77">
        <f>C120</f>
        <v>1000</v>
      </c>
      <c r="D119" s="77">
        <f t="shared" ref="D119:F119" si="19">D120</f>
        <v>1000</v>
      </c>
      <c r="E119" s="77">
        <f t="shared" si="19"/>
        <v>1000</v>
      </c>
      <c r="F119" s="77">
        <f t="shared" si="19"/>
        <v>1000</v>
      </c>
      <c r="G119" s="51"/>
      <c r="H119" s="98"/>
    </row>
    <row r="120" spans="1:8" ht="20.25" customHeight="1" thickBot="1">
      <c r="A120" s="51"/>
      <c r="B120" s="78" t="s">
        <v>608</v>
      </c>
      <c r="C120" s="77">
        <v>1000</v>
      </c>
      <c r="D120" s="77">
        <v>1000</v>
      </c>
      <c r="E120" s="77">
        <v>1000</v>
      </c>
      <c r="F120" s="77">
        <v>1000</v>
      </c>
      <c r="G120" s="51"/>
      <c r="H120" s="99"/>
    </row>
    <row r="121" spans="1:8" ht="21" customHeight="1" thickBot="1">
      <c r="A121" s="51"/>
      <c r="B121" s="78" t="s">
        <v>630</v>
      </c>
      <c r="C121" s="80"/>
      <c r="D121" s="81"/>
      <c r="E121" s="81"/>
      <c r="F121" s="81"/>
      <c r="G121" s="51"/>
    </row>
    <row r="122" spans="1:8" ht="18" customHeight="1" thickBot="1">
      <c r="A122" s="51"/>
      <c r="B122" s="78" t="s">
        <v>631</v>
      </c>
      <c r="C122" s="77"/>
      <c r="D122" s="77"/>
      <c r="E122" s="77"/>
      <c r="F122" s="77"/>
      <c r="G122" s="51"/>
    </row>
    <row r="123" spans="1:8" ht="16.5" thickBot="1">
      <c r="A123" s="51"/>
      <c r="B123" s="78" t="s">
        <v>632</v>
      </c>
      <c r="C123" s="80"/>
      <c r="D123" s="81"/>
      <c r="E123" s="81"/>
      <c r="F123" s="81"/>
      <c r="G123" s="51"/>
    </row>
    <row r="124" spans="1:8" ht="16.5" thickBot="1">
      <c r="A124" s="51"/>
      <c r="B124" s="87" t="s">
        <v>617</v>
      </c>
      <c r="C124" s="88">
        <f>IF(C92-C91=0,0,"Error")</f>
        <v>0</v>
      </c>
      <c r="D124" s="88">
        <f t="shared" ref="D124:F124" si="20">IF(D92-D91=0,0,"Error")</f>
        <v>0</v>
      </c>
      <c r="E124" s="88">
        <f t="shared" si="20"/>
        <v>0</v>
      </c>
      <c r="F124" s="88">
        <f t="shared" si="20"/>
        <v>0</v>
      </c>
      <c r="G124" s="51"/>
    </row>
    <row r="125" spans="1:8" ht="15.75">
      <c r="A125" s="51"/>
      <c r="B125" s="100"/>
      <c r="C125" s="101"/>
      <c r="D125" s="101"/>
      <c r="E125" s="101"/>
      <c r="F125" s="101"/>
      <c r="G125" s="51"/>
    </row>
    <row r="143" spans="1:2">
      <c r="A143" s="2273"/>
      <c r="B143" s="103"/>
    </row>
    <row r="144" spans="1:2">
      <c r="A144" s="2273"/>
      <c r="B144" s="103"/>
    </row>
    <row r="145" spans="1:6">
      <c r="A145" s="2273"/>
      <c r="B145" s="103"/>
    </row>
    <row r="147" spans="1:6" ht="15" thickBot="1"/>
    <row r="148" spans="1:6">
      <c r="B148" s="2274"/>
    </row>
    <row r="149" spans="1:6">
      <c r="B149" s="2275"/>
    </row>
    <row r="150" spans="1:6" ht="15" thickBot="1">
      <c r="B150" s="2276"/>
    </row>
    <row r="151" spans="1:6">
      <c r="C151" s="103"/>
      <c r="D151" s="104"/>
      <c r="E151" s="102"/>
      <c r="F151" s="103"/>
    </row>
  </sheetData>
  <mergeCells count="31">
    <mergeCell ref="A143:A145"/>
    <mergeCell ref="B148:B150"/>
    <mergeCell ref="C67:F67"/>
    <mergeCell ref="C68:F68"/>
    <mergeCell ref="B69:B70"/>
    <mergeCell ref="B77:F77"/>
    <mergeCell ref="B78:B79"/>
    <mergeCell ref="C66:F66"/>
    <mergeCell ref="B24:F24"/>
    <mergeCell ref="C25:F25"/>
    <mergeCell ref="C26:F26"/>
    <mergeCell ref="C27:F27"/>
    <mergeCell ref="B28:B29"/>
    <mergeCell ref="B36:F36"/>
    <mergeCell ref="B37:B38"/>
    <mergeCell ref="B62:F62"/>
    <mergeCell ref="B63:F63"/>
    <mergeCell ref="C64:F64"/>
    <mergeCell ref="E65:F65"/>
    <mergeCell ref="B23:F23"/>
    <mergeCell ref="A3:G3"/>
    <mergeCell ref="B4:F4"/>
    <mergeCell ref="C6:F6"/>
    <mergeCell ref="C7:F7"/>
    <mergeCell ref="C8:F8"/>
    <mergeCell ref="B9:F9"/>
    <mergeCell ref="B10:F12"/>
    <mergeCell ref="C13:F13"/>
    <mergeCell ref="B14:B15"/>
    <mergeCell ref="C18:F18"/>
    <mergeCell ref="B19:F19"/>
  </mergeCells>
  <printOptions horizontalCentered="1" verticalCentered="1"/>
  <pageMargins left="0.7" right="0.7" top="0.75" bottom="0.75" header="0.3" footer="0.3"/>
  <pageSetup scale="97" fitToHeight="0" orientation="landscape" horizontalDpi="4294967294" verticalDpi="4294967294" r:id="rId1"/>
  <rowBreaks count="2" manualBreakCount="2">
    <brk id="43" max="16383" man="1"/>
    <brk id="78"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00"/>
  <sheetViews>
    <sheetView view="pageBreakPreview" zoomScale="69" zoomScaleNormal="130" zoomScaleSheetLayoutView="69" workbookViewId="0">
      <selection activeCell="A5" sqref="A5:E199"/>
    </sheetView>
  </sheetViews>
  <sheetFormatPr defaultColWidth="9.125" defaultRowHeight="12"/>
  <cols>
    <col min="1" max="1" width="25.125" style="108" customWidth="1"/>
    <col min="2" max="2" width="13.75" style="108" customWidth="1"/>
    <col min="3" max="3" width="10.875" style="108" customWidth="1"/>
    <col min="4" max="4" width="11.75" style="108" customWidth="1"/>
    <col min="5" max="5" width="16.75" style="108" customWidth="1"/>
    <col min="6" max="16384" width="9.125" style="108"/>
  </cols>
  <sheetData>
    <row r="1" spans="1:5">
      <c r="E1" s="109" t="s">
        <v>639</v>
      </c>
    </row>
    <row r="2" spans="1:5" ht="18" customHeight="1">
      <c r="A2" s="110" t="s">
        <v>576</v>
      </c>
      <c r="B2" s="110"/>
      <c r="C2" s="110"/>
      <c r="D2" s="110"/>
      <c r="E2" s="110"/>
    </row>
    <row r="3" spans="1:5" ht="18" customHeight="1">
      <c r="A3" s="2283" t="s">
        <v>577</v>
      </c>
      <c r="B3" s="2283"/>
      <c r="C3" s="2283"/>
      <c r="D3" s="2283"/>
      <c r="E3" s="2283"/>
    </row>
    <row r="4" spans="1:5" ht="12.75" thickBot="1"/>
    <row r="5" spans="1:5" ht="12.75" thickBot="1">
      <c r="A5" s="111" t="s">
        <v>6</v>
      </c>
      <c r="B5" s="2284" t="s">
        <v>640</v>
      </c>
      <c r="C5" s="2284"/>
      <c r="D5" s="2284"/>
      <c r="E5" s="2284"/>
    </row>
    <row r="6" spans="1:5" ht="12.75" thickBot="1">
      <c r="A6" s="111" t="s">
        <v>8</v>
      </c>
      <c r="B6" s="2285" t="s">
        <v>641</v>
      </c>
      <c r="C6" s="2286"/>
      <c r="D6" s="2286"/>
      <c r="E6" s="2287"/>
    </row>
    <row r="7" spans="1:5" ht="12.75" thickBot="1">
      <c r="A7" s="111" t="s">
        <v>10</v>
      </c>
      <c r="B7" s="2288" t="s">
        <v>580</v>
      </c>
      <c r="C7" s="2289"/>
      <c r="D7" s="2289"/>
      <c r="E7" s="2290"/>
    </row>
    <row r="8" spans="1:5" ht="12.75" thickBot="1">
      <c r="A8" s="2291" t="s">
        <v>12</v>
      </c>
      <c r="B8" s="2292"/>
      <c r="C8" s="2292"/>
      <c r="D8" s="2292"/>
      <c r="E8" s="2293"/>
    </row>
    <row r="9" spans="1:5" ht="20.25" customHeight="1" thickBot="1">
      <c r="A9" s="2294" t="s">
        <v>642</v>
      </c>
      <c r="B9" s="2295"/>
      <c r="C9" s="2295"/>
      <c r="D9" s="2295"/>
      <c r="E9" s="2296"/>
    </row>
    <row r="10" spans="1:5" ht="28.5" customHeight="1" thickBot="1">
      <c r="A10" s="2294"/>
      <c r="B10" s="2295"/>
      <c r="C10" s="2295"/>
      <c r="D10" s="2295"/>
      <c r="E10" s="2296"/>
    </row>
    <row r="11" spans="1:5" ht="30.75" customHeight="1" thickBot="1">
      <c r="A11" s="2294"/>
      <c r="B11" s="2295"/>
      <c r="C11" s="2295"/>
      <c r="D11" s="2295"/>
      <c r="E11" s="2296"/>
    </row>
    <row r="12" spans="1:5" ht="38.25" customHeight="1" thickBot="1">
      <c r="A12" s="112" t="s">
        <v>14</v>
      </c>
      <c r="B12" s="2294" t="s">
        <v>643</v>
      </c>
      <c r="C12" s="2295"/>
      <c r="D12" s="2295"/>
      <c r="E12" s="2296"/>
    </row>
    <row r="13" spans="1:5" ht="23.25" customHeight="1">
      <c r="A13" s="2297" t="s">
        <v>209</v>
      </c>
      <c r="B13" s="113">
        <v>2023</v>
      </c>
      <c r="C13" s="113">
        <v>2024</v>
      </c>
      <c r="D13" s="113">
        <v>2025</v>
      </c>
      <c r="E13" s="113">
        <v>2026</v>
      </c>
    </row>
    <row r="14" spans="1:5" ht="12.75" thickBot="1">
      <c r="A14" s="2298"/>
      <c r="B14" s="115" t="s">
        <v>22</v>
      </c>
      <c r="C14" s="115" t="s">
        <v>23</v>
      </c>
      <c r="D14" s="115" t="s">
        <v>23</v>
      </c>
      <c r="E14" s="115" t="s">
        <v>23</v>
      </c>
    </row>
    <row r="15" spans="1:5" ht="24.75" customHeight="1" thickBot="1">
      <c r="A15" s="116" t="s">
        <v>644</v>
      </c>
      <c r="B15" s="117">
        <v>2</v>
      </c>
      <c r="C15" s="117">
        <v>2</v>
      </c>
      <c r="D15" s="117">
        <v>2</v>
      </c>
      <c r="E15" s="117">
        <v>1</v>
      </c>
    </row>
    <row r="16" spans="1:5" ht="24.75" customHeight="1" thickBot="1">
      <c r="A16" s="118" t="s">
        <v>588</v>
      </c>
      <c r="B16" s="2299" t="s">
        <v>645</v>
      </c>
      <c r="C16" s="2300"/>
      <c r="D16" s="2300"/>
      <c r="E16" s="2301"/>
    </row>
    <row r="17" spans="1:5" ht="23.25" customHeight="1" thickBot="1">
      <c r="A17" s="2288" t="s">
        <v>590</v>
      </c>
      <c r="B17" s="2289"/>
      <c r="C17" s="2289"/>
      <c r="D17" s="2289"/>
      <c r="E17" s="2290"/>
    </row>
    <row r="18" spans="1:5" ht="12.75" thickBot="1">
      <c r="A18" s="119"/>
      <c r="B18" s="120" t="s">
        <v>592</v>
      </c>
      <c r="C18" s="121" t="s">
        <v>592</v>
      </c>
      <c r="D18" s="121" t="s">
        <v>592</v>
      </c>
      <c r="E18" s="121" t="s">
        <v>592</v>
      </c>
    </row>
    <row r="19" spans="1:5" ht="72">
      <c r="A19" s="122" t="s">
        <v>646</v>
      </c>
      <c r="B19" s="123">
        <v>0.35</v>
      </c>
      <c r="C19" s="124">
        <v>0.4</v>
      </c>
      <c r="D19" s="124">
        <v>0.45</v>
      </c>
      <c r="E19" s="124">
        <v>0.5</v>
      </c>
    </row>
    <row r="20" spans="1:5" ht="96" customHeight="1">
      <c r="A20" s="122" t="s">
        <v>647</v>
      </c>
      <c r="B20" s="125">
        <v>0.25</v>
      </c>
      <c r="C20" s="124">
        <v>0.25</v>
      </c>
      <c r="D20" s="124">
        <v>0.25</v>
      </c>
      <c r="E20" s="124">
        <v>0.3</v>
      </c>
    </row>
    <row r="21" spans="1:5" ht="12.75" thickBot="1">
      <c r="A21" s="126"/>
      <c r="B21" s="127"/>
      <c r="C21" s="128"/>
      <c r="D21" s="128"/>
      <c r="E21" s="129"/>
    </row>
    <row r="22" spans="1:5" ht="12.75" thickBot="1">
      <c r="A22" s="2280" t="s">
        <v>595</v>
      </c>
      <c r="B22" s="2281"/>
      <c r="C22" s="2281"/>
      <c r="D22" s="2281"/>
      <c r="E22" s="2282"/>
    </row>
    <row r="23" spans="1:5" ht="12.75" thickBot="1">
      <c r="A23" s="2280" t="s">
        <v>596</v>
      </c>
      <c r="B23" s="2281"/>
      <c r="C23" s="2281"/>
      <c r="D23" s="2281"/>
      <c r="E23" s="2282"/>
    </row>
    <row r="24" spans="1:5" ht="12.75" thickBot="1">
      <c r="A24" s="130" t="s">
        <v>648</v>
      </c>
      <c r="B24" s="2307" t="s">
        <v>649</v>
      </c>
      <c r="C24" s="2308"/>
      <c r="D24" s="2308"/>
      <c r="E24" s="2309"/>
    </row>
    <row r="25" spans="1:5" ht="33.75" customHeight="1" thickBot="1">
      <c r="A25" s="131" t="s">
        <v>597</v>
      </c>
      <c r="B25" s="2310" t="s">
        <v>650</v>
      </c>
      <c r="C25" s="2311"/>
      <c r="D25" s="2311"/>
      <c r="E25" s="2312"/>
    </row>
    <row r="26" spans="1:5" ht="58.9" customHeight="1" thickBot="1">
      <c r="A26" s="132" t="s">
        <v>599</v>
      </c>
      <c r="B26" s="2313" t="s">
        <v>651</v>
      </c>
      <c r="C26" s="2314"/>
      <c r="D26" s="2314"/>
      <c r="E26" s="2315"/>
    </row>
    <row r="27" spans="1:5" ht="15" customHeight="1" thickBot="1">
      <c r="A27" s="132" t="s">
        <v>21</v>
      </c>
      <c r="B27" s="2316" t="s">
        <v>652</v>
      </c>
      <c r="C27" s="2317"/>
      <c r="D27" s="2317"/>
      <c r="E27" s="2318"/>
    </row>
    <row r="28" spans="1:5" ht="12.75" customHeight="1">
      <c r="A28" s="2305"/>
      <c r="B28" s="133">
        <v>2023</v>
      </c>
      <c r="C28" s="133">
        <v>2024</v>
      </c>
      <c r="D28" s="133">
        <v>2025</v>
      </c>
      <c r="E28" s="133">
        <v>2026</v>
      </c>
    </row>
    <row r="29" spans="1:5" ht="12" customHeight="1" thickBot="1">
      <c r="A29" s="2306"/>
      <c r="B29" s="135" t="s">
        <v>22</v>
      </c>
      <c r="C29" s="135" t="s">
        <v>23</v>
      </c>
      <c r="D29" s="135" t="s">
        <v>23</v>
      </c>
      <c r="E29" s="135" t="s">
        <v>23</v>
      </c>
    </row>
    <row r="30" spans="1:5" ht="12.75" customHeight="1" thickBot="1">
      <c r="A30" s="132" t="s">
        <v>33</v>
      </c>
      <c r="B30" s="136">
        <v>8</v>
      </c>
      <c r="C30" s="136">
        <v>5</v>
      </c>
      <c r="D30" s="136">
        <v>10</v>
      </c>
      <c r="E30" s="136">
        <v>11</v>
      </c>
    </row>
    <row r="31" spans="1:5" ht="12.75" thickBot="1">
      <c r="A31" s="132" t="s">
        <v>602</v>
      </c>
      <c r="B31" s="136">
        <f>B39+B42+B45</f>
        <v>89800</v>
      </c>
      <c r="C31" s="136">
        <f t="shared" ref="C31:E31" si="0">C39+C42+C45</f>
        <v>118063</v>
      </c>
      <c r="D31" s="136">
        <f t="shared" si="0"/>
        <v>121715</v>
      </c>
      <c r="E31" s="136">
        <f t="shared" si="0"/>
        <v>121715</v>
      </c>
    </row>
    <row r="32" spans="1:5" ht="15" customHeight="1" thickBot="1">
      <c r="A32" s="132" t="s">
        <v>603</v>
      </c>
      <c r="B32" s="138">
        <f>B31/B30</f>
        <v>11225</v>
      </c>
      <c r="C32" s="138">
        <f>C31/C30</f>
        <v>23612.6</v>
      </c>
      <c r="D32" s="138">
        <f>D31/D30</f>
        <v>12171.5</v>
      </c>
      <c r="E32" s="138">
        <f>E31/E30</f>
        <v>11065</v>
      </c>
    </row>
    <row r="33" spans="1:6" ht="12.75" thickBot="1">
      <c r="A33" s="132" t="s">
        <v>604</v>
      </c>
      <c r="B33" s="134" t="s">
        <v>627</v>
      </c>
      <c r="C33" s="139"/>
      <c r="D33" s="139"/>
      <c r="E33" s="139"/>
    </row>
    <row r="34" spans="1:6" ht="12.75" thickBot="1">
      <c r="A34" s="132" t="s">
        <v>605</v>
      </c>
      <c r="B34" s="134" t="s">
        <v>627</v>
      </c>
      <c r="C34" s="139"/>
      <c r="D34" s="139"/>
      <c r="E34" s="139"/>
    </row>
    <row r="35" spans="1:6" ht="12.75" thickBot="1">
      <c r="A35" s="132" t="s">
        <v>47</v>
      </c>
      <c r="B35" s="134" t="s">
        <v>627</v>
      </c>
      <c r="C35" s="139"/>
      <c r="D35" s="139"/>
      <c r="E35" s="139"/>
    </row>
    <row r="36" spans="1:6" ht="12.6" customHeight="1" thickBot="1">
      <c r="A36" s="2302" t="s">
        <v>653</v>
      </c>
      <c r="B36" s="2303"/>
      <c r="C36" s="2303"/>
      <c r="D36" s="2303"/>
      <c r="E36" s="2304"/>
    </row>
    <row r="37" spans="1:6" ht="12.75" customHeight="1">
      <c r="A37" s="2305"/>
      <c r="B37" s="133">
        <v>2023</v>
      </c>
      <c r="C37" s="133">
        <v>2024</v>
      </c>
      <c r="D37" s="133">
        <v>2025</v>
      </c>
      <c r="E37" s="133">
        <v>2026</v>
      </c>
    </row>
    <row r="38" spans="1:6" ht="14.25" customHeight="1" thickBot="1">
      <c r="A38" s="2306"/>
      <c r="B38" s="135" t="s">
        <v>22</v>
      </c>
      <c r="C38" s="135" t="s">
        <v>23</v>
      </c>
      <c r="D38" s="135" t="s">
        <v>23</v>
      </c>
      <c r="E38" s="135" t="s">
        <v>23</v>
      </c>
    </row>
    <row r="39" spans="1:6" ht="12.75" thickBot="1">
      <c r="A39" s="140" t="s">
        <v>607</v>
      </c>
      <c r="B39" s="141">
        <f>B40</f>
        <v>70360</v>
      </c>
      <c r="C39" s="142">
        <f>C40</f>
        <v>98729</v>
      </c>
      <c r="D39" s="142">
        <f t="shared" ref="D39:E39" si="1">D40</f>
        <v>101529</v>
      </c>
      <c r="E39" s="142">
        <f t="shared" si="1"/>
        <v>101529</v>
      </c>
    </row>
    <row r="40" spans="1:6" ht="12.75" thickBot="1">
      <c r="A40" s="143" t="s">
        <v>608</v>
      </c>
      <c r="B40" s="144">
        <v>70360</v>
      </c>
      <c r="C40" s="145">
        <v>98729</v>
      </c>
      <c r="D40" s="145">
        <v>101529</v>
      </c>
      <c r="E40" s="145">
        <v>101529</v>
      </c>
    </row>
    <row r="41" spans="1:6" ht="12.75" thickBot="1">
      <c r="A41" s="143" t="s">
        <v>609</v>
      </c>
      <c r="B41" s="144"/>
      <c r="C41" s="146"/>
      <c r="D41" s="146"/>
      <c r="E41" s="147"/>
    </row>
    <row r="42" spans="1:6" ht="24.75" customHeight="1" thickBot="1">
      <c r="A42" s="140" t="s">
        <v>610</v>
      </c>
      <c r="B42" s="141">
        <f>B43+B44</f>
        <v>12520</v>
      </c>
      <c r="C42" s="142">
        <f>C43+C44</f>
        <v>16334</v>
      </c>
      <c r="D42" s="142">
        <f>D43+D44</f>
        <v>17186</v>
      </c>
      <c r="E42" s="142">
        <f>E43+E44</f>
        <v>17186</v>
      </c>
    </row>
    <row r="43" spans="1:6" ht="12.75" thickBot="1">
      <c r="A43" s="143" t="s">
        <v>608</v>
      </c>
      <c r="B43" s="148">
        <v>12520</v>
      </c>
      <c r="C43" s="149">
        <v>16334</v>
      </c>
      <c r="D43" s="149">
        <v>17186</v>
      </c>
      <c r="E43" s="149">
        <v>17186</v>
      </c>
    </row>
    <row r="44" spans="1:6" ht="12.75" thickBot="1">
      <c r="A44" s="143" t="s">
        <v>609</v>
      </c>
      <c r="B44" s="144"/>
      <c r="C44" s="150"/>
      <c r="D44" s="150"/>
      <c r="E44" s="150"/>
    </row>
    <row r="45" spans="1:6" ht="12.75" thickBot="1">
      <c r="A45" s="140" t="s">
        <v>611</v>
      </c>
      <c r="B45" s="141">
        <f>B46+B47</f>
        <v>6920</v>
      </c>
      <c r="C45" s="142">
        <f>C46+C47</f>
        <v>3000</v>
      </c>
      <c r="D45" s="142">
        <f>D46+D47</f>
        <v>3000</v>
      </c>
      <c r="E45" s="142">
        <f>E46+E47</f>
        <v>3000</v>
      </c>
      <c r="F45" s="151"/>
    </row>
    <row r="46" spans="1:6" ht="12.75" thickBot="1">
      <c r="A46" s="143" t="s">
        <v>608</v>
      </c>
      <c r="B46" s="149">
        <f>6920000/1000</f>
        <v>6920</v>
      </c>
      <c r="C46" s="149">
        <v>3000</v>
      </c>
      <c r="D46" s="149">
        <v>3000</v>
      </c>
      <c r="E46" s="149">
        <v>3000</v>
      </c>
    </row>
    <row r="47" spans="1:6" ht="15.75" customHeight="1" thickBot="1">
      <c r="A47" s="143" t="s">
        <v>609</v>
      </c>
      <c r="B47" s="144"/>
      <c r="C47" s="148"/>
      <c r="D47" s="148"/>
      <c r="E47" s="148"/>
    </row>
    <row r="48" spans="1:6" ht="12.75" thickBot="1">
      <c r="A48" s="140" t="s">
        <v>612</v>
      </c>
      <c r="B48" s="152">
        <f>B49+B50</f>
        <v>0</v>
      </c>
      <c r="C48" s="152">
        <f>C49+C50</f>
        <v>0</v>
      </c>
      <c r="D48" s="152">
        <f>D49+D50</f>
        <v>0</v>
      </c>
      <c r="E48" s="152">
        <f>E49+E50</f>
        <v>0</v>
      </c>
    </row>
    <row r="49" spans="1:5" ht="12.75" thickBot="1">
      <c r="A49" s="143" t="s">
        <v>608</v>
      </c>
      <c r="B49" s="144"/>
      <c r="C49" s="148"/>
      <c r="D49" s="148"/>
      <c r="E49" s="148"/>
    </row>
    <row r="50" spans="1:5" ht="12.75" thickBot="1">
      <c r="A50" s="143" t="s">
        <v>609</v>
      </c>
      <c r="B50" s="144"/>
      <c r="C50" s="148"/>
      <c r="D50" s="148"/>
      <c r="E50" s="148"/>
    </row>
    <row r="51" spans="1:5" ht="12.75" thickBot="1">
      <c r="A51" s="140" t="s">
        <v>613</v>
      </c>
      <c r="B51" s="141">
        <f>B52+B53</f>
        <v>0</v>
      </c>
      <c r="C51" s="141">
        <f>C52+C53</f>
        <v>0</v>
      </c>
      <c r="D51" s="141">
        <f>D52+D53</f>
        <v>0</v>
      </c>
      <c r="E51" s="141">
        <f>E52+E53</f>
        <v>0</v>
      </c>
    </row>
    <row r="52" spans="1:5" ht="13.5" customHeight="1" thickBot="1">
      <c r="A52" s="143" t="s">
        <v>608</v>
      </c>
      <c r="B52" s="144"/>
      <c r="C52" s="148"/>
      <c r="D52" s="148"/>
      <c r="E52" s="148"/>
    </row>
    <row r="53" spans="1:5" ht="12.75" thickBot="1">
      <c r="A53" s="143" t="s">
        <v>609</v>
      </c>
      <c r="B53" s="144"/>
      <c r="C53" s="148"/>
      <c r="D53" s="148"/>
      <c r="E53" s="148"/>
    </row>
    <row r="54" spans="1:5" ht="12.75" thickBot="1">
      <c r="A54" s="140" t="s">
        <v>614</v>
      </c>
      <c r="B54" s="141">
        <f>B55+B56</f>
        <v>0</v>
      </c>
      <c r="C54" s="141">
        <f>C55+C56</f>
        <v>0</v>
      </c>
      <c r="D54" s="141">
        <f>D55+D56</f>
        <v>0</v>
      </c>
      <c r="E54" s="141">
        <f>E55+E56</f>
        <v>0</v>
      </c>
    </row>
    <row r="55" spans="1:5" ht="12.75" thickBot="1">
      <c r="A55" s="143" t="s">
        <v>608</v>
      </c>
      <c r="B55" s="144"/>
      <c r="C55" s="148"/>
      <c r="D55" s="148"/>
      <c r="E55" s="148"/>
    </row>
    <row r="56" spans="1:5" ht="12.75" thickBot="1">
      <c r="A56" s="143" t="s">
        <v>609</v>
      </c>
      <c r="B56" s="144"/>
      <c r="C56" s="148"/>
      <c r="D56" s="148"/>
      <c r="E56" s="148"/>
    </row>
    <row r="57" spans="1:5" ht="24.75" thickBot="1">
      <c r="A57" s="140" t="s">
        <v>615</v>
      </c>
      <c r="B57" s="141">
        <f>B58+B59</f>
        <v>0</v>
      </c>
      <c r="C57" s="141">
        <f>C58+C59</f>
        <v>0</v>
      </c>
      <c r="D57" s="141">
        <f>D58+D59</f>
        <v>0</v>
      </c>
      <c r="E57" s="141">
        <f>E58+E59</f>
        <v>0</v>
      </c>
    </row>
    <row r="58" spans="1:5" ht="12.75" thickBot="1">
      <c r="A58" s="143" t="s">
        <v>608</v>
      </c>
      <c r="B58" s="144"/>
      <c r="C58" s="153">
        <v>0</v>
      </c>
      <c r="D58" s="153"/>
      <c r="E58" s="153"/>
    </row>
    <row r="59" spans="1:5" ht="12.75" thickBot="1">
      <c r="A59" s="143" t="s">
        <v>609</v>
      </c>
      <c r="B59" s="144"/>
      <c r="C59" s="154"/>
      <c r="D59" s="155"/>
      <c r="E59" s="155"/>
    </row>
    <row r="60" spans="1:5" ht="12.75" thickBot="1">
      <c r="A60" s="156" t="s">
        <v>616</v>
      </c>
      <c r="B60" s="152">
        <f>B57+B54+B51+B48+B45+B42+B39</f>
        <v>89800</v>
      </c>
      <c r="C60" s="152">
        <f t="shared" ref="C60:E60" si="2">C57+C54+C51+C48+C45+C42+C39</f>
        <v>118063</v>
      </c>
      <c r="D60" s="152">
        <f t="shared" si="2"/>
        <v>121715</v>
      </c>
      <c r="E60" s="152">
        <f t="shared" si="2"/>
        <v>121715</v>
      </c>
    </row>
    <row r="61" spans="1:5" ht="22.5" customHeight="1" thickBot="1">
      <c r="A61" s="157" t="s">
        <v>617</v>
      </c>
      <c r="B61" s="158">
        <f>IF(B60-B31=0,0,)</f>
        <v>0</v>
      </c>
      <c r="C61" s="158">
        <f t="shared" ref="C61:E61" si="3">IF(C60-C31=0,0,)</f>
        <v>0</v>
      </c>
      <c r="D61" s="158">
        <f t="shared" si="3"/>
        <v>0</v>
      </c>
      <c r="E61" s="158">
        <f t="shared" si="3"/>
        <v>0</v>
      </c>
    </row>
    <row r="62" spans="1:5" ht="22.5" customHeight="1" thickBot="1">
      <c r="A62" s="130" t="s">
        <v>648</v>
      </c>
      <c r="B62" s="2307" t="s">
        <v>654</v>
      </c>
      <c r="C62" s="2308"/>
      <c r="D62" s="2308"/>
      <c r="E62" s="2309"/>
    </row>
    <row r="63" spans="1:5" ht="30.75" customHeight="1" thickBot="1">
      <c r="A63" s="159" t="s">
        <v>655</v>
      </c>
      <c r="B63" s="2322" t="s">
        <v>656</v>
      </c>
      <c r="C63" s="2323"/>
      <c r="D63" s="2323"/>
      <c r="E63" s="2324"/>
    </row>
    <row r="64" spans="1:5" ht="60" customHeight="1" thickBot="1">
      <c r="A64" s="132" t="s">
        <v>599</v>
      </c>
      <c r="B64" s="2288" t="s">
        <v>657</v>
      </c>
      <c r="C64" s="2289"/>
      <c r="D64" s="2289"/>
      <c r="E64" s="2290"/>
    </row>
    <row r="65" spans="1:5" ht="12.75" thickBot="1">
      <c r="A65" s="132" t="s">
        <v>21</v>
      </c>
      <c r="B65" s="2319" t="s">
        <v>658</v>
      </c>
      <c r="C65" s="2320"/>
      <c r="D65" s="2320"/>
      <c r="E65" s="2321"/>
    </row>
    <row r="66" spans="1:5" ht="12.75" customHeight="1">
      <c r="A66" s="2305"/>
      <c r="B66" s="133">
        <v>2023</v>
      </c>
      <c r="C66" s="133">
        <v>2024</v>
      </c>
      <c r="D66" s="133">
        <v>2025</v>
      </c>
      <c r="E66" s="133">
        <v>2026</v>
      </c>
    </row>
    <row r="67" spans="1:5" ht="18" customHeight="1" thickBot="1">
      <c r="A67" s="2306"/>
      <c r="B67" s="135" t="s">
        <v>22</v>
      </c>
      <c r="C67" s="135" t="s">
        <v>23</v>
      </c>
      <c r="D67" s="135" t="s">
        <v>23</v>
      </c>
      <c r="E67" s="135" t="s">
        <v>23</v>
      </c>
    </row>
    <row r="68" spans="1:5" ht="12.75" customHeight="1" thickBot="1">
      <c r="A68" s="132" t="s">
        <v>33</v>
      </c>
      <c r="B68" s="160">
        <v>0.25</v>
      </c>
      <c r="C68" s="160">
        <v>0.25</v>
      </c>
      <c r="D68" s="160">
        <v>0.25</v>
      </c>
      <c r="E68" s="160">
        <v>0.3</v>
      </c>
    </row>
    <row r="69" spans="1:5" ht="12.75" thickBot="1">
      <c r="A69" s="132" t="s">
        <v>602</v>
      </c>
      <c r="B69" s="136">
        <f>B98</f>
        <v>7000</v>
      </c>
      <c r="C69" s="136">
        <f t="shared" ref="C69:E69" si="4">C98</f>
        <v>7810</v>
      </c>
      <c r="D69" s="136">
        <f t="shared" si="4"/>
        <v>7810</v>
      </c>
      <c r="E69" s="136">
        <f t="shared" si="4"/>
        <v>7810</v>
      </c>
    </row>
    <row r="70" spans="1:5" ht="12.75" thickBot="1">
      <c r="A70" s="132" t="s">
        <v>603</v>
      </c>
      <c r="B70" s="136"/>
      <c r="C70" s="136"/>
      <c r="D70" s="136"/>
      <c r="E70" s="136"/>
    </row>
    <row r="71" spans="1:5" ht="12.75" thickBot="1">
      <c r="A71" s="132" t="s">
        <v>604</v>
      </c>
      <c r="B71" s="114" t="s">
        <v>627</v>
      </c>
      <c r="C71" s="161"/>
      <c r="D71" s="161"/>
      <c r="E71" s="161"/>
    </row>
    <row r="72" spans="1:5" ht="12.75" thickBot="1">
      <c r="A72" s="132" t="s">
        <v>605</v>
      </c>
      <c r="B72" s="114" t="s">
        <v>627</v>
      </c>
      <c r="C72" s="161"/>
      <c r="D72" s="161"/>
      <c r="E72" s="161"/>
    </row>
    <row r="73" spans="1:5" ht="12.75" thickBot="1">
      <c r="A73" s="132" t="s">
        <v>47</v>
      </c>
      <c r="B73" s="114" t="s">
        <v>627</v>
      </c>
      <c r="C73" s="161"/>
      <c r="D73" s="161"/>
      <c r="E73" s="161"/>
    </row>
    <row r="74" spans="1:5" ht="24.75" customHeight="1" thickBot="1">
      <c r="A74" s="2302" t="s">
        <v>659</v>
      </c>
      <c r="B74" s="2303"/>
      <c r="C74" s="2303"/>
      <c r="D74" s="2303"/>
      <c r="E74" s="2304"/>
    </row>
    <row r="75" spans="1:5" ht="12.75" customHeight="1">
      <c r="A75" s="2305"/>
      <c r="B75" s="133">
        <v>2023</v>
      </c>
      <c r="C75" s="133">
        <v>2024</v>
      </c>
      <c r="D75" s="133">
        <v>2025</v>
      </c>
      <c r="E75" s="133">
        <v>2026</v>
      </c>
    </row>
    <row r="76" spans="1:5" ht="12.6" customHeight="1" thickBot="1">
      <c r="A76" s="2306"/>
      <c r="B76" s="135" t="s">
        <v>22</v>
      </c>
      <c r="C76" s="135" t="s">
        <v>23</v>
      </c>
      <c r="D76" s="135" t="s">
        <v>23</v>
      </c>
      <c r="E76" s="135" t="s">
        <v>23</v>
      </c>
    </row>
    <row r="77" spans="1:5" ht="17.25" customHeight="1" thickBot="1">
      <c r="A77" s="140" t="s">
        <v>607</v>
      </c>
      <c r="B77" s="141">
        <f>B78+B79</f>
        <v>0</v>
      </c>
      <c r="C77" s="141">
        <f>C78+C79</f>
        <v>0</v>
      </c>
      <c r="D77" s="141">
        <f>D78+D79</f>
        <v>0</v>
      </c>
      <c r="E77" s="141">
        <f>E78+E79</f>
        <v>0</v>
      </c>
    </row>
    <row r="78" spans="1:5" ht="22.5" customHeight="1" thickBot="1">
      <c r="A78" s="143" t="s">
        <v>608</v>
      </c>
      <c r="B78" s="148">
        <v>0</v>
      </c>
      <c r="C78" s="148">
        <v>0</v>
      </c>
      <c r="D78" s="148">
        <v>0</v>
      </c>
      <c r="E78" s="148">
        <v>0</v>
      </c>
    </row>
    <row r="79" spans="1:5" ht="15" customHeight="1" thickBot="1">
      <c r="A79" s="143" t="s">
        <v>609</v>
      </c>
      <c r="B79" s="144"/>
      <c r="C79" s="146"/>
      <c r="D79" s="146"/>
      <c r="E79" s="146"/>
    </row>
    <row r="80" spans="1:5" ht="24.75" customHeight="1" thickBot="1">
      <c r="A80" s="140" t="s">
        <v>610</v>
      </c>
      <c r="B80" s="141">
        <f>B81+B82</f>
        <v>0</v>
      </c>
      <c r="C80" s="141">
        <f>C81+C82</f>
        <v>0</v>
      </c>
      <c r="D80" s="141">
        <f>D81+D82</f>
        <v>0</v>
      </c>
      <c r="E80" s="141">
        <f>E81+E82</f>
        <v>0</v>
      </c>
    </row>
    <row r="81" spans="1:5" ht="12.75" thickBot="1">
      <c r="A81" s="143" t="s">
        <v>608</v>
      </c>
      <c r="B81" s="148"/>
      <c r="C81" s="148"/>
      <c r="D81" s="148"/>
      <c r="E81" s="148"/>
    </row>
    <row r="82" spans="1:5" ht="12.75" thickBot="1">
      <c r="A82" s="143" t="s">
        <v>609</v>
      </c>
      <c r="B82" s="144"/>
      <c r="C82" s="148"/>
      <c r="D82" s="148"/>
      <c r="E82" s="148"/>
    </row>
    <row r="83" spans="1:5" ht="24.75" customHeight="1" thickBot="1">
      <c r="A83" s="140" t="s">
        <v>611</v>
      </c>
      <c r="B83" s="141">
        <f>B84+B85</f>
        <v>7000</v>
      </c>
      <c r="C83" s="142">
        <f>C84+C85</f>
        <v>7810</v>
      </c>
      <c r="D83" s="142">
        <f>D84+D85</f>
        <v>7810</v>
      </c>
      <c r="E83" s="142">
        <f>E84+E85</f>
        <v>7810</v>
      </c>
    </row>
    <row r="84" spans="1:5" ht="12.75" thickBot="1">
      <c r="A84" s="143" t="s">
        <v>608</v>
      </c>
      <c r="B84" s="162">
        <v>7000</v>
      </c>
      <c r="C84" s="149">
        <v>7810</v>
      </c>
      <c r="D84" s="149">
        <v>7810</v>
      </c>
      <c r="E84" s="149">
        <v>7810</v>
      </c>
    </row>
    <row r="85" spans="1:5" ht="12.75" thickBot="1">
      <c r="A85" s="143" t="s">
        <v>609</v>
      </c>
      <c r="B85" s="144"/>
      <c r="C85" s="148"/>
      <c r="D85" s="148"/>
      <c r="E85" s="148"/>
    </row>
    <row r="86" spans="1:5" ht="12.75" thickBot="1">
      <c r="A86" s="140" t="s">
        <v>612</v>
      </c>
      <c r="B86" s="141">
        <f>B87+B88</f>
        <v>0</v>
      </c>
      <c r="C86" s="141">
        <f>C87+C88</f>
        <v>0</v>
      </c>
      <c r="D86" s="141">
        <f>D87+D88</f>
        <v>0</v>
      </c>
      <c r="E86" s="141">
        <f>E87+E88</f>
        <v>0</v>
      </c>
    </row>
    <row r="87" spans="1:5" ht="12.75" thickBot="1">
      <c r="A87" s="143" t="s">
        <v>608</v>
      </c>
      <c r="B87" s="144"/>
      <c r="C87" s="148"/>
      <c r="D87" s="148"/>
      <c r="E87" s="148"/>
    </row>
    <row r="88" spans="1:5" ht="12.75" thickBot="1">
      <c r="A88" s="143" t="s">
        <v>609</v>
      </c>
      <c r="B88" s="144"/>
      <c r="C88" s="148"/>
      <c r="D88" s="148"/>
      <c r="E88" s="148"/>
    </row>
    <row r="89" spans="1:5" ht="12.75" thickBot="1">
      <c r="A89" s="140" t="s">
        <v>613</v>
      </c>
      <c r="B89" s="141">
        <f>B90+B91</f>
        <v>0</v>
      </c>
      <c r="C89" s="141">
        <f>C90+C91</f>
        <v>0</v>
      </c>
      <c r="D89" s="141">
        <f>D90+D91</f>
        <v>0</v>
      </c>
      <c r="E89" s="141">
        <f>E90+E91</f>
        <v>0</v>
      </c>
    </row>
    <row r="90" spans="1:5" ht="12.75" thickBot="1">
      <c r="A90" s="143" t="s">
        <v>608</v>
      </c>
      <c r="B90" s="144"/>
      <c r="C90" s="148"/>
      <c r="D90" s="148"/>
      <c r="E90" s="148"/>
    </row>
    <row r="91" spans="1:5" ht="12.75" thickBot="1">
      <c r="A91" s="143" t="s">
        <v>609</v>
      </c>
      <c r="B91" s="144"/>
      <c r="C91" s="148"/>
      <c r="D91" s="148"/>
      <c r="E91" s="148"/>
    </row>
    <row r="92" spans="1:5" ht="12.75" thickBot="1">
      <c r="A92" s="140" t="s">
        <v>614</v>
      </c>
      <c r="B92" s="141">
        <f>B93+B94</f>
        <v>0</v>
      </c>
      <c r="C92" s="141">
        <f>C93+C94</f>
        <v>0</v>
      </c>
      <c r="D92" s="141">
        <f>D93+D94</f>
        <v>0</v>
      </c>
      <c r="E92" s="141">
        <f>E93+E94</f>
        <v>0</v>
      </c>
    </row>
    <row r="93" spans="1:5" ht="12.75" thickBot="1">
      <c r="A93" s="143" t="s">
        <v>608</v>
      </c>
      <c r="B93" s="144"/>
      <c r="C93" s="148"/>
      <c r="D93" s="148"/>
      <c r="E93" s="148"/>
    </row>
    <row r="94" spans="1:5" ht="12.75" thickBot="1">
      <c r="A94" s="143" t="s">
        <v>609</v>
      </c>
      <c r="B94" s="144"/>
      <c r="C94" s="148"/>
      <c r="D94" s="148"/>
      <c r="E94" s="148"/>
    </row>
    <row r="95" spans="1:5" ht="24.75" thickBot="1">
      <c r="A95" s="140" t="s">
        <v>615</v>
      </c>
      <c r="B95" s="141">
        <f>B96+B97</f>
        <v>0</v>
      </c>
      <c r="C95" s="141">
        <f>C96+C97</f>
        <v>0</v>
      </c>
      <c r="D95" s="141">
        <f>D96+D97</f>
        <v>0</v>
      </c>
      <c r="E95" s="141">
        <f>E96+E97</f>
        <v>0</v>
      </c>
    </row>
    <row r="96" spans="1:5" ht="12.75" thickBot="1">
      <c r="A96" s="143" t="s">
        <v>608</v>
      </c>
      <c r="B96" s="144"/>
      <c r="C96" s="148"/>
      <c r="D96" s="148"/>
      <c r="E96" s="148"/>
    </row>
    <row r="97" spans="1:5" ht="12.75" thickBot="1">
      <c r="A97" s="163" t="s">
        <v>609</v>
      </c>
      <c r="B97" s="144"/>
      <c r="C97" s="148"/>
      <c r="D97" s="148"/>
      <c r="E97" s="148"/>
    </row>
    <row r="98" spans="1:5" ht="12.75" thickBot="1">
      <c r="A98" s="164" t="s">
        <v>660</v>
      </c>
      <c r="B98" s="152">
        <f>B95+B92+B89+B86+B83+B80+B77</f>
        <v>7000</v>
      </c>
      <c r="C98" s="152">
        <f t="shared" ref="C98:E98" si="5">C95+C92+C89+C86+C83+C80+C77</f>
        <v>7810</v>
      </c>
      <c r="D98" s="152">
        <f t="shared" si="5"/>
        <v>7810</v>
      </c>
      <c r="E98" s="152">
        <f t="shared" si="5"/>
        <v>7810</v>
      </c>
    </row>
    <row r="99" spans="1:5" ht="17.25" customHeight="1" thickBot="1">
      <c r="A99" s="130" t="s">
        <v>617</v>
      </c>
      <c r="B99" s="158">
        <f>IF(B98-B69=0,0,)</f>
        <v>0</v>
      </c>
      <c r="C99" s="158">
        <f>IF(C98-C69=0,0,"Error")</f>
        <v>0</v>
      </c>
      <c r="D99" s="158">
        <f>IF(D98-D69=0,0,)</f>
        <v>0</v>
      </c>
      <c r="E99" s="158">
        <f>IF(E98-E69=0,0,)</f>
        <v>0</v>
      </c>
    </row>
    <row r="100" spans="1:5" ht="25.5" customHeight="1" thickBot="1">
      <c r="A100" s="130" t="s">
        <v>661</v>
      </c>
      <c r="B100" s="2325" t="s">
        <v>662</v>
      </c>
      <c r="C100" s="2326"/>
      <c r="D100" s="2326"/>
      <c r="E100" s="2327"/>
    </row>
    <row r="101" spans="1:5" ht="43.5" customHeight="1" thickBot="1">
      <c r="A101" s="159" t="s">
        <v>663</v>
      </c>
      <c r="B101" s="2310" t="s">
        <v>664</v>
      </c>
      <c r="C101" s="2311"/>
      <c r="D101" s="2311"/>
      <c r="E101" s="2312"/>
    </row>
    <row r="102" spans="1:5" ht="49.5" customHeight="1" thickBot="1">
      <c r="A102" s="132" t="s">
        <v>599</v>
      </c>
      <c r="B102" s="2288" t="s">
        <v>665</v>
      </c>
      <c r="C102" s="2289"/>
      <c r="D102" s="2289"/>
      <c r="E102" s="2290"/>
    </row>
    <row r="103" spans="1:5" ht="12.75" thickBot="1">
      <c r="A103" s="132" t="s">
        <v>21</v>
      </c>
      <c r="B103" s="2319" t="s">
        <v>666</v>
      </c>
      <c r="C103" s="2320"/>
      <c r="D103" s="2320"/>
      <c r="E103" s="2321"/>
    </row>
    <row r="104" spans="1:5" ht="12.75" customHeight="1">
      <c r="A104" s="2305"/>
      <c r="B104" s="133">
        <v>2023</v>
      </c>
      <c r="C104" s="133">
        <v>2024</v>
      </c>
      <c r="D104" s="133">
        <v>2025</v>
      </c>
      <c r="E104" s="133">
        <v>2026</v>
      </c>
    </row>
    <row r="105" spans="1:5" ht="12.75" thickBot="1">
      <c r="A105" s="2306"/>
      <c r="B105" s="135" t="s">
        <v>22</v>
      </c>
      <c r="C105" s="135" t="s">
        <v>23</v>
      </c>
      <c r="D105" s="135" t="s">
        <v>23</v>
      </c>
      <c r="E105" s="135" t="s">
        <v>23</v>
      </c>
    </row>
    <row r="106" spans="1:5" ht="14.25" customHeight="1" thickBot="1">
      <c r="A106" s="132" t="s">
        <v>33</v>
      </c>
      <c r="B106" s="136">
        <v>150</v>
      </c>
      <c r="C106" s="136">
        <v>190</v>
      </c>
      <c r="D106" s="136">
        <v>275</v>
      </c>
      <c r="E106" s="136">
        <v>390</v>
      </c>
    </row>
    <row r="107" spans="1:5" ht="13.5" customHeight="1" thickBot="1">
      <c r="A107" s="132" t="s">
        <v>602</v>
      </c>
      <c r="B107" s="165">
        <f>B121</f>
        <v>7000</v>
      </c>
      <c r="C107" s="165">
        <f t="shared" ref="C107:E107" si="6">C121</f>
        <v>7810</v>
      </c>
      <c r="D107" s="165">
        <f t="shared" si="6"/>
        <v>7810</v>
      </c>
      <c r="E107" s="165">
        <f t="shared" si="6"/>
        <v>7810</v>
      </c>
    </row>
    <row r="108" spans="1:5" ht="18" customHeight="1" thickBot="1">
      <c r="A108" s="132" t="s">
        <v>603</v>
      </c>
      <c r="B108" s="136"/>
      <c r="C108" s="136"/>
      <c r="D108" s="136"/>
      <c r="E108" s="136"/>
    </row>
    <row r="109" spans="1:5" ht="12.75" thickBot="1">
      <c r="A109" s="132" t="s">
        <v>604</v>
      </c>
      <c r="B109" s="114"/>
      <c r="C109" s="161"/>
      <c r="D109" s="161"/>
      <c r="E109" s="161"/>
    </row>
    <row r="110" spans="1:5" ht="12.75" thickBot="1">
      <c r="A110" s="132" t="s">
        <v>605</v>
      </c>
      <c r="B110" s="114"/>
      <c r="C110" s="161"/>
      <c r="D110" s="161"/>
      <c r="E110" s="161"/>
    </row>
    <row r="111" spans="1:5" ht="12.75" thickBot="1">
      <c r="A111" s="132" t="s">
        <v>47</v>
      </c>
      <c r="B111" s="114"/>
      <c r="C111" s="161"/>
      <c r="D111" s="161"/>
      <c r="E111" s="161"/>
    </row>
    <row r="112" spans="1:5" ht="24.75" customHeight="1" thickBot="1">
      <c r="A112" s="2302" t="s">
        <v>667</v>
      </c>
      <c r="B112" s="2303"/>
      <c r="C112" s="2303"/>
      <c r="D112" s="2303"/>
      <c r="E112" s="2304"/>
    </row>
    <row r="113" spans="1:5" ht="23.25" customHeight="1">
      <c r="A113" s="2305"/>
      <c r="B113" s="133">
        <v>2023</v>
      </c>
      <c r="C113" s="133">
        <v>2024</v>
      </c>
      <c r="D113" s="133">
        <v>2025</v>
      </c>
      <c r="E113" s="133">
        <v>2026</v>
      </c>
    </row>
    <row r="114" spans="1:5" ht="22.5" customHeight="1" thickBot="1">
      <c r="A114" s="2306"/>
      <c r="B114" s="135" t="s">
        <v>22</v>
      </c>
      <c r="C114" s="135" t="s">
        <v>23</v>
      </c>
      <c r="D114" s="135" t="s">
        <v>23</v>
      </c>
      <c r="E114" s="135" t="s">
        <v>23</v>
      </c>
    </row>
    <row r="115" spans="1:5" ht="24.75" customHeight="1" thickBot="1">
      <c r="A115" s="140" t="s">
        <v>607</v>
      </c>
      <c r="B115" s="141">
        <f>B116+B117</f>
        <v>0</v>
      </c>
      <c r="C115" s="141">
        <f>C116+C117</f>
        <v>0</v>
      </c>
      <c r="D115" s="141">
        <f>D116+D117</f>
        <v>0</v>
      </c>
      <c r="E115" s="141">
        <f>E116+E117</f>
        <v>0</v>
      </c>
    </row>
    <row r="116" spans="1:5" ht="12.75" thickBot="1">
      <c r="A116" s="143" t="s">
        <v>608</v>
      </c>
      <c r="B116" s="148"/>
      <c r="C116" s="148"/>
      <c r="D116" s="148"/>
      <c r="E116" s="148">
        <v>0</v>
      </c>
    </row>
    <row r="117" spans="1:5" ht="12.75" thickBot="1">
      <c r="A117" s="143" t="s">
        <v>609</v>
      </c>
      <c r="B117" s="144"/>
      <c r="C117" s="146"/>
      <c r="D117" s="146"/>
      <c r="E117" s="146"/>
    </row>
    <row r="118" spans="1:5" ht="24.75" customHeight="1" thickBot="1">
      <c r="A118" s="140" t="s">
        <v>610</v>
      </c>
      <c r="B118" s="141">
        <f>B119+B120</f>
        <v>0</v>
      </c>
      <c r="C118" s="141">
        <f>C119+C120</f>
        <v>0</v>
      </c>
      <c r="D118" s="141">
        <f>D119+D120</f>
        <v>0</v>
      </c>
      <c r="E118" s="141">
        <f>E119+E120</f>
        <v>0</v>
      </c>
    </row>
    <row r="119" spans="1:5" ht="12.75" thickBot="1">
      <c r="A119" s="143" t="s">
        <v>608</v>
      </c>
      <c r="B119" s="148"/>
      <c r="C119" s="148"/>
      <c r="D119" s="148"/>
      <c r="E119" s="148">
        <v>0</v>
      </c>
    </row>
    <row r="120" spans="1:5" ht="12.75" thickBot="1">
      <c r="A120" s="143" t="s">
        <v>609</v>
      </c>
      <c r="B120" s="144"/>
      <c r="C120" s="148"/>
      <c r="D120" s="148"/>
      <c r="E120" s="148"/>
    </row>
    <row r="121" spans="1:5" ht="24.75" customHeight="1" thickBot="1">
      <c r="A121" s="140" t="s">
        <v>611</v>
      </c>
      <c r="B121" s="141">
        <f>B122+B123</f>
        <v>7000</v>
      </c>
      <c r="C121" s="141">
        <f>C122+C123</f>
        <v>7810</v>
      </c>
      <c r="D121" s="141">
        <f>D122+D123</f>
        <v>7810</v>
      </c>
      <c r="E121" s="141">
        <f>E122+E123</f>
        <v>7810</v>
      </c>
    </row>
    <row r="122" spans="1:5" ht="12.75" thickBot="1">
      <c r="A122" s="143" t="s">
        <v>608</v>
      </c>
      <c r="B122" s="162">
        <v>7000</v>
      </c>
      <c r="C122" s="166">
        <v>7810</v>
      </c>
      <c r="D122" s="166">
        <v>7810</v>
      </c>
      <c r="E122" s="166">
        <v>7810</v>
      </c>
    </row>
    <row r="123" spans="1:5" ht="12.75" thickBot="1">
      <c r="A123" s="143" t="s">
        <v>609</v>
      </c>
      <c r="B123" s="144"/>
      <c r="C123" s="148"/>
      <c r="D123" s="148"/>
      <c r="E123" s="148"/>
    </row>
    <row r="124" spans="1:5" ht="12.75" thickBot="1">
      <c r="A124" s="140" t="s">
        <v>612</v>
      </c>
      <c r="B124" s="141">
        <f>B125+B126</f>
        <v>0</v>
      </c>
      <c r="C124" s="141">
        <f>C125+C126</f>
        <v>0</v>
      </c>
      <c r="D124" s="141">
        <f>D125+D126</f>
        <v>0</v>
      </c>
      <c r="E124" s="141">
        <f>E125+E126</f>
        <v>0</v>
      </c>
    </row>
    <row r="125" spans="1:5" ht="12.75" thickBot="1">
      <c r="A125" s="143" t="s">
        <v>608</v>
      </c>
      <c r="B125" s="144"/>
      <c r="C125" s="148"/>
      <c r="D125" s="148"/>
      <c r="E125" s="148"/>
    </row>
    <row r="126" spans="1:5" ht="12.75" thickBot="1">
      <c r="A126" s="143" t="s">
        <v>609</v>
      </c>
      <c r="B126" s="144"/>
      <c r="C126" s="148"/>
      <c r="D126" s="148"/>
      <c r="E126" s="148"/>
    </row>
    <row r="127" spans="1:5" ht="12.75" thickBot="1">
      <c r="A127" s="140" t="s">
        <v>613</v>
      </c>
      <c r="B127" s="141">
        <f>B128+B129</f>
        <v>0</v>
      </c>
      <c r="C127" s="141">
        <f>C128+C129</f>
        <v>0</v>
      </c>
      <c r="D127" s="141">
        <f>D128+D129</f>
        <v>0</v>
      </c>
      <c r="E127" s="141">
        <f>E128+E129</f>
        <v>0</v>
      </c>
    </row>
    <row r="128" spans="1:5" ht="12.75" thickBot="1">
      <c r="A128" s="143" t="s">
        <v>608</v>
      </c>
      <c r="B128" s="144"/>
      <c r="C128" s="148"/>
      <c r="D128" s="148"/>
      <c r="E128" s="148"/>
    </row>
    <row r="129" spans="1:5" ht="15" customHeight="1" thickBot="1">
      <c r="A129" s="143" t="s">
        <v>609</v>
      </c>
      <c r="B129" s="144"/>
      <c r="C129" s="148"/>
      <c r="D129" s="148"/>
      <c r="E129" s="148"/>
    </row>
    <row r="130" spans="1:5" ht="12.75" thickBot="1">
      <c r="A130" s="140" t="s">
        <v>614</v>
      </c>
      <c r="B130" s="141">
        <f>B131+B132</f>
        <v>0</v>
      </c>
      <c r="C130" s="141">
        <f>C131+C132</f>
        <v>0</v>
      </c>
      <c r="D130" s="141">
        <f>D131+D132</f>
        <v>0</v>
      </c>
      <c r="E130" s="141">
        <f>E131+E132</f>
        <v>0</v>
      </c>
    </row>
    <row r="131" spans="1:5" ht="12.75" thickBot="1">
      <c r="A131" s="143" t="s">
        <v>608</v>
      </c>
      <c r="B131" s="144"/>
      <c r="C131" s="148"/>
      <c r="D131" s="148"/>
      <c r="E131" s="148"/>
    </row>
    <row r="132" spans="1:5" ht="12.75" thickBot="1">
      <c r="A132" s="143" t="s">
        <v>609</v>
      </c>
      <c r="B132" s="144"/>
      <c r="C132" s="148"/>
      <c r="D132" s="148"/>
      <c r="E132" s="148"/>
    </row>
    <row r="133" spans="1:5" ht="24.75" thickBot="1">
      <c r="A133" s="140" t="s">
        <v>615</v>
      </c>
      <c r="B133" s="141">
        <f>B134+B135</f>
        <v>0</v>
      </c>
      <c r="C133" s="141">
        <f>C134+C135</f>
        <v>0</v>
      </c>
      <c r="D133" s="141">
        <f>D134+D135</f>
        <v>0</v>
      </c>
      <c r="E133" s="141">
        <f>E134+E135</f>
        <v>0</v>
      </c>
    </row>
    <row r="134" spans="1:5" ht="12.75" thickBot="1">
      <c r="A134" s="143" t="s">
        <v>608</v>
      </c>
      <c r="B134" s="144"/>
      <c r="C134" s="148"/>
      <c r="D134" s="148"/>
      <c r="E134" s="148"/>
    </row>
    <row r="135" spans="1:5" ht="12.75" thickBot="1">
      <c r="A135" s="143" t="s">
        <v>609</v>
      </c>
      <c r="B135" s="144"/>
      <c r="C135" s="148"/>
      <c r="D135" s="148"/>
      <c r="E135" s="148"/>
    </row>
    <row r="136" spans="1:5" ht="12.75" thickBot="1">
      <c r="A136" s="167" t="s">
        <v>668</v>
      </c>
      <c r="B136" s="152">
        <f>B133+B130+B127+B124+B121+B118+B115</f>
        <v>7000</v>
      </c>
      <c r="C136" s="152">
        <f t="shared" ref="C136:E136" si="7">C133+C130+C127+C124+C121+C118+C115</f>
        <v>7810</v>
      </c>
      <c r="D136" s="152">
        <f t="shared" si="7"/>
        <v>7810</v>
      </c>
      <c r="E136" s="152">
        <f t="shared" si="7"/>
        <v>7810</v>
      </c>
    </row>
    <row r="137" spans="1:5" ht="17.25" customHeight="1" thickBot="1">
      <c r="A137" s="130" t="s">
        <v>617</v>
      </c>
      <c r="B137" s="158">
        <f>IF(B136-B107=0,0,)</f>
        <v>0</v>
      </c>
      <c r="C137" s="158">
        <f t="shared" ref="C137:E137" si="8">IF(C136-C107=0,0,)</f>
        <v>0</v>
      </c>
      <c r="D137" s="158">
        <f t="shared" si="8"/>
        <v>0</v>
      </c>
      <c r="E137" s="158">
        <f t="shared" si="8"/>
        <v>0</v>
      </c>
    </row>
    <row r="138" spans="1:5" ht="12.75" thickBot="1">
      <c r="A138" s="2280" t="s">
        <v>618</v>
      </c>
      <c r="B138" s="2281"/>
      <c r="C138" s="2281"/>
      <c r="D138" s="2281"/>
      <c r="E138" s="2282"/>
    </row>
    <row r="139" spans="1:5" ht="12.75" thickBot="1">
      <c r="A139" s="2280" t="s">
        <v>619</v>
      </c>
      <c r="B139" s="2281"/>
      <c r="C139" s="2281"/>
      <c r="D139" s="2281"/>
      <c r="E139" s="2282"/>
    </row>
    <row r="140" spans="1:5" ht="11.25" customHeight="1" thickBot="1">
      <c r="A140" s="130" t="s">
        <v>661</v>
      </c>
      <c r="B140" s="2329"/>
      <c r="C140" s="2330"/>
      <c r="D140" s="2330"/>
      <c r="E140" s="2331"/>
    </row>
    <row r="141" spans="1:5" ht="12.75" thickBot="1">
      <c r="A141" s="130" t="s">
        <v>597</v>
      </c>
      <c r="B141" s="2325" t="s">
        <v>669</v>
      </c>
      <c r="C141" s="2326"/>
      <c r="D141" s="2326"/>
      <c r="E141" s="2327"/>
    </row>
    <row r="142" spans="1:5" ht="147.75" customHeight="1" thickBot="1">
      <c r="A142" s="159" t="s">
        <v>599</v>
      </c>
      <c r="B142" s="2332" t="s">
        <v>670</v>
      </c>
      <c r="C142" s="2333"/>
      <c r="D142" s="2333"/>
      <c r="E142" s="2334"/>
    </row>
    <row r="143" spans="1:5" ht="12.75" thickBot="1">
      <c r="A143" s="132" t="s">
        <v>21</v>
      </c>
      <c r="B143" s="2288" t="s">
        <v>671</v>
      </c>
      <c r="C143" s="2289"/>
      <c r="D143" s="2289"/>
      <c r="E143" s="2290"/>
    </row>
    <row r="144" spans="1:5" ht="12.75" thickBot="1">
      <c r="A144" s="132"/>
      <c r="B144" s="2319">
        <v>2023</v>
      </c>
      <c r="C144" s="2320">
        <v>2024</v>
      </c>
      <c r="D144" s="2320">
        <v>2025</v>
      </c>
      <c r="E144" s="2321">
        <v>2026</v>
      </c>
    </row>
    <row r="145" spans="1:5">
      <c r="A145" s="2305"/>
      <c r="B145" s="133" t="s">
        <v>22</v>
      </c>
      <c r="C145" s="133" t="s">
        <v>23</v>
      </c>
      <c r="D145" s="133" t="s">
        <v>23</v>
      </c>
      <c r="E145" s="133" t="s">
        <v>23</v>
      </c>
    </row>
    <row r="146" spans="1:5" ht="12.75" thickBot="1">
      <c r="A146" s="2306" t="s">
        <v>33</v>
      </c>
      <c r="B146" s="135">
        <v>0</v>
      </c>
      <c r="C146" s="135">
        <v>1</v>
      </c>
      <c r="D146" s="135">
        <v>1</v>
      </c>
      <c r="E146" s="135">
        <v>1</v>
      </c>
    </row>
    <row r="147" spans="1:5" ht="12.75" thickBot="1">
      <c r="A147" s="132" t="s">
        <v>602</v>
      </c>
      <c r="B147" s="136">
        <f>B163</f>
        <v>0</v>
      </c>
      <c r="C147" s="136">
        <f>C163</f>
        <v>203000</v>
      </c>
      <c r="D147" s="136">
        <f t="shared" ref="D147:E147" si="9">D163</f>
        <v>103000</v>
      </c>
      <c r="E147" s="136">
        <f t="shared" si="9"/>
        <v>103000</v>
      </c>
    </row>
    <row r="148" spans="1:5" ht="12.75" thickBot="1">
      <c r="A148" s="132" t="s">
        <v>603</v>
      </c>
      <c r="B148" s="165">
        <v>0</v>
      </c>
      <c r="C148" s="165">
        <f>C147/C146</f>
        <v>203000</v>
      </c>
      <c r="D148" s="165">
        <f t="shared" ref="D148:E148" si="10">D147/D146</f>
        <v>103000</v>
      </c>
      <c r="E148" s="165">
        <f t="shared" si="10"/>
        <v>103000</v>
      </c>
    </row>
    <row r="149" spans="1:5" ht="12.75" thickBot="1">
      <c r="A149" s="132" t="s">
        <v>604</v>
      </c>
      <c r="B149" s="136"/>
      <c r="C149" s="136"/>
      <c r="D149" s="136"/>
      <c r="E149" s="136"/>
    </row>
    <row r="150" spans="1:5" ht="12.75" thickBot="1">
      <c r="A150" s="132" t="s">
        <v>605</v>
      </c>
      <c r="B150" s="114"/>
      <c r="C150" s="161"/>
      <c r="D150" s="161"/>
      <c r="E150" s="161"/>
    </row>
    <row r="151" spans="1:5" ht="12.75" thickBot="1">
      <c r="A151" s="132" t="s">
        <v>47</v>
      </c>
      <c r="B151" s="114"/>
      <c r="C151" s="161"/>
      <c r="D151" s="161"/>
      <c r="E151" s="161"/>
    </row>
    <row r="152" spans="1:5" ht="12.75" customHeight="1" thickBot="1">
      <c r="A152" s="2328" t="s">
        <v>672</v>
      </c>
      <c r="B152" s="2303"/>
      <c r="C152" s="2303"/>
      <c r="D152" s="2303"/>
      <c r="E152" s="2304"/>
    </row>
    <row r="153" spans="1:5" ht="13.5" thickBot="1">
      <c r="A153" s="140" t="s">
        <v>638</v>
      </c>
      <c r="B153" s="168">
        <f>B154+B155+B156+B157</f>
        <v>0</v>
      </c>
      <c r="C153" s="168">
        <f t="shared" ref="C153:E153" si="11">C154+C155+C156+C157</f>
        <v>0</v>
      </c>
      <c r="D153" s="168">
        <f t="shared" si="11"/>
        <v>0</v>
      </c>
      <c r="E153" s="168">
        <f t="shared" si="11"/>
        <v>0</v>
      </c>
    </row>
    <row r="154" spans="1:5" ht="16.5" thickBot="1">
      <c r="A154" s="143" t="s">
        <v>608</v>
      </c>
      <c r="B154" s="169"/>
      <c r="C154" s="169"/>
      <c r="D154" s="169"/>
      <c r="E154" s="169"/>
    </row>
    <row r="155" spans="1:5" ht="16.5" thickBot="1">
      <c r="A155" s="143" t="s">
        <v>673</v>
      </c>
      <c r="B155" s="169"/>
      <c r="C155" s="169"/>
      <c r="D155" s="169"/>
      <c r="E155" s="169"/>
    </row>
    <row r="156" spans="1:5" ht="16.5" thickBot="1">
      <c r="A156" s="143" t="s">
        <v>631</v>
      </c>
      <c r="B156" s="169"/>
      <c r="C156" s="169"/>
      <c r="D156" s="169"/>
      <c r="E156" s="169"/>
    </row>
    <row r="157" spans="1:5" ht="16.5" thickBot="1">
      <c r="A157" s="143" t="s">
        <v>632</v>
      </c>
      <c r="B157" s="169">
        <v>0</v>
      </c>
      <c r="C157" s="169"/>
      <c r="D157" s="169"/>
      <c r="E157" s="169"/>
    </row>
    <row r="158" spans="1:5" ht="13.5" thickBot="1">
      <c r="A158" s="140" t="s">
        <v>638</v>
      </c>
      <c r="B158" s="168">
        <f>B159+B160+B161+B162</f>
        <v>0</v>
      </c>
      <c r="C158" s="168">
        <f t="shared" ref="C158:E158" si="12">C159+C160+C161+C162</f>
        <v>203000</v>
      </c>
      <c r="D158" s="168">
        <f t="shared" si="12"/>
        <v>103000</v>
      </c>
      <c r="E158" s="168">
        <f t="shared" si="12"/>
        <v>103000</v>
      </c>
    </row>
    <row r="159" spans="1:5" ht="16.5" thickBot="1">
      <c r="A159" s="143" t="s">
        <v>608</v>
      </c>
      <c r="B159" s="169"/>
      <c r="C159" s="169">
        <v>193000</v>
      </c>
      <c r="D159" s="169">
        <v>93000</v>
      </c>
      <c r="E159" s="169">
        <v>93000</v>
      </c>
    </row>
    <row r="160" spans="1:5" ht="16.5" thickBot="1">
      <c r="A160" s="143" t="s">
        <v>673</v>
      </c>
      <c r="B160" s="169"/>
      <c r="C160" s="169"/>
      <c r="D160" s="169"/>
      <c r="E160" s="169"/>
    </row>
    <row r="161" spans="1:5" ht="16.5" thickBot="1">
      <c r="A161" s="143" t="s">
        <v>631</v>
      </c>
      <c r="B161" s="169"/>
      <c r="C161" s="169">
        <v>10000</v>
      </c>
      <c r="D161" s="169">
        <v>10000</v>
      </c>
      <c r="E161" s="169">
        <v>10000</v>
      </c>
    </row>
    <row r="162" spans="1:5" ht="16.5" thickBot="1">
      <c r="A162" s="143" t="s">
        <v>632</v>
      </c>
      <c r="B162" s="169">
        <v>0</v>
      </c>
      <c r="C162" s="169"/>
      <c r="D162" s="169"/>
      <c r="E162" s="169"/>
    </row>
    <row r="163" spans="1:5" s="137" customFormat="1" ht="13.5" thickBot="1">
      <c r="A163" s="170" t="s">
        <v>674</v>
      </c>
      <c r="B163" s="168">
        <f>B153+B158</f>
        <v>0</v>
      </c>
      <c r="C163" s="168">
        <f t="shared" ref="C163:E163" si="13">C153+C158</f>
        <v>203000</v>
      </c>
      <c r="D163" s="168">
        <f t="shared" si="13"/>
        <v>103000</v>
      </c>
      <c r="E163" s="168">
        <f t="shared" si="13"/>
        <v>103000</v>
      </c>
    </row>
    <row r="164" spans="1:5" ht="16.5" thickBot="1">
      <c r="A164" s="171" t="s">
        <v>617</v>
      </c>
      <c r="B164" s="169">
        <f>B163-B147</f>
        <v>0</v>
      </c>
      <c r="C164" s="169">
        <f t="shared" ref="C164:E164" si="14">C163-C147</f>
        <v>0</v>
      </c>
      <c r="D164" s="169">
        <f t="shared" si="14"/>
        <v>0</v>
      </c>
      <c r="E164" s="169">
        <f t="shared" si="14"/>
        <v>0</v>
      </c>
    </row>
    <row r="165" spans="1:5" ht="12.75" thickBot="1">
      <c r="A165" s="172"/>
      <c r="B165" s="173"/>
      <c r="C165" s="173"/>
      <c r="D165" s="173"/>
      <c r="E165" s="173"/>
    </row>
    <row r="166" spans="1:5" ht="24.75" thickBot="1">
      <c r="A166" s="118" t="s">
        <v>634</v>
      </c>
      <c r="B166" s="174">
        <f>B60+B98+B136+B163</f>
        <v>103800</v>
      </c>
      <c r="C166" s="174">
        <f>C60+C98+C136+C163</f>
        <v>336683</v>
      </c>
      <c r="D166" s="174">
        <f>D60+D98+D136+D163</f>
        <v>240335</v>
      </c>
      <c r="E166" s="174">
        <f>E60+E98+E136+E163</f>
        <v>240335</v>
      </c>
    </row>
    <row r="167" spans="1:5" ht="24.75" thickBot="1">
      <c r="A167" s="118" t="s">
        <v>635</v>
      </c>
      <c r="B167" s="175">
        <f>B168+B171+B174+B189+B194</f>
        <v>103800</v>
      </c>
      <c r="C167" s="175">
        <f>C168+C171+C174+C189+C194</f>
        <v>336683</v>
      </c>
      <c r="D167" s="175">
        <f t="shared" ref="D167:E167" si="15">D168+D171+D174+D189+D194</f>
        <v>240335</v>
      </c>
      <c r="E167" s="175">
        <f t="shared" si="15"/>
        <v>240335</v>
      </c>
    </row>
    <row r="168" spans="1:5" ht="12.75" thickBot="1">
      <c r="A168" s="140" t="s">
        <v>607</v>
      </c>
      <c r="B168" s="174">
        <f>B169+B170</f>
        <v>70360</v>
      </c>
      <c r="C168" s="174">
        <f>C169+C170</f>
        <v>98729</v>
      </c>
      <c r="D168" s="174">
        <f>D169+D170</f>
        <v>101529</v>
      </c>
      <c r="E168" s="174">
        <f>E169+E170</f>
        <v>101529</v>
      </c>
    </row>
    <row r="169" spans="1:5" ht="12.75" thickBot="1">
      <c r="A169" s="143" t="s">
        <v>608</v>
      </c>
      <c r="B169" s="144">
        <f t="shared" ref="B169:E172" si="16">B40+B78+B116</f>
        <v>70360</v>
      </c>
      <c r="C169" s="144">
        <f t="shared" si="16"/>
        <v>98729</v>
      </c>
      <c r="D169" s="144">
        <f t="shared" si="16"/>
        <v>101529</v>
      </c>
      <c r="E169" s="144">
        <f t="shared" si="16"/>
        <v>101529</v>
      </c>
    </row>
    <row r="170" spans="1:5" ht="12.75" thickBot="1">
      <c r="A170" s="143" t="s">
        <v>636</v>
      </c>
      <c r="B170" s="144">
        <f t="shared" si="16"/>
        <v>0</v>
      </c>
      <c r="C170" s="144">
        <f t="shared" si="16"/>
        <v>0</v>
      </c>
      <c r="D170" s="144">
        <f t="shared" si="16"/>
        <v>0</v>
      </c>
      <c r="E170" s="144">
        <f t="shared" si="16"/>
        <v>0</v>
      </c>
    </row>
    <row r="171" spans="1:5" ht="24.75" thickBot="1">
      <c r="A171" s="140" t="s">
        <v>610</v>
      </c>
      <c r="B171" s="174">
        <f t="shared" si="16"/>
        <v>12520</v>
      </c>
      <c r="C171" s="174">
        <f t="shared" si="16"/>
        <v>16334</v>
      </c>
      <c r="D171" s="174">
        <f t="shared" si="16"/>
        <v>17186</v>
      </c>
      <c r="E171" s="174">
        <f t="shared" si="16"/>
        <v>17186</v>
      </c>
    </row>
    <row r="172" spans="1:5" ht="12.75" thickBot="1">
      <c r="A172" s="143" t="s">
        <v>608</v>
      </c>
      <c r="B172" s="148">
        <f t="shared" si="16"/>
        <v>12520</v>
      </c>
      <c r="C172" s="148">
        <f t="shared" si="16"/>
        <v>16334</v>
      </c>
      <c r="D172" s="148">
        <f t="shared" si="16"/>
        <v>17186</v>
      </c>
      <c r="E172" s="148">
        <f t="shared" si="16"/>
        <v>17186</v>
      </c>
    </row>
    <row r="173" spans="1:5" ht="12.75" thickBot="1">
      <c r="A173" s="143" t="s">
        <v>636</v>
      </c>
      <c r="B173" s="144">
        <f>B44+B82+B117</f>
        <v>0</v>
      </c>
      <c r="C173" s="144">
        <f>C44+C82+C117</f>
        <v>0</v>
      </c>
      <c r="D173" s="144">
        <f>D44+D82+D117</f>
        <v>0</v>
      </c>
      <c r="E173" s="144">
        <f>E44+E82+E117</f>
        <v>0</v>
      </c>
    </row>
    <row r="174" spans="1:5" ht="12.75" thickBot="1">
      <c r="A174" s="140" t="s">
        <v>611</v>
      </c>
      <c r="B174" s="174">
        <f t="shared" ref="B174:E185" si="17">B45+B83+B121</f>
        <v>20920</v>
      </c>
      <c r="C174" s="174">
        <f t="shared" si="17"/>
        <v>18620</v>
      </c>
      <c r="D174" s="174">
        <f t="shared" si="17"/>
        <v>18620</v>
      </c>
      <c r="E174" s="174">
        <f t="shared" si="17"/>
        <v>18620</v>
      </c>
    </row>
    <row r="175" spans="1:5" ht="12.75" thickBot="1">
      <c r="A175" s="143" t="s">
        <v>608</v>
      </c>
      <c r="B175" s="144">
        <f t="shared" si="17"/>
        <v>20920</v>
      </c>
      <c r="C175" s="144">
        <f t="shared" si="17"/>
        <v>18620</v>
      </c>
      <c r="D175" s="144">
        <f t="shared" si="17"/>
        <v>18620</v>
      </c>
      <c r="E175" s="144">
        <f t="shared" si="17"/>
        <v>18620</v>
      </c>
    </row>
    <row r="176" spans="1:5" ht="12.75" thickBot="1">
      <c r="A176" s="143" t="s">
        <v>636</v>
      </c>
      <c r="B176" s="144">
        <f t="shared" si="17"/>
        <v>0</v>
      </c>
      <c r="C176" s="144">
        <f t="shared" si="17"/>
        <v>0</v>
      </c>
      <c r="D176" s="144">
        <f t="shared" si="17"/>
        <v>0</v>
      </c>
      <c r="E176" s="144">
        <f t="shared" si="17"/>
        <v>0</v>
      </c>
    </row>
    <row r="177" spans="1:5" ht="12.75" thickBot="1">
      <c r="A177" s="140" t="s">
        <v>612</v>
      </c>
      <c r="B177" s="174">
        <f t="shared" si="17"/>
        <v>0</v>
      </c>
      <c r="C177" s="174">
        <f t="shared" si="17"/>
        <v>0</v>
      </c>
      <c r="D177" s="174">
        <f t="shared" si="17"/>
        <v>0</v>
      </c>
      <c r="E177" s="174">
        <f t="shared" si="17"/>
        <v>0</v>
      </c>
    </row>
    <row r="178" spans="1:5" ht="12.75" thickBot="1">
      <c r="A178" s="143" t="s">
        <v>608</v>
      </c>
      <c r="B178" s="148">
        <f t="shared" si="17"/>
        <v>0</v>
      </c>
      <c r="C178" s="148">
        <f t="shared" si="17"/>
        <v>0</v>
      </c>
      <c r="D178" s="148">
        <f t="shared" si="17"/>
        <v>0</v>
      </c>
      <c r="E178" s="148">
        <f t="shared" si="17"/>
        <v>0</v>
      </c>
    </row>
    <row r="179" spans="1:5" ht="12.75" thickBot="1">
      <c r="A179" s="143" t="s">
        <v>636</v>
      </c>
      <c r="B179" s="144">
        <f t="shared" si="17"/>
        <v>0</v>
      </c>
      <c r="C179" s="144">
        <f t="shared" si="17"/>
        <v>0</v>
      </c>
      <c r="D179" s="144">
        <f t="shared" si="17"/>
        <v>0</v>
      </c>
      <c r="E179" s="144">
        <f t="shared" si="17"/>
        <v>0</v>
      </c>
    </row>
    <row r="180" spans="1:5" ht="12.75" thickBot="1">
      <c r="A180" s="140" t="s">
        <v>613</v>
      </c>
      <c r="B180" s="174">
        <f t="shared" si="17"/>
        <v>0</v>
      </c>
      <c r="C180" s="174">
        <f t="shared" si="17"/>
        <v>0</v>
      </c>
      <c r="D180" s="174">
        <f t="shared" si="17"/>
        <v>0</v>
      </c>
      <c r="E180" s="174">
        <f t="shared" si="17"/>
        <v>0</v>
      </c>
    </row>
    <row r="181" spans="1:5" ht="12.75" thickBot="1">
      <c r="A181" s="143" t="s">
        <v>608</v>
      </c>
      <c r="B181" s="148">
        <f t="shared" si="17"/>
        <v>0</v>
      </c>
      <c r="C181" s="148">
        <f t="shared" si="17"/>
        <v>0</v>
      </c>
      <c r="D181" s="148">
        <f t="shared" si="17"/>
        <v>0</v>
      </c>
      <c r="E181" s="148">
        <f t="shared" si="17"/>
        <v>0</v>
      </c>
    </row>
    <row r="182" spans="1:5" ht="12.75" thickBot="1">
      <c r="A182" s="143" t="s">
        <v>636</v>
      </c>
      <c r="B182" s="144">
        <f t="shared" si="17"/>
        <v>0</v>
      </c>
      <c r="C182" s="144">
        <f t="shared" si="17"/>
        <v>0</v>
      </c>
      <c r="D182" s="144">
        <f t="shared" si="17"/>
        <v>0</v>
      </c>
      <c r="E182" s="144">
        <f t="shared" si="17"/>
        <v>0</v>
      </c>
    </row>
    <row r="183" spans="1:5" ht="12.75" thickBot="1">
      <c r="A183" s="140" t="s">
        <v>614</v>
      </c>
      <c r="B183" s="174">
        <f t="shared" si="17"/>
        <v>0</v>
      </c>
      <c r="C183" s="174">
        <f t="shared" si="17"/>
        <v>0</v>
      </c>
      <c r="D183" s="174">
        <f t="shared" si="17"/>
        <v>0</v>
      </c>
      <c r="E183" s="174">
        <f t="shared" si="17"/>
        <v>0</v>
      </c>
    </row>
    <row r="184" spans="1:5" ht="12.75" thickBot="1">
      <c r="A184" s="143" t="s">
        <v>608</v>
      </c>
      <c r="B184" s="148">
        <f t="shared" si="17"/>
        <v>0</v>
      </c>
      <c r="C184" s="148">
        <f t="shared" si="17"/>
        <v>0</v>
      </c>
      <c r="D184" s="148">
        <f t="shared" si="17"/>
        <v>0</v>
      </c>
      <c r="E184" s="148">
        <f t="shared" si="17"/>
        <v>0</v>
      </c>
    </row>
    <row r="185" spans="1:5" ht="12.75" thickBot="1">
      <c r="A185" s="143" t="s">
        <v>636</v>
      </c>
      <c r="B185" s="144">
        <f t="shared" si="17"/>
        <v>0</v>
      </c>
      <c r="C185" s="144">
        <f t="shared" si="17"/>
        <v>0</v>
      </c>
      <c r="D185" s="144">
        <f t="shared" si="17"/>
        <v>0</v>
      </c>
      <c r="E185" s="144">
        <f t="shared" si="17"/>
        <v>0</v>
      </c>
    </row>
    <row r="186" spans="1:5" ht="24.75" thickBot="1">
      <c r="A186" s="140" t="s">
        <v>615</v>
      </c>
      <c r="B186" s="174">
        <f>B187+B188</f>
        <v>0</v>
      </c>
      <c r="C186" s="174">
        <f t="shared" ref="C186:E186" si="18">C187+C188</f>
        <v>0</v>
      </c>
      <c r="D186" s="174">
        <f t="shared" si="18"/>
        <v>0</v>
      </c>
      <c r="E186" s="174">
        <f t="shared" si="18"/>
        <v>0</v>
      </c>
    </row>
    <row r="187" spans="1:5" ht="12.75" thickBot="1">
      <c r="A187" s="143" t="s">
        <v>608</v>
      </c>
      <c r="B187" s="148"/>
      <c r="C187" s="148">
        <v>0</v>
      </c>
      <c r="D187" s="148">
        <f>D58+D96+D134</f>
        <v>0</v>
      </c>
      <c r="E187" s="148">
        <f>E58+E96+E134</f>
        <v>0</v>
      </c>
    </row>
    <row r="188" spans="1:5" ht="12.75" thickBot="1">
      <c r="A188" s="143" t="s">
        <v>636</v>
      </c>
      <c r="B188" s="144">
        <f>B59+B97+B135</f>
        <v>0</v>
      </c>
      <c r="C188" s="144">
        <f>C59+C97+C135</f>
        <v>0</v>
      </c>
      <c r="D188" s="144">
        <f>D59+D97+D135</f>
        <v>0</v>
      </c>
      <c r="E188" s="144">
        <f>E59+E97+E135</f>
        <v>0</v>
      </c>
    </row>
    <row r="189" spans="1:5" ht="12.75" thickBot="1">
      <c r="A189" s="140" t="s">
        <v>637</v>
      </c>
      <c r="B189" s="174">
        <f>B191+B193</f>
        <v>0</v>
      </c>
      <c r="C189" s="174">
        <f t="shared" ref="C189:E189" si="19">C191+C193</f>
        <v>203000</v>
      </c>
      <c r="D189" s="174">
        <f t="shared" si="19"/>
        <v>103000</v>
      </c>
      <c r="E189" s="174">
        <f t="shared" si="19"/>
        <v>103000</v>
      </c>
    </row>
    <row r="190" spans="1:5" ht="12.75" thickBot="1">
      <c r="A190" s="143" t="s">
        <v>608</v>
      </c>
      <c r="B190" s="174"/>
      <c r="C190" s="174"/>
      <c r="D190" s="174"/>
      <c r="E190" s="174"/>
    </row>
    <row r="191" spans="1:5" ht="12.75" thickBot="1">
      <c r="A191" s="143" t="s">
        <v>630</v>
      </c>
      <c r="B191" s="174">
        <v>0</v>
      </c>
      <c r="C191" s="174">
        <v>193000</v>
      </c>
      <c r="D191" s="174">
        <v>93000</v>
      </c>
      <c r="E191" s="174">
        <v>93000</v>
      </c>
    </row>
    <row r="192" spans="1:5" ht="12.75" thickBot="1">
      <c r="A192" s="143" t="s">
        <v>631</v>
      </c>
      <c r="B192" s="174"/>
      <c r="C192" s="174"/>
      <c r="D192" s="174"/>
      <c r="E192" s="174"/>
    </row>
    <row r="193" spans="1:5" ht="12.75" thickBot="1">
      <c r="A193" s="143" t="s">
        <v>632</v>
      </c>
      <c r="B193" s="174">
        <v>0</v>
      </c>
      <c r="C193" s="174">
        <v>10000</v>
      </c>
      <c r="D193" s="174">
        <v>10000</v>
      </c>
      <c r="E193" s="174">
        <v>10000</v>
      </c>
    </row>
    <row r="194" spans="1:5" ht="12.75" thickBot="1">
      <c r="A194" s="140" t="s">
        <v>638</v>
      </c>
      <c r="B194" s="141">
        <f>B196+B198</f>
        <v>0</v>
      </c>
      <c r="C194" s="141">
        <f t="shared" ref="C194:E194" si="20">C196+C198</f>
        <v>0</v>
      </c>
      <c r="D194" s="141">
        <f t="shared" si="20"/>
        <v>0</v>
      </c>
      <c r="E194" s="141">
        <f t="shared" si="20"/>
        <v>0</v>
      </c>
    </row>
    <row r="195" spans="1:5" ht="12.75" thickBot="1">
      <c r="A195" s="143" t="s">
        <v>608</v>
      </c>
      <c r="B195" s="141"/>
      <c r="C195" s="141"/>
      <c r="D195" s="141"/>
      <c r="E195" s="141"/>
    </row>
    <row r="196" spans="1:5" ht="12.75" thickBot="1">
      <c r="A196" s="143" t="s">
        <v>630</v>
      </c>
      <c r="B196" s="141">
        <v>0</v>
      </c>
      <c r="C196" s="141"/>
      <c r="D196" s="141"/>
      <c r="E196" s="141"/>
    </row>
    <row r="197" spans="1:5" ht="12.75" thickBot="1">
      <c r="A197" s="143" t="s">
        <v>631</v>
      </c>
      <c r="B197" s="141"/>
      <c r="C197" s="141"/>
      <c r="D197" s="141"/>
      <c r="E197" s="141"/>
    </row>
    <row r="198" spans="1:5" ht="12.75" thickBot="1">
      <c r="A198" s="143" t="s">
        <v>632</v>
      </c>
      <c r="B198" s="141">
        <v>0</v>
      </c>
      <c r="C198" s="141"/>
      <c r="D198" s="141"/>
      <c r="E198" s="141"/>
    </row>
    <row r="199" spans="1:5" ht="12.75" thickBot="1">
      <c r="A199" s="130" t="s">
        <v>617</v>
      </c>
      <c r="B199" s="158">
        <f>IF(B167-B166=0,0,"Error")</f>
        <v>0</v>
      </c>
      <c r="C199" s="158">
        <f t="shared" ref="C199:E199" si="21">IF(C167-C166=0,0,"Error")</f>
        <v>0</v>
      </c>
      <c r="D199" s="158">
        <f t="shared" si="21"/>
        <v>0</v>
      </c>
      <c r="E199" s="158">
        <f t="shared" si="21"/>
        <v>0</v>
      </c>
    </row>
    <row r="200" spans="1:5">
      <c r="A200" s="176"/>
      <c r="B200" s="177"/>
      <c r="C200" s="177"/>
      <c r="D200" s="177"/>
      <c r="E200" s="177"/>
    </row>
  </sheetData>
  <mergeCells count="42">
    <mergeCell ref="A152:E152"/>
    <mergeCell ref="A104:A105"/>
    <mergeCell ref="A112:E112"/>
    <mergeCell ref="A113:A114"/>
    <mergeCell ref="A138:E138"/>
    <mergeCell ref="A139:E139"/>
    <mergeCell ref="B140:E140"/>
    <mergeCell ref="B141:E141"/>
    <mergeCell ref="B142:E142"/>
    <mergeCell ref="B143:E143"/>
    <mergeCell ref="B144:E144"/>
    <mergeCell ref="A145:A146"/>
    <mergeCell ref="B103:E103"/>
    <mergeCell ref="B62:E62"/>
    <mergeCell ref="B63:E63"/>
    <mergeCell ref="B64:E64"/>
    <mergeCell ref="B65:E65"/>
    <mergeCell ref="A74:E74"/>
    <mergeCell ref="A75:A76"/>
    <mergeCell ref="B100:E100"/>
    <mergeCell ref="B101:E101"/>
    <mergeCell ref="B102:E102"/>
    <mergeCell ref="A66:A67"/>
    <mergeCell ref="A36:E36"/>
    <mergeCell ref="A37:A38"/>
    <mergeCell ref="B24:E24"/>
    <mergeCell ref="B25:E25"/>
    <mergeCell ref="B26:E26"/>
    <mergeCell ref="B27:E27"/>
    <mergeCell ref="A28:A29"/>
    <mergeCell ref="A23:E23"/>
    <mergeCell ref="A3:E3"/>
    <mergeCell ref="B5:E5"/>
    <mergeCell ref="B6:E6"/>
    <mergeCell ref="B7:E7"/>
    <mergeCell ref="A8:E8"/>
    <mergeCell ref="A9:E11"/>
    <mergeCell ref="B12:E12"/>
    <mergeCell ref="A13:A14"/>
    <mergeCell ref="B16:E16"/>
    <mergeCell ref="A17:E17"/>
    <mergeCell ref="A22:E22"/>
  </mergeCells>
  <pageMargins left="0.7" right="0.7" top="0.75" bottom="0.75" header="0.3" footer="0.3"/>
  <pageSetup scale="95"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4"/>
  <sheetViews>
    <sheetView view="pageBreakPreview" topLeftCell="A147" zoomScale="55" zoomScaleNormal="170" zoomScaleSheetLayoutView="55" workbookViewId="0">
      <selection activeCell="K161" sqref="K161"/>
    </sheetView>
  </sheetViews>
  <sheetFormatPr defaultColWidth="9.125" defaultRowHeight="15.75"/>
  <cols>
    <col min="1" max="1" width="14.625" style="242" customWidth="1"/>
    <col min="2" max="2" width="30" style="242" customWidth="1"/>
    <col min="3" max="6" width="28.875" style="242" customWidth="1"/>
    <col min="7" max="7" width="16.25" style="242" customWidth="1"/>
    <col min="8" max="8" width="19.625" style="242" customWidth="1"/>
    <col min="9" max="9" width="18.625" style="242" customWidth="1"/>
    <col min="10" max="10" width="16" style="242" customWidth="1"/>
    <col min="11" max="11" width="12.75" style="242" bestFit="1" customWidth="1"/>
    <col min="12" max="12" width="6.375" style="242" customWidth="1"/>
    <col min="13" max="16384" width="9.125" style="242"/>
  </cols>
  <sheetData>
    <row r="1" spans="1:12" s="240" customFormat="1" ht="27" customHeight="1"/>
    <row r="2" spans="1:12" ht="27" customHeight="1">
      <c r="A2" s="2338"/>
      <c r="B2" s="2338"/>
      <c r="C2" s="2338"/>
      <c r="D2" s="2338"/>
      <c r="E2" s="2338"/>
      <c r="F2" s="2338"/>
      <c r="G2" s="2338"/>
      <c r="H2" s="241"/>
      <c r="I2" s="241"/>
      <c r="J2" s="241"/>
      <c r="K2" s="241"/>
      <c r="L2" s="241"/>
    </row>
    <row r="3" spans="1:12" ht="27" customHeight="1">
      <c r="A3" s="241"/>
      <c r="B3" s="2339" t="s">
        <v>577</v>
      </c>
      <c r="C3" s="2339"/>
      <c r="D3" s="2339"/>
      <c r="E3" s="2339"/>
      <c r="F3" s="2339"/>
      <c r="G3" s="241"/>
      <c r="H3" s="241"/>
      <c r="I3" s="241"/>
      <c r="J3" s="241"/>
      <c r="K3" s="241"/>
      <c r="L3" s="241"/>
    </row>
    <row r="4" spans="1:12" ht="27" customHeight="1" thickBot="1"/>
    <row r="5" spans="1:12" ht="27" customHeight="1" thickBot="1">
      <c r="B5" s="178" t="s">
        <v>6</v>
      </c>
      <c r="C5" s="2340" t="s">
        <v>675</v>
      </c>
      <c r="D5" s="2341"/>
      <c r="E5" s="2341"/>
      <c r="F5" s="2342"/>
    </row>
    <row r="6" spans="1:12" ht="27" customHeight="1" thickBot="1">
      <c r="B6" s="178" t="s">
        <v>8</v>
      </c>
      <c r="C6" s="2343" t="s">
        <v>676</v>
      </c>
      <c r="D6" s="2344"/>
      <c r="E6" s="2344"/>
      <c r="F6" s="2345"/>
    </row>
    <row r="7" spans="1:12" ht="16.5" thickBot="1">
      <c r="B7" s="178" t="s">
        <v>10</v>
      </c>
      <c r="C7" s="2346" t="s">
        <v>580</v>
      </c>
      <c r="D7" s="2347"/>
      <c r="E7" s="2347"/>
      <c r="F7" s="2348"/>
    </row>
    <row r="8" spans="1:12" ht="27" customHeight="1" thickBot="1">
      <c r="B8" s="2335" t="s">
        <v>12</v>
      </c>
      <c r="C8" s="2336"/>
      <c r="D8" s="2336"/>
      <c r="E8" s="2336"/>
      <c r="F8" s="2337"/>
    </row>
    <row r="9" spans="1:12" ht="143.25" customHeight="1" thickBot="1">
      <c r="B9" s="2352" t="s">
        <v>703</v>
      </c>
      <c r="C9" s="2353"/>
      <c r="D9" s="2353"/>
      <c r="E9" s="2353"/>
      <c r="F9" s="2354"/>
    </row>
    <row r="10" spans="1:12" ht="41.25" customHeight="1" thickBot="1">
      <c r="B10" s="179" t="s">
        <v>14</v>
      </c>
      <c r="C10" s="2355" t="s">
        <v>677</v>
      </c>
      <c r="D10" s="2356"/>
      <c r="E10" s="2356"/>
      <c r="F10" s="2357"/>
      <c r="G10" s="243"/>
      <c r="H10" s="243"/>
      <c r="I10" s="243"/>
      <c r="J10" s="243"/>
      <c r="K10" s="243"/>
      <c r="L10" s="243"/>
    </row>
    <row r="11" spans="1:12" ht="27" customHeight="1" thickBot="1">
      <c r="B11" s="2358" t="s">
        <v>209</v>
      </c>
      <c r="C11" s="180">
        <v>2023</v>
      </c>
      <c r="D11" s="180">
        <v>2024</v>
      </c>
      <c r="E11" s="180">
        <v>2025</v>
      </c>
      <c r="F11" s="180">
        <v>2026</v>
      </c>
    </row>
    <row r="12" spans="1:12" ht="27" customHeight="1" thickBot="1">
      <c r="B12" s="2359"/>
      <c r="C12" s="181" t="s">
        <v>22</v>
      </c>
      <c r="D12" s="181" t="s">
        <v>23</v>
      </c>
      <c r="E12" s="181" t="s">
        <v>23</v>
      </c>
      <c r="F12" s="181" t="s">
        <v>23</v>
      </c>
    </row>
    <row r="13" spans="1:12" ht="69.75" customHeight="1" thickBot="1">
      <c r="B13" s="182" t="s">
        <v>678</v>
      </c>
      <c r="C13" s="183">
        <v>0.85</v>
      </c>
      <c r="D13" s="183">
        <v>0.9</v>
      </c>
      <c r="E13" s="183">
        <v>0.9</v>
      </c>
      <c r="F13" s="183">
        <v>0.9</v>
      </c>
    </row>
    <row r="14" spans="1:12" ht="27" customHeight="1" thickBot="1">
      <c r="B14" s="184" t="s">
        <v>679</v>
      </c>
      <c r="C14" s="183" t="s">
        <v>680</v>
      </c>
      <c r="D14" s="183" t="s">
        <v>681</v>
      </c>
      <c r="E14" s="183" t="s">
        <v>681</v>
      </c>
      <c r="F14" s="183" t="s">
        <v>681</v>
      </c>
    </row>
    <row r="15" spans="1:12" ht="36.75" customHeight="1" thickBot="1">
      <c r="B15" s="184" t="s">
        <v>682</v>
      </c>
      <c r="C15" s="183" t="s">
        <v>680</v>
      </c>
      <c r="D15" s="183" t="s">
        <v>681</v>
      </c>
      <c r="E15" s="183" t="s">
        <v>681</v>
      </c>
      <c r="F15" s="183" t="s">
        <v>681</v>
      </c>
    </row>
    <row r="16" spans="1:12" ht="35.25" customHeight="1" thickBot="1">
      <c r="B16" s="179" t="s">
        <v>588</v>
      </c>
      <c r="C16" s="2360" t="s">
        <v>683</v>
      </c>
      <c r="D16" s="2361"/>
      <c r="E16" s="2361"/>
      <c r="F16" s="2362"/>
    </row>
    <row r="17" spans="2:6" ht="27" customHeight="1" thickBot="1">
      <c r="B17" s="2363" t="s">
        <v>590</v>
      </c>
      <c r="C17" s="2347"/>
      <c r="D17" s="2347"/>
      <c r="E17" s="2347"/>
      <c r="F17" s="2348"/>
    </row>
    <row r="18" spans="2:6" ht="40.5" customHeight="1" thickBot="1">
      <c r="B18" s="185" t="s">
        <v>684</v>
      </c>
      <c r="C18" s="183">
        <v>0.6</v>
      </c>
      <c r="D18" s="183">
        <v>0.6</v>
      </c>
      <c r="E18" s="183">
        <v>0.6</v>
      </c>
      <c r="F18" s="183">
        <v>0.7</v>
      </c>
    </row>
    <row r="19" spans="2:6" ht="33" customHeight="1" thickBot="1">
      <c r="B19" s="184" t="s">
        <v>682</v>
      </c>
      <c r="C19" s="186" t="s">
        <v>680</v>
      </c>
      <c r="D19" s="187" t="s">
        <v>681</v>
      </c>
      <c r="E19" s="187" t="s">
        <v>681</v>
      </c>
      <c r="F19" s="187" t="s">
        <v>681</v>
      </c>
    </row>
    <row r="20" spans="2:6" ht="27" customHeight="1" thickBot="1">
      <c r="B20" s="2364" t="s">
        <v>595</v>
      </c>
      <c r="C20" s="2365"/>
      <c r="D20" s="2365"/>
      <c r="E20" s="2365"/>
      <c r="F20" s="2366"/>
    </row>
    <row r="21" spans="2:6" ht="27" customHeight="1" thickBot="1">
      <c r="B21" s="2364" t="s">
        <v>596</v>
      </c>
      <c r="C21" s="2365"/>
      <c r="D21" s="2365"/>
      <c r="E21" s="2365"/>
      <c r="F21" s="2366"/>
    </row>
    <row r="22" spans="2:6" ht="27" customHeight="1" thickBot="1">
      <c r="B22" s="188" t="s">
        <v>597</v>
      </c>
      <c r="C22" s="2360" t="s">
        <v>685</v>
      </c>
      <c r="D22" s="2361"/>
      <c r="E22" s="2361"/>
      <c r="F22" s="2362"/>
    </row>
    <row r="23" spans="2:6" ht="35.25" customHeight="1" thickBot="1">
      <c r="B23" s="184" t="s">
        <v>599</v>
      </c>
      <c r="C23" s="2355" t="s">
        <v>686</v>
      </c>
      <c r="D23" s="2367"/>
      <c r="E23" s="2367"/>
      <c r="F23" s="2368"/>
    </row>
    <row r="24" spans="2:6" ht="27" customHeight="1" thickBot="1">
      <c r="B24" s="184" t="s">
        <v>21</v>
      </c>
      <c r="C24" s="2369" t="s">
        <v>687</v>
      </c>
      <c r="D24" s="2341"/>
      <c r="E24" s="2341"/>
      <c r="F24" s="2342"/>
    </row>
    <row r="25" spans="2:6" ht="27" customHeight="1" thickBot="1">
      <c r="B25" s="2358"/>
      <c r="C25" s="180">
        <v>2023</v>
      </c>
      <c r="D25" s="180">
        <v>2024</v>
      </c>
      <c r="E25" s="180">
        <v>2025</v>
      </c>
      <c r="F25" s="180">
        <v>2026</v>
      </c>
    </row>
    <row r="26" spans="2:6" ht="27" customHeight="1" thickBot="1">
      <c r="B26" s="2359"/>
      <c r="C26" s="180" t="s">
        <v>22</v>
      </c>
      <c r="D26" s="180" t="s">
        <v>23</v>
      </c>
      <c r="E26" s="180" t="s">
        <v>23</v>
      </c>
      <c r="F26" s="180" t="s">
        <v>23</v>
      </c>
    </row>
    <row r="27" spans="2:6" ht="27" customHeight="1" thickBot="1">
      <c r="B27" s="184" t="s">
        <v>33</v>
      </c>
      <c r="C27" s="189">
        <v>8000</v>
      </c>
      <c r="D27" s="189">
        <v>8000</v>
      </c>
      <c r="E27" s="189">
        <v>8500</v>
      </c>
      <c r="F27" s="189">
        <v>8500</v>
      </c>
    </row>
    <row r="28" spans="2:6" ht="27" customHeight="1" thickBot="1">
      <c r="B28" s="184" t="s">
        <v>602</v>
      </c>
      <c r="C28" s="189">
        <f>C57</f>
        <v>285700</v>
      </c>
      <c r="D28" s="189">
        <f>D57</f>
        <v>333914</v>
      </c>
      <c r="E28" s="189">
        <f t="shared" ref="E28:F28" si="0">E57</f>
        <v>343896</v>
      </c>
      <c r="F28" s="189">
        <f t="shared" si="0"/>
        <v>343896</v>
      </c>
    </row>
    <row r="29" spans="2:6" ht="27" customHeight="1" thickBot="1">
      <c r="B29" s="184" t="s">
        <v>603</v>
      </c>
      <c r="C29" s="189">
        <f>C28/C27</f>
        <v>35.712499999999999</v>
      </c>
      <c r="D29" s="189">
        <f t="shared" ref="D29:F29" si="1">D28/D27</f>
        <v>41.739249999999998</v>
      </c>
      <c r="E29" s="189">
        <f t="shared" si="1"/>
        <v>40.458352941176472</v>
      </c>
      <c r="F29" s="189">
        <f t="shared" si="1"/>
        <v>40.458352941176472</v>
      </c>
    </row>
    <row r="30" spans="2:6" ht="27" customHeight="1" thickBot="1">
      <c r="B30" s="184" t="s">
        <v>604</v>
      </c>
      <c r="C30" s="181" t="s">
        <v>627</v>
      </c>
      <c r="D30" s="190">
        <f>D27/C27-1</f>
        <v>0</v>
      </c>
      <c r="E30" s="190">
        <f t="shared" ref="E30:F32" si="2">E27/D27-1</f>
        <v>6.25E-2</v>
      </c>
      <c r="F30" s="190">
        <f t="shared" si="2"/>
        <v>0</v>
      </c>
    </row>
    <row r="31" spans="2:6" ht="27" customHeight="1" thickBot="1">
      <c r="B31" s="184" t="s">
        <v>605</v>
      </c>
      <c r="C31" s="181" t="s">
        <v>627</v>
      </c>
      <c r="D31" s="190">
        <f>D28/C28-1</f>
        <v>0.16875743787189368</v>
      </c>
      <c r="E31" s="190">
        <f t="shared" si="2"/>
        <v>2.9893924783027881E-2</v>
      </c>
      <c r="F31" s="190">
        <f t="shared" si="2"/>
        <v>0</v>
      </c>
    </row>
    <row r="32" spans="2:6" ht="27" customHeight="1" thickBot="1">
      <c r="B32" s="184" t="s">
        <v>47</v>
      </c>
      <c r="C32" s="181" t="s">
        <v>627</v>
      </c>
      <c r="D32" s="190">
        <f>D29/C29-1</f>
        <v>0.16875743787189368</v>
      </c>
      <c r="E32" s="190">
        <f t="shared" si="2"/>
        <v>-3.0688070792444178E-2</v>
      </c>
      <c r="F32" s="190">
        <f t="shared" si="2"/>
        <v>0</v>
      </c>
    </row>
    <row r="33" spans="2:6" ht="27" customHeight="1" thickBot="1">
      <c r="B33" s="2349" t="s">
        <v>688</v>
      </c>
      <c r="C33" s="2350"/>
      <c r="D33" s="2350"/>
      <c r="E33" s="2350"/>
      <c r="F33" s="2351"/>
    </row>
    <row r="34" spans="2:6" ht="27" customHeight="1" thickBot="1">
      <c r="B34" s="2358"/>
      <c r="C34" s="180">
        <v>2023</v>
      </c>
      <c r="D34" s="180">
        <v>2024</v>
      </c>
      <c r="E34" s="180">
        <v>2025</v>
      </c>
      <c r="F34" s="180">
        <v>2026</v>
      </c>
    </row>
    <row r="35" spans="2:6" ht="27" customHeight="1" thickBot="1">
      <c r="B35" s="2359"/>
      <c r="C35" s="180" t="s">
        <v>22</v>
      </c>
      <c r="D35" s="180" t="s">
        <v>23</v>
      </c>
      <c r="E35" s="180" t="s">
        <v>23</v>
      </c>
      <c r="F35" s="180" t="s">
        <v>23</v>
      </c>
    </row>
    <row r="36" spans="2:6" ht="27" customHeight="1" thickBot="1">
      <c r="B36" s="191" t="s">
        <v>607</v>
      </c>
      <c r="C36" s="192">
        <f>C37+C38</f>
        <v>234500</v>
      </c>
      <c r="D36" s="192">
        <f>D37+D38</f>
        <v>279625</v>
      </c>
      <c r="E36" s="192">
        <f t="shared" ref="E36:F36" si="3">E37+E38</f>
        <v>287625</v>
      </c>
      <c r="F36" s="192">
        <f t="shared" si="3"/>
        <v>287625</v>
      </c>
    </row>
    <row r="37" spans="2:6" ht="27" customHeight="1" thickBot="1">
      <c r="B37" s="193" t="s">
        <v>608</v>
      </c>
      <c r="C37" s="194">
        <v>234500</v>
      </c>
      <c r="D37" s="195">
        <v>279625</v>
      </c>
      <c r="E37" s="195">
        <v>287625</v>
      </c>
      <c r="F37" s="195">
        <v>287625</v>
      </c>
    </row>
    <row r="38" spans="2:6" ht="27" customHeight="1" thickBot="1">
      <c r="B38" s="193" t="s">
        <v>609</v>
      </c>
      <c r="C38" s="195"/>
      <c r="D38" s="195"/>
      <c r="E38" s="195"/>
      <c r="F38" s="195"/>
    </row>
    <row r="39" spans="2:6" ht="33.75" customHeight="1" thickBot="1">
      <c r="B39" s="191" t="s">
        <v>610</v>
      </c>
      <c r="C39" s="192">
        <f>C40+C41</f>
        <v>31500</v>
      </c>
      <c r="D39" s="192">
        <f>D40+D41</f>
        <v>34889</v>
      </c>
      <c r="E39" s="192">
        <f t="shared" ref="E39:F39" si="4">E40+E41</f>
        <v>36871</v>
      </c>
      <c r="F39" s="192">
        <f t="shared" si="4"/>
        <v>36871</v>
      </c>
    </row>
    <row r="40" spans="2:6" ht="27" customHeight="1" thickBot="1">
      <c r="B40" s="193" t="s">
        <v>608</v>
      </c>
      <c r="C40" s="194">
        <v>31500</v>
      </c>
      <c r="D40" s="192">
        <v>34889</v>
      </c>
      <c r="E40" s="192">
        <v>36871</v>
      </c>
      <c r="F40" s="192">
        <v>36871</v>
      </c>
    </row>
    <row r="41" spans="2:6" ht="27" customHeight="1" thickBot="1">
      <c r="B41" s="193" t="s">
        <v>609</v>
      </c>
      <c r="C41" s="195"/>
      <c r="D41" s="192"/>
      <c r="E41" s="192"/>
      <c r="F41" s="192"/>
    </row>
    <row r="42" spans="2:6" ht="27" customHeight="1" thickBot="1">
      <c r="B42" s="191" t="s">
        <v>611</v>
      </c>
      <c r="C42" s="195">
        <f>C43+C44</f>
        <v>19400</v>
      </c>
      <c r="D42" s="195">
        <f t="shared" ref="D42:F42" si="5">D43+D44</f>
        <v>19400</v>
      </c>
      <c r="E42" s="195">
        <f t="shared" si="5"/>
        <v>19400</v>
      </c>
      <c r="F42" s="195">
        <f t="shared" si="5"/>
        <v>19400</v>
      </c>
    </row>
    <row r="43" spans="2:6" ht="27" customHeight="1" thickBot="1">
      <c r="B43" s="193" t="s">
        <v>608</v>
      </c>
      <c r="C43" s="194">
        <v>19400</v>
      </c>
      <c r="D43" s="192">
        <v>19400</v>
      </c>
      <c r="E43" s="196">
        <v>19400</v>
      </c>
      <c r="F43" s="196">
        <v>19400</v>
      </c>
    </row>
    <row r="44" spans="2:6" ht="27" customHeight="1" thickBot="1">
      <c r="B44" s="193" t="s">
        <v>609</v>
      </c>
      <c r="C44" s="195"/>
      <c r="D44" s="192"/>
      <c r="E44" s="192"/>
      <c r="F44" s="192"/>
    </row>
    <row r="45" spans="2:6" ht="27" customHeight="1" thickBot="1">
      <c r="B45" s="191" t="s">
        <v>612</v>
      </c>
      <c r="C45" s="195"/>
      <c r="D45" s="192"/>
      <c r="E45" s="192"/>
      <c r="F45" s="192"/>
    </row>
    <row r="46" spans="2:6" ht="27" customHeight="1" thickBot="1">
      <c r="B46" s="193" t="s">
        <v>608</v>
      </c>
      <c r="C46" s="195"/>
      <c r="D46" s="192"/>
      <c r="E46" s="192"/>
      <c r="F46" s="192"/>
    </row>
    <row r="47" spans="2:6" ht="27" customHeight="1" thickBot="1">
      <c r="B47" s="193" t="s">
        <v>609</v>
      </c>
      <c r="C47" s="195"/>
      <c r="D47" s="192"/>
      <c r="E47" s="192"/>
      <c r="F47" s="192"/>
    </row>
    <row r="48" spans="2:6" ht="27" customHeight="1" thickBot="1">
      <c r="B48" s="191" t="s">
        <v>613</v>
      </c>
      <c r="C48" s="195"/>
      <c r="D48" s="192"/>
      <c r="E48" s="192"/>
      <c r="F48" s="192"/>
    </row>
    <row r="49" spans="2:13" ht="27" customHeight="1" thickBot="1">
      <c r="B49" s="193" t="s">
        <v>608</v>
      </c>
      <c r="C49" s="195"/>
      <c r="D49" s="192"/>
      <c r="E49" s="192"/>
      <c r="F49" s="192"/>
    </row>
    <row r="50" spans="2:13" ht="27" customHeight="1" thickBot="1">
      <c r="B50" s="193" t="s">
        <v>609</v>
      </c>
      <c r="C50" s="195"/>
      <c r="D50" s="192"/>
      <c r="E50" s="192"/>
      <c r="F50" s="192"/>
    </row>
    <row r="51" spans="2:13" ht="27" customHeight="1" thickBot="1">
      <c r="B51" s="191" t="s">
        <v>614</v>
      </c>
      <c r="C51" s="195">
        <f>C52+C53</f>
        <v>0</v>
      </c>
      <c r="D51" s="192">
        <f t="shared" ref="D51:F51" si="6">D52+D53</f>
        <v>0</v>
      </c>
      <c r="E51" s="192">
        <f t="shared" si="6"/>
        <v>0</v>
      </c>
      <c r="F51" s="192">
        <f t="shared" si="6"/>
        <v>0</v>
      </c>
    </row>
    <row r="52" spans="2:13" ht="27" customHeight="1" thickBot="1">
      <c r="B52" s="193" t="s">
        <v>608</v>
      </c>
      <c r="C52" s="194"/>
      <c r="D52" s="192">
        <v>0</v>
      </c>
      <c r="E52" s="196">
        <v>0</v>
      </c>
      <c r="F52" s="196">
        <v>0</v>
      </c>
    </row>
    <row r="53" spans="2:13" ht="27" customHeight="1" thickBot="1">
      <c r="B53" s="193" t="s">
        <v>609</v>
      </c>
      <c r="C53" s="195"/>
      <c r="D53" s="192"/>
      <c r="E53" s="192"/>
      <c r="F53" s="192"/>
    </row>
    <row r="54" spans="2:13" ht="33" customHeight="1" thickBot="1">
      <c r="B54" s="191" t="s">
        <v>615</v>
      </c>
      <c r="C54" s="195">
        <f>C55</f>
        <v>300</v>
      </c>
      <c r="D54" s="192">
        <v>0</v>
      </c>
      <c r="E54" s="192">
        <f>D54*1.03*0.99</f>
        <v>0</v>
      </c>
      <c r="F54" s="192">
        <f>E54*1.03*0.99</f>
        <v>0</v>
      </c>
    </row>
    <row r="55" spans="2:13" ht="27" customHeight="1" thickBot="1">
      <c r="B55" s="193" t="s">
        <v>608</v>
      </c>
      <c r="C55" s="195">
        <v>300</v>
      </c>
      <c r="D55" s="197"/>
      <c r="E55" s="197"/>
      <c r="F55" s="197"/>
      <c r="M55" s="244"/>
    </row>
    <row r="56" spans="2:13" ht="27" customHeight="1" thickBot="1">
      <c r="B56" s="193" t="s">
        <v>609</v>
      </c>
      <c r="C56" s="195"/>
      <c r="D56" s="199"/>
      <c r="E56" s="197"/>
      <c r="F56" s="197"/>
    </row>
    <row r="57" spans="2:13" ht="27" customHeight="1" thickBot="1">
      <c r="B57" s="200" t="s">
        <v>616</v>
      </c>
      <c r="C57" s="195">
        <f>C54+C51+C48+C45+C42+C39+C36</f>
        <v>285700</v>
      </c>
      <c r="D57" s="195">
        <f>D54+D51+D48+D45+D42+D39+D36</f>
        <v>333914</v>
      </c>
      <c r="E57" s="195">
        <f t="shared" ref="E57:F57" si="7">E54+E51+E48+E45+E42+E39+E36</f>
        <v>343896</v>
      </c>
      <c r="F57" s="195">
        <f t="shared" si="7"/>
        <v>343896</v>
      </c>
    </row>
    <row r="58" spans="2:13" ht="27" customHeight="1" thickBot="1">
      <c r="B58" s="201" t="s">
        <v>617</v>
      </c>
      <c r="C58" s="202">
        <f>IF(C57-C28=0,0,"Error")</f>
        <v>0</v>
      </c>
      <c r="D58" s="202">
        <f>IF(D57-D28=0,0,"Error")</f>
        <v>0</v>
      </c>
      <c r="E58" s="202">
        <f>IF(E57-E28=0,0,"Error")</f>
        <v>0</v>
      </c>
      <c r="F58" s="202">
        <f>IF(F57-F28=0,0,"Error")</f>
        <v>0</v>
      </c>
    </row>
    <row r="59" spans="2:13" ht="27" customHeight="1" thickBot="1">
      <c r="B59" s="2364" t="s">
        <v>618</v>
      </c>
      <c r="C59" s="2365"/>
      <c r="D59" s="2365"/>
      <c r="E59" s="2365"/>
      <c r="F59" s="2366"/>
    </row>
    <row r="60" spans="2:13" ht="27" customHeight="1" thickBot="1">
      <c r="B60" s="2364" t="s">
        <v>619</v>
      </c>
      <c r="C60" s="2365"/>
      <c r="D60" s="2365"/>
      <c r="E60" s="2365"/>
      <c r="F60" s="2366"/>
    </row>
    <row r="61" spans="2:13" ht="37.5" customHeight="1" thickBot="1">
      <c r="B61" s="188" t="s">
        <v>620</v>
      </c>
      <c r="C61" s="2372" t="s">
        <v>689</v>
      </c>
      <c r="D61" s="2373"/>
      <c r="E61" s="2373"/>
      <c r="F61" s="2374"/>
    </row>
    <row r="62" spans="2:13" ht="57" customHeight="1" thickBot="1">
      <c r="B62" s="188" t="s">
        <v>622</v>
      </c>
      <c r="C62" s="203" t="s">
        <v>690</v>
      </c>
      <c r="D62" s="204" t="s">
        <v>624</v>
      </c>
      <c r="E62" s="2375" t="s">
        <v>691</v>
      </c>
      <c r="F62" s="2376"/>
    </row>
    <row r="63" spans="2:13" ht="27" customHeight="1" thickBot="1">
      <c r="B63" s="205"/>
      <c r="C63" s="2377"/>
      <c r="D63" s="2377"/>
      <c r="E63" s="2377"/>
      <c r="F63" s="2378"/>
    </row>
    <row r="64" spans="2:13" ht="36.75" customHeight="1" thickBot="1">
      <c r="B64" s="184" t="s">
        <v>599</v>
      </c>
      <c r="C64" s="2379" t="s">
        <v>692</v>
      </c>
      <c r="D64" s="2380"/>
      <c r="E64" s="2380"/>
      <c r="F64" s="2381"/>
    </row>
    <row r="65" spans="2:12" ht="27" customHeight="1" thickBot="1">
      <c r="B65" s="184" t="s">
        <v>21</v>
      </c>
      <c r="C65" s="2382" t="s">
        <v>693</v>
      </c>
      <c r="D65" s="2383"/>
      <c r="E65" s="2383"/>
      <c r="F65" s="2384"/>
    </row>
    <row r="66" spans="2:12" ht="27" customHeight="1" thickBot="1">
      <c r="B66" s="2358"/>
      <c r="C66" s="180">
        <v>2023</v>
      </c>
      <c r="D66" s="180">
        <v>2024</v>
      </c>
      <c r="E66" s="180">
        <v>2025</v>
      </c>
      <c r="F66" s="180">
        <v>2026</v>
      </c>
    </row>
    <row r="67" spans="2:12" ht="27" customHeight="1" thickBot="1">
      <c r="B67" s="2359"/>
      <c r="C67" s="180" t="s">
        <v>22</v>
      </c>
      <c r="D67" s="180" t="s">
        <v>23</v>
      </c>
      <c r="E67" s="180" t="s">
        <v>23</v>
      </c>
      <c r="F67" s="180" t="s">
        <v>23</v>
      </c>
    </row>
    <row r="68" spans="2:12" ht="27" customHeight="1" thickBot="1">
      <c r="B68" s="184" t="s">
        <v>33</v>
      </c>
      <c r="C68" s="189">
        <v>18</v>
      </c>
      <c r="D68" s="189">
        <v>35</v>
      </c>
      <c r="E68" s="189">
        <v>37</v>
      </c>
      <c r="F68" s="189">
        <v>37</v>
      </c>
    </row>
    <row r="69" spans="2:12" ht="27" customHeight="1" thickBot="1">
      <c r="B69" s="184" t="s">
        <v>602</v>
      </c>
      <c r="C69" s="189">
        <v>1000</v>
      </c>
      <c r="D69" s="189">
        <v>1000</v>
      </c>
      <c r="E69" s="189">
        <f t="shared" ref="E69:F69" si="8">E87</f>
        <v>1000</v>
      </c>
      <c r="F69" s="189">
        <f t="shared" si="8"/>
        <v>1000</v>
      </c>
      <c r="L69" s="245"/>
    </row>
    <row r="70" spans="2:12" ht="27" customHeight="1" thickBot="1">
      <c r="B70" s="184" t="s">
        <v>603</v>
      </c>
      <c r="C70" s="189">
        <f>C69/C68</f>
        <v>55.555555555555557</v>
      </c>
      <c r="D70" s="189">
        <f t="shared" ref="D70:F70" si="9">D69/D68</f>
        <v>28.571428571428573</v>
      </c>
      <c r="E70" s="189">
        <f t="shared" si="9"/>
        <v>27.027027027027028</v>
      </c>
      <c r="F70" s="189">
        <f t="shared" si="9"/>
        <v>27.027027027027028</v>
      </c>
      <c r="K70" s="246"/>
      <c r="L70" s="246"/>
    </row>
    <row r="71" spans="2:12" ht="27" customHeight="1" thickBot="1">
      <c r="B71" s="184" t="s">
        <v>604</v>
      </c>
      <c r="C71" s="181" t="s">
        <v>627</v>
      </c>
      <c r="D71" s="190">
        <f>D68/C68-1</f>
        <v>0.94444444444444442</v>
      </c>
      <c r="E71" s="190">
        <f t="shared" ref="E71:F73" si="10">E68/D68-1</f>
        <v>5.7142857142857162E-2</v>
      </c>
      <c r="F71" s="190">
        <f t="shared" si="10"/>
        <v>0</v>
      </c>
      <c r="K71" s="246"/>
      <c r="L71" s="246"/>
    </row>
    <row r="72" spans="2:12" ht="27" customHeight="1" thickBot="1">
      <c r="B72" s="184" t="s">
        <v>605</v>
      </c>
      <c r="C72" s="181" t="s">
        <v>627</v>
      </c>
      <c r="D72" s="190">
        <f>D69/C69-1</f>
        <v>0</v>
      </c>
      <c r="E72" s="190">
        <f t="shared" si="10"/>
        <v>0</v>
      </c>
      <c r="F72" s="190">
        <f t="shared" si="10"/>
        <v>0</v>
      </c>
      <c r="K72" s="246"/>
      <c r="L72" s="246"/>
    </row>
    <row r="73" spans="2:12" ht="27" customHeight="1" thickBot="1">
      <c r="B73" s="206" t="s">
        <v>47</v>
      </c>
      <c r="C73" s="181" t="s">
        <v>627</v>
      </c>
      <c r="D73" s="190">
        <f>D70/C70-1</f>
        <v>-0.48571428571428565</v>
      </c>
      <c r="E73" s="190">
        <f t="shared" si="10"/>
        <v>-5.4054054054054057E-2</v>
      </c>
      <c r="F73" s="190">
        <f t="shared" si="10"/>
        <v>0</v>
      </c>
      <c r="K73" s="246"/>
      <c r="L73" s="246"/>
    </row>
    <row r="74" spans="2:12" ht="27" customHeight="1" thickBot="1">
      <c r="B74" s="2349" t="s">
        <v>694</v>
      </c>
      <c r="C74" s="2350"/>
      <c r="D74" s="2350"/>
      <c r="E74" s="2350"/>
      <c r="F74" s="2351"/>
      <c r="K74" s="246"/>
      <c r="L74" s="246"/>
    </row>
    <row r="75" spans="2:12" ht="27" customHeight="1" thickBot="1">
      <c r="B75" s="2358"/>
      <c r="C75" s="180">
        <v>2023</v>
      </c>
      <c r="D75" s="180">
        <v>2024</v>
      </c>
      <c r="E75" s="180">
        <v>2025</v>
      </c>
      <c r="F75" s="180">
        <v>2026</v>
      </c>
    </row>
    <row r="76" spans="2:12" ht="27" customHeight="1" thickBot="1">
      <c r="B76" s="2359"/>
      <c r="C76" s="180" t="s">
        <v>22</v>
      </c>
      <c r="D76" s="180" t="s">
        <v>23</v>
      </c>
      <c r="E76" s="180" t="s">
        <v>23</v>
      </c>
      <c r="F76" s="180" t="s">
        <v>23</v>
      </c>
    </row>
    <row r="77" spans="2:12" ht="27" customHeight="1" thickBot="1">
      <c r="B77" s="191" t="s">
        <v>629</v>
      </c>
      <c r="C77" s="192">
        <f>C78+C79+C80+C81</f>
        <v>0</v>
      </c>
      <c r="D77" s="192">
        <f t="shared" ref="D77:F77" si="11">D78+D79+D80+D81</f>
        <v>0</v>
      </c>
      <c r="E77" s="192">
        <f t="shared" si="11"/>
        <v>0</v>
      </c>
      <c r="F77" s="192">
        <f t="shared" si="11"/>
        <v>0</v>
      </c>
    </row>
    <row r="78" spans="2:12" ht="27" customHeight="1" thickBot="1">
      <c r="B78" s="193" t="s">
        <v>608</v>
      </c>
      <c r="C78" s="192"/>
      <c r="D78" s="192"/>
      <c r="E78" s="192"/>
      <c r="F78" s="192"/>
    </row>
    <row r="79" spans="2:12" ht="27" customHeight="1" thickBot="1">
      <c r="B79" s="193" t="s">
        <v>673</v>
      </c>
      <c r="C79" s="192"/>
      <c r="D79" s="192"/>
      <c r="E79" s="192"/>
      <c r="F79" s="192"/>
    </row>
    <row r="80" spans="2:12" ht="27" customHeight="1" thickBot="1">
      <c r="B80" s="193" t="s">
        <v>631</v>
      </c>
      <c r="C80" s="192"/>
      <c r="D80" s="192"/>
      <c r="E80" s="192"/>
      <c r="F80" s="192"/>
    </row>
    <row r="81" spans="2:6" ht="27" customHeight="1" thickBot="1">
      <c r="B81" s="193" t="s">
        <v>632</v>
      </c>
      <c r="C81" s="192"/>
      <c r="D81" s="192"/>
      <c r="E81" s="192"/>
      <c r="F81" s="192"/>
    </row>
    <row r="82" spans="2:6" ht="27" customHeight="1" thickBot="1">
      <c r="B82" s="191" t="s">
        <v>633</v>
      </c>
      <c r="C82" s="195">
        <f>C83+C84+C85+C86</f>
        <v>1000</v>
      </c>
      <c r="D82" s="195">
        <f t="shared" ref="D82:F82" si="12">D83+D84+D85+D86</f>
        <v>1000</v>
      </c>
      <c r="E82" s="195">
        <f t="shared" si="12"/>
        <v>1000</v>
      </c>
      <c r="F82" s="195">
        <f t="shared" si="12"/>
        <v>1000</v>
      </c>
    </row>
    <row r="83" spans="2:6" ht="27" customHeight="1" thickBot="1">
      <c r="B83" s="193" t="s">
        <v>608</v>
      </c>
      <c r="C83" s="195">
        <v>1000</v>
      </c>
      <c r="D83" s="192">
        <v>1000</v>
      </c>
      <c r="E83" s="247">
        <v>1000</v>
      </c>
      <c r="F83" s="192">
        <v>1000</v>
      </c>
    </row>
    <row r="84" spans="2:6" ht="27" customHeight="1" thickBot="1">
      <c r="B84" s="193" t="s">
        <v>673</v>
      </c>
      <c r="C84" s="195"/>
      <c r="D84" s="192"/>
      <c r="E84" s="192"/>
      <c r="F84" s="192"/>
    </row>
    <row r="85" spans="2:6" ht="27" customHeight="1" thickBot="1">
      <c r="B85" s="193" t="s">
        <v>631</v>
      </c>
      <c r="C85" s="195"/>
      <c r="D85" s="192"/>
      <c r="E85" s="192"/>
      <c r="F85" s="192"/>
    </row>
    <row r="86" spans="2:6" ht="27" customHeight="1" thickBot="1">
      <c r="B86" s="193" t="s">
        <v>632</v>
      </c>
      <c r="C86" s="195"/>
      <c r="D86" s="192"/>
      <c r="E86" s="192"/>
      <c r="F86" s="192"/>
    </row>
    <row r="87" spans="2:6" ht="33.75" customHeight="1" thickBot="1">
      <c r="B87" s="200" t="s">
        <v>616</v>
      </c>
      <c r="C87" s="195">
        <f>C77+C82</f>
        <v>1000</v>
      </c>
      <c r="D87" s="195">
        <f t="shared" ref="D87:F87" si="13">D77+D82</f>
        <v>1000</v>
      </c>
      <c r="E87" s="207">
        <f t="shared" si="13"/>
        <v>1000</v>
      </c>
      <c r="F87" s="195">
        <f t="shared" si="13"/>
        <v>1000</v>
      </c>
    </row>
    <row r="88" spans="2:6" ht="37.5" customHeight="1" thickBot="1">
      <c r="B88" s="188" t="s">
        <v>655</v>
      </c>
      <c r="C88" s="208" t="s">
        <v>695</v>
      </c>
      <c r="D88" s="204" t="s">
        <v>624</v>
      </c>
      <c r="E88" s="2370" t="s">
        <v>696</v>
      </c>
      <c r="F88" s="2371"/>
    </row>
    <row r="89" spans="2:6" ht="36" customHeight="1" thickBot="1">
      <c r="B89" s="184" t="s">
        <v>599</v>
      </c>
      <c r="C89" s="2379" t="s">
        <v>697</v>
      </c>
      <c r="D89" s="2380"/>
      <c r="E89" s="2380"/>
      <c r="F89" s="2381"/>
    </row>
    <row r="90" spans="2:6" ht="27" customHeight="1" thickBot="1">
      <c r="B90" s="184" t="s">
        <v>21</v>
      </c>
      <c r="C90" s="2369" t="s">
        <v>279</v>
      </c>
      <c r="D90" s="2341"/>
      <c r="E90" s="2341"/>
      <c r="F90" s="2342"/>
    </row>
    <row r="91" spans="2:6" ht="27" customHeight="1" thickBot="1">
      <c r="B91" s="2358"/>
      <c r="C91" s="180">
        <v>2023</v>
      </c>
      <c r="D91" s="180">
        <v>2024</v>
      </c>
      <c r="E91" s="180">
        <v>2025</v>
      </c>
      <c r="F91" s="180">
        <v>2026</v>
      </c>
    </row>
    <row r="92" spans="2:6" ht="27" customHeight="1" thickBot="1">
      <c r="B92" s="2359"/>
      <c r="C92" s="180" t="s">
        <v>22</v>
      </c>
      <c r="D92" s="180" t="s">
        <v>23</v>
      </c>
      <c r="E92" s="180" t="s">
        <v>23</v>
      </c>
      <c r="F92" s="180" t="s">
        <v>23</v>
      </c>
    </row>
    <row r="93" spans="2:6" ht="27" customHeight="1" thickBot="1">
      <c r="B93" s="184" t="s">
        <v>33</v>
      </c>
      <c r="C93" s="181">
        <v>6</v>
      </c>
      <c r="D93" s="181">
        <v>6</v>
      </c>
      <c r="E93" s="181">
        <v>6</v>
      </c>
      <c r="F93" s="181">
        <v>6</v>
      </c>
    </row>
    <row r="94" spans="2:6" ht="27" customHeight="1" thickBot="1">
      <c r="B94" s="184" t="s">
        <v>602</v>
      </c>
      <c r="C94" s="189">
        <v>1000</v>
      </c>
      <c r="D94" s="189">
        <v>1000</v>
      </c>
      <c r="E94" s="189">
        <v>1000</v>
      </c>
      <c r="F94" s="189">
        <v>1000</v>
      </c>
    </row>
    <row r="95" spans="2:6" ht="27" customHeight="1" thickBot="1">
      <c r="B95" s="184" t="s">
        <v>603</v>
      </c>
      <c r="C95" s="189">
        <f>C94/C93</f>
        <v>166.66666666666666</v>
      </c>
      <c r="D95" s="189">
        <f t="shared" ref="D95:F95" si="14">D94/D93</f>
        <v>166.66666666666666</v>
      </c>
      <c r="E95" s="189">
        <f t="shared" si="14"/>
        <v>166.66666666666666</v>
      </c>
      <c r="F95" s="189">
        <f t="shared" si="14"/>
        <v>166.66666666666666</v>
      </c>
    </row>
    <row r="96" spans="2:6" ht="27" customHeight="1" thickBot="1">
      <c r="B96" s="184" t="s">
        <v>604</v>
      </c>
      <c r="C96" s="181" t="s">
        <v>627</v>
      </c>
      <c r="D96" s="190">
        <f>D93/C93-1</f>
        <v>0</v>
      </c>
      <c r="E96" s="190">
        <f t="shared" ref="E96:F98" si="15">E93/D93-1</f>
        <v>0</v>
      </c>
      <c r="F96" s="190">
        <f t="shared" si="15"/>
        <v>0</v>
      </c>
    </row>
    <row r="97" spans="2:6" ht="27" customHeight="1" thickBot="1">
      <c r="B97" s="184" t="s">
        <v>605</v>
      </c>
      <c r="C97" s="181" t="s">
        <v>627</v>
      </c>
      <c r="D97" s="190">
        <f>D94/C94-1</f>
        <v>0</v>
      </c>
      <c r="E97" s="190">
        <f t="shared" si="15"/>
        <v>0</v>
      </c>
      <c r="F97" s="190">
        <f t="shared" si="15"/>
        <v>0</v>
      </c>
    </row>
    <row r="98" spans="2:6" ht="27" customHeight="1" thickBot="1">
      <c r="B98" s="206" t="s">
        <v>47</v>
      </c>
      <c r="C98" s="181" t="s">
        <v>627</v>
      </c>
      <c r="D98" s="190">
        <f>D95/C95-1</f>
        <v>0</v>
      </c>
      <c r="E98" s="190">
        <f t="shared" si="15"/>
        <v>0</v>
      </c>
      <c r="F98" s="190">
        <f t="shared" si="15"/>
        <v>0</v>
      </c>
    </row>
    <row r="99" spans="2:6" ht="27" customHeight="1" thickBot="1">
      <c r="B99" s="2349" t="s">
        <v>698</v>
      </c>
      <c r="C99" s="2350"/>
      <c r="D99" s="2350"/>
      <c r="E99" s="2350"/>
      <c r="F99" s="2351"/>
    </row>
    <row r="100" spans="2:6" ht="27" customHeight="1" thickBot="1">
      <c r="B100" s="2358"/>
      <c r="C100" s="180">
        <v>2023</v>
      </c>
      <c r="D100" s="180">
        <v>2024</v>
      </c>
      <c r="E100" s="180">
        <v>2025</v>
      </c>
      <c r="F100" s="180">
        <v>2026</v>
      </c>
    </row>
    <row r="101" spans="2:6" ht="27" customHeight="1" thickBot="1">
      <c r="B101" s="2359"/>
      <c r="C101" s="180" t="s">
        <v>22</v>
      </c>
      <c r="D101" s="180" t="s">
        <v>23</v>
      </c>
      <c r="E101" s="180" t="s">
        <v>23</v>
      </c>
      <c r="F101" s="180" t="s">
        <v>23</v>
      </c>
    </row>
    <row r="102" spans="2:6" ht="27" customHeight="1" thickBot="1">
      <c r="B102" s="191" t="s">
        <v>629</v>
      </c>
      <c r="C102" s="192">
        <f>C103+C104+C105+C106</f>
        <v>0</v>
      </c>
      <c r="D102" s="192">
        <f t="shared" ref="D102:F102" si="16">D103+D104+D105+D106</f>
        <v>0</v>
      </c>
      <c r="E102" s="192">
        <f t="shared" si="16"/>
        <v>0</v>
      </c>
      <c r="F102" s="192">
        <f t="shared" si="16"/>
        <v>0</v>
      </c>
    </row>
    <row r="103" spans="2:6" ht="27" customHeight="1" thickBot="1">
      <c r="B103" s="193" t="s">
        <v>608</v>
      </c>
      <c r="C103" s="192"/>
      <c r="D103" s="192"/>
      <c r="E103" s="192"/>
      <c r="F103" s="192"/>
    </row>
    <row r="104" spans="2:6" ht="27" customHeight="1" thickBot="1">
      <c r="B104" s="193" t="s">
        <v>673</v>
      </c>
      <c r="C104" s="192"/>
      <c r="D104" s="192"/>
      <c r="E104" s="192"/>
      <c r="F104" s="192"/>
    </row>
    <row r="105" spans="2:6" ht="27" customHeight="1" thickBot="1">
      <c r="B105" s="193" t="s">
        <v>631</v>
      </c>
      <c r="C105" s="192"/>
      <c r="D105" s="192"/>
      <c r="E105" s="192"/>
      <c r="F105" s="192"/>
    </row>
    <row r="106" spans="2:6" ht="27" customHeight="1" thickBot="1">
      <c r="B106" s="193" t="s">
        <v>632</v>
      </c>
      <c r="C106" s="192"/>
      <c r="D106" s="192"/>
      <c r="E106" s="192"/>
      <c r="F106" s="192"/>
    </row>
    <row r="107" spans="2:6" ht="27" customHeight="1" thickBot="1">
      <c r="B107" s="191" t="s">
        <v>633</v>
      </c>
      <c r="C107" s="195">
        <f>C108+C109+C110+C111</f>
        <v>1000</v>
      </c>
      <c r="D107" s="195">
        <v>1000</v>
      </c>
      <c r="E107" s="195">
        <f t="shared" ref="E107:F107" si="17">E108+E109+E110+E111</f>
        <v>1000</v>
      </c>
      <c r="F107" s="195">
        <f t="shared" si="17"/>
        <v>1000</v>
      </c>
    </row>
    <row r="108" spans="2:6" ht="27" customHeight="1" thickBot="1">
      <c r="B108" s="193" t="s">
        <v>608</v>
      </c>
      <c r="C108" s="195">
        <v>1000</v>
      </c>
      <c r="D108" s="196">
        <v>1000</v>
      </c>
      <c r="E108" s="192">
        <v>1000</v>
      </c>
      <c r="F108" s="192">
        <v>1000</v>
      </c>
    </row>
    <row r="109" spans="2:6" ht="27" customHeight="1" thickBot="1">
      <c r="B109" s="193" t="s">
        <v>673</v>
      </c>
      <c r="C109" s="195"/>
      <c r="D109" s="192"/>
      <c r="E109" s="192"/>
      <c r="F109" s="192"/>
    </row>
    <row r="110" spans="2:6" ht="27" customHeight="1" thickBot="1">
      <c r="B110" s="193" t="s">
        <v>631</v>
      </c>
      <c r="C110" s="195"/>
      <c r="D110" s="192"/>
      <c r="E110" s="192"/>
      <c r="F110" s="192"/>
    </row>
    <row r="111" spans="2:6" ht="27" customHeight="1" thickBot="1">
      <c r="B111" s="193" t="s">
        <v>632</v>
      </c>
      <c r="C111" s="195"/>
      <c r="D111" s="192"/>
      <c r="E111" s="192"/>
      <c r="F111" s="192"/>
    </row>
    <row r="112" spans="2:6" ht="27" customHeight="1" thickBot="1">
      <c r="B112" s="200" t="s">
        <v>699</v>
      </c>
      <c r="C112" s="195">
        <f>C102+C107</f>
        <v>1000</v>
      </c>
      <c r="D112" s="195">
        <f t="shared" ref="D112:F112" si="18">D102+D107</f>
        <v>1000</v>
      </c>
      <c r="E112" s="195">
        <f t="shared" si="18"/>
        <v>1000</v>
      </c>
      <c r="F112" s="195">
        <f t="shared" si="18"/>
        <v>1000</v>
      </c>
    </row>
    <row r="113" spans="2:6" ht="32.25" hidden="1" thickBot="1">
      <c r="B113" s="209" t="s">
        <v>700</v>
      </c>
      <c r="C113" s="210"/>
      <c r="D113" s="211" t="s">
        <v>624</v>
      </c>
      <c r="E113" s="210"/>
      <c r="F113" s="212"/>
    </row>
    <row r="114" spans="2:6" ht="17.25" hidden="1" customHeight="1" thickBot="1">
      <c r="B114" s="213" t="s">
        <v>599</v>
      </c>
      <c r="C114" s="2391"/>
      <c r="D114" s="2391"/>
      <c r="E114" s="2391"/>
      <c r="F114" s="2392"/>
    </row>
    <row r="115" spans="2:6" ht="16.5" hidden="1" thickBot="1">
      <c r="B115" s="213" t="s">
        <v>21</v>
      </c>
      <c r="C115" s="2385"/>
      <c r="D115" s="2385"/>
      <c r="E115" s="2385"/>
      <c r="F115" s="2386"/>
    </row>
    <row r="116" spans="2:6" ht="12.75" hidden="1" customHeight="1" thickBot="1">
      <c r="B116" s="2387"/>
      <c r="C116" s="215">
        <v>2018</v>
      </c>
      <c r="D116" s="215">
        <v>2019</v>
      </c>
      <c r="E116" s="215">
        <v>2020</v>
      </c>
      <c r="F116" s="216">
        <v>2021</v>
      </c>
    </row>
    <row r="117" spans="2:6" ht="9" hidden="1" customHeight="1" thickBot="1">
      <c r="B117" s="2387"/>
      <c r="C117" s="215" t="s">
        <v>22</v>
      </c>
      <c r="D117" s="215" t="s">
        <v>23</v>
      </c>
      <c r="E117" s="215" t="s">
        <v>23</v>
      </c>
      <c r="F117" s="216" t="s">
        <v>23</v>
      </c>
    </row>
    <row r="118" spans="2:6" ht="16.5" hidden="1" thickBot="1">
      <c r="B118" s="213" t="s">
        <v>33</v>
      </c>
      <c r="C118" s="217"/>
      <c r="D118" s="217"/>
      <c r="E118" s="217"/>
      <c r="F118" s="218"/>
    </row>
    <row r="119" spans="2:6" ht="16.5" hidden="1" thickBot="1">
      <c r="B119" s="213" t="s">
        <v>602</v>
      </c>
      <c r="C119" s="219">
        <f>C137</f>
        <v>0</v>
      </c>
      <c r="D119" s="219">
        <f t="shared" ref="D119:F119" si="19">D137</f>
        <v>0</v>
      </c>
      <c r="E119" s="219">
        <f t="shared" si="19"/>
        <v>0</v>
      </c>
      <c r="F119" s="220">
        <f t="shared" si="19"/>
        <v>0</v>
      </c>
    </row>
    <row r="120" spans="2:6" ht="16.5" hidden="1" thickBot="1">
      <c r="B120" s="213" t="s">
        <v>603</v>
      </c>
      <c r="C120" s="219" t="e">
        <f>C119/C118</f>
        <v>#DIV/0!</v>
      </c>
      <c r="D120" s="219" t="e">
        <f t="shared" ref="D120:F120" si="20">D119/D118</f>
        <v>#DIV/0!</v>
      </c>
      <c r="E120" s="219" t="e">
        <f t="shared" si="20"/>
        <v>#DIV/0!</v>
      </c>
      <c r="F120" s="220" t="e">
        <f t="shared" si="20"/>
        <v>#DIV/0!</v>
      </c>
    </row>
    <row r="121" spans="2:6" ht="16.5" hidden="1" thickBot="1">
      <c r="B121" s="213" t="s">
        <v>604</v>
      </c>
      <c r="C121" s="214" t="s">
        <v>627</v>
      </c>
      <c r="D121" s="221" t="e">
        <f>D118/C118-1</f>
        <v>#DIV/0!</v>
      </c>
      <c r="E121" s="221" t="e">
        <f t="shared" ref="E121:F123" si="21">E118/D118-1</f>
        <v>#DIV/0!</v>
      </c>
      <c r="F121" s="222" t="e">
        <f t="shared" si="21"/>
        <v>#DIV/0!</v>
      </c>
    </row>
    <row r="122" spans="2:6" ht="16.5" hidden="1" thickBot="1">
      <c r="B122" s="213" t="s">
        <v>605</v>
      </c>
      <c r="C122" s="214" t="s">
        <v>627</v>
      </c>
      <c r="D122" s="221" t="e">
        <f>D119/C119-1</f>
        <v>#DIV/0!</v>
      </c>
      <c r="E122" s="221" t="e">
        <f t="shared" si="21"/>
        <v>#DIV/0!</v>
      </c>
      <c r="F122" s="222" t="e">
        <f t="shared" si="21"/>
        <v>#DIV/0!</v>
      </c>
    </row>
    <row r="123" spans="2:6" ht="16.5" hidden="1" thickBot="1">
      <c r="B123" s="213" t="s">
        <v>47</v>
      </c>
      <c r="C123" s="214" t="s">
        <v>627</v>
      </c>
      <c r="D123" s="221" t="e">
        <f>D120/C120-1</f>
        <v>#DIV/0!</v>
      </c>
      <c r="E123" s="221" t="e">
        <f t="shared" si="21"/>
        <v>#DIV/0!</v>
      </c>
      <c r="F123" s="222" t="e">
        <f t="shared" si="21"/>
        <v>#DIV/0!</v>
      </c>
    </row>
    <row r="124" spans="2:6" ht="16.5" hidden="1" thickBot="1">
      <c r="B124" s="2388" t="s">
        <v>701</v>
      </c>
      <c r="C124" s="2389"/>
      <c r="D124" s="2389"/>
      <c r="E124" s="2389"/>
      <c r="F124" s="2390"/>
    </row>
    <row r="125" spans="2:6" ht="12.75" hidden="1" customHeight="1" thickBot="1">
      <c r="B125" s="2387"/>
      <c r="C125" s="215">
        <v>2018</v>
      </c>
      <c r="D125" s="215">
        <v>2019</v>
      </c>
      <c r="E125" s="215">
        <v>2020</v>
      </c>
      <c r="F125" s="216">
        <v>2021</v>
      </c>
    </row>
    <row r="126" spans="2:6" ht="9" hidden="1" customHeight="1" thickBot="1">
      <c r="B126" s="2387"/>
      <c r="C126" s="215" t="s">
        <v>22</v>
      </c>
      <c r="D126" s="215" t="s">
        <v>23</v>
      </c>
      <c r="E126" s="215" t="s">
        <v>23</v>
      </c>
      <c r="F126" s="216" t="s">
        <v>23</v>
      </c>
    </row>
    <row r="127" spans="2:6" ht="16.5" hidden="1" thickBot="1">
      <c r="B127" s="223" t="s">
        <v>629</v>
      </c>
      <c r="C127" s="224">
        <f>C128+C129+C130+C131</f>
        <v>0</v>
      </c>
      <c r="D127" s="224">
        <f t="shared" ref="D127:F127" si="22">D128+D129+D130+D131</f>
        <v>0</v>
      </c>
      <c r="E127" s="224">
        <f t="shared" si="22"/>
        <v>0</v>
      </c>
      <c r="F127" s="225">
        <f t="shared" si="22"/>
        <v>0</v>
      </c>
    </row>
    <row r="128" spans="2:6" ht="16.5" hidden="1" thickBot="1">
      <c r="B128" s="226" t="s">
        <v>608</v>
      </c>
      <c r="C128" s="224"/>
      <c r="D128" s="224"/>
      <c r="E128" s="224"/>
      <c r="F128" s="225"/>
    </row>
    <row r="129" spans="2:6" ht="16.5" hidden="1" thickBot="1">
      <c r="B129" s="226" t="s">
        <v>673</v>
      </c>
      <c r="C129" s="224"/>
      <c r="D129" s="224"/>
      <c r="E129" s="224"/>
      <c r="F129" s="225"/>
    </row>
    <row r="130" spans="2:6" ht="16.5" hidden="1" thickBot="1">
      <c r="B130" s="226" t="s">
        <v>631</v>
      </c>
      <c r="C130" s="224"/>
      <c r="D130" s="224"/>
      <c r="E130" s="224"/>
      <c r="F130" s="225"/>
    </row>
    <row r="131" spans="2:6" ht="16.5" hidden="1" thickBot="1">
      <c r="B131" s="226" t="s">
        <v>632</v>
      </c>
      <c r="C131" s="224"/>
      <c r="D131" s="224"/>
      <c r="E131" s="224"/>
      <c r="F131" s="225"/>
    </row>
    <row r="132" spans="2:6" ht="16.5" hidden="1" thickBot="1">
      <c r="B132" s="223" t="s">
        <v>633</v>
      </c>
      <c r="C132" s="227">
        <f>C133+C134+C135+C136</f>
        <v>0</v>
      </c>
      <c r="D132" s="227">
        <f t="shared" ref="D132:F132" si="23">D133+D134+D135+D136</f>
        <v>0</v>
      </c>
      <c r="E132" s="227">
        <f t="shared" si="23"/>
        <v>0</v>
      </c>
      <c r="F132" s="228">
        <f t="shared" si="23"/>
        <v>0</v>
      </c>
    </row>
    <row r="133" spans="2:6" ht="16.5" hidden="1" thickBot="1">
      <c r="B133" s="226" t="s">
        <v>608</v>
      </c>
      <c r="C133" s="227"/>
      <c r="D133" s="224"/>
      <c r="E133" s="224"/>
      <c r="F133" s="225"/>
    </row>
    <row r="134" spans="2:6" ht="16.5" hidden="1" thickBot="1">
      <c r="B134" s="226" t="s">
        <v>673</v>
      </c>
      <c r="C134" s="227"/>
      <c r="D134" s="224"/>
      <c r="E134" s="224"/>
      <c r="F134" s="225"/>
    </row>
    <row r="135" spans="2:6" ht="16.5" hidden="1" thickBot="1">
      <c r="B135" s="226" t="s">
        <v>631</v>
      </c>
      <c r="C135" s="227"/>
      <c r="D135" s="224"/>
      <c r="E135" s="224"/>
      <c r="F135" s="225"/>
    </row>
    <row r="136" spans="2:6" ht="16.5" hidden="1" thickBot="1">
      <c r="B136" s="226" t="s">
        <v>632</v>
      </c>
      <c r="C136" s="227"/>
      <c r="D136" s="224"/>
      <c r="E136" s="224"/>
      <c r="F136" s="225"/>
    </row>
    <row r="137" spans="2:6" ht="16.5" hidden="1" thickBot="1">
      <c r="B137" s="229" t="s">
        <v>702</v>
      </c>
      <c r="C137" s="230">
        <f>C127+C132</f>
        <v>0</v>
      </c>
      <c r="D137" s="230">
        <f t="shared" ref="D137:F137" si="24">D127+D132</f>
        <v>0</v>
      </c>
      <c r="E137" s="227">
        <f t="shared" si="24"/>
        <v>0</v>
      </c>
      <c r="F137" s="231">
        <f t="shared" si="24"/>
        <v>0</v>
      </c>
    </row>
    <row r="138" spans="2:6" ht="27" customHeight="1" thickBot="1">
      <c r="B138" s="232"/>
      <c r="C138" s="233"/>
      <c r="D138" s="233"/>
      <c r="E138" s="234"/>
      <c r="F138" s="233"/>
    </row>
    <row r="139" spans="2:6" ht="32.25" thickBot="1">
      <c r="B139" s="179" t="s">
        <v>634</v>
      </c>
      <c r="C139" s="235">
        <f>C28+C69+C94</f>
        <v>287700</v>
      </c>
      <c r="D139" s="235">
        <f t="shared" ref="D139:F139" si="25">D28+D69+D94</f>
        <v>335914</v>
      </c>
      <c r="E139" s="235">
        <f t="shared" si="25"/>
        <v>345896</v>
      </c>
      <c r="F139" s="235">
        <f t="shared" si="25"/>
        <v>345896</v>
      </c>
    </row>
    <row r="140" spans="2:6" ht="32.25" thickBot="1">
      <c r="B140" s="179" t="s">
        <v>635</v>
      </c>
      <c r="C140" s="235">
        <f>C57+C87+C112</f>
        <v>287700</v>
      </c>
      <c r="D140" s="235">
        <f t="shared" ref="D140:F140" si="26">D57+D87+D112</f>
        <v>335914</v>
      </c>
      <c r="E140" s="235">
        <f t="shared" si="26"/>
        <v>345896</v>
      </c>
      <c r="F140" s="235">
        <f t="shared" si="26"/>
        <v>345896</v>
      </c>
    </row>
    <row r="141" spans="2:6" ht="27" customHeight="1" thickBot="1">
      <c r="B141" s="191" t="s">
        <v>607</v>
      </c>
      <c r="C141" s="236">
        <f>C142+C143</f>
        <v>234500</v>
      </c>
      <c r="D141" s="236">
        <f t="shared" ref="D141:F141" si="27">D142+D143</f>
        <v>279625</v>
      </c>
      <c r="E141" s="236">
        <f t="shared" si="27"/>
        <v>287625</v>
      </c>
      <c r="F141" s="236">
        <f t="shared" si="27"/>
        <v>287625</v>
      </c>
    </row>
    <row r="142" spans="2:6" ht="27" customHeight="1" thickBot="1">
      <c r="B142" s="193" t="s">
        <v>608</v>
      </c>
      <c r="C142" s="195">
        <f>C37</f>
        <v>234500</v>
      </c>
      <c r="D142" s="195">
        <f t="shared" ref="D142:F143" si="28">D37</f>
        <v>279625</v>
      </c>
      <c r="E142" s="195">
        <v>287625</v>
      </c>
      <c r="F142" s="195">
        <f t="shared" si="28"/>
        <v>287625</v>
      </c>
    </row>
    <row r="143" spans="2:6" ht="27" customHeight="1" thickBot="1">
      <c r="B143" s="193" t="s">
        <v>636</v>
      </c>
      <c r="C143" s="195">
        <f>C38</f>
        <v>0</v>
      </c>
      <c r="D143" s="195">
        <f t="shared" si="28"/>
        <v>0</v>
      </c>
      <c r="E143" s="195">
        <f t="shared" si="28"/>
        <v>0</v>
      </c>
      <c r="F143" s="195">
        <f t="shared" si="28"/>
        <v>0</v>
      </c>
    </row>
    <row r="144" spans="2:6" ht="35.25" customHeight="1" thickBot="1">
      <c r="B144" s="191" t="s">
        <v>610</v>
      </c>
      <c r="C144" s="236">
        <f>C145+C146</f>
        <v>31500</v>
      </c>
      <c r="D144" s="236">
        <f t="shared" ref="D144:F144" si="29">D145+D146</f>
        <v>34889</v>
      </c>
      <c r="E144" s="236">
        <f t="shared" si="29"/>
        <v>36871</v>
      </c>
      <c r="F144" s="236">
        <f t="shared" si="29"/>
        <v>36871</v>
      </c>
    </row>
    <row r="145" spans="2:6" ht="27" customHeight="1" thickBot="1">
      <c r="B145" s="193" t="s">
        <v>608</v>
      </c>
      <c r="C145" s="192">
        <f>C40</f>
        <v>31500</v>
      </c>
      <c r="D145" s="192">
        <f t="shared" ref="D145:F146" si="30">D40</f>
        <v>34889</v>
      </c>
      <c r="E145" s="192">
        <v>36871</v>
      </c>
      <c r="F145" s="192">
        <f t="shared" si="30"/>
        <v>36871</v>
      </c>
    </row>
    <row r="146" spans="2:6" ht="27" customHeight="1" thickBot="1">
      <c r="B146" s="193" t="s">
        <v>636</v>
      </c>
      <c r="C146" s="195">
        <f>C41</f>
        <v>0</v>
      </c>
      <c r="D146" s="195">
        <f t="shared" si="30"/>
        <v>0</v>
      </c>
      <c r="E146" s="248">
        <f t="shared" si="30"/>
        <v>0</v>
      </c>
      <c r="F146" s="195">
        <f t="shared" si="30"/>
        <v>0</v>
      </c>
    </row>
    <row r="147" spans="2:6" ht="27" customHeight="1" thickBot="1">
      <c r="B147" s="191" t="s">
        <v>611</v>
      </c>
      <c r="C147" s="236">
        <f>C148+C149</f>
        <v>19400</v>
      </c>
      <c r="D147" s="236">
        <f t="shared" ref="D147:F147" si="31">D148+D149</f>
        <v>19400</v>
      </c>
      <c r="E147" s="236">
        <f t="shared" si="31"/>
        <v>19400</v>
      </c>
      <c r="F147" s="236">
        <f t="shared" si="31"/>
        <v>19400</v>
      </c>
    </row>
    <row r="148" spans="2:6" ht="27" customHeight="1" thickBot="1">
      <c r="B148" s="193" t="s">
        <v>608</v>
      </c>
      <c r="C148" s="195">
        <f>C43</f>
        <v>19400</v>
      </c>
      <c r="D148" s="195">
        <f t="shared" ref="D148:F149" si="32">D43</f>
        <v>19400</v>
      </c>
      <c r="E148" s="195">
        <v>19400</v>
      </c>
      <c r="F148" s="195">
        <f t="shared" si="32"/>
        <v>19400</v>
      </c>
    </row>
    <row r="149" spans="2:6" ht="27" customHeight="1" thickBot="1">
      <c r="B149" s="193" t="s">
        <v>636</v>
      </c>
      <c r="C149" s="195">
        <f>C44</f>
        <v>0</v>
      </c>
      <c r="D149" s="195">
        <f t="shared" si="32"/>
        <v>0</v>
      </c>
      <c r="E149" s="248">
        <f t="shared" si="32"/>
        <v>0</v>
      </c>
      <c r="F149" s="195">
        <f t="shared" si="32"/>
        <v>0</v>
      </c>
    </row>
    <row r="150" spans="2:6" ht="27" customHeight="1" thickBot="1">
      <c r="B150" s="191" t="s">
        <v>612</v>
      </c>
      <c r="C150" s="236">
        <f>C151+C152</f>
        <v>0</v>
      </c>
      <c r="D150" s="236">
        <f t="shared" ref="D150:F150" si="33">D151+D152</f>
        <v>0</v>
      </c>
      <c r="E150" s="236">
        <f t="shared" si="33"/>
        <v>0</v>
      </c>
      <c r="F150" s="236">
        <f t="shared" si="33"/>
        <v>0</v>
      </c>
    </row>
    <row r="151" spans="2:6" ht="27" customHeight="1" thickBot="1">
      <c r="B151" s="193" t="s">
        <v>608</v>
      </c>
      <c r="C151" s="192">
        <f>C46</f>
        <v>0</v>
      </c>
      <c r="D151" s="192">
        <f t="shared" ref="D151:F152" si="34">D46</f>
        <v>0</v>
      </c>
      <c r="E151" s="192">
        <f t="shared" si="34"/>
        <v>0</v>
      </c>
      <c r="F151" s="192">
        <f t="shared" si="34"/>
        <v>0</v>
      </c>
    </row>
    <row r="152" spans="2:6" ht="27" customHeight="1" thickBot="1">
      <c r="B152" s="193" t="s">
        <v>636</v>
      </c>
      <c r="C152" s="195">
        <f>C47</f>
        <v>0</v>
      </c>
      <c r="D152" s="195">
        <f t="shared" si="34"/>
        <v>0</v>
      </c>
      <c r="E152" s="248">
        <f t="shared" si="34"/>
        <v>0</v>
      </c>
      <c r="F152" s="195">
        <f t="shared" si="34"/>
        <v>0</v>
      </c>
    </row>
    <row r="153" spans="2:6" ht="27" customHeight="1" thickBot="1">
      <c r="B153" s="191" t="s">
        <v>613</v>
      </c>
      <c r="C153" s="236">
        <f>C154+C155</f>
        <v>0</v>
      </c>
      <c r="D153" s="236">
        <f t="shared" ref="D153:F153" si="35">D154+D155</f>
        <v>0</v>
      </c>
      <c r="E153" s="236">
        <f t="shared" si="35"/>
        <v>0</v>
      </c>
      <c r="F153" s="236">
        <f t="shared" si="35"/>
        <v>0</v>
      </c>
    </row>
    <row r="154" spans="2:6" ht="27" customHeight="1" thickBot="1">
      <c r="B154" s="193" t="s">
        <v>608</v>
      </c>
      <c r="C154" s="192">
        <f>C49</f>
        <v>0</v>
      </c>
      <c r="D154" s="192">
        <f t="shared" ref="D154:F155" si="36">D49</f>
        <v>0</v>
      </c>
      <c r="E154" s="192">
        <f t="shared" si="36"/>
        <v>0</v>
      </c>
      <c r="F154" s="192">
        <f t="shared" si="36"/>
        <v>0</v>
      </c>
    </row>
    <row r="155" spans="2:6" ht="27" customHeight="1" thickBot="1">
      <c r="B155" s="193" t="s">
        <v>636</v>
      </c>
      <c r="C155" s="195">
        <f>C50</f>
        <v>0</v>
      </c>
      <c r="D155" s="195">
        <f t="shared" si="36"/>
        <v>0</v>
      </c>
      <c r="E155" s="248">
        <f t="shared" si="36"/>
        <v>0</v>
      </c>
      <c r="F155" s="195">
        <f t="shared" si="36"/>
        <v>0</v>
      </c>
    </row>
    <row r="156" spans="2:6" ht="27" customHeight="1" thickBot="1">
      <c r="B156" s="191" t="s">
        <v>614</v>
      </c>
      <c r="C156" s="236">
        <f>C157+C158</f>
        <v>0</v>
      </c>
      <c r="D156" s="236">
        <f>D157+D158</f>
        <v>0</v>
      </c>
      <c r="E156" s="236">
        <f t="shared" ref="E156:F156" si="37">E157+E158</f>
        <v>0</v>
      </c>
      <c r="F156" s="236">
        <f t="shared" si="37"/>
        <v>0</v>
      </c>
    </row>
    <row r="157" spans="2:6" ht="27" customHeight="1" thickBot="1">
      <c r="B157" s="193" t="s">
        <v>608</v>
      </c>
      <c r="C157" s="192">
        <f>C52</f>
        <v>0</v>
      </c>
      <c r="D157" s="192">
        <f t="shared" ref="D157:F158" si="38">D52</f>
        <v>0</v>
      </c>
      <c r="E157" s="192">
        <f t="shared" si="38"/>
        <v>0</v>
      </c>
      <c r="F157" s="237">
        <f t="shared" si="38"/>
        <v>0</v>
      </c>
    </row>
    <row r="158" spans="2:6" ht="27" customHeight="1" thickBot="1">
      <c r="B158" s="193" t="s">
        <v>636</v>
      </c>
      <c r="C158" s="195">
        <f>C53</f>
        <v>0</v>
      </c>
      <c r="D158" s="195">
        <f t="shared" si="38"/>
        <v>0</v>
      </c>
      <c r="E158" s="195">
        <f t="shared" si="38"/>
        <v>0</v>
      </c>
      <c r="F158" s="195">
        <f t="shared" si="38"/>
        <v>0</v>
      </c>
    </row>
    <row r="159" spans="2:6" ht="33" customHeight="1" thickBot="1">
      <c r="B159" s="191" t="s">
        <v>615</v>
      </c>
      <c r="C159" s="236">
        <f>C54</f>
        <v>300</v>
      </c>
      <c r="D159" s="236">
        <f>D54</f>
        <v>0</v>
      </c>
      <c r="E159" s="249">
        <f>E54</f>
        <v>0</v>
      </c>
      <c r="F159" s="236">
        <f>F54</f>
        <v>0</v>
      </c>
    </row>
    <row r="160" spans="2:6" ht="27" customHeight="1" thickBot="1">
      <c r="B160" s="193" t="s">
        <v>608</v>
      </c>
      <c r="C160" s="192">
        <f>C55</f>
        <v>300</v>
      </c>
      <c r="D160" s="192">
        <f t="shared" ref="D160:F161" si="39">D55</f>
        <v>0</v>
      </c>
      <c r="E160" s="192">
        <f t="shared" si="39"/>
        <v>0</v>
      </c>
      <c r="F160" s="192">
        <f t="shared" si="39"/>
        <v>0</v>
      </c>
    </row>
    <row r="161" spans="2:6" ht="27" customHeight="1" thickBot="1">
      <c r="B161" s="193" t="s">
        <v>636</v>
      </c>
      <c r="C161" s="195">
        <f>C56</f>
        <v>0</v>
      </c>
      <c r="D161" s="195">
        <f t="shared" si="39"/>
        <v>0</v>
      </c>
      <c r="E161" s="195">
        <f t="shared" si="39"/>
        <v>0</v>
      </c>
      <c r="F161" s="195">
        <f t="shared" si="39"/>
        <v>0</v>
      </c>
    </row>
    <row r="162" spans="2:6" ht="27" customHeight="1" thickBot="1">
      <c r="B162" s="191" t="s">
        <v>637</v>
      </c>
      <c r="C162" s="236">
        <f>C163+C164+C165+C166</f>
        <v>0</v>
      </c>
      <c r="D162" s="236">
        <f t="shared" ref="D162:F162" si="40">D163+D164+D165+D166</f>
        <v>0</v>
      </c>
      <c r="E162" s="249">
        <f t="shared" si="40"/>
        <v>0</v>
      </c>
      <c r="F162" s="236">
        <f t="shared" si="40"/>
        <v>0</v>
      </c>
    </row>
    <row r="163" spans="2:6" ht="27" customHeight="1" thickBot="1">
      <c r="B163" s="193" t="s">
        <v>608</v>
      </c>
      <c r="C163" s="192">
        <f t="shared" ref="C163:F166" si="41">C78+C103+C128</f>
        <v>0</v>
      </c>
      <c r="D163" s="192">
        <f t="shared" si="41"/>
        <v>0</v>
      </c>
      <c r="E163" s="192">
        <f t="shared" si="41"/>
        <v>0</v>
      </c>
      <c r="F163" s="192">
        <f t="shared" si="41"/>
        <v>0</v>
      </c>
    </row>
    <row r="164" spans="2:6" ht="27" customHeight="1" thickBot="1">
      <c r="B164" s="193" t="s">
        <v>630</v>
      </c>
      <c r="C164" s="192">
        <f t="shared" si="41"/>
        <v>0</v>
      </c>
      <c r="D164" s="192">
        <f t="shared" si="41"/>
        <v>0</v>
      </c>
      <c r="E164" s="192">
        <f t="shared" si="41"/>
        <v>0</v>
      </c>
      <c r="F164" s="237">
        <f t="shared" si="41"/>
        <v>0</v>
      </c>
    </row>
    <row r="165" spans="2:6" ht="27" customHeight="1" thickBot="1">
      <c r="B165" s="193" t="s">
        <v>631</v>
      </c>
      <c r="C165" s="192">
        <f t="shared" si="41"/>
        <v>0</v>
      </c>
      <c r="D165" s="192">
        <f t="shared" si="41"/>
        <v>0</v>
      </c>
      <c r="E165" s="192">
        <f t="shared" si="41"/>
        <v>0</v>
      </c>
      <c r="F165" s="192">
        <f t="shared" si="41"/>
        <v>0</v>
      </c>
    </row>
    <row r="166" spans="2:6" ht="27" customHeight="1" thickBot="1">
      <c r="B166" s="193" t="s">
        <v>632</v>
      </c>
      <c r="C166" s="192">
        <f t="shared" si="41"/>
        <v>0</v>
      </c>
      <c r="D166" s="192">
        <f t="shared" si="41"/>
        <v>0</v>
      </c>
      <c r="E166" s="192">
        <f t="shared" si="41"/>
        <v>0</v>
      </c>
      <c r="F166" s="237">
        <f t="shared" si="41"/>
        <v>0</v>
      </c>
    </row>
    <row r="167" spans="2:6" ht="27" customHeight="1" thickBot="1">
      <c r="B167" s="191" t="s">
        <v>638</v>
      </c>
      <c r="C167" s="236">
        <f>C168+C169+C170+C171</f>
        <v>2000</v>
      </c>
      <c r="D167" s="236">
        <f t="shared" ref="D167:F167" si="42">D168+D169+D170+D171</f>
        <v>2000</v>
      </c>
      <c r="E167" s="236">
        <f t="shared" si="42"/>
        <v>2000</v>
      </c>
      <c r="F167" s="236">
        <f t="shared" si="42"/>
        <v>2000</v>
      </c>
    </row>
    <row r="168" spans="2:6" ht="27" customHeight="1" thickBot="1">
      <c r="B168" s="193" t="s">
        <v>608</v>
      </c>
      <c r="C168" s="192">
        <f t="shared" ref="C168:F171" si="43">C83+C108+C133</f>
        <v>2000</v>
      </c>
      <c r="D168" s="192">
        <f t="shared" si="43"/>
        <v>2000</v>
      </c>
      <c r="E168" s="192">
        <f t="shared" si="43"/>
        <v>2000</v>
      </c>
      <c r="F168" s="192">
        <f t="shared" si="43"/>
        <v>2000</v>
      </c>
    </row>
    <row r="169" spans="2:6" ht="27" customHeight="1" thickBot="1">
      <c r="B169" s="193" t="s">
        <v>630</v>
      </c>
      <c r="C169" s="192">
        <f t="shared" si="43"/>
        <v>0</v>
      </c>
      <c r="D169" s="192">
        <f t="shared" si="43"/>
        <v>0</v>
      </c>
      <c r="E169" s="192">
        <f t="shared" si="43"/>
        <v>0</v>
      </c>
      <c r="F169" s="192">
        <f t="shared" si="43"/>
        <v>0</v>
      </c>
    </row>
    <row r="170" spans="2:6" ht="27" customHeight="1" thickBot="1">
      <c r="B170" s="193" t="s">
        <v>631</v>
      </c>
      <c r="C170" s="192">
        <f t="shared" si="43"/>
        <v>0</v>
      </c>
      <c r="D170" s="192">
        <f t="shared" si="43"/>
        <v>0</v>
      </c>
      <c r="E170" s="192">
        <f t="shared" si="43"/>
        <v>0</v>
      </c>
      <c r="F170" s="192">
        <f t="shared" si="43"/>
        <v>0</v>
      </c>
    </row>
    <row r="171" spans="2:6" ht="27" customHeight="1" thickBot="1">
      <c r="B171" s="238" t="s">
        <v>632</v>
      </c>
      <c r="C171" s="192">
        <f t="shared" si="43"/>
        <v>0</v>
      </c>
      <c r="D171" s="192">
        <f t="shared" si="43"/>
        <v>0</v>
      </c>
      <c r="E171" s="192">
        <f t="shared" si="43"/>
        <v>0</v>
      </c>
      <c r="F171" s="192">
        <f t="shared" si="43"/>
        <v>0</v>
      </c>
    </row>
    <row r="172" spans="2:6" ht="27" customHeight="1" thickBot="1">
      <c r="B172" s="201" t="s">
        <v>617</v>
      </c>
      <c r="C172" s="239">
        <f>IF(C140-C139=0,0,"Error")</f>
        <v>0</v>
      </c>
      <c r="D172" s="202">
        <f>IF(D140-D139=0,0,"Error")</f>
        <v>0</v>
      </c>
      <c r="E172" s="239">
        <f>IF(E140-E139=0,0,"Error")</f>
        <v>0</v>
      </c>
      <c r="F172" s="202">
        <f>IF(F140-F139=0,0,"Error")</f>
        <v>0</v>
      </c>
    </row>
    <row r="173" spans="2:6" ht="27" customHeight="1">
      <c r="B173" s="250"/>
      <c r="C173" s="249"/>
      <c r="D173" s="249"/>
      <c r="E173" s="249"/>
      <c r="F173" s="249"/>
    </row>
    <row r="174" spans="2:6" ht="27" customHeight="1">
      <c r="B174" s="251"/>
      <c r="C174" s="247"/>
      <c r="D174" s="247"/>
      <c r="E174" s="247"/>
      <c r="F174" s="247"/>
    </row>
  </sheetData>
  <mergeCells count="40">
    <mergeCell ref="C115:F115"/>
    <mergeCell ref="B116:B117"/>
    <mergeCell ref="B124:F124"/>
    <mergeCell ref="B125:B126"/>
    <mergeCell ref="C89:F89"/>
    <mergeCell ref="C90:F90"/>
    <mergeCell ref="B91:B92"/>
    <mergeCell ref="B99:F99"/>
    <mergeCell ref="B100:B101"/>
    <mergeCell ref="C114:F114"/>
    <mergeCell ref="E88:F88"/>
    <mergeCell ref="B34:B35"/>
    <mergeCell ref="B59:F59"/>
    <mergeCell ref="B60:F60"/>
    <mergeCell ref="C61:F61"/>
    <mergeCell ref="E62:F62"/>
    <mergeCell ref="C63:F63"/>
    <mergeCell ref="C64:F64"/>
    <mergeCell ref="C65:F65"/>
    <mergeCell ref="B66:B67"/>
    <mergeCell ref="B74:F74"/>
    <mergeCell ref="B75:B76"/>
    <mergeCell ref="B33:F33"/>
    <mergeCell ref="B9:F9"/>
    <mergeCell ref="C10:F10"/>
    <mergeCell ref="B11:B12"/>
    <mergeCell ref="C16:F16"/>
    <mergeCell ref="B17:F17"/>
    <mergeCell ref="B20:F20"/>
    <mergeCell ref="B21:F21"/>
    <mergeCell ref="C22:F22"/>
    <mergeCell ref="C23:F23"/>
    <mergeCell ref="C24:F24"/>
    <mergeCell ref="B25:B26"/>
    <mergeCell ref="B8:F8"/>
    <mergeCell ref="A2:G2"/>
    <mergeCell ref="B3:F3"/>
    <mergeCell ref="C5:F5"/>
    <mergeCell ref="C6:F6"/>
    <mergeCell ref="C7:F7"/>
  </mergeCells>
  <pageMargins left="0.7" right="0.7" top="0.75" bottom="0.75" header="0.3" footer="0.3"/>
  <pageSetup scale="52"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N964"/>
  <sheetViews>
    <sheetView topLeftCell="A944" zoomScale="130" zoomScaleNormal="130" zoomScaleSheetLayoutView="66" workbookViewId="0">
      <selection activeCell="I952" sqref="I952"/>
    </sheetView>
  </sheetViews>
  <sheetFormatPr defaultColWidth="9.125" defaultRowHeight="14.25"/>
  <cols>
    <col min="1" max="1" width="12" style="776" customWidth="1"/>
    <col min="2" max="2" width="31.625" style="776" customWidth="1"/>
    <col min="3" max="3" width="19.625" style="776" customWidth="1"/>
    <col min="4" max="4" width="17.625" style="776" customWidth="1"/>
    <col min="5" max="5" width="18.875" style="776" customWidth="1"/>
    <col min="6" max="6" width="21.375" style="776" customWidth="1"/>
    <col min="7" max="7" width="19.125" style="776" customWidth="1"/>
    <col min="8" max="8" width="12.25" style="776" customWidth="1"/>
    <col min="9" max="9" width="10.875" style="776" customWidth="1"/>
    <col min="10" max="16384" width="9.125" style="776"/>
  </cols>
  <sheetData>
    <row r="1" spans="1:7" ht="18">
      <c r="A1" s="774"/>
      <c r="B1" s="775" t="s">
        <v>1115</v>
      </c>
      <c r="C1" s="774"/>
      <c r="D1" s="774"/>
      <c r="E1" s="774"/>
      <c r="F1" s="774"/>
      <c r="G1" s="774"/>
    </row>
    <row r="2" spans="1:7" ht="18" customHeight="1">
      <c r="A2" s="2393" t="s">
        <v>576</v>
      </c>
      <c r="B2" s="2393"/>
      <c r="C2" s="2393"/>
      <c r="D2" s="2393"/>
      <c r="E2" s="2393"/>
      <c r="F2" s="2393"/>
      <c r="G2" s="2393"/>
    </row>
    <row r="3" spans="1:7" ht="18" customHeight="1">
      <c r="A3" s="777"/>
      <c r="B3" s="2394" t="s">
        <v>577</v>
      </c>
      <c r="C3" s="2394"/>
      <c r="D3" s="2394"/>
      <c r="E3" s="2394"/>
      <c r="F3" s="2394"/>
      <c r="G3" s="777"/>
    </row>
    <row r="4" spans="1:7" ht="15.75" thickBot="1">
      <c r="A4" s="774"/>
      <c r="B4" s="774"/>
      <c r="C4" s="774"/>
      <c r="D4" s="774"/>
      <c r="E4" s="774"/>
      <c r="F4" s="774"/>
      <c r="G4" s="774"/>
    </row>
    <row r="5" spans="1:7" ht="16.5" thickBot="1">
      <c r="A5" s="774"/>
      <c r="B5" s="778" t="s">
        <v>6</v>
      </c>
      <c r="C5" s="2395" t="s">
        <v>800</v>
      </c>
      <c r="D5" s="2395"/>
      <c r="E5" s="2395"/>
      <c r="F5" s="2395"/>
      <c r="G5" s="774"/>
    </row>
    <row r="6" spans="1:7" ht="16.5" thickBot="1">
      <c r="A6" s="774"/>
      <c r="B6" s="778" t="s">
        <v>8</v>
      </c>
      <c r="C6" s="2396" t="s">
        <v>801</v>
      </c>
      <c r="D6" s="2397"/>
      <c r="E6" s="2397"/>
      <c r="F6" s="2398"/>
      <c r="G6" s="774"/>
    </row>
    <row r="7" spans="1:7" ht="16.5" thickBot="1">
      <c r="A7" s="774"/>
      <c r="B7" s="778" t="s">
        <v>10</v>
      </c>
      <c r="C7" s="2399" t="s">
        <v>580</v>
      </c>
      <c r="D7" s="2400"/>
      <c r="E7" s="2400"/>
      <c r="F7" s="2401"/>
      <c r="G7" s="774"/>
    </row>
    <row r="8" spans="1:7" ht="16.5" thickBot="1">
      <c r="A8" s="774"/>
      <c r="B8" s="2402" t="s">
        <v>12</v>
      </c>
      <c r="C8" s="2403"/>
      <c r="D8" s="2403"/>
      <c r="E8" s="2403"/>
      <c r="F8" s="2404"/>
      <c r="G8" s="774"/>
    </row>
    <row r="9" spans="1:7" ht="15.75" thickBot="1">
      <c r="A9" s="774"/>
      <c r="B9" s="2422" t="s">
        <v>800</v>
      </c>
      <c r="C9" s="2423"/>
      <c r="D9" s="2423"/>
      <c r="E9" s="2423"/>
      <c r="F9" s="2424"/>
      <c r="G9" s="774"/>
    </row>
    <row r="10" spans="1:7" ht="12.75" customHeight="1" thickBot="1">
      <c r="A10" s="774"/>
      <c r="B10" s="2422"/>
      <c r="C10" s="2423"/>
      <c r="D10" s="2423"/>
      <c r="E10" s="2423"/>
      <c r="F10" s="2424"/>
      <c r="G10" s="774"/>
    </row>
    <row r="11" spans="1:7" ht="15.75" hidden="1" thickBot="1">
      <c r="A11" s="774"/>
      <c r="B11" s="2422"/>
      <c r="C11" s="2423"/>
      <c r="D11" s="2423"/>
      <c r="E11" s="2423"/>
      <c r="F11" s="2424"/>
      <c r="G11" s="774"/>
    </row>
    <row r="12" spans="1:7" ht="132" customHeight="1" thickBot="1">
      <c r="A12" s="774"/>
      <c r="B12" s="779" t="s">
        <v>14</v>
      </c>
      <c r="C12" s="2425" t="s">
        <v>1116</v>
      </c>
      <c r="D12" s="2409"/>
      <c r="E12" s="2409"/>
      <c r="F12" s="2410"/>
      <c r="G12" s="774"/>
    </row>
    <row r="13" spans="1:7" ht="23.25" customHeight="1">
      <c r="A13" s="774"/>
      <c r="B13" s="2417" t="s">
        <v>209</v>
      </c>
      <c r="C13" s="780">
        <v>2023</v>
      </c>
      <c r="D13" s="780">
        <v>2024</v>
      </c>
      <c r="E13" s="780">
        <v>2025</v>
      </c>
      <c r="F13" s="780">
        <v>2026</v>
      </c>
      <c r="G13" s="774"/>
    </row>
    <row r="14" spans="1:7" ht="16.5" thickBot="1">
      <c r="A14" s="774"/>
      <c r="B14" s="2426"/>
      <c r="C14" s="781" t="s">
        <v>22</v>
      </c>
      <c r="D14" s="781" t="s">
        <v>23</v>
      </c>
      <c r="E14" s="781" t="s">
        <v>23</v>
      </c>
      <c r="F14" s="781" t="s">
        <v>23</v>
      </c>
      <c r="G14" s="774"/>
    </row>
    <row r="15" spans="1:7" ht="60.75" thickBot="1">
      <c r="A15" s="774"/>
      <c r="B15" s="782" t="s">
        <v>1117</v>
      </c>
      <c r="C15" s="783">
        <v>3434799</v>
      </c>
      <c r="D15" s="784">
        <v>0.2</v>
      </c>
      <c r="E15" s="784">
        <v>0.2</v>
      </c>
      <c r="F15" s="784">
        <v>0.2</v>
      </c>
      <c r="G15" s="774"/>
    </row>
    <row r="16" spans="1:7" ht="95.25" thickBot="1">
      <c r="A16" s="774"/>
      <c r="B16" s="785" t="s">
        <v>1118</v>
      </c>
      <c r="C16" s="786">
        <v>200000</v>
      </c>
      <c r="D16" s="784">
        <v>2</v>
      </c>
      <c r="E16" s="784">
        <v>2</v>
      </c>
      <c r="F16" s="784">
        <v>2</v>
      </c>
      <c r="G16" s="774"/>
    </row>
    <row r="17" spans="1:7" ht="79.5" thickBot="1">
      <c r="A17" s="774"/>
      <c r="B17" s="785" t="s">
        <v>1119</v>
      </c>
      <c r="C17" s="786">
        <v>125590</v>
      </c>
      <c r="D17" s="784">
        <v>0.3</v>
      </c>
      <c r="E17" s="784">
        <v>0.3</v>
      </c>
      <c r="F17" s="784">
        <v>0.3</v>
      </c>
      <c r="G17" s="774"/>
    </row>
    <row r="18" spans="1:7" ht="159" customHeight="1" thickBot="1">
      <c r="A18" s="774"/>
      <c r="B18" s="787" t="s">
        <v>588</v>
      </c>
      <c r="C18" s="2408" t="s">
        <v>1120</v>
      </c>
      <c r="D18" s="2425"/>
      <c r="E18" s="2425"/>
      <c r="F18" s="2427"/>
      <c r="G18" s="774"/>
    </row>
    <row r="19" spans="1:7" ht="49.5" customHeight="1" thickBot="1">
      <c r="A19" s="774"/>
      <c r="B19" s="2399" t="s">
        <v>1121</v>
      </c>
      <c r="C19" s="2400"/>
      <c r="D19" s="2400"/>
      <c r="E19" s="2400"/>
      <c r="F19" s="2401"/>
      <c r="G19" s="774"/>
    </row>
    <row r="20" spans="1:7" ht="102" customHeight="1" thickBot="1">
      <c r="A20" s="774"/>
      <c r="B20" s="788" t="s">
        <v>1122</v>
      </c>
      <c r="C20" s="783">
        <v>1104633</v>
      </c>
      <c r="D20" s="784">
        <v>0.36599999999999999</v>
      </c>
      <c r="E20" s="784">
        <v>0.39800000000000002</v>
      </c>
      <c r="F20" s="784">
        <v>0.23</v>
      </c>
      <c r="G20" s="774"/>
    </row>
    <row r="21" spans="1:7" ht="24" customHeight="1" thickBot="1">
      <c r="A21" s="774"/>
      <c r="B21" s="2405" t="s">
        <v>595</v>
      </c>
      <c r="C21" s="2406"/>
      <c r="D21" s="2406"/>
      <c r="E21" s="2406"/>
      <c r="F21" s="2407"/>
      <c r="G21" s="774"/>
    </row>
    <row r="22" spans="1:7" ht="16.5" thickBot="1">
      <c r="A22" s="774"/>
      <c r="B22" s="2405" t="s">
        <v>596</v>
      </c>
      <c r="C22" s="2406"/>
      <c r="D22" s="2406"/>
      <c r="E22" s="2406"/>
      <c r="F22" s="2407"/>
      <c r="G22" s="774"/>
    </row>
    <row r="23" spans="1:7" ht="18.75" customHeight="1" thickBot="1">
      <c r="A23" s="774"/>
      <c r="B23" s="789" t="s">
        <v>597</v>
      </c>
      <c r="C23" s="2408" t="s">
        <v>1123</v>
      </c>
      <c r="D23" s="2409"/>
      <c r="E23" s="2409"/>
      <c r="F23" s="2410"/>
      <c r="G23" s="774"/>
    </row>
    <row r="24" spans="1:7" ht="56.25" customHeight="1" thickBot="1">
      <c r="A24" s="774"/>
      <c r="B24" s="788" t="s">
        <v>599</v>
      </c>
      <c r="C24" s="2411" t="s">
        <v>1124</v>
      </c>
      <c r="D24" s="2412"/>
      <c r="E24" s="2412"/>
      <c r="F24" s="2413"/>
      <c r="G24" s="774"/>
    </row>
    <row r="25" spans="1:7" ht="32.25" customHeight="1" thickBot="1">
      <c r="A25" s="774"/>
      <c r="B25" s="788" t="s">
        <v>21</v>
      </c>
      <c r="C25" s="2414" t="s">
        <v>1125</v>
      </c>
      <c r="D25" s="2415"/>
      <c r="E25" s="2415"/>
      <c r="F25" s="2416"/>
      <c r="G25" s="774"/>
    </row>
    <row r="26" spans="1:7" ht="12.75" customHeight="1">
      <c r="A26" s="774"/>
      <c r="B26" s="2417"/>
      <c r="C26" s="780">
        <v>2023</v>
      </c>
      <c r="D26" s="780">
        <v>2024</v>
      </c>
      <c r="E26" s="780">
        <v>2025</v>
      </c>
      <c r="F26" s="780">
        <v>2026</v>
      </c>
      <c r="G26" s="774"/>
    </row>
    <row r="27" spans="1:7" ht="19.5" customHeight="1" thickBot="1">
      <c r="A27" s="774"/>
      <c r="B27" s="2418"/>
      <c r="C27" s="791" t="s">
        <v>22</v>
      </c>
      <c r="D27" s="791" t="s">
        <v>23</v>
      </c>
      <c r="E27" s="791" t="s">
        <v>23</v>
      </c>
      <c r="F27" s="791" t="s">
        <v>23</v>
      </c>
      <c r="G27" s="774"/>
    </row>
    <row r="28" spans="1:7" ht="16.5" thickBot="1">
      <c r="A28" s="774"/>
      <c r="B28" s="788" t="s">
        <v>33</v>
      </c>
      <c r="C28" s="792">
        <v>117</v>
      </c>
      <c r="D28" s="792">
        <v>120</v>
      </c>
      <c r="E28" s="792">
        <v>120</v>
      </c>
      <c r="F28" s="792">
        <v>120</v>
      </c>
      <c r="G28" s="774"/>
    </row>
    <row r="29" spans="1:7" ht="16.5" thickBot="1">
      <c r="A29" s="774"/>
      <c r="B29" s="788" t="s">
        <v>602</v>
      </c>
      <c r="C29" s="793">
        <f>C58</f>
        <v>4672920</v>
      </c>
      <c r="D29" s="793">
        <f t="shared" ref="D29:F29" si="0">D58</f>
        <v>3198986</v>
      </c>
      <c r="E29" s="793">
        <f t="shared" si="0"/>
        <v>3310372</v>
      </c>
      <c r="F29" s="793">
        <f t="shared" si="0"/>
        <v>3510371</v>
      </c>
      <c r="G29" s="794"/>
    </row>
    <row r="30" spans="1:7" ht="16.5" thickBot="1">
      <c r="A30" s="774"/>
      <c r="B30" s="788" t="s">
        <v>603</v>
      </c>
      <c r="C30" s="793">
        <f>C29/C28</f>
        <v>39939.48717948718</v>
      </c>
      <c r="D30" s="793">
        <f t="shared" ref="D30:F30" si="1">D29/D28</f>
        <v>26658.216666666667</v>
      </c>
      <c r="E30" s="793">
        <f t="shared" si="1"/>
        <v>27586.433333333334</v>
      </c>
      <c r="F30" s="793">
        <f t="shared" si="1"/>
        <v>29253.091666666667</v>
      </c>
      <c r="G30" s="774"/>
    </row>
    <row r="31" spans="1:7" ht="16.5" thickBot="1">
      <c r="A31" s="774"/>
      <c r="B31" s="788" t="s">
        <v>604</v>
      </c>
      <c r="C31" s="790" t="s">
        <v>627</v>
      </c>
      <c r="D31" s="795">
        <f>D28/C28-1</f>
        <v>2.564102564102555E-2</v>
      </c>
      <c r="E31" s="795">
        <f t="shared" ref="E31:F33" si="2">E28/D28-1</f>
        <v>0</v>
      </c>
      <c r="F31" s="795">
        <f t="shared" si="2"/>
        <v>0</v>
      </c>
      <c r="G31" s="774"/>
    </row>
    <row r="32" spans="1:7" ht="16.5" thickBot="1">
      <c r="A32" s="774"/>
      <c r="B32" s="788" t="s">
        <v>605</v>
      </c>
      <c r="C32" s="790" t="s">
        <v>627</v>
      </c>
      <c r="D32" s="795">
        <f>D29/C29-1</f>
        <v>-0.31542033674875669</v>
      </c>
      <c r="E32" s="795">
        <f t="shared" si="2"/>
        <v>3.4819158320792853E-2</v>
      </c>
      <c r="F32" s="795">
        <f t="shared" si="2"/>
        <v>6.0415868669744688E-2</v>
      </c>
      <c r="G32" s="774"/>
    </row>
    <row r="33" spans="1:7" ht="16.5" thickBot="1">
      <c r="A33" s="774"/>
      <c r="B33" s="788" t="s">
        <v>47</v>
      </c>
      <c r="C33" s="790" t="s">
        <v>627</v>
      </c>
      <c r="D33" s="795">
        <f>D30/C30-1</f>
        <v>-0.33253482833003778</v>
      </c>
      <c r="E33" s="795">
        <f t="shared" si="2"/>
        <v>3.4819158320792853E-2</v>
      </c>
      <c r="F33" s="795">
        <f t="shared" si="2"/>
        <v>6.0415868669744688E-2</v>
      </c>
      <c r="G33" s="774"/>
    </row>
    <row r="34" spans="1:7" ht="16.5" thickBot="1">
      <c r="A34" s="774"/>
      <c r="B34" s="2419" t="s">
        <v>731</v>
      </c>
      <c r="C34" s="2420"/>
      <c r="D34" s="2420"/>
      <c r="E34" s="2420"/>
      <c r="F34" s="2421"/>
      <c r="G34" s="774"/>
    </row>
    <row r="35" spans="1:7" ht="12.75" customHeight="1">
      <c r="A35" s="774"/>
      <c r="B35" s="2417"/>
      <c r="C35" s="780">
        <v>2023</v>
      </c>
      <c r="D35" s="780">
        <v>2024</v>
      </c>
      <c r="E35" s="780">
        <v>2025</v>
      </c>
      <c r="F35" s="780">
        <v>2026</v>
      </c>
      <c r="G35" s="774"/>
    </row>
    <row r="36" spans="1:7" ht="22.5" customHeight="1" thickBot="1">
      <c r="A36" s="774"/>
      <c r="B36" s="2418"/>
      <c r="C36" s="791" t="s">
        <v>22</v>
      </c>
      <c r="D36" s="791" t="s">
        <v>23</v>
      </c>
      <c r="E36" s="791" t="s">
        <v>23</v>
      </c>
      <c r="F36" s="791" t="s">
        <v>23</v>
      </c>
      <c r="G36" s="774"/>
    </row>
    <row r="37" spans="1:7" ht="16.5" thickBot="1">
      <c r="A37" s="774"/>
      <c r="B37" s="796" t="s">
        <v>607</v>
      </c>
      <c r="C37" s="797">
        <f t="shared" ref="C37:D37" si="3">C38+C39</f>
        <v>423097</v>
      </c>
      <c r="D37" s="798">
        <f t="shared" si="3"/>
        <v>690967</v>
      </c>
      <c r="E37" s="798">
        <f>E38+E39</f>
        <v>705967</v>
      </c>
      <c r="F37" s="798">
        <f>F38+F39</f>
        <v>705967</v>
      </c>
      <c r="G37" s="774"/>
    </row>
    <row r="38" spans="1:7" ht="16.5" thickBot="1">
      <c r="A38" s="774"/>
      <c r="B38" s="799" t="s">
        <v>608</v>
      </c>
      <c r="C38" s="800">
        <v>423097</v>
      </c>
      <c r="D38" s="801">
        <v>690967</v>
      </c>
      <c r="E38" s="801">
        <v>705967</v>
      </c>
      <c r="F38" s="801">
        <v>705967</v>
      </c>
      <c r="G38" s="774"/>
    </row>
    <row r="39" spans="1:7" ht="16.5" thickBot="1">
      <c r="A39" s="774"/>
      <c r="B39" s="799" t="s">
        <v>609</v>
      </c>
      <c r="C39" s="802"/>
      <c r="D39" s="803"/>
      <c r="E39" s="803"/>
      <c r="F39" s="803"/>
      <c r="G39" s="774"/>
    </row>
    <row r="40" spans="1:7" ht="32.25" thickBot="1">
      <c r="A40" s="774"/>
      <c r="B40" s="796" t="s">
        <v>610</v>
      </c>
      <c r="C40" s="797">
        <f>C41+C42</f>
        <v>63524</v>
      </c>
      <c r="D40" s="798">
        <f t="shared" ref="D40:F40" si="4">D41+D42</f>
        <v>124211</v>
      </c>
      <c r="E40" s="798">
        <f t="shared" si="4"/>
        <v>124211</v>
      </c>
      <c r="F40" s="798">
        <f t="shared" si="4"/>
        <v>124211</v>
      </c>
      <c r="G40" s="774"/>
    </row>
    <row r="41" spans="1:7" ht="16.5" thickBot="1">
      <c r="A41" s="774"/>
      <c r="B41" s="799" t="s">
        <v>608</v>
      </c>
      <c r="C41" s="804">
        <v>63524</v>
      </c>
      <c r="D41" s="798">
        <v>124211</v>
      </c>
      <c r="E41" s="798">
        <v>124211</v>
      </c>
      <c r="F41" s="798">
        <v>124211</v>
      </c>
      <c r="G41" s="774"/>
    </row>
    <row r="42" spans="1:7" ht="16.5" thickBot="1">
      <c r="A42" s="774"/>
      <c r="B42" s="799" t="s">
        <v>609</v>
      </c>
      <c r="C42" s="805"/>
      <c r="D42" s="798"/>
      <c r="E42" s="798"/>
      <c r="F42" s="798"/>
      <c r="G42" s="774"/>
    </row>
    <row r="43" spans="1:7" ht="16.5" thickBot="1">
      <c r="A43" s="774"/>
      <c r="B43" s="796" t="s">
        <v>611</v>
      </c>
      <c r="C43" s="797">
        <f>C44+C45</f>
        <v>4164799</v>
      </c>
      <c r="D43" s="798">
        <f t="shared" ref="D43:F43" si="5">D44+D45</f>
        <v>2362808</v>
      </c>
      <c r="E43" s="798">
        <f t="shared" si="5"/>
        <v>2459194</v>
      </c>
      <c r="F43" s="798">
        <f t="shared" si="5"/>
        <v>2659193</v>
      </c>
      <c r="G43" s="774"/>
    </row>
    <row r="44" spans="1:7" ht="16.5" thickBot="1">
      <c r="A44" s="774"/>
      <c r="B44" s="799" t="s">
        <v>608</v>
      </c>
      <c r="C44" s="804">
        <v>4164799</v>
      </c>
      <c r="D44" s="793">
        <v>2362808</v>
      </c>
      <c r="E44" s="793">
        <v>2459194</v>
      </c>
      <c r="F44" s="793">
        <v>2659193</v>
      </c>
      <c r="G44" s="774"/>
    </row>
    <row r="45" spans="1:7" ht="16.5" thickBot="1">
      <c r="A45" s="774"/>
      <c r="B45" s="799" t="s">
        <v>609</v>
      </c>
      <c r="C45" s="805"/>
      <c r="D45" s="798"/>
      <c r="E45" s="798"/>
      <c r="F45" s="798"/>
      <c r="G45" s="774"/>
    </row>
    <row r="46" spans="1:7" ht="16.5" thickBot="1">
      <c r="A46" s="774"/>
      <c r="B46" s="796" t="s">
        <v>612</v>
      </c>
      <c r="C46" s="803"/>
      <c r="D46" s="798"/>
      <c r="E46" s="798"/>
      <c r="F46" s="798"/>
      <c r="G46" s="774"/>
    </row>
    <row r="47" spans="1:7" ht="16.5" thickBot="1">
      <c r="A47" s="774"/>
      <c r="B47" s="799" t="s">
        <v>608</v>
      </c>
      <c r="C47" s="803"/>
      <c r="D47" s="798"/>
      <c r="E47" s="798"/>
      <c r="F47" s="798"/>
      <c r="G47" s="774"/>
    </row>
    <row r="48" spans="1:7" ht="16.5" thickBot="1">
      <c r="A48" s="774"/>
      <c r="B48" s="799" t="s">
        <v>609</v>
      </c>
      <c r="C48" s="803"/>
      <c r="D48" s="798"/>
      <c r="E48" s="798"/>
      <c r="F48" s="798"/>
      <c r="G48" s="774"/>
    </row>
    <row r="49" spans="1:7" ht="16.5" thickBot="1">
      <c r="A49" s="774"/>
      <c r="B49" s="796" t="s">
        <v>613</v>
      </c>
      <c r="C49" s="803"/>
      <c r="D49" s="798"/>
      <c r="E49" s="798"/>
      <c r="F49" s="798"/>
      <c r="G49" s="774"/>
    </row>
    <row r="50" spans="1:7" ht="16.5" thickBot="1">
      <c r="A50" s="774"/>
      <c r="B50" s="799" t="s">
        <v>608</v>
      </c>
      <c r="C50" s="803"/>
      <c r="D50" s="798"/>
      <c r="E50" s="798"/>
      <c r="F50" s="798"/>
      <c r="G50" s="774"/>
    </row>
    <row r="51" spans="1:7" ht="16.5" thickBot="1">
      <c r="A51" s="774"/>
      <c r="B51" s="799" t="s">
        <v>609</v>
      </c>
      <c r="C51" s="803"/>
      <c r="D51" s="798"/>
      <c r="E51" s="798"/>
      <c r="F51" s="798"/>
      <c r="G51" s="774"/>
    </row>
    <row r="52" spans="1:7" ht="16.5" thickBot="1">
      <c r="A52" s="774"/>
      <c r="B52" s="796" t="s">
        <v>614</v>
      </c>
      <c r="C52" s="803">
        <f>C53+C54</f>
        <v>21000</v>
      </c>
      <c r="D52" s="798">
        <f t="shared" ref="D52:F52" si="6">D53+D54</f>
        <v>21000</v>
      </c>
      <c r="E52" s="798">
        <f t="shared" si="6"/>
        <v>21000</v>
      </c>
      <c r="F52" s="798">
        <f t="shared" si="6"/>
        <v>21000</v>
      </c>
      <c r="G52" s="774"/>
    </row>
    <row r="53" spans="1:7" ht="16.5" thickBot="1">
      <c r="A53" s="774"/>
      <c r="B53" s="799" t="s">
        <v>608</v>
      </c>
      <c r="C53" s="801">
        <v>21000</v>
      </c>
      <c r="D53" s="801">
        <v>21000</v>
      </c>
      <c r="E53" s="801">
        <v>21000</v>
      </c>
      <c r="F53" s="801">
        <v>21000</v>
      </c>
      <c r="G53" s="774"/>
    </row>
    <row r="54" spans="1:7" ht="16.5" thickBot="1">
      <c r="A54" s="774"/>
      <c r="B54" s="799" t="s">
        <v>609</v>
      </c>
      <c r="C54" s="803"/>
      <c r="D54" s="798"/>
      <c r="E54" s="798"/>
      <c r="F54" s="798"/>
      <c r="G54" s="774"/>
    </row>
    <row r="55" spans="1:7" ht="32.25" thickBot="1">
      <c r="A55" s="774"/>
      <c r="B55" s="796" t="s">
        <v>615</v>
      </c>
      <c r="C55" s="803">
        <v>500</v>
      </c>
      <c r="D55" s="803">
        <f t="shared" ref="D55:F55" si="7">D56+D57</f>
        <v>0</v>
      </c>
      <c r="E55" s="803">
        <f t="shared" si="7"/>
        <v>0</v>
      </c>
      <c r="F55" s="803">
        <f t="shared" si="7"/>
        <v>0</v>
      </c>
      <c r="G55" s="774"/>
    </row>
    <row r="56" spans="1:7" ht="16.5" thickBot="1">
      <c r="A56" s="774"/>
      <c r="B56" s="799" t="s">
        <v>608</v>
      </c>
      <c r="C56" s="803">
        <v>500</v>
      </c>
      <c r="D56" s="806"/>
      <c r="E56" s="806"/>
      <c r="F56" s="806"/>
      <c r="G56" s="774"/>
    </row>
    <row r="57" spans="1:7" ht="16.5" thickBot="1">
      <c r="A57" s="774"/>
      <c r="B57" s="799" t="s">
        <v>609</v>
      </c>
      <c r="C57" s="803"/>
      <c r="D57" s="807"/>
      <c r="E57" s="806"/>
      <c r="F57" s="806"/>
      <c r="G57" s="774"/>
    </row>
    <row r="58" spans="1:7" ht="16.5" thickBot="1">
      <c r="A58" s="774"/>
      <c r="B58" s="808" t="s">
        <v>616</v>
      </c>
      <c r="C58" s="803">
        <f>C55+C52+C49+C46+C43+C40+C37</f>
        <v>4672920</v>
      </c>
      <c r="D58" s="803">
        <f>D55+D52+D49+D46+D43+D40+D37</f>
        <v>3198986</v>
      </c>
      <c r="E58" s="803">
        <f>E55+E52+E49+E46+E43+E40+E37</f>
        <v>3310372</v>
      </c>
      <c r="F58" s="803">
        <f>F55+F52+F49+F46+F43+F40+F37</f>
        <v>3510371</v>
      </c>
      <c r="G58" s="774"/>
    </row>
    <row r="59" spans="1:7" ht="16.5" thickBot="1">
      <c r="A59" s="774"/>
      <c r="B59" s="809" t="s">
        <v>617</v>
      </c>
      <c r="C59" s="810">
        <f>IF(C58-C29=0,0,"Error")</f>
        <v>0</v>
      </c>
      <c r="D59" s="810">
        <f>IF(D58-D29=0,0,"Error")</f>
        <v>0</v>
      </c>
      <c r="E59" s="810">
        <f>IF(E58-E29=0,0,"Error")</f>
        <v>0</v>
      </c>
      <c r="F59" s="810">
        <f>IF(F58-F29=0,0,"Error")</f>
        <v>0</v>
      </c>
      <c r="G59" s="774"/>
    </row>
    <row r="60" spans="1:7" ht="16.5" hidden="1" thickBot="1">
      <c r="A60" s="774"/>
      <c r="B60" s="811" t="s">
        <v>1126</v>
      </c>
      <c r="C60" s="2428"/>
      <c r="D60" s="2409"/>
      <c r="E60" s="2409"/>
      <c r="F60" s="2410"/>
      <c r="G60" s="774"/>
    </row>
    <row r="61" spans="1:7" ht="26.25" hidden="1" customHeight="1" thickBot="1">
      <c r="A61" s="774"/>
      <c r="B61" s="788" t="s">
        <v>599</v>
      </c>
      <c r="C61" s="2399"/>
      <c r="D61" s="2400"/>
      <c r="E61" s="2400"/>
      <c r="F61" s="2401"/>
      <c r="G61" s="774"/>
    </row>
    <row r="62" spans="1:7" ht="16.5" hidden="1" thickBot="1">
      <c r="A62" s="774"/>
      <c r="B62" s="788" t="s">
        <v>21</v>
      </c>
      <c r="C62" s="2414"/>
      <c r="D62" s="2415"/>
      <c r="E62" s="2415"/>
      <c r="F62" s="2416"/>
      <c r="G62" s="774"/>
    </row>
    <row r="63" spans="1:7" ht="12.75" hidden="1" customHeight="1" thickBot="1">
      <c r="A63" s="774"/>
      <c r="B63" s="2417"/>
      <c r="C63" s="780">
        <v>2018</v>
      </c>
      <c r="D63" s="780">
        <v>2019</v>
      </c>
      <c r="E63" s="780">
        <v>2024</v>
      </c>
      <c r="F63" s="780">
        <v>2025</v>
      </c>
      <c r="G63" s="774"/>
    </row>
    <row r="64" spans="1:7" ht="9" hidden="1" customHeight="1" thickBot="1">
      <c r="A64" s="774"/>
      <c r="B64" s="2418"/>
      <c r="C64" s="791" t="s">
        <v>22</v>
      </c>
      <c r="D64" s="791" t="s">
        <v>23</v>
      </c>
      <c r="E64" s="791" t="s">
        <v>23</v>
      </c>
      <c r="F64" s="791" t="s">
        <v>23</v>
      </c>
      <c r="G64" s="774"/>
    </row>
    <row r="65" spans="1:7" ht="16.5" hidden="1" thickBot="1">
      <c r="A65" s="774"/>
      <c r="B65" s="788" t="s">
        <v>33</v>
      </c>
      <c r="C65" s="788"/>
      <c r="D65" s="788"/>
      <c r="E65" s="788"/>
      <c r="F65" s="788"/>
      <c r="G65" s="774"/>
    </row>
    <row r="66" spans="1:7" ht="16.5" hidden="1" thickBot="1">
      <c r="A66" s="774"/>
      <c r="B66" s="788" t="s">
        <v>602</v>
      </c>
      <c r="C66" s="793">
        <f>C95</f>
        <v>0</v>
      </c>
      <c r="D66" s="793">
        <f t="shared" ref="D66:F66" si="8">D95</f>
        <v>0</v>
      </c>
      <c r="E66" s="793">
        <f t="shared" si="8"/>
        <v>0</v>
      </c>
      <c r="F66" s="793">
        <f t="shared" si="8"/>
        <v>0</v>
      </c>
      <c r="G66" s="774"/>
    </row>
    <row r="67" spans="1:7" ht="16.5" hidden="1" thickBot="1">
      <c r="A67" s="774"/>
      <c r="B67" s="788" t="s">
        <v>603</v>
      </c>
      <c r="C67" s="793" t="e">
        <f>C66/C65</f>
        <v>#DIV/0!</v>
      </c>
      <c r="D67" s="793" t="e">
        <f>D66/D65</f>
        <v>#DIV/0!</v>
      </c>
      <c r="E67" s="793" t="e">
        <f>E66/E65</f>
        <v>#DIV/0!</v>
      </c>
      <c r="F67" s="793" t="e">
        <f>F66/F65</f>
        <v>#DIV/0!</v>
      </c>
      <c r="G67" s="774"/>
    </row>
    <row r="68" spans="1:7" ht="16.5" hidden="1" thickBot="1">
      <c r="A68" s="774"/>
      <c r="B68" s="788" t="s">
        <v>604</v>
      </c>
      <c r="C68" s="790"/>
      <c r="D68" s="795" t="e">
        <f>D65/C65-1</f>
        <v>#DIV/0!</v>
      </c>
      <c r="E68" s="795" t="e">
        <f>E65/D65-1</f>
        <v>#DIV/0!</v>
      </c>
      <c r="F68" s="795" t="e">
        <f>F65/E65-1</f>
        <v>#DIV/0!</v>
      </c>
      <c r="G68" s="774"/>
    </row>
    <row r="69" spans="1:7" ht="16.5" hidden="1" thickBot="1">
      <c r="A69" s="774"/>
      <c r="B69" s="788" t="s">
        <v>605</v>
      </c>
      <c r="C69" s="790"/>
      <c r="D69" s="795" t="e">
        <f>D66/C66-1</f>
        <v>#DIV/0!</v>
      </c>
      <c r="E69" s="795" t="e">
        <f t="shared" ref="E69:F70" si="9">E66/D66-1</f>
        <v>#DIV/0!</v>
      </c>
      <c r="F69" s="795" t="e">
        <f t="shared" si="9"/>
        <v>#DIV/0!</v>
      </c>
      <c r="G69" s="774"/>
    </row>
    <row r="70" spans="1:7" ht="16.5" hidden="1" thickBot="1">
      <c r="A70" s="774"/>
      <c r="B70" s="788" t="s">
        <v>47</v>
      </c>
      <c r="C70" s="790"/>
      <c r="D70" s="795" t="e">
        <f>D67/C67-1</f>
        <v>#DIV/0!</v>
      </c>
      <c r="E70" s="795" t="e">
        <f t="shared" si="9"/>
        <v>#DIV/0!</v>
      </c>
      <c r="F70" s="795" t="e">
        <f t="shared" si="9"/>
        <v>#DIV/0!</v>
      </c>
      <c r="G70" s="774"/>
    </row>
    <row r="71" spans="1:7" ht="24.75" hidden="1" customHeight="1" thickBot="1">
      <c r="A71" s="774"/>
      <c r="B71" s="2419" t="s">
        <v>1127</v>
      </c>
      <c r="C71" s="2420"/>
      <c r="D71" s="2420"/>
      <c r="E71" s="2420"/>
      <c r="F71" s="2421"/>
      <c r="G71" s="774"/>
    </row>
    <row r="72" spans="1:7" ht="12.75" hidden="1" customHeight="1" thickBot="1">
      <c r="A72" s="774"/>
      <c r="B72" s="2417"/>
      <c r="C72" s="780">
        <v>2018</v>
      </c>
      <c r="D72" s="780">
        <v>2019</v>
      </c>
      <c r="E72" s="780">
        <v>2024</v>
      </c>
      <c r="F72" s="780">
        <v>2025</v>
      </c>
      <c r="G72" s="774"/>
    </row>
    <row r="73" spans="1:7" ht="9" hidden="1" customHeight="1" thickBot="1">
      <c r="A73" s="774"/>
      <c r="B73" s="2418"/>
      <c r="C73" s="791" t="s">
        <v>22</v>
      </c>
      <c r="D73" s="791" t="s">
        <v>23</v>
      </c>
      <c r="E73" s="791" t="s">
        <v>23</v>
      </c>
      <c r="F73" s="791" t="s">
        <v>23</v>
      </c>
      <c r="G73" s="774"/>
    </row>
    <row r="74" spans="1:7" ht="24.75" hidden="1" customHeight="1" thickBot="1">
      <c r="A74" s="774"/>
      <c r="B74" s="796" t="s">
        <v>607</v>
      </c>
      <c r="C74" s="798"/>
      <c r="D74" s="798"/>
      <c r="E74" s="798"/>
      <c r="F74" s="798"/>
      <c r="G74" s="774"/>
    </row>
    <row r="75" spans="1:7" ht="38.25" hidden="1" customHeight="1" thickBot="1">
      <c r="A75" s="774"/>
      <c r="B75" s="799" t="s">
        <v>608</v>
      </c>
      <c r="C75" s="803"/>
      <c r="D75" s="812"/>
      <c r="E75" s="812"/>
      <c r="F75" s="812"/>
      <c r="G75" s="774"/>
    </row>
    <row r="76" spans="1:7" ht="24.75" hidden="1" customHeight="1" thickBot="1">
      <c r="A76" s="774"/>
      <c r="B76" s="799" t="s">
        <v>609</v>
      </c>
      <c r="C76" s="803"/>
      <c r="D76" s="812"/>
      <c r="E76" s="812"/>
      <c r="F76" s="812"/>
      <c r="G76" s="774"/>
    </row>
    <row r="77" spans="1:7" ht="24.75" hidden="1" customHeight="1" thickBot="1">
      <c r="A77" s="774"/>
      <c r="B77" s="796" t="s">
        <v>610</v>
      </c>
      <c r="C77" s="798"/>
      <c r="D77" s="798"/>
      <c r="E77" s="798"/>
      <c r="F77" s="798"/>
      <c r="G77" s="774"/>
    </row>
    <row r="78" spans="1:7" ht="16.5" hidden="1" thickBot="1">
      <c r="A78" s="774"/>
      <c r="B78" s="799" t="s">
        <v>608</v>
      </c>
      <c r="C78" s="803"/>
      <c r="D78" s="798"/>
      <c r="E78" s="798"/>
      <c r="F78" s="798"/>
      <c r="G78" s="774"/>
    </row>
    <row r="79" spans="1:7" ht="16.5" hidden="1" thickBot="1">
      <c r="A79" s="774"/>
      <c r="B79" s="799" t="s">
        <v>609</v>
      </c>
      <c r="C79" s="803"/>
      <c r="D79" s="798"/>
      <c r="E79" s="798"/>
      <c r="F79" s="798"/>
      <c r="G79" s="774"/>
    </row>
    <row r="80" spans="1:7" ht="24.75" hidden="1" customHeight="1" thickBot="1">
      <c r="A80" s="774"/>
      <c r="B80" s="796" t="s">
        <v>611</v>
      </c>
      <c r="C80" s="803">
        <v>0</v>
      </c>
      <c r="D80" s="798">
        <v>0</v>
      </c>
      <c r="E80" s="798">
        <v>0</v>
      </c>
      <c r="F80" s="798">
        <v>0</v>
      </c>
      <c r="G80" s="774"/>
    </row>
    <row r="81" spans="1:7" ht="16.5" hidden="1" thickBot="1">
      <c r="A81" s="774"/>
      <c r="B81" s="799" t="s">
        <v>608</v>
      </c>
      <c r="C81" s="803"/>
      <c r="D81" s="798"/>
      <c r="E81" s="798"/>
      <c r="F81" s="798"/>
      <c r="G81" s="774"/>
    </row>
    <row r="82" spans="1:7" ht="16.5" hidden="1" thickBot="1">
      <c r="A82" s="774"/>
      <c r="B82" s="799" t="s">
        <v>609</v>
      </c>
      <c r="C82" s="803"/>
      <c r="D82" s="798"/>
      <c r="E82" s="798"/>
      <c r="F82" s="798"/>
      <c r="G82" s="774"/>
    </row>
    <row r="83" spans="1:7" ht="16.5" hidden="1" thickBot="1">
      <c r="A83" s="774"/>
      <c r="B83" s="796" t="s">
        <v>612</v>
      </c>
      <c r="C83" s="803"/>
      <c r="D83" s="798"/>
      <c r="E83" s="798"/>
      <c r="F83" s="798"/>
      <c r="G83" s="774"/>
    </row>
    <row r="84" spans="1:7" ht="16.5" hidden="1" thickBot="1">
      <c r="A84" s="774"/>
      <c r="B84" s="799" t="s">
        <v>608</v>
      </c>
      <c r="C84" s="803"/>
      <c r="D84" s="798"/>
      <c r="E84" s="798"/>
      <c r="F84" s="798"/>
      <c r="G84" s="774"/>
    </row>
    <row r="85" spans="1:7" ht="16.5" hidden="1" thickBot="1">
      <c r="A85" s="774"/>
      <c r="B85" s="799" t="s">
        <v>609</v>
      </c>
      <c r="C85" s="803"/>
      <c r="D85" s="798"/>
      <c r="E85" s="798"/>
      <c r="F85" s="798"/>
      <c r="G85" s="774"/>
    </row>
    <row r="86" spans="1:7" ht="16.5" hidden="1" thickBot="1">
      <c r="A86" s="774"/>
      <c r="B86" s="796" t="s">
        <v>613</v>
      </c>
      <c r="C86" s="803"/>
      <c r="D86" s="798"/>
      <c r="E86" s="798"/>
      <c r="F86" s="798"/>
      <c r="G86" s="774"/>
    </row>
    <row r="87" spans="1:7" ht="16.5" hidden="1" thickBot="1">
      <c r="A87" s="774"/>
      <c r="B87" s="799" t="s">
        <v>608</v>
      </c>
      <c r="C87" s="803"/>
      <c r="D87" s="798"/>
      <c r="E87" s="798"/>
      <c r="F87" s="798"/>
      <c r="G87" s="774"/>
    </row>
    <row r="88" spans="1:7" ht="16.5" hidden="1" thickBot="1">
      <c r="A88" s="774"/>
      <c r="B88" s="799" t="s">
        <v>609</v>
      </c>
      <c r="C88" s="803"/>
      <c r="D88" s="798"/>
      <c r="E88" s="798"/>
      <c r="F88" s="798"/>
      <c r="G88" s="774"/>
    </row>
    <row r="89" spans="1:7" ht="16.5" hidden="1" thickBot="1">
      <c r="A89" s="774"/>
      <c r="B89" s="796" t="s">
        <v>614</v>
      </c>
      <c r="C89" s="803"/>
      <c r="D89" s="798"/>
      <c r="E89" s="798"/>
      <c r="F89" s="798"/>
      <c r="G89" s="774"/>
    </row>
    <row r="90" spans="1:7" ht="16.5" hidden="1" thickBot="1">
      <c r="A90" s="774"/>
      <c r="B90" s="799" t="s">
        <v>608</v>
      </c>
      <c r="C90" s="803"/>
      <c r="D90" s="798"/>
      <c r="E90" s="798"/>
      <c r="F90" s="798"/>
      <c r="G90" s="774"/>
    </row>
    <row r="91" spans="1:7" ht="16.5" hidden="1" thickBot="1">
      <c r="A91" s="774"/>
      <c r="B91" s="799" t="s">
        <v>609</v>
      </c>
      <c r="C91" s="803"/>
      <c r="D91" s="798"/>
      <c r="E91" s="798"/>
      <c r="F91" s="798"/>
      <c r="G91" s="774"/>
    </row>
    <row r="92" spans="1:7" ht="32.25" hidden="1" thickBot="1">
      <c r="A92" s="774"/>
      <c r="B92" s="796" t="s">
        <v>615</v>
      </c>
      <c r="C92" s="803"/>
      <c r="D92" s="798"/>
      <c r="E92" s="798"/>
      <c r="F92" s="798"/>
      <c r="G92" s="774"/>
    </row>
    <row r="93" spans="1:7" ht="16.5" hidden="1" thickBot="1">
      <c r="A93" s="774"/>
      <c r="B93" s="799" t="s">
        <v>608</v>
      </c>
      <c r="C93" s="803"/>
      <c r="D93" s="798"/>
      <c r="E93" s="798"/>
      <c r="F93" s="798"/>
      <c r="G93" s="774"/>
    </row>
    <row r="94" spans="1:7" ht="16.5" hidden="1" thickBot="1">
      <c r="A94" s="774"/>
      <c r="B94" s="799" t="s">
        <v>609</v>
      </c>
      <c r="C94" s="803"/>
      <c r="D94" s="798"/>
      <c r="E94" s="798"/>
      <c r="F94" s="798"/>
      <c r="G94" s="774"/>
    </row>
    <row r="95" spans="1:7" ht="16.5" hidden="1" thickBot="1">
      <c r="A95" s="774"/>
      <c r="B95" s="813" t="s">
        <v>727</v>
      </c>
      <c r="C95" s="803">
        <f>C92+C89+C86+C83+C80+C77+C74</f>
        <v>0</v>
      </c>
      <c r="D95" s="803">
        <f t="shared" ref="D95:F95" si="10">D92+D89+D86+D83+D80+D77+D74</f>
        <v>0</v>
      </c>
      <c r="E95" s="803">
        <f t="shared" si="10"/>
        <v>0</v>
      </c>
      <c r="F95" s="803">
        <f t="shared" si="10"/>
        <v>0</v>
      </c>
      <c r="G95" s="774"/>
    </row>
    <row r="96" spans="1:7" ht="17.25" hidden="1" customHeight="1" thickBot="1">
      <c r="A96" s="774"/>
      <c r="B96" s="809" t="s">
        <v>617</v>
      </c>
      <c r="C96" s="810">
        <f>IF(C95-C66=0,0,"Error")</f>
        <v>0</v>
      </c>
      <c r="D96" s="810">
        <f>IF(D95-D66=0,0,"Error")</f>
        <v>0</v>
      </c>
      <c r="E96" s="810">
        <f>IF(E95-E66=0,0,"Error")</f>
        <v>0</v>
      </c>
      <c r="F96" s="810">
        <f>IF(F95-F66=0,0,"Error")</f>
        <v>0</v>
      </c>
      <c r="G96" s="774"/>
    </row>
    <row r="97" spans="1:7" ht="16.5" hidden="1" thickBot="1">
      <c r="A97" s="774"/>
      <c r="B97" s="811" t="s">
        <v>1128</v>
      </c>
      <c r="C97" s="2428"/>
      <c r="D97" s="2409"/>
      <c r="E97" s="2409"/>
      <c r="F97" s="2410"/>
      <c r="G97" s="774"/>
    </row>
    <row r="98" spans="1:7" ht="26.25" hidden="1" customHeight="1" thickBot="1">
      <c r="A98" s="774"/>
      <c r="B98" s="788" t="s">
        <v>599</v>
      </c>
      <c r="C98" s="2399"/>
      <c r="D98" s="2400"/>
      <c r="E98" s="2400"/>
      <c r="F98" s="2401"/>
      <c r="G98" s="774"/>
    </row>
    <row r="99" spans="1:7" ht="16.5" hidden="1" thickBot="1">
      <c r="A99" s="774"/>
      <c r="B99" s="788" t="s">
        <v>21</v>
      </c>
      <c r="C99" s="2414"/>
      <c r="D99" s="2415"/>
      <c r="E99" s="2415"/>
      <c r="F99" s="2416"/>
      <c r="G99" s="774"/>
    </row>
    <row r="100" spans="1:7" ht="12.75" hidden="1" customHeight="1" thickBot="1">
      <c r="A100" s="774"/>
      <c r="B100" s="2417"/>
      <c r="C100" s="780">
        <v>2018</v>
      </c>
      <c r="D100" s="780">
        <v>2019</v>
      </c>
      <c r="E100" s="780">
        <v>2024</v>
      </c>
      <c r="F100" s="780">
        <v>2025</v>
      </c>
      <c r="G100" s="774"/>
    </row>
    <row r="101" spans="1:7" ht="9" hidden="1" customHeight="1" thickBot="1">
      <c r="A101" s="774"/>
      <c r="B101" s="2418"/>
      <c r="C101" s="791" t="s">
        <v>22</v>
      </c>
      <c r="D101" s="791" t="s">
        <v>23</v>
      </c>
      <c r="E101" s="791" t="s">
        <v>23</v>
      </c>
      <c r="F101" s="791" t="s">
        <v>23</v>
      </c>
      <c r="G101" s="774"/>
    </row>
    <row r="102" spans="1:7" ht="16.5" hidden="1" thickBot="1">
      <c r="A102" s="774"/>
      <c r="B102" s="788" t="s">
        <v>33</v>
      </c>
      <c r="C102" s="814"/>
      <c r="D102" s="814"/>
      <c r="E102" s="814"/>
      <c r="F102" s="814"/>
      <c r="G102" s="774"/>
    </row>
    <row r="103" spans="1:7" ht="16.5" hidden="1" thickBot="1">
      <c r="A103" s="774"/>
      <c r="B103" s="788" t="s">
        <v>602</v>
      </c>
      <c r="C103" s="793">
        <f>C132</f>
        <v>0</v>
      </c>
      <c r="D103" s="793">
        <f t="shared" ref="D103:F103" si="11">D132</f>
        <v>0</v>
      </c>
      <c r="E103" s="793">
        <f t="shared" si="11"/>
        <v>0</v>
      </c>
      <c r="F103" s="793">
        <f t="shared" si="11"/>
        <v>0</v>
      </c>
      <c r="G103" s="774"/>
    </row>
    <row r="104" spans="1:7" ht="16.5" hidden="1" thickBot="1">
      <c r="A104" s="774"/>
      <c r="B104" s="788" t="s">
        <v>603</v>
      </c>
      <c r="C104" s="793" t="e">
        <f>C103/C102</f>
        <v>#DIV/0!</v>
      </c>
      <c r="D104" s="793" t="e">
        <f>D103/D102</f>
        <v>#DIV/0!</v>
      </c>
      <c r="E104" s="793" t="e">
        <f>E103/E102</f>
        <v>#DIV/0!</v>
      </c>
      <c r="F104" s="793" t="e">
        <f>F103/F102</f>
        <v>#DIV/0!</v>
      </c>
      <c r="G104" s="774"/>
    </row>
    <row r="105" spans="1:7" ht="16.5" hidden="1" thickBot="1">
      <c r="A105" s="774"/>
      <c r="B105" s="788" t="s">
        <v>604</v>
      </c>
      <c r="C105" s="790"/>
      <c r="D105" s="795" t="e">
        <f>D102/C102-1</f>
        <v>#DIV/0!</v>
      </c>
      <c r="E105" s="795" t="e">
        <f>E102/D102-1</f>
        <v>#DIV/0!</v>
      </c>
      <c r="F105" s="795" t="e">
        <f>F102/E102-1</f>
        <v>#DIV/0!</v>
      </c>
      <c r="G105" s="774"/>
    </row>
    <row r="106" spans="1:7" ht="16.5" hidden="1" thickBot="1">
      <c r="A106" s="774"/>
      <c r="B106" s="788" t="s">
        <v>605</v>
      </c>
      <c r="C106" s="790"/>
      <c r="D106" s="795" t="e">
        <f>D103/C103-1</f>
        <v>#DIV/0!</v>
      </c>
      <c r="E106" s="795" t="e">
        <f t="shared" ref="E106:F107" si="12">E103/D103-1</f>
        <v>#DIV/0!</v>
      </c>
      <c r="F106" s="795" t="e">
        <f t="shared" si="12"/>
        <v>#DIV/0!</v>
      </c>
      <c r="G106" s="774"/>
    </row>
    <row r="107" spans="1:7" ht="16.5" hidden="1" thickBot="1">
      <c r="A107" s="774"/>
      <c r="B107" s="788" t="s">
        <v>47</v>
      </c>
      <c r="C107" s="790"/>
      <c r="D107" s="795" t="e">
        <f>D104/C104-1</f>
        <v>#DIV/0!</v>
      </c>
      <c r="E107" s="795" t="e">
        <f t="shared" si="12"/>
        <v>#DIV/0!</v>
      </c>
      <c r="F107" s="795" t="e">
        <f t="shared" si="12"/>
        <v>#DIV/0!</v>
      </c>
      <c r="G107" s="774"/>
    </row>
    <row r="108" spans="1:7" ht="24.75" hidden="1" customHeight="1" thickBot="1">
      <c r="A108" s="774"/>
      <c r="B108" s="2419" t="s">
        <v>1127</v>
      </c>
      <c r="C108" s="2420"/>
      <c r="D108" s="2420"/>
      <c r="E108" s="2420"/>
      <c r="F108" s="2421"/>
      <c r="G108" s="774"/>
    </row>
    <row r="109" spans="1:7" ht="12.75" hidden="1" customHeight="1" thickBot="1">
      <c r="A109" s="774"/>
      <c r="B109" s="2417"/>
      <c r="C109" s="780">
        <v>2018</v>
      </c>
      <c r="D109" s="780">
        <v>2019</v>
      </c>
      <c r="E109" s="780">
        <v>2024</v>
      </c>
      <c r="F109" s="780">
        <v>2025</v>
      </c>
      <c r="G109" s="774"/>
    </row>
    <row r="110" spans="1:7" ht="9" hidden="1" customHeight="1" thickBot="1">
      <c r="A110" s="774"/>
      <c r="B110" s="2418"/>
      <c r="C110" s="791" t="s">
        <v>22</v>
      </c>
      <c r="D110" s="791" t="s">
        <v>23</v>
      </c>
      <c r="E110" s="791" t="s">
        <v>23</v>
      </c>
      <c r="F110" s="791" t="s">
        <v>23</v>
      </c>
      <c r="G110" s="774"/>
    </row>
    <row r="111" spans="1:7" ht="24.75" hidden="1" customHeight="1" thickBot="1">
      <c r="A111" s="774"/>
      <c r="B111" s="796" t="s">
        <v>607</v>
      </c>
      <c r="C111" s="798"/>
      <c r="D111" s="798"/>
      <c r="E111" s="798"/>
      <c r="F111" s="798"/>
      <c r="G111" s="774"/>
    </row>
    <row r="112" spans="1:7" ht="16.5" hidden="1" thickBot="1">
      <c r="A112" s="774"/>
      <c r="B112" s="799" t="s">
        <v>608</v>
      </c>
      <c r="C112" s="803"/>
      <c r="D112" s="812"/>
      <c r="E112" s="812"/>
      <c r="F112" s="812"/>
      <c r="G112" s="774"/>
    </row>
    <row r="113" spans="1:7" ht="16.5" hidden="1" thickBot="1">
      <c r="A113" s="774"/>
      <c r="B113" s="799" t="s">
        <v>609</v>
      </c>
      <c r="C113" s="803"/>
      <c r="D113" s="812"/>
      <c r="E113" s="812"/>
      <c r="F113" s="812"/>
      <c r="G113" s="774"/>
    </row>
    <row r="114" spans="1:7" ht="24.75" hidden="1" customHeight="1" thickBot="1">
      <c r="A114" s="774"/>
      <c r="B114" s="796" t="s">
        <v>610</v>
      </c>
      <c r="C114" s="798"/>
      <c r="D114" s="798"/>
      <c r="E114" s="798"/>
      <c r="F114" s="798"/>
      <c r="G114" s="774"/>
    </row>
    <row r="115" spans="1:7" ht="16.5" hidden="1" thickBot="1">
      <c r="A115" s="774"/>
      <c r="B115" s="799" t="s">
        <v>608</v>
      </c>
      <c r="C115" s="803"/>
      <c r="D115" s="798"/>
      <c r="E115" s="798"/>
      <c r="F115" s="798"/>
      <c r="G115" s="774"/>
    </row>
    <row r="116" spans="1:7" ht="16.5" hidden="1" thickBot="1">
      <c r="A116" s="774"/>
      <c r="B116" s="799" t="s">
        <v>609</v>
      </c>
      <c r="C116" s="803"/>
      <c r="D116" s="798"/>
      <c r="E116" s="798"/>
      <c r="F116" s="798"/>
      <c r="G116" s="774"/>
    </row>
    <row r="117" spans="1:7" ht="24.75" hidden="1" customHeight="1" thickBot="1">
      <c r="A117" s="774"/>
      <c r="B117" s="796" t="s">
        <v>611</v>
      </c>
      <c r="C117" s="803">
        <v>0</v>
      </c>
      <c r="D117" s="798">
        <v>0</v>
      </c>
      <c r="E117" s="798">
        <v>0</v>
      </c>
      <c r="F117" s="798">
        <v>0</v>
      </c>
      <c r="G117" s="774"/>
    </row>
    <row r="118" spans="1:7" ht="16.5" hidden="1" thickBot="1">
      <c r="A118" s="774"/>
      <c r="B118" s="799" t="s">
        <v>608</v>
      </c>
      <c r="C118" s="803"/>
      <c r="D118" s="798"/>
      <c r="E118" s="798"/>
      <c r="F118" s="798"/>
      <c r="G118" s="774"/>
    </row>
    <row r="119" spans="1:7" ht="16.5" hidden="1" thickBot="1">
      <c r="A119" s="774"/>
      <c r="B119" s="799" t="s">
        <v>609</v>
      </c>
      <c r="C119" s="803"/>
      <c r="D119" s="798"/>
      <c r="E119" s="798"/>
      <c r="F119" s="798"/>
      <c r="G119" s="774"/>
    </row>
    <row r="120" spans="1:7" ht="16.5" hidden="1" thickBot="1">
      <c r="A120" s="774"/>
      <c r="B120" s="796" t="s">
        <v>612</v>
      </c>
      <c r="C120" s="803"/>
      <c r="D120" s="798"/>
      <c r="E120" s="798"/>
      <c r="F120" s="798"/>
      <c r="G120" s="774"/>
    </row>
    <row r="121" spans="1:7" ht="16.5" hidden="1" thickBot="1">
      <c r="A121" s="774"/>
      <c r="B121" s="799" t="s">
        <v>608</v>
      </c>
      <c r="C121" s="803"/>
      <c r="D121" s="798"/>
      <c r="E121" s="798"/>
      <c r="F121" s="798"/>
      <c r="G121" s="774"/>
    </row>
    <row r="122" spans="1:7" ht="16.5" hidden="1" thickBot="1">
      <c r="A122" s="774"/>
      <c r="B122" s="799" t="s">
        <v>609</v>
      </c>
      <c r="C122" s="803"/>
      <c r="D122" s="798"/>
      <c r="E122" s="798"/>
      <c r="F122" s="798"/>
      <c r="G122" s="774"/>
    </row>
    <row r="123" spans="1:7" ht="16.5" hidden="1" thickBot="1">
      <c r="A123" s="774"/>
      <c r="B123" s="796" t="s">
        <v>613</v>
      </c>
      <c r="C123" s="803"/>
      <c r="D123" s="798"/>
      <c r="E123" s="798"/>
      <c r="F123" s="798"/>
      <c r="G123" s="774"/>
    </row>
    <row r="124" spans="1:7" ht="16.5" hidden="1" thickBot="1">
      <c r="A124" s="774"/>
      <c r="B124" s="799" t="s">
        <v>608</v>
      </c>
      <c r="C124" s="803"/>
      <c r="D124" s="798"/>
      <c r="E124" s="798"/>
      <c r="F124" s="798"/>
      <c r="G124" s="774"/>
    </row>
    <row r="125" spans="1:7" ht="15" hidden="1" customHeight="1" thickBot="1">
      <c r="A125" s="774"/>
      <c r="B125" s="799" t="s">
        <v>609</v>
      </c>
      <c r="C125" s="803"/>
      <c r="D125" s="798"/>
      <c r="E125" s="798"/>
      <c r="F125" s="798"/>
      <c r="G125" s="774"/>
    </row>
    <row r="126" spans="1:7" ht="16.5" hidden="1" thickBot="1">
      <c r="A126" s="774"/>
      <c r="B126" s="796" t="s">
        <v>614</v>
      </c>
      <c r="C126" s="803">
        <v>0</v>
      </c>
      <c r="D126" s="798">
        <v>0</v>
      </c>
      <c r="E126" s="798">
        <v>0</v>
      </c>
      <c r="F126" s="798">
        <v>0</v>
      </c>
      <c r="G126" s="774"/>
    </row>
    <row r="127" spans="1:7" ht="16.5" hidden="1" thickBot="1">
      <c r="A127" s="774"/>
      <c r="B127" s="799" t="s">
        <v>608</v>
      </c>
      <c r="C127" s="803"/>
      <c r="D127" s="798"/>
      <c r="E127" s="798"/>
      <c r="F127" s="798"/>
      <c r="G127" s="774"/>
    </row>
    <row r="128" spans="1:7" ht="16.5" hidden="1" thickBot="1">
      <c r="A128" s="774"/>
      <c r="B128" s="799" t="s">
        <v>609</v>
      </c>
      <c r="C128" s="803"/>
      <c r="D128" s="798"/>
      <c r="E128" s="798"/>
      <c r="F128" s="798"/>
      <c r="G128" s="774"/>
    </row>
    <row r="129" spans="1:7" ht="32.25" hidden="1" thickBot="1">
      <c r="A129" s="774"/>
      <c r="B129" s="796" t="s">
        <v>615</v>
      </c>
      <c r="C129" s="803"/>
      <c r="D129" s="798"/>
      <c r="E129" s="798"/>
      <c r="F129" s="798"/>
      <c r="G129" s="774"/>
    </row>
    <row r="130" spans="1:7" ht="16.5" hidden="1" thickBot="1">
      <c r="A130" s="774"/>
      <c r="B130" s="799" t="s">
        <v>608</v>
      </c>
      <c r="C130" s="803"/>
      <c r="D130" s="798"/>
      <c r="E130" s="798"/>
      <c r="F130" s="798"/>
      <c r="G130" s="774"/>
    </row>
    <row r="131" spans="1:7" ht="16.5" hidden="1" thickBot="1">
      <c r="A131" s="774"/>
      <c r="B131" s="799" t="s">
        <v>609</v>
      </c>
      <c r="C131" s="803"/>
      <c r="D131" s="798"/>
      <c r="E131" s="798"/>
      <c r="F131" s="798"/>
      <c r="G131" s="774"/>
    </row>
    <row r="132" spans="1:7" ht="16.5" hidden="1" thickBot="1">
      <c r="A132" s="774"/>
      <c r="B132" s="813" t="s">
        <v>727</v>
      </c>
      <c r="C132" s="803">
        <f>C129+C126+C123+C120+C117+C114+C111</f>
        <v>0</v>
      </c>
      <c r="D132" s="803">
        <f t="shared" ref="D132:F132" si="13">D129+D126+D123+D120+D117+D114+D111</f>
        <v>0</v>
      </c>
      <c r="E132" s="803">
        <f t="shared" si="13"/>
        <v>0</v>
      </c>
      <c r="F132" s="803">
        <f t="shared" si="13"/>
        <v>0</v>
      </c>
      <c r="G132" s="774"/>
    </row>
    <row r="133" spans="1:7" ht="17.25" hidden="1" customHeight="1" thickBot="1">
      <c r="A133" s="774"/>
      <c r="B133" s="809" t="s">
        <v>617</v>
      </c>
      <c r="C133" s="810">
        <f>IF(C132-C103=0,0,"Error")</f>
        <v>0</v>
      </c>
      <c r="D133" s="810">
        <f>IF(D132-D103=0,0,"Error")</f>
        <v>0</v>
      </c>
      <c r="E133" s="810">
        <f>IF(E132-E103=0,0,"Error")</f>
        <v>0</v>
      </c>
      <c r="F133" s="810">
        <f>IF(F132-F103=0,0,"Error")</f>
        <v>0</v>
      </c>
      <c r="G133" s="774"/>
    </row>
    <row r="134" spans="1:7" ht="18.75" customHeight="1" thickBot="1">
      <c r="A134" s="774"/>
      <c r="B134" s="789" t="s">
        <v>655</v>
      </c>
      <c r="C134" s="2408" t="s">
        <v>1129</v>
      </c>
      <c r="D134" s="2409"/>
      <c r="E134" s="2409"/>
      <c r="F134" s="2410"/>
      <c r="G134" s="774"/>
    </row>
    <row r="135" spans="1:7" ht="49.5" customHeight="1" thickBot="1">
      <c r="A135" s="774"/>
      <c r="B135" s="788" t="s">
        <v>599</v>
      </c>
      <c r="C135" s="2411" t="s">
        <v>1130</v>
      </c>
      <c r="D135" s="2412"/>
      <c r="E135" s="2412"/>
      <c r="F135" s="2413"/>
      <c r="G135" s="774"/>
    </row>
    <row r="136" spans="1:7" ht="16.5" thickBot="1">
      <c r="A136" s="774"/>
      <c r="B136" s="788" t="s">
        <v>21</v>
      </c>
      <c r="C136" s="2414" t="s">
        <v>1131</v>
      </c>
      <c r="D136" s="2415"/>
      <c r="E136" s="2415"/>
      <c r="F136" s="2416"/>
      <c r="G136" s="774"/>
    </row>
    <row r="137" spans="1:7" ht="12.75" customHeight="1">
      <c r="A137" s="774"/>
      <c r="B137" s="2417"/>
      <c r="C137" s="780">
        <v>2023</v>
      </c>
      <c r="D137" s="780">
        <v>2024</v>
      </c>
      <c r="E137" s="780">
        <v>2025</v>
      </c>
      <c r="F137" s="780">
        <v>2026</v>
      </c>
      <c r="G137" s="774"/>
    </row>
    <row r="138" spans="1:7" ht="22.5" customHeight="1" thickBot="1">
      <c r="A138" s="774"/>
      <c r="B138" s="2418"/>
      <c r="C138" s="791" t="s">
        <v>22</v>
      </c>
      <c r="D138" s="791" t="s">
        <v>23</v>
      </c>
      <c r="E138" s="791" t="s">
        <v>23</v>
      </c>
      <c r="F138" s="791" t="s">
        <v>23</v>
      </c>
      <c r="G138" s="774"/>
    </row>
    <row r="139" spans="1:7" ht="16.5" thickBot="1">
      <c r="A139" s="774"/>
      <c r="B139" s="788" t="s">
        <v>33</v>
      </c>
      <c r="C139" s="793">
        <v>1</v>
      </c>
      <c r="D139" s="793">
        <v>1</v>
      </c>
      <c r="E139" s="793">
        <v>1</v>
      </c>
      <c r="F139" s="793">
        <v>1</v>
      </c>
      <c r="G139" s="774"/>
    </row>
    <row r="140" spans="1:7" ht="16.5" thickBot="1">
      <c r="A140" s="774"/>
      <c r="B140" s="788" t="s">
        <v>602</v>
      </c>
      <c r="C140" s="793">
        <v>2200000</v>
      </c>
      <c r="D140" s="793">
        <f>D169</f>
        <v>2200000</v>
      </c>
      <c r="E140" s="793">
        <f t="shared" ref="E140:F140" si="14">E169</f>
        <v>2200000</v>
      </c>
      <c r="F140" s="793">
        <f t="shared" si="14"/>
        <v>2200000</v>
      </c>
      <c r="G140" s="774"/>
    </row>
    <row r="141" spans="1:7" ht="16.5" thickBot="1">
      <c r="A141" s="774"/>
      <c r="B141" s="788" t="s">
        <v>603</v>
      </c>
      <c r="C141" s="793">
        <v>2200000</v>
      </c>
      <c r="D141" s="793">
        <f t="shared" ref="D141:F141" si="15">D140/D139</f>
        <v>2200000</v>
      </c>
      <c r="E141" s="793">
        <f t="shared" si="15"/>
        <v>2200000</v>
      </c>
      <c r="F141" s="793">
        <f t="shared" si="15"/>
        <v>2200000</v>
      </c>
      <c r="G141" s="774"/>
    </row>
    <row r="142" spans="1:7" ht="16.5" thickBot="1">
      <c r="A142" s="774"/>
      <c r="B142" s="788" t="s">
        <v>604</v>
      </c>
      <c r="C142" s="790" t="s">
        <v>627</v>
      </c>
      <c r="D142" s="795">
        <f>D139/C139-1</f>
        <v>0</v>
      </c>
      <c r="E142" s="795">
        <f t="shared" ref="E142:F144" si="16">E139/D139-1</f>
        <v>0</v>
      </c>
      <c r="F142" s="795">
        <f t="shared" si="16"/>
        <v>0</v>
      </c>
      <c r="G142" s="774"/>
    </row>
    <row r="143" spans="1:7" ht="16.5" thickBot="1">
      <c r="A143" s="774"/>
      <c r="B143" s="788" t="s">
        <v>605</v>
      </c>
      <c r="C143" s="790" t="s">
        <v>627</v>
      </c>
      <c r="D143" s="795">
        <f>D140/C140-1</f>
        <v>0</v>
      </c>
      <c r="E143" s="795">
        <f t="shared" si="16"/>
        <v>0</v>
      </c>
      <c r="F143" s="795">
        <f t="shared" si="16"/>
        <v>0</v>
      </c>
      <c r="G143" s="774"/>
    </row>
    <row r="144" spans="1:7" ht="16.5" thickBot="1">
      <c r="A144" s="774"/>
      <c r="B144" s="788" t="s">
        <v>47</v>
      </c>
      <c r="C144" s="790" t="s">
        <v>627</v>
      </c>
      <c r="D144" s="795">
        <f>D141/C141-1</f>
        <v>0</v>
      </c>
      <c r="E144" s="795">
        <f t="shared" si="16"/>
        <v>0</v>
      </c>
      <c r="F144" s="795">
        <f t="shared" si="16"/>
        <v>0</v>
      </c>
      <c r="G144" s="774"/>
    </row>
    <row r="145" spans="1:7" ht="16.5" thickBot="1">
      <c r="A145" s="774"/>
      <c r="B145" s="2419" t="s">
        <v>1132</v>
      </c>
      <c r="C145" s="2420"/>
      <c r="D145" s="2420"/>
      <c r="E145" s="2420"/>
      <c r="F145" s="2421"/>
      <c r="G145" s="774"/>
    </row>
    <row r="146" spans="1:7" ht="12.75" customHeight="1">
      <c r="A146" s="774"/>
      <c r="B146" s="2417"/>
      <c r="C146" s="780">
        <v>2023</v>
      </c>
      <c r="D146" s="780">
        <v>2024</v>
      </c>
      <c r="E146" s="780">
        <v>2025</v>
      </c>
      <c r="F146" s="780">
        <v>2026</v>
      </c>
      <c r="G146" s="774"/>
    </row>
    <row r="147" spans="1:7" ht="27" customHeight="1" thickBot="1">
      <c r="A147" s="774"/>
      <c r="B147" s="2418"/>
      <c r="C147" s="791" t="s">
        <v>22</v>
      </c>
      <c r="D147" s="791" t="s">
        <v>23</v>
      </c>
      <c r="E147" s="791" t="s">
        <v>23</v>
      </c>
      <c r="F147" s="791" t="s">
        <v>23</v>
      </c>
      <c r="G147" s="774"/>
    </row>
    <row r="148" spans="1:7" ht="16.5" thickBot="1">
      <c r="A148" s="774"/>
      <c r="B148" s="796" t="s">
        <v>607</v>
      </c>
      <c r="C148" s="798"/>
      <c r="D148" s="798">
        <f>D149+D150</f>
        <v>0</v>
      </c>
      <c r="E148" s="798">
        <f t="shared" ref="E148:F148" si="17">E149+E150</f>
        <v>0</v>
      </c>
      <c r="F148" s="798">
        <f t="shared" si="17"/>
        <v>0</v>
      </c>
      <c r="G148" s="774"/>
    </row>
    <row r="149" spans="1:7" ht="16.5" thickBot="1">
      <c r="A149" s="774"/>
      <c r="B149" s="799" t="s">
        <v>608</v>
      </c>
      <c r="C149" s="801"/>
      <c r="D149" s="801"/>
      <c r="E149" s="801"/>
      <c r="F149" s="801"/>
      <c r="G149" s="774"/>
    </row>
    <row r="150" spans="1:7" ht="16.5" thickBot="1">
      <c r="A150" s="774"/>
      <c r="B150" s="799" t="s">
        <v>609</v>
      </c>
      <c r="C150" s="803"/>
      <c r="D150" s="803"/>
      <c r="E150" s="803"/>
      <c r="F150" s="803"/>
      <c r="G150" s="774"/>
    </row>
    <row r="151" spans="1:7" ht="32.25" thickBot="1">
      <c r="A151" s="774"/>
      <c r="B151" s="796" t="s">
        <v>610</v>
      </c>
      <c r="C151" s="798"/>
      <c r="D151" s="798">
        <f>D152+D153</f>
        <v>0</v>
      </c>
      <c r="E151" s="798">
        <f t="shared" ref="E151:F151" si="18">E152+E153</f>
        <v>0</v>
      </c>
      <c r="F151" s="798">
        <f t="shared" si="18"/>
        <v>0</v>
      </c>
      <c r="G151" s="774"/>
    </row>
    <row r="152" spans="1:7" ht="16.5" thickBot="1">
      <c r="A152" s="774"/>
      <c r="B152" s="799" t="s">
        <v>608</v>
      </c>
      <c r="C152" s="801"/>
      <c r="D152" s="798"/>
      <c r="E152" s="798"/>
      <c r="F152" s="798"/>
      <c r="G152" s="774"/>
    </row>
    <row r="153" spans="1:7" ht="16.5" thickBot="1">
      <c r="A153" s="774"/>
      <c r="B153" s="799" t="s">
        <v>609</v>
      </c>
      <c r="C153" s="803"/>
      <c r="D153" s="798"/>
      <c r="E153" s="798"/>
      <c r="F153" s="798"/>
      <c r="G153" s="774"/>
    </row>
    <row r="154" spans="1:7" ht="16.5" thickBot="1">
      <c r="A154" s="774"/>
      <c r="B154" s="796" t="s">
        <v>611</v>
      </c>
      <c r="C154" s="798">
        <v>2200000</v>
      </c>
      <c r="D154" s="798">
        <f>D155+D156</f>
        <v>2200000</v>
      </c>
      <c r="E154" s="798">
        <f t="shared" ref="E154:F154" si="19">E155+E156</f>
        <v>2200000</v>
      </c>
      <c r="F154" s="798">
        <f t="shared" si="19"/>
        <v>2200000</v>
      </c>
      <c r="G154" s="774"/>
    </row>
    <row r="155" spans="1:7" ht="16.5" thickBot="1">
      <c r="A155" s="774"/>
      <c r="B155" s="799" t="s">
        <v>608</v>
      </c>
      <c r="C155" s="801">
        <v>2200000</v>
      </c>
      <c r="D155" s="798">
        <v>2200000</v>
      </c>
      <c r="E155" s="798">
        <v>2200000</v>
      </c>
      <c r="F155" s="798">
        <v>2200000</v>
      </c>
      <c r="G155" s="774"/>
    </row>
    <row r="156" spans="1:7" ht="16.5" thickBot="1">
      <c r="A156" s="774"/>
      <c r="B156" s="799" t="s">
        <v>609</v>
      </c>
      <c r="C156" s="803"/>
      <c r="D156" s="798"/>
      <c r="E156" s="798"/>
      <c r="F156" s="798"/>
      <c r="G156" s="774"/>
    </row>
    <row r="157" spans="1:7" ht="16.5" thickBot="1">
      <c r="A157" s="774"/>
      <c r="B157" s="796" t="s">
        <v>612</v>
      </c>
      <c r="C157" s="803"/>
      <c r="D157" s="798"/>
      <c r="E157" s="798"/>
      <c r="F157" s="798"/>
      <c r="G157" s="774"/>
    </row>
    <row r="158" spans="1:7" ht="16.5" thickBot="1">
      <c r="A158" s="774"/>
      <c r="B158" s="799" t="s">
        <v>608</v>
      </c>
      <c r="C158" s="803"/>
      <c r="D158" s="798"/>
      <c r="E158" s="798"/>
      <c r="F158" s="798"/>
      <c r="G158" s="774"/>
    </row>
    <row r="159" spans="1:7" ht="16.5" thickBot="1">
      <c r="A159" s="774"/>
      <c r="B159" s="799" t="s">
        <v>609</v>
      </c>
      <c r="C159" s="803"/>
      <c r="D159" s="798"/>
      <c r="E159" s="798"/>
      <c r="F159" s="798"/>
      <c r="G159" s="774"/>
    </row>
    <row r="160" spans="1:7" ht="16.5" thickBot="1">
      <c r="A160" s="774"/>
      <c r="B160" s="796" t="s">
        <v>613</v>
      </c>
      <c r="C160" s="803"/>
      <c r="D160" s="798"/>
      <c r="E160" s="798"/>
      <c r="F160" s="798"/>
      <c r="G160" s="774"/>
    </row>
    <row r="161" spans="1:7" ht="16.5" thickBot="1">
      <c r="A161" s="774"/>
      <c r="B161" s="799" t="s">
        <v>608</v>
      </c>
      <c r="C161" s="803"/>
      <c r="D161" s="798"/>
      <c r="E161" s="798"/>
      <c r="F161" s="798"/>
      <c r="G161" s="774"/>
    </row>
    <row r="162" spans="1:7" ht="16.5" thickBot="1">
      <c r="A162" s="774"/>
      <c r="B162" s="799" t="s">
        <v>609</v>
      </c>
      <c r="C162" s="803"/>
      <c r="D162" s="798"/>
      <c r="E162" s="798"/>
      <c r="F162" s="798"/>
      <c r="G162" s="774"/>
    </row>
    <row r="163" spans="1:7" ht="16.5" thickBot="1">
      <c r="A163" s="774"/>
      <c r="B163" s="796" t="s">
        <v>614</v>
      </c>
      <c r="C163" s="803">
        <f>C164+C165</f>
        <v>0</v>
      </c>
      <c r="D163" s="798">
        <f t="shared" ref="D163:F163" si="20">D164+D165</f>
        <v>0</v>
      </c>
      <c r="E163" s="798">
        <f t="shared" si="20"/>
        <v>0</v>
      </c>
      <c r="F163" s="798">
        <f t="shared" si="20"/>
        <v>0</v>
      </c>
      <c r="G163" s="774"/>
    </row>
    <row r="164" spans="1:7" ht="16.5" thickBot="1">
      <c r="A164" s="774"/>
      <c r="B164" s="799" t="s">
        <v>608</v>
      </c>
      <c r="C164" s="801"/>
      <c r="D164" s="798"/>
      <c r="E164" s="798"/>
      <c r="F164" s="798"/>
      <c r="G164" s="774"/>
    </row>
    <row r="165" spans="1:7" ht="16.5" thickBot="1">
      <c r="A165" s="774"/>
      <c r="B165" s="799" t="s">
        <v>609</v>
      </c>
      <c r="C165" s="803"/>
      <c r="D165" s="798"/>
      <c r="E165" s="798"/>
      <c r="F165" s="798"/>
      <c r="G165" s="774"/>
    </row>
    <row r="166" spans="1:7" ht="32.25" thickBot="1">
      <c r="A166" s="774"/>
      <c r="B166" s="796" t="s">
        <v>615</v>
      </c>
      <c r="C166" s="803">
        <f>C167+C168</f>
        <v>0</v>
      </c>
      <c r="D166" s="803">
        <f t="shared" ref="D166:F166" si="21">D167+D168</f>
        <v>0</v>
      </c>
      <c r="E166" s="803">
        <f t="shared" si="21"/>
        <v>0</v>
      </c>
      <c r="F166" s="803">
        <f t="shared" si="21"/>
        <v>0</v>
      </c>
      <c r="G166" s="774"/>
    </row>
    <row r="167" spans="1:7" ht="16.5" thickBot="1">
      <c r="A167" s="774"/>
      <c r="B167" s="799" t="s">
        <v>608</v>
      </c>
      <c r="C167" s="803"/>
      <c r="D167" s="806"/>
      <c r="E167" s="806"/>
      <c r="F167" s="806"/>
      <c r="G167" s="774"/>
    </row>
    <row r="168" spans="1:7" ht="16.5" thickBot="1">
      <c r="A168" s="774"/>
      <c r="B168" s="799" t="s">
        <v>609</v>
      </c>
      <c r="C168" s="803"/>
      <c r="D168" s="807"/>
      <c r="E168" s="806"/>
      <c r="F168" s="806"/>
      <c r="G168" s="774"/>
    </row>
    <row r="169" spans="1:7" ht="16.5" thickBot="1">
      <c r="A169" s="774"/>
      <c r="B169" s="808" t="s">
        <v>616</v>
      </c>
      <c r="C169" s="803">
        <f>C166+C163+C160+C157+C154+C151+C148</f>
        <v>2200000</v>
      </c>
      <c r="D169" s="803">
        <f>D166+D163+D160+D157+D154+D151+D148</f>
        <v>2200000</v>
      </c>
      <c r="E169" s="803">
        <f t="shared" ref="E169:F169" si="22">E166+E163+E160+E157+E154+E151+E148</f>
        <v>2200000</v>
      </c>
      <c r="F169" s="803">
        <f t="shared" si="22"/>
        <v>2200000</v>
      </c>
      <c r="G169" s="774"/>
    </row>
    <row r="170" spans="1:7" ht="12.75" customHeight="1" thickBot="1">
      <c r="A170" s="774"/>
      <c r="B170" s="809" t="s">
        <v>617</v>
      </c>
      <c r="C170" s="810">
        <f>IF(C169-C140=0,0,"Error")</f>
        <v>0</v>
      </c>
      <c r="D170" s="810">
        <f>IF(D169-D140=0,0,"Error")</f>
        <v>0</v>
      </c>
      <c r="E170" s="810">
        <f>IF(E169-E140=0,0,"Error")</f>
        <v>0</v>
      </c>
      <c r="F170" s="810">
        <f>IF(F169-F140=0,0,"Error")</f>
        <v>0</v>
      </c>
      <c r="G170" s="774"/>
    </row>
    <row r="171" spans="1:7" ht="18.75" hidden="1" customHeight="1" thickBot="1">
      <c r="A171" s="774"/>
      <c r="B171" s="789" t="s">
        <v>655</v>
      </c>
      <c r="C171" s="2408" t="s">
        <v>1133</v>
      </c>
      <c r="D171" s="2425"/>
      <c r="E171" s="2425"/>
      <c r="F171" s="2427"/>
      <c r="G171" s="774"/>
    </row>
    <row r="172" spans="1:7" ht="31.5" hidden="1" customHeight="1" thickBot="1">
      <c r="A172" s="774"/>
      <c r="B172" s="788" t="s">
        <v>599</v>
      </c>
      <c r="C172" s="2411" t="s">
        <v>1133</v>
      </c>
      <c r="D172" s="2412"/>
      <c r="E172" s="2412"/>
      <c r="F172" s="2413"/>
      <c r="G172" s="774"/>
    </row>
    <row r="173" spans="1:7" ht="16.5" hidden="1" thickBot="1">
      <c r="A173" s="774"/>
      <c r="B173" s="788" t="s">
        <v>21</v>
      </c>
      <c r="C173" s="2414" t="s">
        <v>1131</v>
      </c>
      <c r="D173" s="2415"/>
      <c r="E173" s="2415"/>
      <c r="F173" s="2416"/>
      <c r="G173" s="774"/>
    </row>
    <row r="174" spans="1:7" ht="12.75" hidden="1" customHeight="1" thickBot="1">
      <c r="A174" s="774"/>
      <c r="B174" s="2417"/>
      <c r="C174" s="780">
        <v>2023</v>
      </c>
      <c r="D174" s="780">
        <v>2024</v>
      </c>
      <c r="E174" s="780">
        <v>2025</v>
      </c>
      <c r="F174" s="780">
        <v>2026</v>
      </c>
      <c r="G174" s="774"/>
    </row>
    <row r="175" spans="1:7" ht="9" hidden="1" customHeight="1" thickBot="1">
      <c r="A175" s="774"/>
      <c r="B175" s="2418"/>
      <c r="C175" s="791" t="s">
        <v>22</v>
      </c>
      <c r="D175" s="791" t="s">
        <v>23</v>
      </c>
      <c r="E175" s="791" t="s">
        <v>23</v>
      </c>
      <c r="F175" s="791" t="s">
        <v>23</v>
      </c>
      <c r="G175" s="774"/>
    </row>
    <row r="176" spans="1:7" ht="1.5" hidden="1" customHeight="1" thickBot="1">
      <c r="A176" s="774"/>
      <c r="B176" s="788" t="s">
        <v>33</v>
      </c>
      <c r="C176" s="793">
        <v>0</v>
      </c>
      <c r="D176" s="793">
        <v>0</v>
      </c>
      <c r="E176" s="793">
        <v>0</v>
      </c>
      <c r="F176" s="793">
        <v>0</v>
      </c>
      <c r="G176" s="774"/>
    </row>
    <row r="177" spans="1:7" ht="16.5" hidden="1" thickBot="1">
      <c r="A177" s="774"/>
      <c r="B177" s="788" t="s">
        <v>602</v>
      </c>
      <c r="C177" s="793">
        <f>C206</f>
        <v>0</v>
      </c>
      <c r="D177" s="793">
        <f>D206</f>
        <v>0</v>
      </c>
      <c r="E177" s="793">
        <f t="shared" ref="E177:F177" si="23">E206</f>
        <v>0</v>
      </c>
      <c r="F177" s="793">
        <f t="shared" si="23"/>
        <v>0</v>
      </c>
      <c r="G177" s="774"/>
    </row>
    <row r="178" spans="1:7" ht="16.5" hidden="1" thickBot="1">
      <c r="A178" s="774"/>
      <c r="B178" s="788" t="s">
        <v>603</v>
      </c>
      <c r="C178" s="793" t="e">
        <f>C177/C176</f>
        <v>#DIV/0!</v>
      </c>
      <c r="D178" s="793" t="e">
        <f t="shared" ref="D178:F178" si="24">D177/D176</f>
        <v>#DIV/0!</v>
      </c>
      <c r="E178" s="793" t="e">
        <f t="shared" si="24"/>
        <v>#DIV/0!</v>
      </c>
      <c r="F178" s="793" t="e">
        <f t="shared" si="24"/>
        <v>#DIV/0!</v>
      </c>
      <c r="G178" s="774"/>
    </row>
    <row r="179" spans="1:7" ht="16.5" hidden="1" thickBot="1">
      <c r="A179" s="774"/>
      <c r="B179" s="788" t="s">
        <v>604</v>
      </c>
      <c r="C179" s="790" t="s">
        <v>627</v>
      </c>
      <c r="D179" s="795" t="e">
        <f>D176/C176-1</f>
        <v>#DIV/0!</v>
      </c>
      <c r="E179" s="795" t="e">
        <f t="shared" ref="E179:F181" si="25">E176/D176-1</f>
        <v>#DIV/0!</v>
      </c>
      <c r="F179" s="795" t="e">
        <f t="shared" si="25"/>
        <v>#DIV/0!</v>
      </c>
      <c r="G179" s="774"/>
    </row>
    <row r="180" spans="1:7" ht="16.5" hidden="1" thickBot="1">
      <c r="A180" s="774"/>
      <c r="B180" s="788" t="s">
        <v>605</v>
      </c>
      <c r="C180" s="790" t="s">
        <v>627</v>
      </c>
      <c r="D180" s="795" t="e">
        <f>D177/C177-1</f>
        <v>#DIV/0!</v>
      </c>
      <c r="E180" s="795" t="e">
        <f t="shared" si="25"/>
        <v>#DIV/0!</v>
      </c>
      <c r="F180" s="795" t="e">
        <f t="shared" si="25"/>
        <v>#DIV/0!</v>
      </c>
      <c r="G180" s="774"/>
    </row>
    <row r="181" spans="1:7" ht="16.5" hidden="1" thickBot="1">
      <c r="A181" s="774"/>
      <c r="B181" s="788" t="s">
        <v>47</v>
      </c>
      <c r="C181" s="790" t="s">
        <v>627</v>
      </c>
      <c r="D181" s="795" t="e">
        <f>D178/C178-1</f>
        <v>#DIV/0!</v>
      </c>
      <c r="E181" s="795" t="e">
        <f t="shared" si="25"/>
        <v>#DIV/0!</v>
      </c>
      <c r="F181" s="795" t="e">
        <f t="shared" si="25"/>
        <v>#DIV/0!</v>
      </c>
      <c r="G181" s="774"/>
    </row>
    <row r="182" spans="1:7" ht="16.5" hidden="1" thickBot="1">
      <c r="A182" s="774"/>
      <c r="B182" s="2419" t="s">
        <v>1132</v>
      </c>
      <c r="C182" s="2420"/>
      <c r="D182" s="2420"/>
      <c r="E182" s="2420"/>
      <c r="F182" s="2421"/>
      <c r="G182" s="774"/>
    </row>
    <row r="183" spans="1:7" ht="1.5" hidden="1" customHeight="1" thickBot="1">
      <c r="A183" s="774"/>
      <c r="B183" s="2417"/>
      <c r="C183" s="780">
        <v>2023</v>
      </c>
      <c r="D183" s="780">
        <v>2024</v>
      </c>
      <c r="E183" s="780">
        <v>2025</v>
      </c>
      <c r="F183" s="780">
        <v>2026</v>
      </c>
      <c r="G183" s="774"/>
    </row>
    <row r="184" spans="1:7" ht="9" hidden="1" customHeight="1" thickBot="1">
      <c r="A184" s="774"/>
      <c r="B184" s="2418"/>
      <c r="C184" s="791" t="s">
        <v>22</v>
      </c>
      <c r="D184" s="791" t="s">
        <v>23</v>
      </c>
      <c r="E184" s="791" t="s">
        <v>23</v>
      </c>
      <c r="F184" s="791" t="s">
        <v>23</v>
      </c>
      <c r="G184" s="774"/>
    </row>
    <row r="185" spans="1:7" ht="16.5" hidden="1" thickBot="1">
      <c r="A185" s="774"/>
      <c r="B185" s="796" t="s">
        <v>607</v>
      </c>
      <c r="C185" s="798"/>
      <c r="D185" s="798">
        <f>D186+D187</f>
        <v>0</v>
      </c>
      <c r="E185" s="798">
        <f t="shared" ref="E185:F185" si="26">E186+E187</f>
        <v>0</v>
      </c>
      <c r="F185" s="798">
        <f t="shared" si="26"/>
        <v>0</v>
      </c>
      <c r="G185" s="774"/>
    </row>
    <row r="186" spans="1:7" ht="16.5" hidden="1" thickBot="1">
      <c r="A186" s="774"/>
      <c r="B186" s="799" t="s">
        <v>608</v>
      </c>
      <c r="C186" s="801"/>
      <c r="D186" s="801"/>
      <c r="E186" s="801"/>
      <c r="F186" s="801"/>
      <c r="G186" s="774"/>
    </row>
    <row r="187" spans="1:7" ht="16.5" hidden="1" thickBot="1">
      <c r="A187" s="774"/>
      <c r="B187" s="799" t="s">
        <v>609</v>
      </c>
      <c r="C187" s="803"/>
      <c r="D187" s="803"/>
      <c r="E187" s="803"/>
      <c r="F187" s="803"/>
      <c r="G187" s="774"/>
    </row>
    <row r="188" spans="1:7" ht="32.25" hidden="1" thickBot="1">
      <c r="A188" s="774"/>
      <c r="B188" s="796" t="s">
        <v>610</v>
      </c>
      <c r="C188" s="798"/>
      <c r="D188" s="798">
        <f>D189+D190</f>
        <v>0</v>
      </c>
      <c r="E188" s="798">
        <f t="shared" ref="E188:F188" si="27">E189+E190</f>
        <v>0</v>
      </c>
      <c r="F188" s="798">
        <f t="shared" si="27"/>
        <v>0</v>
      </c>
      <c r="G188" s="774"/>
    </row>
    <row r="189" spans="1:7" ht="16.5" hidden="1" thickBot="1">
      <c r="A189" s="774"/>
      <c r="B189" s="799" t="s">
        <v>608</v>
      </c>
      <c r="C189" s="801"/>
      <c r="D189" s="798"/>
      <c r="E189" s="798"/>
      <c r="F189" s="798"/>
      <c r="G189" s="774"/>
    </row>
    <row r="190" spans="1:7" ht="16.5" hidden="1" thickBot="1">
      <c r="A190" s="774"/>
      <c r="B190" s="799" t="s">
        <v>609</v>
      </c>
      <c r="C190" s="803"/>
      <c r="D190" s="798"/>
      <c r="E190" s="798"/>
      <c r="F190" s="798"/>
      <c r="G190" s="774"/>
    </row>
    <row r="191" spans="1:7" ht="16.5" hidden="1" thickBot="1">
      <c r="A191" s="774"/>
      <c r="B191" s="796" t="s">
        <v>611</v>
      </c>
      <c r="C191" s="798">
        <f>C192+C193</f>
        <v>0</v>
      </c>
      <c r="D191" s="798">
        <f>D192+D193</f>
        <v>0</v>
      </c>
      <c r="E191" s="798">
        <f t="shared" ref="E191:F191" si="28">E192+E193</f>
        <v>0</v>
      </c>
      <c r="F191" s="798">
        <f t="shared" si="28"/>
        <v>0</v>
      </c>
      <c r="G191" s="774"/>
    </row>
    <row r="192" spans="1:7" ht="16.5" hidden="1" thickBot="1">
      <c r="A192" s="774"/>
      <c r="B192" s="799" t="s">
        <v>608</v>
      </c>
      <c r="C192" s="815"/>
      <c r="D192" s="816"/>
      <c r="E192" s="816"/>
      <c r="F192" s="816"/>
      <c r="G192" s="774"/>
    </row>
    <row r="193" spans="1:7" ht="16.5" hidden="1" thickBot="1">
      <c r="A193" s="774"/>
      <c r="B193" s="799" t="s">
        <v>609</v>
      </c>
      <c r="C193" s="803"/>
      <c r="D193" s="798"/>
      <c r="E193" s="798"/>
      <c r="F193" s="798"/>
      <c r="G193" s="774"/>
    </row>
    <row r="194" spans="1:7" ht="16.5" hidden="1" thickBot="1">
      <c r="A194" s="774"/>
      <c r="B194" s="796" t="s">
        <v>612</v>
      </c>
      <c r="C194" s="803"/>
      <c r="D194" s="798"/>
      <c r="E194" s="798"/>
      <c r="F194" s="798"/>
      <c r="G194" s="774"/>
    </row>
    <row r="195" spans="1:7" ht="16.5" hidden="1" thickBot="1">
      <c r="A195" s="774"/>
      <c r="B195" s="799" t="s">
        <v>608</v>
      </c>
      <c r="C195" s="803"/>
      <c r="D195" s="798"/>
      <c r="E195" s="798"/>
      <c r="F195" s="798"/>
      <c r="G195" s="774"/>
    </row>
    <row r="196" spans="1:7" ht="16.5" hidden="1" thickBot="1">
      <c r="A196" s="774"/>
      <c r="B196" s="799" t="s">
        <v>609</v>
      </c>
      <c r="C196" s="803"/>
      <c r="D196" s="798"/>
      <c r="E196" s="798"/>
      <c r="F196" s="798"/>
      <c r="G196" s="774"/>
    </row>
    <row r="197" spans="1:7" ht="16.5" hidden="1" thickBot="1">
      <c r="A197" s="774"/>
      <c r="B197" s="796" t="s">
        <v>613</v>
      </c>
      <c r="C197" s="803"/>
      <c r="D197" s="798"/>
      <c r="E197" s="798"/>
      <c r="F197" s="798"/>
      <c r="G197" s="774"/>
    </row>
    <row r="198" spans="1:7" ht="16.5" hidden="1" thickBot="1">
      <c r="A198" s="774"/>
      <c r="B198" s="799" t="s">
        <v>608</v>
      </c>
      <c r="C198" s="803"/>
      <c r="D198" s="798"/>
      <c r="E198" s="798"/>
      <c r="F198" s="798"/>
      <c r="G198" s="774"/>
    </row>
    <row r="199" spans="1:7" ht="16.5" hidden="1" thickBot="1">
      <c r="A199" s="774"/>
      <c r="B199" s="799" t="s">
        <v>609</v>
      </c>
      <c r="C199" s="803"/>
      <c r="D199" s="798"/>
      <c r="E199" s="798"/>
      <c r="F199" s="798"/>
      <c r="G199" s="774"/>
    </row>
    <row r="200" spans="1:7" ht="16.5" hidden="1" thickBot="1">
      <c r="A200" s="774"/>
      <c r="B200" s="796" t="s">
        <v>614</v>
      </c>
      <c r="C200" s="803">
        <f>C201+C202</f>
        <v>0</v>
      </c>
      <c r="D200" s="798">
        <f t="shared" ref="D200:F200" si="29">D201+D202</f>
        <v>0</v>
      </c>
      <c r="E200" s="798">
        <f t="shared" si="29"/>
        <v>0</v>
      </c>
      <c r="F200" s="798">
        <f t="shared" si="29"/>
        <v>0</v>
      </c>
      <c r="G200" s="774"/>
    </row>
    <row r="201" spans="1:7" ht="16.5" hidden="1" thickBot="1">
      <c r="A201" s="774"/>
      <c r="B201" s="799" t="s">
        <v>608</v>
      </c>
      <c r="C201" s="801"/>
      <c r="D201" s="798"/>
      <c r="E201" s="798"/>
      <c r="F201" s="798"/>
      <c r="G201" s="774"/>
    </row>
    <row r="202" spans="1:7" ht="16.5" hidden="1" thickBot="1">
      <c r="A202" s="774"/>
      <c r="B202" s="799" t="s">
        <v>609</v>
      </c>
      <c r="C202" s="803"/>
      <c r="D202" s="798"/>
      <c r="E202" s="798"/>
      <c r="F202" s="798"/>
      <c r="G202" s="774"/>
    </row>
    <row r="203" spans="1:7" ht="32.25" hidden="1" thickBot="1">
      <c r="A203" s="774"/>
      <c r="B203" s="796" t="s">
        <v>615</v>
      </c>
      <c r="C203" s="803">
        <f>C204+C205</f>
        <v>0</v>
      </c>
      <c r="D203" s="803">
        <f t="shared" ref="D203:F203" si="30">D204+D205</f>
        <v>0</v>
      </c>
      <c r="E203" s="803">
        <f t="shared" si="30"/>
        <v>0</v>
      </c>
      <c r="F203" s="803">
        <f t="shared" si="30"/>
        <v>0</v>
      </c>
      <c r="G203" s="774"/>
    </row>
    <row r="204" spans="1:7" ht="16.5" hidden="1" thickBot="1">
      <c r="A204" s="774"/>
      <c r="B204" s="799" t="s">
        <v>608</v>
      </c>
      <c r="C204" s="803"/>
      <c r="D204" s="806"/>
      <c r="E204" s="806"/>
      <c r="F204" s="806"/>
      <c r="G204" s="774"/>
    </row>
    <row r="205" spans="1:7" ht="16.5" hidden="1" thickBot="1">
      <c r="A205" s="774"/>
      <c r="B205" s="799" t="s">
        <v>609</v>
      </c>
      <c r="C205" s="803"/>
      <c r="D205" s="807"/>
      <c r="E205" s="806"/>
      <c r="F205" s="806"/>
      <c r="G205" s="774"/>
    </row>
    <row r="206" spans="1:7" ht="16.5" hidden="1" thickBot="1">
      <c r="A206" s="774"/>
      <c r="B206" s="808" t="s">
        <v>660</v>
      </c>
      <c r="C206" s="803">
        <f>C203+C200+C197+C194+C191+C188+C185</f>
        <v>0</v>
      </c>
      <c r="D206" s="803">
        <f>D203+D200+D197+D194+D191+D188+D185</f>
        <v>0</v>
      </c>
      <c r="E206" s="803">
        <f t="shared" ref="E206:F206" si="31">E203+E200+E197+E194+E191+E188+E185</f>
        <v>0</v>
      </c>
      <c r="F206" s="803">
        <f t="shared" si="31"/>
        <v>0</v>
      </c>
      <c r="G206" s="774"/>
    </row>
    <row r="207" spans="1:7" ht="16.5" hidden="1" thickBot="1">
      <c r="A207" s="774"/>
      <c r="B207" s="809" t="s">
        <v>617</v>
      </c>
      <c r="C207" s="810">
        <f>IF(C206-C177=0,0,"Error")</f>
        <v>0</v>
      </c>
      <c r="D207" s="810">
        <f>IF(D206-D177=0,0,"Error")</f>
        <v>0</v>
      </c>
      <c r="E207" s="810">
        <f>IF(E206-E177=0,0,"Error")</f>
        <v>0</v>
      </c>
      <c r="F207" s="810">
        <f>IF(F206-F177=0,0,"Error")</f>
        <v>0</v>
      </c>
      <c r="G207" s="774"/>
    </row>
    <row r="208" spans="1:7" ht="16.5" thickBot="1">
      <c r="A208" s="774"/>
      <c r="B208" s="2405" t="s">
        <v>618</v>
      </c>
      <c r="C208" s="2406"/>
      <c r="D208" s="2406"/>
      <c r="E208" s="2406"/>
      <c r="F208" s="2407"/>
      <c r="G208" s="774"/>
    </row>
    <row r="209" spans="1:7" ht="16.5" thickBot="1">
      <c r="A209" s="774"/>
      <c r="B209" s="2405" t="s">
        <v>619</v>
      </c>
      <c r="C209" s="2406"/>
      <c r="D209" s="2406"/>
      <c r="E209" s="2406"/>
      <c r="F209" s="2407"/>
      <c r="G209" s="774"/>
    </row>
    <row r="210" spans="1:7" ht="16.5" thickBot="1">
      <c r="A210" s="774"/>
      <c r="B210" s="789" t="s">
        <v>620</v>
      </c>
      <c r="C210" s="2441" t="s">
        <v>775</v>
      </c>
      <c r="D210" s="2442"/>
      <c r="E210" s="2443"/>
      <c r="F210" s="2444"/>
      <c r="G210" s="774"/>
    </row>
    <row r="211" spans="1:7" ht="48.75" customHeight="1" thickBot="1">
      <c r="A211" s="774"/>
      <c r="B211" s="789" t="s">
        <v>622</v>
      </c>
      <c r="C211" s="817" t="s">
        <v>775</v>
      </c>
      <c r="D211" s="818" t="s">
        <v>624</v>
      </c>
      <c r="E211" s="2445" t="s">
        <v>1134</v>
      </c>
      <c r="F211" s="2446"/>
      <c r="G211" s="774"/>
    </row>
    <row r="212" spans="1:7" ht="16.5" thickBot="1">
      <c r="A212" s="774"/>
      <c r="B212" s="819"/>
      <c r="C212" s="2447"/>
      <c r="D212" s="2448"/>
      <c r="E212" s="2449"/>
      <c r="F212" s="2450"/>
      <c r="G212" s="774"/>
    </row>
    <row r="213" spans="1:7" ht="17.25" customHeight="1" thickBot="1">
      <c r="A213" s="774"/>
      <c r="B213" s="788" t="s">
        <v>599</v>
      </c>
      <c r="C213" s="2429" t="s">
        <v>775</v>
      </c>
      <c r="D213" s="2430"/>
      <c r="E213" s="2430"/>
      <c r="F213" s="2431"/>
      <c r="G213" s="774"/>
    </row>
    <row r="214" spans="1:7" ht="16.5" thickBot="1">
      <c r="A214" s="774"/>
      <c r="B214" s="788" t="s">
        <v>21</v>
      </c>
      <c r="C214" s="2432" t="s">
        <v>279</v>
      </c>
      <c r="D214" s="2433"/>
      <c r="E214" s="2433"/>
      <c r="F214" s="2434"/>
      <c r="G214" s="774"/>
    </row>
    <row r="215" spans="1:7" ht="12.75" customHeight="1">
      <c r="A215" s="774"/>
      <c r="B215" s="2417"/>
      <c r="C215" s="780">
        <v>2023</v>
      </c>
      <c r="D215" s="780">
        <v>2024</v>
      </c>
      <c r="E215" s="780">
        <v>2025</v>
      </c>
      <c r="F215" s="780">
        <v>2026</v>
      </c>
      <c r="G215" s="774"/>
    </row>
    <row r="216" spans="1:7" ht="18.75" customHeight="1" thickBot="1">
      <c r="A216" s="774"/>
      <c r="B216" s="2418"/>
      <c r="C216" s="791" t="s">
        <v>22</v>
      </c>
      <c r="D216" s="791" t="s">
        <v>23</v>
      </c>
      <c r="E216" s="791" t="s">
        <v>23</v>
      </c>
      <c r="F216" s="791" t="s">
        <v>23</v>
      </c>
      <c r="G216" s="774"/>
    </row>
    <row r="217" spans="1:7" ht="16.5" thickBot="1">
      <c r="A217" s="774"/>
      <c r="B217" s="788" t="s">
        <v>33</v>
      </c>
      <c r="C217" s="793">
        <v>1</v>
      </c>
      <c r="D217" s="793">
        <v>1</v>
      </c>
      <c r="E217" s="793">
        <v>1</v>
      </c>
      <c r="F217" s="793">
        <v>1</v>
      </c>
      <c r="G217" s="774"/>
    </row>
    <row r="218" spans="1:7" ht="16.5" thickBot="1">
      <c r="A218" s="774"/>
      <c r="B218" s="788" t="s">
        <v>602</v>
      </c>
      <c r="C218" s="793">
        <f t="shared" ref="C218:F218" si="32">C236</f>
        <v>40926</v>
      </c>
      <c r="D218" s="793">
        <f t="shared" si="32"/>
        <v>20000</v>
      </c>
      <c r="E218" s="793">
        <f t="shared" si="32"/>
        <v>10000</v>
      </c>
      <c r="F218" s="793">
        <f t="shared" si="32"/>
        <v>20000</v>
      </c>
      <c r="G218" s="794"/>
    </row>
    <row r="219" spans="1:7" ht="16.5" thickBot="1">
      <c r="A219" s="774"/>
      <c r="B219" s="788" t="s">
        <v>603</v>
      </c>
      <c r="C219" s="793">
        <f t="shared" ref="C219:F219" si="33">C218/C217</f>
        <v>40926</v>
      </c>
      <c r="D219" s="793">
        <f t="shared" si="33"/>
        <v>20000</v>
      </c>
      <c r="E219" s="793">
        <f t="shared" si="33"/>
        <v>10000</v>
      </c>
      <c r="F219" s="793">
        <f t="shared" si="33"/>
        <v>20000</v>
      </c>
      <c r="G219" s="794"/>
    </row>
    <row r="220" spans="1:7" ht="16.5" thickBot="1">
      <c r="A220" s="774"/>
      <c r="B220" s="788" t="s">
        <v>604</v>
      </c>
      <c r="C220" s="790" t="s">
        <v>627</v>
      </c>
      <c r="D220" s="795">
        <f>D217/C217-1</f>
        <v>0</v>
      </c>
      <c r="E220" s="795">
        <f t="shared" ref="E220:F222" si="34">E217/D217-1</f>
        <v>0</v>
      </c>
      <c r="F220" s="795">
        <f t="shared" si="34"/>
        <v>0</v>
      </c>
      <c r="G220" s="794"/>
    </row>
    <row r="221" spans="1:7" ht="16.5" thickBot="1">
      <c r="A221" s="774"/>
      <c r="B221" s="788" t="s">
        <v>605</v>
      </c>
      <c r="C221" s="790" t="s">
        <v>627</v>
      </c>
      <c r="D221" s="795">
        <f>D218/C218-1</f>
        <v>-0.51131310169574351</v>
      </c>
      <c r="E221" s="795">
        <f t="shared" si="34"/>
        <v>-0.5</v>
      </c>
      <c r="F221" s="795">
        <f t="shared" si="34"/>
        <v>1</v>
      </c>
      <c r="G221" s="794"/>
    </row>
    <row r="222" spans="1:7" ht="16.5" thickBot="1">
      <c r="A222" s="774"/>
      <c r="B222" s="788" t="s">
        <v>47</v>
      </c>
      <c r="C222" s="790" t="s">
        <v>627</v>
      </c>
      <c r="D222" s="795">
        <f>D219/C219-1</f>
        <v>-0.51131310169574351</v>
      </c>
      <c r="E222" s="795">
        <f t="shared" si="34"/>
        <v>-0.5</v>
      </c>
      <c r="F222" s="795">
        <f t="shared" si="34"/>
        <v>1</v>
      </c>
      <c r="G222" s="794"/>
    </row>
    <row r="223" spans="1:7" ht="16.5" thickBot="1">
      <c r="A223" s="774"/>
      <c r="B223" s="2419" t="s">
        <v>1135</v>
      </c>
      <c r="C223" s="2420"/>
      <c r="D223" s="2420"/>
      <c r="E223" s="2420"/>
      <c r="F223" s="2421"/>
      <c r="G223" s="794"/>
    </row>
    <row r="224" spans="1:7" ht="12.75" customHeight="1">
      <c r="A224" s="774"/>
      <c r="B224" s="2417"/>
      <c r="C224" s="780">
        <v>2023</v>
      </c>
      <c r="D224" s="780">
        <v>2024</v>
      </c>
      <c r="E224" s="780">
        <v>2025</v>
      </c>
      <c r="F224" s="780">
        <v>2026</v>
      </c>
      <c r="G224" s="794"/>
    </row>
    <row r="225" spans="1:11" ht="18" customHeight="1" thickBot="1">
      <c r="A225" s="774"/>
      <c r="B225" s="2418"/>
      <c r="C225" s="791" t="s">
        <v>22</v>
      </c>
      <c r="D225" s="791" t="s">
        <v>23</v>
      </c>
      <c r="E225" s="791" t="s">
        <v>23</v>
      </c>
      <c r="F225" s="791" t="s">
        <v>23</v>
      </c>
      <c r="G225" s="794"/>
    </row>
    <row r="226" spans="1:11" ht="16.5" thickBot="1">
      <c r="A226" s="774"/>
      <c r="B226" s="796" t="s">
        <v>629</v>
      </c>
      <c r="C226" s="798">
        <f>C227+C228+C229+C230</f>
        <v>0</v>
      </c>
      <c r="D226" s="798">
        <f t="shared" ref="D226:F226" si="35">D227+D228+D229+D230</f>
        <v>0</v>
      </c>
      <c r="E226" s="798">
        <f t="shared" si="35"/>
        <v>0</v>
      </c>
      <c r="F226" s="798">
        <f t="shared" si="35"/>
        <v>0</v>
      </c>
      <c r="G226" s="794"/>
    </row>
    <row r="227" spans="1:11" ht="16.5" thickBot="1">
      <c r="A227" s="774"/>
      <c r="B227" s="799" t="s">
        <v>608</v>
      </c>
      <c r="C227" s="798"/>
      <c r="D227" s="798"/>
      <c r="E227" s="798"/>
      <c r="F227" s="798"/>
      <c r="G227" s="794"/>
      <c r="H227" s="2435"/>
      <c r="I227" s="2435"/>
      <c r="J227" s="2435"/>
      <c r="K227" s="2436"/>
    </row>
    <row r="228" spans="1:11" ht="16.5" thickBot="1">
      <c r="A228" s="774"/>
      <c r="B228" s="799" t="s">
        <v>673</v>
      </c>
      <c r="C228" s="798"/>
      <c r="D228" s="798"/>
      <c r="E228" s="798"/>
      <c r="F228" s="798"/>
      <c r="G228" s="794"/>
      <c r="H228" s="2437"/>
      <c r="I228" s="2437"/>
      <c r="J228" s="2437"/>
      <c r="K228" s="2438"/>
    </row>
    <row r="229" spans="1:11" ht="16.5" thickBot="1">
      <c r="A229" s="774"/>
      <c r="B229" s="799" t="s">
        <v>631</v>
      </c>
      <c r="C229" s="798"/>
      <c r="D229" s="798"/>
      <c r="E229" s="798"/>
      <c r="F229" s="798"/>
      <c r="G229" s="794"/>
      <c r="H229" s="2439"/>
      <c r="I229" s="2439"/>
      <c r="J229" s="2439"/>
      <c r="K229" s="2440"/>
    </row>
    <row r="230" spans="1:11" ht="16.5" thickBot="1">
      <c r="A230" s="774"/>
      <c r="B230" s="799" t="s">
        <v>632</v>
      </c>
      <c r="C230" s="798"/>
      <c r="D230" s="798"/>
      <c r="E230" s="798"/>
      <c r="F230" s="798"/>
      <c r="G230" s="794"/>
    </row>
    <row r="231" spans="1:11" ht="16.5" thickBot="1">
      <c r="A231" s="774"/>
      <c r="B231" s="796" t="s">
        <v>633</v>
      </c>
      <c r="C231" s="803">
        <f t="shared" ref="C231:F231" si="36">C232+C233+C234+C235</f>
        <v>40926</v>
      </c>
      <c r="D231" s="803">
        <f t="shared" si="36"/>
        <v>20000</v>
      </c>
      <c r="E231" s="803">
        <f t="shared" si="36"/>
        <v>10000</v>
      </c>
      <c r="F231" s="803">
        <f t="shared" si="36"/>
        <v>20000</v>
      </c>
      <c r="G231" s="794"/>
    </row>
    <row r="232" spans="1:11" ht="16.5" thickBot="1">
      <c r="A232" s="774"/>
      <c r="B232" s="799" t="s">
        <v>608</v>
      </c>
      <c r="C232" s="801">
        <v>40926</v>
      </c>
      <c r="D232" s="803">
        <v>20000</v>
      </c>
      <c r="E232" s="803">
        <v>10000</v>
      </c>
      <c r="F232" s="803">
        <v>20000</v>
      </c>
      <c r="G232" s="794"/>
    </row>
    <row r="233" spans="1:11" ht="16.5" thickBot="1">
      <c r="A233" s="774"/>
      <c r="B233" s="799" t="s">
        <v>673</v>
      </c>
      <c r="C233" s="803"/>
      <c r="D233" s="798"/>
      <c r="E233" s="798"/>
      <c r="F233" s="798"/>
      <c r="G233" s="794"/>
    </row>
    <row r="234" spans="1:11" ht="16.5" thickBot="1">
      <c r="A234" s="774"/>
      <c r="B234" s="799" t="s">
        <v>631</v>
      </c>
      <c r="C234" s="803"/>
      <c r="D234" s="798"/>
      <c r="E234" s="798"/>
      <c r="F234" s="798"/>
      <c r="G234" s="794"/>
    </row>
    <row r="235" spans="1:11" ht="16.5" thickBot="1">
      <c r="A235" s="774"/>
      <c r="B235" s="799" t="s">
        <v>632</v>
      </c>
      <c r="C235" s="803"/>
      <c r="D235" s="798"/>
      <c r="E235" s="798"/>
      <c r="F235" s="798"/>
      <c r="G235" s="794"/>
    </row>
    <row r="236" spans="1:11" ht="16.5" thickBot="1">
      <c r="A236" s="774"/>
      <c r="B236" s="820" t="s">
        <v>616</v>
      </c>
      <c r="C236" s="803">
        <f>C226+C231</f>
        <v>40926</v>
      </c>
      <c r="D236" s="803">
        <f t="shared" ref="D236:F236" si="37">D226+D231</f>
        <v>20000</v>
      </c>
      <c r="E236" s="803">
        <f t="shared" si="37"/>
        <v>10000</v>
      </c>
      <c r="F236" s="803">
        <f t="shared" si="37"/>
        <v>20000</v>
      </c>
      <c r="G236" s="794"/>
    </row>
    <row r="237" spans="1:11" ht="25.5" hidden="1" customHeight="1" thickBot="1">
      <c r="A237" s="774"/>
      <c r="B237" s="821" t="s">
        <v>827</v>
      </c>
      <c r="C237" s="2447"/>
      <c r="D237" s="2449"/>
      <c r="E237" s="2449"/>
      <c r="F237" s="2450"/>
      <c r="G237" s="794"/>
    </row>
    <row r="238" spans="1:11" ht="48" hidden="1" thickBot="1">
      <c r="A238" s="774"/>
      <c r="B238" s="789" t="s">
        <v>729</v>
      </c>
      <c r="C238" s="822"/>
      <c r="D238" s="823" t="s">
        <v>624</v>
      </c>
      <c r="E238" s="2454"/>
      <c r="F238" s="2455"/>
      <c r="G238" s="794"/>
    </row>
    <row r="239" spans="1:11" ht="17.25" hidden="1" customHeight="1" thickBot="1">
      <c r="A239" s="774"/>
      <c r="B239" s="788" t="s">
        <v>599</v>
      </c>
      <c r="C239" s="2429"/>
      <c r="D239" s="2430"/>
      <c r="E239" s="2430"/>
      <c r="F239" s="2431"/>
      <c r="G239" s="794"/>
    </row>
    <row r="240" spans="1:11" ht="16.5" hidden="1" thickBot="1">
      <c r="A240" s="774"/>
      <c r="B240" s="788" t="s">
        <v>21</v>
      </c>
      <c r="C240" s="2432"/>
      <c r="D240" s="2433"/>
      <c r="E240" s="2433"/>
      <c r="F240" s="2434"/>
      <c r="G240" s="794"/>
    </row>
    <row r="241" spans="1:7" ht="12.75" hidden="1" customHeight="1" thickBot="1">
      <c r="A241" s="774"/>
      <c r="B241" s="2417"/>
      <c r="C241" s="780">
        <v>2022</v>
      </c>
      <c r="D241" s="780">
        <v>2023</v>
      </c>
      <c r="E241" s="780">
        <v>2024</v>
      </c>
      <c r="F241" s="780">
        <v>2025</v>
      </c>
      <c r="G241" s="794"/>
    </row>
    <row r="242" spans="1:7" ht="9" hidden="1" customHeight="1" thickBot="1">
      <c r="A242" s="774"/>
      <c r="B242" s="2418"/>
      <c r="C242" s="791" t="s">
        <v>22</v>
      </c>
      <c r="D242" s="791" t="s">
        <v>23</v>
      </c>
      <c r="E242" s="791" t="s">
        <v>23</v>
      </c>
      <c r="F242" s="791" t="s">
        <v>23</v>
      </c>
      <c r="G242" s="794"/>
    </row>
    <row r="243" spans="1:7" ht="16.5" hidden="1" thickBot="1">
      <c r="A243" s="774"/>
      <c r="B243" s="788" t="s">
        <v>33</v>
      </c>
      <c r="C243" s="788"/>
      <c r="D243" s="790"/>
      <c r="E243" s="790"/>
      <c r="F243" s="788"/>
      <c r="G243" s="794"/>
    </row>
    <row r="244" spans="1:7" ht="16.5" hidden="1" thickBot="1">
      <c r="A244" s="774"/>
      <c r="B244" s="788" t="s">
        <v>602</v>
      </c>
      <c r="C244" s="793">
        <f>C262</f>
        <v>0</v>
      </c>
      <c r="D244" s="793">
        <f t="shared" ref="D244:F244" si="38">D262</f>
        <v>0</v>
      </c>
      <c r="E244" s="793">
        <f t="shared" si="38"/>
        <v>0</v>
      </c>
      <c r="F244" s="793">
        <f t="shared" si="38"/>
        <v>0</v>
      </c>
      <c r="G244" s="794"/>
    </row>
    <row r="245" spans="1:7" ht="16.5" hidden="1" thickBot="1">
      <c r="A245" s="774"/>
      <c r="B245" s="788" t="s">
        <v>603</v>
      </c>
      <c r="C245" s="793" t="e">
        <f>C244/C243</f>
        <v>#DIV/0!</v>
      </c>
      <c r="D245" s="793" t="e">
        <f t="shared" ref="D245:F245" si="39">D244/D243</f>
        <v>#DIV/0!</v>
      </c>
      <c r="E245" s="793" t="e">
        <f t="shared" si="39"/>
        <v>#DIV/0!</v>
      </c>
      <c r="F245" s="793" t="e">
        <f t="shared" si="39"/>
        <v>#DIV/0!</v>
      </c>
      <c r="G245" s="794"/>
    </row>
    <row r="246" spans="1:7" ht="16.5" hidden="1" thickBot="1">
      <c r="A246" s="774"/>
      <c r="B246" s="788" t="s">
        <v>604</v>
      </c>
      <c r="C246" s="790" t="s">
        <v>627</v>
      </c>
      <c r="D246" s="795" t="e">
        <f>D243/C243-1</f>
        <v>#DIV/0!</v>
      </c>
      <c r="E246" s="795" t="e">
        <f t="shared" ref="E246:F248" si="40">E243/D243-1</f>
        <v>#DIV/0!</v>
      </c>
      <c r="F246" s="795" t="e">
        <f t="shared" si="40"/>
        <v>#DIV/0!</v>
      </c>
      <c r="G246" s="794"/>
    </row>
    <row r="247" spans="1:7" ht="16.5" hidden="1" thickBot="1">
      <c r="A247" s="774"/>
      <c r="B247" s="788" t="s">
        <v>605</v>
      </c>
      <c r="C247" s="790" t="s">
        <v>627</v>
      </c>
      <c r="D247" s="795" t="e">
        <f>D244/C244-1</f>
        <v>#DIV/0!</v>
      </c>
      <c r="E247" s="795" t="e">
        <f t="shared" si="40"/>
        <v>#DIV/0!</v>
      </c>
      <c r="F247" s="795" t="e">
        <f t="shared" si="40"/>
        <v>#DIV/0!</v>
      </c>
      <c r="G247" s="794"/>
    </row>
    <row r="248" spans="1:7" ht="16.5" hidden="1" thickBot="1">
      <c r="A248" s="774"/>
      <c r="B248" s="788" t="s">
        <v>47</v>
      </c>
      <c r="C248" s="790" t="s">
        <v>627</v>
      </c>
      <c r="D248" s="795" t="e">
        <f>D245/C245-1</f>
        <v>#DIV/0!</v>
      </c>
      <c r="E248" s="795" t="e">
        <f t="shared" si="40"/>
        <v>#DIV/0!</v>
      </c>
      <c r="F248" s="795" t="e">
        <f t="shared" si="40"/>
        <v>#DIV/0!</v>
      </c>
      <c r="G248" s="794"/>
    </row>
    <row r="249" spans="1:7" ht="16.5" hidden="1" thickBot="1">
      <c r="A249" s="774"/>
      <c r="B249" s="2419" t="s">
        <v>1136</v>
      </c>
      <c r="C249" s="2420"/>
      <c r="D249" s="2420"/>
      <c r="E249" s="2420"/>
      <c r="F249" s="2421"/>
      <c r="G249" s="794"/>
    </row>
    <row r="250" spans="1:7" ht="12.75" hidden="1" customHeight="1" thickBot="1">
      <c r="A250" s="774"/>
      <c r="B250" s="2417"/>
      <c r="C250" s="780">
        <v>2022</v>
      </c>
      <c r="D250" s="780">
        <v>2023</v>
      </c>
      <c r="E250" s="780">
        <v>2024</v>
      </c>
      <c r="F250" s="780">
        <v>2025</v>
      </c>
      <c r="G250" s="794"/>
    </row>
    <row r="251" spans="1:7" ht="9" hidden="1" customHeight="1" thickBot="1">
      <c r="A251" s="774"/>
      <c r="B251" s="2418"/>
      <c r="C251" s="791" t="s">
        <v>22</v>
      </c>
      <c r="D251" s="791" t="s">
        <v>23</v>
      </c>
      <c r="E251" s="791" t="s">
        <v>23</v>
      </c>
      <c r="F251" s="791" t="s">
        <v>23</v>
      </c>
      <c r="G251" s="794"/>
    </row>
    <row r="252" spans="1:7" ht="16.5" hidden="1" thickBot="1">
      <c r="A252" s="774"/>
      <c r="B252" s="796" t="s">
        <v>629</v>
      </c>
      <c r="C252" s="798">
        <f>C253+C254+C255+C256</f>
        <v>0</v>
      </c>
      <c r="D252" s="798">
        <f t="shared" ref="D252:F252" si="41">D253+D254+D255+D256</f>
        <v>0</v>
      </c>
      <c r="E252" s="798">
        <f t="shared" si="41"/>
        <v>0</v>
      </c>
      <c r="F252" s="798">
        <f t="shared" si="41"/>
        <v>0</v>
      </c>
      <c r="G252" s="794"/>
    </row>
    <row r="253" spans="1:7" ht="16.5" hidden="1" thickBot="1">
      <c r="A253" s="774"/>
      <c r="B253" s="799" t="s">
        <v>608</v>
      </c>
      <c r="C253" s="798"/>
      <c r="D253" s="798"/>
      <c r="E253" s="798"/>
      <c r="F253" s="798"/>
      <c r="G253" s="794"/>
    </row>
    <row r="254" spans="1:7" ht="16.5" hidden="1" thickBot="1">
      <c r="A254" s="774"/>
      <c r="B254" s="799" t="s">
        <v>673</v>
      </c>
      <c r="C254" s="798"/>
      <c r="D254" s="798"/>
      <c r="E254" s="798"/>
      <c r="F254" s="798"/>
      <c r="G254" s="794"/>
    </row>
    <row r="255" spans="1:7" ht="16.5" hidden="1" thickBot="1">
      <c r="A255" s="774"/>
      <c r="B255" s="799" t="s">
        <v>631</v>
      </c>
      <c r="C255" s="798"/>
      <c r="D255" s="798"/>
      <c r="E255" s="798"/>
      <c r="F255" s="798"/>
      <c r="G255" s="794"/>
    </row>
    <row r="256" spans="1:7" ht="16.5" hidden="1" thickBot="1">
      <c r="A256" s="774"/>
      <c r="B256" s="799" t="s">
        <v>632</v>
      </c>
      <c r="C256" s="798"/>
      <c r="D256" s="798"/>
      <c r="E256" s="798"/>
      <c r="F256" s="798"/>
      <c r="G256" s="794"/>
    </row>
    <row r="257" spans="1:7" ht="16.5" hidden="1" thickBot="1">
      <c r="A257" s="774"/>
      <c r="B257" s="796" t="s">
        <v>633</v>
      </c>
      <c r="C257" s="803">
        <f>C258+C259+C260+C261</f>
        <v>0</v>
      </c>
      <c r="D257" s="803">
        <f t="shared" ref="D257:F257" si="42">D258+D259+D260+D261</f>
        <v>0</v>
      </c>
      <c r="E257" s="803">
        <f t="shared" si="42"/>
        <v>0</v>
      </c>
      <c r="F257" s="803">
        <f t="shared" si="42"/>
        <v>0</v>
      </c>
      <c r="G257" s="794"/>
    </row>
    <row r="258" spans="1:7" ht="16.5" hidden="1" thickBot="1">
      <c r="A258" s="774"/>
      <c r="B258" s="799" t="s">
        <v>608</v>
      </c>
      <c r="C258" s="803">
        <v>0</v>
      </c>
      <c r="D258" s="803">
        <v>0</v>
      </c>
      <c r="E258" s="803">
        <v>0</v>
      </c>
      <c r="F258" s="803">
        <v>0</v>
      </c>
      <c r="G258" s="794"/>
    </row>
    <row r="259" spans="1:7" ht="16.5" hidden="1" thickBot="1">
      <c r="A259" s="774"/>
      <c r="B259" s="799" t="s">
        <v>673</v>
      </c>
      <c r="C259" s="803"/>
      <c r="D259" s="803"/>
      <c r="E259" s="803"/>
      <c r="F259" s="803"/>
      <c r="G259" s="794"/>
    </row>
    <row r="260" spans="1:7" ht="16.5" hidden="1" thickBot="1">
      <c r="A260" s="774"/>
      <c r="B260" s="799" t="s">
        <v>631</v>
      </c>
      <c r="C260" s="803"/>
      <c r="D260" s="803"/>
      <c r="E260" s="803"/>
      <c r="F260" s="803"/>
      <c r="G260" s="794"/>
    </row>
    <row r="261" spans="1:7" ht="16.5" hidden="1" thickBot="1">
      <c r="A261" s="774"/>
      <c r="B261" s="799" t="s">
        <v>632</v>
      </c>
      <c r="C261" s="803"/>
      <c r="D261" s="803"/>
      <c r="E261" s="803"/>
      <c r="F261" s="803"/>
      <c r="G261" s="794"/>
    </row>
    <row r="262" spans="1:7" ht="16.5" hidden="1" thickBot="1">
      <c r="A262" s="774"/>
      <c r="B262" s="808" t="s">
        <v>727</v>
      </c>
      <c r="C262" s="803">
        <f>C252+C257</f>
        <v>0</v>
      </c>
      <c r="D262" s="803">
        <f t="shared" ref="D262:F262" si="43">D252+D257</f>
        <v>0</v>
      </c>
      <c r="E262" s="803">
        <f t="shared" si="43"/>
        <v>0</v>
      </c>
      <c r="F262" s="803">
        <f t="shared" si="43"/>
        <v>0</v>
      </c>
      <c r="G262" s="794"/>
    </row>
    <row r="263" spans="1:7" ht="16.5" thickBot="1">
      <c r="A263" s="774"/>
      <c r="B263" s="2405" t="s">
        <v>66</v>
      </c>
      <c r="C263" s="2406"/>
      <c r="D263" s="2406"/>
      <c r="E263" s="2406"/>
      <c r="F263" s="2407"/>
      <c r="G263" s="794"/>
    </row>
    <row r="264" spans="1:7" ht="16.5" thickBot="1">
      <c r="A264" s="774"/>
      <c r="B264" s="2405" t="s">
        <v>1137</v>
      </c>
      <c r="C264" s="2406"/>
      <c r="D264" s="2406"/>
      <c r="E264" s="2406"/>
      <c r="F264" s="2407"/>
      <c r="G264" s="794"/>
    </row>
    <row r="265" spans="1:7" ht="16.5" thickBot="1">
      <c r="A265" s="774"/>
      <c r="B265" s="789" t="s">
        <v>620</v>
      </c>
      <c r="C265" s="2451" t="s">
        <v>1138</v>
      </c>
      <c r="D265" s="2452"/>
      <c r="E265" s="2452"/>
      <c r="F265" s="2453"/>
      <c r="G265" s="794"/>
    </row>
    <row r="266" spans="1:7" ht="57" customHeight="1" thickBot="1">
      <c r="A266" s="774"/>
      <c r="B266" s="789" t="s">
        <v>597</v>
      </c>
      <c r="C266" s="824" t="s">
        <v>1139</v>
      </c>
      <c r="D266" s="823" t="s">
        <v>624</v>
      </c>
      <c r="E266" s="2432" t="s">
        <v>1140</v>
      </c>
      <c r="F266" s="2434"/>
      <c r="G266" s="794"/>
    </row>
    <row r="267" spans="1:7" ht="16.5" thickBot="1">
      <c r="A267" s="774"/>
      <c r="B267" s="825"/>
      <c r="C267" s="2429" t="s">
        <v>1139</v>
      </c>
      <c r="D267" s="2430"/>
      <c r="E267" s="2430"/>
      <c r="F267" s="2431"/>
      <c r="G267" s="794"/>
    </row>
    <row r="268" spans="1:7" ht="17.25" customHeight="1" thickBot="1">
      <c r="A268" s="774"/>
      <c r="B268" s="788" t="s">
        <v>599</v>
      </c>
      <c r="C268" s="2429"/>
      <c r="D268" s="2430"/>
      <c r="E268" s="2430"/>
      <c r="F268" s="2431"/>
      <c r="G268" s="794"/>
    </row>
    <row r="269" spans="1:7" ht="16.5" thickBot="1">
      <c r="A269" s="774"/>
      <c r="B269" s="788" t="s">
        <v>21</v>
      </c>
      <c r="C269" s="2432" t="s">
        <v>1141</v>
      </c>
      <c r="D269" s="2433"/>
      <c r="E269" s="2433"/>
      <c r="F269" s="2434"/>
      <c r="G269" s="794"/>
    </row>
    <row r="270" spans="1:7" ht="12.75" customHeight="1">
      <c r="A270" s="774"/>
      <c r="B270" s="2417"/>
      <c r="C270" s="780">
        <v>2023</v>
      </c>
      <c r="D270" s="780">
        <v>2024</v>
      </c>
      <c r="E270" s="780">
        <v>2025</v>
      </c>
      <c r="F270" s="780">
        <v>2026</v>
      </c>
      <c r="G270" s="794"/>
    </row>
    <row r="271" spans="1:7" ht="21.75" customHeight="1" thickBot="1">
      <c r="A271" s="774"/>
      <c r="B271" s="2418"/>
      <c r="C271" s="791" t="s">
        <v>22</v>
      </c>
      <c r="D271" s="791" t="s">
        <v>23</v>
      </c>
      <c r="E271" s="791" t="s">
        <v>23</v>
      </c>
      <c r="F271" s="791" t="s">
        <v>23</v>
      </c>
      <c r="G271" s="794"/>
    </row>
    <row r="272" spans="1:7" ht="16.5" thickBot="1">
      <c r="A272" s="774"/>
      <c r="B272" s="788" t="s">
        <v>33</v>
      </c>
      <c r="C272" s="793">
        <v>1</v>
      </c>
      <c r="D272" s="793">
        <v>1</v>
      </c>
      <c r="E272" s="793">
        <v>1</v>
      </c>
      <c r="F272" s="793">
        <v>1</v>
      </c>
      <c r="G272" s="794"/>
    </row>
    <row r="273" spans="1:7" ht="16.5" thickBot="1">
      <c r="A273" s="774"/>
      <c r="B273" s="788" t="s">
        <v>602</v>
      </c>
      <c r="C273" s="793">
        <f t="shared" ref="C273:D273" si="44">C291</f>
        <v>0</v>
      </c>
      <c r="D273" s="793">
        <f t="shared" si="44"/>
        <v>172000</v>
      </c>
      <c r="E273" s="793">
        <f>E291</f>
        <v>172000</v>
      </c>
      <c r="F273" s="793">
        <f>F291</f>
        <v>372000</v>
      </c>
      <c r="G273" s="794"/>
    </row>
    <row r="274" spans="1:7" ht="16.5" thickBot="1">
      <c r="A274" s="774"/>
      <c r="B274" s="788" t="s">
        <v>603</v>
      </c>
      <c r="C274" s="793">
        <f>C273/C272</f>
        <v>0</v>
      </c>
      <c r="D274" s="793">
        <f t="shared" ref="D274:F274" si="45">D273/D272</f>
        <v>172000</v>
      </c>
      <c r="E274" s="793">
        <f t="shared" si="45"/>
        <v>172000</v>
      </c>
      <c r="F274" s="793">
        <f t="shared" si="45"/>
        <v>372000</v>
      </c>
      <c r="G274" s="794"/>
    </row>
    <row r="275" spans="1:7" ht="16.5" thickBot="1">
      <c r="A275" s="774"/>
      <c r="B275" s="788" t="s">
        <v>604</v>
      </c>
      <c r="C275" s="790" t="s">
        <v>627</v>
      </c>
      <c r="D275" s="795">
        <f>D272/C272-1</f>
        <v>0</v>
      </c>
      <c r="E275" s="795">
        <f t="shared" ref="E275:F277" si="46">E272/D272-1</f>
        <v>0</v>
      </c>
      <c r="F275" s="795">
        <f t="shared" si="46"/>
        <v>0</v>
      </c>
      <c r="G275" s="794"/>
    </row>
    <row r="276" spans="1:7" ht="16.5" thickBot="1">
      <c r="A276" s="774"/>
      <c r="B276" s="788" t="s">
        <v>605</v>
      </c>
      <c r="C276" s="790" t="s">
        <v>627</v>
      </c>
      <c r="D276" s="795" t="e">
        <f>D273/C273-1</f>
        <v>#DIV/0!</v>
      </c>
      <c r="E276" s="795">
        <f t="shared" si="46"/>
        <v>0</v>
      </c>
      <c r="F276" s="795">
        <f t="shared" si="46"/>
        <v>1.1627906976744184</v>
      </c>
      <c r="G276" s="794"/>
    </row>
    <row r="277" spans="1:7" ht="16.5" thickBot="1">
      <c r="A277" s="774"/>
      <c r="B277" s="788" t="s">
        <v>47</v>
      </c>
      <c r="C277" s="790" t="s">
        <v>627</v>
      </c>
      <c r="D277" s="795" t="e">
        <f>D274/C274-1</f>
        <v>#DIV/0!</v>
      </c>
      <c r="E277" s="795">
        <f t="shared" si="46"/>
        <v>0</v>
      </c>
      <c r="F277" s="795">
        <f t="shared" si="46"/>
        <v>1.1627906976744184</v>
      </c>
      <c r="G277" s="794"/>
    </row>
    <row r="278" spans="1:7" ht="16.5" thickBot="1">
      <c r="A278" s="774"/>
      <c r="B278" s="2419" t="s">
        <v>1135</v>
      </c>
      <c r="C278" s="2420"/>
      <c r="D278" s="2420"/>
      <c r="E278" s="2420"/>
      <c r="F278" s="2421"/>
      <c r="G278" s="794"/>
    </row>
    <row r="279" spans="1:7" ht="12.75" customHeight="1">
      <c r="A279" s="774"/>
      <c r="B279" s="2417"/>
      <c r="C279" s="780">
        <v>2023</v>
      </c>
      <c r="D279" s="780">
        <v>2024</v>
      </c>
      <c r="E279" s="780">
        <v>2025</v>
      </c>
      <c r="F279" s="780">
        <v>2026</v>
      </c>
      <c r="G279" s="794"/>
    </row>
    <row r="280" spans="1:7" ht="16.5" customHeight="1" thickBot="1">
      <c r="A280" s="774"/>
      <c r="B280" s="2418"/>
      <c r="C280" s="791" t="s">
        <v>22</v>
      </c>
      <c r="D280" s="791" t="s">
        <v>23</v>
      </c>
      <c r="E280" s="791" t="s">
        <v>23</v>
      </c>
      <c r="F280" s="791" t="s">
        <v>23</v>
      </c>
      <c r="G280" s="794"/>
    </row>
    <row r="281" spans="1:7" ht="16.5" thickBot="1">
      <c r="A281" s="774"/>
      <c r="B281" s="796" t="s">
        <v>629</v>
      </c>
      <c r="C281" s="798">
        <f>C282+C283+C284+C285</f>
        <v>0</v>
      </c>
      <c r="D281" s="798">
        <f t="shared" ref="D281:F281" si="47">D282+D283+D284+D285</f>
        <v>0</v>
      </c>
      <c r="E281" s="798">
        <f t="shared" si="47"/>
        <v>0</v>
      </c>
      <c r="F281" s="798">
        <f t="shared" si="47"/>
        <v>0</v>
      </c>
      <c r="G281" s="794"/>
    </row>
    <row r="282" spans="1:7" ht="16.5" thickBot="1">
      <c r="A282" s="774"/>
      <c r="B282" s="799" t="s">
        <v>608</v>
      </c>
      <c r="C282" s="798"/>
      <c r="D282" s="798"/>
      <c r="E282" s="798"/>
      <c r="F282" s="798"/>
      <c r="G282" s="794"/>
    </row>
    <row r="283" spans="1:7" ht="16.5" thickBot="1">
      <c r="A283" s="774"/>
      <c r="B283" s="799" t="s">
        <v>673</v>
      </c>
      <c r="C283" s="798"/>
      <c r="D283" s="798"/>
      <c r="E283" s="798"/>
      <c r="F283" s="798"/>
      <c r="G283" s="794"/>
    </row>
    <row r="284" spans="1:7" ht="16.5" thickBot="1">
      <c r="A284" s="774"/>
      <c r="B284" s="799" t="s">
        <v>631</v>
      </c>
      <c r="C284" s="798"/>
      <c r="D284" s="798"/>
      <c r="E284" s="798"/>
      <c r="F284" s="798"/>
      <c r="G284" s="794"/>
    </row>
    <row r="285" spans="1:7" ht="16.5" thickBot="1">
      <c r="A285" s="774"/>
      <c r="B285" s="799" t="s">
        <v>632</v>
      </c>
      <c r="C285" s="798"/>
      <c r="D285" s="798"/>
      <c r="E285" s="798"/>
      <c r="F285" s="798"/>
      <c r="G285" s="794"/>
    </row>
    <row r="286" spans="1:7" ht="16.5" thickBot="1">
      <c r="A286" s="774"/>
      <c r="B286" s="796" t="s">
        <v>633</v>
      </c>
      <c r="C286" s="803">
        <f>C287+C288+C289+C290</f>
        <v>0</v>
      </c>
      <c r="D286" s="803">
        <f t="shared" ref="D286:F286" si="48">D287+D288+D289+D290</f>
        <v>172000</v>
      </c>
      <c r="E286" s="803">
        <f t="shared" si="48"/>
        <v>172000</v>
      </c>
      <c r="F286" s="803">
        <f t="shared" si="48"/>
        <v>372000</v>
      </c>
      <c r="G286" s="794"/>
    </row>
    <row r="287" spans="1:7" ht="16.5" thickBot="1">
      <c r="A287" s="774"/>
      <c r="B287" s="799" t="s">
        <v>608</v>
      </c>
      <c r="C287" s="803"/>
      <c r="D287" s="803">
        <v>172000</v>
      </c>
      <c r="E287" s="803">
        <v>172000</v>
      </c>
      <c r="F287" s="803">
        <v>372000</v>
      </c>
      <c r="G287" s="794"/>
    </row>
    <row r="288" spans="1:7" ht="16.5" thickBot="1">
      <c r="A288" s="774"/>
      <c r="B288" s="799" t="s">
        <v>673</v>
      </c>
      <c r="C288" s="803"/>
      <c r="D288" s="798"/>
      <c r="E288" s="798"/>
      <c r="F288" s="798"/>
      <c r="G288" s="794"/>
    </row>
    <row r="289" spans="1:7" ht="16.5" thickBot="1">
      <c r="A289" s="774"/>
      <c r="B289" s="799" t="s">
        <v>631</v>
      </c>
      <c r="C289" s="803"/>
      <c r="D289" s="798"/>
      <c r="E289" s="798"/>
      <c r="F289" s="798"/>
      <c r="G289" s="794"/>
    </row>
    <row r="290" spans="1:7" ht="16.5" thickBot="1">
      <c r="A290" s="774"/>
      <c r="B290" s="799" t="s">
        <v>632</v>
      </c>
      <c r="C290" s="803"/>
      <c r="D290" s="798"/>
      <c r="E290" s="798"/>
      <c r="F290" s="798"/>
      <c r="G290" s="794"/>
    </row>
    <row r="291" spans="1:7" ht="16.5" thickBot="1">
      <c r="A291" s="774"/>
      <c r="B291" s="820" t="s">
        <v>616</v>
      </c>
      <c r="C291" s="803">
        <f>C281+C286</f>
        <v>0</v>
      </c>
      <c r="D291" s="803">
        <f t="shared" ref="D291:F291" si="49">D281+D286</f>
        <v>172000</v>
      </c>
      <c r="E291" s="803">
        <f t="shared" si="49"/>
        <v>172000</v>
      </c>
      <c r="F291" s="803">
        <f t="shared" si="49"/>
        <v>372000</v>
      </c>
      <c r="G291" s="794"/>
    </row>
    <row r="292" spans="1:7" ht="48" thickBot="1">
      <c r="A292" s="774"/>
      <c r="B292" s="789" t="s">
        <v>655</v>
      </c>
      <c r="C292" s="826" t="s">
        <v>1142</v>
      </c>
      <c r="D292" s="827" t="s">
        <v>624</v>
      </c>
      <c r="E292" s="2456"/>
      <c r="F292" s="2457"/>
      <c r="G292" s="794"/>
    </row>
    <row r="293" spans="1:7" ht="17.25" customHeight="1" thickBot="1">
      <c r="A293" s="774"/>
      <c r="B293" s="788" t="s">
        <v>599</v>
      </c>
      <c r="C293" s="2399" t="s">
        <v>1142</v>
      </c>
      <c r="D293" s="2400"/>
      <c r="E293" s="2400"/>
      <c r="F293" s="2401"/>
      <c r="G293" s="794"/>
    </row>
    <row r="294" spans="1:7" ht="16.5" thickBot="1">
      <c r="A294" s="774"/>
      <c r="B294" s="788" t="s">
        <v>21</v>
      </c>
      <c r="C294" s="2414" t="s">
        <v>1143</v>
      </c>
      <c r="D294" s="2415"/>
      <c r="E294" s="2415"/>
      <c r="F294" s="2416"/>
      <c r="G294" s="794"/>
    </row>
    <row r="295" spans="1:7" ht="12.75" customHeight="1">
      <c r="A295" s="774"/>
      <c r="B295" s="2417"/>
      <c r="C295" s="780">
        <v>2023</v>
      </c>
      <c r="D295" s="780">
        <v>2024</v>
      </c>
      <c r="E295" s="780">
        <v>2025</v>
      </c>
      <c r="F295" s="780">
        <v>2026</v>
      </c>
      <c r="G295" s="794"/>
    </row>
    <row r="296" spans="1:7" ht="33.75" customHeight="1" thickBot="1">
      <c r="A296" s="774"/>
      <c r="B296" s="2418"/>
      <c r="C296" s="791" t="s">
        <v>22</v>
      </c>
      <c r="D296" s="791" t="s">
        <v>23</v>
      </c>
      <c r="E296" s="791" t="s">
        <v>23</v>
      </c>
      <c r="F296" s="791" t="s">
        <v>23</v>
      </c>
      <c r="G296" s="794"/>
    </row>
    <row r="297" spans="1:7" ht="16.5" thickBot="1">
      <c r="A297" s="774"/>
      <c r="B297" s="788" t="s">
        <v>33</v>
      </c>
      <c r="C297" s="788">
        <v>1</v>
      </c>
      <c r="D297" s="790">
        <v>1</v>
      </c>
      <c r="E297" s="790">
        <v>1</v>
      </c>
      <c r="F297" s="788">
        <v>1</v>
      </c>
      <c r="G297" s="794"/>
    </row>
    <row r="298" spans="1:7" ht="16.5" thickBot="1">
      <c r="A298" s="774"/>
      <c r="B298" s="788" t="s">
        <v>602</v>
      </c>
      <c r="C298" s="793">
        <f>C316</f>
        <v>0</v>
      </c>
      <c r="D298" s="793">
        <f>D316</f>
        <v>46000</v>
      </c>
      <c r="E298" s="793">
        <f>E316</f>
        <v>106967</v>
      </c>
      <c r="F298" s="793">
        <f t="shared" ref="F298" si="50">F312</f>
        <v>77033</v>
      </c>
      <c r="G298" s="794"/>
    </row>
    <row r="299" spans="1:7" ht="16.5" thickBot="1">
      <c r="A299" s="774"/>
      <c r="B299" s="788" t="s">
        <v>603</v>
      </c>
      <c r="C299" s="793">
        <f>C298/C297</f>
        <v>0</v>
      </c>
      <c r="D299" s="793">
        <f t="shared" ref="D299:F299" si="51">D298/D297</f>
        <v>46000</v>
      </c>
      <c r="E299" s="793">
        <f t="shared" si="51"/>
        <v>106967</v>
      </c>
      <c r="F299" s="793">
        <f t="shared" si="51"/>
        <v>77033</v>
      </c>
      <c r="G299" s="794"/>
    </row>
    <row r="300" spans="1:7" ht="16.5" thickBot="1">
      <c r="A300" s="774"/>
      <c r="B300" s="788" t="s">
        <v>604</v>
      </c>
      <c r="C300" s="790" t="s">
        <v>627</v>
      </c>
      <c r="D300" s="795">
        <f>D297/C297-1</f>
        <v>0</v>
      </c>
      <c r="E300" s="795">
        <f t="shared" ref="E300:F302" si="52">E297/D297-1</f>
        <v>0</v>
      </c>
      <c r="F300" s="795">
        <f t="shared" si="52"/>
        <v>0</v>
      </c>
      <c r="G300" s="794"/>
    </row>
    <row r="301" spans="1:7" ht="16.5" thickBot="1">
      <c r="A301" s="774"/>
      <c r="B301" s="788" t="s">
        <v>605</v>
      </c>
      <c r="C301" s="790" t="s">
        <v>627</v>
      </c>
      <c r="D301" s="795" t="e">
        <f>D298/C298-1</f>
        <v>#DIV/0!</v>
      </c>
      <c r="E301" s="795">
        <f t="shared" si="52"/>
        <v>1.3253695652173914</v>
      </c>
      <c r="F301" s="795">
        <f t="shared" si="52"/>
        <v>-0.27984331616292879</v>
      </c>
      <c r="G301" s="794"/>
    </row>
    <row r="302" spans="1:7" ht="16.5" thickBot="1">
      <c r="A302" s="774"/>
      <c r="B302" s="788" t="s">
        <v>47</v>
      </c>
      <c r="C302" s="790" t="s">
        <v>627</v>
      </c>
      <c r="D302" s="795" t="e">
        <f>D299/C299-1</f>
        <v>#DIV/0!</v>
      </c>
      <c r="E302" s="795">
        <f t="shared" si="52"/>
        <v>1.3253695652173914</v>
      </c>
      <c r="F302" s="795">
        <f t="shared" si="52"/>
        <v>-0.27984331616292879</v>
      </c>
      <c r="G302" s="794"/>
    </row>
    <row r="303" spans="1:7" ht="16.5" thickBot="1">
      <c r="A303" s="774"/>
      <c r="B303" s="2419" t="s">
        <v>1144</v>
      </c>
      <c r="C303" s="2420"/>
      <c r="D303" s="2420"/>
      <c r="E303" s="2420"/>
      <c r="F303" s="2421"/>
      <c r="G303" s="794"/>
    </row>
    <row r="304" spans="1:7" ht="12.75" customHeight="1">
      <c r="A304" s="774"/>
      <c r="B304" s="2417"/>
      <c r="C304" s="780">
        <v>2023</v>
      </c>
      <c r="D304" s="780">
        <v>2024</v>
      </c>
      <c r="E304" s="780">
        <v>2025</v>
      </c>
      <c r="F304" s="780">
        <v>2026</v>
      </c>
      <c r="G304" s="794"/>
    </row>
    <row r="305" spans="1:7" ht="20.25" customHeight="1" thickBot="1">
      <c r="A305" s="774"/>
      <c r="B305" s="2418"/>
      <c r="C305" s="791" t="s">
        <v>22</v>
      </c>
      <c r="D305" s="791" t="s">
        <v>23</v>
      </c>
      <c r="E305" s="791" t="s">
        <v>23</v>
      </c>
      <c r="F305" s="791" t="s">
        <v>23</v>
      </c>
      <c r="G305" s="794"/>
    </row>
    <row r="306" spans="1:7" ht="16.5" thickBot="1">
      <c r="A306" s="774"/>
      <c r="B306" s="796" t="s">
        <v>629</v>
      </c>
      <c r="C306" s="798">
        <f>C307+C308+C309+C310</f>
        <v>0</v>
      </c>
      <c r="D306" s="798">
        <f t="shared" ref="D306:F306" si="53">D307+D308+D309+D310</f>
        <v>0</v>
      </c>
      <c r="E306" s="798">
        <f t="shared" si="53"/>
        <v>0</v>
      </c>
      <c r="F306" s="798">
        <f t="shared" si="53"/>
        <v>0</v>
      </c>
      <c r="G306" s="794"/>
    </row>
    <row r="307" spans="1:7" ht="16.5" thickBot="1">
      <c r="A307" s="774"/>
      <c r="B307" s="799" t="s">
        <v>608</v>
      </c>
      <c r="C307" s="798"/>
      <c r="D307" s="798"/>
      <c r="E307" s="798"/>
      <c r="F307" s="798"/>
      <c r="G307" s="794"/>
    </row>
    <row r="308" spans="1:7" ht="16.5" thickBot="1">
      <c r="A308" s="774"/>
      <c r="B308" s="799" t="s">
        <v>673</v>
      </c>
      <c r="C308" s="798"/>
      <c r="D308" s="798"/>
      <c r="E308" s="798"/>
      <c r="F308" s="798"/>
      <c r="G308" s="794"/>
    </row>
    <row r="309" spans="1:7" ht="16.5" thickBot="1">
      <c r="A309" s="774"/>
      <c r="B309" s="799" t="s">
        <v>631</v>
      </c>
      <c r="C309" s="798"/>
      <c r="D309" s="798"/>
      <c r="E309" s="798"/>
      <c r="F309" s="798"/>
      <c r="G309" s="794"/>
    </row>
    <row r="310" spans="1:7" ht="16.5" thickBot="1">
      <c r="A310" s="774"/>
      <c r="B310" s="799" t="s">
        <v>632</v>
      </c>
      <c r="C310" s="798"/>
      <c r="D310" s="798"/>
      <c r="E310" s="798"/>
      <c r="F310" s="798"/>
      <c r="G310" s="794"/>
    </row>
    <row r="311" spans="1:7" ht="16.5" thickBot="1">
      <c r="A311" s="774"/>
      <c r="B311" s="796" t="s">
        <v>633</v>
      </c>
      <c r="C311" s="803">
        <f t="shared" ref="C311:F311" si="54">C312+C313+C314+C315</f>
        <v>0</v>
      </c>
      <c r="D311" s="803">
        <f t="shared" si="54"/>
        <v>46000</v>
      </c>
      <c r="E311" s="803">
        <f t="shared" si="54"/>
        <v>106967</v>
      </c>
      <c r="F311" s="803">
        <f t="shared" si="54"/>
        <v>77033</v>
      </c>
      <c r="G311" s="794"/>
    </row>
    <row r="312" spans="1:7" ht="16.5" thickBot="1">
      <c r="A312" s="774"/>
      <c r="B312" s="799" t="s">
        <v>608</v>
      </c>
      <c r="C312" s="803"/>
      <c r="D312" s="798">
        <v>46000</v>
      </c>
      <c r="E312" s="798">
        <v>106967</v>
      </c>
      <c r="F312" s="798">
        <v>77033</v>
      </c>
      <c r="G312" s="794"/>
    </row>
    <row r="313" spans="1:7" ht="16.5" thickBot="1">
      <c r="A313" s="774"/>
      <c r="B313" s="799" t="s">
        <v>673</v>
      </c>
      <c r="C313" s="803"/>
      <c r="D313" s="798"/>
      <c r="E313" s="798"/>
      <c r="F313" s="798"/>
      <c r="G313" s="794"/>
    </row>
    <row r="314" spans="1:7" ht="16.5" thickBot="1">
      <c r="A314" s="774"/>
      <c r="B314" s="799" t="s">
        <v>631</v>
      </c>
      <c r="C314" s="803"/>
      <c r="D314" s="798"/>
      <c r="E314" s="798"/>
      <c r="F314" s="798"/>
      <c r="G314" s="794"/>
    </row>
    <row r="315" spans="1:7" ht="16.5" thickBot="1">
      <c r="A315" s="774"/>
      <c r="B315" s="799" t="s">
        <v>632</v>
      </c>
      <c r="C315" s="803"/>
      <c r="D315" s="798"/>
      <c r="E315" s="798"/>
      <c r="F315" s="798"/>
      <c r="G315" s="794"/>
    </row>
    <row r="316" spans="1:7" ht="16.5" thickBot="1">
      <c r="A316" s="774"/>
      <c r="B316" s="820" t="s">
        <v>699</v>
      </c>
      <c r="C316" s="803">
        <f>C306+C311</f>
        <v>0</v>
      </c>
      <c r="D316" s="803">
        <f t="shared" ref="D316:F316" si="55">D306+D311</f>
        <v>46000</v>
      </c>
      <c r="E316" s="803">
        <f t="shared" si="55"/>
        <v>106967</v>
      </c>
      <c r="F316" s="803">
        <f t="shared" si="55"/>
        <v>77033</v>
      </c>
      <c r="G316" s="794"/>
    </row>
    <row r="317" spans="1:7" ht="48" thickBot="1">
      <c r="A317" s="774"/>
      <c r="B317" s="789" t="s">
        <v>663</v>
      </c>
      <c r="C317" s="826" t="s">
        <v>1145</v>
      </c>
      <c r="D317" s="828" t="s">
        <v>624</v>
      </c>
      <c r="E317" s="2428" t="s">
        <v>1146</v>
      </c>
      <c r="F317" s="2410"/>
      <c r="G317" s="794"/>
    </row>
    <row r="318" spans="1:7" ht="17.25" customHeight="1" thickBot="1">
      <c r="A318" s="774"/>
      <c r="B318" s="788" t="s">
        <v>599</v>
      </c>
      <c r="C318" s="2399" t="s">
        <v>1145</v>
      </c>
      <c r="D318" s="2400"/>
      <c r="E318" s="2400"/>
      <c r="F318" s="2401"/>
      <c r="G318" s="794"/>
    </row>
    <row r="319" spans="1:7" ht="16.5" thickBot="1">
      <c r="A319" s="774"/>
      <c r="B319" s="788" t="s">
        <v>21</v>
      </c>
      <c r="C319" s="2414" t="s">
        <v>1147</v>
      </c>
      <c r="D319" s="2415"/>
      <c r="E319" s="2415"/>
      <c r="F319" s="2416"/>
      <c r="G319" s="794"/>
    </row>
    <row r="320" spans="1:7" ht="12.75" customHeight="1">
      <c r="A320" s="774"/>
      <c r="B320" s="2417"/>
      <c r="C320" s="780">
        <v>2023</v>
      </c>
      <c r="D320" s="780">
        <v>2024</v>
      </c>
      <c r="E320" s="780">
        <v>2025</v>
      </c>
      <c r="F320" s="780">
        <v>2026</v>
      </c>
      <c r="G320" s="794"/>
    </row>
    <row r="321" spans="1:7" ht="22.5" customHeight="1" thickBot="1">
      <c r="A321" s="774"/>
      <c r="B321" s="2418"/>
      <c r="C321" s="791" t="s">
        <v>22</v>
      </c>
      <c r="D321" s="791" t="s">
        <v>23</v>
      </c>
      <c r="E321" s="791" t="s">
        <v>23</v>
      </c>
      <c r="F321" s="791" t="s">
        <v>23</v>
      </c>
      <c r="G321" s="794"/>
    </row>
    <row r="322" spans="1:7" ht="16.5" thickBot="1">
      <c r="A322" s="774"/>
      <c r="B322" s="788" t="s">
        <v>33</v>
      </c>
      <c r="C322" s="788">
        <v>1</v>
      </c>
      <c r="D322" s="790">
        <v>1</v>
      </c>
      <c r="E322" s="790">
        <v>1</v>
      </c>
      <c r="F322" s="788"/>
      <c r="G322" s="794"/>
    </row>
    <row r="323" spans="1:7" ht="16.5" thickBot="1">
      <c r="A323" s="774"/>
      <c r="B323" s="788" t="s">
        <v>602</v>
      </c>
      <c r="C323" s="793">
        <f>C341</f>
        <v>1104633</v>
      </c>
      <c r="D323" s="793">
        <f>D341</f>
        <v>226000</v>
      </c>
      <c r="E323" s="793">
        <f>E341</f>
        <v>195000</v>
      </c>
      <c r="F323" s="793">
        <f t="shared" ref="F323" si="56">F341</f>
        <v>0</v>
      </c>
      <c r="G323" s="794"/>
    </row>
    <row r="324" spans="1:7" ht="16.5" thickBot="1">
      <c r="A324" s="774"/>
      <c r="B324" s="788" t="s">
        <v>603</v>
      </c>
      <c r="C324" s="793">
        <f t="shared" ref="C324:E324" si="57">C323/C322</f>
        <v>1104633</v>
      </c>
      <c r="D324" s="793">
        <f t="shared" si="57"/>
        <v>226000</v>
      </c>
      <c r="E324" s="793">
        <f t="shared" si="57"/>
        <v>195000</v>
      </c>
      <c r="F324" s="793">
        <v>0</v>
      </c>
      <c r="G324" s="794"/>
    </row>
    <row r="325" spans="1:7" ht="16.5" thickBot="1">
      <c r="A325" s="774"/>
      <c r="B325" s="788" t="s">
        <v>604</v>
      </c>
      <c r="C325" s="790" t="s">
        <v>627</v>
      </c>
      <c r="D325" s="795">
        <f>D322/C322-1</f>
        <v>0</v>
      </c>
      <c r="E325" s="795">
        <f t="shared" ref="E325:F327" si="58">E322/D322-1</f>
        <v>0</v>
      </c>
      <c r="F325" s="795">
        <f t="shared" si="58"/>
        <v>-1</v>
      </c>
      <c r="G325" s="794"/>
    </row>
    <row r="326" spans="1:7" ht="16.5" thickBot="1">
      <c r="A326" s="774"/>
      <c r="B326" s="788" t="s">
        <v>605</v>
      </c>
      <c r="C326" s="790" t="s">
        <v>627</v>
      </c>
      <c r="D326" s="795">
        <f>D323/C323-1</f>
        <v>-0.79540716237881726</v>
      </c>
      <c r="E326" s="795">
        <f t="shared" si="58"/>
        <v>-0.13716814159292035</v>
      </c>
      <c r="F326" s="795">
        <f t="shared" si="58"/>
        <v>-1</v>
      </c>
      <c r="G326" s="794"/>
    </row>
    <row r="327" spans="1:7" ht="16.5" thickBot="1">
      <c r="A327" s="774"/>
      <c r="B327" s="788" t="s">
        <v>47</v>
      </c>
      <c r="C327" s="790" t="s">
        <v>627</v>
      </c>
      <c r="D327" s="795">
        <f>D324/C324-1</f>
        <v>-0.79540716237881726</v>
      </c>
      <c r="E327" s="795">
        <f t="shared" si="58"/>
        <v>-0.13716814159292035</v>
      </c>
      <c r="F327" s="795">
        <f t="shared" si="58"/>
        <v>-1</v>
      </c>
      <c r="G327" s="794"/>
    </row>
    <row r="328" spans="1:7" ht="16.5" thickBot="1">
      <c r="A328" s="774"/>
      <c r="B328" s="2419" t="s">
        <v>1148</v>
      </c>
      <c r="C328" s="2420"/>
      <c r="D328" s="2420"/>
      <c r="E328" s="2420"/>
      <c r="F328" s="2421"/>
      <c r="G328" s="794"/>
    </row>
    <row r="329" spans="1:7" ht="12.75" customHeight="1">
      <c r="A329" s="774"/>
      <c r="B329" s="2417"/>
      <c r="C329" s="780">
        <v>2023</v>
      </c>
      <c r="D329" s="780">
        <v>2024</v>
      </c>
      <c r="E329" s="780">
        <v>2025</v>
      </c>
      <c r="F329" s="780">
        <v>2026</v>
      </c>
      <c r="G329" s="794"/>
    </row>
    <row r="330" spans="1:7" ht="23.25" customHeight="1" thickBot="1">
      <c r="A330" s="774"/>
      <c r="B330" s="2418"/>
      <c r="C330" s="791" t="s">
        <v>22</v>
      </c>
      <c r="D330" s="791" t="s">
        <v>23</v>
      </c>
      <c r="E330" s="791" t="s">
        <v>23</v>
      </c>
      <c r="F330" s="791" t="s">
        <v>23</v>
      </c>
      <c r="G330" s="794"/>
    </row>
    <row r="331" spans="1:7" ht="16.5" thickBot="1">
      <c r="A331" s="774"/>
      <c r="B331" s="796" t="s">
        <v>629</v>
      </c>
      <c r="C331" s="798">
        <f>C332+C333+C334+C335</f>
        <v>0</v>
      </c>
      <c r="D331" s="798">
        <f t="shared" ref="D331:F331" si="59">D332+D333+D334+D335</f>
        <v>0</v>
      </c>
      <c r="E331" s="798">
        <f t="shared" si="59"/>
        <v>0</v>
      </c>
      <c r="F331" s="798">
        <f t="shared" si="59"/>
        <v>0</v>
      </c>
      <c r="G331" s="794"/>
    </row>
    <row r="332" spans="1:7" ht="16.5" thickBot="1">
      <c r="A332" s="774"/>
      <c r="B332" s="799" t="s">
        <v>608</v>
      </c>
      <c r="C332" s="798"/>
      <c r="D332" s="798"/>
      <c r="E332" s="798"/>
      <c r="F332" s="798"/>
      <c r="G332" s="794"/>
    </row>
    <row r="333" spans="1:7" ht="16.5" thickBot="1">
      <c r="A333" s="774"/>
      <c r="B333" s="799" t="s">
        <v>673</v>
      </c>
      <c r="C333" s="798"/>
      <c r="D333" s="798"/>
      <c r="E333" s="798"/>
      <c r="F333" s="798"/>
      <c r="G333" s="794"/>
    </row>
    <row r="334" spans="1:7" ht="16.5" thickBot="1">
      <c r="A334" s="774"/>
      <c r="B334" s="799" t="s">
        <v>631</v>
      </c>
      <c r="C334" s="798"/>
      <c r="D334" s="798"/>
      <c r="E334" s="798"/>
      <c r="F334" s="798"/>
      <c r="G334" s="794"/>
    </row>
    <row r="335" spans="1:7" ht="16.5" thickBot="1">
      <c r="A335" s="774"/>
      <c r="B335" s="799" t="s">
        <v>632</v>
      </c>
      <c r="C335" s="798"/>
      <c r="D335" s="798"/>
      <c r="E335" s="798"/>
      <c r="F335" s="798"/>
      <c r="G335" s="794"/>
    </row>
    <row r="336" spans="1:7" ht="16.5" thickBot="1">
      <c r="A336" s="774"/>
      <c r="B336" s="796" t="s">
        <v>633</v>
      </c>
      <c r="C336" s="803">
        <f t="shared" ref="C336:F336" si="60">C337+C338+C339+C340</f>
        <v>1104633</v>
      </c>
      <c r="D336" s="803">
        <f t="shared" si="60"/>
        <v>226000</v>
      </c>
      <c r="E336" s="803">
        <f t="shared" si="60"/>
        <v>195000</v>
      </c>
      <c r="F336" s="803">
        <f t="shared" si="60"/>
        <v>0</v>
      </c>
      <c r="G336" s="794"/>
    </row>
    <row r="337" spans="1:7" ht="16.5" thickBot="1">
      <c r="A337" s="774"/>
      <c r="B337" s="799" t="s">
        <v>608</v>
      </c>
      <c r="C337" s="803">
        <v>1104633</v>
      </c>
      <c r="D337" s="798">
        <v>226000</v>
      </c>
      <c r="E337" s="798">
        <v>195000</v>
      </c>
      <c r="F337" s="798"/>
      <c r="G337" s="794"/>
    </row>
    <row r="338" spans="1:7" ht="16.5" thickBot="1">
      <c r="A338" s="774"/>
      <c r="B338" s="799" t="s">
        <v>673</v>
      </c>
      <c r="C338" s="803"/>
      <c r="D338" s="798"/>
      <c r="E338" s="798"/>
      <c r="F338" s="798"/>
      <c r="G338" s="794"/>
    </row>
    <row r="339" spans="1:7" ht="16.5" thickBot="1">
      <c r="A339" s="774"/>
      <c r="B339" s="799" t="s">
        <v>631</v>
      </c>
      <c r="C339" s="803"/>
      <c r="D339" s="798"/>
      <c r="E339" s="798"/>
      <c r="F339" s="798"/>
      <c r="G339" s="794"/>
    </row>
    <row r="340" spans="1:7" ht="16.5" thickBot="1">
      <c r="A340" s="774"/>
      <c r="B340" s="799" t="s">
        <v>632</v>
      </c>
      <c r="C340" s="803"/>
      <c r="D340" s="798"/>
      <c r="E340" s="798"/>
      <c r="F340" s="798"/>
      <c r="G340" s="794"/>
    </row>
    <row r="341" spans="1:7" ht="16.5" thickBot="1">
      <c r="A341" s="774"/>
      <c r="B341" s="808" t="s">
        <v>668</v>
      </c>
      <c r="C341" s="803">
        <f>C331+C336</f>
        <v>1104633</v>
      </c>
      <c r="D341" s="803">
        <f t="shared" ref="D341:F341" si="61">D331+D336</f>
        <v>226000</v>
      </c>
      <c r="E341" s="803">
        <f t="shared" si="61"/>
        <v>195000</v>
      </c>
      <c r="F341" s="803">
        <f t="shared" si="61"/>
        <v>0</v>
      </c>
      <c r="G341" s="794"/>
    </row>
    <row r="342" spans="1:7" ht="25.5" hidden="1" customHeight="1" thickBot="1">
      <c r="A342" s="774"/>
      <c r="B342" s="821" t="s">
        <v>827</v>
      </c>
      <c r="C342" s="2447"/>
      <c r="D342" s="2449"/>
      <c r="E342" s="2449"/>
      <c r="F342" s="2450"/>
      <c r="G342" s="794"/>
    </row>
    <row r="343" spans="1:7" ht="48" hidden="1" thickBot="1">
      <c r="A343" s="774"/>
      <c r="B343" s="789" t="s">
        <v>700</v>
      </c>
      <c r="C343" s="829"/>
      <c r="D343" s="828" t="s">
        <v>624</v>
      </c>
      <c r="E343" s="830"/>
      <c r="F343" s="831"/>
      <c r="G343" s="794"/>
    </row>
    <row r="344" spans="1:7" ht="17.25" hidden="1" customHeight="1" thickBot="1">
      <c r="A344" s="774"/>
      <c r="B344" s="788" t="s">
        <v>599</v>
      </c>
      <c r="C344" s="2399"/>
      <c r="D344" s="2400"/>
      <c r="E344" s="2400"/>
      <c r="F344" s="2401"/>
      <c r="G344" s="794"/>
    </row>
    <row r="345" spans="1:7" ht="16.5" hidden="1" thickBot="1">
      <c r="A345" s="774"/>
      <c r="B345" s="788" t="s">
        <v>21</v>
      </c>
      <c r="C345" s="2414"/>
      <c r="D345" s="2415"/>
      <c r="E345" s="2415"/>
      <c r="F345" s="2416"/>
      <c r="G345" s="794"/>
    </row>
    <row r="346" spans="1:7" ht="12.75" hidden="1" customHeight="1" thickBot="1">
      <c r="A346" s="774"/>
      <c r="B346" s="2417"/>
      <c r="C346" s="780">
        <v>2022</v>
      </c>
      <c r="D346" s="780">
        <v>2023</v>
      </c>
      <c r="E346" s="780">
        <v>2024</v>
      </c>
      <c r="F346" s="780">
        <v>2025</v>
      </c>
      <c r="G346" s="794"/>
    </row>
    <row r="347" spans="1:7" ht="9" hidden="1" customHeight="1" thickBot="1">
      <c r="A347" s="774"/>
      <c r="B347" s="2418"/>
      <c r="C347" s="791" t="s">
        <v>22</v>
      </c>
      <c r="D347" s="791" t="s">
        <v>23</v>
      </c>
      <c r="E347" s="791" t="s">
        <v>23</v>
      </c>
      <c r="F347" s="791" t="s">
        <v>23</v>
      </c>
      <c r="G347" s="794"/>
    </row>
    <row r="348" spans="1:7" ht="16.5" hidden="1" thickBot="1">
      <c r="A348" s="774"/>
      <c r="B348" s="788" t="s">
        <v>33</v>
      </c>
      <c r="C348" s="788"/>
      <c r="D348" s="788"/>
      <c r="E348" s="788"/>
      <c r="F348" s="788"/>
      <c r="G348" s="794"/>
    </row>
    <row r="349" spans="1:7" ht="16.5" hidden="1" thickBot="1">
      <c r="A349" s="774"/>
      <c r="B349" s="788" t="s">
        <v>602</v>
      </c>
      <c r="C349" s="793">
        <f>C367</f>
        <v>0</v>
      </c>
      <c r="D349" s="793">
        <f t="shared" ref="D349:F349" si="62">D367</f>
        <v>0</v>
      </c>
      <c r="E349" s="793">
        <f t="shared" si="62"/>
        <v>0</v>
      </c>
      <c r="F349" s="793">
        <f t="shared" si="62"/>
        <v>0</v>
      </c>
      <c r="G349" s="794"/>
    </row>
    <row r="350" spans="1:7" ht="16.5" hidden="1" thickBot="1">
      <c r="A350" s="774"/>
      <c r="B350" s="788" t="s">
        <v>603</v>
      </c>
      <c r="C350" s="793" t="e">
        <f>C349/C348</f>
        <v>#DIV/0!</v>
      </c>
      <c r="D350" s="793" t="e">
        <f t="shared" ref="D350:F350" si="63">D349/D348</f>
        <v>#DIV/0!</v>
      </c>
      <c r="E350" s="793" t="e">
        <f t="shared" si="63"/>
        <v>#DIV/0!</v>
      </c>
      <c r="F350" s="793" t="e">
        <f t="shared" si="63"/>
        <v>#DIV/0!</v>
      </c>
      <c r="G350" s="794"/>
    </row>
    <row r="351" spans="1:7" ht="16.5" hidden="1" thickBot="1">
      <c r="A351" s="774"/>
      <c r="B351" s="788" t="s">
        <v>604</v>
      </c>
      <c r="C351" s="790" t="s">
        <v>627</v>
      </c>
      <c r="D351" s="795" t="e">
        <f>D348/C348-1</f>
        <v>#DIV/0!</v>
      </c>
      <c r="E351" s="795" t="e">
        <f t="shared" ref="E351:F353" si="64">E348/D348-1</f>
        <v>#DIV/0!</v>
      </c>
      <c r="F351" s="795" t="e">
        <f t="shared" si="64"/>
        <v>#DIV/0!</v>
      </c>
      <c r="G351" s="794"/>
    </row>
    <row r="352" spans="1:7" ht="16.5" hidden="1" thickBot="1">
      <c r="A352" s="774"/>
      <c r="B352" s="788" t="s">
        <v>605</v>
      </c>
      <c r="C352" s="790" t="s">
        <v>627</v>
      </c>
      <c r="D352" s="795" t="e">
        <f>D349/C349-1</f>
        <v>#DIV/0!</v>
      </c>
      <c r="E352" s="795" t="e">
        <f t="shared" si="64"/>
        <v>#DIV/0!</v>
      </c>
      <c r="F352" s="795" t="e">
        <f t="shared" si="64"/>
        <v>#DIV/0!</v>
      </c>
      <c r="G352" s="794"/>
    </row>
    <row r="353" spans="1:7" ht="16.5" hidden="1" thickBot="1">
      <c r="A353" s="774"/>
      <c r="B353" s="788" t="s">
        <v>47</v>
      </c>
      <c r="C353" s="790" t="s">
        <v>627</v>
      </c>
      <c r="D353" s="795" t="e">
        <f>D350/C350-1</f>
        <v>#DIV/0!</v>
      </c>
      <c r="E353" s="795" t="e">
        <f t="shared" si="64"/>
        <v>#DIV/0!</v>
      </c>
      <c r="F353" s="795" t="e">
        <f t="shared" si="64"/>
        <v>#DIV/0!</v>
      </c>
      <c r="G353" s="794"/>
    </row>
    <row r="354" spans="1:7" ht="16.5" hidden="1" thickBot="1">
      <c r="A354" s="774"/>
      <c r="B354" s="2419" t="s">
        <v>1136</v>
      </c>
      <c r="C354" s="2420"/>
      <c r="D354" s="2420"/>
      <c r="E354" s="2420"/>
      <c r="F354" s="2421"/>
      <c r="G354" s="794"/>
    </row>
    <row r="355" spans="1:7" ht="12.75" hidden="1" customHeight="1" thickBot="1">
      <c r="A355" s="774"/>
      <c r="B355" s="2417"/>
      <c r="C355" s="780">
        <v>2022</v>
      </c>
      <c r="D355" s="780">
        <v>2023</v>
      </c>
      <c r="E355" s="780">
        <v>2024</v>
      </c>
      <c r="F355" s="780">
        <v>2025</v>
      </c>
      <c r="G355" s="794"/>
    </row>
    <row r="356" spans="1:7" ht="9" hidden="1" customHeight="1" thickBot="1">
      <c r="A356" s="774"/>
      <c r="B356" s="2418"/>
      <c r="C356" s="791" t="s">
        <v>22</v>
      </c>
      <c r="D356" s="791" t="s">
        <v>23</v>
      </c>
      <c r="E356" s="791" t="s">
        <v>23</v>
      </c>
      <c r="F356" s="791" t="s">
        <v>23</v>
      </c>
      <c r="G356" s="794"/>
    </row>
    <row r="357" spans="1:7" ht="16.5" hidden="1" thickBot="1">
      <c r="A357" s="774"/>
      <c r="B357" s="796" t="s">
        <v>629</v>
      </c>
      <c r="C357" s="798">
        <f>C358+C359+C360+C361</f>
        <v>0</v>
      </c>
      <c r="D357" s="798">
        <f t="shared" ref="D357:F357" si="65">D358+D359+D360+D361</f>
        <v>0</v>
      </c>
      <c r="E357" s="798">
        <f t="shared" si="65"/>
        <v>0</v>
      </c>
      <c r="F357" s="798">
        <f t="shared" si="65"/>
        <v>0</v>
      </c>
      <c r="G357" s="794"/>
    </row>
    <row r="358" spans="1:7" ht="16.5" hidden="1" thickBot="1">
      <c r="A358" s="774"/>
      <c r="B358" s="799" t="s">
        <v>608</v>
      </c>
      <c r="C358" s="798"/>
      <c r="D358" s="798"/>
      <c r="E358" s="798"/>
      <c r="F358" s="798"/>
      <c r="G358" s="794"/>
    </row>
    <row r="359" spans="1:7" ht="16.5" hidden="1" thickBot="1">
      <c r="A359" s="774"/>
      <c r="B359" s="799" t="s">
        <v>673</v>
      </c>
      <c r="C359" s="798"/>
      <c r="D359" s="798"/>
      <c r="E359" s="798"/>
      <c r="F359" s="798"/>
      <c r="G359" s="794"/>
    </row>
    <row r="360" spans="1:7" ht="16.5" hidden="1" thickBot="1">
      <c r="A360" s="774"/>
      <c r="B360" s="799" t="s">
        <v>631</v>
      </c>
      <c r="C360" s="798"/>
      <c r="D360" s="798"/>
      <c r="E360" s="798"/>
      <c r="F360" s="798"/>
      <c r="G360" s="794"/>
    </row>
    <row r="361" spans="1:7" ht="16.5" hidden="1" thickBot="1">
      <c r="A361" s="774"/>
      <c r="B361" s="799" t="s">
        <v>632</v>
      </c>
      <c r="C361" s="798"/>
      <c r="D361" s="798"/>
      <c r="E361" s="798"/>
      <c r="F361" s="798"/>
      <c r="G361" s="794"/>
    </row>
    <row r="362" spans="1:7" ht="16.5" hidden="1" thickBot="1">
      <c r="A362" s="774"/>
      <c r="B362" s="796" t="s">
        <v>633</v>
      </c>
      <c r="C362" s="803">
        <f>C363+C364+C365+C366</f>
        <v>0</v>
      </c>
      <c r="D362" s="803">
        <f t="shared" ref="D362:F362" si="66">D363+D364+D365+D366</f>
        <v>0</v>
      </c>
      <c r="E362" s="803">
        <f t="shared" si="66"/>
        <v>0</v>
      </c>
      <c r="F362" s="803">
        <f t="shared" si="66"/>
        <v>0</v>
      </c>
      <c r="G362" s="794"/>
    </row>
    <row r="363" spans="1:7" ht="16.5" hidden="1" thickBot="1">
      <c r="A363" s="774"/>
      <c r="B363" s="799" t="s">
        <v>608</v>
      </c>
      <c r="C363" s="803"/>
      <c r="D363" s="803"/>
      <c r="E363" s="803"/>
      <c r="F363" s="803"/>
      <c r="G363" s="794"/>
    </row>
    <row r="364" spans="1:7" ht="16.5" hidden="1" thickBot="1">
      <c r="A364" s="774"/>
      <c r="B364" s="799" t="s">
        <v>673</v>
      </c>
      <c r="C364" s="803"/>
      <c r="D364" s="803"/>
      <c r="E364" s="803"/>
      <c r="F364" s="803"/>
      <c r="G364" s="794"/>
    </row>
    <row r="365" spans="1:7" ht="16.5" hidden="1" thickBot="1">
      <c r="A365" s="774"/>
      <c r="B365" s="799" t="s">
        <v>631</v>
      </c>
      <c r="C365" s="803"/>
      <c r="D365" s="803"/>
      <c r="E365" s="803"/>
      <c r="F365" s="803"/>
      <c r="G365" s="794"/>
    </row>
    <row r="366" spans="1:7" ht="16.5" hidden="1" thickBot="1">
      <c r="A366" s="774"/>
      <c r="B366" s="799" t="s">
        <v>632</v>
      </c>
      <c r="C366" s="803"/>
      <c r="D366" s="803"/>
      <c r="E366" s="803"/>
      <c r="F366" s="803"/>
      <c r="G366" s="794"/>
    </row>
    <row r="367" spans="1:7" ht="16.5" hidden="1" thickBot="1">
      <c r="A367" s="774"/>
      <c r="B367" s="808" t="s">
        <v>727</v>
      </c>
      <c r="C367" s="803">
        <f>C357+C362</f>
        <v>0</v>
      </c>
      <c r="D367" s="803">
        <f t="shared" ref="D367:F367" si="67">D357+D362</f>
        <v>0</v>
      </c>
      <c r="E367" s="803">
        <f t="shared" si="67"/>
        <v>0</v>
      </c>
      <c r="F367" s="803">
        <f t="shared" si="67"/>
        <v>0</v>
      </c>
      <c r="G367" s="794"/>
    </row>
    <row r="368" spans="1:7" ht="163.5" customHeight="1" thickBot="1">
      <c r="A368" s="774"/>
      <c r="B368" s="789" t="s">
        <v>1149</v>
      </c>
      <c r="C368" s="826" t="s">
        <v>1150</v>
      </c>
      <c r="D368" s="828" t="s">
        <v>624</v>
      </c>
      <c r="E368" s="2428"/>
      <c r="F368" s="2410"/>
      <c r="G368" s="794"/>
    </row>
    <row r="369" spans="1:7" ht="36.75" customHeight="1" thickBot="1">
      <c r="A369" s="774"/>
      <c r="B369" s="788" t="s">
        <v>599</v>
      </c>
      <c r="C369" s="2399" t="s">
        <v>1150</v>
      </c>
      <c r="D369" s="2400"/>
      <c r="E369" s="2400"/>
      <c r="F369" s="2401"/>
      <c r="G369" s="794"/>
    </row>
    <row r="370" spans="1:7" ht="16.5" thickBot="1">
      <c r="A370" s="774"/>
      <c r="B370" s="788" t="s">
        <v>21</v>
      </c>
      <c r="C370" s="2414" t="s">
        <v>1147</v>
      </c>
      <c r="D370" s="2415"/>
      <c r="E370" s="2415"/>
      <c r="F370" s="2416"/>
      <c r="G370" s="794"/>
    </row>
    <row r="371" spans="1:7" ht="12.75" customHeight="1">
      <c r="A371" s="774"/>
      <c r="B371" s="2417"/>
      <c r="C371" s="780">
        <v>2023</v>
      </c>
      <c r="D371" s="780">
        <v>2024</v>
      </c>
      <c r="E371" s="780">
        <v>2025</v>
      </c>
      <c r="F371" s="780">
        <v>2026</v>
      </c>
      <c r="G371" s="794"/>
    </row>
    <row r="372" spans="1:7" ht="25.5" customHeight="1" thickBot="1">
      <c r="A372" s="774"/>
      <c r="B372" s="2418"/>
      <c r="C372" s="791" t="s">
        <v>22</v>
      </c>
      <c r="D372" s="791" t="s">
        <v>23</v>
      </c>
      <c r="E372" s="791" t="s">
        <v>23</v>
      </c>
      <c r="F372" s="791" t="s">
        <v>23</v>
      </c>
      <c r="G372" s="794"/>
    </row>
    <row r="373" spans="1:7" ht="16.5" thickBot="1">
      <c r="A373" s="774"/>
      <c r="B373" s="788" t="s">
        <v>33</v>
      </c>
      <c r="C373" s="788">
        <v>0</v>
      </c>
      <c r="D373" s="790">
        <v>1</v>
      </c>
      <c r="E373" s="790">
        <v>1</v>
      </c>
      <c r="F373" s="790">
        <v>1</v>
      </c>
      <c r="G373" s="794"/>
    </row>
    <row r="374" spans="1:7" ht="16.5" thickBot="1">
      <c r="A374" s="774"/>
      <c r="B374" s="788" t="s">
        <v>602</v>
      </c>
      <c r="C374" s="793">
        <f t="shared" ref="C374:F374" si="68">C392</f>
        <v>0</v>
      </c>
      <c r="D374" s="793">
        <f t="shared" si="68"/>
        <v>138000</v>
      </c>
      <c r="E374" s="793">
        <f t="shared" si="68"/>
        <v>138000</v>
      </c>
      <c r="F374" s="793">
        <f t="shared" si="68"/>
        <v>238000</v>
      </c>
      <c r="G374" s="794"/>
    </row>
    <row r="375" spans="1:7" ht="16.5" thickBot="1">
      <c r="A375" s="774"/>
      <c r="B375" s="788" t="s">
        <v>603</v>
      </c>
      <c r="C375" s="793">
        <v>0</v>
      </c>
      <c r="D375" s="793">
        <f t="shared" ref="D375:F375" si="69">D374/D373</f>
        <v>138000</v>
      </c>
      <c r="E375" s="793">
        <f t="shared" si="69"/>
        <v>138000</v>
      </c>
      <c r="F375" s="793">
        <f t="shared" si="69"/>
        <v>238000</v>
      </c>
      <c r="G375" s="794"/>
    </row>
    <row r="376" spans="1:7" ht="16.5" thickBot="1">
      <c r="A376" s="774"/>
      <c r="B376" s="788" t="s">
        <v>604</v>
      </c>
      <c r="C376" s="790" t="s">
        <v>627</v>
      </c>
      <c r="D376" s="795" t="e">
        <f>D373/C373-1</f>
        <v>#DIV/0!</v>
      </c>
      <c r="E376" s="795">
        <f t="shared" ref="E376:F378" si="70">E373/D373-1</f>
        <v>0</v>
      </c>
      <c r="F376" s="795">
        <f t="shared" si="70"/>
        <v>0</v>
      </c>
      <c r="G376" s="794"/>
    </row>
    <row r="377" spans="1:7" ht="16.5" thickBot="1">
      <c r="A377" s="774"/>
      <c r="B377" s="788" t="s">
        <v>605</v>
      </c>
      <c r="C377" s="790" t="s">
        <v>627</v>
      </c>
      <c r="D377" s="795">
        <v>0</v>
      </c>
      <c r="E377" s="795">
        <f t="shared" si="70"/>
        <v>0</v>
      </c>
      <c r="F377" s="795">
        <f t="shared" si="70"/>
        <v>0.7246376811594204</v>
      </c>
      <c r="G377" s="794"/>
    </row>
    <row r="378" spans="1:7" ht="16.5" thickBot="1">
      <c r="A378" s="774"/>
      <c r="B378" s="788" t="s">
        <v>47</v>
      </c>
      <c r="C378" s="790" t="s">
        <v>627</v>
      </c>
      <c r="D378" s="795">
        <v>0</v>
      </c>
      <c r="E378" s="795">
        <f t="shared" si="70"/>
        <v>0</v>
      </c>
      <c r="F378" s="795">
        <f t="shared" si="70"/>
        <v>0.7246376811594204</v>
      </c>
      <c r="G378" s="794"/>
    </row>
    <row r="379" spans="1:7" ht="16.5" thickBot="1">
      <c r="A379" s="774"/>
      <c r="B379" s="2419" t="s">
        <v>1151</v>
      </c>
      <c r="C379" s="2420"/>
      <c r="D379" s="2420"/>
      <c r="E379" s="2420"/>
      <c r="F379" s="2421"/>
      <c r="G379" s="794"/>
    </row>
    <row r="380" spans="1:7" ht="12.75" customHeight="1">
      <c r="A380" s="774"/>
      <c r="B380" s="2417"/>
      <c r="C380" s="780">
        <v>2023</v>
      </c>
      <c r="D380" s="780">
        <v>2024</v>
      </c>
      <c r="E380" s="780">
        <v>2025</v>
      </c>
      <c r="F380" s="780">
        <v>2026</v>
      </c>
      <c r="G380" s="794"/>
    </row>
    <row r="381" spans="1:7" ht="27.75" customHeight="1" thickBot="1">
      <c r="A381" s="774"/>
      <c r="B381" s="2418"/>
      <c r="C381" s="791" t="s">
        <v>22</v>
      </c>
      <c r="D381" s="791" t="s">
        <v>23</v>
      </c>
      <c r="E381" s="791" t="s">
        <v>23</v>
      </c>
      <c r="F381" s="791" t="s">
        <v>23</v>
      </c>
      <c r="G381" s="794"/>
    </row>
    <row r="382" spans="1:7" ht="16.5" thickBot="1">
      <c r="A382" s="774"/>
      <c r="B382" s="796" t="s">
        <v>629</v>
      </c>
      <c r="C382" s="798">
        <f>C383+C384+C385+C386</f>
        <v>0</v>
      </c>
      <c r="D382" s="798">
        <f t="shared" ref="D382:F382" si="71">D383+D384+D385+D386</f>
        <v>0</v>
      </c>
      <c r="E382" s="798">
        <f t="shared" si="71"/>
        <v>0</v>
      </c>
      <c r="F382" s="798">
        <f t="shared" si="71"/>
        <v>0</v>
      </c>
      <c r="G382" s="794"/>
    </row>
    <row r="383" spans="1:7" ht="16.5" thickBot="1">
      <c r="A383" s="774"/>
      <c r="B383" s="799" t="s">
        <v>608</v>
      </c>
      <c r="C383" s="798"/>
      <c r="D383" s="798"/>
      <c r="E383" s="798"/>
      <c r="F383" s="798"/>
      <c r="G383" s="794"/>
    </row>
    <row r="384" spans="1:7" ht="16.5" thickBot="1">
      <c r="A384" s="774"/>
      <c r="B384" s="799" t="s">
        <v>673</v>
      </c>
      <c r="C384" s="798"/>
      <c r="D384" s="798"/>
      <c r="E384" s="798"/>
      <c r="F384" s="798"/>
      <c r="G384" s="794"/>
    </row>
    <row r="385" spans="1:7" ht="16.5" thickBot="1">
      <c r="A385" s="774"/>
      <c r="B385" s="799" t="s">
        <v>631</v>
      </c>
      <c r="C385" s="798"/>
      <c r="D385" s="798"/>
      <c r="E385" s="798"/>
      <c r="F385" s="798"/>
      <c r="G385" s="794"/>
    </row>
    <row r="386" spans="1:7" ht="16.5" thickBot="1">
      <c r="A386" s="774"/>
      <c r="B386" s="799" t="s">
        <v>632</v>
      </c>
      <c r="C386" s="798"/>
      <c r="D386" s="798"/>
      <c r="E386" s="798"/>
      <c r="F386" s="798"/>
      <c r="G386" s="794"/>
    </row>
    <row r="387" spans="1:7" ht="16.5" thickBot="1">
      <c r="A387" s="774"/>
      <c r="B387" s="796" t="s">
        <v>633</v>
      </c>
      <c r="C387" s="803">
        <f t="shared" ref="C387:F387" si="72">C388+C389+C390+C391</f>
        <v>0</v>
      </c>
      <c r="D387" s="803">
        <f t="shared" si="72"/>
        <v>138000</v>
      </c>
      <c r="E387" s="803">
        <f t="shared" si="72"/>
        <v>138000</v>
      </c>
      <c r="F387" s="803">
        <f t="shared" si="72"/>
        <v>238000</v>
      </c>
      <c r="G387" s="794"/>
    </row>
    <row r="388" spans="1:7" ht="16.5" thickBot="1">
      <c r="A388" s="774"/>
      <c r="B388" s="799" t="s">
        <v>608</v>
      </c>
      <c r="C388" s="803"/>
      <c r="D388" s="798">
        <v>138000</v>
      </c>
      <c r="E388" s="798">
        <v>138000</v>
      </c>
      <c r="F388" s="798">
        <v>238000</v>
      </c>
      <c r="G388" s="794"/>
    </row>
    <row r="389" spans="1:7" ht="16.5" thickBot="1">
      <c r="A389" s="774"/>
      <c r="B389" s="799" t="s">
        <v>673</v>
      </c>
      <c r="C389" s="803"/>
      <c r="D389" s="798"/>
      <c r="E389" s="798"/>
      <c r="F389" s="798"/>
      <c r="G389" s="794"/>
    </row>
    <row r="390" spans="1:7" ht="16.5" thickBot="1">
      <c r="A390" s="774"/>
      <c r="B390" s="799" t="s">
        <v>631</v>
      </c>
      <c r="C390" s="803"/>
      <c r="D390" s="798"/>
      <c r="E390" s="798"/>
      <c r="F390" s="798"/>
      <c r="G390" s="794"/>
    </row>
    <row r="391" spans="1:7" ht="16.5" thickBot="1">
      <c r="A391" s="774"/>
      <c r="B391" s="799" t="s">
        <v>632</v>
      </c>
      <c r="C391" s="803"/>
      <c r="D391" s="798"/>
      <c r="E391" s="798"/>
      <c r="F391" s="798"/>
      <c r="G391" s="794"/>
    </row>
    <row r="392" spans="1:7" ht="16.5" thickBot="1">
      <c r="A392" s="774"/>
      <c r="B392" s="808" t="s">
        <v>778</v>
      </c>
      <c r="C392" s="803">
        <f>C382+C387</f>
        <v>0</v>
      </c>
      <c r="D392" s="803">
        <f t="shared" ref="D392:F392" si="73">D382+D387</f>
        <v>138000</v>
      </c>
      <c r="E392" s="803">
        <f t="shared" si="73"/>
        <v>138000</v>
      </c>
      <c r="F392" s="803">
        <f t="shared" si="73"/>
        <v>238000</v>
      </c>
      <c r="G392" s="794"/>
    </row>
    <row r="393" spans="1:7" ht="153.75" customHeight="1" thickBot="1">
      <c r="A393" s="774"/>
      <c r="B393" s="789" t="s">
        <v>779</v>
      </c>
      <c r="C393" s="826" t="s">
        <v>1152</v>
      </c>
      <c r="D393" s="828" t="s">
        <v>624</v>
      </c>
      <c r="E393" s="2428"/>
      <c r="F393" s="2410"/>
      <c r="G393" s="794"/>
    </row>
    <row r="394" spans="1:7" ht="34.5" customHeight="1" thickBot="1">
      <c r="A394" s="774"/>
      <c r="B394" s="788" t="s">
        <v>599</v>
      </c>
      <c r="C394" s="2399" t="s">
        <v>1152</v>
      </c>
      <c r="D394" s="2400"/>
      <c r="E394" s="2400"/>
      <c r="F394" s="2401"/>
      <c r="G394" s="794"/>
    </row>
    <row r="395" spans="1:7" ht="16.5" thickBot="1">
      <c r="A395" s="774"/>
      <c r="B395" s="788" t="s">
        <v>21</v>
      </c>
      <c r="C395" s="2414" t="s">
        <v>1147</v>
      </c>
      <c r="D395" s="2415"/>
      <c r="E395" s="2415"/>
      <c r="F395" s="2416"/>
      <c r="G395" s="794"/>
    </row>
    <row r="396" spans="1:7" ht="12.75" customHeight="1">
      <c r="A396" s="774"/>
      <c r="B396" s="2417"/>
      <c r="C396" s="780">
        <v>2023</v>
      </c>
      <c r="D396" s="780">
        <v>2024</v>
      </c>
      <c r="E396" s="780">
        <v>2025</v>
      </c>
      <c r="F396" s="780">
        <v>2026</v>
      </c>
      <c r="G396" s="794"/>
    </row>
    <row r="397" spans="1:7" ht="22.5" customHeight="1" thickBot="1">
      <c r="A397" s="774"/>
      <c r="B397" s="2418"/>
      <c r="C397" s="791" t="s">
        <v>22</v>
      </c>
      <c r="D397" s="791" t="s">
        <v>23</v>
      </c>
      <c r="E397" s="791" t="s">
        <v>23</v>
      </c>
      <c r="F397" s="791" t="s">
        <v>23</v>
      </c>
      <c r="G397" s="794"/>
    </row>
    <row r="398" spans="1:7" ht="16.5" thickBot="1">
      <c r="A398" s="774"/>
      <c r="B398" s="788" t="s">
        <v>33</v>
      </c>
      <c r="C398" s="788">
        <v>0</v>
      </c>
      <c r="D398" s="790">
        <v>1</v>
      </c>
      <c r="E398" s="790">
        <v>1</v>
      </c>
      <c r="F398" s="790">
        <v>1</v>
      </c>
      <c r="G398" s="794"/>
    </row>
    <row r="399" spans="1:7" ht="16.5" thickBot="1">
      <c r="A399" s="774"/>
      <c r="B399" s="788" t="s">
        <v>602</v>
      </c>
      <c r="C399" s="793">
        <f>C417</f>
        <v>0</v>
      </c>
      <c r="D399" s="793">
        <f t="shared" ref="D399:F399" si="74">D417</f>
        <v>115000</v>
      </c>
      <c r="E399" s="793">
        <f t="shared" si="74"/>
        <v>115000</v>
      </c>
      <c r="F399" s="793">
        <f t="shared" si="74"/>
        <v>215000</v>
      </c>
      <c r="G399" s="794"/>
    </row>
    <row r="400" spans="1:7" ht="16.5" thickBot="1">
      <c r="A400" s="774"/>
      <c r="B400" s="788" t="s">
        <v>603</v>
      </c>
      <c r="C400" s="793" t="e">
        <f>C399/C398</f>
        <v>#DIV/0!</v>
      </c>
      <c r="D400" s="793">
        <f t="shared" ref="D400:F400" si="75">D399/D398</f>
        <v>115000</v>
      </c>
      <c r="E400" s="793">
        <f t="shared" si="75"/>
        <v>115000</v>
      </c>
      <c r="F400" s="793">
        <f t="shared" si="75"/>
        <v>215000</v>
      </c>
      <c r="G400" s="794"/>
    </row>
    <row r="401" spans="1:7" ht="16.5" thickBot="1">
      <c r="A401" s="774"/>
      <c r="B401" s="788" t="s">
        <v>604</v>
      </c>
      <c r="C401" s="790" t="s">
        <v>627</v>
      </c>
      <c r="D401" s="795" t="e">
        <f>D398/C398-1</f>
        <v>#DIV/0!</v>
      </c>
      <c r="E401" s="795">
        <f t="shared" ref="E401:F403" si="76">E398/D398-1</f>
        <v>0</v>
      </c>
      <c r="F401" s="795">
        <f t="shared" si="76"/>
        <v>0</v>
      </c>
      <c r="G401" s="794"/>
    </row>
    <row r="402" spans="1:7" ht="16.5" thickBot="1">
      <c r="A402" s="774"/>
      <c r="B402" s="788" t="s">
        <v>605</v>
      </c>
      <c r="C402" s="790" t="s">
        <v>627</v>
      </c>
      <c r="D402" s="795" t="e">
        <f>D399/C399-1</f>
        <v>#DIV/0!</v>
      </c>
      <c r="E402" s="795">
        <f t="shared" si="76"/>
        <v>0</v>
      </c>
      <c r="F402" s="795">
        <f t="shared" si="76"/>
        <v>0.86956521739130443</v>
      </c>
      <c r="G402" s="794"/>
    </row>
    <row r="403" spans="1:7" ht="16.5" thickBot="1">
      <c r="A403" s="774"/>
      <c r="B403" s="788" t="s">
        <v>47</v>
      </c>
      <c r="C403" s="790" t="s">
        <v>627</v>
      </c>
      <c r="D403" s="795" t="e">
        <f>D400/C400-1</f>
        <v>#DIV/0!</v>
      </c>
      <c r="E403" s="795">
        <f t="shared" si="76"/>
        <v>0</v>
      </c>
      <c r="F403" s="795">
        <f t="shared" si="76"/>
        <v>0.86956521739130443</v>
      </c>
      <c r="G403" s="794"/>
    </row>
    <row r="404" spans="1:7" ht="16.5" thickBot="1">
      <c r="A404" s="774"/>
      <c r="B404" s="2419" t="s">
        <v>1153</v>
      </c>
      <c r="C404" s="2420"/>
      <c r="D404" s="2420"/>
      <c r="E404" s="2420"/>
      <c r="F404" s="2421"/>
      <c r="G404" s="794"/>
    </row>
    <row r="405" spans="1:7" ht="12.75" customHeight="1">
      <c r="A405" s="774"/>
      <c r="B405" s="2417"/>
      <c r="C405" s="780">
        <v>2023</v>
      </c>
      <c r="D405" s="780">
        <v>2024</v>
      </c>
      <c r="E405" s="780">
        <v>2025</v>
      </c>
      <c r="F405" s="780">
        <v>2026</v>
      </c>
      <c r="G405" s="794"/>
    </row>
    <row r="406" spans="1:7" ht="9" customHeight="1" thickBot="1">
      <c r="A406" s="774"/>
      <c r="B406" s="2418"/>
      <c r="C406" s="791" t="s">
        <v>22</v>
      </c>
      <c r="D406" s="791" t="s">
        <v>23</v>
      </c>
      <c r="E406" s="791" t="s">
        <v>23</v>
      </c>
      <c r="F406" s="791" t="s">
        <v>23</v>
      </c>
      <c r="G406" s="794"/>
    </row>
    <row r="407" spans="1:7" ht="16.5" thickBot="1">
      <c r="A407" s="774"/>
      <c r="B407" s="796" t="s">
        <v>629</v>
      </c>
      <c r="C407" s="798">
        <f>C408+C409+C410+C411</f>
        <v>0</v>
      </c>
      <c r="D407" s="798">
        <f t="shared" ref="D407:F407" si="77">D408+D409+D410+D411</f>
        <v>0</v>
      </c>
      <c r="E407" s="798">
        <f t="shared" si="77"/>
        <v>0</v>
      </c>
      <c r="F407" s="798">
        <f t="shared" si="77"/>
        <v>0</v>
      </c>
      <c r="G407" s="794"/>
    </row>
    <row r="408" spans="1:7" ht="16.5" thickBot="1">
      <c r="A408" s="774"/>
      <c r="B408" s="799" t="s">
        <v>608</v>
      </c>
      <c r="C408" s="798"/>
      <c r="D408" s="798"/>
      <c r="E408" s="798"/>
      <c r="F408" s="798"/>
      <c r="G408" s="794"/>
    </row>
    <row r="409" spans="1:7" ht="16.5" thickBot="1">
      <c r="A409" s="774"/>
      <c r="B409" s="799" t="s">
        <v>673</v>
      </c>
      <c r="C409" s="798"/>
      <c r="D409" s="798"/>
      <c r="E409" s="798"/>
      <c r="F409" s="798"/>
      <c r="G409" s="794"/>
    </row>
    <row r="410" spans="1:7" ht="16.5" thickBot="1">
      <c r="A410" s="774"/>
      <c r="B410" s="799" t="s">
        <v>631</v>
      </c>
      <c r="C410" s="798"/>
      <c r="D410" s="798"/>
      <c r="E410" s="798"/>
      <c r="F410" s="798"/>
      <c r="G410" s="794"/>
    </row>
    <row r="411" spans="1:7" ht="16.5" thickBot="1">
      <c r="A411" s="774"/>
      <c r="B411" s="799" t="s">
        <v>632</v>
      </c>
      <c r="C411" s="798"/>
      <c r="D411" s="798"/>
      <c r="E411" s="798"/>
      <c r="F411" s="798"/>
      <c r="G411" s="794"/>
    </row>
    <row r="412" spans="1:7" ht="16.5" thickBot="1">
      <c r="A412" s="774"/>
      <c r="B412" s="796" t="s">
        <v>633</v>
      </c>
      <c r="C412" s="803">
        <f>C413+C414+C415+C416</f>
        <v>0</v>
      </c>
      <c r="D412" s="803">
        <f t="shared" ref="D412:F412" si="78">D413+D414+D415+D416</f>
        <v>115000</v>
      </c>
      <c r="E412" s="803">
        <f t="shared" si="78"/>
        <v>115000</v>
      </c>
      <c r="F412" s="803">
        <f t="shared" si="78"/>
        <v>215000</v>
      </c>
      <c r="G412" s="794"/>
    </row>
    <row r="413" spans="1:7" ht="16.5" thickBot="1">
      <c r="A413" s="774"/>
      <c r="B413" s="799" t="s">
        <v>608</v>
      </c>
      <c r="C413" s="803"/>
      <c r="D413" s="798">
        <v>115000</v>
      </c>
      <c r="E413" s="798">
        <v>115000</v>
      </c>
      <c r="F413" s="798">
        <v>215000</v>
      </c>
      <c r="G413" s="794"/>
    </row>
    <row r="414" spans="1:7" ht="16.5" thickBot="1">
      <c r="A414" s="774"/>
      <c r="B414" s="799" t="s">
        <v>673</v>
      </c>
      <c r="C414" s="803"/>
      <c r="D414" s="798"/>
      <c r="E414" s="798"/>
      <c r="F414" s="798"/>
      <c r="G414" s="794"/>
    </row>
    <row r="415" spans="1:7" ht="16.5" thickBot="1">
      <c r="A415" s="774"/>
      <c r="B415" s="799" t="s">
        <v>631</v>
      </c>
      <c r="C415" s="803"/>
      <c r="D415" s="798"/>
      <c r="E415" s="798"/>
      <c r="F415" s="798"/>
      <c r="G415" s="794"/>
    </row>
    <row r="416" spans="1:7" ht="16.5" thickBot="1">
      <c r="A416" s="774"/>
      <c r="B416" s="799" t="s">
        <v>632</v>
      </c>
      <c r="C416" s="803"/>
      <c r="D416" s="798"/>
      <c r="E416" s="798"/>
      <c r="F416" s="798"/>
      <c r="G416" s="794"/>
    </row>
    <row r="417" spans="1:7" ht="16.5" thickBot="1">
      <c r="A417" s="774"/>
      <c r="B417" s="808" t="s">
        <v>783</v>
      </c>
      <c r="C417" s="803">
        <f>C407+C412</f>
        <v>0</v>
      </c>
      <c r="D417" s="803">
        <f t="shared" ref="D417:F417" si="79">D407+D412</f>
        <v>115000</v>
      </c>
      <c r="E417" s="803">
        <f t="shared" si="79"/>
        <v>115000</v>
      </c>
      <c r="F417" s="803">
        <f t="shared" si="79"/>
        <v>215000</v>
      </c>
      <c r="G417" s="794"/>
    </row>
    <row r="418" spans="1:7" ht="63.75" thickBot="1">
      <c r="A418" s="774"/>
      <c r="B418" s="789" t="s">
        <v>785</v>
      </c>
      <c r="C418" s="826" t="s">
        <v>1154</v>
      </c>
      <c r="D418" s="828" t="s">
        <v>624</v>
      </c>
      <c r="E418" s="830"/>
      <c r="F418" s="831"/>
      <c r="G418" s="794"/>
    </row>
    <row r="419" spans="1:7" ht="28.5" customHeight="1" thickBot="1">
      <c r="A419" s="774"/>
      <c r="B419" s="788" t="s">
        <v>599</v>
      </c>
      <c r="C419" s="2399" t="s">
        <v>1154</v>
      </c>
      <c r="D419" s="2400"/>
      <c r="E419" s="2400"/>
      <c r="F419" s="2401"/>
      <c r="G419" s="794"/>
    </row>
    <row r="420" spans="1:7" ht="16.5" thickBot="1">
      <c r="A420" s="774"/>
      <c r="B420" s="788" t="s">
        <v>21</v>
      </c>
      <c r="C420" s="2414" t="s">
        <v>1147</v>
      </c>
      <c r="D420" s="2415"/>
      <c r="E420" s="2415"/>
      <c r="F420" s="2416"/>
      <c r="G420" s="794"/>
    </row>
    <row r="421" spans="1:7" ht="12.75" customHeight="1">
      <c r="A421" s="774"/>
      <c r="B421" s="2417"/>
      <c r="C421" s="780">
        <v>2023</v>
      </c>
      <c r="D421" s="780">
        <v>2024</v>
      </c>
      <c r="E421" s="780">
        <v>2025</v>
      </c>
      <c r="F421" s="780">
        <v>2026</v>
      </c>
      <c r="G421" s="794"/>
    </row>
    <row r="422" spans="1:7" ht="20.25" customHeight="1" thickBot="1">
      <c r="A422" s="774"/>
      <c r="B422" s="2418"/>
      <c r="C422" s="791" t="s">
        <v>22</v>
      </c>
      <c r="D422" s="791" t="s">
        <v>23</v>
      </c>
      <c r="E422" s="791" t="s">
        <v>23</v>
      </c>
      <c r="F422" s="791" t="s">
        <v>23</v>
      </c>
      <c r="G422" s="794"/>
    </row>
    <row r="423" spans="1:7" ht="16.5" thickBot="1">
      <c r="A423" s="774"/>
      <c r="B423" s="788" t="s">
        <v>33</v>
      </c>
      <c r="C423" s="788">
        <v>1</v>
      </c>
      <c r="D423" s="790">
        <v>1</v>
      </c>
      <c r="E423" s="790">
        <v>1</v>
      </c>
      <c r="F423" s="788"/>
      <c r="G423" s="794"/>
    </row>
    <row r="424" spans="1:7" ht="16.5" thickBot="1">
      <c r="A424" s="774"/>
      <c r="B424" s="788" t="s">
        <v>602</v>
      </c>
      <c r="C424" s="793">
        <f>C442</f>
        <v>0</v>
      </c>
      <c r="D424" s="793">
        <f t="shared" ref="D424:F424" si="80">D442</f>
        <v>414000</v>
      </c>
      <c r="E424" s="793">
        <f t="shared" si="80"/>
        <v>414000</v>
      </c>
      <c r="F424" s="793">
        <f t="shared" si="80"/>
        <v>614000</v>
      </c>
      <c r="G424" s="794"/>
    </row>
    <row r="425" spans="1:7" ht="16.5" thickBot="1">
      <c r="A425" s="774"/>
      <c r="B425" s="788" t="s">
        <v>603</v>
      </c>
      <c r="C425" s="793">
        <f>C424/C423</f>
        <v>0</v>
      </c>
      <c r="D425" s="793">
        <f>D424/D423</f>
        <v>414000</v>
      </c>
      <c r="E425" s="793">
        <f t="shared" ref="E425:F425" si="81">E424/E423</f>
        <v>414000</v>
      </c>
      <c r="F425" s="793" t="e">
        <f t="shared" si="81"/>
        <v>#DIV/0!</v>
      </c>
      <c r="G425" s="794"/>
    </row>
    <row r="426" spans="1:7" ht="16.5" thickBot="1">
      <c r="A426" s="774"/>
      <c r="B426" s="788" t="s">
        <v>604</v>
      </c>
      <c r="C426" s="790" t="s">
        <v>627</v>
      </c>
      <c r="D426" s="795">
        <f>D423/C423-1</f>
        <v>0</v>
      </c>
      <c r="E426" s="795">
        <f t="shared" ref="E426:F428" si="82">E423/D423-1</f>
        <v>0</v>
      </c>
      <c r="F426" s="795">
        <f t="shared" si="82"/>
        <v>-1</v>
      </c>
      <c r="G426" s="794"/>
    </row>
    <row r="427" spans="1:7" ht="16.5" thickBot="1">
      <c r="A427" s="774"/>
      <c r="B427" s="788" t="s">
        <v>605</v>
      </c>
      <c r="C427" s="790" t="s">
        <v>627</v>
      </c>
      <c r="D427" s="795" t="e">
        <f>D424/C424-1</f>
        <v>#DIV/0!</v>
      </c>
      <c r="E427" s="795">
        <f t="shared" si="82"/>
        <v>0</v>
      </c>
      <c r="F427" s="795">
        <f t="shared" si="82"/>
        <v>0.48309178743961345</v>
      </c>
      <c r="G427" s="794"/>
    </row>
    <row r="428" spans="1:7" ht="16.5" thickBot="1">
      <c r="A428" s="774"/>
      <c r="B428" s="788" t="s">
        <v>47</v>
      </c>
      <c r="C428" s="790" t="s">
        <v>627</v>
      </c>
      <c r="D428" s="795" t="e">
        <f>D425/C425-1</f>
        <v>#DIV/0!</v>
      </c>
      <c r="E428" s="795">
        <f t="shared" si="82"/>
        <v>0</v>
      </c>
      <c r="F428" s="795" t="e">
        <f t="shared" si="82"/>
        <v>#DIV/0!</v>
      </c>
      <c r="G428" s="794"/>
    </row>
    <row r="429" spans="1:7" ht="16.5" thickBot="1">
      <c r="A429" s="774"/>
      <c r="B429" s="2419" t="s">
        <v>1155</v>
      </c>
      <c r="C429" s="2420"/>
      <c r="D429" s="2420"/>
      <c r="E429" s="2420"/>
      <c r="F429" s="2421"/>
      <c r="G429" s="794"/>
    </row>
    <row r="430" spans="1:7" ht="12.75" customHeight="1">
      <c r="A430" s="774"/>
      <c r="B430" s="2417"/>
      <c r="C430" s="780">
        <v>2023</v>
      </c>
      <c r="D430" s="780">
        <v>2024</v>
      </c>
      <c r="E430" s="780">
        <v>2025</v>
      </c>
      <c r="F430" s="780">
        <v>2026</v>
      </c>
      <c r="G430" s="794"/>
    </row>
    <row r="431" spans="1:7" ht="15" customHeight="1" thickBot="1">
      <c r="A431" s="774"/>
      <c r="B431" s="2418"/>
      <c r="C431" s="791" t="s">
        <v>22</v>
      </c>
      <c r="D431" s="791" t="s">
        <v>23</v>
      </c>
      <c r="E431" s="791" t="s">
        <v>23</v>
      </c>
      <c r="F431" s="791" t="s">
        <v>23</v>
      </c>
      <c r="G431" s="794"/>
    </row>
    <row r="432" spans="1:7" ht="16.5" thickBot="1">
      <c r="A432" s="774"/>
      <c r="B432" s="796" t="s">
        <v>629</v>
      </c>
      <c r="C432" s="798">
        <f>C433+C434+C435+C436</f>
        <v>0</v>
      </c>
      <c r="D432" s="798">
        <f t="shared" ref="D432:F432" si="83">D433+D434+D435+D436</f>
        <v>0</v>
      </c>
      <c r="E432" s="798">
        <f t="shared" si="83"/>
        <v>0</v>
      </c>
      <c r="F432" s="798">
        <f t="shared" si="83"/>
        <v>0</v>
      </c>
      <c r="G432" s="794"/>
    </row>
    <row r="433" spans="1:7" ht="16.5" thickBot="1">
      <c r="A433" s="774"/>
      <c r="B433" s="799" t="s">
        <v>608</v>
      </c>
      <c r="C433" s="798"/>
      <c r="D433" s="798"/>
      <c r="E433" s="798"/>
      <c r="F433" s="798"/>
      <c r="G433" s="794"/>
    </row>
    <row r="434" spans="1:7" ht="16.5" thickBot="1">
      <c r="A434" s="774"/>
      <c r="B434" s="799" t="s">
        <v>673</v>
      </c>
      <c r="C434" s="798"/>
      <c r="D434" s="798"/>
      <c r="E434" s="798"/>
      <c r="F434" s="798"/>
      <c r="G434" s="794"/>
    </row>
    <row r="435" spans="1:7" ht="16.5" thickBot="1">
      <c r="A435" s="774"/>
      <c r="B435" s="799" t="s">
        <v>631</v>
      </c>
      <c r="C435" s="798"/>
      <c r="D435" s="798"/>
      <c r="E435" s="798"/>
      <c r="F435" s="798"/>
      <c r="G435" s="794"/>
    </row>
    <row r="436" spans="1:7" ht="16.5" thickBot="1">
      <c r="A436" s="774"/>
      <c r="B436" s="799" t="s">
        <v>632</v>
      </c>
      <c r="C436" s="798"/>
      <c r="D436" s="798"/>
      <c r="E436" s="798"/>
      <c r="F436" s="798"/>
      <c r="G436" s="794"/>
    </row>
    <row r="437" spans="1:7" ht="16.5" thickBot="1">
      <c r="A437" s="774"/>
      <c r="B437" s="796" t="s">
        <v>633</v>
      </c>
      <c r="C437" s="803">
        <f>C438+C439+C440+C441</f>
        <v>0</v>
      </c>
      <c r="D437" s="803">
        <f t="shared" ref="D437:F437" si="84">D438+D439+D440+D441</f>
        <v>414000</v>
      </c>
      <c r="E437" s="803">
        <f t="shared" si="84"/>
        <v>414000</v>
      </c>
      <c r="F437" s="803">
        <f t="shared" si="84"/>
        <v>614000</v>
      </c>
      <c r="G437" s="794"/>
    </row>
    <row r="438" spans="1:7" ht="16.5" thickBot="1">
      <c r="A438" s="774"/>
      <c r="B438" s="799" t="s">
        <v>608</v>
      </c>
      <c r="C438" s="803"/>
      <c r="D438" s="798">
        <v>414000</v>
      </c>
      <c r="E438" s="798">
        <v>414000</v>
      </c>
      <c r="F438" s="798">
        <v>614000</v>
      </c>
      <c r="G438" s="794"/>
    </row>
    <row r="439" spans="1:7" ht="16.5" thickBot="1">
      <c r="A439" s="774"/>
      <c r="B439" s="799" t="s">
        <v>673</v>
      </c>
      <c r="C439" s="803"/>
      <c r="D439" s="798"/>
      <c r="E439" s="798"/>
      <c r="F439" s="798"/>
      <c r="G439" s="794"/>
    </row>
    <row r="440" spans="1:7" ht="16.5" thickBot="1">
      <c r="A440" s="774"/>
      <c r="B440" s="799" t="s">
        <v>631</v>
      </c>
      <c r="C440" s="803"/>
      <c r="D440" s="798"/>
      <c r="E440" s="798"/>
      <c r="F440" s="798"/>
      <c r="G440" s="794"/>
    </row>
    <row r="441" spans="1:7" ht="16.5" thickBot="1">
      <c r="A441" s="774"/>
      <c r="B441" s="799" t="s">
        <v>632</v>
      </c>
      <c r="C441" s="803"/>
      <c r="D441" s="798"/>
      <c r="E441" s="798"/>
      <c r="F441" s="798"/>
      <c r="G441" s="794"/>
    </row>
    <row r="442" spans="1:7" ht="16.5" thickBot="1">
      <c r="A442" s="774"/>
      <c r="B442" s="808" t="s">
        <v>788</v>
      </c>
      <c r="C442" s="803">
        <f>C432+C437</f>
        <v>0</v>
      </c>
      <c r="D442" s="803">
        <f t="shared" ref="D442:F442" si="85">D432+D437</f>
        <v>414000</v>
      </c>
      <c r="E442" s="803">
        <f t="shared" si="85"/>
        <v>414000</v>
      </c>
      <c r="F442" s="803">
        <f t="shared" si="85"/>
        <v>614000</v>
      </c>
      <c r="G442" s="794"/>
    </row>
    <row r="443" spans="1:7" ht="63.75" thickBot="1">
      <c r="A443" s="774"/>
      <c r="B443" s="789" t="s">
        <v>790</v>
      </c>
      <c r="C443" s="826" t="s">
        <v>1156</v>
      </c>
      <c r="D443" s="828" t="s">
        <v>624</v>
      </c>
      <c r="E443" s="2428"/>
      <c r="F443" s="2410"/>
      <c r="G443" s="794"/>
    </row>
    <row r="444" spans="1:7" ht="28.5" customHeight="1" thickBot="1">
      <c r="A444" s="774"/>
      <c r="B444" s="788" t="s">
        <v>599</v>
      </c>
      <c r="C444" s="2399" t="s">
        <v>1156</v>
      </c>
      <c r="D444" s="2400"/>
      <c r="E444" s="2400"/>
      <c r="F444" s="2401"/>
      <c r="G444" s="794"/>
    </row>
    <row r="445" spans="1:7" ht="16.5" thickBot="1">
      <c r="A445" s="774"/>
      <c r="B445" s="788" t="s">
        <v>21</v>
      </c>
      <c r="C445" s="2414" t="s">
        <v>1147</v>
      </c>
      <c r="D445" s="2415"/>
      <c r="E445" s="2415"/>
      <c r="F445" s="2416"/>
      <c r="G445" s="794"/>
    </row>
    <row r="446" spans="1:7" ht="12.75" customHeight="1">
      <c r="A446" s="774"/>
      <c r="B446" s="2417"/>
      <c r="C446" s="780">
        <v>2023</v>
      </c>
      <c r="D446" s="780">
        <v>2024</v>
      </c>
      <c r="E446" s="780">
        <v>2025</v>
      </c>
      <c r="F446" s="780">
        <v>2026</v>
      </c>
      <c r="G446" s="794"/>
    </row>
    <row r="447" spans="1:7" ht="22.5" customHeight="1" thickBot="1">
      <c r="A447" s="774"/>
      <c r="B447" s="2418"/>
      <c r="C447" s="791" t="s">
        <v>22</v>
      </c>
      <c r="D447" s="791" t="s">
        <v>23</v>
      </c>
      <c r="E447" s="791" t="s">
        <v>23</v>
      </c>
      <c r="F447" s="791" t="s">
        <v>23</v>
      </c>
      <c r="G447" s="794"/>
    </row>
    <row r="448" spans="1:7" ht="16.5" thickBot="1">
      <c r="A448" s="774"/>
      <c r="B448" s="788" t="s">
        <v>33</v>
      </c>
      <c r="C448" s="788">
        <v>0</v>
      </c>
      <c r="D448" s="790">
        <v>1</v>
      </c>
      <c r="E448" s="790">
        <v>1</v>
      </c>
      <c r="F448" s="790">
        <v>1</v>
      </c>
      <c r="G448" s="794"/>
    </row>
    <row r="449" spans="1:7" ht="16.5" thickBot="1">
      <c r="A449" s="774"/>
      <c r="B449" s="788" t="s">
        <v>602</v>
      </c>
      <c r="C449" s="793">
        <f>C467</f>
        <v>0</v>
      </c>
      <c r="D449" s="793">
        <f t="shared" ref="D449:F449" si="86">D467</f>
        <v>196000</v>
      </c>
      <c r="E449" s="793">
        <f t="shared" si="86"/>
        <v>196000</v>
      </c>
      <c r="F449" s="793">
        <f t="shared" si="86"/>
        <v>296000</v>
      </c>
      <c r="G449" s="794"/>
    </row>
    <row r="450" spans="1:7" ht="16.5" thickBot="1">
      <c r="A450" s="774"/>
      <c r="B450" s="788" t="s">
        <v>603</v>
      </c>
      <c r="C450" s="793" t="e">
        <f>C449/C448</f>
        <v>#DIV/0!</v>
      </c>
      <c r="D450" s="793">
        <f t="shared" ref="D450:F450" si="87">D449/D448</f>
        <v>196000</v>
      </c>
      <c r="E450" s="793">
        <f t="shared" si="87"/>
        <v>196000</v>
      </c>
      <c r="F450" s="793">
        <f t="shared" si="87"/>
        <v>296000</v>
      </c>
      <c r="G450" s="794"/>
    </row>
    <row r="451" spans="1:7" ht="16.5" thickBot="1">
      <c r="A451" s="774"/>
      <c r="B451" s="788" t="s">
        <v>604</v>
      </c>
      <c r="C451" s="790" t="s">
        <v>627</v>
      </c>
      <c r="D451" s="795" t="e">
        <f>D448/C448-1</f>
        <v>#DIV/0!</v>
      </c>
      <c r="E451" s="795">
        <f t="shared" ref="E451:F453" si="88">E448/D448-1</f>
        <v>0</v>
      </c>
      <c r="F451" s="795">
        <f t="shared" si="88"/>
        <v>0</v>
      </c>
      <c r="G451" s="794"/>
    </row>
    <row r="452" spans="1:7" ht="16.5" thickBot="1">
      <c r="A452" s="774"/>
      <c r="B452" s="788" t="s">
        <v>605</v>
      </c>
      <c r="C452" s="790" t="s">
        <v>627</v>
      </c>
      <c r="D452" s="795" t="e">
        <f>D449/C449-1</f>
        <v>#DIV/0!</v>
      </c>
      <c r="E452" s="795">
        <f t="shared" si="88"/>
        <v>0</v>
      </c>
      <c r="F452" s="795">
        <f t="shared" si="88"/>
        <v>0.51020408163265296</v>
      </c>
      <c r="G452" s="794"/>
    </row>
    <row r="453" spans="1:7" ht="16.5" thickBot="1">
      <c r="A453" s="774"/>
      <c r="B453" s="788" t="s">
        <v>47</v>
      </c>
      <c r="C453" s="790" t="s">
        <v>627</v>
      </c>
      <c r="D453" s="795" t="e">
        <f>D450/C450-1</f>
        <v>#DIV/0!</v>
      </c>
      <c r="E453" s="795">
        <f t="shared" si="88"/>
        <v>0</v>
      </c>
      <c r="F453" s="795">
        <f t="shared" si="88"/>
        <v>0.51020408163265296</v>
      </c>
      <c r="G453" s="794"/>
    </row>
    <row r="454" spans="1:7" ht="16.5" thickBot="1">
      <c r="A454" s="774"/>
      <c r="B454" s="2419" t="s">
        <v>1157</v>
      </c>
      <c r="C454" s="2420"/>
      <c r="D454" s="2420"/>
      <c r="E454" s="2420"/>
      <c r="F454" s="2421"/>
      <c r="G454" s="794"/>
    </row>
    <row r="455" spans="1:7" ht="12.75" customHeight="1">
      <c r="A455" s="774"/>
      <c r="B455" s="2417"/>
      <c r="C455" s="780">
        <v>2023</v>
      </c>
      <c r="D455" s="780">
        <v>2024</v>
      </c>
      <c r="E455" s="780">
        <v>2025</v>
      </c>
      <c r="F455" s="780">
        <v>2026</v>
      </c>
      <c r="G455" s="794"/>
    </row>
    <row r="456" spans="1:7" ht="18" customHeight="1" thickBot="1">
      <c r="A456" s="774"/>
      <c r="B456" s="2418"/>
      <c r="C456" s="791" t="s">
        <v>22</v>
      </c>
      <c r="D456" s="791" t="s">
        <v>23</v>
      </c>
      <c r="E456" s="791" t="s">
        <v>23</v>
      </c>
      <c r="F456" s="791" t="s">
        <v>23</v>
      </c>
      <c r="G456" s="794"/>
    </row>
    <row r="457" spans="1:7" ht="16.5" thickBot="1">
      <c r="A457" s="774"/>
      <c r="B457" s="796" t="s">
        <v>629</v>
      </c>
      <c r="C457" s="798">
        <f>C458+C459+C460+C461</f>
        <v>0</v>
      </c>
      <c r="D457" s="798">
        <f t="shared" ref="D457:F457" si="89">D458+D459+D460+D461</f>
        <v>0</v>
      </c>
      <c r="E457" s="798">
        <f t="shared" si="89"/>
        <v>0</v>
      </c>
      <c r="F457" s="798">
        <f t="shared" si="89"/>
        <v>0</v>
      </c>
      <c r="G457" s="794"/>
    </row>
    <row r="458" spans="1:7" ht="16.5" thickBot="1">
      <c r="A458" s="774"/>
      <c r="B458" s="799" t="s">
        <v>608</v>
      </c>
      <c r="C458" s="798"/>
      <c r="D458" s="798"/>
      <c r="E458" s="798"/>
      <c r="F458" s="798"/>
      <c r="G458" s="794"/>
    </row>
    <row r="459" spans="1:7" ht="16.5" thickBot="1">
      <c r="A459" s="774"/>
      <c r="B459" s="799" t="s">
        <v>673</v>
      </c>
      <c r="C459" s="798"/>
      <c r="D459" s="798"/>
      <c r="E459" s="798"/>
      <c r="F459" s="798"/>
      <c r="G459" s="794"/>
    </row>
    <row r="460" spans="1:7" ht="16.5" thickBot="1">
      <c r="A460" s="774"/>
      <c r="B460" s="799" t="s">
        <v>631</v>
      </c>
      <c r="C460" s="798"/>
      <c r="D460" s="798"/>
      <c r="E460" s="798"/>
      <c r="F460" s="798"/>
      <c r="G460" s="794"/>
    </row>
    <row r="461" spans="1:7" ht="16.5" thickBot="1">
      <c r="A461" s="774"/>
      <c r="B461" s="799" t="s">
        <v>632</v>
      </c>
      <c r="C461" s="798"/>
      <c r="D461" s="798"/>
      <c r="E461" s="798"/>
      <c r="F461" s="798"/>
      <c r="G461" s="794"/>
    </row>
    <row r="462" spans="1:7" ht="16.5" thickBot="1">
      <c r="A462" s="774"/>
      <c r="B462" s="796" t="s">
        <v>633</v>
      </c>
      <c r="C462" s="803">
        <f>C463+C464+C465+C466</f>
        <v>0</v>
      </c>
      <c r="D462" s="803">
        <f t="shared" ref="D462:F462" si="90">D463+D464+D465+D466</f>
        <v>196000</v>
      </c>
      <c r="E462" s="803">
        <f t="shared" si="90"/>
        <v>196000</v>
      </c>
      <c r="F462" s="803">
        <f t="shared" si="90"/>
        <v>296000</v>
      </c>
      <c r="G462" s="794"/>
    </row>
    <row r="463" spans="1:7" ht="16.5" thickBot="1">
      <c r="A463" s="774"/>
      <c r="B463" s="799" t="s">
        <v>608</v>
      </c>
      <c r="C463" s="803"/>
      <c r="D463" s="798">
        <v>196000</v>
      </c>
      <c r="E463" s="798">
        <v>196000</v>
      </c>
      <c r="F463" s="798">
        <v>296000</v>
      </c>
      <c r="G463" s="794"/>
    </row>
    <row r="464" spans="1:7" ht="16.5" thickBot="1">
      <c r="A464" s="774"/>
      <c r="B464" s="799" t="s">
        <v>673</v>
      </c>
      <c r="C464" s="803"/>
      <c r="D464" s="798"/>
      <c r="E464" s="798"/>
      <c r="F464" s="798"/>
      <c r="G464" s="794"/>
    </row>
    <row r="465" spans="1:7" ht="16.5" thickBot="1">
      <c r="A465" s="774"/>
      <c r="B465" s="799" t="s">
        <v>631</v>
      </c>
      <c r="C465" s="803"/>
      <c r="D465" s="798"/>
      <c r="E465" s="798"/>
      <c r="F465" s="798"/>
      <c r="G465" s="794"/>
    </row>
    <row r="466" spans="1:7" ht="16.5" thickBot="1">
      <c r="A466" s="774"/>
      <c r="B466" s="799" t="s">
        <v>632</v>
      </c>
      <c r="C466" s="803"/>
      <c r="D466" s="798"/>
      <c r="E466" s="798"/>
      <c r="F466" s="798"/>
      <c r="G466" s="794"/>
    </row>
    <row r="467" spans="1:7" ht="16.5" thickBot="1">
      <c r="A467" s="774"/>
      <c r="B467" s="808" t="s">
        <v>794</v>
      </c>
      <c r="C467" s="803">
        <f>C457+C462</f>
        <v>0</v>
      </c>
      <c r="D467" s="803">
        <f t="shared" ref="D467:F467" si="91">D457+D462</f>
        <v>196000</v>
      </c>
      <c r="E467" s="803">
        <f t="shared" si="91"/>
        <v>196000</v>
      </c>
      <c r="F467" s="803">
        <f t="shared" si="91"/>
        <v>296000</v>
      </c>
      <c r="G467" s="794"/>
    </row>
    <row r="468" spans="1:7" ht="63.75" thickBot="1">
      <c r="A468" s="774"/>
      <c r="B468" s="789" t="s">
        <v>795</v>
      </c>
      <c r="C468" s="832" t="s">
        <v>1158</v>
      </c>
      <c r="D468" s="828" t="s">
        <v>624</v>
      </c>
      <c r="E468" s="2428"/>
      <c r="F468" s="2410"/>
      <c r="G468" s="794"/>
    </row>
    <row r="469" spans="1:7" ht="28.5" customHeight="1" thickBot="1">
      <c r="A469" s="774"/>
      <c r="B469" s="788" t="s">
        <v>599</v>
      </c>
      <c r="C469" s="2399" t="s">
        <v>1158</v>
      </c>
      <c r="D469" s="2400"/>
      <c r="E469" s="2400"/>
      <c r="F469" s="2401"/>
      <c r="G469" s="794"/>
    </row>
    <row r="470" spans="1:7" ht="16.5" thickBot="1">
      <c r="A470" s="774"/>
      <c r="B470" s="788" t="s">
        <v>21</v>
      </c>
      <c r="C470" s="2414" t="s">
        <v>1147</v>
      </c>
      <c r="D470" s="2415"/>
      <c r="E470" s="2415"/>
      <c r="F470" s="2416"/>
      <c r="G470" s="794"/>
    </row>
    <row r="471" spans="1:7" ht="12.75" customHeight="1">
      <c r="A471" s="774"/>
      <c r="B471" s="2417"/>
      <c r="C471" s="780">
        <v>2023</v>
      </c>
      <c r="D471" s="780">
        <v>2024</v>
      </c>
      <c r="E471" s="780">
        <v>2025</v>
      </c>
      <c r="F471" s="780">
        <v>2026</v>
      </c>
      <c r="G471" s="794"/>
    </row>
    <row r="472" spans="1:7" ht="18" customHeight="1" thickBot="1">
      <c r="A472" s="774"/>
      <c r="B472" s="2418"/>
      <c r="C472" s="791" t="s">
        <v>22</v>
      </c>
      <c r="D472" s="791" t="s">
        <v>23</v>
      </c>
      <c r="E472" s="791" t="s">
        <v>23</v>
      </c>
      <c r="F472" s="791" t="s">
        <v>23</v>
      </c>
      <c r="G472" s="794"/>
    </row>
    <row r="473" spans="1:7" ht="16.5" thickBot="1">
      <c r="A473" s="774"/>
      <c r="B473" s="788" t="s">
        <v>33</v>
      </c>
      <c r="C473" s="788">
        <v>0</v>
      </c>
      <c r="D473" s="790">
        <v>1</v>
      </c>
      <c r="E473" s="790">
        <v>1</v>
      </c>
      <c r="F473" s="790">
        <v>1</v>
      </c>
      <c r="G473" s="794"/>
    </row>
    <row r="474" spans="1:7" ht="16.5" thickBot="1">
      <c r="A474" s="774"/>
      <c r="B474" s="788" t="s">
        <v>602</v>
      </c>
      <c r="C474" s="793">
        <f>C492</f>
        <v>0</v>
      </c>
      <c r="D474" s="793">
        <f t="shared" ref="D474:F474" si="92">D492</f>
        <v>351000</v>
      </c>
      <c r="E474" s="793">
        <f t="shared" si="92"/>
        <v>351000</v>
      </c>
      <c r="F474" s="793">
        <f t="shared" si="92"/>
        <v>435967</v>
      </c>
      <c r="G474" s="794"/>
    </row>
    <row r="475" spans="1:7" ht="16.5" thickBot="1">
      <c r="A475" s="774"/>
      <c r="B475" s="788" t="s">
        <v>603</v>
      </c>
      <c r="C475" s="793">
        <v>0</v>
      </c>
      <c r="D475" s="793">
        <f t="shared" ref="D475:F475" si="93">D474/D473</f>
        <v>351000</v>
      </c>
      <c r="E475" s="793">
        <f t="shared" si="93"/>
        <v>351000</v>
      </c>
      <c r="F475" s="793">
        <f t="shared" si="93"/>
        <v>435967</v>
      </c>
      <c r="G475" s="794"/>
    </row>
    <row r="476" spans="1:7" ht="16.5" thickBot="1">
      <c r="A476" s="774"/>
      <c r="B476" s="788" t="s">
        <v>604</v>
      </c>
      <c r="C476" s="790" t="s">
        <v>627</v>
      </c>
      <c r="D476" s="795" t="e">
        <f>D473/C473-1</f>
        <v>#DIV/0!</v>
      </c>
      <c r="E476" s="795">
        <f t="shared" ref="E476:F478" si="94">E473/D473-1</f>
        <v>0</v>
      </c>
      <c r="F476" s="795">
        <f t="shared" si="94"/>
        <v>0</v>
      </c>
      <c r="G476" s="794"/>
    </row>
    <row r="477" spans="1:7" ht="16.5" thickBot="1">
      <c r="A477" s="774"/>
      <c r="B477" s="788" t="s">
        <v>605</v>
      </c>
      <c r="C477" s="790" t="s">
        <v>627</v>
      </c>
      <c r="D477" s="795">
        <v>0</v>
      </c>
      <c r="E477" s="795">
        <f t="shared" si="94"/>
        <v>0</v>
      </c>
      <c r="F477" s="795">
        <f t="shared" si="94"/>
        <v>0.24207122507122514</v>
      </c>
      <c r="G477" s="794"/>
    </row>
    <row r="478" spans="1:7" ht="16.5" thickBot="1">
      <c r="A478" s="774"/>
      <c r="B478" s="788" t="s">
        <v>47</v>
      </c>
      <c r="C478" s="790" t="s">
        <v>627</v>
      </c>
      <c r="D478" s="795">
        <v>0</v>
      </c>
      <c r="E478" s="795">
        <f t="shared" si="94"/>
        <v>0</v>
      </c>
      <c r="F478" s="795">
        <f t="shared" si="94"/>
        <v>0.24207122507122514</v>
      </c>
      <c r="G478" s="794"/>
    </row>
    <row r="479" spans="1:7" ht="16.5" thickBot="1">
      <c r="A479" s="774"/>
      <c r="B479" s="2419" t="s">
        <v>1159</v>
      </c>
      <c r="C479" s="2420"/>
      <c r="D479" s="2420"/>
      <c r="E479" s="2420"/>
      <c r="F479" s="2421"/>
      <c r="G479" s="794"/>
    </row>
    <row r="480" spans="1:7" ht="12.75" customHeight="1">
      <c r="A480" s="774"/>
      <c r="B480" s="2417"/>
      <c r="C480" s="780">
        <v>2023</v>
      </c>
      <c r="D480" s="780">
        <v>2024</v>
      </c>
      <c r="E480" s="780">
        <v>2025</v>
      </c>
      <c r="F480" s="780">
        <v>2026</v>
      </c>
      <c r="G480" s="794"/>
    </row>
    <row r="481" spans="1:7" ht="20.25" customHeight="1" thickBot="1">
      <c r="A481" s="774"/>
      <c r="B481" s="2418"/>
      <c r="C481" s="791" t="s">
        <v>22</v>
      </c>
      <c r="D481" s="791" t="s">
        <v>23</v>
      </c>
      <c r="E481" s="791" t="s">
        <v>23</v>
      </c>
      <c r="F481" s="791" t="s">
        <v>23</v>
      </c>
      <c r="G481" s="794"/>
    </row>
    <row r="482" spans="1:7" ht="16.5" thickBot="1">
      <c r="A482" s="774"/>
      <c r="B482" s="796" t="s">
        <v>629</v>
      </c>
      <c r="C482" s="798">
        <f>C483+C484+C485+C486</f>
        <v>0</v>
      </c>
      <c r="D482" s="798">
        <f t="shared" ref="D482:F482" si="95">D483+D484+D485+D486</f>
        <v>0</v>
      </c>
      <c r="E482" s="798">
        <f t="shared" si="95"/>
        <v>0</v>
      </c>
      <c r="F482" s="798">
        <f t="shared" si="95"/>
        <v>0</v>
      </c>
      <c r="G482" s="794"/>
    </row>
    <row r="483" spans="1:7" ht="16.5" thickBot="1">
      <c r="A483" s="774"/>
      <c r="B483" s="799" t="s">
        <v>608</v>
      </c>
      <c r="C483" s="798"/>
      <c r="D483" s="798"/>
      <c r="E483" s="798"/>
      <c r="F483" s="798"/>
      <c r="G483" s="794"/>
    </row>
    <row r="484" spans="1:7" ht="16.5" thickBot="1">
      <c r="A484" s="774"/>
      <c r="B484" s="799" t="s">
        <v>673</v>
      </c>
      <c r="C484" s="798"/>
      <c r="D484" s="798"/>
      <c r="E484" s="798"/>
      <c r="F484" s="798"/>
      <c r="G484" s="794"/>
    </row>
    <row r="485" spans="1:7" ht="16.5" thickBot="1">
      <c r="A485" s="774"/>
      <c r="B485" s="799" t="s">
        <v>631</v>
      </c>
      <c r="C485" s="798"/>
      <c r="D485" s="798"/>
      <c r="E485" s="798"/>
      <c r="F485" s="798"/>
      <c r="G485" s="794"/>
    </row>
    <row r="486" spans="1:7" ht="16.5" thickBot="1">
      <c r="A486" s="774"/>
      <c r="B486" s="799" t="s">
        <v>632</v>
      </c>
      <c r="C486" s="798"/>
      <c r="D486" s="798"/>
      <c r="E486" s="798"/>
      <c r="F486" s="798"/>
      <c r="G486" s="794"/>
    </row>
    <row r="487" spans="1:7" ht="16.5" thickBot="1">
      <c r="A487" s="774"/>
      <c r="B487" s="796" t="s">
        <v>633</v>
      </c>
      <c r="C487" s="803">
        <f>C488+C489+C490+C491</f>
        <v>0</v>
      </c>
      <c r="D487" s="803">
        <f t="shared" ref="D487:F487" si="96">D488+D489+D490+D491</f>
        <v>351000</v>
      </c>
      <c r="E487" s="803">
        <f t="shared" si="96"/>
        <v>351000</v>
      </c>
      <c r="F487" s="803">
        <f t="shared" si="96"/>
        <v>435967</v>
      </c>
      <c r="G487" s="794"/>
    </row>
    <row r="488" spans="1:7" ht="16.5" thickBot="1">
      <c r="A488" s="774"/>
      <c r="B488" s="799" t="s">
        <v>608</v>
      </c>
      <c r="C488" s="803"/>
      <c r="D488" s="798">
        <v>351000</v>
      </c>
      <c r="E488" s="798">
        <v>351000</v>
      </c>
      <c r="F488" s="798">
        <v>435967</v>
      </c>
      <c r="G488" s="794"/>
    </row>
    <row r="489" spans="1:7" ht="16.5" thickBot="1">
      <c r="A489" s="774"/>
      <c r="B489" s="799" t="s">
        <v>673</v>
      </c>
      <c r="C489" s="803"/>
      <c r="D489" s="798"/>
      <c r="E489" s="798"/>
      <c r="F489" s="798"/>
      <c r="G489" s="794"/>
    </row>
    <row r="490" spans="1:7" ht="16.5" thickBot="1">
      <c r="A490" s="774"/>
      <c r="B490" s="799" t="s">
        <v>631</v>
      </c>
      <c r="C490" s="803"/>
      <c r="D490" s="798"/>
      <c r="E490" s="798"/>
      <c r="F490" s="798"/>
      <c r="G490" s="794"/>
    </row>
    <row r="491" spans="1:7" ht="16.5" thickBot="1">
      <c r="A491" s="774"/>
      <c r="B491" s="799" t="s">
        <v>632</v>
      </c>
      <c r="C491" s="803"/>
      <c r="D491" s="798"/>
      <c r="E491" s="798"/>
      <c r="F491" s="798"/>
      <c r="G491" s="794"/>
    </row>
    <row r="492" spans="1:7" ht="16.5" thickBot="1">
      <c r="A492" s="774"/>
      <c r="B492" s="808" t="s">
        <v>799</v>
      </c>
      <c r="C492" s="803">
        <f>C482+C487</f>
        <v>0</v>
      </c>
      <c r="D492" s="803">
        <f t="shared" ref="D492:F492" si="97">D482+D487</f>
        <v>351000</v>
      </c>
      <c r="E492" s="803">
        <f t="shared" si="97"/>
        <v>351000</v>
      </c>
      <c r="F492" s="803">
        <f t="shared" si="97"/>
        <v>435967</v>
      </c>
      <c r="G492" s="794"/>
    </row>
    <row r="493" spans="1:7" ht="16.5" thickBot="1">
      <c r="A493" s="774"/>
      <c r="B493" s="2405" t="s">
        <v>1160</v>
      </c>
      <c r="C493" s="2406"/>
      <c r="D493" s="2406"/>
      <c r="E493" s="2406"/>
      <c r="F493" s="2407"/>
      <c r="G493" s="794"/>
    </row>
    <row r="494" spans="1:7" ht="63.75" thickBot="1">
      <c r="A494" s="774"/>
      <c r="B494" s="789" t="s">
        <v>597</v>
      </c>
      <c r="C494" s="833" t="s">
        <v>1161</v>
      </c>
      <c r="D494" s="828" t="s">
        <v>624</v>
      </c>
      <c r="E494" s="2428" t="s">
        <v>1162</v>
      </c>
      <c r="F494" s="2410"/>
      <c r="G494" s="794"/>
    </row>
    <row r="495" spans="1:7" ht="28.5" customHeight="1" thickBot="1">
      <c r="A495" s="774"/>
      <c r="B495" s="788" t="s">
        <v>599</v>
      </c>
      <c r="C495" s="2399" t="s">
        <v>1161</v>
      </c>
      <c r="D495" s="2400"/>
      <c r="E495" s="2400"/>
      <c r="F495" s="2401"/>
      <c r="G495" s="794"/>
    </row>
    <row r="496" spans="1:7" ht="16.5" thickBot="1">
      <c r="A496" s="774"/>
      <c r="B496" s="788" t="s">
        <v>21</v>
      </c>
      <c r="C496" s="2414" t="s">
        <v>1147</v>
      </c>
      <c r="D496" s="2415"/>
      <c r="E496" s="2415"/>
      <c r="F496" s="2416"/>
      <c r="G496" s="794"/>
    </row>
    <row r="497" spans="1:7" ht="12.75" customHeight="1">
      <c r="A497" s="774"/>
      <c r="B497" s="2417"/>
      <c r="C497" s="780">
        <v>2023</v>
      </c>
      <c r="D497" s="780">
        <v>2024</v>
      </c>
      <c r="E497" s="780">
        <v>2025</v>
      </c>
      <c r="F497" s="780">
        <v>2026</v>
      </c>
      <c r="G497" s="794"/>
    </row>
    <row r="498" spans="1:7" ht="20.25" customHeight="1" thickBot="1">
      <c r="A498" s="774"/>
      <c r="B498" s="2418"/>
      <c r="C498" s="791" t="s">
        <v>22</v>
      </c>
      <c r="D498" s="791" t="s">
        <v>23</v>
      </c>
      <c r="E498" s="791" t="s">
        <v>23</v>
      </c>
      <c r="F498" s="791" t="s">
        <v>23</v>
      </c>
      <c r="G498" s="794"/>
    </row>
    <row r="499" spans="1:7" ht="16.5" thickBot="1">
      <c r="A499" s="774"/>
      <c r="B499" s="788" t="s">
        <v>33</v>
      </c>
      <c r="C499" s="788">
        <v>1</v>
      </c>
      <c r="D499" s="790">
        <v>1</v>
      </c>
      <c r="E499" s="790">
        <v>1</v>
      </c>
      <c r="F499" s="790">
        <v>0</v>
      </c>
      <c r="G499" s="794"/>
    </row>
    <row r="500" spans="1:7" ht="16.5" thickBot="1">
      <c r="A500" s="774"/>
      <c r="B500" s="788" t="s">
        <v>602</v>
      </c>
      <c r="C500" s="793">
        <f>C518</f>
        <v>704861</v>
      </c>
      <c r="D500" s="793">
        <f t="shared" ref="D500:F500" si="98">D518</f>
        <v>244900</v>
      </c>
      <c r="E500" s="793">
        <f t="shared" si="98"/>
        <v>0</v>
      </c>
      <c r="F500" s="793">
        <f t="shared" si="98"/>
        <v>0</v>
      </c>
      <c r="G500" s="794"/>
    </row>
    <row r="501" spans="1:7" ht="16.5" thickBot="1">
      <c r="A501" s="774"/>
      <c r="B501" s="788" t="s">
        <v>603</v>
      </c>
      <c r="C501" s="793">
        <f>C500/C499</f>
        <v>704861</v>
      </c>
      <c r="D501" s="793">
        <f t="shared" ref="D501:E501" si="99">D500/D499</f>
        <v>244900</v>
      </c>
      <c r="E501" s="793">
        <f t="shared" si="99"/>
        <v>0</v>
      </c>
      <c r="F501" s="793">
        <v>0</v>
      </c>
      <c r="G501" s="794"/>
    </row>
    <row r="502" spans="1:7" ht="16.5" thickBot="1">
      <c r="A502" s="774"/>
      <c r="B502" s="788" t="s">
        <v>604</v>
      </c>
      <c r="C502" s="790" t="s">
        <v>627</v>
      </c>
      <c r="D502" s="795">
        <f>D499/C499-1</f>
        <v>0</v>
      </c>
      <c r="E502" s="795">
        <f t="shared" ref="E502:F504" si="100">E499/D499-1</f>
        <v>0</v>
      </c>
      <c r="F502" s="795">
        <f t="shared" si="100"/>
        <v>-1</v>
      </c>
      <c r="G502" s="794"/>
    </row>
    <row r="503" spans="1:7" ht="16.5" thickBot="1">
      <c r="A503" s="774"/>
      <c r="B503" s="788" t="s">
        <v>605</v>
      </c>
      <c r="C503" s="790" t="s">
        <v>627</v>
      </c>
      <c r="D503" s="795">
        <f>D500/C500-1</f>
        <v>-0.65255561025507158</v>
      </c>
      <c r="E503" s="795">
        <f t="shared" si="100"/>
        <v>-1</v>
      </c>
      <c r="F503" s="795">
        <v>0</v>
      </c>
      <c r="G503" s="794"/>
    </row>
    <row r="504" spans="1:7" ht="16.5" thickBot="1">
      <c r="A504" s="774"/>
      <c r="B504" s="788" t="s">
        <v>47</v>
      </c>
      <c r="C504" s="790" t="s">
        <v>627</v>
      </c>
      <c r="D504" s="795">
        <f>D501/C501-1</f>
        <v>-0.65255561025507158</v>
      </c>
      <c r="E504" s="795">
        <f t="shared" si="100"/>
        <v>-1</v>
      </c>
      <c r="F504" s="795">
        <v>0</v>
      </c>
      <c r="G504" s="794"/>
    </row>
    <row r="505" spans="1:7" ht="16.5" thickBot="1">
      <c r="A505" s="774"/>
      <c r="B505" s="2419" t="s">
        <v>1135</v>
      </c>
      <c r="C505" s="2420"/>
      <c r="D505" s="2420"/>
      <c r="E505" s="2420"/>
      <c r="F505" s="2421"/>
      <c r="G505" s="794"/>
    </row>
    <row r="506" spans="1:7" ht="12.75" customHeight="1">
      <c r="A506" s="774"/>
      <c r="B506" s="2417"/>
      <c r="C506" s="780">
        <v>2023</v>
      </c>
      <c r="D506" s="780">
        <v>2024</v>
      </c>
      <c r="E506" s="780">
        <v>2025</v>
      </c>
      <c r="F506" s="780">
        <v>2026</v>
      </c>
      <c r="G506" s="794"/>
    </row>
    <row r="507" spans="1:7" ht="19.5" customHeight="1" thickBot="1">
      <c r="A507" s="774"/>
      <c r="B507" s="2418"/>
      <c r="C507" s="791" t="s">
        <v>22</v>
      </c>
      <c r="D507" s="791" t="s">
        <v>23</v>
      </c>
      <c r="E507" s="791" t="s">
        <v>23</v>
      </c>
      <c r="F507" s="791" t="s">
        <v>23</v>
      </c>
      <c r="G507" s="794"/>
    </row>
    <row r="508" spans="1:7" ht="16.5" thickBot="1">
      <c r="A508" s="774"/>
      <c r="B508" s="796" t="s">
        <v>629</v>
      </c>
      <c r="C508" s="798">
        <f>C509+C510+C511+C512</f>
        <v>0</v>
      </c>
      <c r="D508" s="798">
        <f t="shared" ref="D508:F508" si="101">D509+D510+D511+D512</f>
        <v>0</v>
      </c>
      <c r="E508" s="798">
        <f t="shared" si="101"/>
        <v>0</v>
      </c>
      <c r="F508" s="798">
        <f t="shared" si="101"/>
        <v>0</v>
      </c>
      <c r="G508" s="794"/>
    </row>
    <row r="509" spans="1:7" ht="16.5" thickBot="1">
      <c r="A509" s="774"/>
      <c r="B509" s="799" t="s">
        <v>608</v>
      </c>
      <c r="C509" s="798"/>
      <c r="D509" s="798"/>
      <c r="E509" s="798"/>
      <c r="F509" s="798"/>
      <c r="G509" s="794"/>
    </row>
    <row r="510" spans="1:7" ht="16.5" thickBot="1">
      <c r="A510" s="774"/>
      <c r="B510" s="799" t="s">
        <v>673</v>
      </c>
      <c r="C510" s="798"/>
      <c r="D510" s="798"/>
      <c r="E510" s="798"/>
      <c r="F510" s="798"/>
      <c r="G510" s="794"/>
    </row>
    <row r="511" spans="1:7" ht="16.5" thickBot="1">
      <c r="A511" s="774"/>
      <c r="B511" s="799" t="s">
        <v>631</v>
      </c>
      <c r="C511" s="798"/>
      <c r="D511" s="798"/>
      <c r="E511" s="798"/>
      <c r="F511" s="798"/>
      <c r="G511" s="794"/>
    </row>
    <row r="512" spans="1:7" ht="16.5" thickBot="1">
      <c r="A512" s="774"/>
      <c r="B512" s="799" t="s">
        <v>632</v>
      </c>
      <c r="C512" s="798"/>
      <c r="D512" s="798"/>
      <c r="E512" s="798"/>
      <c r="F512" s="798"/>
      <c r="G512" s="794"/>
    </row>
    <row r="513" spans="1:7" ht="16.5" thickBot="1">
      <c r="A513" s="774"/>
      <c r="B513" s="796" t="s">
        <v>633</v>
      </c>
      <c r="C513" s="803">
        <f>C514+C515+C516+C517</f>
        <v>704861</v>
      </c>
      <c r="D513" s="803">
        <f t="shared" ref="D513:F513" si="102">D514+D515+D516+D517</f>
        <v>244900</v>
      </c>
      <c r="E513" s="803">
        <f t="shared" si="102"/>
        <v>0</v>
      </c>
      <c r="F513" s="803">
        <f t="shared" si="102"/>
        <v>0</v>
      </c>
      <c r="G513" s="794"/>
    </row>
    <row r="514" spans="1:7" ht="16.5" thickBot="1">
      <c r="A514" s="774"/>
      <c r="B514" s="799" t="s">
        <v>608</v>
      </c>
      <c r="C514" s="803">
        <v>704861</v>
      </c>
      <c r="D514" s="798">
        <v>244900</v>
      </c>
      <c r="E514" s="798"/>
      <c r="F514" s="798"/>
      <c r="G514" s="794"/>
    </row>
    <row r="515" spans="1:7" ht="16.5" thickBot="1">
      <c r="A515" s="774"/>
      <c r="B515" s="799" t="s">
        <v>673</v>
      </c>
      <c r="C515" s="803"/>
      <c r="D515" s="798"/>
      <c r="E515" s="798"/>
      <c r="F515" s="798"/>
      <c r="G515" s="794"/>
    </row>
    <row r="516" spans="1:7" ht="16.5" thickBot="1">
      <c r="A516" s="774"/>
      <c r="B516" s="799" t="s">
        <v>631</v>
      </c>
      <c r="C516" s="803"/>
      <c r="D516" s="798"/>
      <c r="E516" s="798"/>
      <c r="F516" s="798"/>
      <c r="G516" s="794"/>
    </row>
    <row r="517" spans="1:7" ht="16.5" thickBot="1">
      <c r="A517" s="774"/>
      <c r="B517" s="799" t="s">
        <v>632</v>
      </c>
      <c r="C517" s="803"/>
      <c r="D517" s="798"/>
      <c r="E517" s="798"/>
      <c r="F517" s="798"/>
      <c r="G517" s="794"/>
    </row>
    <row r="518" spans="1:7" ht="16.5" thickBot="1">
      <c r="A518" s="774"/>
      <c r="B518" s="808" t="s">
        <v>616</v>
      </c>
      <c r="C518" s="803">
        <f>C508+C513</f>
        <v>704861</v>
      </c>
      <c r="D518" s="803">
        <f t="shared" ref="D518:F518" si="103">D508+D513</f>
        <v>244900</v>
      </c>
      <c r="E518" s="803">
        <f t="shared" si="103"/>
        <v>0</v>
      </c>
      <c r="F518" s="803">
        <f t="shared" si="103"/>
        <v>0</v>
      </c>
      <c r="G518" s="794"/>
    </row>
    <row r="519" spans="1:7" ht="63.75" thickBot="1">
      <c r="A519" s="774"/>
      <c r="B519" s="789" t="s">
        <v>655</v>
      </c>
      <c r="C519" s="833" t="s">
        <v>1163</v>
      </c>
      <c r="D519" s="828" t="s">
        <v>624</v>
      </c>
      <c r="E519" s="2428" t="s">
        <v>1164</v>
      </c>
      <c r="F519" s="2410"/>
      <c r="G519" s="794"/>
    </row>
    <row r="520" spans="1:7" ht="28.5" customHeight="1" thickBot="1">
      <c r="A520" s="774"/>
      <c r="B520" s="788" t="s">
        <v>599</v>
      </c>
      <c r="C520" s="2399" t="s">
        <v>1163</v>
      </c>
      <c r="D520" s="2400"/>
      <c r="E520" s="2400"/>
      <c r="F520" s="2401"/>
      <c r="G520" s="794"/>
    </row>
    <row r="521" spans="1:7" ht="16.5" thickBot="1">
      <c r="A521" s="774"/>
      <c r="B521" s="788" t="s">
        <v>21</v>
      </c>
      <c r="C521" s="2414" t="s">
        <v>1147</v>
      </c>
      <c r="D521" s="2415"/>
      <c r="E521" s="2415"/>
      <c r="F521" s="2416"/>
      <c r="G521" s="794"/>
    </row>
    <row r="522" spans="1:7" ht="12.75" customHeight="1">
      <c r="A522" s="774"/>
      <c r="B522" s="2417"/>
      <c r="C522" s="780">
        <v>2023</v>
      </c>
      <c r="D522" s="780">
        <v>2024</v>
      </c>
      <c r="E522" s="780">
        <v>2025</v>
      </c>
      <c r="F522" s="780">
        <v>2026</v>
      </c>
      <c r="G522" s="794"/>
    </row>
    <row r="523" spans="1:7" ht="9" customHeight="1" thickBot="1">
      <c r="A523" s="774"/>
      <c r="B523" s="2418"/>
      <c r="C523" s="791" t="s">
        <v>22</v>
      </c>
      <c r="D523" s="791" t="s">
        <v>23</v>
      </c>
      <c r="E523" s="791" t="s">
        <v>23</v>
      </c>
      <c r="F523" s="791" t="s">
        <v>23</v>
      </c>
      <c r="G523" s="794"/>
    </row>
    <row r="524" spans="1:7" ht="16.5" thickBot="1">
      <c r="A524" s="774"/>
      <c r="B524" s="788" t="s">
        <v>33</v>
      </c>
      <c r="C524" s="788">
        <v>0</v>
      </c>
      <c r="D524" s="790">
        <v>1</v>
      </c>
      <c r="E524" s="790">
        <v>1</v>
      </c>
      <c r="F524" s="790">
        <v>0</v>
      </c>
      <c r="G524" s="794"/>
    </row>
    <row r="525" spans="1:7" ht="16.5" thickBot="1">
      <c r="A525" s="774"/>
      <c r="B525" s="788" t="s">
        <v>602</v>
      </c>
      <c r="C525" s="793">
        <f>C543</f>
        <v>0</v>
      </c>
      <c r="D525" s="793">
        <f t="shared" ref="D525:F525" si="104">D543</f>
        <v>71406</v>
      </c>
      <c r="E525" s="793">
        <f t="shared" si="104"/>
        <v>93000</v>
      </c>
      <c r="F525" s="793">
        <f t="shared" si="104"/>
        <v>0</v>
      </c>
      <c r="G525" s="794"/>
    </row>
    <row r="526" spans="1:7" ht="16.5" thickBot="1">
      <c r="A526" s="774"/>
      <c r="B526" s="788" t="s">
        <v>603</v>
      </c>
      <c r="C526" s="793">
        <v>0</v>
      </c>
      <c r="D526" s="793">
        <f t="shared" ref="D526:E526" si="105">D525/D524</f>
        <v>71406</v>
      </c>
      <c r="E526" s="793">
        <f t="shared" si="105"/>
        <v>93000</v>
      </c>
      <c r="F526" s="793">
        <v>0</v>
      </c>
      <c r="G526" s="794"/>
    </row>
    <row r="527" spans="1:7" ht="16.5" thickBot="1">
      <c r="A527" s="774"/>
      <c r="B527" s="788" t="s">
        <v>604</v>
      </c>
      <c r="C527" s="790" t="s">
        <v>627</v>
      </c>
      <c r="D527" s="795">
        <v>0</v>
      </c>
      <c r="E527" s="795">
        <f t="shared" ref="E527:F529" si="106">E524/D524-1</f>
        <v>0</v>
      </c>
      <c r="F527" s="795">
        <f t="shared" si="106"/>
        <v>-1</v>
      </c>
      <c r="G527" s="794"/>
    </row>
    <row r="528" spans="1:7" ht="16.5" thickBot="1">
      <c r="A528" s="774"/>
      <c r="B528" s="788" t="s">
        <v>605</v>
      </c>
      <c r="C528" s="790" t="s">
        <v>627</v>
      </c>
      <c r="D528" s="795">
        <v>0</v>
      </c>
      <c r="E528" s="795">
        <f t="shared" si="106"/>
        <v>0.30241156205360897</v>
      </c>
      <c r="F528" s="795">
        <f t="shared" si="106"/>
        <v>-1</v>
      </c>
      <c r="G528" s="794"/>
    </row>
    <row r="529" spans="1:7" ht="16.5" thickBot="1">
      <c r="A529" s="774"/>
      <c r="B529" s="788" t="s">
        <v>47</v>
      </c>
      <c r="C529" s="790" t="s">
        <v>627</v>
      </c>
      <c r="D529" s="795">
        <v>0</v>
      </c>
      <c r="E529" s="795">
        <f t="shared" si="106"/>
        <v>0.30241156205360897</v>
      </c>
      <c r="F529" s="795">
        <f t="shared" si="106"/>
        <v>-1</v>
      </c>
      <c r="G529" s="794"/>
    </row>
    <row r="530" spans="1:7" ht="16.5" thickBot="1">
      <c r="A530" s="774"/>
      <c r="B530" s="2419" t="s">
        <v>1144</v>
      </c>
      <c r="C530" s="2420"/>
      <c r="D530" s="2420"/>
      <c r="E530" s="2420"/>
      <c r="F530" s="2421"/>
      <c r="G530" s="794"/>
    </row>
    <row r="531" spans="1:7" ht="12.75" customHeight="1">
      <c r="A531" s="774"/>
      <c r="B531" s="2417"/>
      <c r="C531" s="780">
        <v>2023</v>
      </c>
      <c r="D531" s="780">
        <v>2024</v>
      </c>
      <c r="E531" s="780">
        <v>2025</v>
      </c>
      <c r="F531" s="780">
        <v>2026</v>
      </c>
      <c r="G531" s="794"/>
    </row>
    <row r="532" spans="1:7" ht="9" customHeight="1" thickBot="1">
      <c r="A532" s="774"/>
      <c r="B532" s="2418"/>
      <c r="C532" s="791" t="s">
        <v>22</v>
      </c>
      <c r="D532" s="791" t="s">
        <v>23</v>
      </c>
      <c r="E532" s="791" t="s">
        <v>23</v>
      </c>
      <c r="F532" s="791" t="s">
        <v>23</v>
      </c>
      <c r="G532" s="794"/>
    </row>
    <row r="533" spans="1:7" ht="16.5" thickBot="1">
      <c r="A533" s="774"/>
      <c r="B533" s="796" t="s">
        <v>629</v>
      </c>
      <c r="C533" s="798">
        <f>C534+C535+C536+C537</f>
        <v>0</v>
      </c>
      <c r="D533" s="798">
        <f t="shared" ref="D533:F533" si="107">D534+D535+D536+D537</f>
        <v>0</v>
      </c>
      <c r="E533" s="798">
        <f t="shared" si="107"/>
        <v>0</v>
      </c>
      <c r="F533" s="798">
        <f t="shared" si="107"/>
        <v>0</v>
      </c>
      <c r="G533" s="794"/>
    </row>
    <row r="534" spans="1:7" ht="16.5" thickBot="1">
      <c r="A534" s="774"/>
      <c r="B534" s="799" t="s">
        <v>608</v>
      </c>
      <c r="C534" s="798"/>
      <c r="D534" s="798"/>
      <c r="E534" s="798"/>
      <c r="F534" s="798"/>
      <c r="G534" s="794"/>
    </row>
    <row r="535" spans="1:7" ht="16.5" thickBot="1">
      <c r="A535" s="774"/>
      <c r="B535" s="799" t="s">
        <v>673</v>
      </c>
      <c r="C535" s="798"/>
      <c r="D535" s="798"/>
      <c r="E535" s="798"/>
      <c r="F535" s="798"/>
      <c r="G535" s="794"/>
    </row>
    <row r="536" spans="1:7" ht="16.5" thickBot="1">
      <c r="A536" s="774"/>
      <c r="B536" s="799" t="s">
        <v>631</v>
      </c>
      <c r="C536" s="798"/>
      <c r="D536" s="798"/>
      <c r="E536" s="798"/>
      <c r="F536" s="798"/>
      <c r="G536" s="794"/>
    </row>
    <row r="537" spans="1:7" ht="16.5" thickBot="1">
      <c r="A537" s="774"/>
      <c r="B537" s="799" t="s">
        <v>632</v>
      </c>
      <c r="C537" s="798"/>
      <c r="D537" s="798"/>
      <c r="E537" s="798"/>
      <c r="F537" s="798"/>
      <c r="G537" s="794"/>
    </row>
    <row r="538" spans="1:7" ht="16.5" thickBot="1">
      <c r="A538" s="774"/>
      <c r="B538" s="796" t="s">
        <v>633</v>
      </c>
      <c r="C538" s="803">
        <f>C539+C540+C541+C542</f>
        <v>0</v>
      </c>
      <c r="D538" s="803">
        <f t="shared" ref="D538:F538" si="108">D539+D540+D541+D542</f>
        <v>71406</v>
      </c>
      <c r="E538" s="803">
        <f t="shared" si="108"/>
        <v>93000</v>
      </c>
      <c r="F538" s="803">
        <f t="shared" si="108"/>
        <v>0</v>
      </c>
      <c r="G538" s="794"/>
    </row>
    <row r="539" spans="1:7" ht="16.5" thickBot="1">
      <c r="A539" s="774"/>
      <c r="B539" s="799" t="s">
        <v>608</v>
      </c>
      <c r="C539" s="803"/>
      <c r="D539" s="798">
        <v>71406</v>
      </c>
      <c r="E539" s="798">
        <v>93000</v>
      </c>
      <c r="F539" s="798"/>
      <c r="G539" s="794"/>
    </row>
    <row r="540" spans="1:7" ht="16.5" thickBot="1">
      <c r="A540" s="774"/>
      <c r="B540" s="799" t="s">
        <v>673</v>
      </c>
      <c r="C540" s="803"/>
      <c r="D540" s="798"/>
      <c r="E540" s="798"/>
      <c r="F540" s="798"/>
      <c r="G540" s="794"/>
    </row>
    <row r="541" spans="1:7" ht="16.5" thickBot="1">
      <c r="A541" s="774"/>
      <c r="B541" s="799" t="s">
        <v>631</v>
      </c>
      <c r="C541" s="803"/>
      <c r="D541" s="798"/>
      <c r="E541" s="798"/>
      <c r="F541" s="798"/>
      <c r="G541" s="794"/>
    </row>
    <row r="542" spans="1:7" ht="16.5" thickBot="1">
      <c r="A542" s="774"/>
      <c r="B542" s="799" t="s">
        <v>632</v>
      </c>
      <c r="C542" s="803"/>
      <c r="D542" s="798"/>
      <c r="E542" s="798"/>
      <c r="F542" s="798"/>
      <c r="G542" s="794"/>
    </row>
    <row r="543" spans="1:7" ht="16.5" thickBot="1">
      <c r="A543" s="774"/>
      <c r="B543" s="808" t="s">
        <v>660</v>
      </c>
      <c r="C543" s="803">
        <f>C533+C538</f>
        <v>0</v>
      </c>
      <c r="D543" s="803">
        <f t="shared" ref="D543:F543" si="109">D533+D538</f>
        <v>71406</v>
      </c>
      <c r="E543" s="803">
        <f t="shared" si="109"/>
        <v>93000</v>
      </c>
      <c r="F543" s="803">
        <f t="shared" si="109"/>
        <v>0</v>
      </c>
      <c r="G543" s="794"/>
    </row>
    <row r="544" spans="1:7" ht="48" thickBot="1">
      <c r="A544" s="774"/>
      <c r="B544" s="789" t="s">
        <v>663</v>
      </c>
      <c r="C544" s="834" t="s">
        <v>1165</v>
      </c>
      <c r="D544" s="828" t="s">
        <v>624</v>
      </c>
      <c r="E544" s="2428" t="s">
        <v>1166</v>
      </c>
      <c r="F544" s="2410"/>
      <c r="G544" s="794"/>
    </row>
    <row r="545" spans="1:7" ht="28.5" customHeight="1" thickBot="1">
      <c r="A545" s="774"/>
      <c r="B545" s="788" t="s">
        <v>599</v>
      </c>
      <c r="C545" s="2399" t="s">
        <v>1165</v>
      </c>
      <c r="D545" s="2400"/>
      <c r="E545" s="2400"/>
      <c r="F545" s="2401"/>
      <c r="G545" s="794"/>
    </row>
    <row r="546" spans="1:7" ht="16.5" thickBot="1">
      <c r="A546" s="774"/>
      <c r="B546" s="788" t="s">
        <v>21</v>
      </c>
      <c r="C546" s="2414" t="s">
        <v>1147</v>
      </c>
      <c r="D546" s="2415"/>
      <c r="E546" s="2415"/>
      <c r="F546" s="2416"/>
      <c r="G546" s="794"/>
    </row>
    <row r="547" spans="1:7" ht="12.75" customHeight="1">
      <c r="A547" s="774"/>
      <c r="B547" s="2417"/>
      <c r="C547" s="780">
        <v>2023</v>
      </c>
      <c r="D547" s="780">
        <v>2024</v>
      </c>
      <c r="E547" s="780">
        <v>2025</v>
      </c>
      <c r="F547" s="780">
        <v>2026</v>
      </c>
      <c r="G547" s="794"/>
    </row>
    <row r="548" spans="1:7" ht="9" customHeight="1" thickBot="1">
      <c r="A548" s="774"/>
      <c r="B548" s="2418"/>
      <c r="C548" s="791" t="s">
        <v>22</v>
      </c>
      <c r="D548" s="791" t="s">
        <v>23</v>
      </c>
      <c r="E548" s="791" t="s">
        <v>23</v>
      </c>
      <c r="F548" s="791" t="s">
        <v>23</v>
      </c>
      <c r="G548" s="794"/>
    </row>
    <row r="549" spans="1:7" ht="16.5" thickBot="1">
      <c r="A549" s="774"/>
      <c r="B549" s="788" t="s">
        <v>33</v>
      </c>
      <c r="C549" s="788">
        <v>1</v>
      </c>
      <c r="D549" s="790">
        <v>1</v>
      </c>
      <c r="E549" s="790">
        <v>1</v>
      </c>
      <c r="F549" s="790">
        <v>0</v>
      </c>
      <c r="G549" s="794"/>
    </row>
    <row r="550" spans="1:7" ht="16.5" thickBot="1">
      <c r="A550" s="774"/>
      <c r="B550" s="788" t="s">
        <v>602</v>
      </c>
      <c r="C550" s="793">
        <f>C568</f>
        <v>60480</v>
      </c>
      <c r="D550" s="793">
        <f t="shared" ref="D550:F550" si="110">D568</f>
        <v>91800</v>
      </c>
      <c r="E550" s="793">
        <f t="shared" si="110"/>
        <v>60000</v>
      </c>
      <c r="F550" s="793">
        <f t="shared" si="110"/>
        <v>0</v>
      </c>
      <c r="G550" s="794"/>
    </row>
    <row r="551" spans="1:7" ht="16.5" thickBot="1">
      <c r="A551" s="774"/>
      <c r="B551" s="788" t="s">
        <v>603</v>
      </c>
      <c r="C551" s="793">
        <f>C550/C549</f>
        <v>60480</v>
      </c>
      <c r="D551" s="793">
        <f t="shared" ref="D551:E551" si="111">D550/D549</f>
        <v>91800</v>
      </c>
      <c r="E551" s="793">
        <f t="shared" si="111"/>
        <v>60000</v>
      </c>
      <c r="F551" s="793">
        <v>0</v>
      </c>
      <c r="G551" s="794"/>
    </row>
    <row r="552" spans="1:7" ht="16.5" thickBot="1">
      <c r="A552" s="774"/>
      <c r="B552" s="788" t="s">
        <v>604</v>
      </c>
      <c r="C552" s="790" t="s">
        <v>627</v>
      </c>
      <c r="D552" s="795">
        <f>D549/C549-1</f>
        <v>0</v>
      </c>
      <c r="E552" s="795">
        <f t="shared" ref="E552:F554" si="112">E549/D549-1</f>
        <v>0</v>
      </c>
      <c r="F552" s="795">
        <f t="shared" si="112"/>
        <v>-1</v>
      </c>
      <c r="G552" s="794"/>
    </row>
    <row r="553" spans="1:7" ht="16.5" thickBot="1">
      <c r="A553" s="774"/>
      <c r="B553" s="788" t="s">
        <v>605</v>
      </c>
      <c r="C553" s="790" t="s">
        <v>627</v>
      </c>
      <c r="D553" s="795">
        <f>D550/C550-1</f>
        <v>0.51785714285714279</v>
      </c>
      <c r="E553" s="795">
        <f t="shared" si="112"/>
        <v>-0.34640522875816993</v>
      </c>
      <c r="F553" s="795">
        <f t="shared" si="112"/>
        <v>-1</v>
      </c>
      <c r="G553" s="794"/>
    </row>
    <row r="554" spans="1:7" ht="16.5" thickBot="1">
      <c r="A554" s="774"/>
      <c r="B554" s="788" t="s">
        <v>47</v>
      </c>
      <c r="C554" s="790" t="s">
        <v>627</v>
      </c>
      <c r="D554" s="795">
        <f>D551/C551-1</f>
        <v>0.51785714285714279</v>
      </c>
      <c r="E554" s="795">
        <f t="shared" si="112"/>
        <v>-0.34640522875816993</v>
      </c>
      <c r="F554" s="795">
        <f t="shared" si="112"/>
        <v>-1</v>
      </c>
      <c r="G554" s="794"/>
    </row>
    <row r="555" spans="1:7" ht="16.5" thickBot="1">
      <c r="A555" s="774"/>
      <c r="B555" s="2419" t="s">
        <v>1148</v>
      </c>
      <c r="C555" s="2420"/>
      <c r="D555" s="2420"/>
      <c r="E555" s="2420"/>
      <c r="F555" s="2421"/>
      <c r="G555" s="794"/>
    </row>
    <row r="556" spans="1:7" ht="12.75" customHeight="1">
      <c r="A556" s="774"/>
      <c r="B556" s="2417"/>
      <c r="C556" s="780">
        <v>2023</v>
      </c>
      <c r="D556" s="780">
        <v>2024</v>
      </c>
      <c r="E556" s="780">
        <v>2025</v>
      </c>
      <c r="F556" s="780">
        <v>2026</v>
      </c>
      <c r="G556" s="794"/>
    </row>
    <row r="557" spans="1:7" ht="9" customHeight="1" thickBot="1">
      <c r="A557" s="774"/>
      <c r="B557" s="2418"/>
      <c r="C557" s="791" t="s">
        <v>22</v>
      </c>
      <c r="D557" s="791" t="s">
        <v>23</v>
      </c>
      <c r="E557" s="791" t="s">
        <v>23</v>
      </c>
      <c r="F557" s="791" t="s">
        <v>23</v>
      </c>
      <c r="G557" s="794"/>
    </row>
    <row r="558" spans="1:7" ht="16.5" thickBot="1">
      <c r="A558" s="774"/>
      <c r="B558" s="796" t="s">
        <v>629</v>
      </c>
      <c r="C558" s="798">
        <f>C559+C560+C561+C562</f>
        <v>0</v>
      </c>
      <c r="D558" s="798">
        <f t="shared" ref="D558:F558" si="113">D559+D560+D561+D562</f>
        <v>0</v>
      </c>
      <c r="E558" s="798">
        <f t="shared" si="113"/>
        <v>0</v>
      </c>
      <c r="F558" s="798">
        <f t="shared" si="113"/>
        <v>0</v>
      </c>
      <c r="G558" s="794"/>
    </row>
    <row r="559" spans="1:7" ht="16.5" thickBot="1">
      <c r="A559" s="774"/>
      <c r="B559" s="799" t="s">
        <v>608</v>
      </c>
      <c r="C559" s="798"/>
      <c r="D559" s="798"/>
      <c r="E559" s="798"/>
      <c r="F559" s="798"/>
      <c r="G559" s="794"/>
    </row>
    <row r="560" spans="1:7" ht="16.5" thickBot="1">
      <c r="A560" s="774"/>
      <c r="B560" s="799" t="s">
        <v>673</v>
      </c>
      <c r="C560" s="798"/>
      <c r="D560" s="798"/>
      <c r="E560" s="798"/>
      <c r="F560" s="798"/>
      <c r="G560" s="794"/>
    </row>
    <row r="561" spans="1:7" ht="16.5" thickBot="1">
      <c r="A561" s="774"/>
      <c r="B561" s="799" t="s">
        <v>631</v>
      </c>
      <c r="C561" s="798"/>
      <c r="D561" s="798"/>
      <c r="E561" s="798"/>
      <c r="F561" s="798"/>
      <c r="G561" s="794"/>
    </row>
    <row r="562" spans="1:7" ht="16.5" thickBot="1">
      <c r="A562" s="774"/>
      <c r="B562" s="799" t="s">
        <v>632</v>
      </c>
      <c r="C562" s="798"/>
      <c r="D562" s="798"/>
      <c r="E562" s="798"/>
      <c r="F562" s="798"/>
      <c r="G562" s="794"/>
    </row>
    <row r="563" spans="1:7" ht="16.5" thickBot="1">
      <c r="A563" s="774"/>
      <c r="B563" s="796" t="s">
        <v>633</v>
      </c>
      <c r="C563" s="803">
        <f>C564+C565+C566+C567</f>
        <v>60480</v>
      </c>
      <c r="D563" s="803">
        <f t="shared" ref="D563:F563" si="114">D564+D565+D566+D567</f>
        <v>91800</v>
      </c>
      <c r="E563" s="803">
        <f t="shared" si="114"/>
        <v>60000</v>
      </c>
      <c r="F563" s="803">
        <f t="shared" si="114"/>
        <v>0</v>
      </c>
      <c r="G563" s="794"/>
    </row>
    <row r="564" spans="1:7" ht="16.5" thickBot="1">
      <c r="A564" s="774"/>
      <c r="B564" s="799" t="s">
        <v>608</v>
      </c>
      <c r="C564" s="803">
        <v>60480</v>
      </c>
      <c r="D564" s="798">
        <v>91800</v>
      </c>
      <c r="E564" s="798">
        <v>60000</v>
      </c>
      <c r="F564" s="798"/>
      <c r="G564" s="794"/>
    </row>
    <row r="565" spans="1:7" ht="16.5" thickBot="1">
      <c r="A565" s="774"/>
      <c r="B565" s="799" t="s">
        <v>673</v>
      </c>
      <c r="C565" s="803"/>
      <c r="D565" s="798"/>
      <c r="E565" s="798"/>
      <c r="F565" s="798"/>
      <c r="G565" s="794"/>
    </row>
    <row r="566" spans="1:7" ht="16.5" thickBot="1">
      <c r="A566" s="774"/>
      <c r="B566" s="799" t="s">
        <v>631</v>
      </c>
      <c r="C566" s="803"/>
      <c r="D566" s="798"/>
      <c r="E566" s="798"/>
      <c r="F566" s="798"/>
      <c r="G566" s="794"/>
    </row>
    <row r="567" spans="1:7" ht="16.5" thickBot="1">
      <c r="A567" s="774"/>
      <c r="B567" s="799" t="s">
        <v>632</v>
      </c>
      <c r="C567" s="803"/>
      <c r="D567" s="798"/>
      <c r="E567" s="798"/>
      <c r="F567" s="798"/>
      <c r="G567" s="794"/>
    </row>
    <row r="568" spans="1:7" ht="16.5" thickBot="1">
      <c r="A568" s="774"/>
      <c r="B568" s="808" t="s">
        <v>668</v>
      </c>
      <c r="C568" s="803">
        <f>C558+C563</f>
        <v>60480</v>
      </c>
      <c r="D568" s="803">
        <f t="shared" ref="D568:F568" si="115">D558+D563</f>
        <v>91800</v>
      </c>
      <c r="E568" s="803">
        <f t="shared" si="115"/>
        <v>60000</v>
      </c>
      <c r="F568" s="803">
        <f t="shared" si="115"/>
        <v>0</v>
      </c>
      <c r="G568" s="794"/>
    </row>
    <row r="569" spans="1:7" ht="48" thickBot="1">
      <c r="A569" s="774"/>
      <c r="B569" s="789" t="s">
        <v>774</v>
      </c>
      <c r="C569" s="835" t="s">
        <v>1167</v>
      </c>
      <c r="D569" s="828" t="s">
        <v>624</v>
      </c>
      <c r="E569" s="2428" t="s">
        <v>1168</v>
      </c>
      <c r="F569" s="2410"/>
      <c r="G569" s="794"/>
    </row>
    <row r="570" spans="1:7" ht="16.5" thickBot="1">
      <c r="A570" s="774"/>
      <c r="B570" s="788" t="s">
        <v>599</v>
      </c>
      <c r="C570" s="2399" t="s">
        <v>1167</v>
      </c>
      <c r="D570" s="2400"/>
      <c r="E570" s="2400"/>
      <c r="F570" s="2401"/>
      <c r="G570" s="794"/>
    </row>
    <row r="571" spans="1:7" ht="16.5" thickBot="1">
      <c r="A571" s="774"/>
      <c r="B571" s="788" t="s">
        <v>21</v>
      </c>
      <c r="C571" s="2414" t="s">
        <v>1147</v>
      </c>
      <c r="D571" s="2415"/>
      <c r="E571" s="2415"/>
      <c r="F571" s="2416"/>
      <c r="G571" s="794"/>
    </row>
    <row r="572" spans="1:7" ht="15.75">
      <c r="A572" s="774"/>
      <c r="B572" s="2417"/>
      <c r="C572" s="780">
        <v>2023</v>
      </c>
      <c r="D572" s="780">
        <v>2024</v>
      </c>
      <c r="E572" s="780">
        <v>2025</v>
      </c>
      <c r="F572" s="780">
        <v>2026</v>
      </c>
      <c r="G572" s="794"/>
    </row>
    <row r="573" spans="1:7" ht="16.5" thickBot="1">
      <c r="A573" s="774"/>
      <c r="B573" s="2418"/>
      <c r="C573" s="791" t="s">
        <v>22</v>
      </c>
      <c r="D573" s="791" t="s">
        <v>23</v>
      </c>
      <c r="E573" s="791" t="s">
        <v>23</v>
      </c>
      <c r="F573" s="791" t="s">
        <v>23</v>
      </c>
      <c r="G573" s="794"/>
    </row>
    <row r="574" spans="1:7" ht="16.5" thickBot="1">
      <c r="A574" s="774"/>
      <c r="B574" s="788" t="s">
        <v>33</v>
      </c>
      <c r="C574" s="788">
        <v>0</v>
      </c>
      <c r="D574" s="790">
        <v>0</v>
      </c>
      <c r="E574" s="790">
        <v>0</v>
      </c>
      <c r="F574" s="790">
        <v>1</v>
      </c>
      <c r="G574" s="794"/>
    </row>
    <row r="575" spans="1:7" ht="16.5" thickBot="1">
      <c r="A575" s="774"/>
      <c r="B575" s="788" t="s">
        <v>602</v>
      </c>
      <c r="C575" s="793">
        <f>C593</f>
        <v>0</v>
      </c>
      <c r="D575" s="793">
        <f t="shared" ref="D575:F575" si="116">D593</f>
        <v>0</v>
      </c>
      <c r="E575" s="793">
        <f t="shared" si="116"/>
        <v>0</v>
      </c>
      <c r="F575" s="793">
        <f t="shared" si="116"/>
        <v>60000</v>
      </c>
      <c r="G575" s="794"/>
    </row>
    <row r="576" spans="1:7" ht="16.5" thickBot="1">
      <c r="A576" s="774"/>
      <c r="B576" s="788" t="s">
        <v>603</v>
      </c>
      <c r="C576" s="793">
        <v>0</v>
      </c>
      <c r="D576" s="793">
        <v>0</v>
      </c>
      <c r="E576" s="793">
        <v>0</v>
      </c>
      <c r="F576" s="793">
        <f t="shared" ref="F576" si="117">F575/F574</f>
        <v>60000</v>
      </c>
      <c r="G576" s="794"/>
    </row>
    <row r="577" spans="1:7" ht="16.5" thickBot="1">
      <c r="A577" s="774"/>
      <c r="B577" s="788" t="s">
        <v>604</v>
      </c>
      <c r="C577" s="790" t="s">
        <v>627</v>
      </c>
      <c r="D577" s="793">
        <v>0</v>
      </c>
      <c r="E577" s="793">
        <v>0</v>
      </c>
      <c r="F577" s="795">
        <v>0</v>
      </c>
      <c r="G577" s="794"/>
    </row>
    <row r="578" spans="1:7" ht="16.5" thickBot="1">
      <c r="A578" s="774"/>
      <c r="B578" s="788" t="s">
        <v>605</v>
      </c>
      <c r="C578" s="790" t="s">
        <v>627</v>
      </c>
      <c r="D578" s="793">
        <v>0</v>
      </c>
      <c r="E578" s="793">
        <v>0</v>
      </c>
      <c r="F578" s="795">
        <v>0</v>
      </c>
      <c r="G578" s="794"/>
    </row>
    <row r="579" spans="1:7" ht="16.5" thickBot="1">
      <c r="A579" s="774"/>
      <c r="B579" s="788" t="s">
        <v>47</v>
      </c>
      <c r="C579" s="790" t="s">
        <v>627</v>
      </c>
      <c r="D579" s="793">
        <v>0</v>
      </c>
      <c r="E579" s="793">
        <v>0</v>
      </c>
      <c r="F579" s="795">
        <v>0</v>
      </c>
      <c r="G579" s="794"/>
    </row>
    <row r="580" spans="1:7" ht="16.5" thickBot="1">
      <c r="A580" s="774"/>
      <c r="B580" s="2419" t="s">
        <v>1151</v>
      </c>
      <c r="C580" s="2420"/>
      <c r="D580" s="2420"/>
      <c r="E580" s="2420"/>
      <c r="F580" s="2421"/>
      <c r="G580" s="794"/>
    </row>
    <row r="581" spans="1:7" ht="15.75">
      <c r="A581" s="774"/>
      <c r="B581" s="2417"/>
      <c r="C581" s="780">
        <v>2023</v>
      </c>
      <c r="D581" s="780">
        <v>2024</v>
      </c>
      <c r="E581" s="780">
        <v>2025</v>
      </c>
      <c r="F581" s="780">
        <v>2026</v>
      </c>
      <c r="G581" s="794"/>
    </row>
    <row r="582" spans="1:7" ht="16.5" thickBot="1">
      <c r="A582" s="774"/>
      <c r="B582" s="2418"/>
      <c r="C582" s="791" t="s">
        <v>22</v>
      </c>
      <c r="D582" s="791" t="s">
        <v>23</v>
      </c>
      <c r="E582" s="791" t="s">
        <v>23</v>
      </c>
      <c r="F582" s="791" t="s">
        <v>23</v>
      </c>
      <c r="G582" s="794"/>
    </row>
    <row r="583" spans="1:7" ht="16.5" thickBot="1">
      <c r="A583" s="774"/>
      <c r="B583" s="796" t="s">
        <v>629</v>
      </c>
      <c r="C583" s="798">
        <f>C584+C585+C586+C587</f>
        <v>0</v>
      </c>
      <c r="D583" s="798">
        <f t="shared" ref="D583:F583" si="118">D584+D585+D586+D587</f>
        <v>0</v>
      </c>
      <c r="E583" s="798">
        <f t="shared" si="118"/>
        <v>0</v>
      </c>
      <c r="F583" s="798">
        <f t="shared" si="118"/>
        <v>0</v>
      </c>
      <c r="G583" s="794"/>
    </row>
    <row r="584" spans="1:7" ht="16.5" thickBot="1">
      <c r="A584" s="774"/>
      <c r="B584" s="799" t="s">
        <v>608</v>
      </c>
      <c r="C584" s="798"/>
      <c r="D584" s="798"/>
      <c r="E584" s="798"/>
      <c r="F584" s="798"/>
      <c r="G584" s="794"/>
    </row>
    <row r="585" spans="1:7" ht="16.5" thickBot="1">
      <c r="A585" s="774"/>
      <c r="B585" s="799" t="s">
        <v>673</v>
      </c>
      <c r="C585" s="798"/>
      <c r="D585" s="798"/>
      <c r="E585" s="798"/>
      <c r="F585" s="798"/>
      <c r="G585" s="794"/>
    </row>
    <row r="586" spans="1:7" ht="16.5" thickBot="1">
      <c r="A586" s="774"/>
      <c r="B586" s="799" t="s">
        <v>631</v>
      </c>
      <c r="C586" s="798"/>
      <c r="D586" s="798"/>
      <c r="E586" s="798"/>
      <c r="F586" s="798"/>
      <c r="G586" s="794"/>
    </row>
    <row r="587" spans="1:7" ht="16.5" thickBot="1">
      <c r="A587" s="774"/>
      <c r="B587" s="799" t="s">
        <v>632</v>
      </c>
      <c r="C587" s="798"/>
      <c r="D587" s="798"/>
      <c r="E587" s="798"/>
      <c r="F587" s="798"/>
      <c r="G587" s="794"/>
    </row>
    <row r="588" spans="1:7" ht="16.5" thickBot="1">
      <c r="A588" s="774"/>
      <c r="B588" s="796" t="s">
        <v>633</v>
      </c>
      <c r="C588" s="803">
        <f>C589+C590+C591+C592</f>
        <v>0</v>
      </c>
      <c r="D588" s="803">
        <f t="shared" ref="D588:F588" si="119">D589+D590+D591+D592</f>
        <v>0</v>
      </c>
      <c r="E588" s="803">
        <f t="shared" si="119"/>
        <v>0</v>
      </c>
      <c r="F588" s="803">
        <f t="shared" si="119"/>
        <v>60000</v>
      </c>
      <c r="G588" s="794"/>
    </row>
    <row r="589" spans="1:7" ht="16.5" thickBot="1">
      <c r="A589" s="774"/>
      <c r="B589" s="799" t="s">
        <v>608</v>
      </c>
      <c r="C589" s="803"/>
      <c r="D589" s="798"/>
      <c r="E589" s="798"/>
      <c r="F589" s="798">
        <v>60000</v>
      </c>
      <c r="G589" s="794"/>
    </row>
    <row r="590" spans="1:7" ht="16.5" thickBot="1">
      <c r="A590" s="774"/>
      <c r="B590" s="799" t="s">
        <v>673</v>
      </c>
      <c r="C590" s="803"/>
      <c r="D590" s="798"/>
      <c r="E590" s="798"/>
      <c r="F590" s="798"/>
      <c r="G590" s="794"/>
    </row>
    <row r="591" spans="1:7" ht="16.5" thickBot="1">
      <c r="A591" s="774"/>
      <c r="B591" s="799" t="s">
        <v>631</v>
      </c>
      <c r="C591" s="803"/>
      <c r="D591" s="798"/>
      <c r="E591" s="798"/>
      <c r="F591" s="798"/>
      <c r="G591" s="794"/>
    </row>
    <row r="592" spans="1:7" ht="16.5" thickBot="1">
      <c r="A592" s="774"/>
      <c r="B592" s="799" t="s">
        <v>632</v>
      </c>
      <c r="C592" s="803"/>
      <c r="D592" s="798"/>
      <c r="E592" s="798"/>
      <c r="F592" s="798"/>
      <c r="G592" s="794"/>
    </row>
    <row r="593" spans="1:7" ht="16.5" thickBot="1">
      <c r="A593" s="774"/>
      <c r="B593" s="808" t="s">
        <v>778</v>
      </c>
      <c r="C593" s="803">
        <f>C583+C588</f>
        <v>0</v>
      </c>
      <c r="D593" s="803">
        <f t="shared" ref="D593:F593" si="120">D583+D588</f>
        <v>0</v>
      </c>
      <c r="E593" s="803">
        <f t="shared" si="120"/>
        <v>0</v>
      </c>
      <c r="F593" s="803">
        <f t="shared" si="120"/>
        <v>60000</v>
      </c>
      <c r="G593" s="794"/>
    </row>
    <row r="594" spans="1:7" ht="80.25" customHeight="1" thickBot="1">
      <c r="A594" s="774"/>
      <c r="B594" s="789" t="s">
        <v>779</v>
      </c>
      <c r="C594" s="836" t="s">
        <v>1169</v>
      </c>
      <c r="D594" s="828" t="s">
        <v>624</v>
      </c>
      <c r="E594" s="2428" t="s">
        <v>1168</v>
      </c>
      <c r="F594" s="2410"/>
      <c r="G594" s="794"/>
    </row>
    <row r="595" spans="1:7" ht="32.25" customHeight="1" thickBot="1">
      <c r="A595" s="774"/>
      <c r="B595" s="788" t="s">
        <v>599</v>
      </c>
      <c r="C595" s="2399" t="s">
        <v>1170</v>
      </c>
      <c r="D595" s="2400"/>
      <c r="E595" s="2400"/>
      <c r="F595" s="2401"/>
      <c r="G595" s="794"/>
    </row>
    <row r="596" spans="1:7" ht="16.5" thickBot="1">
      <c r="A596" s="774"/>
      <c r="B596" s="788" t="s">
        <v>21</v>
      </c>
      <c r="C596" s="2414" t="s">
        <v>1147</v>
      </c>
      <c r="D596" s="2415"/>
      <c r="E596" s="2415"/>
      <c r="F596" s="2416"/>
      <c r="G596" s="794"/>
    </row>
    <row r="597" spans="1:7" ht="15.75">
      <c r="A597" s="774"/>
      <c r="B597" s="2417"/>
      <c r="C597" s="780">
        <v>2023</v>
      </c>
      <c r="D597" s="780">
        <v>2024</v>
      </c>
      <c r="E597" s="780">
        <v>2025</v>
      </c>
      <c r="F597" s="780">
        <v>2026</v>
      </c>
      <c r="G597" s="794"/>
    </row>
    <row r="598" spans="1:7" ht="16.5" thickBot="1">
      <c r="A598" s="774"/>
      <c r="B598" s="2418"/>
      <c r="C598" s="791" t="s">
        <v>22</v>
      </c>
      <c r="D598" s="791" t="s">
        <v>23</v>
      </c>
      <c r="E598" s="791" t="s">
        <v>23</v>
      </c>
      <c r="F598" s="791" t="s">
        <v>23</v>
      </c>
      <c r="G598" s="794"/>
    </row>
    <row r="599" spans="1:7" ht="16.5" thickBot="1">
      <c r="A599" s="774"/>
      <c r="B599" s="788" t="s">
        <v>33</v>
      </c>
      <c r="C599" s="788">
        <v>0</v>
      </c>
      <c r="D599" s="790">
        <v>1</v>
      </c>
      <c r="E599" s="790">
        <v>1</v>
      </c>
      <c r="F599" s="790">
        <v>1</v>
      </c>
      <c r="G599" s="794"/>
    </row>
    <row r="600" spans="1:7" ht="16.5" thickBot="1">
      <c r="A600" s="774"/>
      <c r="B600" s="788" t="s">
        <v>602</v>
      </c>
      <c r="C600" s="793">
        <f>C618</f>
        <v>0</v>
      </c>
      <c r="D600" s="793">
        <f t="shared" ref="D600:F600" si="121">D618</f>
        <v>120000</v>
      </c>
      <c r="E600" s="793">
        <f t="shared" si="121"/>
        <v>200000</v>
      </c>
      <c r="F600" s="793">
        <f t="shared" si="121"/>
        <v>200000</v>
      </c>
      <c r="G600" s="794"/>
    </row>
    <row r="601" spans="1:7" ht="16.5" thickBot="1">
      <c r="A601" s="774"/>
      <c r="B601" s="788" t="s">
        <v>603</v>
      </c>
      <c r="C601" s="793">
        <v>0</v>
      </c>
      <c r="D601" s="793">
        <f t="shared" ref="D601:F601" si="122">D600/D599</f>
        <v>120000</v>
      </c>
      <c r="E601" s="793">
        <f t="shared" si="122"/>
        <v>200000</v>
      </c>
      <c r="F601" s="793">
        <f t="shared" si="122"/>
        <v>200000</v>
      </c>
      <c r="G601" s="794"/>
    </row>
    <row r="602" spans="1:7" ht="16.5" thickBot="1">
      <c r="A602" s="774"/>
      <c r="B602" s="788" t="s">
        <v>604</v>
      </c>
      <c r="C602" s="790" t="s">
        <v>627</v>
      </c>
      <c r="D602" s="795">
        <v>0</v>
      </c>
      <c r="E602" s="795">
        <f t="shared" ref="E602:F604" si="123">E599/D599-1</f>
        <v>0</v>
      </c>
      <c r="F602" s="795">
        <f t="shared" si="123"/>
        <v>0</v>
      </c>
      <c r="G602" s="794"/>
    </row>
    <row r="603" spans="1:7" ht="16.5" thickBot="1">
      <c r="A603" s="774"/>
      <c r="B603" s="788" t="s">
        <v>605</v>
      </c>
      <c r="C603" s="790" t="s">
        <v>627</v>
      </c>
      <c r="D603" s="795">
        <v>0</v>
      </c>
      <c r="E603" s="795">
        <f t="shared" si="123"/>
        <v>0.66666666666666674</v>
      </c>
      <c r="F603" s="795">
        <f t="shared" si="123"/>
        <v>0</v>
      </c>
      <c r="G603" s="794"/>
    </row>
    <row r="604" spans="1:7" ht="16.5" thickBot="1">
      <c r="A604" s="774"/>
      <c r="B604" s="788" t="s">
        <v>47</v>
      </c>
      <c r="C604" s="790" t="s">
        <v>627</v>
      </c>
      <c r="D604" s="795">
        <v>0</v>
      </c>
      <c r="E604" s="795">
        <f t="shared" si="123"/>
        <v>0.66666666666666674</v>
      </c>
      <c r="F604" s="795">
        <f t="shared" si="123"/>
        <v>0</v>
      </c>
      <c r="G604" s="794"/>
    </row>
    <row r="605" spans="1:7" ht="15.75" customHeight="1" thickBot="1">
      <c r="A605" s="774"/>
      <c r="B605" s="2419" t="s">
        <v>1153</v>
      </c>
      <c r="C605" s="2420"/>
      <c r="D605" s="2420"/>
      <c r="E605" s="2420"/>
      <c r="F605" s="2421"/>
      <c r="G605" s="794"/>
    </row>
    <row r="606" spans="1:7" ht="15.75">
      <c r="A606" s="774"/>
      <c r="B606" s="2417"/>
      <c r="C606" s="780">
        <v>2023</v>
      </c>
      <c r="D606" s="780">
        <v>2024</v>
      </c>
      <c r="E606" s="780">
        <v>2025</v>
      </c>
      <c r="F606" s="780">
        <v>2026</v>
      </c>
      <c r="G606" s="794"/>
    </row>
    <row r="607" spans="1:7" ht="16.5" thickBot="1">
      <c r="A607" s="774"/>
      <c r="B607" s="2418"/>
      <c r="C607" s="791" t="s">
        <v>22</v>
      </c>
      <c r="D607" s="791" t="s">
        <v>23</v>
      </c>
      <c r="E607" s="791" t="s">
        <v>23</v>
      </c>
      <c r="F607" s="791" t="s">
        <v>23</v>
      </c>
      <c r="G607" s="794"/>
    </row>
    <row r="608" spans="1:7" ht="16.5" thickBot="1">
      <c r="A608" s="774"/>
      <c r="B608" s="796" t="s">
        <v>629</v>
      </c>
      <c r="C608" s="798">
        <f>C609+C610+C611+C612</f>
        <v>0</v>
      </c>
      <c r="D608" s="798">
        <f t="shared" ref="D608:F608" si="124">D609+D610+D611+D612</f>
        <v>0</v>
      </c>
      <c r="E608" s="798">
        <f t="shared" si="124"/>
        <v>0</v>
      </c>
      <c r="F608" s="798">
        <f t="shared" si="124"/>
        <v>0</v>
      </c>
      <c r="G608" s="794"/>
    </row>
    <row r="609" spans="1:7" ht="16.5" thickBot="1">
      <c r="A609" s="774"/>
      <c r="B609" s="799" t="s">
        <v>608</v>
      </c>
      <c r="C609" s="798"/>
      <c r="D609" s="798"/>
      <c r="E609" s="798"/>
      <c r="F609" s="798"/>
      <c r="G609" s="794"/>
    </row>
    <row r="610" spans="1:7" ht="16.5" thickBot="1">
      <c r="A610" s="774"/>
      <c r="B610" s="799" t="s">
        <v>673</v>
      </c>
      <c r="C610" s="798"/>
      <c r="D610" s="798"/>
      <c r="E610" s="798"/>
      <c r="F610" s="798"/>
      <c r="G610" s="794"/>
    </row>
    <row r="611" spans="1:7" ht="16.5" thickBot="1">
      <c r="A611" s="774"/>
      <c r="B611" s="799" t="s">
        <v>631</v>
      </c>
      <c r="C611" s="798"/>
      <c r="D611" s="798"/>
      <c r="E611" s="798"/>
      <c r="F611" s="798"/>
      <c r="G611" s="794"/>
    </row>
    <row r="612" spans="1:7" ht="16.5" thickBot="1">
      <c r="A612" s="774"/>
      <c r="B612" s="799" t="s">
        <v>632</v>
      </c>
      <c r="C612" s="798"/>
      <c r="D612" s="798"/>
      <c r="E612" s="798"/>
      <c r="F612" s="798"/>
      <c r="G612" s="794"/>
    </row>
    <row r="613" spans="1:7" ht="16.5" thickBot="1">
      <c r="A613" s="774"/>
      <c r="B613" s="796" t="s">
        <v>633</v>
      </c>
      <c r="C613" s="803">
        <f>C614+C615+C616+C617</f>
        <v>0</v>
      </c>
      <c r="D613" s="803">
        <f t="shared" ref="D613:F613" si="125">D614+D615+D616+D617</f>
        <v>120000</v>
      </c>
      <c r="E613" s="803">
        <f t="shared" si="125"/>
        <v>200000</v>
      </c>
      <c r="F613" s="803">
        <f t="shared" si="125"/>
        <v>200000</v>
      </c>
      <c r="G613" s="794"/>
    </row>
    <row r="614" spans="1:7" ht="16.5" thickBot="1">
      <c r="A614" s="774"/>
      <c r="B614" s="799" t="s">
        <v>608</v>
      </c>
      <c r="C614" s="803"/>
      <c r="D614" s="798">
        <v>120000</v>
      </c>
      <c r="E614" s="798">
        <v>200000</v>
      </c>
      <c r="F614" s="798">
        <v>200000</v>
      </c>
      <c r="G614" s="794"/>
    </row>
    <row r="615" spans="1:7" ht="16.5" thickBot="1">
      <c r="A615" s="774"/>
      <c r="B615" s="799" t="s">
        <v>673</v>
      </c>
      <c r="C615" s="803"/>
      <c r="D615" s="798"/>
      <c r="E615" s="798"/>
      <c r="F615" s="798"/>
      <c r="G615" s="794"/>
    </row>
    <row r="616" spans="1:7" ht="16.5" thickBot="1">
      <c r="A616" s="774"/>
      <c r="B616" s="799" t="s">
        <v>631</v>
      </c>
      <c r="C616" s="803"/>
      <c r="D616" s="798"/>
      <c r="E616" s="798"/>
      <c r="F616" s="798"/>
      <c r="G616" s="794"/>
    </row>
    <row r="617" spans="1:7" ht="16.5" thickBot="1">
      <c r="A617" s="774"/>
      <c r="B617" s="799" t="s">
        <v>632</v>
      </c>
      <c r="C617" s="803"/>
      <c r="D617" s="798"/>
      <c r="E617" s="798"/>
      <c r="F617" s="798"/>
      <c r="G617" s="794"/>
    </row>
    <row r="618" spans="1:7" ht="15" customHeight="1" thickBot="1">
      <c r="A618" s="774"/>
      <c r="B618" s="808" t="s">
        <v>783</v>
      </c>
      <c r="C618" s="803">
        <f>C608+C613</f>
        <v>0</v>
      </c>
      <c r="D618" s="803">
        <f t="shared" ref="D618:F618" si="126">D608+D613</f>
        <v>120000</v>
      </c>
      <c r="E618" s="803">
        <f t="shared" si="126"/>
        <v>200000</v>
      </c>
      <c r="F618" s="803">
        <f t="shared" si="126"/>
        <v>200000</v>
      </c>
      <c r="G618" s="794"/>
    </row>
    <row r="619" spans="1:7" ht="48" hidden="1" thickBot="1">
      <c r="A619" s="774"/>
      <c r="B619" s="789" t="s">
        <v>785</v>
      </c>
      <c r="C619" s="835"/>
      <c r="D619" s="828" t="s">
        <v>624</v>
      </c>
      <c r="E619" s="2428" t="s">
        <v>1168</v>
      </c>
      <c r="F619" s="2410"/>
      <c r="G619" s="794"/>
    </row>
    <row r="620" spans="1:7" ht="6" hidden="1" customHeight="1" thickBot="1">
      <c r="A620" s="774"/>
      <c r="B620" s="788" t="s">
        <v>599</v>
      </c>
      <c r="C620" s="2399"/>
      <c r="D620" s="2400"/>
      <c r="E620" s="2400"/>
      <c r="F620" s="2401"/>
      <c r="G620" s="794"/>
    </row>
    <row r="621" spans="1:7" ht="16.5" hidden="1" thickBot="1">
      <c r="A621" s="774"/>
      <c r="B621" s="788" t="s">
        <v>21</v>
      </c>
      <c r="C621" s="2414" t="s">
        <v>1147</v>
      </c>
      <c r="D621" s="2415"/>
      <c r="E621" s="2415"/>
      <c r="F621" s="2416"/>
      <c r="G621" s="794"/>
    </row>
    <row r="622" spans="1:7" ht="16.5" hidden="1" thickBot="1">
      <c r="A622" s="774"/>
      <c r="B622" s="2417"/>
      <c r="C622" s="780">
        <v>2023</v>
      </c>
      <c r="D622" s="780">
        <v>2024</v>
      </c>
      <c r="E622" s="780">
        <v>2025</v>
      </c>
      <c r="F622" s="780">
        <v>2026</v>
      </c>
      <c r="G622" s="794"/>
    </row>
    <row r="623" spans="1:7" ht="16.5" hidden="1" thickBot="1">
      <c r="A623" s="774"/>
      <c r="B623" s="2418"/>
      <c r="C623" s="791" t="s">
        <v>22</v>
      </c>
      <c r="D623" s="791" t="s">
        <v>23</v>
      </c>
      <c r="E623" s="791" t="s">
        <v>23</v>
      </c>
      <c r="F623" s="791" t="s">
        <v>23</v>
      </c>
      <c r="G623" s="794"/>
    </row>
    <row r="624" spans="1:7" ht="16.5" hidden="1" thickBot="1">
      <c r="A624" s="774"/>
      <c r="B624" s="788" t="s">
        <v>33</v>
      </c>
      <c r="C624" s="788">
        <v>1</v>
      </c>
      <c r="D624" s="790">
        <v>1</v>
      </c>
      <c r="E624" s="790">
        <v>1</v>
      </c>
      <c r="F624" s="790">
        <v>1</v>
      </c>
      <c r="G624" s="794"/>
    </row>
    <row r="625" spans="1:7" ht="16.5" hidden="1" thickBot="1">
      <c r="A625" s="774"/>
      <c r="B625" s="788" t="s">
        <v>602</v>
      </c>
      <c r="C625" s="793">
        <f>C643</f>
        <v>0</v>
      </c>
      <c r="D625" s="793">
        <f t="shared" ref="D625:F625" si="127">D643</f>
        <v>0</v>
      </c>
      <c r="E625" s="793">
        <f t="shared" si="127"/>
        <v>0</v>
      </c>
      <c r="F625" s="793">
        <f t="shared" si="127"/>
        <v>0</v>
      </c>
      <c r="G625" s="794"/>
    </row>
    <row r="626" spans="1:7" ht="16.5" hidden="1" thickBot="1">
      <c r="A626" s="774"/>
      <c r="B626" s="788" t="s">
        <v>603</v>
      </c>
      <c r="C626" s="793">
        <f>C625/C624</f>
        <v>0</v>
      </c>
      <c r="D626" s="793">
        <f t="shared" ref="D626:F626" si="128">D625/D624</f>
        <v>0</v>
      </c>
      <c r="E626" s="793">
        <f t="shared" si="128"/>
        <v>0</v>
      </c>
      <c r="F626" s="793">
        <f t="shared" si="128"/>
        <v>0</v>
      </c>
      <c r="G626" s="794"/>
    </row>
    <row r="627" spans="1:7" ht="16.5" hidden="1" thickBot="1">
      <c r="A627" s="774"/>
      <c r="B627" s="788" t="s">
        <v>604</v>
      </c>
      <c r="C627" s="790" t="s">
        <v>627</v>
      </c>
      <c r="D627" s="795">
        <f>D624/C624-1</f>
        <v>0</v>
      </c>
      <c r="E627" s="795">
        <f t="shared" ref="E627:F629" si="129">E624/D624-1</f>
        <v>0</v>
      </c>
      <c r="F627" s="795">
        <f t="shared" si="129"/>
        <v>0</v>
      </c>
      <c r="G627" s="794"/>
    </row>
    <row r="628" spans="1:7" ht="16.5" hidden="1" thickBot="1">
      <c r="A628" s="774"/>
      <c r="B628" s="788" t="s">
        <v>605</v>
      </c>
      <c r="C628" s="790" t="s">
        <v>627</v>
      </c>
      <c r="D628" s="795" t="e">
        <f>D625/C625-1</f>
        <v>#DIV/0!</v>
      </c>
      <c r="E628" s="795" t="e">
        <f t="shared" si="129"/>
        <v>#DIV/0!</v>
      </c>
      <c r="F628" s="795" t="e">
        <f t="shared" si="129"/>
        <v>#DIV/0!</v>
      </c>
      <c r="G628" s="794"/>
    </row>
    <row r="629" spans="1:7" ht="16.5" hidden="1" thickBot="1">
      <c r="A629" s="774"/>
      <c r="B629" s="788" t="s">
        <v>47</v>
      </c>
      <c r="C629" s="790" t="s">
        <v>627</v>
      </c>
      <c r="D629" s="795" t="e">
        <f>D626/C626-1</f>
        <v>#DIV/0!</v>
      </c>
      <c r="E629" s="795" t="e">
        <f t="shared" si="129"/>
        <v>#DIV/0!</v>
      </c>
      <c r="F629" s="795" t="e">
        <f t="shared" si="129"/>
        <v>#DIV/0!</v>
      </c>
      <c r="G629" s="794"/>
    </row>
    <row r="630" spans="1:7" ht="16.5" hidden="1" thickBot="1">
      <c r="A630" s="774"/>
      <c r="B630" s="2419" t="s">
        <v>1155</v>
      </c>
      <c r="C630" s="2420"/>
      <c r="D630" s="2420"/>
      <c r="E630" s="2420"/>
      <c r="F630" s="2421"/>
      <c r="G630" s="794"/>
    </row>
    <row r="631" spans="1:7" ht="16.5" hidden="1" thickBot="1">
      <c r="A631" s="774"/>
      <c r="B631" s="2417"/>
      <c r="C631" s="780">
        <v>2023</v>
      </c>
      <c r="D631" s="780">
        <v>2024</v>
      </c>
      <c r="E631" s="780">
        <v>2025</v>
      </c>
      <c r="F631" s="780">
        <v>2026</v>
      </c>
      <c r="G631" s="794"/>
    </row>
    <row r="632" spans="1:7" ht="16.5" hidden="1" thickBot="1">
      <c r="A632" s="774"/>
      <c r="B632" s="2418"/>
      <c r="C632" s="791" t="s">
        <v>22</v>
      </c>
      <c r="D632" s="791" t="s">
        <v>23</v>
      </c>
      <c r="E632" s="791" t="s">
        <v>23</v>
      </c>
      <c r="F632" s="791" t="s">
        <v>23</v>
      </c>
      <c r="G632" s="794"/>
    </row>
    <row r="633" spans="1:7" ht="16.5" hidden="1" thickBot="1">
      <c r="A633" s="774"/>
      <c r="B633" s="796" t="s">
        <v>629</v>
      </c>
      <c r="C633" s="798">
        <f>C634+C635+C636+C637</f>
        <v>0</v>
      </c>
      <c r="D633" s="798">
        <f t="shared" ref="D633:F633" si="130">D634+D635+D636+D637</f>
        <v>0</v>
      </c>
      <c r="E633" s="798">
        <f t="shared" si="130"/>
        <v>0</v>
      </c>
      <c r="F633" s="798">
        <f t="shared" si="130"/>
        <v>0</v>
      </c>
      <c r="G633" s="794"/>
    </row>
    <row r="634" spans="1:7" ht="16.5" hidden="1" thickBot="1">
      <c r="A634" s="774"/>
      <c r="B634" s="799" t="s">
        <v>608</v>
      </c>
      <c r="C634" s="798"/>
      <c r="D634" s="798"/>
      <c r="E634" s="798"/>
      <c r="F634" s="798"/>
      <c r="G634" s="794"/>
    </row>
    <row r="635" spans="1:7" ht="16.5" hidden="1" thickBot="1">
      <c r="A635" s="774"/>
      <c r="B635" s="799" t="s">
        <v>673</v>
      </c>
      <c r="C635" s="798"/>
      <c r="D635" s="798"/>
      <c r="E635" s="798"/>
      <c r="F635" s="798"/>
      <c r="G635" s="794"/>
    </row>
    <row r="636" spans="1:7" ht="16.5" hidden="1" thickBot="1">
      <c r="A636" s="774"/>
      <c r="B636" s="799" t="s">
        <v>631</v>
      </c>
      <c r="C636" s="798"/>
      <c r="D636" s="798"/>
      <c r="E636" s="798"/>
      <c r="F636" s="798"/>
      <c r="G636" s="794"/>
    </row>
    <row r="637" spans="1:7" ht="16.5" hidden="1" thickBot="1">
      <c r="A637" s="774"/>
      <c r="B637" s="799" t="s">
        <v>632</v>
      </c>
      <c r="C637" s="798"/>
      <c r="D637" s="798"/>
      <c r="E637" s="798"/>
      <c r="F637" s="798"/>
      <c r="G637" s="794"/>
    </row>
    <row r="638" spans="1:7" ht="16.5" hidden="1" thickBot="1">
      <c r="A638" s="774"/>
      <c r="B638" s="796" t="s">
        <v>633</v>
      </c>
      <c r="C638" s="803">
        <f>C639+C640+C641+C642</f>
        <v>0</v>
      </c>
      <c r="D638" s="803">
        <f t="shared" ref="D638:F638" si="131">D639+D640+D641+D642</f>
        <v>0</v>
      </c>
      <c r="E638" s="803">
        <f t="shared" si="131"/>
        <v>0</v>
      </c>
      <c r="F638" s="803">
        <f t="shared" si="131"/>
        <v>0</v>
      </c>
      <c r="G638" s="794"/>
    </row>
    <row r="639" spans="1:7" ht="16.5" hidden="1" thickBot="1">
      <c r="A639" s="774"/>
      <c r="B639" s="799" t="s">
        <v>608</v>
      </c>
      <c r="C639" s="803"/>
      <c r="D639" s="798"/>
      <c r="E639" s="798"/>
      <c r="F639" s="798"/>
      <c r="G639" s="794"/>
    </row>
    <row r="640" spans="1:7" ht="16.5" hidden="1" thickBot="1">
      <c r="A640" s="774"/>
      <c r="B640" s="799" t="s">
        <v>673</v>
      </c>
      <c r="C640" s="803"/>
      <c r="D640" s="798"/>
      <c r="E640" s="798"/>
      <c r="F640" s="798"/>
      <c r="G640" s="794"/>
    </row>
    <row r="641" spans="1:7" ht="16.5" hidden="1" thickBot="1">
      <c r="A641" s="774"/>
      <c r="B641" s="799" t="s">
        <v>631</v>
      </c>
      <c r="C641" s="803"/>
      <c r="D641" s="798"/>
      <c r="E641" s="798"/>
      <c r="F641" s="798"/>
      <c r="G641" s="794"/>
    </row>
    <row r="642" spans="1:7" ht="16.5" hidden="1" thickBot="1">
      <c r="A642" s="774"/>
      <c r="B642" s="799" t="s">
        <v>632</v>
      </c>
      <c r="C642" s="803"/>
      <c r="D642" s="798"/>
      <c r="E642" s="798"/>
      <c r="F642" s="798"/>
      <c r="G642" s="794"/>
    </row>
    <row r="643" spans="1:7" ht="16.5" hidden="1" thickBot="1">
      <c r="A643" s="774"/>
      <c r="B643" s="808" t="s">
        <v>788</v>
      </c>
      <c r="C643" s="803">
        <f>C633+C638</f>
        <v>0</v>
      </c>
      <c r="D643" s="803">
        <f t="shared" ref="D643:F643" si="132">D633+D638</f>
        <v>0</v>
      </c>
      <c r="E643" s="803">
        <f t="shared" si="132"/>
        <v>0</v>
      </c>
      <c r="F643" s="803">
        <f t="shared" si="132"/>
        <v>0</v>
      </c>
      <c r="G643" s="794"/>
    </row>
    <row r="644" spans="1:7" ht="48" thickBot="1">
      <c r="A644" s="774"/>
      <c r="B644" s="789" t="s">
        <v>790</v>
      </c>
      <c r="C644" s="837" t="s">
        <v>1171</v>
      </c>
      <c r="D644" s="828" t="s">
        <v>624</v>
      </c>
      <c r="E644" s="2428" t="s">
        <v>1168</v>
      </c>
      <c r="F644" s="2410"/>
      <c r="G644" s="794"/>
    </row>
    <row r="645" spans="1:7" ht="16.5" thickBot="1">
      <c r="A645" s="774"/>
      <c r="B645" s="788" t="s">
        <v>599</v>
      </c>
      <c r="C645" s="3569" t="s">
        <v>3407</v>
      </c>
      <c r="D645" s="2400"/>
      <c r="E645" s="2400"/>
      <c r="F645" s="2401"/>
      <c r="G645" s="794"/>
    </row>
    <row r="646" spans="1:7" ht="16.5" thickBot="1">
      <c r="A646" s="774"/>
      <c r="B646" s="788" t="s">
        <v>21</v>
      </c>
      <c r="C646" s="2414" t="s">
        <v>1147</v>
      </c>
      <c r="D646" s="2415"/>
      <c r="E646" s="2415"/>
      <c r="F646" s="2416"/>
      <c r="G646" s="794"/>
    </row>
    <row r="647" spans="1:7" ht="15.75">
      <c r="A647" s="774"/>
      <c r="B647" s="2417"/>
      <c r="C647" s="780">
        <v>2023</v>
      </c>
      <c r="D647" s="780">
        <v>2024</v>
      </c>
      <c r="E647" s="780">
        <v>2025</v>
      </c>
      <c r="F647" s="780">
        <v>2026</v>
      </c>
      <c r="G647" s="794"/>
    </row>
    <row r="648" spans="1:7" ht="16.5" thickBot="1">
      <c r="A648" s="774"/>
      <c r="B648" s="2418"/>
      <c r="C648" s="791" t="s">
        <v>22</v>
      </c>
      <c r="D648" s="791" t="s">
        <v>23</v>
      </c>
      <c r="E648" s="791" t="s">
        <v>23</v>
      </c>
      <c r="F648" s="791" t="s">
        <v>23</v>
      </c>
      <c r="G648" s="794"/>
    </row>
    <row r="649" spans="1:7" ht="16.5" thickBot="1">
      <c r="A649" s="774"/>
      <c r="B649" s="788" t="s">
        <v>33</v>
      </c>
      <c r="C649" s="788"/>
      <c r="D649" s="790">
        <v>1</v>
      </c>
      <c r="E649" s="790">
        <v>1</v>
      </c>
      <c r="F649" s="790">
        <v>1</v>
      </c>
      <c r="G649" s="794"/>
    </row>
    <row r="650" spans="1:7" ht="16.5" thickBot="1">
      <c r="A650" s="774"/>
      <c r="B650" s="788" t="s">
        <v>602</v>
      </c>
      <c r="C650" s="793">
        <f t="shared" ref="C650:F650" si="133">C668</f>
        <v>0</v>
      </c>
      <c r="D650" s="793">
        <f t="shared" si="133"/>
        <v>20000</v>
      </c>
      <c r="E650" s="793">
        <f t="shared" si="133"/>
        <v>0</v>
      </c>
      <c r="F650" s="793">
        <f t="shared" si="133"/>
        <v>0</v>
      </c>
      <c r="G650" s="794"/>
    </row>
    <row r="651" spans="1:7" ht="16.5" thickBot="1">
      <c r="A651" s="774"/>
      <c r="B651" s="788" t="s">
        <v>603</v>
      </c>
      <c r="C651" s="793">
        <v>0</v>
      </c>
      <c r="D651" s="793">
        <f t="shared" ref="D651:F651" si="134">D650/D649</f>
        <v>20000</v>
      </c>
      <c r="E651" s="793">
        <f t="shared" si="134"/>
        <v>0</v>
      </c>
      <c r="F651" s="793">
        <f t="shared" si="134"/>
        <v>0</v>
      </c>
      <c r="G651" s="794"/>
    </row>
    <row r="652" spans="1:7" ht="16.5" thickBot="1">
      <c r="A652" s="774"/>
      <c r="B652" s="788" t="s">
        <v>604</v>
      </c>
      <c r="C652" s="790" t="s">
        <v>627</v>
      </c>
      <c r="D652" s="795">
        <v>0</v>
      </c>
      <c r="E652" s="795">
        <f t="shared" ref="E652:F654" si="135">E649/D649-1</f>
        <v>0</v>
      </c>
      <c r="F652" s="795">
        <f t="shared" si="135"/>
        <v>0</v>
      </c>
      <c r="G652" s="794"/>
    </row>
    <row r="653" spans="1:7" ht="16.5" thickBot="1">
      <c r="A653" s="774"/>
      <c r="B653" s="788" t="s">
        <v>605</v>
      </c>
      <c r="C653" s="790" t="s">
        <v>627</v>
      </c>
      <c r="D653" s="795">
        <v>0</v>
      </c>
      <c r="E653" s="795">
        <f t="shared" si="135"/>
        <v>-1</v>
      </c>
      <c r="F653" s="795">
        <v>0</v>
      </c>
      <c r="G653" s="794"/>
    </row>
    <row r="654" spans="1:7" ht="16.5" thickBot="1">
      <c r="A654" s="774"/>
      <c r="B654" s="788" t="s">
        <v>47</v>
      </c>
      <c r="C654" s="790" t="s">
        <v>627</v>
      </c>
      <c r="D654" s="795">
        <v>0</v>
      </c>
      <c r="E654" s="795">
        <f t="shared" si="135"/>
        <v>-1</v>
      </c>
      <c r="F654" s="795">
        <v>0</v>
      </c>
      <c r="G654" s="794"/>
    </row>
    <row r="655" spans="1:7" ht="16.5" thickBot="1">
      <c r="A655" s="774"/>
      <c r="B655" s="2419" t="s">
        <v>1157</v>
      </c>
      <c r="C655" s="2420"/>
      <c r="D655" s="2420"/>
      <c r="E655" s="2420"/>
      <c r="F655" s="2421"/>
      <c r="G655" s="794"/>
    </row>
    <row r="656" spans="1:7" ht="15.75">
      <c r="A656" s="774"/>
      <c r="B656" s="2417"/>
      <c r="C656" s="780">
        <v>2023</v>
      </c>
      <c r="D656" s="780">
        <v>2024</v>
      </c>
      <c r="E656" s="780">
        <v>2025</v>
      </c>
      <c r="F656" s="780">
        <v>2026</v>
      </c>
      <c r="G656" s="794"/>
    </row>
    <row r="657" spans="1:7" ht="16.5" thickBot="1">
      <c r="A657" s="774"/>
      <c r="B657" s="2418"/>
      <c r="C657" s="791" t="s">
        <v>22</v>
      </c>
      <c r="D657" s="791" t="s">
        <v>23</v>
      </c>
      <c r="E657" s="791" t="s">
        <v>23</v>
      </c>
      <c r="F657" s="791" t="s">
        <v>23</v>
      </c>
      <c r="G657" s="794"/>
    </row>
    <row r="658" spans="1:7" ht="16.5" thickBot="1">
      <c r="A658" s="774"/>
      <c r="B658" s="796" t="s">
        <v>629</v>
      </c>
      <c r="C658" s="798">
        <f t="shared" ref="C658:F658" si="136">C659+C660+C661+C662</f>
        <v>0</v>
      </c>
      <c r="D658" s="798">
        <f t="shared" si="136"/>
        <v>20000</v>
      </c>
      <c r="E658" s="798">
        <f t="shared" si="136"/>
        <v>0</v>
      </c>
      <c r="F658" s="798">
        <f t="shared" si="136"/>
        <v>0</v>
      </c>
      <c r="G658" s="794"/>
    </row>
    <row r="659" spans="1:7" ht="16.5" thickBot="1">
      <c r="A659" s="774"/>
      <c r="B659" s="799" t="s">
        <v>608</v>
      </c>
      <c r="C659" s="798"/>
      <c r="D659" s="798">
        <v>20000</v>
      </c>
      <c r="E659" s="798"/>
      <c r="F659" s="798"/>
      <c r="G659" s="794"/>
    </row>
    <row r="660" spans="1:7" ht="16.5" thickBot="1">
      <c r="A660" s="774"/>
      <c r="B660" s="799" t="s">
        <v>673</v>
      </c>
      <c r="C660" s="798"/>
      <c r="D660" s="798"/>
      <c r="E660" s="798"/>
      <c r="F660" s="798"/>
      <c r="G660" s="794"/>
    </row>
    <row r="661" spans="1:7" ht="16.5" thickBot="1">
      <c r="A661" s="774"/>
      <c r="B661" s="799" t="s">
        <v>631</v>
      </c>
      <c r="C661" s="798"/>
      <c r="D661" s="798"/>
      <c r="E661" s="798"/>
      <c r="F661" s="798"/>
      <c r="G661" s="794"/>
    </row>
    <row r="662" spans="1:7" ht="16.5" thickBot="1">
      <c r="A662" s="774"/>
      <c r="B662" s="799" t="s">
        <v>632</v>
      </c>
      <c r="C662" s="798"/>
      <c r="D662" s="798"/>
      <c r="E662" s="798"/>
      <c r="F662" s="798"/>
      <c r="G662" s="794"/>
    </row>
    <row r="663" spans="1:7" ht="16.5" thickBot="1">
      <c r="A663" s="774"/>
      <c r="B663" s="796" t="s">
        <v>633</v>
      </c>
      <c r="C663" s="803">
        <f t="shared" ref="C663:F663" si="137">C664+C665+C666+C667</f>
        <v>0</v>
      </c>
      <c r="D663" s="803">
        <f t="shared" si="137"/>
        <v>0</v>
      </c>
      <c r="E663" s="803">
        <f t="shared" si="137"/>
        <v>0</v>
      </c>
      <c r="F663" s="803">
        <f t="shared" si="137"/>
        <v>0</v>
      </c>
      <c r="G663" s="794"/>
    </row>
    <row r="664" spans="1:7" ht="16.5" thickBot="1">
      <c r="A664" s="774"/>
      <c r="B664" s="799" t="s">
        <v>608</v>
      </c>
      <c r="C664" s="803"/>
      <c r="D664" s="798"/>
      <c r="E664" s="798"/>
      <c r="F664" s="798"/>
      <c r="G664" s="794"/>
    </row>
    <row r="665" spans="1:7" ht="16.5" thickBot="1">
      <c r="A665" s="774"/>
      <c r="B665" s="799" t="s">
        <v>673</v>
      </c>
      <c r="C665" s="803"/>
      <c r="D665" s="798"/>
      <c r="E665" s="798"/>
      <c r="F665" s="798"/>
      <c r="G665" s="794"/>
    </row>
    <row r="666" spans="1:7" ht="16.5" thickBot="1">
      <c r="A666" s="774"/>
      <c r="B666" s="799" t="s">
        <v>631</v>
      </c>
      <c r="C666" s="803"/>
      <c r="D666" s="798"/>
      <c r="E666" s="798"/>
      <c r="F666" s="798"/>
      <c r="G666" s="794"/>
    </row>
    <row r="667" spans="1:7" ht="16.5" thickBot="1">
      <c r="A667" s="774"/>
      <c r="B667" s="799" t="s">
        <v>632</v>
      </c>
      <c r="C667" s="803"/>
      <c r="D667" s="798"/>
      <c r="E667" s="798"/>
      <c r="F667" s="798"/>
      <c r="G667" s="794"/>
    </row>
    <row r="668" spans="1:7" ht="16.5" thickBot="1">
      <c r="A668" s="774"/>
      <c r="B668" s="808" t="s">
        <v>794</v>
      </c>
      <c r="C668" s="803">
        <f t="shared" ref="C668:F668" si="138">C658+C663</f>
        <v>0</v>
      </c>
      <c r="D668" s="803">
        <f t="shared" si="138"/>
        <v>20000</v>
      </c>
      <c r="E668" s="803">
        <f t="shared" si="138"/>
        <v>0</v>
      </c>
      <c r="F668" s="803">
        <f t="shared" si="138"/>
        <v>0</v>
      </c>
      <c r="G668" s="794"/>
    </row>
    <row r="669" spans="1:7" ht="48" thickBot="1">
      <c r="A669" s="774"/>
      <c r="B669" s="789" t="s">
        <v>795</v>
      </c>
      <c r="C669" s="835" t="s">
        <v>1172</v>
      </c>
      <c r="D669" s="828" t="s">
        <v>624</v>
      </c>
      <c r="E669" s="2428" t="s">
        <v>1168</v>
      </c>
      <c r="F669" s="2410"/>
      <c r="G669" s="794"/>
    </row>
    <row r="670" spans="1:7" ht="16.5" thickBot="1">
      <c r="A670" s="774"/>
      <c r="B670" s="788" t="s">
        <v>599</v>
      </c>
      <c r="C670" s="2399" t="s">
        <v>1172</v>
      </c>
      <c r="D670" s="2400"/>
      <c r="E670" s="2400"/>
      <c r="F670" s="2401"/>
      <c r="G670" s="794"/>
    </row>
    <row r="671" spans="1:7" ht="16.5" thickBot="1">
      <c r="A671" s="774"/>
      <c r="B671" s="788" t="s">
        <v>21</v>
      </c>
      <c r="C671" s="2414" t="s">
        <v>1147</v>
      </c>
      <c r="D671" s="2415"/>
      <c r="E671" s="2415"/>
      <c r="F671" s="2416"/>
      <c r="G671" s="794"/>
    </row>
    <row r="672" spans="1:7" ht="15.75">
      <c r="A672" s="774"/>
      <c r="B672" s="2417"/>
      <c r="C672" s="780">
        <v>2023</v>
      </c>
      <c r="D672" s="780">
        <v>2024</v>
      </c>
      <c r="E672" s="780">
        <v>2025</v>
      </c>
      <c r="F672" s="780">
        <v>2026</v>
      </c>
      <c r="G672" s="794"/>
    </row>
    <row r="673" spans="1:7" ht="16.5" thickBot="1">
      <c r="A673" s="774"/>
      <c r="B673" s="2418"/>
      <c r="C673" s="791" t="s">
        <v>22</v>
      </c>
      <c r="D673" s="791" t="s">
        <v>23</v>
      </c>
      <c r="E673" s="791" t="s">
        <v>23</v>
      </c>
      <c r="F673" s="791" t="s">
        <v>23</v>
      </c>
      <c r="G673" s="794"/>
    </row>
    <row r="674" spans="1:7" ht="16.5" thickBot="1">
      <c r="A674" s="774"/>
      <c r="B674" s="788" t="s">
        <v>33</v>
      </c>
      <c r="C674" s="788">
        <v>0</v>
      </c>
      <c r="D674" s="790">
        <v>1</v>
      </c>
      <c r="E674" s="790">
        <v>1</v>
      </c>
      <c r="F674" s="790">
        <v>1</v>
      </c>
      <c r="G674" s="794"/>
    </row>
    <row r="675" spans="1:7" ht="16.5" thickBot="1">
      <c r="A675" s="774"/>
      <c r="B675" s="788" t="s">
        <v>602</v>
      </c>
      <c r="C675" s="793">
        <f t="shared" ref="C675:F675" si="139">C693</f>
        <v>0</v>
      </c>
      <c r="D675" s="793">
        <f t="shared" si="139"/>
        <v>0</v>
      </c>
      <c r="E675" s="793">
        <f t="shared" si="139"/>
        <v>0</v>
      </c>
      <c r="F675" s="793">
        <f t="shared" si="139"/>
        <v>50000</v>
      </c>
      <c r="G675" s="794"/>
    </row>
    <row r="676" spans="1:7" ht="16.5" thickBot="1">
      <c r="A676" s="774"/>
      <c r="B676" s="788" t="s">
        <v>603</v>
      </c>
      <c r="C676" s="793">
        <v>0</v>
      </c>
      <c r="D676" s="793">
        <f t="shared" ref="D676:F676" si="140">D675/D674</f>
        <v>0</v>
      </c>
      <c r="E676" s="793">
        <f t="shared" si="140"/>
        <v>0</v>
      </c>
      <c r="F676" s="793">
        <f t="shared" si="140"/>
        <v>50000</v>
      </c>
      <c r="G676" s="794"/>
    </row>
    <row r="677" spans="1:7" ht="16.5" thickBot="1">
      <c r="A677" s="774"/>
      <c r="B677" s="788" t="s">
        <v>604</v>
      </c>
      <c r="C677" s="790" t="s">
        <v>627</v>
      </c>
      <c r="D677" s="795">
        <v>0</v>
      </c>
      <c r="E677" s="795">
        <f t="shared" ref="E677:F677" si="141">E674/D674-1</f>
        <v>0</v>
      </c>
      <c r="F677" s="795">
        <f t="shared" si="141"/>
        <v>0</v>
      </c>
      <c r="G677" s="794"/>
    </row>
    <row r="678" spans="1:7" ht="16.5" thickBot="1">
      <c r="A678" s="774"/>
      <c r="B678" s="788" t="s">
        <v>605</v>
      </c>
      <c r="C678" s="790" t="s">
        <v>627</v>
      </c>
      <c r="D678" s="795">
        <v>0</v>
      </c>
      <c r="E678" s="795">
        <v>0</v>
      </c>
      <c r="F678" s="795">
        <v>0</v>
      </c>
      <c r="G678" s="794"/>
    </row>
    <row r="679" spans="1:7" ht="16.5" thickBot="1">
      <c r="A679" s="774"/>
      <c r="B679" s="788" t="s">
        <v>47</v>
      </c>
      <c r="C679" s="790" t="s">
        <v>627</v>
      </c>
      <c r="D679" s="795">
        <v>0</v>
      </c>
      <c r="E679" s="795">
        <v>0</v>
      </c>
      <c r="F679" s="795">
        <v>0</v>
      </c>
      <c r="G679" s="794"/>
    </row>
    <row r="680" spans="1:7" ht="16.5" thickBot="1">
      <c r="A680" s="774"/>
      <c r="B680" s="2419" t="s">
        <v>1159</v>
      </c>
      <c r="C680" s="2420"/>
      <c r="D680" s="2420"/>
      <c r="E680" s="2420"/>
      <c r="F680" s="2421"/>
      <c r="G680" s="794"/>
    </row>
    <row r="681" spans="1:7" ht="15.75">
      <c r="A681" s="774"/>
      <c r="B681" s="2417"/>
      <c r="C681" s="780">
        <v>2023</v>
      </c>
      <c r="D681" s="780">
        <v>2024</v>
      </c>
      <c r="E681" s="780">
        <v>2025</v>
      </c>
      <c r="F681" s="780">
        <v>2026</v>
      </c>
      <c r="G681" s="794"/>
    </row>
    <row r="682" spans="1:7" ht="16.5" thickBot="1">
      <c r="A682" s="774"/>
      <c r="B682" s="2418"/>
      <c r="C682" s="791" t="s">
        <v>22</v>
      </c>
      <c r="D682" s="791" t="s">
        <v>23</v>
      </c>
      <c r="E682" s="791" t="s">
        <v>23</v>
      </c>
      <c r="F682" s="791" t="s">
        <v>23</v>
      </c>
      <c r="G682" s="794"/>
    </row>
    <row r="683" spans="1:7" ht="16.5" thickBot="1">
      <c r="A683" s="774"/>
      <c r="B683" s="796" t="s">
        <v>629</v>
      </c>
      <c r="C683" s="798">
        <f t="shared" ref="C683:F683" si="142">C684+C685+C686+C687</f>
        <v>0</v>
      </c>
      <c r="D683" s="798">
        <f t="shared" si="142"/>
        <v>0</v>
      </c>
      <c r="E683" s="798">
        <f t="shared" si="142"/>
        <v>0</v>
      </c>
      <c r="F683" s="798">
        <f t="shared" si="142"/>
        <v>0</v>
      </c>
      <c r="G683" s="794"/>
    </row>
    <row r="684" spans="1:7" ht="16.5" thickBot="1">
      <c r="A684" s="774"/>
      <c r="B684" s="799" t="s">
        <v>608</v>
      </c>
      <c r="C684" s="798"/>
      <c r="D684" s="798"/>
      <c r="E684" s="798"/>
      <c r="F684" s="798"/>
      <c r="G684" s="794"/>
    </row>
    <row r="685" spans="1:7" ht="16.5" thickBot="1">
      <c r="A685" s="774"/>
      <c r="B685" s="799" t="s">
        <v>673</v>
      </c>
      <c r="C685" s="798"/>
      <c r="D685" s="798"/>
      <c r="E685" s="798"/>
      <c r="F685" s="798"/>
      <c r="G685" s="794"/>
    </row>
    <row r="686" spans="1:7" ht="16.5" thickBot="1">
      <c r="A686" s="774"/>
      <c r="B686" s="799" t="s">
        <v>631</v>
      </c>
      <c r="C686" s="798"/>
      <c r="D686" s="798"/>
      <c r="E686" s="798"/>
      <c r="F686" s="798"/>
      <c r="G686" s="794"/>
    </row>
    <row r="687" spans="1:7" ht="16.5" thickBot="1">
      <c r="A687" s="774"/>
      <c r="B687" s="799" t="s">
        <v>632</v>
      </c>
      <c r="C687" s="798"/>
      <c r="D687" s="798"/>
      <c r="E687" s="798"/>
      <c r="F687" s="798"/>
      <c r="G687" s="794"/>
    </row>
    <row r="688" spans="1:7" ht="16.5" thickBot="1">
      <c r="A688" s="774"/>
      <c r="B688" s="796" t="s">
        <v>633</v>
      </c>
      <c r="C688" s="803">
        <f t="shared" ref="C688:F688" si="143">C689+C690+C691+C692</f>
        <v>0</v>
      </c>
      <c r="D688" s="803">
        <f t="shared" si="143"/>
        <v>0</v>
      </c>
      <c r="E688" s="803">
        <f t="shared" si="143"/>
        <v>0</v>
      </c>
      <c r="F688" s="803">
        <f t="shared" si="143"/>
        <v>50000</v>
      </c>
      <c r="G688" s="794"/>
    </row>
    <row r="689" spans="1:7" ht="16.5" thickBot="1">
      <c r="A689" s="774"/>
      <c r="B689" s="799" t="s">
        <v>608</v>
      </c>
      <c r="C689" s="803"/>
      <c r="D689" s="798"/>
      <c r="E689" s="798"/>
      <c r="F689" s="798">
        <v>50000</v>
      </c>
      <c r="G689" s="794"/>
    </row>
    <row r="690" spans="1:7" ht="16.5" thickBot="1">
      <c r="A690" s="774"/>
      <c r="B690" s="799" t="s">
        <v>673</v>
      </c>
      <c r="C690" s="803"/>
      <c r="D690" s="798"/>
      <c r="E690" s="798"/>
      <c r="F690" s="798"/>
      <c r="G690" s="794"/>
    </row>
    <row r="691" spans="1:7" ht="16.5" thickBot="1">
      <c r="A691" s="774"/>
      <c r="B691" s="799" t="s">
        <v>631</v>
      </c>
      <c r="C691" s="803"/>
      <c r="D691" s="798"/>
      <c r="E691" s="798"/>
      <c r="F691" s="798"/>
      <c r="G691" s="794"/>
    </row>
    <row r="692" spans="1:7" ht="16.5" thickBot="1">
      <c r="A692" s="774"/>
      <c r="B692" s="799" t="s">
        <v>632</v>
      </c>
      <c r="C692" s="803"/>
      <c r="D692" s="798"/>
      <c r="E692" s="798"/>
      <c r="F692" s="798"/>
      <c r="G692" s="794"/>
    </row>
    <row r="693" spans="1:7" ht="16.5" thickBot="1">
      <c r="A693" s="774"/>
      <c r="B693" s="808" t="s">
        <v>799</v>
      </c>
      <c r="C693" s="803">
        <f t="shared" ref="C693:F693" si="144">C683+C688</f>
        <v>0</v>
      </c>
      <c r="D693" s="803">
        <f t="shared" si="144"/>
        <v>0</v>
      </c>
      <c r="E693" s="803">
        <f t="shared" si="144"/>
        <v>0</v>
      </c>
      <c r="F693" s="803">
        <f t="shared" si="144"/>
        <v>50000</v>
      </c>
      <c r="G693" s="794"/>
    </row>
    <row r="694" spans="1:7" ht="48" thickBot="1">
      <c r="A694" s="774"/>
      <c r="B694" s="789" t="s">
        <v>963</v>
      </c>
      <c r="C694" s="837" t="s">
        <v>1173</v>
      </c>
      <c r="D694" s="828" t="s">
        <v>624</v>
      </c>
      <c r="E694" s="2428" t="s">
        <v>1168</v>
      </c>
      <c r="F694" s="2410"/>
      <c r="G694" s="794"/>
    </row>
    <row r="695" spans="1:7" ht="27" customHeight="1" thickBot="1">
      <c r="A695" s="774"/>
      <c r="B695" s="788" t="s">
        <v>599</v>
      </c>
      <c r="C695" s="3569" t="s">
        <v>3408</v>
      </c>
      <c r="D695" s="2400"/>
      <c r="E695" s="2400"/>
      <c r="F695" s="2401"/>
      <c r="G695" s="794"/>
    </row>
    <row r="696" spans="1:7" ht="16.5" thickBot="1">
      <c r="A696" s="774"/>
      <c r="B696" s="788" t="s">
        <v>21</v>
      </c>
      <c r="C696" s="2414" t="s">
        <v>1147</v>
      </c>
      <c r="D696" s="2415"/>
      <c r="E696" s="2415"/>
      <c r="F696" s="2416"/>
      <c r="G696" s="794"/>
    </row>
    <row r="697" spans="1:7" ht="15.75">
      <c r="A697" s="774"/>
      <c r="B697" s="2417"/>
      <c r="C697" s="780">
        <v>2023</v>
      </c>
      <c r="D697" s="780">
        <v>2024</v>
      </c>
      <c r="E697" s="780">
        <v>2025</v>
      </c>
      <c r="F697" s="780">
        <v>2026</v>
      </c>
      <c r="G697" s="794"/>
    </row>
    <row r="698" spans="1:7" ht="16.5" thickBot="1">
      <c r="A698" s="774"/>
      <c r="B698" s="2418"/>
      <c r="C698" s="791" t="s">
        <v>22</v>
      </c>
      <c r="D698" s="791" t="s">
        <v>23</v>
      </c>
      <c r="E698" s="791" t="s">
        <v>23</v>
      </c>
      <c r="F698" s="791" t="s">
        <v>23</v>
      </c>
      <c r="G698" s="794"/>
    </row>
    <row r="699" spans="1:7" ht="16.5" thickBot="1">
      <c r="A699" s="774"/>
      <c r="B699" s="788" t="s">
        <v>33</v>
      </c>
      <c r="C699" s="788">
        <v>0</v>
      </c>
      <c r="D699" s="790">
        <v>1</v>
      </c>
      <c r="E699" s="790">
        <v>1</v>
      </c>
      <c r="F699" s="790">
        <v>1</v>
      </c>
      <c r="G699" s="794"/>
    </row>
    <row r="700" spans="1:7" ht="16.5" thickBot="1">
      <c r="A700" s="774"/>
      <c r="B700" s="788" t="s">
        <v>602</v>
      </c>
      <c r="C700" s="793">
        <f>C718</f>
        <v>0</v>
      </c>
      <c r="D700" s="793">
        <f t="shared" ref="D700:F700" si="145">D718</f>
        <v>100000</v>
      </c>
      <c r="E700" s="793">
        <f t="shared" si="145"/>
        <v>100000</v>
      </c>
      <c r="F700" s="793">
        <f t="shared" si="145"/>
        <v>100000</v>
      </c>
      <c r="G700" s="794"/>
    </row>
    <row r="701" spans="1:7" ht="16.5" thickBot="1">
      <c r="A701" s="774"/>
      <c r="B701" s="788" t="s">
        <v>603</v>
      </c>
      <c r="C701" s="793">
        <v>0</v>
      </c>
      <c r="D701" s="793">
        <f t="shared" ref="D701:F701" si="146">D700/D699</f>
        <v>100000</v>
      </c>
      <c r="E701" s="793">
        <f t="shared" si="146"/>
        <v>100000</v>
      </c>
      <c r="F701" s="793">
        <f t="shared" si="146"/>
        <v>100000</v>
      </c>
      <c r="G701" s="794"/>
    </row>
    <row r="702" spans="1:7" ht="16.5" thickBot="1">
      <c r="A702" s="774"/>
      <c r="B702" s="788" t="s">
        <v>604</v>
      </c>
      <c r="C702" s="790" t="s">
        <v>627</v>
      </c>
      <c r="D702" s="795">
        <v>0</v>
      </c>
      <c r="E702" s="795">
        <f t="shared" ref="E702:F704" si="147">E699/D699-1</f>
        <v>0</v>
      </c>
      <c r="F702" s="795">
        <f t="shared" si="147"/>
        <v>0</v>
      </c>
      <c r="G702" s="794"/>
    </row>
    <row r="703" spans="1:7" ht="16.5" thickBot="1">
      <c r="A703" s="774"/>
      <c r="B703" s="788" t="s">
        <v>605</v>
      </c>
      <c r="C703" s="790" t="s">
        <v>627</v>
      </c>
      <c r="D703" s="795">
        <v>0</v>
      </c>
      <c r="E703" s="795">
        <f t="shared" si="147"/>
        <v>0</v>
      </c>
      <c r="F703" s="795">
        <f t="shared" si="147"/>
        <v>0</v>
      </c>
      <c r="G703" s="794"/>
    </row>
    <row r="704" spans="1:7" ht="16.5" thickBot="1">
      <c r="A704" s="774"/>
      <c r="B704" s="788" t="s">
        <v>47</v>
      </c>
      <c r="C704" s="790" t="s">
        <v>627</v>
      </c>
      <c r="D704" s="795">
        <v>0</v>
      </c>
      <c r="E704" s="795">
        <f t="shared" si="147"/>
        <v>0</v>
      </c>
      <c r="F704" s="795">
        <f t="shared" si="147"/>
        <v>0</v>
      </c>
      <c r="G704" s="794"/>
    </row>
    <row r="705" spans="1:7" ht="16.5" thickBot="1">
      <c r="A705" s="774"/>
      <c r="B705" s="2419" t="s">
        <v>1174</v>
      </c>
      <c r="C705" s="2420"/>
      <c r="D705" s="2420"/>
      <c r="E705" s="2420"/>
      <c r="F705" s="2421"/>
      <c r="G705" s="794"/>
    </row>
    <row r="706" spans="1:7" ht="15.75">
      <c r="A706" s="774"/>
      <c r="B706" s="2417"/>
      <c r="C706" s="780">
        <v>2023</v>
      </c>
      <c r="D706" s="780">
        <v>2024</v>
      </c>
      <c r="E706" s="780">
        <v>2025</v>
      </c>
      <c r="F706" s="780">
        <v>2026</v>
      </c>
      <c r="G706" s="794"/>
    </row>
    <row r="707" spans="1:7" ht="16.5" thickBot="1">
      <c r="A707" s="774"/>
      <c r="B707" s="2418"/>
      <c r="C707" s="791" t="s">
        <v>22</v>
      </c>
      <c r="D707" s="791" t="s">
        <v>23</v>
      </c>
      <c r="E707" s="791" t="s">
        <v>23</v>
      </c>
      <c r="F707" s="791" t="s">
        <v>23</v>
      </c>
      <c r="G707" s="794"/>
    </row>
    <row r="708" spans="1:7" ht="16.5" thickBot="1">
      <c r="A708" s="774"/>
      <c r="B708" s="796" t="s">
        <v>629</v>
      </c>
      <c r="C708" s="798">
        <f>C709+C710+C711+C712</f>
        <v>0</v>
      </c>
      <c r="D708" s="798">
        <f t="shared" ref="D708:F708" si="148">D709+D710+D711+D712</f>
        <v>0</v>
      </c>
      <c r="E708" s="798">
        <f t="shared" si="148"/>
        <v>0</v>
      </c>
      <c r="F708" s="798">
        <f t="shared" si="148"/>
        <v>0</v>
      </c>
      <c r="G708" s="794"/>
    </row>
    <row r="709" spans="1:7" ht="16.5" thickBot="1">
      <c r="A709" s="774"/>
      <c r="B709" s="799" t="s">
        <v>608</v>
      </c>
      <c r="C709" s="798"/>
      <c r="D709" s="798"/>
      <c r="E709" s="798"/>
      <c r="F709" s="798"/>
      <c r="G709" s="794"/>
    </row>
    <row r="710" spans="1:7" ht="16.5" thickBot="1">
      <c r="A710" s="774"/>
      <c r="B710" s="799" t="s">
        <v>673</v>
      </c>
      <c r="C710" s="798"/>
      <c r="D710" s="798"/>
      <c r="E710" s="798"/>
      <c r="F710" s="798"/>
      <c r="G710" s="794"/>
    </row>
    <row r="711" spans="1:7" ht="16.5" thickBot="1">
      <c r="A711" s="774"/>
      <c r="B711" s="799" t="s">
        <v>631</v>
      </c>
      <c r="C711" s="798"/>
      <c r="D711" s="798"/>
      <c r="E711" s="798"/>
      <c r="F711" s="798"/>
      <c r="G711" s="794"/>
    </row>
    <row r="712" spans="1:7" ht="16.5" thickBot="1">
      <c r="A712" s="774"/>
      <c r="B712" s="799" t="s">
        <v>632</v>
      </c>
      <c r="C712" s="798"/>
      <c r="D712" s="798"/>
      <c r="E712" s="798"/>
      <c r="F712" s="798"/>
      <c r="G712" s="794"/>
    </row>
    <row r="713" spans="1:7" ht="16.5" thickBot="1">
      <c r="A713" s="774"/>
      <c r="B713" s="796" t="s">
        <v>633</v>
      </c>
      <c r="C713" s="803">
        <f>C714+C715+C716+C717</f>
        <v>0</v>
      </c>
      <c r="D713" s="803">
        <f t="shared" ref="D713:F713" si="149">D714+D715+D716+D717</f>
        <v>100000</v>
      </c>
      <c r="E713" s="803">
        <f t="shared" si="149"/>
        <v>100000</v>
      </c>
      <c r="F713" s="803">
        <f t="shared" si="149"/>
        <v>100000</v>
      </c>
      <c r="G713" s="794"/>
    </row>
    <row r="714" spans="1:7" ht="16.5" thickBot="1">
      <c r="A714" s="774"/>
      <c r="B714" s="799" t="s">
        <v>608</v>
      </c>
      <c r="C714" s="803"/>
      <c r="D714" s="798">
        <v>100000</v>
      </c>
      <c r="E714" s="798">
        <v>100000</v>
      </c>
      <c r="F714" s="798">
        <v>100000</v>
      </c>
      <c r="G714" s="794"/>
    </row>
    <row r="715" spans="1:7" ht="16.5" thickBot="1">
      <c r="A715" s="774"/>
      <c r="B715" s="799" t="s">
        <v>673</v>
      </c>
      <c r="C715" s="803"/>
      <c r="D715" s="798"/>
      <c r="E715" s="798"/>
      <c r="F715" s="798"/>
      <c r="G715" s="794"/>
    </row>
    <row r="716" spans="1:7" ht="16.5" thickBot="1">
      <c r="A716" s="774"/>
      <c r="B716" s="799" t="s">
        <v>631</v>
      </c>
      <c r="C716" s="803"/>
      <c r="D716" s="798"/>
      <c r="E716" s="798"/>
      <c r="F716" s="798"/>
      <c r="G716" s="794"/>
    </row>
    <row r="717" spans="1:7" ht="16.5" thickBot="1">
      <c r="A717" s="774"/>
      <c r="B717" s="799" t="s">
        <v>632</v>
      </c>
      <c r="C717" s="803"/>
      <c r="D717" s="798"/>
      <c r="E717" s="798"/>
      <c r="F717" s="798"/>
      <c r="G717" s="794"/>
    </row>
    <row r="718" spans="1:7" ht="16.5" thickBot="1">
      <c r="A718" s="774"/>
      <c r="B718" s="808" t="s">
        <v>967</v>
      </c>
      <c r="C718" s="803">
        <f>C708+C713</f>
        <v>0</v>
      </c>
      <c r="D718" s="803">
        <f t="shared" ref="D718:F718" si="150">D708+D713</f>
        <v>100000</v>
      </c>
      <c r="E718" s="803">
        <f t="shared" si="150"/>
        <v>100000</v>
      </c>
      <c r="F718" s="803">
        <f t="shared" si="150"/>
        <v>100000</v>
      </c>
      <c r="G718" s="794"/>
    </row>
    <row r="719" spans="1:7" ht="48" thickBot="1">
      <c r="A719" s="774"/>
      <c r="B719" s="789" t="s">
        <v>968</v>
      </c>
      <c r="C719" s="837" t="s">
        <v>1175</v>
      </c>
      <c r="D719" s="828" t="s">
        <v>624</v>
      </c>
      <c r="E719" s="2428" t="s">
        <v>1168</v>
      </c>
      <c r="F719" s="2410"/>
      <c r="G719" s="794"/>
    </row>
    <row r="720" spans="1:7" ht="16.5" thickBot="1">
      <c r="A720" s="774"/>
      <c r="B720" s="788" t="s">
        <v>599</v>
      </c>
      <c r="C720" s="2399" t="s">
        <v>1175</v>
      </c>
      <c r="D720" s="2400"/>
      <c r="E720" s="2400"/>
      <c r="F720" s="2401"/>
      <c r="G720" s="794"/>
    </row>
    <row r="721" spans="1:7" ht="16.5" thickBot="1">
      <c r="A721" s="774"/>
      <c r="B721" s="788" t="s">
        <v>21</v>
      </c>
      <c r="C721" s="2414" t="s">
        <v>1147</v>
      </c>
      <c r="D721" s="2415"/>
      <c r="E721" s="2415"/>
      <c r="F721" s="2416"/>
      <c r="G721" s="794"/>
    </row>
    <row r="722" spans="1:7" ht="15.75">
      <c r="A722" s="774"/>
      <c r="B722" s="2417"/>
      <c r="C722" s="780">
        <v>2023</v>
      </c>
      <c r="D722" s="780">
        <v>2024</v>
      </c>
      <c r="E722" s="780">
        <v>2025</v>
      </c>
      <c r="F722" s="780">
        <v>2026</v>
      </c>
      <c r="G722" s="794"/>
    </row>
    <row r="723" spans="1:7" ht="16.5" thickBot="1">
      <c r="A723" s="774"/>
      <c r="B723" s="2418"/>
      <c r="C723" s="791" t="s">
        <v>22</v>
      </c>
      <c r="D723" s="791" t="s">
        <v>23</v>
      </c>
      <c r="E723" s="791" t="s">
        <v>23</v>
      </c>
      <c r="F723" s="791" t="s">
        <v>23</v>
      </c>
      <c r="G723" s="794"/>
    </row>
    <row r="724" spans="1:7" ht="16.5" thickBot="1">
      <c r="A724" s="774"/>
      <c r="B724" s="788" t="s">
        <v>33</v>
      </c>
      <c r="C724" s="788">
        <v>0</v>
      </c>
      <c r="D724" s="790">
        <v>1</v>
      </c>
      <c r="E724" s="790">
        <v>1</v>
      </c>
      <c r="F724" s="790">
        <v>1</v>
      </c>
      <c r="G724" s="794"/>
    </row>
    <row r="725" spans="1:7" ht="16.5" thickBot="1">
      <c r="A725" s="774"/>
      <c r="B725" s="788" t="s">
        <v>602</v>
      </c>
      <c r="C725" s="793">
        <f>C743</f>
        <v>0</v>
      </c>
      <c r="D725" s="793">
        <f t="shared" ref="D725:F725" si="151">D743</f>
        <v>75967</v>
      </c>
      <c r="E725" s="793">
        <f>E743</f>
        <v>159033</v>
      </c>
      <c r="F725" s="793">
        <f t="shared" si="151"/>
        <v>125000</v>
      </c>
      <c r="G725" s="794"/>
    </row>
    <row r="726" spans="1:7" ht="16.5" thickBot="1">
      <c r="A726" s="774"/>
      <c r="B726" s="788" t="s">
        <v>603</v>
      </c>
      <c r="C726" s="793">
        <v>0</v>
      </c>
      <c r="D726" s="793">
        <f t="shared" ref="D726:F726" si="152">D725/D724</f>
        <v>75967</v>
      </c>
      <c r="E726" s="793">
        <f t="shared" si="152"/>
        <v>159033</v>
      </c>
      <c r="F726" s="793">
        <f t="shared" si="152"/>
        <v>125000</v>
      </c>
      <c r="G726" s="794"/>
    </row>
    <row r="727" spans="1:7" ht="16.5" thickBot="1">
      <c r="A727" s="774"/>
      <c r="B727" s="788" t="s">
        <v>604</v>
      </c>
      <c r="C727" s="790" t="s">
        <v>627</v>
      </c>
      <c r="D727" s="795">
        <v>0</v>
      </c>
      <c r="E727" s="795">
        <f t="shared" ref="E727:F729" si="153">E724/D724-1</f>
        <v>0</v>
      </c>
      <c r="F727" s="795">
        <f t="shared" si="153"/>
        <v>0</v>
      </c>
      <c r="G727" s="794"/>
    </row>
    <row r="728" spans="1:7" ht="16.5" thickBot="1">
      <c r="A728" s="774"/>
      <c r="B728" s="788" t="s">
        <v>605</v>
      </c>
      <c r="C728" s="790" t="s">
        <v>627</v>
      </c>
      <c r="D728" s="795">
        <v>0</v>
      </c>
      <c r="E728" s="795">
        <f t="shared" si="153"/>
        <v>1.0934484710466386</v>
      </c>
      <c r="F728" s="795">
        <f t="shared" si="153"/>
        <v>-0.21399961014380664</v>
      </c>
      <c r="G728" s="794"/>
    </row>
    <row r="729" spans="1:7" ht="16.5" thickBot="1">
      <c r="A729" s="774"/>
      <c r="B729" s="788" t="s">
        <v>47</v>
      </c>
      <c r="C729" s="790" t="s">
        <v>627</v>
      </c>
      <c r="D729" s="795">
        <v>0</v>
      </c>
      <c r="E729" s="795">
        <f t="shared" si="153"/>
        <v>1.0934484710466386</v>
      </c>
      <c r="F729" s="795">
        <f t="shared" si="153"/>
        <v>-0.21399961014380664</v>
      </c>
      <c r="G729" s="794"/>
    </row>
    <row r="730" spans="1:7" ht="16.5" thickBot="1">
      <c r="A730" s="774"/>
      <c r="B730" s="2419" t="s">
        <v>1176</v>
      </c>
      <c r="C730" s="2420"/>
      <c r="D730" s="2420"/>
      <c r="E730" s="2420"/>
      <c r="F730" s="2421"/>
      <c r="G730" s="794"/>
    </row>
    <row r="731" spans="1:7" ht="15.75">
      <c r="A731" s="774"/>
      <c r="B731" s="2417"/>
      <c r="C731" s="780">
        <v>2023</v>
      </c>
      <c r="D731" s="780">
        <v>2024</v>
      </c>
      <c r="E731" s="780">
        <v>2025</v>
      </c>
      <c r="F731" s="780">
        <v>2026</v>
      </c>
      <c r="G731" s="794"/>
    </row>
    <row r="732" spans="1:7" ht="16.5" thickBot="1">
      <c r="A732" s="774"/>
      <c r="B732" s="2418"/>
      <c r="C732" s="791" t="s">
        <v>22</v>
      </c>
      <c r="D732" s="791" t="s">
        <v>23</v>
      </c>
      <c r="E732" s="791" t="s">
        <v>23</v>
      </c>
      <c r="F732" s="791" t="s">
        <v>23</v>
      </c>
      <c r="G732" s="794"/>
    </row>
    <row r="733" spans="1:7" ht="16.5" thickBot="1">
      <c r="A733" s="774"/>
      <c r="B733" s="796" t="s">
        <v>629</v>
      </c>
      <c r="C733" s="798">
        <f>C734+C735+C736+C737</f>
        <v>0</v>
      </c>
      <c r="D733" s="798">
        <f t="shared" ref="D733:F733" si="154">D734+D735+D736+D737</f>
        <v>0</v>
      </c>
      <c r="E733" s="798">
        <f t="shared" si="154"/>
        <v>0</v>
      </c>
      <c r="F733" s="798">
        <f t="shared" si="154"/>
        <v>0</v>
      </c>
      <c r="G733" s="794"/>
    </row>
    <row r="734" spans="1:7" ht="16.5" thickBot="1">
      <c r="A734" s="774"/>
      <c r="B734" s="799" t="s">
        <v>608</v>
      </c>
      <c r="C734" s="798"/>
      <c r="D734" s="798"/>
      <c r="E734" s="798"/>
      <c r="F734" s="798"/>
      <c r="G734" s="794"/>
    </row>
    <row r="735" spans="1:7" ht="16.5" thickBot="1">
      <c r="A735" s="774"/>
      <c r="B735" s="799" t="s">
        <v>673</v>
      </c>
      <c r="C735" s="798"/>
      <c r="D735" s="798"/>
      <c r="E735" s="798"/>
      <c r="F735" s="798"/>
      <c r="G735" s="794"/>
    </row>
    <row r="736" spans="1:7" ht="16.5" thickBot="1">
      <c r="A736" s="774"/>
      <c r="B736" s="799" t="s">
        <v>631</v>
      </c>
      <c r="C736" s="798"/>
      <c r="D736" s="798"/>
      <c r="E736" s="798"/>
      <c r="F736" s="798"/>
      <c r="G736" s="794"/>
    </row>
    <row r="737" spans="1:7" ht="16.5" thickBot="1">
      <c r="A737" s="774"/>
      <c r="B737" s="799" t="s">
        <v>632</v>
      </c>
      <c r="C737" s="798"/>
      <c r="D737" s="798"/>
      <c r="E737" s="798"/>
      <c r="F737" s="798"/>
      <c r="G737" s="794"/>
    </row>
    <row r="738" spans="1:7" ht="16.5" thickBot="1">
      <c r="A738" s="774"/>
      <c r="B738" s="796" t="s">
        <v>633</v>
      </c>
      <c r="C738" s="803">
        <f>C739+C740+C741+C742</f>
        <v>0</v>
      </c>
      <c r="D738" s="803">
        <f t="shared" ref="D738:F738" si="155">D739+D740+D741+D742</f>
        <v>75967</v>
      </c>
      <c r="E738" s="803">
        <f t="shared" si="155"/>
        <v>159033</v>
      </c>
      <c r="F738" s="803">
        <f t="shared" si="155"/>
        <v>125000</v>
      </c>
      <c r="G738" s="794"/>
    </row>
    <row r="739" spans="1:7" ht="16.5" thickBot="1">
      <c r="A739" s="774"/>
      <c r="B739" s="799" t="s">
        <v>608</v>
      </c>
      <c r="C739" s="846"/>
      <c r="D739" s="847">
        <v>75967</v>
      </c>
      <c r="E739" s="848">
        <v>159033</v>
      </c>
      <c r="F739" s="848">
        <v>125000</v>
      </c>
      <c r="G739" s="794"/>
    </row>
    <row r="740" spans="1:7" ht="16.5" thickBot="1">
      <c r="A740" s="774"/>
      <c r="B740" s="799" t="s">
        <v>673</v>
      </c>
      <c r="C740" s="803"/>
      <c r="D740" s="798"/>
      <c r="E740" s="798"/>
      <c r="F740" s="798"/>
      <c r="G740" s="794"/>
    </row>
    <row r="741" spans="1:7" ht="16.5" thickBot="1">
      <c r="A741" s="774"/>
      <c r="B741" s="799" t="s">
        <v>631</v>
      </c>
      <c r="C741" s="803"/>
      <c r="D741" s="798"/>
      <c r="E741" s="798"/>
      <c r="F741" s="798"/>
      <c r="G741" s="794"/>
    </row>
    <row r="742" spans="1:7" ht="16.5" thickBot="1">
      <c r="A742" s="774"/>
      <c r="B742" s="799" t="s">
        <v>632</v>
      </c>
      <c r="C742" s="803"/>
      <c r="D742" s="798"/>
      <c r="E742" s="798"/>
      <c r="F742" s="798"/>
      <c r="G742" s="794"/>
    </row>
    <row r="743" spans="1:7" ht="16.5" thickBot="1">
      <c r="A743" s="774"/>
      <c r="B743" s="808" t="s">
        <v>972</v>
      </c>
      <c r="C743" s="803">
        <f>C733+C738</f>
        <v>0</v>
      </c>
      <c r="D743" s="803">
        <f t="shared" ref="D743:F743" si="156">D733+D738</f>
        <v>75967</v>
      </c>
      <c r="E743" s="803">
        <f t="shared" si="156"/>
        <v>159033</v>
      </c>
      <c r="F743" s="803">
        <f t="shared" si="156"/>
        <v>125000</v>
      </c>
      <c r="G743" s="794"/>
    </row>
    <row r="744" spans="1:7" ht="48" thickBot="1">
      <c r="A744" s="774"/>
      <c r="B744" s="789" t="s">
        <v>973</v>
      </c>
      <c r="C744" s="837" t="s">
        <v>1177</v>
      </c>
      <c r="D744" s="828" t="s">
        <v>624</v>
      </c>
      <c r="E744" s="830"/>
      <c r="F744" s="838"/>
      <c r="G744" s="794"/>
    </row>
    <row r="745" spans="1:7" ht="28.5" customHeight="1" thickBot="1">
      <c r="A745" s="774"/>
      <c r="B745" s="788" t="s">
        <v>599</v>
      </c>
      <c r="C745" s="2399" t="s">
        <v>1177</v>
      </c>
      <c r="D745" s="2400"/>
      <c r="E745" s="2400"/>
      <c r="F745" s="2401"/>
      <c r="G745" s="794"/>
    </row>
    <row r="746" spans="1:7" ht="16.5" thickBot="1">
      <c r="A746" s="774"/>
      <c r="B746" s="788" t="s">
        <v>21</v>
      </c>
      <c r="C746" s="2414" t="s">
        <v>1147</v>
      </c>
      <c r="D746" s="2415"/>
      <c r="E746" s="2415"/>
      <c r="F746" s="2416"/>
      <c r="G746" s="794"/>
    </row>
    <row r="747" spans="1:7" ht="12.75" customHeight="1">
      <c r="A747" s="774"/>
      <c r="B747" s="2417"/>
      <c r="C747" s="780">
        <v>2023</v>
      </c>
      <c r="D747" s="780">
        <v>2024</v>
      </c>
      <c r="E747" s="780">
        <v>2025</v>
      </c>
      <c r="F747" s="780">
        <v>2026</v>
      </c>
      <c r="G747" s="794"/>
    </row>
    <row r="748" spans="1:7" ht="9" customHeight="1" thickBot="1">
      <c r="A748" s="774"/>
      <c r="B748" s="2418"/>
      <c r="C748" s="791" t="s">
        <v>22</v>
      </c>
      <c r="D748" s="791" t="s">
        <v>23</v>
      </c>
      <c r="E748" s="791" t="s">
        <v>23</v>
      </c>
      <c r="F748" s="791" t="s">
        <v>23</v>
      </c>
      <c r="G748" s="794"/>
    </row>
    <row r="749" spans="1:7" ht="16.5" thickBot="1">
      <c r="A749" s="774"/>
      <c r="B749" s="788" t="s">
        <v>33</v>
      </c>
      <c r="C749" s="788">
        <v>0</v>
      </c>
      <c r="D749" s="790">
        <v>1</v>
      </c>
      <c r="E749" s="790">
        <v>1</v>
      </c>
      <c r="F749" s="790">
        <v>1</v>
      </c>
      <c r="G749" s="794"/>
    </row>
    <row r="750" spans="1:7" ht="16.5" thickBot="1">
      <c r="A750" s="774"/>
      <c r="B750" s="788" t="s">
        <v>602</v>
      </c>
      <c r="C750" s="793">
        <f>C768</f>
        <v>0</v>
      </c>
      <c r="D750" s="793">
        <f t="shared" ref="D750:F750" si="157">D768</f>
        <v>62000</v>
      </c>
      <c r="E750" s="793">
        <f t="shared" si="157"/>
        <v>100000</v>
      </c>
      <c r="F750" s="793">
        <f t="shared" si="157"/>
        <v>138000</v>
      </c>
      <c r="G750" s="794"/>
    </row>
    <row r="751" spans="1:7" ht="16.5" thickBot="1">
      <c r="A751" s="774"/>
      <c r="B751" s="788" t="s">
        <v>603</v>
      </c>
      <c r="C751" s="793">
        <v>0</v>
      </c>
      <c r="D751" s="793">
        <f t="shared" ref="D751:F751" si="158">D750/D749</f>
        <v>62000</v>
      </c>
      <c r="E751" s="793">
        <f t="shared" si="158"/>
        <v>100000</v>
      </c>
      <c r="F751" s="793">
        <f t="shared" si="158"/>
        <v>138000</v>
      </c>
      <c r="G751" s="794"/>
    </row>
    <row r="752" spans="1:7" ht="16.5" thickBot="1">
      <c r="A752" s="774"/>
      <c r="B752" s="788" t="s">
        <v>604</v>
      </c>
      <c r="C752" s="790" t="s">
        <v>627</v>
      </c>
      <c r="D752" s="795">
        <v>0</v>
      </c>
      <c r="E752" s="795">
        <f t="shared" ref="E752:F754" si="159">E749/D749-1</f>
        <v>0</v>
      </c>
      <c r="F752" s="795">
        <f t="shared" si="159"/>
        <v>0</v>
      </c>
      <c r="G752" s="794"/>
    </row>
    <row r="753" spans="1:7" ht="16.5" thickBot="1">
      <c r="A753" s="774"/>
      <c r="B753" s="788" t="s">
        <v>605</v>
      </c>
      <c r="C753" s="790" t="s">
        <v>627</v>
      </c>
      <c r="D753" s="795">
        <v>0</v>
      </c>
      <c r="E753" s="795">
        <f t="shared" si="159"/>
        <v>0.61290322580645151</v>
      </c>
      <c r="F753" s="795">
        <f t="shared" si="159"/>
        <v>0.37999999999999989</v>
      </c>
      <c r="G753" s="794"/>
    </row>
    <row r="754" spans="1:7" ht="16.5" thickBot="1">
      <c r="A754" s="774"/>
      <c r="B754" s="788" t="s">
        <v>47</v>
      </c>
      <c r="C754" s="790" t="s">
        <v>627</v>
      </c>
      <c r="D754" s="795">
        <v>0</v>
      </c>
      <c r="E754" s="795">
        <f t="shared" si="159"/>
        <v>0.61290322580645151</v>
      </c>
      <c r="F754" s="795">
        <f t="shared" si="159"/>
        <v>0.37999999999999989</v>
      </c>
      <c r="G754" s="794"/>
    </row>
    <row r="755" spans="1:7" ht="16.5" thickBot="1">
      <c r="A755" s="774"/>
      <c r="B755" s="2419" t="s">
        <v>1178</v>
      </c>
      <c r="C755" s="2420"/>
      <c r="D755" s="2420"/>
      <c r="E755" s="2420"/>
      <c r="F755" s="2421"/>
      <c r="G755" s="794"/>
    </row>
    <row r="756" spans="1:7" ht="12.75" customHeight="1">
      <c r="A756" s="774"/>
      <c r="B756" s="2417"/>
      <c r="C756" s="780">
        <v>2023</v>
      </c>
      <c r="D756" s="780">
        <v>2024</v>
      </c>
      <c r="E756" s="780">
        <v>2025</v>
      </c>
      <c r="F756" s="780">
        <v>2026</v>
      </c>
      <c r="G756" s="794"/>
    </row>
    <row r="757" spans="1:7" ht="9" customHeight="1" thickBot="1">
      <c r="A757" s="774"/>
      <c r="B757" s="2418"/>
      <c r="C757" s="791" t="s">
        <v>22</v>
      </c>
      <c r="D757" s="791" t="s">
        <v>23</v>
      </c>
      <c r="E757" s="791" t="s">
        <v>23</v>
      </c>
      <c r="F757" s="791" t="s">
        <v>23</v>
      </c>
      <c r="G757" s="794"/>
    </row>
    <row r="758" spans="1:7" ht="16.5" thickBot="1">
      <c r="A758" s="774"/>
      <c r="B758" s="796" t="s">
        <v>629</v>
      </c>
      <c r="C758" s="798">
        <f>C759+C760+C761+C762</f>
        <v>0</v>
      </c>
      <c r="D758" s="798">
        <f t="shared" ref="D758:F758" si="160">D759+D760+D761+D762</f>
        <v>0</v>
      </c>
      <c r="E758" s="798">
        <f t="shared" si="160"/>
        <v>0</v>
      </c>
      <c r="F758" s="798">
        <f t="shared" si="160"/>
        <v>0</v>
      </c>
      <c r="G758" s="794"/>
    </row>
    <row r="759" spans="1:7" ht="16.5" thickBot="1">
      <c r="A759" s="774"/>
      <c r="B759" s="799" t="s">
        <v>608</v>
      </c>
      <c r="C759" s="798"/>
      <c r="D759" s="798"/>
      <c r="E759" s="798"/>
      <c r="F759" s="798"/>
      <c r="G759" s="794"/>
    </row>
    <row r="760" spans="1:7" ht="16.5" thickBot="1">
      <c r="A760" s="774"/>
      <c r="B760" s="799" t="s">
        <v>673</v>
      </c>
      <c r="C760" s="798"/>
      <c r="D760" s="798"/>
      <c r="E760" s="798"/>
      <c r="F760" s="798"/>
      <c r="G760" s="794"/>
    </row>
    <row r="761" spans="1:7" ht="16.5" thickBot="1">
      <c r="A761" s="774"/>
      <c r="B761" s="799" t="s">
        <v>631</v>
      </c>
      <c r="C761" s="798"/>
      <c r="D761" s="798"/>
      <c r="E761" s="798"/>
      <c r="F761" s="798"/>
      <c r="G761" s="794"/>
    </row>
    <row r="762" spans="1:7" ht="16.5" thickBot="1">
      <c r="A762" s="774"/>
      <c r="B762" s="799" t="s">
        <v>632</v>
      </c>
      <c r="C762" s="798"/>
      <c r="D762" s="798"/>
      <c r="E762" s="798"/>
      <c r="F762" s="798"/>
      <c r="G762" s="794"/>
    </row>
    <row r="763" spans="1:7" ht="16.5" thickBot="1">
      <c r="A763" s="774"/>
      <c r="B763" s="796" t="s">
        <v>633</v>
      </c>
      <c r="C763" s="803">
        <f>C764+C765+C766+C767</f>
        <v>0</v>
      </c>
      <c r="D763" s="803">
        <f t="shared" ref="D763:F763" si="161">D764+D765+D766+D767</f>
        <v>62000</v>
      </c>
      <c r="E763" s="803">
        <f t="shared" si="161"/>
        <v>100000</v>
      </c>
      <c r="F763" s="803">
        <f t="shared" si="161"/>
        <v>138000</v>
      </c>
      <c r="G763" s="794"/>
    </row>
    <row r="764" spans="1:7" ht="16.5" thickBot="1">
      <c r="A764" s="774"/>
      <c r="B764" s="799" t="s">
        <v>608</v>
      </c>
      <c r="C764" s="803"/>
      <c r="D764" s="798">
        <v>62000</v>
      </c>
      <c r="E764" s="798">
        <v>100000</v>
      </c>
      <c r="F764" s="798">
        <v>138000</v>
      </c>
      <c r="G764" s="794"/>
    </row>
    <row r="765" spans="1:7" ht="16.5" thickBot="1">
      <c r="A765" s="774"/>
      <c r="B765" s="799" t="s">
        <v>673</v>
      </c>
      <c r="C765" s="803"/>
      <c r="D765" s="798"/>
      <c r="E765" s="798"/>
      <c r="F765" s="798"/>
      <c r="G765" s="794"/>
    </row>
    <row r="766" spans="1:7" ht="16.5" thickBot="1">
      <c r="A766" s="774"/>
      <c r="B766" s="799" t="s">
        <v>631</v>
      </c>
      <c r="C766" s="803"/>
      <c r="D766" s="798"/>
      <c r="E766" s="798"/>
      <c r="F766" s="798"/>
      <c r="G766" s="794"/>
    </row>
    <row r="767" spans="1:7" ht="16.5" thickBot="1">
      <c r="A767" s="774"/>
      <c r="B767" s="799" t="s">
        <v>632</v>
      </c>
      <c r="C767" s="803"/>
      <c r="D767" s="798"/>
      <c r="E767" s="798"/>
      <c r="F767" s="798"/>
      <c r="G767" s="794"/>
    </row>
    <row r="768" spans="1:7" ht="18.75" customHeight="1" thickBot="1">
      <c r="A768" s="774"/>
      <c r="B768" s="808" t="s">
        <v>977</v>
      </c>
      <c r="C768" s="803">
        <f>C758+C763</f>
        <v>0</v>
      </c>
      <c r="D768" s="803">
        <f t="shared" ref="D768:F768" si="162">D758+D763</f>
        <v>62000</v>
      </c>
      <c r="E768" s="803">
        <f t="shared" si="162"/>
        <v>100000</v>
      </c>
      <c r="F768" s="803">
        <f t="shared" si="162"/>
        <v>138000</v>
      </c>
      <c r="G768" s="794"/>
    </row>
    <row r="769" spans="1:7" ht="79.5" thickBot="1">
      <c r="A769" s="774"/>
      <c r="B769" s="789" t="s">
        <v>978</v>
      </c>
      <c r="C769" s="837" t="s">
        <v>1179</v>
      </c>
      <c r="D769" s="828" t="s">
        <v>624</v>
      </c>
      <c r="E769" s="2428" t="s">
        <v>1140</v>
      </c>
      <c r="F769" s="2410"/>
      <c r="G769" s="794"/>
    </row>
    <row r="770" spans="1:7" ht="28.5" customHeight="1" thickBot="1">
      <c r="A770" s="774"/>
      <c r="B770" s="788" t="s">
        <v>599</v>
      </c>
      <c r="C770" s="2399" t="s">
        <v>1179</v>
      </c>
      <c r="D770" s="2400"/>
      <c r="E770" s="2400"/>
      <c r="F770" s="2401"/>
      <c r="G770" s="794"/>
    </row>
    <row r="771" spans="1:7" ht="16.5" thickBot="1">
      <c r="A771" s="774"/>
      <c r="B771" s="788" t="s">
        <v>21</v>
      </c>
      <c r="C771" s="2414" t="s">
        <v>1147</v>
      </c>
      <c r="D771" s="2415"/>
      <c r="E771" s="2415"/>
      <c r="F771" s="2416"/>
      <c r="G771" s="794"/>
    </row>
    <row r="772" spans="1:7" ht="12.75" customHeight="1">
      <c r="A772" s="774"/>
      <c r="B772" s="2417"/>
      <c r="C772" s="780">
        <v>2023</v>
      </c>
      <c r="D772" s="780">
        <v>2024</v>
      </c>
      <c r="E772" s="780">
        <v>2025</v>
      </c>
      <c r="F772" s="780">
        <v>2026</v>
      </c>
      <c r="G772" s="794"/>
    </row>
    <row r="773" spans="1:7" ht="9" customHeight="1" thickBot="1">
      <c r="A773" s="774"/>
      <c r="B773" s="2418"/>
      <c r="C773" s="791" t="s">
        <v>22</v>
      </c>
      <c r="D773" s="791" t="s">
        <v>23</v>
      </c>
      <c r="E773" s="791" t="s">
        <v>23</v>
      </c>
      <c r="F773" s="791" t="s">
        <v>23</v>
      </c>
      <c r="G773" s="794"/>
    </row>
    <row r="774" spans="1:7" ht="16.5" thickBot="1">
      <c r="A774" s="774"/>
      <c r="B774" s="788" t="s">
        <v>33</v>
      </c>
      <c r="C774" s="788">
        <v>0</v>
      </c>
      <c r="D774" s="790">
        <v>1</v>
      </c>
      <c r="E774" s="790">
        <v>1</v>
      </c>
      <c r="F774" s="790">
        <v>1</v>
      </c>
      <c r="G774" s="794"/>
    </row>
    <row r="775" spans="1:7" ht="16.5" thickBot="1">
      <c r="A775" s="774"/>
      <c r="B775" s="788" t="s">
        <v>602</v>
      </c>
      <c r="C775" s="793">
        <f>C793</f>
        <v>0</v>
      </c>
      <c r="D775" s="793">
        <f t="shared" ref="D775:F775" si="163">D793</f>
        <v>63000</v>
      </c>
      <c r="E775" s="793">
        <f t="shared" si="163"/>
        <v>100000</v>
      </c>
      <c r="F775" s="793">
        <f t="shared" si="163"/>
        <v>142000</v>
      </c>
      <c r="G775" s="794"/>
    </row>
    <row r="776" spans="1:7" ht="16.5" thickBot="1">
      <c r="A776" s="774"/>
      <c r="B776" s="788" t="s">
        <v>603</v>
      </c>
      <c r="C776" s="793">
        <v>0</v>
      </c>
      <c r="D776" s="793">
        <f t="shared" ref="D776:F776" si="164">D775/D774</f>
        <v>63000</v>
      </c>
      <c r="E776" s="793">
        <f t="shared" si="164"/>
        <v>100000</v>
      </c>
      <c r="F776" s="793">
        <f t="shared" si="164"/>
        <v>142000</v>
      </c>
      <c r="G776" s="794"/>
    </row>
    <row r="777" spans="1:7" ht="16.5" thickBot="1">
      <c r="A777" s="774"/>
      <c r="B777" s="788" t="s">
        <v>604</v>
      </c>
      <c r="C777" s="790" t="s">
        <v>627</v>
      </c>
      <c r="D777" s="795">
        <v>0</v>
      </c>
      <c r="E777" s="795">
        <f t="shared" ref="E777:F779" si="165">E774/D774-1</f>
        <v>0</v>
      </c>
      <c r="F777" s="795">
        <f t="shared" si="165"/>
        <v>0</v>
      </c>
      <c r="G777" s="794"/>
    </row>
    <row r="778" spans="1:7" ht="16.5" thickBot="1">
      <c r="A778" s="774"/>
      <c r="B778" s="788" t="s">
        <v>605</v>
      </c>
      <c r="C778" s="790" t="s">
        <v>627</v>
      </c>
      <c r="D778" s="795">
        <v>0</v>
      </c>
      <c r="E778" s="795">
        <f t="shared" si="165"/>
        <v>0.58730158730158721</v>
      </c>
      <c r="F778" s="795">
        <f t="shared" si="165"/>
        <v>0.41999999999999993</v>
      </c>
      <c r="G778" s="794"/>
    </row>
    <row r="779" spans="1:7" ht="16.5" thickBot="1">
      <c r="A779" s="774"/>
      <c r="B779" s="788" t="s">
        <v>47</v>
      </c>
      <c r="C779" s="790" t="s">
        <v>627</v>
      </c>
      <c r="D779" s="795">
        <v>0</v>
      </c>
      <c r="E779" s="795">
        <f t="shared" si="165"/>
        <v>0.58730158730158721</v>
      </c>
      <c r="F779" s="795">
        <f t="shared" si="165"/>
        <v>0.41999999999999993</v>
      </c>
      <c r="G779" s="794"/>
    </row>
    <row r="780" spans="1:7" ht="16.5" thickBot="1">
      <c r="A780" s="774"/>
      <c r="B780" s="2419" t="s">
        <v>1180</v>
      </c>
      <c r="C780" s="2420"/>
      <c r="D780" s="2420"/>
      <c r="E780" s="2420"/>
      <c r="F780" s="2421"/>
      <c r="G780" s="794"/>
    </row>
    <row r="781" spans="1:7" ht="12.75" customHeight="1">
      <c r="A781" s="774"/>
      <c r="B781" s="2417"/>
      <c r="C781" s="780">
        <v>2023</v>
      </c>
      <c r="D781" s="780">
        <v>2024</v>
      </c>
      <c r="E781" s="780">
        <v>2025</v>
      </c>
      <c r="F781" s="780">
        <v>2026</v>
      </c>
      <c r="G781" s="794"/>
    </row>
    <row r="782" spans="1:7" ht="9" customHeight="1" thickBot="1">
      <c r="A782" s="774"/>
      <c r="B782" s="2418"/>
      <c r="C782" s="791" t="s">
        <v>22</v>
      </c>
      <c r="D782" s="791" t="s">
        <v>23</v>
      </c>
      <c r="E782" s="791" t="s">
        <v>23</v>
      </c>
      <c r="F782" s="791" t="s">
        <v>23</v>
      </c>
      <c r="G782" s="794"/>
    </row>
    <row r="783" spans="1:7" ht="16.5" thickBot="1">
      <c r="A783" s="774"/>
      <c r="B783" s="796" t="s">
        <v>629</v>
      </c>
      <c r="C783" s="798">
        <f>C784+C785+C786+C787</f>
        <v>0</v>
      </c>
      <c r="D783" s="798">
        <f t="shared" ref="D783:F783" si="166">D784+D785+D786+D787</f>
        <v>0</v>
      </c>
      <c r="E783" s="798">
        <f t="shared" si="166"/>
        <v>0</v>
      </c>
      <c r="F783" s="798">
        <f t="shared" si="166"/>
        <v>0</v>
      </c>
      <c r="G783" s="794"/>
    </row>
    <row r="784" spans="1:7" ht="16.5" thickBot="1">
      <c r="A784" s="774"/>
      <c r="B784" s="799" t="s">
        <v>608</v>
      </c>
      <c r="C784" s="798"/>
      <c r="D784" s="798"/>
      <c r="E784" s="798"/>
      <c r="F784" s="798"/>
      <c r="G784" s="794"/>
    </row>
    <row r="785" spans="1:7" ht="16.5" thickBot="1">
      <c r="A785" s="774"/>
      <c r="B785" s="799" t="s">
        <v>673</v>
      </c>
      <c r="C785" s="798"/>
      <c r="D785" s="798"/>
      <c r="E785" s="798"/>
      <c r="F785" s="798"/>
      <c r="G785" s="794"/>
    </row>
    <row r="786" spans="1:7" ht="16.5" thickBot="1">
      <c r="A786" s="774"/>
      <c r="B786" s="799" t="s">
        <v>631</v>
      </c>
      <c r="C786" s="798"/>
      <c r="D786" s="798"/>
      <c r="E786" s="798"/>
      <c r="F786" s="798"/>
      <c r="G786" s="794"/>
    </row>
    <row r="787" spans="1:7" ht="16.5" thickBot="1">
      <c r="A787" s="774"/>
      <c r="B787" s="799" t="s">
        <v>632</v>
      </c>
      <c r="C787" s="798"/>
      <c r="D787" s="798"/>
      <c r="E787" s="798"/>
      <c r="F787" s="798"/>
      <c r="G787" s="794"/>
    </row>
    <row r="788" spans="1:7" ht="16.5" thickBot="1">
      <c r="A788" s="774"/>
      <c r="B788" s="796" t="s">
        <v>633</v>
      </c>
      <c r="C788" s="803">
        <f>C789+C790+C791+C792</f>
        <v>0</v>
      </c>
      <c r="D788" s="803">
        <f t="shared" ref="D788:F788" si="167">D789+D790+D791+D792</f>
        <v>63000</v>
      </c>
      <c r="E788" s="803">
        <f t="shared" si="167"/>
        <v>100000</v>
      </c>
      <c r="F788" s="803">
        <f t="shared" si="167"/>
        <v>142000</v>
      </c>
      <c r="G788" s="794"/>
    </row>
    <row r="789" spans="1:7" ht="16.5" thickBot="1">
      <c r="A789" s="774"/>
      <c r="B789" s="799" t="s">
        <v>608</v>
      </c>
      <c r="C789" s="803"/>
      <c r="D789" s="798">
        <v>63000</v>
      </c>
      <c r="E789" s="798">
        <v>100000</v>
      </c>
      <c r="F789" s="798">
        <v>142000</v>
      </c>
      <c r="G789" s="794"/>
    </row>
    <row r="790" spans="1:7" ht="16.5" thickBot="1">
      <c r="A790" s="774"/>
      <c r="B790" s="799" t="s">
        <v>673</v>
      </c>
      <c r="C790" s="803"/>
      <c r="D790" s="798"/>
      <c r="E790" s="798"/>
      <c r="F790" s="798"/>
      <c r="G790" s="794"/>
    </row>
    <row r="791" spans="1:7" ht="16.5" thickBot="1">
      <c r="A791" s="774"/>
      <c r="B791" s="799" t="s">
        <v>631</v>
      </c>
      <c r="C791" s="803"/>
      <c r="D791" s="798"/>
      <c r="E791" s="798"/>
      <c r="F791" s="798"/>
      <c r="G791" s="794"/>
    </row>
    <row r="792" spans="1:7" ht="16.5" thickBot="1">
      <c r="A792" s="774"/>
      <c r="B792" s="799" t="s">
        <v>632</v>
      </c>
      <c r="C792" s="803"/>
      <c r="D792" s="798"/>
      <c r="E792" s="798"/>
      <c r="F792" s="798"/>
      <c r="G792" s="794"/>
    </row>
    <row r="793" spans="1:7" ht="16.5" thickBot="1">
      <c r="A793" s="774"/>
      <c r="B793" s="808" t="s">
        <v>982</v>
      </c>
      <c r="C793" s="803">
        <f>C783+C788</f>
        <v>0</v>
      </c>
      <c r="D793" s="803">
        <f t="shared" ref="D793:F793" si="168">D783+D788</f>
        <v>63000</v>
      </c>
      <c r="E793" s="803">
        <f t="shared" si="168"/>
        <v>100000</v>
      </c>
      <c r="F793" s="803">
        <f t="shared" si="168"/>
        <v>142000</v>
      </c>
      <c r="G793" s="794"/>
    </row>
    <row r="794" spans="1:7" ht="48" thickBot="1">
      <c r="A794" s="774"/>
      <c r="B794" s="789" t="s">
        <v>984</v>
      </c>
      <c r="C794" s="835" t="s">
        <v>1181</v>
      </c>
      <c r="D794" s="828" t="s">
        <v>624</v>
      </c>
      <c r="E794" s="2428" t="s">
        <v>1182</v>
      </c>
      <c r="F794" s="2410"/>
      <c r="G794" s="794"/>
    </row>
    <row r="795" spans="1:7" ht="28.5" customHeight="1" thickBot="1">
      <c r="A795" s="774"/>
      <c r="B795" s="788" t="s">
        <v>599</v>
      </c>
      <c r="C795" s="2399" t="s">
        <v>1181</v>
      </c>
      <c r="D795" s="2400"/>
      <c r="E795" s="2400"/>
      <c r="F795" s="2401"/>
      <c r="G795" s="794"/>
    </row>
    <row r="796" spans="1:7" ht="16.5" thickBot="1">
      <c r="A796" s="774"/>
      <c r="B796" s="788" t="s">
        <v>21</v>
      </c>
      <c r="C796" s="2414" t="s">
        <v>1147</v>
      </c>
      <c r="D796" s="2415"/>
      <c r="E796" s="2415"/>
      <c r="F796" s="2416"/>
      <c r="G796" s="794"/>
    </row>
    <row r="797" spans="1:7" ht="12.75" customHeight="1">
      <c r="A797" s="774"/>
      <c r="B797" s="2417"/>
      <c r="C797" s="780">
        <v>2023</v>
      </c>
      <c r="D797" s="780">
        <v>2023</v>
      </c>
      <c r="E797" s="780">
        <v>2025</v>
      </c>
      <c r="F797" s="780">
        <v>2026</v>
      </c>
      <c r="G797" s="794"/>
    </row>
    <row r="798" spans="1:7" ht="9" customHeight="1" thickBot="1">
      <c r="A798" s="774"/>
      <c r="B798" s="2418"/>
      <c r="C798" s="791" t="s">
        <v>22</v>
      </c>
      <c r="D798" s="791" t="s">
        <v>23</v>
      </c>
      <c r="E798" s="791" t="s">
        <v>23</v>
      </c>
      <c r="F798" s="791" t="s">
        <v>23</v>
      </c>
      <c r="G798" s="794"/>
    </row>
    <row r="799" spans="1:7" ht="16.5" thickBot="1">
      <c r="A799" s="774"/>
      <c r="B799" s="788" t="s">
        <v>33</v>
      </c>
      <c r="C799" s="788">
        <v>0</v>
      </c>
      <c r="D799" s="790">
        <v>1</v>
      </c>
      <c r="E799" s="790">
        <v>1</v>
      </c>
      <c r="F799" s="788">
        <v>1</v>
      </c>
      <c r="G799" s="794"/>
    </row>
    <row r="800" spans="1:7" ht="16.5" thickBot="1">
      <c r="A800" s="774"/>
      <c r="B800" s="788" t="s">
        <v>602</v>
      </c>
      <c r="C800" s="793">
        <f>C818</f>
        <v>0</v>
      </c>
      <c r="D800" s="793">
        <f t="shared" ref="D800:F800" si="169">D818</f>
        <v>60000</v>
      </c>
      <c r="E800" s="793">
        <f t="shared" si="169"/>
        <v>40000</v>
      </c>
      <c r="F800" s="793">
        <f t="shared" si="169"/>
        <v>0</v>
      </c>
      <c r="G800" s="794"/>
    </row>
    <row r="801" spans="1:7" ht="16.5" thickBot="1">
      <c r="A801" s="774"/>
      <c r="B801" s="788" t="s">
        <v>603</v>
      </c>
      <c r="C801" s="793">
        <v>0</v>
      </c>
      <c r="D801" s="793">
        <f t="shared" ref="D801:F801" si="170">D800/D799</f>
        <v>60000</v>
      </c>
      <c r="E801" s="793">
        <f t="shared" si="170"/>
        <v>40000</v>
      </c>
      <c r="F801" s="793">
        <f t="shared" si="170"/>
        <v>0</v>
      </c>
      <c r="G801" s="794"/>
    </row>
    <row r="802" spans="1:7" ht="16.5" thickBot="1">
      <c r="A802" s="774"/>
      <c r="B802" s="788" t="s">
        <v>604</v>
      </c>
      <c r="C802" s="790" t="s">
        <v>627</v>
      </c>
      <c r="D802" s="795">
        <v>0</v>
      </c>
      <c r="E802" s="795">
        <f t="shared" ref="E802:F804" si="171">E799/D799-1</f>
        <v>0</v>
      </c>
      <c r="F802" s="795">
        <f t="shared" si="171"/>
        <v>0</v>
      </c>
      <c r="G802" s="794"/>
    </row>
    <row r="803" spans="1:7" ht="16.5" thickBot="1">
      <c r="A803" s="774"/>
      <c r="B803" s="788" t="s">
        <v>605</v>
      </c>
      <c r="C803" s="790" t="s">
        <v>627</v>
      </c>
      <c r="D803" s="795">
        <v>0</v>
      </c>
      <c r="E803" s="795">
        <f t="shared" si="171"/>
        <v>-0.33333333333333337</v>
      </c>
      <c r="F803" s="795">
        <f t="shared" si="171"/>
        <v>-1</v>
      </c>
      <c r="G803" s="794"/>
    </row>
    <row r="804" spans="1:7" ht="16.5" thickBot="1">
      <c r="A804" s="774"/>
      <c r="B804" s="788" t="s">
        <v>47</v>
      </c>
      <c r="C804" s="790" t="s">
        <v>627</v>
      </c>
      <c r="D804" s="795">
        <v>0</v>
      </c>
      <c r="E804" s="795">
        <f t="shared" si="171"/>
        <v>-0.33333333333333337</v>
      </c>
      <c r="F804" s="795">
        <f t="shared" si="171"/>
        <v>-1</v>
      </c>
      <c r="G804" s="794"/>
    </row>
    <row r="805" spans="1:7" ht="16.5" thickBot="1">
      <c r="A805" s="774"/>
      <c r="B805" s="2419" t="s">
        <v>1183</v>
      </c>
      <c r="C805" s="2420"/>
      <c r="D805" s="2420"/>
      <c r="E805" s="2420"/>
      <c r="F805" s="2421"/>
      <c r="G805" s="794"/>
    </row>
    <row r="806" spans="1:7" ht="12.75" customHeight="1">
      <c r="A806" s="774"/>
      <c r="B806" s="2417"/>
      <c r="C806" s="780">
        <v>2022</v>
      </c>
      <c r="D806" s="780">
        <v>2023</v>
      </c>
      <c r="E806" s="780">
        <v>2024</v>
      </c>
      <c r="F806" s="780">
        <v>2025</v>
      </c>
      <c r="G806" s="794"/>
    </row>
    <row r="807" spans="1:7" ht="9" customHeight="1" thickBot="1">
      <c r="A807" s="774"/>
      <c r="B807" s="2418"/>
      <c r="C807" s="791" t="s">
        <v>22</v>
      </c>
      <c r="D807" s="791" t="s">
        <v>23</v>
      </c>
      <c r="E807" s="791" t="s">
        <v>23</v>
      </c>
      <c r="F807" s="791" t="s">
        <v>23</v>
      </c>
      <c r="G807" s="794"/>
    </row>
    <row r="808" spans="1:7" ht="16.5" thickBot="1">
      <c r="A808" s="774"/>
      <c r="B808" s="796" t="s">
        <v>629</v>
      </c>
      <c r="C808" s="798">
        <f>C809+C810+C811+C812</f>
        <v>0</v>
      </c>
      <c r="D808" s="798">
        <f t="shared" ref="D808:F808" si="172">D809+D810+D811+D812</f>
        <v>0</v>
      </c>
      <c r="E808" s="798">
        <f t="shared" si="172"/>
        <v>0</v>
      </c>
      <c r="F808" s="798">
        <f t="shared" si="172"/>
        <v>0</v>
      </c>
      <c r="G808" s="794"/>
    </row>
    <row r="809" spans="1:7" ht="16.5" thickBot="1">
      <c r="A809" s="774"/>
      <c r="B809" s="799" t="s">
        <v>608</v>
      </c>
      <c r="C809" s="798"/>
      <c r="D809" s="798"/>
      <c r="E809" s="798"/>
      <c r="F809" s="798"/>
      <c r="G809" s="794"/>
    </row>
    <row r="810" spans="1:7" ht="16.5" thickBot="1">
      <c r="A810" s="774"/>
      <c r="B810" s="799" t="s">
        <v>673</v>
      </c>
      <c r="C810" s="798"/>
      <c r="D810" s="798"/>
      <c r="E810" s="798"/>
      <c r="F810" s="798"/>
      <c r="G810" s="794"/>
    </row>
    <row r="811" spans="1:7" ht="16.5" thickBot="1">
      <c r="A811" s="774"/>
      <c r="B811" s="799" t="s">
        <v>631</v>
      </c>
      <c r="C811" s="798"/>
      <c r="D811" s="798"/>
      <c r="E811" s="798"/>
      <c r="F811" s="798"/>
      <c r="G811" s="794"/>
    </row>
    <row r="812" spans="1:7" ht="16.5" thickBot="1">
      <c r="A812" s="774"/>
      <c r="B812" s="799" t="s">
        <v>632</v>
      </c>
      <c r="C812" s="798"/>
      <c r="D812" s="798"/>
      <c r="E812" s="798"/>
      <c r="F812" s="798"/>
      <c r="G812" s="794"/>
    </row>
    <row r="813" spans="1:7" ht="16.5" thickBot="1">
      <c r="A813" s="774"/>
      <c r="B813" s="796" t="s">
        <v>633</v>
      </c>
      <c r="C813" s="803">
        <f>C814+C815+C816+C817</f>
        <v>0</v>
      </c>
      <c r="D813" s="803">
        <f t="shared" ref="D813:F813" si="173">D814+D815+D816+D817</f>
        <v>60000</v>
      </c>
      <c r="E813" s="803">
        <f t="shared" si="173"/>
        <v>40000</v>
      </c>
      <c r="F813" s="803">
        <f t="shared" si="173"/>
        <v>0</v>
      </c>
      <c r="G813" s="794"/>
    </row>
    <row r="814" spans="1:7" ht="16.5" thickBot="1">
      <c r="A814" s="774"/>
      <c r="B814" s="799" t="s">
        <v>608</v>
      </c>
      <c r="C814" s="803"/>
      <c r="D814" s="798">
        <v>60000</v>
      </c>
      <c r="E814" s="798">
        <v>40000</v>
      </c>
      <c r="F814" s="798"/>
      <c r="G814" s="794"/>
    </row>
    <row r="815" spans="1:7" ht="16.5" thickBot="1">
      <c r="A815" s="774"/>
      <c r="B815" s="799" t="s">
        <v>673</v>
      </c>
      <c r="C815" s="803"/>
      <c r="D815" s="798"/>
      <c r="E815" s="798"/>
      <c r="F815" s="798"/>
      <c r="G815" s="794"/>
    </row>
    <row r="816" spans="1:7" ht="16.5" thickBot="1">
      <c r="A816" s="774"/>
      <c r="B816" s="799" t="s">
        <v>631</v>
      </c>
      <c r="C816" s="803"/>
      <c r="D816" s="798"/>
      <c r="E816" s="798"/>
      <c r="F816" s="798"/>
      <c r="G816" s="794"/>
    </row>
    <row r="817" spans="1:7" ht="16.5" thickBot="1">
      <c r="A817" s="774"/>
      <c r="B817" s="799" t="s">
        <v>632</v>
      </c>
      <c r="C817" s="803"/>
      <c r="D817" s="798"/>
      <c r="E817" s="798"/>
      <c r="F817" s="798"/>
      <c r="G817" s="794"/>
    </row>
    <row r="818" spans="1:7" ht="16.5" thickBot="1">
      <c r="A818" s="774"/>
      <c r="B818" s="808" t="s">
        <v>987</v>
      </c>
      <c r="C818" s="803">
        <f>C808+C813</f>
        <v>0</v>
      </c>
      <c r="D818" s="803">
        <f t="shared" ref="D818:F818" si="174">D808+D813</f>
        <v>60000</v>
      </c>
      <c r="E818" s="803">
        <f t="shared" si="174"/>
        <v>40000</v>
      </c>
      <c r="F818" s="803">
        <f t="shared" si="174"/>
        <v>0</v>
      </c>
      <c r="G818" s="794"/>
    </row>
    <row r="819" spans="1:7" ht="69.75" customHeight="1" thickBot="1">
      <c r="A819" s="774"/>
      <c r="B819" s="789" t="s">
        <v>1184</v>
      </c>
      <c r="C819" s="833" t="s">
        <v>1185</v>
      </c>
      <c r="D819" s="828" t="s">
        <v>624</v>
      </c>
      <c r="E819" s="830"/>
      <c r="F819" s="831" t="s">
        <v>1166</v>
      </c>
      <c r="G819" s="794"/>
    </row>
    <row r="820" spans="1:7" ht="28.5" customHeight="1" thickBot="1">
      <c r="A820" s="774"/>
      <c r="B820" s="788" t="s">
        <v>599</v>
      </c>
      <c r="C820" s="2399" t="s">
        <v>1185</v>
      </c>
      <c r="D820" s="2400"/>
      <c r="E820" s="2400"/>
      <c r="F820" s="2401"/>
      <c r="G820" s="794"/>
    </row>
    <row r="821" spans="1:7" ht="16.5" thickBot="1">
      <c r="A821" s="774"/>
      <c r="B821" s="788" t="s">
        <v>21</v>
      </c>
      <c r="C821" s="2414" t="s">
        <v>1147</v>
      </c>
      <c r="D821" s="2415"/>
      <c r="E821" s="2415"/>
      <c r="F821" s="2416"/>
      <c r="G821" s="794"/>
    </row>
    <row r="822" spans="1:7" ht="12.75" customHeight="1">
      <c r="A822" s="774"/>
      <c r="B822" s="2417"/>
      <c r="C822" s="780">
        <v>2023</v>
      </c>
      <c r="D822" s="780">
        <v>2024</v>
      </c>
      <c r="E822" s="780">
        <v>2025</v>
      </c>
      <c r="F822" s="780">
        <v>2026</v>
      </c>
      <c r="G822" s="794"/>
    </row>
    <row r="823" spans="1:7" ht="9" customHeight="1" thickBot="1">
      <c r="A823" s="774"/>
      <c r="B823" s="2418"/>
      <c r="C823" s="791" t="s">
        <v>22</v>
      </c>
      <c r="D823" s="791" t="s">
        <v>23</v>
      </c>
      <c r="E823" s="791" t="s">
        <v>23</v>
      </c>
      <c r="F823" s="791" t="s">
        <v>23</v>
      </c>
      <c r="G823" s="794"/>
    </row>
    <row r="824" spans="1:7" ht="16.5" thickBot="1">
      <c r="A824" s="774"/>
      <c r="B824" s="788" t="s">
        <v>33</v>
      </c>
      <c r="C824" s="788">
        <v>0</v>
      </c>
      <c r="D824" s="790">
        <v>1</v>
      </c>
      <c r="E824" s="790">
        <v>0</v>
      </c>
      <c r="F824" s="788"/>
      <c r="G824" s="794"/>
    </row>
    <row r="825" spans="1:7" ht="16.5" thickBot="1">
      <c r="A825" s="774"/>
      <c r="B825" s="788" t="s">
        <v>602</v>
      </c>
      <c r="C825" s="793"/>
      <c r="D825" s="793">
        <f t="shared" ref="D825:F825" si="175">D843</f>
        <v>72927</v>
      </c>
      <c r="E825" s="793">
        <f>E843</f>
        <v>0</v>
      </c>
      <c r="F825" s="793">
        <f t="shared" si="175"/>
        <v>0</v>
      </c>
      <c r="G825" s="794"/>
    </row>
    <row r="826" spans="1:7" ht="16.5" thickBot="1">
      <c r="A826" s="774"/>
      <c r="B826" s="788" t="s">
        <v>603</v>
      </c>
      <c r="C826" s="793">
        <v>0</v>
      </c>
      <c r="D826" s="793">
        <f t="shared" ref="D826" si="176">D825/D824</f>
        <v>72927</v>
      </c>
      <c r="E826" s="793">
        <v>0</v>
      </c>
      <c r="F826" s="793">
        <v>0</v>
      </c>
      <c r="G826" s="794"/>
    </row>
    <row r="827" spans="1:7" ht="16.5" thickBot="1">
      <c r="A827" s="774"/>
      <c r="B827" s="788" t="s">
        <v>604</v>
      </c>
      <c r="C827" s="790" t="s">
        <v>627</v>
      </c>
      <c r="D827" s="795">
        <v>0</v>
      </c>
      <c r="E827" s="795">
        <f t="shared" ref="E827:E829" si="177">E824/D824-1</f>
        <v>-1</v>
      </c>
      <c r="F827" s="795">
        <v>0</v>
      </c>
      <c r="G827" s="794"/>
    </row>
    <row r="828" spans="1:7" ht="16.5" thickBot="1">
      <c r="A828" s="774"/>
      <c r="B828" s="788" t="s">
        <v>605</v>
      </c>
      <c r="C828" s="790" t="s">
        <v>627</v>
      </c>
      <c r="D828" s="795">
        <v>0</v>
      </c>
      <c r="E828" s="795">
        <f t="shared" si="177"/>
        <v>-1</v>
      </c>
      <c r="F828" s="795">
        <v>0</v>
      </c>
      <c r="G828" s="794"/>
    </row>
    <row r="829" spans="1:7" ht="16.5" thickBot="1">
      <c r="A829" s="774"/>
      <c r="B829" s="788" t="s">
        <v>47</v>
      </c>
      <c r="C829" s="790" t="s">
        <v>627</v>
      </c>
      <c r="D829" s="795">
        <v>0</v>
      </c>
      <c r="E829" s="795">
        <f t="shared" si="177"/>
        <v>-1</v>
      </c>
      <c r="F829" s="795">
        <v>0</v>
      </c>
      <c r="G829" s="794"/>
    </row>
    <row r="830" spans="1:7" ht="16.5" thickBot="1">
      <c r="A830" s="774"/>
      <c r="B830" s="2419" t="s">
        <v>1186</v>
      </c>
      <c r="C830" s="2420"/>
      <c r="D830" s="2420"/>
      <c r="E830" s="2420"/>
      <c r="F830" s="2421"/>
      <c r="G830" s="794"/>
    </row>
    <row r="831" spans="1:7" ht="12.75" customHeight="1">
      <c r="A831" s="774"/>
      <c r="B831" s="2417"/>
      <c r="C831" s="780">
        <v>2023</v>
      </c>
      <c r="D831" s="780">
        <v>2024</v>
      </c>
      <c r="E831" s="780">
        <v>2025</v>
      </c>
      <c r="F831" s="780">
        <v>2026</v>
      </c>
      <c r="G831" s="794"/>
    </row>
    <row r="832" spans="1:7" ht="9" customHeight="1" thickBot="1">
      <c r="A832" s="774"/>
      <c r="B832" s="2418"/>
      <c r="C832" s="791" t="s">
        <v>22</v>
      </c>
      <c r="D832" s="791" t="s">
        <v>23</v>
      </c>
      <c r="E832" s="791" t="s">
        <v>23</v>
      </c>
      <c r="F832" s="791" t="s">
        <v>23</v>
      </c>
      <c r="G832" s="794"/>
    </row>
    <row r="833" spans="1:7" ht="16.5" thickBot="1">
      <c r="A833" s="774"/>
      <c r="B833" s="796" t="s">
        <v>629</v>
      </c>
      <c r="C833" s="798">
        <f>C834+C835+C836+C837</f>
        <v>0</v>
      </c>
      <c r="D833" s="798">
        <f t="shared" ref="D833:F833" si="178">D834+D835+D836+D837</f>
        <v>0</v>
      </c>
      <c r="E833" s="798">
        <f t="shared" si="178"/>
        <v>0</v>
      </c>
      <c r="F833" s="798">
        <f t="shared" si="178"/>
        <v>0</v>
      </c>
      <c r="G833" s="794"/>
    </row>
    <row r="834" spans="1:7" ht="16.5" thickBot="1">
      <c r="A834" s="774"/>
      <c r="B834" s="799" t="s">
        <v>608</v>
      </c>
      <c r="C834" s="798"/>
      <c r="D834" s="798"/>
      <c r="E834" s="798"/>
      <c r="F834" s="798"/>
      <c r="G834" s="794"/>
    </row>
    <row r="835" spans="1:7" ht="16.5" thickBot="1">
      <c r="A835" s="774"/>
      <c r="B835" s="799" t="s">
        <v>673</v>
      </c>
      <c r="C835" s="798"/>
      <c r="D835" s="798"/>
      <c r="E835" s="798"/>
      <c r="F835" s="798"/>
      <c r="G835" s="794"/>
    </row>
    <row r="836" spans="1:7" ht="16.5" thickBot="1">
      <c r="A836" s="774"/>
      <c r="B836" s="799" t="s">
        <v>631</v>
      </c>
      <c r="C836" s="798"/>
      <c r="D836" s="798"/>
      <c r="E836" s="798"/>
      <c r="F836" s="798"/>
      <c r="G836" s="794"/>
    </row>
    <row r="837" spans="1:7" ht="16.5" thickBot="1">
      <c r="A837" s="774"/>
      <c r="B837" s="799" t="s">
        <v>632</v>
      </c>
      <c r="C837" s="798"/>
      <c r="D837" s="798"/>
      <c r="E837" s="798"/>
      <c r="F837" s="798"/>
      <c r="G837" s="794"/>
    </row>
    <row r="838" spans="1:7" ht="16.5" thickBot="1">
      <c r="A838" s="774"/>
      <c r="B838" s="796" t="s">
        <v>633</v>
      </c>
      <c r="C838" s="803">
        <f>C839+C840+C841+C842</f>
        <v>0</v>
      </c>
      <c r="D838" s="803">
        <f t="shared" ref="D838:F838" si="179">D839+D840+D841+D842</f>
        <v>72927</v>
      </c>
      <c r="E838" s="803">
        <f>E839+E840+E841+E842</f>
        <v>0</v>
      </c>
      <c r="F838" s="803">
        <f t="shared" si="179"/>
        <v>0</v>
      </c>
      <c r="G838" s="794"/>
    </row>
    <row r="839" spans="1:7" ht="16.5" thickBot="1">
      <c r="A839" s="774"/>
      <c r="B839" s="799" t="s">
        <v>608</v>
      </c>
      <c r="C839" s="803"/>
      <c r="D839" s="798">
        <v>72927</v>
      </c>
      <c r="E839" s="798"/>
      <c r="F839" s="798"/>
      <c r="G839" s="794"/>
    </row>
    <row r="840" spans="1:7" ht="16.5" thickBot="1">
      <c r="A840" s="774"/>
      <c r="B840" s="799" t="s">
        <v>673</v>
      </c>
      <c r="C840" s="803"/>
      <c r="D840" s="798"/>
      <c r="E840" s="798"/>
      <c r="F840" s="798"/>
      <c r="G840" s="794"/>
    </row>
    <row r="841" spans="1:7" ht="16.5" thickBot="1">
      <c r="A841" s="774"/>
      <c r="B841" s="799" t="s">
        <v>631</v>
      </c>
      <c r="C841" s="803"/>
      <c r="D841" s="798"/>
      <c r="E841" s="798"/>
      <c r="F841" s="798"/>
      <c r="G841" s="794"/>
    </row>
    <row r="842" spans="1:7" ht="16.5" thickBot="1">
      <c r="A842" s="774"/>
      <c r="B842" s="799" t="s">
        <v>632</v>
      </c>
      <c r="C842" s="803"/>
      <c r="D842" s="798"/>
      <c r="E842" s="798"/>
      <c r="F842" s="798"/>
      <c r="G842" s="794"/>
    </row>
    <row r="843" spans="1:7" ht="16.5" thickBot="1">
      <c r="A843" s="774"/>
      <c r="B843" s="808" t="s">
        <v>1187</v>
      </c>
      <c r="C843" s="803">
        <f>C833+C838</f>
        <v>0</v>
      </c>
      <c r="D843" s="803">
        <f t="shared" ref="D843:F843" si="180">D833+D838</f>
        <v>72927</v>
      </c>
      <c r="E843" s="803">
        <f t="shared" si="180"/>
        <v>0</v>
      </c>
      <c r="F843" s="803">
        <f t="shared" si="180"/>
        <v>0</v>
      </c>
      <c r="G843" s="794"/>
    </row>
    <row r="844" spans="1:7" ht="48" thickBot="1">
      <c r="A844" s="774"/>
      <c r="B844" s="789" t="s">
        <v>1188</v>
      </c>
      <c r="C844" s="835" t="s">
        <v>1189</v>
      </c>
      <c r="D844" s="828" t="s">
        <v>624</v>
      </c>
      <c r="E844" s="2428"/>
      <c r="F844" s="2410"/>
      <c r="G844" s="794"/>
    </row>
    <row r="845" spans="1:7" ht="28.5" customHeight="1" thickBot="1">
      <c r="A845" s="774"/>
      <c r="B845" s="788" t="s">
        <v>599</v>
      </c>
      <c r="C845" s="2399" t="s">
        <v>1189</v>
      </c>
      <c r="D845" s="2400"/>
      <c r="E845" s="2400"/>
      <c r="F845" s="2401"/>
      <c r="G845" s="794"/>
    </row>
    <row r="846" spans="1:7" ht="16.5" thickBot="1">
      <c r="A846" s="774"/>
      <c r="B846" s="788" t="s">
        <v>21</v>
      </c>
      <c r="C846" s="2414" t="s">
        <v>1147</v>
      </c>
      <c r="D846" s="2415"/>
      <c r="E846" s="2415"/>
      <c r="F846" s="2416"/>
      <c r="G846" s="794"/>
    </row>
    <row r="847" spans="1:7" ht="12.75" customHeight="1">
      <c r="A847" s="774"/>
      <c r="B847" s="2417"/>
      <c r="C847" s="780">
        <v>2023</v>
      </c>
      <c r="D847" s="780">
        <v>2024</v>
      </c>
      <c r="E847" s="780">
        <v>2025</v>
      </c>
      <c r="F847" s="780">
        <v>2026</v>
      </c>
      <c r="G847" s="794"/>
    </row>
    <row r="848" spans="1:7" ht="9" customHeight="1" thickBot="1">
      <c r="A848" s="774"/>
      <c r="B848" s="2418"/>
      <c r="C848" s="791" t="s">
        <v>22</v>
      </c>
      <c r="D848" s="791" t="s">
        <v>23</v>
      </c>
      <c r="E848" s="791" t="s">
        <v>23</v>
      </c>
      <c r="F848" s="791" t="s">
        <v>23</v>
      </c>
      <c r="G848" s="794"/>
    </row>
    <row r="849" spans="1:7" ht="16.5" thickBot="1">
      <c r="A849" s="774"/>
      <c r="B849" s="788" t="s">
        <v>33</v>
      </c>
      <c r="C849" s="788">
        <v>0</v>
      </c>
      <c r="D849" s="790">
        <v>1</v>
      </c>
      <c r="E849" s="790">
        <v>1</v>
      </c>
      <c r="F849" s="790">
        <v>1</v>
      </c>
      <c r="G849" s="794"/>
    </row>
    <row r="850" spans="1:7" ht="16.5" thickBot="1">
      <c r="A850" s="774"/>
      <c r="B850" s="788" t="s">
        <v>602</v>
      </c>
      <c r="C850" s="793">
        <f>C868</f>
        <v>0</v>
      </c>
      <c r="D850" s="793">
        <f t="shared" ref="D850:F850" si="181">D868</f>
        <v>100000</v>
      </c>
      <c r="E850" s="793">
        <f t="shared" si="181"/>
        <v>130000</v>
      </c>
      <c r="F850" s="793">
        <f t="shared" si="181"/>
        <v>75000</v>
      </c>
      <c r="G850" s="794"/>
    </row>
    <row r="851" spans="1:7" ht="16.5" thickBot="1">
      <c r="A851" s="774"/>
      <c r="B851" s="788" t="s">
        <v>603</v>
      </c>
      <c r="C851" s="793">
        <v>0</v>
      </c>
      <c r="D851" s="793">
        <f t="shared" ref="D851:F851" si="182">D850/D849</f>
        <v>100000</v>
      </c>
      <c r="E851" s="793">
        <f t="shared" si="182"/>
        <v>130000</v>
      </c>
      <c r="F851" s="793">
        <f t="shared" si="182"/>
        <v>75000</v>
      </c>
      <c r="G851" s="794"/>
    </row>
    <row r="852" spans="1:7" ht="16.5" thickBot="1">
      <c r="A852" s="774"/>
      <c r="B852" s="788" t="s">
        <v>604</v>
      </c>
      <c r="C852" s="790" t="s">
        <v>627</v>
      </c>
      <c r="D852" s="795">
        <v>0</v>
      </c>
      <c r="E852" s="795">
        <f t="shared" ref="E852:F854" si="183">E849/D849-1</f>
        <v>0</v>
      </c>
      <c r="F852" s="795">
        <f t="shared" si="183"/>
        <v>0</v>
      </c>
      <c r="G852" s="794"/>
    </row>
    <row r="853" spans="1:7" ht="16.5" thickBot="1">
      <c r="A853" s="774"/>
      <c r="B853" s="788" t="s">
        <v>605</v>
      </c>
      <c r="C853" s="790" t="s">
        <v>627</v>
      </c>
      <c r="D853" s="795">
        <v>0</v>
      </c>
      <c r="E853" s="795">
        <f t="shared" si="183"/>
        <v>0.30000000000000004</v>
      </c>
      <c r="F853" s="795">
        <f t="shared" si="183"/>
        <v>-0.42307692307692313</v>
      </c>
      <c r="G853" s="794"/>
    </row>
    <row r="854" spans="1:7" ht="16.5" thickBot="1">
      <c r="A854" s="774"/>
      <c r="B854" s="788" t="s">
        <v>47</v>
      </c>
      <c r="C854" s="790" t="s">
        <v>627</v>
      </c>
      <c r="D854" s="795">
        <v>0</v>
      </c>
      <c r="E854" s="795">
        <f t="shared" si="183"/>
        <v>0.30000000000000004</v>
      </c>
      <c r="F854" s="795">
        <f t="shared" si="183"/>
        <v>-0.42307692307692313</v>
      </c>
      <c r="G854" s="794"/>
    </row>
    <row r="855" spans="1:7" ht="16.5" thickBot="1">
      <c r="A855" s="774"/>
      <c r="B855" s="2419" t="s">
        <v>1190</v>
      </c>
      <c r="C855" s="2420"/>
      <c r="D855" s="2420"/>
      <c r="E855" s="2420"/>
      <c r="F855" s="2421"/>
      <c r="G855" s="794"/>
    </row>
    <row r="856" spans="1:7" ht="12.75" customHeight="1">
      <c r="A856" s="774"/>
      <c r="B856" s="2417"/>
      <c r="C856" s="780">
        <v>2023</v>
      </c>
      <c r="D856" s="780">
        <v>2024</v>
      </c>
      <c r="E856" s="780">
        <v>2025</v>
      </c>
      <c r="F856" s="780">
        <v>2026</v>
      </c>
      <c r="G856" s="794"/>
    </row>
    <row r="857" spans="1:7" ht="9" customHeight="1" thickBot="1">
      <c r="A857" s="774"/>
      <c r="B857" s="2418"/>
      <c r="C857" s="791" t="s">
        <v>22</v>
      </c>
      <c r="D857" s="791" t="s">
        <v>23</v>
      </c>
      <c r="E857" s="791" t="s">
        <v>23</v>
      </c>
      <c r="F857" s="791" t="s">
        <v>23</v>
      </c>
      <c r="G857" s="794"/>
    </row>
    <row r="858" spans="1:7" ht="16.5" thickBot="1">
      <c r="A858" s="774"/>
      <c r="B858" s="796" t="s">
        <v>629</v>
      </c>
      <c r="C858" s="798">
        <f>C859+C860+C861+C862</f>
        <v>0</v>
      </c>
      <c r="D858" s="798">
        <f t="shared" ref="D858:F858" si="184">D859+D860+D861+D862</f>
        <v>0</v>
      </c>
      <c r="E858" s="798">
        <f t="shared" si="184"/>
        <v>0</v>
      </c>
      <c r="F858" s="798">
        <f t="shared" si="184"/>
        <v>0</v>
      </c>
      <c r="G858" s="794"/>
    </row>
    <row r="859" spans="1:7" ht="16.5" thickBot="1">
      <c r="A859" s="774"/>
      <c r="B859" s="799" t="s">
        <v>608</v>
      </c>
      <c r="C859" s="798"/>
      <c r="D859" s="798"/>
      <c r="E859" s="798"/>
      <c r="F859" s="798"/>
      <c r="G859" s="794"/>
    </row>
    <row r="860" spans="1:7" ht="16.5" thickBot="1">
      <c r="A860" s="774"/>
      <c r="B860" s="799" t="s">
        <v>673</v>
      </c>
      <c r="C860" s="798"/>
      <c r="D860" s="798"/>
      <c r="E860" s="798"/>
      <c r="F860" s="798"/>
      <c r="G860" s="794"/>
    </row>
    <row r="861" spans="1:7" ht="16.5" thickBot="1">
      <c r="A861" s="774"/>
      <c r="B861" s="799" t="s">
        <v>631</v>
      </c>
      <c r="C861" s="798"/>
      <c r="D861" s="798"/>
      <c r="E861" s="798"/>
      <c r="F861" s="798"/>
      <c r="G861" s="794"/>
    </row>
    <row r="862" spans="1:7" ht="16.5" thickBot="1">
      <c r="A862" s="774"/>
      <c r="B862" s="799" t="s">
        <v>632</v>
      </c>
      <c r="C862" s="798"/>
      <c r="D862" s="798"/>
      <c r="E862" s="798"/>
      <c r="F862" s="798"/>
      <c r="G862" s="794"/>
    </row>
    <row r="863" spans="1:7" ht="16.5" thickBot="1">
      <c r="A863" s="774"/>
      <c r="B863" s="796" t="s">
        <v>633</v>
      </c>
      <c r="C863" s="803">
        <f>C864+C865+C866+C867</f>
        <v>0</v>
      </c>
      <c r="D863" s="803">
        <f t="shared" ref="D863:F863" si="185">D864+D865+D866+D867</f>
        <v>100000</v>
      </c>
      <c r="E863" s="803">
        <f t="shared" si="185"/>
        <v>130000</v>
      </c>
      <c r="F863" s="803">
        <f t="shared" si="185"/>
        <v>75000</v>
      </c>
      <c r="G863" s="794"/>
    </row>
    <row r="864" spans="1:7" ht="16.5" thickBot="1">
      <c r="A864" s="774"/>
      <c r="B864" s="799" t="s">
        <v>608</v>
      </c>
      <c r="C864" s="803"/>
      <c r="D864" s="798">
        <v>100000</v>
      </c>
      <c r="E864" s="798">
        <v>130000</v>
      </c>
      <c r="F864" s="798">
        <v>75000</v>
      </c>
      <c r="G864" s="794"/>
    </row>
    <row r="865" spans="1:7" ht="16.5" thickBot="1">
      <c r="A865" s="774"/>
      <c r="B865" s="799" t="s">
        <v>673</v>
      </c>
      <c r="C865" s="803"/>
      <c r="D865" s="798"/>
      <c r="E865" s="798"/>
      <c r="F865" s="798"/>
      <c r="G865" s="794"/>
    </row>
    <row r="866" spans="1:7" ht="16.5" thickBot="1">
      <c r="A866" s="774"/>
      <c r="B866" s="799" t="s">
        <v>631</v>
      </c>
      <c r="C866" s="803"/>
      <c r="D866" s="798"/>
      <c r="E866" s="798"/>
      <c r="F866" s="798"/>
      <c r="G866" s="794"/>
    </row>
    <row r="867" spans="1:7" ht="16.5" thickBot="1">
      <c r="A867" s="774"/>
      <c r="B867" s="799" t="s">
        <v>632</v>
      </c>
      <c r="C867" s="803"/>
      <c r="D867" s="798"/>
      <c r="E867" s="798"/>
      <c r="F867" s="798"/>
      <c r="G867" s="794"/>
    </row>
    <row r="868" spans="1:7" ht="16.5" thickBot="1">
      <c r="A868" s="774"/>
      <c r="B868" s="808" t="s">
        <v>1191</v>
      </c>
      <c r="C868" s="803">
        <f>C858+C863</f>
        <v>0</v>
      </c>
      <c r="D868" s="803">
        <f t="shared" ref="D868:F868" si="186">D858+D863</f>
        <v>100000</v>
      </c>
      <c r="E868" s="803">
        <f t="shared" si="186"/>
        <v>130000</v>
      </c>
      <c r="F868" s="803">
        <f t="shared" si="186"/>
        <v>75000</v>
      </c>
      <c r="G868" s="794"/>
    </row>
    <row r="869" spans="1:7" ht="25.5" hidden="1" customHeight="1" thickBot="1">
      <c r="A869" s="774"/>
      <c r="B869" s="821" t="s">
        <v>827</v>
      </c>
      <c r="C869" s="2447"/>
      <c r="D869" s="2449"/>
      <c r="E869" s="2449"/>
      <c r="F869" s="2450"/>
      <c r="G869" s="774"/>
    </row>
    <row r="870" spans="1:7" ht="48" hidden="1" thickBot="1">
      <c r="A870" s="774"/>
      <c r="B870" s="789" t="s">
        <v>729</v>
      </c>
      <c r="C870" s="822"/>
      <c r="D870" s="823" t="s">
        <v>624</v>
      </c>
      <c r="E870" s="2454"/>
      <c r="F870" s="2455"/>
      <c r="G870" s="774"/>
    </row>
    <row r="871" spans="1:7" ht="17.25" hidden="1" customHeight="1" thickBot="1">
      <c r="A871" s="774"/>
      <c r="B871" s="788" t="s">
        <v>599</v>
      </c>
      <c r="C871" s="2429"/>
      <c r="D871" s="2430"/>
      <c r="E871" s="2430"/>
      <c r="F871" s="2431"/>
      <c r="G871" s="774"/>
    </row>
    <row r="872" spans="1:7" ht="16.5" hidden="1" thickBot="1">
      <c r="A872" s="774"/>
      <c r="B872" s="788" t="s">
        <v>21</v>
      </c>
      <c r="C872" s="2432"/>
      <c r="D872" s="2433"/>
      <c r="E872" s="2433"/>
      <c r="F872" s="2434"/>
      <c r="G872" s="774"/>
    </row>
    <row r="873" spans="1:7" ht="12.75" hidden="1" customHeight="1" thickBot="1">
      <c r="A873" s="774"/>
      <c r="B873" s="2417"/>
      <c r="C873" s="780">
        <v>2022</v>
      </c>
      <c r="D873" s="780">
        <v>2023</v>
      </c>
      <c r="E873" s="780">
        <v>2024</v>
      </c>
      <c r="F873" s="780">
        <v>2025</v>
      </c>
      <c r="G873" s="774"/>
    </row>
    <row r="874" spans="1:7" ht="9" hidden="1" customHeight="1" thickBot="1">
      <c r="A874" s="774"/>
      <c r="B874" s="2418"/>
      <c r="C874" s="791" t="s">
        <v>22</v>
      </c>
      <c r="D874" s="791" t="s">
        <v>23</v>
      </c>
      <c r="E874" s="791" t="s">
        <v>23</v>
      </c>
      <c r="F874" s="791" t="s">
        <v>23</v>
      </c>
      <c r="G874" s="774"/>
    </row>
    <row r="875" spans="1:7" ht="16.5" hidden="1" thickBot="1">
      <c r="A875" s="774"/>
      <c r="B875" s="788" t="s">
        <v>33</v>
      </c>
      <c r="C875" s="788"/>
      <c r="D875" s="790"/>
      <c r="E875" s="790"/>
      <c r="F875" s="788"/>
      <c r="G875" s="774"/>
    </row>
    <row r="876" spans="1:7" ht="16.5" hidden="1" thickBot="1">
      <c r="A876" s="774"/>
      <c r="B876" s="788" t="s">
        <v>602</v>
      </c>
      <c r="C876" s="793">
        <f>C894</f>
        <v>0</v>
      </c>
      <c r="D876" s="793">
        <f t="shared" ref="D876:F876" si="187">D894</f>
        <v>0</v>
      </c>
      <c r="E876" s="793">
        <f t="shared" si="187"/>
        <v>0</v>
      </c>
      <c r="F876" s="793">
        <f t="shared" si="187"/>
        <v>0</v>
      </c>
      <c r="G876" s="774"/>
    </row>
    <row r="877" spans="1:7" ht="16.5" hidden="1" thickBot="1">
      <c r="A877" s="774"/>
      <c r="B877" s="788" t="s">
        <v>603</v>
      </c>
      <c r="C877" s="793" t="e">
        <f>C876/C875</f>
        <v>#DIV/0!</v>
      </c>
      <c r="D877" s="793" t="e">
        <f t="shared" ref="D877:F877" si="188">D876/D875</f>
        <v>#DIV/0!</v>
      </c>
      <c r="E877" s="793" t="e">
        <f t="shared" si="188"/>
        <v>#DIV/0!</v>
      </c>
      <c r="F877" s="793" t="e">
        <f t="shared" si="188"/>
        <v>#DIV/0!</v>
      </c>
      <c r="G877" s="774"/>
    </row>
    <row r="878" spans="1:7" ht="16.5" hidden="1" thickBot="1">
      <c r="A878" s="774"/>
      <c r="B878" s="788" t="s">
        <v>604</v>
      </c>
      <c r="C878" s="790" t="s">
        <v>627</v>
      </c>
      <c r="D878" s="795" t="e">
        <f>D875/C875-1</f>
        <v>#DIV/0!</v>
      </c>
      <c r="E878" s="795" t="e">
        <f t="shared" ref="E878:F880" si="189">E875/D875-1</f>
        <v>#DIV/0!</v>
      </c>
      <c r="F878" s="795" t="e">
        <f t="shared" si="189"/>
        <v>#DIV/0!</v>
      </c>
      <c r="G878" s="774"/>
    </row>
    <row r="879" spans="1:7" ht="16.5" hidden="1" thickBot="1">
      <c r="A879" s="774"/>
      <c r="B879" s="788" t="s">
        <v>605</v>
      </c>
      <c r="C879" s="790" t="s">
        <v>627</v>
      </c>
      <c r="D879" s="795" t="e">
        <f>D876/C876-1</f>
        <v>#DIV/0!</v>
      </c>
      <c r="E879" s="795" t="e">
        <f t="shared" si="189"/>
        <v>#DIV/0!</v>
      </c>
      <c r="F879" s="795" t="e">
        <f t="shared" si="189"/>
        <v>#DIV/0!</v>
      </c>
      <c r="G879" s="774"/>
    </row>
    <row r="880" spans="1:7" ht="16.5" hidden="1" thickBot="1">
      <c r="A880" s="774"/>
      <c r="B880" s="788" t="s">
        <v>47</v>
      </c>
      <c r="C880" s="790" t="s">
        <v>627</v>
      </c>
      <c r="D880" s="795" t="e">
        <f>D877/C877-1</f>
        <v>#DIV/0!</v>
      </c>
      <c r="E880" s="795" t="e">
        <f t="shared" si="189"/>
        <v>#DIV/0!</v>
      </c>
      <c r="F880" s="795" t="e">
        <f t="shared" si="189"/>
        <v>#DIV/0!</v>
      </c>
      <c r="G880" s="774"/>
    </row>
    <row r="881" spans="1:7" ht="16.5" hidden="1" thickBot="1">
      <c r="A881" s="774"/>
      <c r="B881" s="2419" t="s">
        <v>1136</v>
      </c>
      <c r="C881" s="2420"/>
      <c r="D881" s="2420"/>
      <c r="E881" s="2420"/>
      <c r="F881" s="2421"/>
      <c r="G881" s="774"/>
    </row>
    <row r="882" spans="1:7" ht="12.75" hidden="1" customHeight="1" thickBot="1">
      <c r="A882" s="774"/>
      <c r="B882" s="2417"/>
      <c r="C882" s="780">
        <v>2022</v>
      </c>
      <c r="D882" s="780">
        <v>2023</v>
      </c>
      <c r="E882" s="780">
        <v>2024</v>
      </c>
      <c r="F882" s="780">
        <v>2025</v>
      </c>
      <c r="G882" s="774"/>
    </row>
    <row r="883" spans="1:7" ht="9" hidden="1" customHeight="1" thickBot="1">
      <c r="A883" s="774"/>
      <c r="B883" s="2418"/>
      <c r="C883" s="791" t="s">
        <v>22</v>
      </c>
      <c r="D883" s="791" t="s">
        <v>23</v>
      </c>
      <c r="E883" s="791" t="s">
        <v>23</v>
      </c>
      <c r="F883" s="791" t="s">
        <v>23</v>
      </c>
      <c r="G883" s="774"/>
    </row>
    <row r="884" spans="1:7" ht="16.5" hidden="1" thickBot="1">
      <c r="A884" s="774"/>
      <c r="B884" s="796" t="s">
        <v>629</v>
      </c>
      <c r="C884" s="798">
        <f>C885+C886+C887+C888</f>
        <v>0</v>
      </c>
      <c r="D884" s="798">
        <f t="shared" ref="D884:F884" si="190">D885+D886+D887+D888</f>
        <v>0</v>
      </c>
      <c r="E884" s="798">
        <f t="shared" si="190"/>
        <v>0</v>
      </c>
      <c r="F884" s="798">
        <f t="shared" si="190"/>
        <v>0</v>
      </c>
      <c r="G884" s="774"/>
    </row>
    <row r="885" spans="1:7" ht="16.5" hidden="1" thickBot="1">
      <c r="A885" s="774"/>
      <c r="B885" s="799" t="s">
        <v>608</v>
      </c>
      <c r="C885" s="798"/>
      <c r="D885" s="798"/>
      <c r="E885" s="798"/>
      <c r="F885" s="798"/>
      <c r="G885" s="774"/>
    </row>
    <row r="886" spans="1:7" ht="16.5" hidden="1" thickBot="1">
      <c r="A886" s="774"/>
      <c r="B886" s="799" t="s">
        <v>673</v>
      </c>
      <c r="C886" s="798"/>
      <c r="D886" s="798"/>
      <c r="E886" s="798"/>
      <c r="F886" s="798"/>
      <c r="G886" s="774"/>
    </row>
    <row r="887" spans="1:7" ht="16.5" hidden="1" thickBot="1">
      <c r="A887" s="774"/>
      <c r="B887" s="799" t="s">
        <v>631</v>
      </c>
      <c r="C887" s="798"/>
      <c r="D887" s="798"/>
      <c r="E887" s="798"/>
      <c r="F887" s="798"/>
      <c r="G887" s="774"/>
    </row>
    <row r="888" spans="1:7" ht="16.5" hidden="1" thickBot="1">
      <c r="A888" s="774"/>
      <c r="B888" s="799" t="s">
        <v>632</v>
      </c>
      <c r="C888" s="798"/>
      <c r="D888" s="798"/>
      <c r="E888" s="798"/>
      <c r="F888" s="798"/>
      <c r="G888" s="774"/>
    </row>
    <row r="889" spans="1:7" ht="16.5" hidden="1" thickBot="1">
      <c r="A889" s="774"/>
      <c r="B889" s="796" t="s">
        <v>633</v>
      </c>
      <c r="C889" s="803">
        <f>C890+C891+C892+C893</f>
        <v>0</v>
      </c>
      <c r="D889" s="803">
        <f t="shared" ref="D889:F889" si="191">D890+D891+D892+D893</f>
        <v>0</v>
      </c>
      <c r="E889" s="803">
        <f t="shared" si="191"/>
        <v>0</v>
      </c>
      <c r="F889" s="803">
        <f t="shared" si="191"/>
        <v>0</v>
      </c>
      <c r="G889" s="774"/>
    </row>
    <row r="890" spans="1:7" ht="16.5" hidden="1" thickBot="1">
      <c r="A890" s="774"/>
      <c r="B890" s="799" t="s">
        <v>608</v>
      </c>
      <c r="C890" s="803">
        <v>0</v>
      </c>
      <c r="D890" s="803">
        <v>0</v>
      </c>
      <c r="E890" s="803">
        <v>0</v>
      </c>
      <c r="F890" s="803">
        <v>0</v>
      </c>
      <c r="G890" s="774"/>
    </row>
    <row r="891" spans="1:7" ht="16.5" hidden="1" thickBot="1">
      <c r="A891" s="774"/>
      <c r="B891" s="799" t="s">
        <v>673</v>
      </c>
      <c r="C891" s="803"/>
      <c r="D891" s="803"/>
      <c r="E891" s="803"/>
      <c r="F891" s="803"/>
      <c r="G891" s="774"/>
    </row>
    <row r="892" spans="1:7" ht="16.5" hidden="1" thickBot="1">
      <c r="A892" s="774"/>
      <c r="B892" s="799" t="s">
        <v>631</v>
      </c>
      <c r="C892" s="803"/>
      <c r="D892" s="803"/>
      <c r="E892" s="803"/>
      <c r="F892" s="803"/>
      <c r="G892" s="774"/>
    </row>
    <row r="893" spans="1:7" ht="16.5" hidden="1" thickBot="1">
      <c r="A893" s="774"/>
      <c r="B893" s="799" t="s">
        <v>632</v>
      </c>
      <c r="C893" s="803"/>
      <c r="D893" s="803"/>
      <c r="E893" s="803"/>
      <c r="F893" s="803"/>
      <c r="G893" s="774"/>
    </row>
    <row r="894" spans="1:7" ht="111" hidden="1" customHeight="1" thickBot="1">
      <c r="A894" s="774"/>
      <c r="B894" s="808" t="s">
        <v>727</v>
      </c>
      <c r="C894" s="803">
        <f>C884+C889</f>
        <v>0</v>
      </c>
      <c r="D894" s="803">
        <f t="shared" ref="D894:F894" si="192">D884+D889</f>
        <v>0</v>
      </c>
      <c r="E894" s="803">
        <f t="shared" si="192"/>
        <v>0</v>
      </c>
      <c r="F894" s="803">
        <f t="shared" si="192"/>
        <v>0</v>
      </c>
      <c r="G894" s="774"/>
    </row>
    <row r="895" spans="1:7" ht="27" hidden="1" customHeight="1" thickBot="1">
      <c r="A895" s="774"/>
      <c r="B895" s="789"/>
      <c r="C895" s="2451"/>
      <c r="D895" s="2452"/>
      <c r="E895" s="2452"/>
      <c r="F895" s="2453"/>
      <c r="G895" s="774"/>
    </row>
    <row r="896" spans="1:7" ht="44.25" hidden="1" customHeight="1" thickBot="1">
      <c r="A896" s="774"/>
      <c r="B896" s="789" t="s">
        <v>622</v>
      </c>
      <c r="C896" s="822"/>
      <c r="D896" s="823" t="s">
        <v>624</v>
      </c>
      <c r="E896" s="2432" t="s">
        <v>1192</v>
      </c>
      <c r="F896" s="2434"/>
      <c r="G896" s="774"/>
    </row>
    <row r="897" spans="1:7" ht="16.5" hidden="1" thickBot="1">
      <c r="A897" s="774"/>
      <c r="B897" s="819"/>
      <c r="C897" s="2429"/>
      <c r="D897" s="2430"/>
      <c r="E897" s="2430"/>
      <c r="F897" s="2431"/>
      <c r="G897" s="774"/>
    </row>
    <row r="898" spans="1:7" ht="21.75" hidden="1" customHeight="1" thickBot="1">
      <c r="A898" s="774"/>
      <c r="B898" s="788" t="s">
        <v>599</v>
      </c>
      <c r="C898" s="2429"/>
      <c r="D898" s="2430"/>
      <c r="E898" s="2430"/>
      <c r="F898" s="2431"/>
      <c r="G898" s="774"/>
    </row>
    <row r="899" spans="1:7" ht="3.75" hidden="1" customHeight="1" thickBot="1">
      <c r="A899" s="774"/>
      <c r="B899" s="788" t="s">
        <v>21</v>
      </c>
      <c r="C899" s="2432" t="s">
        <v>1193</v>
      </c>
      <c r="D899" s="2433"/>
      <c r="E899" s="2433"/>
      <c r="F899" s="2434"/>
      <c r="G899" s="774"/>
    </row>
    <row r="900" spans="1:7" ht="12.75" hidden="1" customHeight="1" thickBot="1">
      <c r="A900" s="774"/>
      <c r="B900" s="2417"/>
      <c r="C900" s="780">
        <v>2023</v>
      </c>
      <c r="D900" s="780">
        <v>2024</v>
      </c>
      <c r="E900" s="780">
        <v>2025</v>
      </c>
      <c r="F900" s="780">
        <v>2026</v>
      </c>
      <c r="G900" s="774"/>
    </row>
    <row r="901" spans="1:7" ht="12.75" hidden="1" customHeight="1" thickBot="1">
      <c r="A901" s="774"/>
      <c r="B901" s="2418"/>
      <c r="C901" s="791" t="s">
        <v>22</v>
      </c>
      <c r="D901" s="791" t="s">
        <v>23</v>
      </c>
      <c r="E901" s="791" t="s">
        <v>23</v>
      </c>
      <c r="F901" s="791" t="s">
        <v>23</v>
      </c>
      <c r="G901" s="774"/>
    </row>
    <row r="902" spans="1:7" ht="16.5" hidden="1" thickBot="1">
      <c r="A902" s="774"/>
      <c r="B902" s="788" t="s">
        <v>33</v>
      </c>
      <c r="C902" s="793">
        <v>1</v>
      </c>
      <c r="D902" s="793">
        <v>1</v>
      </c>
      <c r="E902" s="793">
        <v>1</v>
      </c>
      <c r="F902" s="793">
        <v>1</v>
      </c>
      <c r="G902" s="774"/>
    </row>
    <row r="903" spans="1:7" ht="16.5" hidden="1" thickBot="1">
      <c r="A903" s="774"/>
      <c r="B903" s="788" t="s">
        <v>602</v>
      </c>
      <c r="C903" s="793">
        <f t="shared" ref="C903:E903" si="193">C921</f>
        <v>0</v>
      </c>
      <c r="D903" s="793">
        <f t="shared" si="193"/>
        <v>0</v>
      </c>
      <c r="E903" s="793">
        <f t="shared" si="193"/>
        <v>0</v>
      </c>
      <c r="F903" s="793">
        <f>F921</f>
        <v>0</v>
      </c>
      <c r="G903" s="774"/>
    </row>
    <row r="904" spans="1:7" ht="16.5" hidden="1" thickBot="1">
      <c r="A904" s="774"/>
      <c r="B904" s="788" t="s">
        <v>603</v>
      </c>
      <c r="C904" s="793">
        <f>C903/C902</f>
        <v>0</v>
      </c>
      <c r="D904" s="793">
        <f t="shared" ref="D904:F904" si="194">D903/D902</f>
        <v>0</v>
      </c>
      <c r="E904" s="793">
        <f t="shared" si="194"/>
        <v>0</v>
      </c>
      <c r="F904" s="793">
        <f t="shared" si="194"/>
        <v>0</v>
      </c>
      <c r="G904" s="774"/>
    </row>
    <row r="905" spans="1:7" ht="16.5" hidden="1" thickBot="1">
      <c r="A905" s="774"/>
      <c r="B905" s="788" t="s">
        <v>604</v>
      </c>
      <c r="C905" s="790" t="s">
        <v>627</v>
      </c>
      <c r="D905" s="795">
        <f>D902/C902-1</f>
        <v>0</v>
      </c>
      <c r="E905" s="795">
        <f t="shared" ref="E905:F907" si="195">E902/D902-1</f>
        <v>0</v>
      </c>
      <c r="F905" s="795">
        <f t="shared" si="195"/>
        <v>0</v>
      </c>
      <c r="G905" s="774"/>
    </row>
    <row r="906" spans="1:7" ht="16.5" hidden="1" thickBot="1">
      <c r="A906" s="774"/>
      <c r="B906" s="788" t="s">
        <v>605</v>
      </c>
      <c r="C906" s="790" t="s">
        <v>627</v>
      </c>
      <c r="D906" s="795" t="e">
        <f>D903/C903-1</f>
        <v>#DIV/0!</v>
      </c>
      <c r="E906" s="795" t="e">
        <f t="shared" si="195"/>
        <v>#DIV/0!</v>
      </c>
      <c r="F906" s="795" t="e">
        <f t="shared" si="195"/>
        <v>#DIV/0!</v>
      </c>
      <c r="G906" s="774"/>
    </row>
    <row r="907" spans="1:7" ht="16.5" hidden="1" thickBot="1">
      <c r="A907" s="774"/>
      <c r="B907" s="788" t="s">
        <v>47</v>
      </c>
      <c r="C907" s="790" t="s">
        <v>627</v>
      </c>
      <c r="D907" s="795" t="e">
        <f>D904/C904-1</f>
        <v>#DIV/0!</v>
      </c>
      <c r="E907" s="795" t="e">
        <f t="shared" si="195"/>
        <v>#DIV/0!</v>
      </c>
      <c r="F907" s="795" t="e">
        <f t="shared" si="195"/>
        <v>#DIV/0!</v>
      </c>
      <c r="G907" s="774"/>
    </row>
    <row r="908" spans="1:7" ht="16.5" hidden="1" thickBot="1">
      <c r="A908" s="774"/>
      <c r="B908" s="2419" t="s">
        <v>1135</v>
      </c>
      <c r="C908" s="2420"/>
      <c r="D908" s="2420"/>
      <c r="E908" s="2420"/>
      <c r="F908" s="2421"/>
      <c r="G908" s="774"/>
    </row>
    <row r="909" spans="1:7" ht="12.75" hidden="1" customHeight="1" thickBot="1">
      <c r="A909" s="774"/>
      <c r="B909" s="2417"/>
      <c r="C909" s="780">
        <v>2023</v>
      </c>
      <c r="D909" s="780">
        <v>2024</v>
      </c>
      <c r="E909" s="780">
        <v>2025</v>
      </c>
      <c r="F909" s="780">
        <v>2026</v>
      </c>
      <c r="G909" s="774"/>
    </row>
    <row r="910" spans="1:7" ht="14.25" hidden="1" customHeight="1" thickBot="1">
      <c r="A910" s="774"/>
      <c r="B910" s="2418"/>
      <c r="C910" s="791" t="s">
        <v>22</v>
      </c>
      <c r="D910" s="791" t="s">
        <v>23</v>
      </c>
      <c r="E910" s="791" t="s">
        <v>23</v>
      </c>
      <c r="F910" s="791" t="s">
        <v>23</v>
      </c>
      <c r="G910" s="774"/>
    </row>
    <row r="911" spans="1:7" ht="16.5" hidden="1" thickBot="1">
      <c r="A911" s="774"/>
      <c r="B911" s="796" t="s">
        <v>629</v>
      </c>
      <c r="C911" s="798">
        <f>C912+C913+C914+C915</f>
        <v>0</v>
      </c>
      <c r="D911" s="798">
        <f t="shared" ref="D911:F911" si="196">D912+D913+D914+D915</f>
        <v>0</v>
      </c>
      <c r="E911" s="798">
        <f t="shared" si="196"/>
        <v>0</v>
      </c>
      <c r="F911" s="798">
        <f t="shared" si="196"/>
        <v>0</v>
      </c>
      <c r="G911" s="774"/>
    </row>
    <row r="912" spans="1:7" ht="16.5" hidden="1" thickBot="1">
      <c r="A912" s="774"/>
      <c r="B912" s="799" t="s">
        <v>608</v>
      </c>
      <c r="C912" s="798"/>
      <c r="D912" s="798"/>
      <c r="E912" s="798"/>
      <c r="F912" s="798"/>
      <c r="G912" s="774"/>
    </row>
    <row r="913" spans="1:7" ht="16.5" hidden="1" thickBot="1">
      <c r="A913" s="774"/>
      <c r="B913" s="799" t="s">
        <v>673</v>
      </c>
      <c r="C913" s="798"/>
      <c r="D913" s="798"/>
      <c r="E913" s="798"/>
      <c r="F913" s="798"/>
      <c r="G913" s="774"/>
    </row>
    <row r="914" spans="1:7" ht="16.5" hidden="1" thickBot="1">
      <c r="A914" s="774"/>
      <c r="B914" s="799" t="s">
        <v>631</v>
      </c>
      <c r="C914" s="798"/>
      <c r="D914" s="798"/>
      <c r="E914" s="798"/>
      <c r="F914" s="798"/>
      <c r="G914" s="774"/>
    </row>
    <row r="915" spans="1:7" ht="16.5" hidden="1" thickBot="1">
      <c r="A915" s="774"/>
      <c r="B915" s="799" t="s">
        <v>632</v>
      </c>
      <c r="C915" s="798"/>
      <c r="D915" s="798"/>
      <c r="E915" s="798"/>
      <c r="F915" s="798"/>
      <c r="G915" s="774"/>
    </row>
    <row r="916" spans="1:7" ht="16.5" hidden="1" thickBot="1">
      <c r="A916" s="774"/>
      <c r="B916" s="796" t="s">
        <v>633</v>
      </c>
      <c r="C916" s="803">
        <f>C917+C918+C919+C920</f>
        <v>0</v>
      </c>
      <c r="D916" s="803">
        <f t="shared" ref="D916:F916" si="197">D917+D918+D919+D920</f>
        <v>0</v>
      </c>
      <c r="E916" s="803">
        <f t="shared" si="197"/>
        <v>0</v>
      </c>
      <c r="F916" s="803">
        <f t="shared" si="197"/>
        <v>0</v>
      </c>
      <c r="G916" s="774"/>
    </row>
    <row r="917" spans="1:7" ht="16.5" hidden="1" thickBot="1">
      <c r="A917" s="774"/>
      <c r="B917" s="799" t="s">
        <v>608</v>
      </c>
      <c r="C917" s="803"/>
      <c r="D917" s="803"/>
      <c r="E917" s="803"/>
      <c r="F917" s="803"/>
      <c r="G917" s="774"/>
    </row>
    <row r="918" spans="1:7" ht="16.5" hidden="1" thickBot="1">
      <c r="A918" s="774"/>
      <c r="B918" s="799" t="s">
        <v>673</v>
      </c>
      <c r="C918" s="803"/>
      <c r="D918" s="798"/>
      <c r="E918" s="798"/>
      <c r="F918" s="798"/>
      <c r="G918" s="774"/>
    </row>
    <row r="919" spans="1:7" ht="16.5" hidden="1" thickBot="1">
      <c r="A919" s="774"/>
      <c r="B919" s="799" t="s">
        <v>631</v>
      </c>
      <c r="C919" s="803"/>
      <c r="D919" s="798"/>
      <c r="E919" s="798"/>
      <c r="F919" s="798"/>
      <c r="G919" s="774"/>
    </row>
    <row r="920" spans="1:7" ht="16.5" hidden="1" thickBot="1">
      <c r="A920" s="774"/>
      <c r="B920" s="799" t="s">
        <v>632</v>
      </c>
      <c r="C920" s="803"/>
      <c r="D920" s="798"/>
      <c r="E920" s="798"/>
      <c r="F920" s="798"/>
      <c r="G920" s="774"/>
    </row>
    <row r="921" spans="1:7" ht="16.5" hidden="1" thickBot="1">
      <c r="A921" s="774"/>
      <c r="B921" s="820" t="s">
        <v>616</v>
      </c>
      <c r="C921" s="803">
        <f>C911+C916</f>
        <v>0</v>
      </c>
      <c r="D921" s="803">
        <f t="shared" ref="D921:F921" si="198">D911+D916</f>
        <v>0</v>
      </c>
      <c r="E921" s="803">
        <f t="shared" si="198"/>
        <v>0</v>
      </c>
      <c r="F921" s="803">
        <f t="shared" si="198"/>
        <v>0</v>
      </c>
      <c r="G921" s="774"/>
    </row>
    <row r="922" spans="1:7" ht="16.5" hidden="1" thickBot="1">
      <c r="A922" s="774"/>
      <c r="B922" s="839"/>
      <c r="C922" s="840"/>
      <c r="D922" s="840"/>
      <c r="E922" s="840"/>
      <c r="F922" s="840"/>
      <c r="G922" s="774"/>
    </row>
    <row r="923" spans="1:7" ht="27" customHeight="1" thickBot="1">
      <c r="A923" s="774"/>
      <c r="B923" s="779" t="s">
        <v>634</v>
      </c>
      <c r="C923" s="841">
        <f>C903+C850+C825+C800+C775+C750+C550+C525+C500+C474+C449+C424+C399+C374+C323+C298+C273+C218+C177+C140+C29</f>
        <v>8783820</v>
      </c>
      <c r="D923" s="841">
        <f>D903+D850+D825+D800+D775+D750+D550+D525+D500+D474+D449+D424+D399+D374+D323+D298+D273+D218+D177+D140+D29+D725+100000+D650+D600</f>
        <v>8158986</v>
      </c>
      <c r="E923" s="841">
        <f>E903+E850+E825+E800+E775+E750+E550+E525+E500+E474+E449+E424+E399+E374+E323+E298+E273+E218+E177+E140+E29+E725+E700+E675+E650+E625+E600+E575</f>
        <v>8190372</v>
      </c>
      <c r="F923" s="841">
        <f>F903+F850+F825+F800+F775+F750+F550+F525+F500+F474+F449+F424+F399+F374+F323+F298+F273+F218+F177+F140+F29+F725+F700+F675+F650+F625+F600+F575</f>
        <v>8868371</v>
      </c>
      <c r="G923" s="794"/>
    </row>
    <row r="924" spans="1:7" ht="32.25" thickBot="1">
      <c r="A924" s="774"/>
      <c r="B924" s="787" t="s">
        <v>635</v>
      </c>
      <c r="C924" s="841">
        <f>C921+C868+C843+C818+C793+C768+C568+C543+C518+C492+C467+C442+C417+C392+C341+C316+C291+C236+C206+C169+C58</f>
        <v>8783820</v>
      </c>
      <c r="D924" s="841">
        <f>D921+D868+D843+D818+D793+D768+D568+D543+D518+D492+D467+D442+D417+D392+D341+D316+D291+D236+D206+D169+D58+D743+D718+D693+D668+D643+D618+D593</f>
        <v>8158986</v>
      </c>
      <c r="E924" s="841">
        <f>E921+E868+E843+E818+E793+E768+E568+E543+E518+E492+E467+E442+E417+E392+E341+E316+E291+E236+E206+E169+E58+E743+E718+E693+E668+E643+E618+E593</f>
        <v>8190372</v>
      </c>
      <c r="F924" s="841">
        <f>F921+F868+F843+F818+F793+F768+F568+F543+F518+F492+F467+F442+F417+F392+F341+F316+F291+F236+F206+F169+F58+F743+F718+F693+F668+F643+F618+F593</f>
        <v>8868371</v>
      </c>
      <c r="G924" s="774"/>
    </row>
    <row r="925" spans="1:7" ht="16.5" thickBot="1">
      <c r="A925" s="774"/>
      <c r="B925" s="796" t="s">
        <v>607</v>
      </c>
      <c r="C925" s="842">
        <f>C926+C927</f>
        <v>423097</v>
      </c>
      <c r="D925" s="842">
        <f t="shared" ref="D925:F925" si="199">D926+D927</f>
        <v>690967</v>
      </c>
      <c r="E925" s="842">
        <f t="shared" si="199"/>
        <v>705967</v>
      </c>
      <c r="F925" s="842">
        <f t="shared" si="199"/>
        <v>705967</v>
      </c>
      <c r="G925" s="794"/>
    </row>
    <row r="926" spans="1:7" ht="16.5" thickBot="1">
      <c r="A926" s="774"/>
      <c r="B926" s="799" t="s">
        <v>608</v>
      </c>
      <c r="C926" s="803">
        <f t="shared" ref="C926:F927" si="200">C38+C75+C112</f>
        <v>423097</v>
      </c>
      <c r="D926" s="803">
        <f t="shared" si="200"/>
        <v>690967</v>
      </c>
      <c r="E926" s="803">
        <f t="shared" si="200"/>
        <v>705967</v>
      </c>
      <c r="F926" s="803">
        <f t="shared" si="200"/>
        <v>705967</v>
      </c>
      <c r="G926" s="774"/>
    </row>
    <row r="927" spans="1:7" ht="16.5" thickBot="1">
      <c r="A927" s="774"/>
      <c r="B927" s="799" t="s">
        <v>636</v>
      </c>
      <c r="C927" s="803">
        <f t="shared" si="200"/>
        <v>0</v>
      </c>
      <c r="D927" s="803">
        <f t="shared" si="200"/>
        <v>0</v>
      </c>
      <c r="E927" s="803">
        <f t="shared" si="200"/>
        <v>0</v>
      </c>
      <c r="F927" s="803">
        <f t="shared" si="200"/>
        <v>0</v>
      </c>
      <c r="G927" s="774"/>
    </row>
    <row r="928" spans="1:7" ht="32.25" thickBot="1">
      <c r="A928" s="774"/>
      <c r="B928" s="796" t="s">
        <v>610</v>
      </c>
      <c r="C928" s="842">
        <f>C929+C930</f>
        <v>63524</v>
      </c>
      <c r="D928" s="842">
        <f t="shared" ref="D928:F928" si="201">D929+D930</f>
        <v>124211</v>
      </c>
      <c r="E928" s="842">
        <f t="shared" si="201"/>
        <v>124211</v>
      </c>
      <c r="F928" s="842">
        <f t="shared" si="201"/>
        <v>124211</v>
      </c>
      <c r="G928" s="774"/>
    </row>
    <row r="929" spans="1:8" ht="16.5" thickBot="1">
      <c r="A929" s="774"/>
      <c r="B929" s="799" t="s">
        <v>608</v>
      </c>
      <c r="C929" s="798">
        <f>C41+C78+C115</f>
        <v>63524</v>
      </c>
      <c r="D929" s="798">
        <f>D41+D78+D115</f>
        <v>124211</v>
      </c>
      <c r="E929" s="798">
        <f>E41+E78+E115</f>
        <v>124211</v>
      </c>
      <c r="F929" s="798">
        <f>F41+F78+F115</f>
        <v>124211</v>
      </c>
      <c r="G929" s="774"/>
    </row>
    <row r="930" spans="1:8" ht="16.5" thickBot="1">
      <c r="A930" s="774"/>
      <c r="B930" s="799" t="s">
        <v>636</v>
      </c>
      <c r="C930" s="803">
        <f>C42+C79+C113</f>
        <v>0</v>
      </c>
      <c r="D930" s="803">
        <f>D42+D79+D113</f>
        <v>0</v>
      </c>
      <c r="E930" s="803">
        <f>E42+E79+E113</f>
        <v>0</v>
      </c>
      <c r="F930" s="803">
        <f>F42+F79+F113</f>
        <v>0</v>
      </c>
      <c r="G930" s="774"/>
    </row>
    <row r="931" spans="1:8" ht="16.5" thickBot="1">
      <c r="A931" s="774"/>
      <c r="B931" s="796" t="s">
        <v>611</v>
      </c>
      <c r="C931" s="842">
        <f>C932+C933</f>
        <v>6364799</v>
      </c>
      <c r="D931" s="842">
        <f t="shared" ref="D931:F931" si="202">D932+D933</f>
        <v>4562808</v>
      </c>
      <c r="E931" s="842">
        <f t="shared" si="202"/>
        <v>4659194</v>
      </c>
      <c r="F931" s="842">
        <f t="shared" si="202"/>
        <v>4859193</v>
      </c>
      <c r="G931" s="774"/>
    </row>
    <row r="932" spans="1:8" ht="16.5" thickBot="1">
      <c r="A932" s="774"/>
      <c r="B932" s="799" t="s">
        <v>608</v>
      </c>
      <c r="C932" s="803">
        <f>C44+C155+C192</f>
        <v>6364799</v>
      </c>
      <c r="D932" s="803">
        <f>D44+D155+D192</f>
        <v>4562808</v>
      </c>
      <c r="E932" s="803">
        <f>E44+E155+E192</f>
        <v>4659194</v>
      </c>
      <c r="F932" s="803">
        <f>F44+F155+F192</f>
        <v>4859193</v>
      </c>
      <c r="G932" s="774"/>
    </row>
    <row r="933" spans="1:8" ht="16.5" thickBot="1">
      <c r="A933" s="774"/>
      <c r="B933" s="799" t="s">
        <v>636</v>
      </c>
      <c r="C933" s="803">
        <f>C45+C82+C119</f>
        <v>0</v>
      </c>
      <c r="D933" s="803">
        <f>D45+D82+D119</f>
        <v>0</v>
      </c>
      <c r="E933" s="803">
        <f>E45+E82+E119</f>
        <v>0</v>
      </c>
      <c r="F933" s="803">
        <f>F45+F82+F119</f>
        <v>0</v>
      </c>
      <c r="G933" s="774"/>
    </row>
    <row r="934" spans="1:8" ht="16.5" thickBot="1">
      <c r="A934" s="774"/>
      <c r="B934" s="796" t="s">
        <v>612</v>
      </c>
      <c r="C934" s="842">
        <f>C935+C936</f>
        <v>0</v>
      </c>
      <c r="D934" s="842">
        <f t="shared" ref="D934:F934" si="203">D935+D936</f>
        <v>0</v>
      </c>
      <c r="E934" s="842">
        <f t="shared" si="203"/>
        <v>0</v>
      </c>
      <c r="F934" s="842">
        <f t="shared" si="203"/>
        <v>0</v>
      </c>
      <c r="G934" s="774"/>
    </row>
    <row r="935" spans="1:8" ht="16.5" thickBot="1">
      <c r="A935" s="774"/>
      <c r="B935" s="799" t="s">
        <v>608</v>
      </c>
      <c r="C935" s="798">
        <f t="shared" ref="C935:F936" si="204">C47+C84+C121</f>
        <v>0</v>
      </c>
      <c r="D935" s="798">
        <f t="shared" si="204"/>
        <v>0</v>
      </c>
      <c r="E935" s="798">
        <f t="shared" si="204"/>
        <v>0</v>
      </c>
      <c r="F935" s="798">
        <f t="shared" si="204"/>
        <v>0</v>
      </c>
      <c r="G935" s="774"/>
    </row>
    <row r="936" spans="1:8" ht="16.5" thickBot="1">
      <c r="A936" s="774"/>
      <c r="B936" s="799" t="s">
        <v>636</v>
      </c>
      <c r="C936" s="803">
        <f t="shared" si="204"/>
        <v>0</v>
      </c>
      <c r="D936" s="803">
        <f t="shared" si="204"/>
        <v>0</v>
      </c>
      <c r="E936" s="803">
        <f t="shared" si="204"/>
        <v>0</v>
      </c>
      <c r="F936" s="803">
        <f t="shared" si="204"/>
        <v>0</v>
      </c>
      <c r="G936" s="774"/>
    </row>
    <row r="937" spans="1:8" ht="16.5" thickBot="1">
      <c r="A937" s="774"/>
      <c r="B937" s="796" t="s">
        <v>613</v>
      </c>
      <c r="C937" s="842">
        <f>C938+C939</f>
        <v>0</v>
      </c>
      <c r="D937" s="842">
        <f t="shared" ref="D937:F937" si="205">D938+D939</f>
        <v>0</v>
      </c>
      <c r="E937" s="842">
        <f t="shared" si="205"/>
        <v>0</v>
      </c>
      <c r="F937" s="842">
        <f t="shared" si="205"/>
        <v>0</v>
      </c>
      <c r="G937" s="774"/>
    </row>
    <row r="938" spans="1:8" ht="16.5" thickBot="1">
      <c r="A938" s="774"/>
      <c r="B938" s="799" t="s">
        <v>608</v>
      </c>
      <c r="C938" s="798">
        <f t="shared" ref="C938:F939" si="206">C50+C87+C124</f>
        <v>0</v>
      </c>
      <c r="D938" s="798">
        <f t="shared" si="206"/>
        <v>0</v>
      </c>
      <c r="E938" s="798">
        <f t="shared" si="206"/>
        <v>0</v>
      </c>
      <c r="F938" s="798">
        <f t="shared" si="206"/>
        <v>0</v>
      </c>
      <c r="G938" s="774"/>
    </row>
    <row r="939" spans="1:8" ht="16.5" thickBot="1">
      <c r="A939" s="774"/>
      <c r="B939" s="799" t="s">
        <v>636</v>
      </c>
      <c r="C939" s="803">
        <f t="shared" si="206"/>
        <v>0</v>
      </c>
      <c r="D939" s="803">
        <f t="shared" si="206"/>
        <v>0</v>
      </c>
      <c r="E939" s="803">
        <f t="shared" si="206"/>
        <v>0</v>
      </c>
      <c r="F939" s="803">
        <f t="shared" si="206"/>
        <v>0</v>
      </c>
      <c r="G939" s="774"/>
    </row>
    <row r="940" spans="1:8" ht="16.5" thickBot="1">
      <c r="A940" s="774"/>
      <c r="B940" s="796" t="s">
        <v>614</v>
      </c>
      <c r="C940" s="842">
        <f>C941+C942</f>
        <v>21000</v>
      </c>
      <c r="D940" s="842">
        <f>D941+D942</f>
        <v>21000</v>
      </c>
      <c r="E940" s="842">
        <f t="shared" ref="E940:F940" si="207">E941+E942</f>
        <v>21000</v>
      </c>
      <c r="F940" s="842">
        <f t="shared" si="207"/>
        <v>21000</v>
      </c>
      <c r="G940" s="774"/>
    </row>
    <row r="941" spans="1:8" ht="16.5" thickBot="1">
      <c r="A941" s="774"/>
      <c r="B941" s="799" t="s">
        <v>608</v>
      </c>
      <c r="C941" s="798">
        <f t="shared" ref="C941:F942" si="208">C53+C90+C127</f>
        <v>21000</v>
      </c>
      <c r="D941" s="798">
        <f t="shared" si="208"/>
        <v>21000</v>
      </c>
      <c r="E941" s="798">
        <f t="shared" si="208"/>
        <v>21000</v>
      </c>
      <c r="F941" s="798">
        <f t="shared" si="208"/>
        <v>21000</v>
      </c>
      <c r="G941" s="774"/>
    </row>
    <row r="942" spans="1:8" ht="16.5" thickBot="1">
      <c r="A942" s="774"/>
      <c r="B942" s="799" t="s">
        <v>636</v>
      </c>
      <c r="C942" s="803">
        <f t="shared" si="208"/>
        <v>0</v>
      </c>
      <c r="D942" s="803">
        <f t="shared" si="208"/>
        <v>0</v>
      </c>
      <c r="E942" s="803">
        <f t="shared" si="208"/>
        <v>0</v>
      </c>
      <c r="F942" s="803">
        <f t="shared" si="208"/>
        <v>0</v>
      </c>
      <c r="G942" s="774"/>
    </row>
    <row r="943" spans="1:8" ht="32.25" thickBot="1">
      <c r="A943" s="774"/>
      <c r="B943" s="796" t="s">
        <v>615</v>
      </c>
      <c r="C943" s="842">
        <f>C92+C55</f>
        <v>500</v>
      </c>
      <c r="D943" s="842">
        <f>D92+D55</f>
        <v>0</v>
      </c>
      <c r="E943" s="842">
        <f>E92+E55</f>
        <v>0</v>
      </c>
      <c r="F943" s="842">
        <f>F92+F55</f>
        <v>0</v>
      </c>
      <c r="G943" s="774"/>
      <c r="H943" s="843"/>
    </row>
    <row r="944" spans="1:8" ht="16.5" thickBot="1">
      <c r="A944" s="774"/>
      <c r="B944" s="799" t="s">
        <v>608</v>
      </c>
      <c r="C944" s="798">
        <f t="shared" ref="C944:F945" si="209">C56+C93+C130</f>
        <v>500</v>
      </c>
      <c r="D944" s="798">
        <f t="shared" si="209"/>
        <v>0</v>
      </c>
      <c r="E944" s="798">
        <f t="shared" si="209"/>
        <v>0</v>
      </c>
      <c r="F944" s="798">
        <f t="shared" si="209"/>
        <v>0</v>
      </c>
      <c r="G944" s="774"/>
    </row>
    <row r="945" spans="1:9" ht="16.5" thickBot="1">
      <c r="A945" s="774"/>
      <c r="B945" s="799" t="s">
        <v>636</v>
      </c>
      <c r="C945" s="803">
        <f t="shared" si="209"/>
        <v>0</v>
      </c>
      <c r="D945" s="803">
        <f t="shared" si="209"/>
        <v>0</v>
      </c>
      <c r="E945" s="803">
        <f t="shared" si="209"/>
        <v>0</v>
      </c>
      <c r="F945" s="803">
        <f t="shared" si="209"/>
        <v>0</v>
      </c>
      <c r="G945" s="774"/>
    </row>
    <row r="946" spans="1:9" ht="16.5" thickBot="1">
      <c r="A946" s="774"/>
      <c r="B946" s="796" t="s">
        <v>637</v>
      </c>
      <c r="C946" s="842">
        <f>C947+C948+C949+C950</f>
        <v>0</v>
      </c>
      <c r="D946" s="842">
        <f t="shared" ref="D946:F946" si="210">D947+D948+D949+D950</f>
        <v>20000</v>
      </c>
      <c r="E946" s="842">
        <f t="shared" si="210"/>
        <v>0</v>
      </c>
      <c r="F946" s="842">
        <f t="shared" si="210"/>
        <v>0</v>
      </c>
      <c r="G946" s="774"/>
    </row>
    <row r="947" spans="1:9" ht="16.5" thickBot="1">
      <c r="A947" s="774"/>
      <c r="B947" s="799" t="s">
        <v>608</v>
      </c>
      <c r="C947" s="798">
        <v>0</v>
      </c>
      <c r="D947" s="798">
        <v>20000</v>
      </c>
      <c r="E947" s="798">
        <v>0</v>
      </c>
      <c r="F947" s="798">
        <v>0</v>
      </c>
      <c r="G947" s="774"/>
    </row>
    <row r="948" spans="1:9" ht="16.5" thickBot="1">
      <c r="A948" s="774"/>
      <c r="B948" s="799" t="s">
        <v>630</v>
      </c>
      <c r="C948" s="798">
        <v>0</v>
      </c>
      <c r="D948" s="798">
        <v>0</v>
      </c>
      <c r="E948" s="798">
        <v>0</v>
      </c>
      <c r="F948" s="798">
        <v>0</v>
      </c>
      <c r="G948" s="774"/>
    </row>
    <row r="949" spans="1:9" ht="16.5" thickBot="1">
      <c r="A949" s="774"/>
      <c r="B949" s="799" t="s">
        <v>631</v>
      </c>
      <c r="C949" s="798">
        <v>0</v>
      </c>
      <c r="D949" s="798">
        <v>0</v>
      </c>
      <c r="E949" s="798">
        <v>0</v>
      </c>
      <c r="F949" s="798">
        <v>0</v>
      </c>
      <c r="G949" s="774"/>
    </row>
    <row r="950" spans="1:9" ht="16.5" thickBot="1">
      <c r="A950" s="774"/>
      <c r="B950" s="799" t="s">
        <v>632</v>
      </c>
      <c r="C950" s="798">
        <v>0</v>
      </c>
      <c r="D950" s="798">
        <v>0</v>
      </c>
      <c r="E950" s="798">
        <v>0</v>
      </c>
      <c r="F950" s="798">
        <v>0</v>
      </c>
      <c r="G950" s="774"/>
    </row>
    <row r="951" spans="1:9" ht="16.5" thickBot="1">
      <c r="A951" s="774"/>
      <c r="B951" s="796" t="s">
        <v>638</v>
      </c>
      <c r="C951" s="842">
        <f>C952+C953+C954+C955</f>
        <v>1910900</v>
      </c>
      <c r="D951" s="842">
        <f>D952+D953+D954+D955</f>
        <v>2740000</v>
      </c>
      <c r="E951" s="842">
        <f t="shared" ref="E951:F951" si="211">E952+E953+E954+E955</f>
        <v>2680000</v>
      </c>
      <c r="F951" s="842">
        <f t="shared" si="211"/>
        <v>3158000</v>
      </c>
      <c r="G951" s="774"/>
    </row>
    <row r="952" spans="1:9" ht="16.5" thickBot="1">
      <c r="A952" s="774"/>
      <c r="B952" s="799" t="s">
        <v>608</v>
      </c>
      <c r="C952" s="798">
        <f>C917+C864+C839+C814+C789+C764+C564+C539+C514+C488+C463+C438+C413+C388+C337+C312+C287+C232+C739+C714+C614</f>
        <v>1910900</v>
      </c>
      <c r="D952" s="798">
        <f>D917+D864+D839+D814+D789+D764+D564+D539+D514+D488+D463+D438+D413+D388+D337+D312+D287+D232+D739+D714+D614</f>
        <v>2740000</v>
      </c>
      <c r="E952" s="798">
        <f>E917+E864+E839+E814+E789+E764+E564+E539+E514+E488+E463+E438+E413+E388+E337+E312+E287+E232+E739+E689+E714+E664+E639+E614+E589</f>
        <v>2680000</v>
      </c>
      <c r="F952" s="798">
        <f>F917+F864+F839+F814+F789+F764+F564+F539+F514+F488+F463+F438+F413+F388+F337+F312+F287+F232+F739+F689+F714+F664+F639+F614+F589</f>
        <v>3158000</v>
      </c>
      <c r="G952" s="774"/>
      <c r="H952" s="843"/>
      <c r="I952" s="843"/>
    </row>
    <row r="953" spans="1:9" ht="16.5" thickBot="1">
      <c r="A953" s="774"/>
      <c r="B953" s="799" t="s">
        <v>630</v>
      </c>
      <c r="C953" s="798">
        <f t="shared" ref="C953:F954" si="212">C918+C865+C840+C815+C790+C765+C565+C540+C515+C489+C464+C439+C414+C389+C338+C313+C288+C233</f>
        <v>0</v>
      </c>
      <c r="D953" s="798">
        <f t="shared" si="212"/>
        <v>0</v>
      </c>
      <c r="E953" s="798">
        <f t="shared" si="212"/>
        <v>0</v>
      </c>
      <c r="F953" s="798">
        <f t="shared" si="212"/>
        <v>0</v>
      </c>
      <c r="G953" s="774"/>
      <c r="H953" s="843"/>
      <c r="I953" s="843"/>
    </row>
    <row r="954" spans="1:9" ht="16.5" thickBot="1">
      <c r="A954" s="774"/>
      <c r="B954" s="799" t="s">
        <v>631</v>
      </c>
      <c r="C954" s="798">
        <f t="shared" si="212"/>
        <v>0</v>
      </c>
      <c r="D954" s="798">
        <f t="shared" si="212"/>
        <v>0</v>
      </c>
      <c r="E954" s="798">
        <f t="shared" si="212"/>
        <v>0</v>
      </c>
      <c r="F954" s="798">
        <f t="shared" si="212"/>
        <v>0</v>
      </c>
      <c r="G954" s="774"/>
      <c r="H954" s="843"/>
      <c r="I954" s="843"/>
    </row>
    <row r="955" spans="1:9" ht="16.5" thickBot="1">
      <c r="A955" s="774"/>
      <c r="B955" s="799" t="s">
        <v>632</v>
      </c>
      <c r="C955" s="798">
        <f>C920+C867+C842+C817+C792+C767+C567+C542+C517+C491+C466+C441+C416+C391+C340+C315+C290+C235</f>
        <v>0</v>
      </c>
      <c r="D955" s="798">
        <f>D920+D867+D842+D817+D792+D767+D567+D542+D517+D491+D466+D441+D416+D391+D340+D315+D290+D235</f>
        <v>0</v>
      </c>
      <c r="E955" s="798"/>
      <c r="F955" s="798">
        <f>F920+F867+F842+F817+F792+F767+F567+F542+F517+F491+F466+F441+F416+F391+F340+F315+F290+F235</f>
        <v>0</v>
      </c>
      <c r="G955" s="774"/>
      <c r="H955" s="843"/>
      <c r="I955" s="843"/>
    </row>
    <row r="956" spans="1:9" ht="16.5" thickBot="1">
      <c r="A956" s="774"/>
      <c r="B956" s="809" t="s">
        <v>617</v>
      </c>
      <c r="C956" s="810">
        <f>IF(C924-C923=0,0,"Error")</f>
        <v>0</v>
      </c>
      <c r="D956" s="810">
        <f>IF(D924-D923=0,0,"Error")</f>
        <v>0</v>
      </c>
      <c r="E956" s="810">
        <f>IF(E924-E923=0,0,"Error")</f>
        <v>0</v>
      </c>
      <c r="F956" s="810">
        <f>IF(F924-F923=0,0,"Error")</f>
        <v>0</v>
      </c>
      <c r="G956" s="774"/>
      <c r="H956" s="843"/>
      <c r="I956" s="843"/>
    </row>
    <row r="957" spans="1:9" ht="15.75">
      <c r="A957" s="774"/>
      <c r="B957" s="844"/>
      <c r="C957" s="845"/>
      <c r="D957" s="845"/>
      <c r="E957" s="845"/>
      <c r="F957" s="845"/>
      <c r="G957" s="774"/>
      <c r="H957" s="843"/>
      <c r="I957" s="843"/>
    </row>
    <row r="964" spans="1:14">
      <c r="A964" s="1799" t="s">
        <v>3403</v>
      </c>
      <c r="B964" s="1800" t="s">
        <v>3405</v>
      </c>
      <c r="C964" s="1800"/>
      <c r="D964" s="1800"/>
      <c r="E964" s="1800"/>
      <c r="F964" s="1800"/>
      <c r="G964" s="1800"/>
      <c r="H964" s="1800"/>
      <c r="I964" s="1800"/>
      <c r="J964" s="1800"/>
      <c r="K964" s="1800"/>
      <c r="L964" s="1800"/>
      <c r="M964" s="1800"/>
      <c r="N964" s="1800"/>
    </row>
  </sheetData>
  <mergeCells count="222">
    <mergeCell ref="C897:F897"/>
    <mergeCell ref="C898:F898"/>
    <mergeCell ref="C899:F899"/>
    <mergeCell ref="B900:B901"/>
    <mergeCell ref="B908:F908"/>
    <mergeCell ref="B909:B910"/>
    <mergeCell ref="C872:F872"/>
    <mergeCell ref="B873:B874"/>
    <mergeCell ref="B881:F881"/>
    <mergeCell ref="B882:B883"/>
    <mergeCell ref="C895:F895"/>
    <mergeCell ref="E896:F896"/>
    <mergeCell ref="B847:B848"/>
    <mergeCell ref="B855:F855"/>
    <mergeCell ref="B856:B857"/>
    <mergeCell ref="C869:F869"/>
    <mergeCell ref="E870:F870"/>
    <mergeCell ref="C871:F871"/>
    <mergeCell ref="B822:B823"/>
    <mergeCell ref="B830:F830"/>
    <mergeCell ref="B831:B832"/>
    <mergeCell ref="E844:F844"/>
    <mergeCell ref="C845:F845"/>
    <mergeCell ref="C846:F846"/>
    <mergeCell ref="C796:F796"/>
    <mergeCell ref="B797:B798"/>
    <mergeCell ref="B805:F805"/>
    <mergeCell ref="B806:B807"/>
    <mergeCell ref="C820:F820"/>
    <mergeCell ref="C821:F821"/>
    <mergeCell ref="C771:F771"/>
    <mergeCell ref="B772:B773"/>
    <mergeCell ref="B780:F780"/>
    <mergeCell ref="B781:B782"/>
    <mergeCell ref="E794:F794"/>
    <mergeCell ref="C795:F795"/>
    <mergeCell ref="C746:F746"/>
    <mergeCell ref="B747:B748"/>
    <mergeCell ref="B755:F755"/>
    <mergeCell ref="B756:B757"/>
    <mergeCell ref="E769:F769"/>
    <mergeCell ref="C770:F770"/>
    <mergeCell ref="C720:F720"/>
    <mergeCell ref="C721:F721"/>
    <mergeCell ref="B722:B723"/>
    <mergeCell ref="B730:F730"/>
    <mergeCell ref="B731:B732"/>
    <mergeCell ref="C745:F745"/>
    <mergeCell ref="C695:F695"/>
    <mergeCell ref="C696:F696"/>
    <mergeCell ref="B697:B698"/>
    <mergeCell ref="B705:F705"/>
    <mergeCell ref="B706:B707"/>
    <mergeCell ref="E719:F719"/>
    <mergeCell ref="C670:F670"/>
    <mergeCell ref="C671:F671"/>
    <mergeCell ref="B672:B673"/>
    <mergeCell ref="B680:F680"/>
    <mergeCell ref="B681:B682"/>
    <mergeCell ref="E694:F694"/>
    <mergeCell ref="C645:F645"/>
    <mergeCell ref="C646:F646"/>
    <mergeCell ref="B647:B648"/>
    <mergeCell ref="B655:F655"/>
    <mergeCell ref="B656:B657"/>
    <mergeCell ref="E669:F669"/>
    <mergeCell ref="C620:F620"/>
    <mergeCell ref="C621:F621"/>
    <mergeCell ref="B622:B623"/>
    <mergeCell ref="B630:F630"/>
    <mergeCell ref="B631:B632"/>
    <mergeCell ref="E644:F644"/>
    <mergeCell ref="C595:F595"/>
    <mergeCell ref="C596:F596"/>
    <mergeCell ref="B597:B598"/>
    <mergeCell ref="B605:F605"/>
    <mergeCell ref="B606:B607"/>
    <mergeCell ref="E619:F619"/>
    <mergeCell ref="C570:F570"/>
    <mergeCell ref="C571:F571"/>
    <mergeCell ref="B572:B573"/>
    <mergeCell ref="B580:F580"/>
    <mergeCell ref="B581:B582"/>
    <mergeCell ref="E594:F594"/>
    <mergeCell ref="C545:F545"/>
    <mergeCell ref="C546:F546"/>
    <mergeCell ref="B547:B548"/>
    <mergeCell ref="B555:F555"/>
    <mergeCell ref="B556:B557"/>
    <mergeCell ref="E569:F569"/>
    <mergeCell ref="C520:F520"/>
    <mergeCell ref="C521:F521"/>
    <mergeCell ref="B522:B523"/>
    <mergeCell ref="B530:F530"/>
    <mergeCell ref="B531:B532"/>
    <mergeCell ref="E544:F544"/>
    <mergeCell ref="C495:F495"/>
    <mergeCell ref="C496:F496"/>
    <mergeCell ref="B497:B498"/>
    <mergeCell ref="B505:F505"/>
    <mergeCell ref="B506:B507"/>
    <mergeCell ref="E519:F519"/>
    <mergeCell ref="C470:F470"/>
    <mergeCell ref="B471:B472"/>
    <mergeCell ref="B479:F479"/>
    <mergeCell ref="B480:B481"/>
    <mergeCell ref="B493:F493"/>
    <mergeCell ref="E494:F494"/>
    <mergeCell ref="C445:F445"/>
    <mergeCell ref="B446:B447"/>
    <mergeCell ref="B454:F454"/>
    <mergeCell ref="B455:B456"/>
    <mergeCell ref="E468:F468"/>
    <mergeCell ref="C469:F469"/>
    <mergeCell ref="C420:F420"/>
    <mergeCell ref="B421:B422"/>
    <mergeCell ref="B429:F429"/>
    <mergeCell ref="B430:B431"/>
    <mergeCell ref="E443:F443"/>
    <mergeCell ref="C444:F444"/>
    <mergeCell ref="C394:F394"/>
    <mergeCell ref="C395:F395"/>
    <mergeCell ref="B396:B397"/>
    <mergeCell ref="B404:F404"/>
    <mergeCell ref="B405:B406"/>
    <mergeCell ref="C419:F419"/>
    <mergeCell ref="C369:F369"/>
    <mergeCell ref="C370:F370"/>
    <mergeCell ref="B371:B372"/>
    <mergeCell ref="B379:F379"/>
    <mergeCell ref="B380:B381"/>
    <mergeCell ref="E393:F393"/>
    <mergeCell ref="C344:F344"/>
    <mergeCell ref="C345:F345"/>
    <mergeCell ref="B346:B347"/>
    <mergeCell ref="B354:F354"/>
    <mergeCell ref="B355:B356"/>
    <mergeCell ref="E368:F368"/>
    <mergeCell ref="C318:F318"/>
    <mergeCell ref="C319:F319"/>
    <mergeCell ref="B320:B321"/>
    <mergeCell ref="B328:F328"/>
    <mergeCell ref="B329:B330"/>
    <mergeCell ref="C342:F342"/>
    <mergeCell ref="C293:F293"/>
    <mergeCell ref="C294:F294"/>
    <mergeCell ref="B295:B296"/>
    <mergeCell ref="B303:F303"/>
    <mergeCell ref="B304:B305"/>
    <mergeCell ref="E317:F317"/>
    <mergeCell ref="C268:F268"/>
    <mergeCell ref="C269:F269"/>
    <mergeCell ref="B270:B271"/>
    <mergeCell ref="B278:F278"/>
    <mergeCell ref="B279:B280"/>
    <mergeCell ref="E292:F292"/>
    <mergeCell ref="B250:B251"/>
    <mergeCell ref="B263:F263"/>
    <mergeCell ref="B264:F264"/>
    <mergeCell ref="C265:F265"/>
    <mergeCell ref="E266:F266"/>
    <mergeCell ref="C267:F267"/>
    <mergeCell ref="C237:F237"/>
    <mergeCell ref="E238:F238"/>
    <mergeCell ref="C239:F239"/>
    <mergeCell ref="C240:F240"/>
    <mergeCell ref="B241:B242"/>
    <mergeCell ref="B249:F249"/>
    <mergeCell ref="C213:F213"/>
    <mergeCell ref="C214:F214"/>
    <mergeCell ref="B215:B216"/>
    <mergeCell ref="B223:F223"/>
    <mergeCell ref="B224:B225"/>
    <mergeCell ref="H227:K229"/>
    <mergeCell ref="B183:B184"/>
    <mergeCell ref="B208:F208"/>
    <mergeCell ref="B209:F209"/>
    <mergeCell ref="C210:F210"/>
    <mergeCell ref="E211:F211"/>
    <mergeCell ref="C212:F212"/>
    <mergeCell ref="B146:B147"/>
    <mergeCell ref="C171:F171"/>
    <mergeCell ref="C172:F172"/>
    <mergeCell ref="C173:F173"/>
    <mergeCell ref="B174:B175"/>
    <mergeCell ref="B182:F182"/>
    <mergeCell ref="B109:B110"/>
    <mergeCell ref="C134:F134"/>
    <mergeCell ref="C135:F135"/>
    <mergeCell ref="C136:F136"/>
    <mergeCell ref="B137:B138"/>
    <mergeCell ref="B145:F145"/>
    <mergeCell ref="B72:B73"/>
    <mergeCell ref="C97:F97"/>
    <mergeCell ref="C98:F98"/>
    <mergeCell ref="C99:F99"/>
    <mergeCell ref="B100:B101"/>
    <mergeCell ref="B108:F108"/>
    <mergeCell ref="B35:B36"/>
    <mergeCell ref="C60:F60"/>
    <mergeCell ref="C61:F61"/>
    <mergeCell ref="C62:F62"/>
    <mergeCell ref="B63:B64"/>
    <mergeCell ref="B71:F71"/>
    <mergeCell ref="C25:F25"/>
    <mergeCell ref="B26:B27"/>
    <mergeCell ref="B34:F34"/>
    <mergeCell ref="B9:F11"/>
    <mergeCell ref="C12:F12"/>
    <mergeCell ref="B13:B14"/>
    <mergeCell ref="C18:F18"/>
    <mergeCell ref="B19:F19"/>
    <mergeCell ref="B21:F21"/>
    <mergeCell ref="A2:G2"/>
    <mergeCell ref="B3:F3"/>
    <mergeCell ref="C5:F5"/>
    <mergeCell ref="C6:F6"/>
    <mergeCell ref="C7:F7"/>
    <mergeCell ref="B8:F8"/>
    <mergeCell ref="B22:F22"/>
    <mergeCell ref="C23:F23"/>
    <mergeCell ref="C24:F24"/>
  </mergeCells>
  <pageMargins left="0.7" right="0.7" top="0.75" bottom="0.75" header="0.3" footer="0.3"/>
  <pageSetup scale="60" orientation="portrait" r:id="rId1"/>
  <rowBreaks count="3" manualBreakCount="3">
    <brk id="59" max="5" man="1"/>
    <brk id="262" max="5" man="1"/>
    <brk id="341"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287"/>
  <sheetViews>
    <sheetView view="pageBreakPreview" topLeftCell="B239" zoomScale="73" zoomScaleNormal="100" zoomScaleSheetLayoutView="73" workbookViewId="0">
      <selection activeCell="I297" sqref="I297"/>
    </sheetView>
  </sheetViews>
  <sheetFormatPr defaultColWidth="9.125" defaultRowHeight="14.25"/>
  <cols>
    <col min="1" max="1" width="13.25" style="24" hidden="1"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23"/>
      <c r="B1" s="23"/>
      <c r="C1" s="1856" t="s">
        <v>0</v>
      </c>
      <c r="D1" s="1857"/>
      <c r="E1" s="1857"/>
      <c r="F1" s="1857"/>
      <c r="G1" s="1857"/>
      <c r="H1" s="23"/>
      <c r="I1" s="23"/>
      <c r="J1" s="23"/>
      <c r="K1" s="23"/>
    </row>
    <row r="2" spans="1:11" ht="24.95" customHeight="1">
      <c r="A2" s="23"/>
      <c r="B2" s="23"/>
      <c r="C2" s="1858" t="s">
        <v>1</v>
      </c>
      <c r="D2" s="1859"/>
      <c r="E2" s="1859"/>
      <c r="F2" s="1859"/>
      <c r="G2" s="1859"/>
      <c r="H2" s="23"/>
      <c r="I2" s="23"/>
      <c r="J2" s="23"/>
      <c r="K2" s="23"/>
    </row>
    <row r="3" spans="1:11" ht="14.1" customHeight="1">
      <c r="A3" s="23"/>
      <c r="B3" s="23"/>
      <c r="C3" s="25" t="s">
        <v>2</v>
      </c>
      <c r="D3" s="1860" t="s">
        <v>1596</v>
      </c>
      <c r="E3" s="1861"/>
      <c r="F3" s="1861"/>
      <c r="G3" s="1861"/>
      <c r="H3" s="23"/>
      <c r="I3" s="23"/>
      <c r="J3" s="23"/>
      <c r="K3" s="23"/>
    </row>
    <row r="4" spans="1:11" ht="14.1" customHeight="1">
      <c r="A4" s="23"/>
      <c r="B4" s="23"/>
      <c r="C4" s="25" t="s">
        <v>4</v>
      </c>
      <c r="D4" s="1860" t="s">
        <v>1597</v>
      </c>
      <c r="E4" s="1861"/>
      <c r="F4" s="1861"/>
      <c r="G4" s="1861"/>
      <c r="H4" s="23"/>
      <c r="I4" s="23"/>
      <c r="J4" s="23"/>
      <c r="K4" s="23"/>
    </row>
    <row r="5" spans="1:11" ht="14.1" customHeight="1">
      <c r="A5" s="23"/>
      <c r="B5" s="23"/>
      <c r="C5" s="25" t="s">
        <v>6</v>
      </c>
      <c r="D5" s="1860" t="s">
        <v>532</v>
      </c>
      <c r="E5" s="1861"/>
      <c r="F5" s="1861"/>
      <c r="G5" s="1861"/>
      <c r="H5" s="23"/>
      <c r="I5" s="23"/>
      <c r="J5" s="23"/>
      <c r="K5" s="23"/>
    </row>
    <row r="6" spans="1:11" ht="14.1" customHeight="1">
      <c r="A6" s="23"/>
      <c r="B6" s="23"/>
      <c r="C6" s="25" t="s">
        <v>8</v>
      </c>
      <c r="D6" s="1860" t="s">
        <v>533</v>
      </c>
      <c r="E6" s="1861"/>
      <c r="F6" s="1861"/>
      <c r="G6" s="1861"/>
      <c r="H6" s="23"/>
      <c r="I6" s="23"/>
      <c r="J6" s="23"/>
      <c r="K6" s="23"/>
    </row>
    <row r="7" spans="1:11" ht="14.1" customHeight="1">
      <c r="A7" s="23"/>
      <c r="B7" s="23"/>
      <c r="C7" s="25" t="s">
        <v>10</v>
      </c>
      <c r="D7" s="1862" t="s">
        <v>11</v>
      </c>
      <c r="E7" s="1863"/>
      <c r="F7" s="1863"/>
      <c r="G7" s="1863"/>
      <c r="H7" s="23"/>
      <c r="I7" s="23"/>
      <c r="J7" s="23"/>
      <c r="K7" s="23"/>
    </row>
    <row r="8" spans="1:11" ht="14.1" customHeight="1">
      <c r="A8" s="23"/>
      <c r="B8" s="23"/>
      <c r="C8" s="1864" t="s">
        <v>12</v>
      </c>
      <c r="D8" s="1865"/>
      <c r="E8" s="1865"/>
      <c r="F8" s="1865"/>
      <c r="G8" s="1865"/>
      <c r="H8" s="23"/>
      <c r="I8" s="23"/>
      <c r="J8" s="23"/>
      <c r="K8" s="23"/>
    </row>
    <row r="9" spans="1:11" ht="14.1" customHeight="1">
      <c r="A9" s="23"/>
      <c r="B9" s="23"/>
      <c r="C9" s="1866" t="s">
        <v>1598</v>
      </c>
      <c r="D9" s="1867"/>
      <c r="E9" s="1867"/>
      <c r="F9" s="1867"/>
      <c r="G9" s="1867"/>
      <c r="H9" s="23"/>
      <c r="I9" s="23"/>
      <c r="J9" s="23"/>
      <c r="K9" s="23"/>
    </row>
    <row r="10" spans="1:11" ht="27" customHeight="1">
      <c r="A10" s="23"/>
      <c r="B10" s="23"/>
      <c r="C10" s="26" t="s">
        <v>14</v>
      </c>
      <c r="D10" s="1854" t="s">
        <v>1599</v>
      </c>
      <c r="E10" s="1855"/>
      <c r="F10" s="1855"/>
      <c r="G10" s="1855"/>
      <c r="H10" s="23"/>
      <c r="I10" s="23"/>
      <c r="J10" s="23"/>
      <c r="K10" s="23"/>
    </row>
    <row r="11" spans="1:11" ht="23.25" customHeight="1">
      <c r="A11" s="23"/>
      <c r="B11" s="23"/>
      <c r="C11" s="26" t="s">
        <v>16</v>
      </c>
      <c r="D11" s="1854" t="s">
        <v>1600</v>
      </c>
      <c r="E11" s="1855"/>
      <c r="F11" s="1855"/>
      <c r="G11" s="1855"/>
      <c r="H11" s="23"/>
      <c r="I11" s="23"/>
      <c r="J11" s="23"/>
      <c r="K11" s="23"/>
    </row>
    <row r="12" spans="1:11" ht="27.95" customHeight="1">
      <c r="A12" s="23"/>
      <c r="B12" s="23"/>
      <c r="C12" s="27" t="s">
        <v>223</v>
      </c>
      <c r="D12" s="28">
        <v>2023</v>
      </c>
      <c r="E12" s="28">
        <v>2024</v>
      </c>
      <c r="F12" s="28">
        <v>2025</v>
      </c>
      <c r="G12" s="28">
        <v>2026</v>
      </c>
      <c r="H12" s="23"/>
      <c r="I12" s="23"/>
      <c r="J12" s="23"/>
      <c r="K12" s="23"/>
    </row>
    <row r="13" spans="1:11" ht="14.1" customHeight="1">
      <c r="A13" s="23"/>
      <c r="B13" s="23"/>
      <c r="C13" s="29"/>
      <c r="D13" s="30" t="s">
        <v>22</v>
      </c>
      <c r="E13" s="30" t="s">
        <v>23</v>
      </c>
      <c r="F13" s="30" t="s">
        <v>23</v>
      </c>
      <c r="G13" s="30" t="s">
        <v>23</v>
      </c>
      <c r="H13" s="23"/>
      <c r="I13" s="23"/>
      <c r="J13" s="23"/>
      <c r="K13" s="23"/>
    </row>
    <row r="14" spans="1:11" ht="30.95" customHeight="1">
      <c r="A14" s="23"/>
      <c r="B14" s="23"/>
      <c r="C14" s="27" t="s">
        <v>1601</v>
      </c>
      <c r="D14" s="31" t="s">
        <v>494</v>
      </c>
      <c r="E14" s="31" t="s">
        <v>1602</v>
      </c>
      <c r="F14" s="31" t="s">
        <v>1602</v>
      </c>
      <c r="G14" s="31" t="s">
        <v>1602</v>
      </c>
      <c r="H14" s="23"/>
      <c r="I14" s="23"/>
      <c r="J14" s="23"/>
      <c r="K14" s="23"/>
    </row>
    <row r="15" spans="1:11" ht="20.100000000000001" customHeight="1">
      <c r="A15" s="23"/>
      <c r="B15" s="23"/>
      <c r="C15" s="27" t="s">
        <v>1603</v>
      </c>
      <c r="D15" s="31" t="s">
        <v>1604</v>
      </c>
      <c r="E15" s="31" t="s">
        <v>1503</v>
      </c>
      <c r="F15" s="31" t="s">
        <v>1503</v>
      </c>
      <c r="G15" s="31" t="s">
        <v>1503</v>
      </c>
      <c r="H15" s="23"/>
      <c r="I15" s="23"/>
      <c r="J15" s="23"/>
      <c r="K15" s="23"/>
    </row>
    <row r="16" spans="1:11" ht="14.1" customHeight="1">
      <c r="A16" s="23"/>
      <c r="B16" s="23"/>
      <c r="C16" s="1852" t="s">
        <v>27</v>
      </c>
      <c r="D16" s="1853"/>
      <c r="E16" s="1853"/>
      <c r="F16" s="1853"/>
      <c r="G16" s="1853"/>
      <c r="H16" s="23"/>
      <c r="I16" s="23"/>
      <c r="J16" s="23"/>
      <c r="K16" s="23"/>
    </row>
    <row r="17" spans="1:11" ht="14.1" customHeight="1">
      <c r="A17" s="23"/>
      <c r="B17" s="23"/>
      <c r="C17" s="32" t="s">
        <v>1605</v>
      </c>
      <c r="D17" s="1852" t="s">
        <v>1606</v>
      </c>
      <c r="E17" s="1853"/>
      <c r="F17" s="1853"/>
      <c r="G17" s="1853"/>
      <c r="H17" s="23"/>
      <c r="I17" s="23"/>
      <c r="J17" s="23"/>
      <c r="K17" s="23"/>
    </row>
    <row r="18" spans="1:11" ht="18" customHeight="1">
      <c r="A18" s="23"/>
      <c r="B18" s="23"/>
      <c r="C18" s="33" t="s">
        <v>19</v>
      </c>
      <c r="D18" s="1850" t="s">
        <v>1607</v>
      </c>
      <c r="E18" s="1851"/>
      <c r="F18" s="1851"/>
      <c r="G18" s="1851"/>
      <c r="H18" s="23"/>
      <c r="I18" s="23"/>
      <c r="J18" s="23"/>
      <c r="K18" s="23"/>
    </row>
    <row r="19" spans="1:11" ht="18" customHeight="1">
      <c r="A19" s="23"/>
      <c r="B19" s="23"/>
      <c r="C19" s="34" t="s">
        <v>20</v>
      </c>
      <c r="D19" s="1846" t="s">
        <v>1608</v>
      </c>
      <c r="E19" s="1847"/>
      <c r="F19" s="1847"/>
      <c r="G19" s="1847"/>
      <c r="H19" s="23"/>
      <c r="I19" s="23"/>
      <c r="J19" s="23"/>
      <c r="K19" s="23"/>
    </row>
    <row r="20" spans="1:11" ht="18" customHeight="1">
      <c r="A20" s="23"/>
      <c r="B20" s="23"/>
      <c r="C20" s="34" t="s">
        <v>21</v>
      </c>
      <c r="D20" s="1846" t="s">
        <v>1609</v>
      </c>
      <c r="E20" s="1847"/>
      <c r="F20" s="1847"/>
      <c r="G20" s="1847"/>
      <c r="H20" s="23"/>
      <c r="I20" s="23"/>
      <c r="J20" s="23"/>
      <c r="K20" s="23"/>
    </row>
    <row r="21" spans="1:11" ht="15" customHeight="1">
      <c r="A21" s="23"/>
      <c r="B21" s="23"/>
      <c r="C21" s="35"/>
      <c r="D21" s="36">
        <v>2023</v>
      </c>
      <c r="E21" s="36">
        <v>2024</v>
      </c>
      <c r="F21" s="36">
        <v>2025</v>
      </c>
      <c r="G21" s="36">
        <v>2026</v>
      </c>
      <c r="H21" s="23"/>
      <c r="I21" s="23"/>
      <c r="J21" s="23"/>
      <c r="K21" s="23"/>
    </row>
    <row r="22" spans="1:11" ht="15" customHeight="1">
      <c r="A22" s="23"/>
      <c r="B22" s="23"/>
      <c r="C22" s="37"/>
      <c r="D22" s="38" t="s">
        <v>22</v>
      </c>
      <c r="E22" s="38" t="s">
        <v>23</v>
      </c>
      <c r="F22" s="38" t="s">
        <v>23</v>
      </c>
      <c r="G22" s="38" t="s">
        <v>23</v>
      </c>
      <c r="H22" s="23"/>
      <c r="I22" s="23"/>
      <c r="J22" s="23"/>
      <c r="K22" s="23"/>
    </row>
    <row r="23" spans="1:11" ht="14.1" customHeight="1">
      <c r="A23" s="23"/>
      <c r="B23" s="23"/>
      <c r="C23" s="27" t="s">
        <v>33</v>
      </c>
      <c r="D23" s="31" t="s">
        <v>1610</v>
      </c>
      <c r="E23" s="31" t="s">
        <v>1611</v>
      </c>
      <c r="F23" s="31" t="s">
        <v>1611</v>
      </c>
      <c r="G23" s="31" t="s">
        <v>1611</v>
      </c>
      <c r="H23" s="23"/>
      <c r="I23" s="23"/>
      <c r="J23" s="23"/>
      <c r="K23" s="23"/>
    </row>
    <row r="24" spans="1:11" ht="14.1" customHeight="1">
      <c r="A24" s="23"/>
      <c r="B24" s="23"/>
      <c r="C24" s="27" t="s">
        <v>35</v>
      </c>
      <c r="D24" s="31" t="s">
        <v>1612</v>
      </c>
      <c r="E24" s="31" t="s">
        <v>1613</v>
      </c>
      <c r="F24" s="31" t="s">
        <v>1614</v>
      </c>
      <c r="G24" s="31" t="s">
        <v>1614</v>
      </c>
      <c r="H24" s="23"/>
      <c r="I24" s="23"/>
      <c r="J24" s="23"/>
      <c r="K24" s="23"/>
    </row>
    <row r="25" spans="1:11" ht="14.1" customHeight="1">
      <c r="A25" s="23"/>
      <c r="B25" s="23"/>
      <c r="C25" s="27" t="s">
        <v>40</v>
      </c>
      <c r="D25" s="31" t="s">
        <v>1615</v>
      </c>
      <c r="E25" s="31" t="s">
        <v>1616</v>
      </c>
      <c r="F25" s="31" t="s">
        <v>1617</v>
      </c>
      <c r="G25" s="31" t="s">
        <v>1617</v>
      </c>
      <c r="H25" s="23"/>
      <c r="I25" s="23"/>
      <c r="J25" s="23"/>
      <c r="K25" s="23"/>
    </row>
    <row r="26" spans="1:11" ht="14.1" customHeight="1">
      <c r="A26" s="23"/>
      <c r="B26" s="23"/>
      <c r="C26" s="27" t="s">
        <v>41</v>
      </c>
      <c r="D26" s="31" t="s">
        <v>18</v>
      </c>
      <c r="E26" s="31" t="s">
        <v>1618</v>
      </c>
      <c r="F26" s="31" t="s">
        <v>42</v>
      </c>
      <c r="G26" s="31" t="s">
        <v>42</v>
      </c>
      <c r="H26" s="23"/>
      <c r="I26" s="23"/>
      <c r="J26" s="23"/>
      <c r="K26" s="23"/>
    </row>
    <row r="27" spans="1:11" ht="14.1" customHeight="1">
      <c r="A27" s="23"/>
      <c r="B27" s="23"/>
      <c r="C27" s="27" t="s">
        <v>43</v>
      </c>
      <c r="D27" s="31" t="s">
        <v>18</v>
      </c>
      <c r="E27" s="31" t="s">
        <v>1619</v>
      </c>
      <c r="F27" s="31" t="s">
        <v>1620</v>
      </c>
      <c r="G27" s="31" t="s">
        <v>42</v>
      </c>
      <c r="H27" s="23"/>
      <c r="I27" s="23"/>
      <c r="J27" s="23"/>
      <c r="K27" s="23"/>
    </row>
    <row r="28" spans="1:11" ht="14.1" customHeight="1">
      <c r="A28" s="23"/>
      <c r="B28" s="23"/>
      <c r="C28" s="27" t="s">
        <v>47</v>
      </c>
      <c r="D28" s="31" t="s">
        <v>18</v>
      </c>
      <c r="E28" s="31" t="s">
        <v>1621</v>
      </c>
      <c r="F28" s="31" t="s">
        <v>1620</v>
      </c>
      <c r="G28" s="31" t="s">
        <v>42</v>
      </c>
      <c r="H28" s="23"/>
      <c r="I28" s="23"/>
      <c r="J28" s="23"/>
      <c r="K28" s="23"/>
    </row>
    <row r="29" spans="1:11" ht="14.1" customHeight="1">
      <c r="A29" s="23"/>
      <c r="B29" s="23"/>
      <c r="C29" s="1848" t="s">
        <v>24</v>
      </c>
      <c r="D29" s="1849"/>
      <c r="E29" s="1849"/>
      <c r="F29" s="1849"/>
      <c r="G29" s="1849"/>
      <c r="H29" s="23"/>
      <c r="I29" s="23"/>
      <c r="J29" s="23"/>
      <c r="K29" s="23"/>
    </row>
    <row r="30" spans="1:11" ht="14.1" customHeight="1">
      <c r="A30" s="23"/>
      <c r="B30" s="23"/>
      <c r="C30" s="35"/>
      <c r="D30" s="36">
        <v>2023</v>
      </c>
      <c r="E30" s="36">
        <v>2024</v>
      </c>
      <c r="F30" s="36">
        <v>2025</v>
      </c>
      <c r="G30" s="36">
        <v>2026</v>
      </c>
      <c r="H30" s="23"/>
      <c r="I30" s="23"/>
      <c r="J30" s="23"/>
      <c r="K30" s="23"/>
    </row>
    <row r="31" spans="1:11" ht="14.1" customHeight="1">
      <c r="A31" s="23"/>
      <c r="B31" s="23"/>
      <c r="C31" s="37"/>
      <c r="D31" s="38" t="s">
        <v>22</v>
      </c>
      <c r="E31" s="38" t="s">
        <v>23</v>
      </c>
      <c r="F31" s="38" t="s">
        <v>23</v>
      </c>
      <c r="G31" s="38" t="s">
        <v>23</v>
      </c>
      <c r="H31" s="23"/>
      <c r="I31" s="23"/>
      <c r="J31" s="23"/>
      <c r="K31" s="23"/>
    </row>
    <row r="32" spans="1:11" ht="14.1" customHeight="1">
      <c r="A32" s="23"/>
      <c r="B32" s="23"/>
      <c r="C32" s="39" t="s">
        <v>48</v>
      </c>
      <c r="D32" s="40">
        <v>0</v>
      </c>
      <c r="E32" s="40">
        <v>479000000</v>
      </c>
      <c r="F32" s="40">
        <v>496485000</v>
      </c>
      <c r="G32" s="40">
        <v>496485000</v>
      </c>
      <c r="H32" s="23"/>
      <c r="I32" s="23"/>
      <c r="J32" s="23"/>
      <c r="K32" s="23"/>
    </row>
    <row r="33" spans="1:11" ht="14.1" customHeight="1">
      <c r="A33" s="23"/>
      <c r="B33" s="23"/>
      <c r="C33" s="39" t="s">
        <v>49</v>
      </c>
      <c r="D33" s="40">
        <v>0</v>
      </c>
      <c r="E33" s="40">
        <v>479000000</v>
      </c>
      <c r="F33" s="40">
        <v>496485000</v>
      </c>
      <c r="G33" s="40">
        <v>496485000</v>
      </c>
      <c r="H33" s="23"/>
      <c r="I33" s="23"/>
      <c r="J33" s="23"/>
      <c r="K33" s="23"/>
    </row>
    <row r="34" spans="1:11" ht="14.1" customHeight="1">
      <c r="A34" s="23"/>
      <c r="B34" s="23"/>
      <c r="C34" s="39" t="s">
        <v>50</v>
      </c>
      <c r="D34" s="40">
        <v>0</v>
      </c>
      <c r="E34" s="40">
        <v>0</v>
      </c>
      <c r="F34" s="40">
        <v>0</v>
      </c>
      <c r="G34" s="40">
        <v>0</v>
      </c>
      <c r="H34" s="23"/>
      <c r="I34" s="23"/>
      <c r="J34" s="23"/>
      <c r="K34" s="23"/>
    </row>
    <row r="35" spans="1:11" ht="14.1" customHeight="1">
      <c r="A35" s="23"/>
      <c r="B35" s="23"/>
      <c r="C35" s="39" t="s">
        <v>51</v>
      </c>
      <c r="D35" s="40">
        <v>0</v>
      </c>
      <c r="E35" s="40">
        <v>71900000</v>
      </c>
      <c r="F35" s="40">
        <v>71900000</v>
      </c>
      <c r="G35" s="40">
        <v>71900000</v>
      </c>
      <c r="H35" s="23"/>
      <c r="I35" s="23"/>
      <c r="J35" s="23"/>
      <c r="K35" s="23"/>
    </row>
    <row r="36" spans="1:11" ht="14.1" customHeight="1">
      <c r="A36" s="23"/>
      <c r="B36" s="23"/>
      <c r="C36" s="39" t="s">
        <v>49</v>
      </c>
      <c r="D36" s="40">
        <v>0</v>
      </c>
      <c r="E36" s="40">
        <v>71900000</v>
      </c>
      <c r="F36" s="40">
        <v>71900000</v>
      </c>
      <c r="G36" s="40">
        <v>71900000</v>
      </c>
      <c r="H36" s="23"/>
      <c r="I36" s="23"/>
      <c r="J36" s="23"/>
      <c r="K36" s="23"/>
    </row>
    <row r="37" spans="1:11" ht="14.1" customHeight="1">
      <c r="A37" s="23"/>
      <c r="B37" s="23"/>
      <c r="C37" s="39" t="s">
        <v>50</v>
      </c>
      <c r="D37" s="40">
        <v>0</v>
      </c>
      <c r="E37" s="40">
        <v>0</v>
      </c>
      <c r="F37" s="40">
        <v>0</v>
      </c>
      <c r="G37" s="40">
        <v>0</v>
      </c>
      <c r="H37" s="23"/>
      <c r="I37" s="23"/>
      <c r="J37" s="23"/>
      <c r="K37" s="23"/>
    </row>
    <row r="38" spans="1:11" ht="14.1" customHeight="1">
      <c r="A38" s="23"/>
      <c r="B38" s="23"/>
      <c r="C38" s="39" t="s">
        <v>52</v>
      </c>
      <c r="D38" s="40">
        <v>0</v>
      </c>
      <c r="E38" s="40">
        <v>65900000</v>
      </c>
      <c r="F38" s="40">
        <v>65900000</v>
      </c>
      <c r="G38" s="40">
        <v>65900000</v>
      </c>
      <c r="H38" s="23"/>
      <c r="I38" s="23"/>
      <c r="J38" s="23"/>
      <c r="K38" s="23"/>
    </row>
    <row r="39" spans="1:11" ht="14.1" customHeight="1">
      <c r="A39" s="23"/>
      <c r="B39" s="23"/>
      <c r="C39" s="39" t="s">
        <v>49</v>
      </c>
      <c r="D39" s="40">
        <v>0</v>
      </c>
      <c r="E39" s="40">
        <v>65900000</v>
      </c>
      <c r="F39" s="40">
        <v>65900000</v>
      </c>
      <c r="G39" s="40">
        <v>65900000</v>
      </c>
      <c r="H39" s="23"/>
      <c r="I39" s="23"/>
      <c r="J39" s="23"/>
      <c r="K39" s="23"/>
    </row>
    <row r="40" spans="1:11" ht="14.1" customHeight="1">
      <c r="A40" s="23"/>
      <c r="B40" s="23"/>
      <c r="C40" s="39" t="s">
        <v>50</v>
      </c>
      <c r="D40" s="40">
        <v>0</v>
      </c>
      <c r="E40" s="40">
        <v>0</v>
      </c>
      <c r="F40" s="40">
        <v>0</v>
      </c>
      <c r="G40" s="40">
        <v>0</v>
      </c>
      <c r="H40" s="23"/>
      <c r="I40" s="23"/>
      <c r="J40" s="23"/>
      <c r="K40" s="23"/>
    </row>
    <row r="41" spans="1:11" ht="14.1" customHeight="1">
      <c r="A41" s="23"/>
      <c r="B41" s="23"/>
      <c r="C41" s="39" t="s">
        <v>53</v>
      </c>
      <c r="D41" s="40">
        <v>0</v>
      </c>
      <c r="E41" s="40">
        <v>0</v>
      </c>
      <c r="F41" s="40">
        <v>0</v>
      </c>
      <c r="G41" s="40">
        <v>0</v>
      </c>
      <c r="H41" s="23"/>
      <c r="I41" s="23"/>
      <c r="J41" s="23"/>
      <c r="K41" s="23"/>
    </row>
    <row r="42" spans="1:11" ht="14.1" customHeight="1">
      <c r="A42" s="23"/>
      <c r="B42" s="23"/>
      <c r="C42" s="39" t="s">
        <v>49</v>
      </c>
      <c r="D42" s="40">
        <v>0</v>
      </c>
      <c r="E42" s="40">
        <v>0</v>
      </c>
      <c r="F42" s="40">
        <v>0</v>
      </c>
      <c r="G42" s="40">
        <v>0</v>
      </c>
      <c r="H42" s="23"/>
      <c r="I42" s="23"/>
      <c r="J42" s="23"/>
      <c r="K42" s="23"/>
    </row>
    <row r="43" spans="1:11" ht="14.1" customHeight="1">
      <c r="A43" s="23"/>
      <c r="B43" s="23"/>
      <c r="C43" s="39" t="s">
        <v>50</v>
      </c>
      <c r="D43" s="40">
        <v>0</v>
      </c>
      <c r="E43" s="40">
        <v>0</v>
      </c>
      <c r="F43" s="40">
        <v>0</v>
      </c>
      <c r="G43" s="40">
        <v>0</v>
      </c>
      <c r="H43" s="23"/>
      <c r="I43" s="23"/>
      <c r="J43" s="23"/>
      <c r="K43" s="23"/>
    </row>
    <row r="44" spans="1:11" ht="14.1" customHeight="1">
      <c r="A44" s="23"/>
      <c r="B44" s="23"/>
      <c r="C44" s="39" t="s">
        <v>54</v>
      </c>
      <c r="D44" s="40">
        <v>0</v>
      </c>
      <c r="E44" s="40">
        <v>0</v>
      </c>
      <c r="F44" s="40">
        <v>0</v>
      </c>
      <c r="G44" s="40">
        <v>0</v>
      </c>
      <c r="H44" s="23"/>
      <c r="I44" s="23"/>
      <c r="J44" s="23"/>
      <c r="K44" s="23"/>
    </row>
    <row r="45" spans="1:11" ht="14.1" customHeight="1">
      <c r="A45" s="23"/>
      <c r="B45" s="23"/>
      <c r="C45" s="39" t="s">
        <v>49</v>
      </c>
      <c r="D45" s="40">
        <v>0</v>
      </c>
      <c r="E45" s="40">
        <v>0</v>
      </c>
      <c r="F45" s="40">
        <v>0</v>
      </c>
      <c r="G45" s="40">
        <v>0</v>
      </c>
      <c r="H45" s="23"/>
      <c r="I45" s="23"/>
      <c r="J45" s="23"/>
      <c r="K45" s="23"/>
    </row>
    <row r="46" spans="1:11" ht="14.1" customHeight="1">
      <c r="A46" s="23"/>
      <c r="B46" s="23"/>
      <c r="C46" s="39" t="s">
        <v>50</v>
      </c>
      <c r="D46" s="40">
        <v>0</v>
      </c>
      <c r="E46" s="40">
        <v>0</v>
      </c>
      <c r="F46" s="40">
        <v>0</v>
      </c>
      <c r="G46" s="40">
        <v>0</v>
      </c>
      <c r="H46" s="23"/>
      <c r="I46" s="23"/>
      <c r="J46" s="23"/>
      <c r="K46" s="23"/>
    </row>
    <row r="47" spans="1:11" ht="14.1" customHeight="1">
      <c r="A47" s="23"/>
      <c r="B47" s="23"/>
      <c r="C47" s="39" t="s">
        <v>55</v>
      </c>
      <c r="D47" s="40">
        <v>0</v>
      </c>
      <c r="E47" s="40">
        <v>0</v>
      </c>
      <c r="F47" s="40">
        <v>0</v>
      </c>
      <c r="G47" s="40">
        <v>0</v>
      </c>
      <c r="H47" s="23"/>
      <c r="I47" s="23"/>
      <c r="J47" s="23"/>
      <c r="K47" s="23"/>
    </row>
    <row r="48" spans="1:11" ht="14.1" customHeight="1">
      <c r="A48" s="23"/>
      <c r="B48" s="23"/>
      <c r="C48" s="39" t="s">
        <v>49</v>
      </c>
      <c r="D48" s="40">
        <v>0</v>
      </c>
      <c r="E48" s="40">
        <v>0</v>
      </c>
      <c r="F48" s="40">
        <v>0</v>
      </c>
      <c r="G48" s="40">
        <v>0</v>
      </c>
      <c r="H48" s="23"/>
      <c r="I48" s="23"/>
      <c r="J48" s="23"/>
      <c r="K48" s="23"/>
    </row>
    <row r="49" spans="1:11" ht="14.1" customHeight="1">
      <c r="A49" s="23"/>
      <c r="B49" s="23"/>
      <c r="C49" s="39" t="s">
        <v>50</v>
      </c>
      <c r="D49" s="40">
        <v>0</v>
      </c>
      <c r="E49" s="40">
        <v>0</v>
      </c>
      <c r="F49" s="40">
        <v>0</v>
      </c>
      <c r="G49" s="40">
        <v>0</v>
      </c>
      <c r="H49" s="23"/>
      <c r="I49" s="23"/>
      <c r="J49" s="23"/>
      <c r="K49" s="23"/>
    </row>
    <row r="50" spans="1:11" ht="14.1" customHeight="1">
      <c r="A50" s="23"/>
      <c r="B50" s="23"/>
      <c r="C50" s="39" t="s">
        <v>56</v>
      </c>
      <c r="D50" s="40">
        <v>0</v>
      </c>
      <c r="E50" s="40">
        <v>0</v>
      </c>
      <c r="F50" s="40">
        <v>0</v>
      </c>
      <c r="G50" s="40">
        <v>0</v>
      </c>
      <c r="H50" s="23"/>
      <c r="I50" s="23"/>
      <c r="J50" s="23"/>
      <c r="K50" s="23"/>
    </row>
    <row r="51" spans="1:11" ht="14.1" customHeight="1">
      <c r="A51" s="23"/>
      <c r="B51" s="23"/>
      <c r="C51" s="39" t="s">
        <v>49</v>
      </c>
      <c r="D51" s="40">
        <v>0</v>
      </c>
      <c r="E51" s="40">
        <v>0</v>
      </c>
      <c r="F51" s="40">
        <v>0</v>
      </c>
      <c r="G51" s="40">
        <v>0</v>
      </c>
      <c r="H51" s="23"/>
      <c r="I51" s="23"/>
      <c r="J51" s="23"/>
      <c r="K51" s="23"/>
    </row>
    <row r="52" spans="1:11" ht="14.1" customHeight="1">
      <c r="A52" s="23"/>
      <c r="B52" s="23"/>
      <c r="C52" s="39" t="s">
        <v>50</v>
      </c>
      <c r="D52" s="40">
        <v>0</v>
      </c>
      <c r="E52" s="40">
        <v>0</v>
      </c>
      <c r="F52" s="40">
        <v>0</v>
      </c>
      <c r="G52" s="40">
        <v>0</v>
      </c>
      <c r="H52" s="23"/>
      <c r="I52" s="23"/>
      <c r="J52" s="23"/>
      <c r="K52" s="23"/>
    </row>
    <row r="53" spans="1:11" ht="14.1" customHeight="1">
      <c r="A53" s="23"/>
      <c r="B53" s="23"/>
      <c r="C53" s="39" t="s">
        <v>57</v>
      </c>
      <c r="D53" s="40">
        <v>0</v>
      </c>
      <c r="E53" s="40">
        <v>0</v>
      </c>
      <c r="F53" s="40">
        <v>0</v>
      </c>
      <c r="G53" s="40">
        <v>0</v>
      </c>
      <c r="H53" s="23"/>
      <c r="I53" s="23"/>
      <c r="J53" s="23"/>
      <c r="K53" s="23"/>
    </row>
    <row r="54" spans="1:11" ht="14.1" customHeight="1">
      <c r="A54" s="23"/>
      <c r="B54" s="23"/>
      <c r="C54" s="39" t="s">
        <v>49</v>
      </c>
      <c r="D54" s="40">
        <v>0</v>
      </c>
      <c r="E54" s="40">
        <v>0</v>
      </c>
      <c r="F54" s="40">
        <v>0</v>
      </c>
      <c r="G54" s="40">
        <v>0</v>
      </c>
      <c r="H54" s="23"/>
      <c r="I54" s="23"/>
      <c r="J54" s="23"/>
      <c r="K54" s="23"/>
    </row>
    <row r="55" spans="1:11" ht="14.1" customHeight="1">
      <c r="A55" s="23"/>
      <c r="B55" s="23"/>
      <c r="C55" s="39" t="s">
        <v>58</v>
      </c>
      <c r="D55" s="40">
        <v>0</v>
      </c>
      <c r="E55" s="40">
        <v>0</v>
      </c>
      <c r="F55" s="40">
        <v>0</v>
      </c>
      <c r="G55" s="40">
        <v>0</v>
      </c>
      <c r="H55" s="23"/>
      <c r="I55" s="23"/>
      <c r="J55" s="23"/>
      <c r="K55" s="23"/>
    </row>
    <row r="56" spans="1:11" ht="14.1" customHeight="1">
      <c r="A56" s="23"/>
      <c r="B56" s="23"/>
      <c r="C56" s="39" t="s">
        <v>59</v>
      </c>
      <c r="D56" s="40">
        <v>0</v>
      </c>
      <c r="E56" s="40">
        <v>0</v>
      </c>
      <c r="F56" s="40">
        <v>0</v>
      </c>
      <c r="G56" s="40">
        <v>0</v>
      </c>
      <c r="H56" s="23"/>
      <c r="I56" s="23"/>
      <c r="J56" s="23"/>
      <c r="K56" s="23"/>
    </row>
    <row r="57" spans="1:11" ht="14.1" customHeight="1">
      <c r="A57" s="23"/>
      <c r="B57" s="23"/>
      <c r="C57" s="39" t="s">
        <v>60</v>
      </c>
      <c r="D57" s="40">
        <v>0</v>
      </c>
      <c r="E57" s="40">
        <v>0</v>
      </c>
      <c r="F57" s="40">
        <v>0</v>
      </c>
      <c r="G57" s="40">
        <v>0</v>
      </c>
      <c r="H57" s="23"/>
      <c r="I57" s="23"/>
      <c r="J57" s="23"/>
      <c r="K57" s="23"/>
    </row>
    <row r="58" spans="1:11" ht="14.1" customHeight="1">
      <c r="A58" s="23"/>
      <c r="B58" s="23"/>
      <c r="C58" s="39" t="s">
        <v>61</v>
      </c>
      <c r="D58" s="40">
        <v>0</v>
      </c>
      <c r="E58" s="40">
        <v>0</v>
      </c>
      <c r="F58" s="40">
        <v>0</v>
      </c>
      <c r="G58" s="40">
        <v>0</v>
      </c>
      <c r="H58" s="23"/>
      <c r="I58" s="23"/>
      <c r="J58" s="23"/>
      <c r="K58" s="23"/>
    </row>
    <row r="59" spans="1:11" ht="14.1" customHeight="1">
      <c r="A59" s="23"/>
      <c r="B59" s="23"/>
      <c r="C59" s="39" t="s">
        <v>62</v>
      </c>
      <c r="D59" s="40">
        <v>0</v>
      </c>
      <c r="E59" s="40">
        <v>0</v>
      </c>
      <c r="F59" s="40">
        <v>0</v>
      </c>
      <c r="G59" s="40">
        <v>0</v>
      </c>
      <c r="H59" s="23"/>
      <c r="I59" s="23"/>
      <c r="J59" s="23"/>
      <c r="K59" s="23"/>
    </row>
    <row r="60" spans="1:11" ht="14.1" customHeight="1">
      <c r="A60" s="23"/>
      <c r="B60" s="23"/>
      <c r="C60" s="39" t="s">
        <v>49</v>
      </c>
      <c r="D60" s="40">
        <v>0</v>
      </c>
      <c r="E60" s="40">
        <v>0</v>
      </c>
      <c r="F60" s="40">
        <v>0</v>
      </c>
      <c r="G60" s="40">
        <v>0</v>
      </c>
      <c r="H60" s="23"/>
      <c r="I60" s="23"/>
      <c r="J60" s="23"/>
      <c r="K60" s="23"/>
    </row>
    <row r="61" spans="1:11" ht="14.1" customHeight="1">
      <c r="A61" s="23"/>
      <c r="B61" s="23"/>
      <c r="C61" s="39" t="s">
        <v>58</v>
      </c>
      <c r="D61" s="40">
        <v>0</v>
      </c>
      <c r="E61" s="40">
        <v>0</v>
      </c>
      <c r="F61" s="40">
        <v>0</v>
      </c>
      <c r="G61" s="40">
        <v>0</v>
      </c>
      <c r="H61" s="23"/>
      <c r="I61" s="23"/>
      <c r="J61" s="23"/>
      <c r="K61" s="23"/>
    </row>
    <row r="62" spans="1:11" ht="14.1" customHeight="1">
      <c r="A62" s="23"/>
      <c r="B62" s="23"/>
      <c r="C62" s="39" t="s">
        <v>59</v>
      </c>
      <c r="D62" s="40">
        <v>0</v>
      </c>
      <c r="E62" s="40">
        <v>0</v>
      </c>
      <c r="F62" s="40">
        <v>0</v>
      </c>
      <c r="G62" s="40">
        <v>0</v>
      </c>
      <c r="H62" s="23"/>
      <c r="I62" s="23"/>
      <c r="J62" s="23"/>
      <c r="K62" s="23"/>
    </row>
    <row r="63" spans="1:11" ht="14.1" customHeight="1">
      <c r="A63" s="23"/>
      <c r="B63" s="23"/>
      <c r="C63" s="39" t="s">
        <v>60</v>
      </c>
      <c r="D63" s="40">
        <v>0</v>
      </c>
      <c r="E63" s="40">
        <v>0</v>
      </c>
      <c r="F63" s="40">
        <v>0</v>
      </c>
      <c r="G63" s="40">
        <v>0</v>
      </c>
      <c r="H63" s="23"/>
      <c r="I63" s="23"/>
      <c r="J63" s="23"/>
      <c r="K63" s="23"/>
    </row>
    <row r="64" spans="1:11" ht="14.1" customHeight="1">
      <c r="A64" s="23"/>
      <c r="B64" s="23"/>
      <c r="C64" s="39" t="s">
        <v>61</v>
      </c>
      <c r="D64" s="40">
        <v>0</v>
      </c>
      <c r="E64" s="40">
        <v>0</v>
      </c>
      <c r="F64" s="40">
        <v>0</v>
      </c>
      <c r="G64" s="40">
        <v>0</v>
      </c>
      <c r="H64" s="23"/>
      <c r="I64" s="23"/>
      <c r="J64" s="23"/>
      <c r="K64" s="23"/>
    </row>
    <row r="65" spans="1:11" ht="14.1" customHeight="1">
      <c r="A65" s="23"/>
      <c r="B65" s="23"/>
      <c r="C65" s="39" t="s">
        <v>63</v>
      </c>
      <c r="D65" s="40">
        <v>0</v>
      </c>
      <c r="E65" s="40">
        <v>0</v>
      </c>
      <c r="F65" s="40">
        <v>0</v>
      </c>
      <c r="G65" s="40">
        <v>0</v>
      </c>
      <c r="H65" s="23"/>
      <c r="I65" s="23"/>
      <c r="J65" s="23"/>
      <c r="K65" s="23"/>
    </row>
    <row r="66" spans="1:11" ht="14.1" customHeight="1">
      <c r="A66" s="23"/>
      <c r="B66" s="23"/>
      <c r="C66" s="39" t="s">
        <v>49</v>
      </c>
      <c r="D66" s="40">
        <v>0</v>
      </c>
      <c r="E66" s="40">
        <v>0</v>
      </c>
      <c r="F66" s="40">
        <v>0</v>
      </c>
      <c r="G66" s="40">
        <v>0</v>
      </c>
      <c r="H66" s="23"/>
      <c r="I66" s="23"/>
      <c r="J66" s="23"/>
      <c r="K66" s="23"/>
    </row>
    <row r="67" spans="1:11" ht="14.1" customHeight="1">
      <c r="A67" s="23"/>
      <c r="B67" s="23"/>
      <c r="C67" s="39" t="s">
        <v>58</v>
      </c>
      <c r="D67" s="40">
        <v>0</v>
      </c>
      <c r="E67" s="40">
        <v>0</v>
      </c>
      <c r="F67" s="40">
        <v>0</v>
      </c>
      <c r="G67" s="40">
        <v>0</v>
      </c>
      <c r="H67" s="23"/>
      <c r="I67" s="23"/>
      <c r="J67" s="23"/>
      <c r="K67" s="23"/>
    </row>
    <row r="68" spans="1:11" ht="14.1" customHeight="1">
      <c r="A68" s="23"/>
      <c r="B68" s="23"/>
      <c r="C68" s="39" t="s">
        <v>59</v>
      </c>
      <c r="D68" s="40">
        <v>0</v>
      </c>
      <c r="E68" s="40">
        <v>0</v>
      </c>
      <c r="F68" s="40">
        <v>0</v>
      </c>
      <c r="G68" s="40">
        <v>0</v>
      </c>
      <c r="H68" s="23"/>
      <c r="I68" s="23"/>
      <c r="J68" s="23"/>
      <c r="K68" s="23"/>
    </row>
    <row r="69" spans="1:11" ht="14.1" customHeight="1">
      <c r="A69" s="23"/>
      <c r="B69" s="23"/>
      <c r="C69" s="39" t="s">
        <v>60</v>
      </c>
      <c r="D69" s="40">
        <v>0</v>
      </c>
      <c r="E69" s="40">
        <v>0</v>
      </c>
      <c r="F69" s="40">
        <v>0</v>
      </c>
      <c r="G69" s="40">
        <v>0</v>
      </c>
      <c r="H69" s="23"/>
      <c r="I69" s="23"/>
      <c r="J69" s="23"/>
      <c r="K69" s="23"/>
    </row>
    <row r="70" spans="1:11" ht="14.1" customHeight="1">
      <c r="A70" s="23"/>
      <c r="B70" s="23"/>
      <c r="C70" s="39" t="s">
        <v>61</v>
      </c>
      <c r="D70" s="40">
        <v>0</v>
      </c>
      <c r="E70" s="40">
        <v>0</v>
      </c>
      <c r="F70" s="40">
        <v>0</v>
      </c>
      <c r="G70" s="40">
        <v>0</v>
      </c>
      <c r="H70" s="23"/>
      <c r="I70" s="23"/>
      <c r="J70" s="23"/>
      <c r="K70" s="23"/>
    </row>
    <row r="71" spans="1:11" ht="14.1" customHeight="1">
      <c r="A71" s="23"/>
      <c r="B71" s="23"/>
      <c r="C71" s="39" t="s">
        <v>64</v>
      </c>
      <c r="D71" s="40">
        <v>0</v>
      </c>
      <c r="E71" s="40">
        <v>0</v>
      </c>
      <c r="F71" s="40">
        <v>0</v>
      </c>
      <c r="G71" s="40">
        <v>0</v>
      </c>
      <c r="H71" s="23"/>
      <c r="I71" s="23"/>
      <c r="J71" s="23"/>
      <c r="K71" s="23"/>
    </row>
    <row r="72" spans="1:11" ht="14.1" customHeight="1">
      <c r="A72" s="23"/>
      <c r="B72" s="23"/>
      <c r="C72" s="39" t="s">
        <v>65</v>
      </c>
      <c r="D72" s="40">
        <v>0</v>
      </c>
      <c r="E72" s="40">
        <v>0</v>
      </c>
      <c r="F72" s="40">
        <v>0</v>
      </c>
      <c r="G72" s="40">
        <v>0</v>
      </c>
      <c r="H72" s="23"/>
      <c r="I72" s="23"/>
      <c r="J72" s="23"/>
      <c r="K72" s="23"/>
    </row>
    <row r="73" spans="1:11" ht="14.1" customHeight="1">
      <c r="A73" s="23"/>
      <c r="B73" s="23"/>
      <c r="C73" s="41" t="s">
        <v>25</v>
      </c>
      <c r="D73" s="40">
        <v>0</v>
      </c>
      <c r="E73" s="40">
        <v>616800000</v>
      </c>
      <c r="F73" s="40">
        <v>634285000</v>
      </c>
      <c r="G73" s="40">
        <v>634285000</v>
      </c>
      <c r="H73" s="23"/>
      <c r="I73" s="23"/>
      <c r="J73" s="23"/>
      <c r="K73" s="23"/>
    </row>
    <row r="74" spans="1:11" ht="18" customHeight="1">
      <c r="A74" s="23"/>
      <c r="B74" s="23"/>
      <c r="C74" s="33" t="s">
        <v>19</v>
      </c>
      <c r="D74" s="1850" t="s">
        <v>1622</v>
      </c>
      <c r="E74" s="1851"/>
      <c r="F74" s="1851"/>
      <c r="G74" s="1851"/>
      <c r="H74" s="23"/>
      <c r="I74" s="23"/>
      <c r="J74" s="23"/>
      <c r="K74" s="23"/>
    </row>
    <row r="75" spans="1:11" ht="18" customHeight="1">
      <c r="A75" s="23"/>
      <c r="B75" s="23"/>
      <c r="C75" s="34" t="s">
        <v>20</v>
      </c>
      <c r="D75" s="1846" t="s">
        <v>1623</v>
      </c>
      <c r="E75" s="1847"/>
      <c r="F75" s="1847"/>
      <c r="G75" s="1847"/>
      <c r="H75" s="23"/>
      <c r="I75" s="23"/>
      <c r="J75" s="23"/>
      <c r="K75" s="23"/>
    </row>
    <row r="76" spans="1:11" ht="18" customHeight="1">
      <c r="A76" s="23"/>
      <c r="B76" s="23"/>
      <c r="C76" s="34" t="s">
        <v>21</v>
      </c>
      <c r="D76" s="1846" t="s">
        <v>1624</v>
      </c>
      <c r="E76" s="1847"/>
      <c r="F76" s="1847"/>
      <c r="G76" s="1847"/>
      <c r="H76" s="23"/>
      <c r="I76" s="23"/>
      <c r="J76" s="23"/>
      <c r="K76" s="23"/>
    </row>
    <row r="77" spans="1:11" ht="15" customHeight="1">
      <c r="A77" s="23"/>
      <c r="B77" s="23"/>
      <c r="C77" s="35"/>
      <c r="D77" s="36">
        <v>2023</v>
      </c>
      <c r="E77" s="36">
        <v>2024</v>
      </c>
      <c r="F77" s="36">
        <v>2025</v>
      </c>
      <c r="G77" s="36">
        <v>2026</v>
      </c>
      <c r="H77" s="23"/>
      <c r="I77" s="23"/>
      <c r="J77" s="23"/>
      <c r="K77" s="23"/>
    </row>
    <row r="78" spans="1:11" ht="15" customHeight="1">
      <c r="A78" s="23"/>
      <c r="B78" s="23"/>
      <c r="C78" s="37"/>
      <c r="D78" s="38" t="s">
        <v>22</v>
      </c>
      <c r="E78" s="38" t="s">
        <v>23</v>
      </c>
      <c r="F78" s="38" t="s">
        <v>23</v>
      </c>
      <c r="G78" s="38" t="s">
        <v>23</v>
      </c>
      <c r="H78" s="23"/>
      <c r="I78" s="23"/>
      <c r="J78" s="23"/>
      <c r="K78" s="23"/>
    </row>
    <row r="79" spans="1:11" ht="14.1" customHeight="1">
      <c r="A79" s="23"/>
      <c r="B79" s="23"/>
      <c r="C79" s="27" t="s">
        <v>33</v>
      </c>
      <c r="D79" s="31" t="s">
        <v>1625</v>
      </c>
      <c r="E79" s="31" t="s">
        <v>1626</v>
      </c>
      <c r="F79" s="31" t="s">
        <v>1626</v>
      </c>
      <c r="G79" s="31" t="s">
        <v>1626</v>
      </c>
      <c r="H79" s="23"/>
      <c r="I79" s="23"/>
      <c r="J79" s="23"/>
      <c r="K79" s="23"/>
    </row>
    <row r="80" spans="1:11" ht="14.1" customHeight="1">
      <c r="A80" s="23"/>
      <c r="B80" s="23"/>
      <c r="C80" s="27" t="s">
        <v>35</v>
      </c>
      <c r="D80" s="31" t="s">
        <v>1627</v>
      </c>
      <c r="E80" s="31" t="s">
        <v>1628</v>
      </c>
      <c r="F80" s="31" t="s">
        <v>1629</v>
      </c>
      <c r="G80" s="31" t="s">
        <v>1630</v>
      </c>
      <c r="H80" s="23"/>
      <c r="I80" s="23"/>
      <c r="J80" s="23"/>
      <c r="K80" s="23"/>
    </row>
    <row r="81" spans="1:11" ht="14.1" customHeight="1">
      <c r="A81" s="23"/>
      <c r="B81" s="23"/>
      <c r="C81" s="27" t="s">
        <v>40</v>
      </c>
      <c r="D81" s="31" t="s">
        <v>1631</v>
      </c>
      <c r="E81" s="31" t="s">
        <v>1632</v>
      </c>
      <c r="F81" s="31" t="s">
        <v>1633</v>
      </c>
      <c r="G81" s="31" t="s">
        <v>1634</v>
      </c>
      <c r="H81" s="23"/>
      <c r="I81" s="23"/>
      <c r="J81" s="23"/>
      <c r="K81" s="23"/>
    </row>
    <row r="82" spans="1:11" ht="14.1" customHeight="1">
      <c r="A82" s="23"/>
      <c r="B82" s="23"/>
      <c r="C82" s="27" t="s">
        <v>41</v>
      </c>
      <c r="D82" s="31" t="s">
        <v>18</v>
      </c>
      <c r="E82" s="31" t="s">
        <v>1635</v>
      </c>
      <c r="F82" s="31" t="s">
        <v>42</v>
      </c>
      <c r="G82" s="31" t="s">
        <v>42</v>
      </c>
      <c r="H82" s="23"/>
      <c r="I82" s="23"/>
      <c r="J82" s="23"/>
      <c r="K82" s="23"/>
    </row>
    <row r="83" spans="1:11" ht="14.1" customHeight="1">
      <c r="A83" s="23"/>
      <c r="B83" s="23"/>
      <c r="C83" s="27" t="s">
        <v>43</v>
      </c>
      <c r="D83" s="31" t="s">
        <v>18</v>
      </c>
      <c r="E83" s="31" t="s">
        <v>1636</v>
      </c>
      <c r="F83" s="31" t="s">
        <v>1637</v>
      </c>
      <c r="G83" s="31" t="s">
        <v>1638</v>
      </c>
      <c r="H83" s="23"/>
      <c r="I83" s="23"/>
      <c r="J83" s="23"/>
      <c r="K83" s="23"/>
    </row>
    <row r="84" spans="1:11" ht="14.1" customHeight="1">
      <c r="A84" s="23"/>
      <c r="B84" s="23"/>
      <c r="C84" s="27" t="s">
        <v>47</v>
      </c>
      <c r="D84" s="31" t="s">
        <v>18</v>
      </c>
      <c r="E84" s="31" t="s">
        <v>1639</v>
      </c>
      <c r="F84" s="31" t="s">
        <v>1637</v>
      </c>
      <c r="G84" s="31" t="s">
        <v>1638</v>
      </c>
      <c r="H84" s="23"/>
      <c r="I84" s="23"/>
      <c r="J84" s="23"/>
      <c r="K84" s="23"/>
    </row>
    <row r="85" spans="1:11" ht="14.1" customHeight="1">
      <c r="A85" s="23"/>
      <c r="B85" s="23"/>
      <c r="C85" s="1848" t="s">
        <v>24</v>
      </c>
      <c r="D85" s="1849"/>
      <c r="E85" s="1849"/>
      <c r="F85" s="1849"/>
      <c r="G85" s="1849"/>
      <c r="H85" s="23"/>
      <c r="I85" s="23"/>
      <c r="J85" s="23"/>
      <c r="K85" s="23"/>
    </row>
    <row r="86" spans="1:11" ht="14.1" customHeight="1">
      <c r="A86" s="23"/>
      <c r="B86" s="23"/>
      <c r="C86" s="35"/>
      <c r="D86" s="36">
        <v>2023</v>
      </c>
      <c r="E86" s="36">
        <v>2024</v>
      </c>
      <c r="F86" s="36">
        <v>2025</v>
      </c>
      <c r="G86" s="36">
        <v>2026</v>
      </c>
      <c r="H86" s="23"/>
      <c r="I86" s="23"/>
      <c r="J86" s="23"/>
      <c r="K86" s="23"/>
    </row>
    <row r="87" spans="1:11" ht="14.1" customHeight="1">
      <c r="A87" s="23"/>
      <c r="B87" s="23"/>
      <c r="C87" s="37"/>
      <c r="D87" s="38" t="s">
        <v>22</v>
      </c>
      <c r="E87" s="38" t="s">
        <v>23</v>
      </c>
      <c r="F87" s="38" t="s">
        <v>23</v>
      </c>
      <c r="G87" s="38" t="s">
        <v>23</v>
      </c>
      <c r="H87" s="23"/>
      <c r="I87" s="23"/>
      <c r="J87" s="23"/>
      <c r="K87" s="23"/>
    </row>
    <row r="88" spans="1:11" ht="14.1" customHeight="1">
      <c r="A88" s="23"/>
      <c r="B88" s="23"/>
      <c r="C88" s="39" t="s">
        <v>48</v>
      </c>
      <c r="D88" s="40">
        <v>0</v>
      </c>
      <c r="E88" s="40">
        <v>0</v>
      </c>
      <c r="F88" s="40">
        <v>0</v>
      </c>
      <c r="G88" s="40">
        <v>0</v>
      </c>
      <c r="H88" s="23"/>
      <c r="I88" s="23"/>
      <c r="J88" s="23"/>
      <c r="K88" s="23"/>
    </row>
    <row r="89" spans="1:11" ht="14.1" customHeight="1">
      <c r="A89" s="23"/>
      <c r="B89" s="23"/>
      <c r="C89" s="39" t="s">
        <v>49</v>
      </c>
      <c r="D89" s="40">
        <v>0</v>
      </c>
      <c r="E89" s="40">
        <v>0</v>
      </c>
      <c r="F89" s="40">
        <v>0</v>
      </c>
      <c r="G89" s="40">
        <v>0</v>
      </c>
      <c r="H89" s="23"/>
      <c r="I89" s="23"/>
      <c r="J89" s="23"/>
      <c r="K89" s="23"/>
    </row>
    <row r="90" spans="1:11" ht="14.1" customHeight="1">
      <c r="A90" s="23"/>
      <c r="B90" s="23"/>
      <c r="C90" s="39" t="s">
        <v>50</v>
      </c>
      <c r="D90" s="40">
        <v>0</v>
      </c>
      <c r="E90" s="40">
        <v>0</v>
      </c>
      <c r="F90" s="40">
        <v>0</v>
      </c>
      <c r="G90" s="40">
        <v>0</v>
      </c>
      <c r="H90" s="23"/>
      <c r="I90" s="23"/>
      <c r="J90" s="23"/>
      <c r="K90" s="23"/>
    </row>
    <row r="91" spans="1:11" ht="14.1" customHeight="1">
      <c r="A91" s="23"/>
      <c r="B91" s="23"/>
      <c r="C91" s="39" t="s">
        <v>51</v>
      </c>
      <c r="D91" s="40">
        <v>0</v>
      </c>
      <c r="E91" s="40">
        <v>0</v>
      </c>
      <c r="F91" s="40">
        <v>0</v>
      </c>
      <c r="G91" s="40">
        <v>0</v>
      </c>
      <c r="H91" s="23"/>
      <c r="I91" s="23"/>
      <c r="J91" s="23"/>
      <c r="K91" s="23"/>
    </row>
    <row r="92" spans="1:11" ht="14.1" customHeight="1">
      <c r="A92" s="23"/>
      <c r="B92" s="23"/>
      <c r="C92" s="39" t="s">
        <v>49</v>
      </c>
      <c r="D92" s="40">
        <v>0</v>
      </c>
      <c r="E92" s="40">
        <v>0</v>
      </c>
      <c r="F92" s="40">
        <v>0</v>
      </c>
      <c r="G92" s="40">
        <v>0</v>
      </c>
      <c r="H92" s="23"/>
      <c r="I92" s="23"/>
      <c r="J92" s="23"/>
      <c r="K92" s="23"/>
    </row>
    <row r="93" spans="1:11" ht="14.1" customHeight="1">
      <c r="A93" s="23"/>
      <c r="B93" s="23"/>
      <c r="C93" s="39" t="s">
        <v>50</v>
      </c>
      <c r="D93" s="40">
        <v>0</v>
      </c>
      <c r="E93" s="40">
        <v>0</v>
      </c>
      <c r="F93" s="40">
        <v>0</v>
      </c>
      <c r="G93" s="40">
        <v>0</v>
      </c>
      <c r="H93" s="23"/>
      <c r="I93" s="23"/>
      <c r="J93" s="23"/>
      <c r="K93" s="23"/>
    </row>
    <row r="94" spans="1:11" ht="14.1" customHeight="1">
      <c r="A94" s="23"/>
      <c r="B94" s="23"/>
      <c r="C94" s="39" t="s">
        <v>52</v>
      </c>
      <c r="D94" s="40">
        <v>0</v>
      </c>
      <c r="E94" s="40">
        <v>103100000</v>
      </c>
      <c r="F94" s="40">
        <v>99100000</v>
      </c>
      <c r="G94" s="40">
        <v>102100000</v>
      </c>
      <c r="H94" s="23"/>
      <c r="I94" s="23"/>
      <c r="J94" s="23"/>
      <c r="K94" s="23"/>
    </row>
    <row r="95" spans="1:11" ht="14.1" customHeight="1">
      <c r="A95" s="23"/>
      <c r="B95" s="23"/>
      <c r="C95" s="39" t="s">
        <v>49</v>
      </c>
      <c r="D95" s="40">
        <v>0</v>
      </c>
      <c r="E95" s="40">
        <v>103100000</v>
      </c>
      <c r="F95" s="40">
        <v>99100000</v>
      </c>
      <c r="G95" s="40">
        <v>102100000</v>
      </c>
      <c r="H95" s="23"/>
      <c r="I95" s="23"/>
      <c r="J95" s="23"/>
      <c r="K95" s="23"/>
    </row>
    <row r="96" spans="1:11" ht="14.1" customHeight="1">
      <c r="A96" s="23"/>
      <c r="B96" s="23"/>
      <c r="C96" s="39" t="s">
        <v>50</v>
      </c>
      <c r="D96" s="40">
        <v>0</v>
      </c>
      <c r="E96" s="40">
        <v>0</v>
      </c>
      <c r="F96" s="40">
        <v>0</v>
      </c>
      <c r="G96" s="40">
        <v>0</v>
      </c>
      <c r="H96" s="23"/>
      <c r="I96" s="23"/>
      <c r="J96" s="23"/>
      <c r="K96" s="23"/>
    </row>
    <row r="97" spans="1:11" ht="14.1" customHeight="1">
      <c r="A97" s="23"/>
      <c r="B97" s="23"/>
      <c r="C97" s="39" t="s">
        <v>53</v>
      </c>
      <c r="D97" s="40">
        <v>0</v>
      </c>
      <c r="E97" s="40">
        <v>0</v>
      </c>
      <c r="F97" s="40">
        <v>0</v>
      </c>
      <c r="G97" s="40">
        <v>0</v>
      </c>
      <c r="H97" s="23"/>
      <c r="I97" s="23"/>
      <c r="J97" s="23"/>
      <c r="K97" s="23"/>
    </row>
    <row r="98" spans="1:11" ht="14.1" customHeight="1">
      <c r="A98" s="23"/>
      <c r="B98" s="23"/>
      <c r="C98" s="39" t="s">
        <v>49</v>
      </c>
      <c r="D98" s="40">
        <v>0</v>
      </c>
      <c r="E98" s="40">
        <v>0</v>
      </c>
      <c r="F98" s="40">
        <v>0</v>
      </c>
      <c r="G98" s="40">
        <v>0</v>
      </c>
      <c r="H98" s="23"/>
      <c r="I98" s="23"/>
      <c r="J98" s="23"/>
      <c r="K98" s="23"/>
    </row>
    <row r="99" spans="1:11" ht="14.1" customHeight="1">
      <c r="A99" s="23"/>
      <c r="B99" s="23"/>
      <c r="C99" s="39" t="s">
        <v>50</v>
      </c>
      <c r="D99" s="40">
        <v>0</v>
      </c>
      <c r="E99" s="40">
        <v>0</v>
      </c>
      <c r="F99" s="40">
        <v>0</v>
      </c>
      <c r="G99" s="40">
        <v>0</v>
      </c>
      <c r="H99" s="23"/>
      <c r="I99" s="23"/>
      <c r="J99" s="23"/>
      <c r="K99" s="23"/>
    </row>
    <row r="100" spans="1:11" ht="14.1" customHeight="1">
      <c r="A100" s="23"/>
      <c r="B100" s="23"/>
      <c r="C100" s="39" t="s">
        <v>54</v>
      </c>
      <c r="D100" s="40">
        <v>0</v>
      </c>
      <c r="E100" s="40">
        <v>0</v>
      </c>
      <c r="F100" s="40">
        <v>0</v>
      </c>
      <c r="G100" s="40">
        <v>0</v>
      </c>
      <c r="H100" s="23"/>
      <c r="I100" s="23"/>
      <c r="J100" s="23"/>
      <c r="K100" s="23"/>
    </row>
    <row r="101" spans="1:11" ht="14.1" customHeight="1">
      <c r="A101" s="23"/>
      <c r="B101" s="23"/>
      <c r="C101" s="39" t="s">
        <v>49</v>
      </c>
      <c r="D101" s="40">
        <v>0</v>
      </c>
      <c r="E101" s="40">
        <v>0</v>
      </c>
      <c r="F101" s="40">
        <v>0</v>
      </c>
      <c r="G101" s="40">
        <v>0</v>
      </c>
      <c r="H101" s="23"/>
      <c r="I101" s="23"/>
      <c r="J101" s="23"/>
      <c r="K101" s="23"/>
    </row>
    <row r="102" spans="1:11" ht="14.1" customHeight="1">
      <c r="A102" s="23"/>
      <c r="B102" s="23"/>
      <c r="C102" s="39" t="s">
        <v>50</v>
      </c>
      <c r="D102" s="40">
        <v>0</v>
      </c>
      <c r="E102" s="40">
        <v>0</v>
      </c>
      <c r="F102" s="40">
        <v>0</v>
      </c>
      <c r="G102" s="40">
        <v>0</v>
      </c>
      <c r="H102" s="23"/>
      <c r="I102" s="23"/>
      <c r="J102" s="23"/>
      <c r="K102" s="23"/>
    </row>
    <row r="103" spans="1:11" ht="14.1" customHeight="1">
      <c r="A103" s="23"/>
      <c r="B103" s="23"/>
      <c r="C103" s="39" t="s">
        <v>55</v>
      </c>
      <c r="D103" s="40">
        <v>0</v>
      </c>
      <c r="E103" s="40">
        <v>0</v>
      </c>
      <c r="F103" s="40">
        <v>0</v>
      </c>
      <c r="G103" s="40">
        <v>0</v>
      </c>
      <c r="H103" s="23"/>
      <c r="I103" s="23"/>
      <c r="J103" s="23"/>
      <c r="K103" s="23"/>
    </row>
    <row r="104" spans="1:11" ht="14.1" customHeight="1">
      <c r="A104" s="23"/>
      <c r="B104" s="23"/>
      <c r="C104" s="39" t="s">
        <v>49</v>
      </c>
      <c r="D104" s="40">
        <v>0</v>
      </c>
      <c r="E104" s="40">
        <v>0</v>
      </c>
      <c r="F104" s="40">
        <v>0</v>
      </c>
      <c r="G104" s="40">
        <v>0</v>
      </c>
      <c r="H104" s="23"/>
      <c r="I104" s="23"/>
      <c r="J104" s="23"/>
      <c r="K104" s="23"/>
    </row>
    <row r="105" spans="1:11" ht="14.1" customHeight="1">
      <c r="A105" s="23"/>
      <c r="B105" s="23"/>
      <c r="C105" s="39" t="s">
        <v>50</v>
      </c>
      <c r="D105" s="40">
        <v>0</v>
      </c>
      <c r="E105" s="40">
        <v>0</v>
      </c>
      <c r="F105" s="40">
        <v>0</v>
      </c>
      <c r="G105" s="40">
        <v>0</v>
      </c>
      <c r="H105" s="23"/>
      <c r="I105" s="23"/>
      <c r="J105" s="23"/>
      <c r="K105" s="23"/>
    </row>
    <row r="106" spans="1:11" ht="14.1" customHeight="1">
      <c r="A106" s="23"/>
      <c r="B106" s="23"/>
      <c r="C106" s="39" t="s">
        <v>56</v>
      </c>
      <c r="D106" s="40">
        <v>0</v>
      </c>
      <c r="E106" s="40">
        <v>0</v>
      </c>
      <c r="F106" s="40">
        <v>0</v>
      </c>
      <c r="G106" s="40">
        <v>0</v>
      </c>
      <c r="H106" s="23"/>
      <c r="I106" s="23"/>
      <c r="J106" s="23"/>
      <c r="K106" s="23"/>
    </row>
    <row r="107" spans="1:11" ht="14.1" customHeight="1">
      <c r="A107" s="23"/>
      <c r="B107" s="23"/>
      <c r="C107" s="39" t="s">
        <v>49</v>
      </c>
      <c r="D107" s="40">
        <v>0</v>
      </c>
      <c r="E107" s="40">
        <v>0</v>
      </c>
      <c r="F107" s="40">
        <v>0</v>
      </c>
      <c r="G107" s="40">
        <v>0</v>
      </c>
      <c r="H107" s="23"/>
      <c r="I107" s="23"/>
      <c r="J107" s="23"/>
      <c r="K107" s="23"/>
    </row>
    <row r="108" spans="1:11" ht="14.1" customHeight="1">
      <c r="A108" s="23"/>
      <c r="B108" s="23"/>
      <c r="C108" s="39" t="s">
        <v>50</v>
      </c>
      <c r="D108" s="40">
        <v>0</v>
      </c>
      <c r="E108" s="40">
        <v>0</v>
      </c>
      <c r="F108" s="40">
        <v>0</v>
      </c>
      <c r="G108" s="40">
        <v>0</v>
      </c>
      <c r="H108" s="23"/>
      <c r="I108" s="23"/>
      <c r="J108" s="23"/>
      <c r="K108" s="23"/>
    </row>
    <row r="109" spans="1:11" ht="14.1" customHeight="1">
      <c r="A109" s="23"/>
      <c r="B109" s="23"/>
      <c r="C109" s="39" t="s">
        <v>57</v>
      </c>
      <c r="D109" s="40">
        <v>0</v>
      </c>
      <c r="E109" s="40">
        <v>0</v>
      </c>
      <c r="F109" s="40">
        <v>0</v>
      </c>
      <c r="G109" s="40">
        <v>0</v>
      </c>
      <c r="H109" s="23"/>
      <c r="I109" s="23"/>
      <c r="J109" s="23"/>
      <c r="K109" s="23"/>
    </row>
    <row r="110" spans="1:11" ht="14.1" customHeight="1">
      <c r="A110" s="23"/>
      <c r="B110" s="23"/>
      <c r="C110" s="39" t="s">
        <v>49</v>
      </c>
      <c r="D110" s="40">
        <v>0</v>
      </c>
      <c r="E110" s="40">
        <v>0</v>
      </c>
      <c r="F110" s="40">
        <v>0</v>
      </c>
      <c r="G110" s="40">
        <v>0</v>
      </c>
      <c r="H110" s="23"/>
      <c r="I110" s="23"/>
      <c r="J110" s="23"/>
      <c r="K110" s="23"/>
    </row>
    <row r="111" spans="1:11" ht="14.1" customHeight="1">
      <c r="A111" s="23"/>
      <c r="B111" s="23"/>
      <c r="C111" s="39" t="s">
        <v>58</v>
      </c>
      <c r="D111" s="40">
        <v>0</v>
      </c>
      <c r="E111" s="40">
        <v>0</v>
      </c>
      <c r="F111" s="40">
        <v>0</v>
      </c>
      <c r="G111" s="40">
        <v>0</v>
      </c>
      <c r="H111" s="23"/>
      <c r="I111" s="23"/>
      <c r="J111" s="23"/>
      <c r="K111" s="23"/>
    </row>
    <row r="112" spans="1:11" ht="14.1" customHeight="1">
      <c r="A112" s="23"/>
      <c r="B112" s="23"/>
      <c r="C112" s="39" t="s">
        <v>59</v>
      </c>
      <c r="D112" s="40">
        <v>0</v>
      </c>
      <c r="E112" s="40">
        <v>0</v>
      </c>
      <c r="F112" s="40">
        <v>0</v>
      </c>
      <c r="G112" s="40">
        <v>0</v>
      </c>
      <c r="H112" s="23"/>
      <c r="I112" s="23"/>
      <c r="J112" s="23"/>
      <c r="K112" s="23"/>
    </row>
    <row r="113" spans="1:11" ht="14.1" customHeight="1">
      <c r="A113" s="23"/>
      <c r="B113" s="23"/>
      <c r="C113" s="39" t="s">
        <v>60</v>
      </c>
      <c r="D113" s="40">
        <v>0</v>
      </c>
      <c r="E113" s="40">
        <v>0</v>
      </c>
      <c r="F113" s="40">
        <v>0</v>
      </c>
      <c r="G113" s="40">
        <v>0</v>
      </c>
      <c r="H113" s="23"/>
      <c r="I113" s="23"/>
      <c r="J113" s="23"/>
      <c r="K113" s="23"/>
    </row>
    <row r="114" spans="1:11" ht="14.1" customHeight="1">
      <c r="A114" s="23"/>
      <c r="B114" s="23"/>
      <c r="C114" s="39" t="s">
        <v>61</v>
      </c>
      <c r="D114" s="40">
        <v>0</v>
      </c>
      <c r="E114" s="40">
        <v>0</v>
      </c>
      <c r="F114" s="40">
        <v>0</v>
      </c>
      <c r="G114" s="40">
        <v>0</v>
      </c>
      <c r="H114" s="23"/>
      <c r="I114" s="23"/>
      <c r="J114" s="23"/>
      <c r="K114" s="23"/>
    </row>
    <row r="115" spans="1:11" ht="14.1" customHeight="1">
      <c r="A115" s="23"/>
      <c r="B115" s="23"/>
      <c r="C115" s="39" t="s">
        <v>62</v>
      </c>
      <c r="D115" s="40">
        <v>0</v>
      </c>
      <c r="E115" s="40">
        <v>0</v>
      </c>
      <c r="F115" s="40">
        <v>0</v>
      </c>
      <c r="G115" s="40">
        <v>0</v>
      </c>
      <c r="H115" s="23"/>
      <c r="I115" s="23"/>
      <c r="J115" s="23"/>
      <c r="K115" s="23"/>
    </row>
    <row r="116" spans="1:11" ht="14.1" customHeight="1">
      <c r="A116" s="23"/>
      <c r="B116" s="23"/>
      <c r="C116" s="39" t="s">
        <v>49</v>
      </c>
      <c r="D116" s="40">
        <v>0</v>
      </c>
      <c r="E116" s="40">
        <v>0</v>
      </c>
      <c r="F116" s="40">
        <v>0</v>
      </c>
      <c r="G116" s="40">
        <v>0</v>
      </c>
      <c r="H116" s="23"/>
      <c r="I116" s="23"/>
      <c r="J116" s="23"/>
      <c r="K116" s="23"/>
    </row>
    <row r="117" spans="1:11" ht="14.1" customHeight="1">
      <c r="A117" s="23"/>
      <c r="B117" s="23"/>
      <c r="C117" s="39" t="s">
        <v>58</v>
      </c>
      <c r="D117" s="40">
        <v>0</v>
      </c>
      <c r="E117" s="40">
        <v>0</v>
      </c>
      <c r="F117" s="40">
        <v>0</v>
      </c>
      <c r="G117" s="40">
        <v>0</v>
      </c>
      <c r="H117" s="23"/>
      <c r="I117" s="23"/>
      <c r="J117" s="23"/>
      <c r="K117" s="23"/>
    </row>
    <row r="118" spans="1:11" ht="14.1" customHeight="1">
      <c r="A118" s="23"/>
      <c r="B118" s="23"/>
      <c r="C118" s="39" t="s">
        <v>59</v>
      </c>
      <c r="D118" s="40">
        <v>0</v>
      </c>
      <c r="E118" s="40">
        <v>0</v>
      </c>
      <c r="F118" s="40">
        <v>0</v>
      </c>
      <c r="G118" s="40">
        <v>0</v>
      </c>
      <c r="H118" s="23"/>
      <c r="I118" s="23"/>
      <c r="J118" s="23"/>
      <c r="K118" s="23"/>
    </row>
    <row r="119" spans="1:11" ht="14.1" customHeight="1">
      <c r="A119" s="23"/>
      <c r="B119" s="23"/>
      <c r="C119" s="39" t="s">
        <v>60</v>
      </c>
      <c r="D119" s="40">
        <v>0</v>
      </c>
      <c r="E119" s="40">
        <v>0</v>
      </c>
      <c r="F119" s="40">
        <v>0</v>
      </c>
      <c r="G119" s="40">
        <v>0</v>
      </c>
      <c r="H119" s="23"/>
      <c r="I119" s="23"/>
      <c r="J119" s="23"/>
      <c r="K119" s="23"/>
    </row>
    <row r="120" spans="1:11" ht="14.1" customHeight="1">
      <c r="A120" s="23"/>
      <c r="B120" s="23"/>
      <c r="C120" s="39" t="s">
        <v>61</v>
      </c>
      <c r="D120" s="40">
        <v>0</v>
      </c>
      <c r="E120" s="40">
        <v>0</v>
      </c>
      <c r="F120" s="40">
        <v>0</v>
      </c>
      <c r="G120" s="40">
        <v>0</v>
      </c>
      <c r="H120" s="23"/>
      <c r="I120" s="23"/>
      <c r="J120" s="23"/>
      <c r="K120" s="23"/>
    </row>
    <row r="121" spans="1:11" ht="14.1" customHeight="1">
      <c r="A121" s="23"/>
      <c r="B121" s="23"/>
      <c r="C121" s="39" t="s">
        <v>63</v>
      </c>
      <c r="D121" s="40">
        <v>0</v>
      </c>
      <c r="E121" s="40">
        <v>0</v>
      </c>
      <c r="F121" s="40">
        <v>0</v>
      </c>
      <c r="G121" s="40">
        <v>0</v>
      </c>
      <c r="H121" s="23"/>
      <c r="I121" s="23"/>
      <c r="J121" s="23"/>
      <c r="K121" s="23"/>
    </row>
    <row r="122" spans="1:11" ht="14.1" customHeight="1">
      <c r="A122" s="23"/>
      <c r="B122" s="23"/>
      <c r="C122" s="39" t="s">
        <v>49</v>
      </c>
      <c r="D122" s="40">
        <v>0</v>
      </c>
      <c r="E122" s="40">
        <v>0</v>
      </c>
      <c r="F122" s="40">
        <v>0</v>
      </c>
      <c r="G122" s="40">
        <v>0</v>
      </c>
      <c r="H122" s="23"/>
      <c r="I122" s="23"/>
      <c r="J122" s="23"/>
      <c r="K122" s="23"/>
    </row>
    <row r="123" spans="1:11" ht="14.1" customHeight="1">
      <c r="A123" s="23"/>
      <c r="B123" s="23"/>
      <c r="C123" s="39" t="s">
        <v>58</v>
      </c>
      <c r="D123" s="40">
        <v>0</v>
      </c>
      <c r="E123" s="40">
        <v>0</v>
      </c>
      <c r="F123" s="40">
        <v>0</v>
      </c>
      <c r="G123" s="40">
        <v>0</v>
      </c>
      <c r="H123" s="23"/>
      <c r="I123" s="23"/>
      <c r="J123" s="23"/>
      <c r="K123" s="23"/>
    </row>
    <row r="124" spans="1:11" ht="14.1" customHeight="1">
      <c r="A124" s="23"/>
      <c r="B124" s="23"/>
      <c r="C124" s="39" t="s">
        <v>59</v>
      </c>
      <c r="D124" s="40">
        <v>0</v>
      </c>
      <c r="E124" s="40">
        <v>0</v>
      </c>
      <c r="F124" s="40">
        <v>0</v>
      </c>
      <c r="G124" s="40">
        <v>0</v>
      </c>
      <c r="H124" s="23"/>
      <c r="I124" s="23"/>
      <c r="J124" s="23"/>
      <c r="K124" s="23"/>
    </row>
    <row r="125" spans="1:11" ht="14.1" customHeight="1">
      <c r="A125" s="23"/>
      <c r="B125" s="23"/>
      <c r="C125" s="39" t="s">
        <v>60</v>
      </c>
      <c r="D125" s="40">
        <v>0</v>
      </c>
      <c r="E125" s="40">
        <v>0</v>
      </c>
      <c r="F125" s="40">
        <v>0</v>
      </c>
      <c r="G125" s="40">
        <v>0</v>
      </c>
      <c r="H125" s="23"/>
      <c r="I125" s="23"/>
      <c r="J125" s="23"/>
      <c r="K125" s="23"/>
    </row>
    <row r="126" spans="1:11" ht="14.1" customHeight="1">
      <c r="A126" s="23"/>
      <c r="B126" s="23"/>
      <c r="C126" s="39" t="s">
        <v>61</v>
      </c>
      <c r="D126" s="40">
        <v>0</v>
      </c>
      <c r="E126" s="40">
        <v>0</v>
      </c>
      <c r="F126" s="40">
        <v>0</v>
      </c>
      <c r="G126" s="40">
        <v>0</v>
      </c>
      <c r="H126" s="23"/>
      <c r="I126" s="23"/>
      <c r="J126" s="23"/>
      <c r="K126" s="23"/>
    </row>
    <row r="127" spans="1:11" ht="14.1" customHeight="1">
      <c r="A127" s="23"/>
      <c r="B127" s="23"/>
      <c r="C127" s="39" t="s">
        <v>64</v>
      </c>
      <c r="D127" s="40">
        <v>0</v>
      </c>
      <c r="E127" s="40">
        <v>0</v>
      </c>
      <c r="F127" s="40">
        <v>0</v>
      </c>
      <c r="G127" s="40">
        <v>0</v>
      </c>
      <c r="H127" s="23"/>
      <c r="I127" s="23"/>
      <c r="J127" s="23"/>
      <c r="K127" s="23"/>
    </row>
    <row r="128" spans="1:11" ht="14.1" customHeight="1">
      <c r="A128" s="23"/>
      <c r="B128" s="23"/>
      <c r="C128" s="39" t="s">
        <v>65</v>
      </c>
      <c r="D128" s="40">
        <v>0</v>
      </c>
      <c r="E128" s="40">
        <v>0</v>
      </c>
      <c r="F128" s="40">
        <v>0</v>
      </c>
      <c r="G128" s="40">
        <v>0</v>
      </c>
      <c r="H128" s="23"/>
      <c r="I128" s="23"/>
      <c r="J128" s="23"/>
      <c r="K128" s="23"/>
    </row>
    <row r="129" spans="1:11" ht="14.1" customHeight="1">
      <c r="A129" s="23"/>
      <c r="B129" s="23"/>
      <c r="C129" s="41" t="s">
        <v>25</v>
      </c>
      <c r="D129" s="40">
        <v>0</v>
      </c>
      <c r="E129" s="40">
        <v>103100000</v>
      </c>
      <c r="F129" s="40">
        <v>99100000</v>
      </c>
      <c r="G129" s="40">
        <v>102100000</v>
      </c>
      <c r="H129" s="23"/>
      <c r="I129" s="23"/>
      <c r="J129" s="23"/>
      <c r="K129" s="23"/>
    </row>
    <row r="130" spans="1:11">
      <c r="A130" s="23"/>
      <c r="B130" s="23"/>
      <c r="C130" s="33" t="s">
        <v>19</v>
      </c>
      <c r="D130" s="1850" t="s">
        <v>1640</v>
      </c>
      <c r="E130" s="1851"/>
      <c r="F130" s="1851"/>
      <c r="G130" s="1851"/>
      <c r="H130" s="23"/>
      <c r="I130" s="23"/>
      <c r="J130" s="23"/>
      <c r="K130" s="23"/>
    </row>
    <row r="131" spans="1:11" ht="27" customHeight="1">
      <c r="A131" s="23"/>
      <c r="B131" s="23"/>
      <c r="C131" s="34" t="s">
        <v>20</v>
      </c>
      <c r="D131" s="1846" t="s">
        <v>1641</v>
      </c>
      <c r="E131" s="1847"/>
      <c r="F131" s="1847"/>
      <c r="G131" s="1847"/>
      <c r="H131" s="23"/>
      <c r="I131" s="23"/>
      <c r="J131" s="23"/>
      <c r="K131" s="23"/>
    </row>
    <row r="132" spans="1:11">
      <c r="A132" s="23"/>
      <c r="B132" s="23"/>
      <c r="C132" s="34" t="s">
        <v>21</v>
      </c>
      <c r="D132" s="1846" t="s">
        <v>1642</v>
      </c>
      <c r="E132" s="1847"/>
      <c r="F132" s="1847"/>
      <c r="G132" s="1847"/>
      <c r="H132" s="23"/>
      <c r="I132" s="23"/>
      <c r="J132" s="23"/>
      <c r="K132" s="23"/>
    </row>
    <row r="133" spans="1:11" ht="15" customHeight="1">
      <c r="A133" s="23"/>
      <c r="B133" s="23"/>
      <c r="C133" s="35"/>
      <c r="D133" s="36">
        <v>2023</v>
      </c>
      <c r="E133" s="36">
        <v>2024</v>
      </c>
      <c r="F133" s="36">
        <v>2025</v>
      </c>
      <c r="G133" s="36">
        <v>2026</v>
      </c>
      <c r="H133" s="23"/>
      <c r="I133" s="23"/>
      <c r="J133" s="23"/>
      <c r="K133" s="23"/>
    </row>
    <row r="134" spans="1:11" ht="15" customHeight="1">
      <c r="A134" s="23"/>
      <c r="B134" s="23"/>
      <c r="C134" s="37"/>
      <c r="D134" s="38" t="s">
        <v>22</v>
      </c>
      <c r="E134" s="38" t="s">
        <v>23</v>
      </c>
      <c r="F134" s="38" t="s">
        <v>23</v>
      </c>
      <c r="G134" s="38" t="s">
        <v>23</v>
      </c>
      <c r="H134" s="23"/>
      <c r="I134" s="23"/>
      <c r="J134" s="23"/>
      <c r="K134" s="23"/>
    </row>
    <row r="135" spans="1:11" ht="14.1" customHeight="1">
      <c r="A135" s="23"/>
      <c r="B135" s="23"/>
      <c r="C135" s="27" t="s">
        <v>33</v>
      </c>
      <c r="D135" s="31" t="s">
        <v>34</v>
      </c>
      <c r="E135" s="31" t="s">
        <v>34</v>
      </c>
      <c r="F135" s="31" t="s">
        <v>34</v>
      </c>
      <c r="G135" s="31" t="s">
        <v>34</v>
      </c>
      <c r="H135" s="23"/>
      <c r="I135" s="23"/>
      <c r="J135" s="23"/>
      <c r="K135" s="23"/>
    </row>
    <row r="136" spans="1:11" ht="14.1" customHeight="1">
      <c r="A136" s="23"/>
      <c r="B136" s="23"/>
      <c r="C136" s="27" t="s">
        <v>35</v>
      </c>
      <c r="D136" s="31" t="s">
        <v>1643</v>
      </c>
      <c r="E136" s="31" t="s">
        <v>1644</v>
      </c>
      <c r="F136" s="31" t="s">
        <v>1645</v>
      </c>
      <c r="G136" s="31" t="s">
        <v>1645</v>
      </c>
      <c r="H136" s="23"/>
      <c r="I136" s="23"/>
      <c r="J136" s="23"/>
      <c r="K136" s="23"/>
    </row>
    <row r="137" spans="1:11" ht="14.1" customHeight="1">
      <c r="A137" s="23"/>
      <c r="B137" s="23"/>
      <c r="C137" s="27" t="s">
        <v>40</v>
      </c>
      <c r="D137" s="31" t="s">
        <v>1643</v>
      </c>
      <c r="E137" s="31" t="s">
        <v>1644</v>
      </c>
      <c r="F137" s="31" t="s">
        <v>1645</v>
      </c>
      <c r="G137" s="31" t="s">
        <v>1645</v>
      </c>
      <c r="H137" s="23"/>
      <c r="I137" s="23"/>
      <c r="J137" s="23"/>
      <c r="K137" s="23"/>
    </row>
    <row r="138" spans="1:11" ht="14.1" customHeight="1">
      <c r="A138" s="23"/>
      <c r="B138" s="23"/>
      <c r="C138" s="27" t="s">
        <v>41</v>
      </c>
      <c r="D138" s="31" t="s">
        <v>18</v>
      </c>
      <c r="E138" s="31" t="s">
        <v>42</v>
      </c>
      <c r="F138" s="31" t="s">
        <v>42</v>
      </c>
      <c r="G138" s="31" t="s">
        <v>42</v>
      </c>
      <c r="H138" s="23"/>
      <c r="I138" s="23"/>
      <c r="J138" s="23"/>
      <c r="K138" s="23"/>
    </row>
    <row r="139" spans="1:11" ht="14.1" customHeight="1">
      <c r="A139" s="23"/>
      <c r="B139" s="23"/>
      <c r="C139" s="27" t="s">
        <v>43</v>
      </c>
      <c r="D139" s="31" t="s">
        <v>18</v>
      </c>
      <c r="E139" s="31" t="s">
        <v>1646</v>
      </c>
      <c r="F139" s="31" t="s">
        <v>1647</v>
      </c>
      <c r="G139" s="31" t="s">
        <v>42</v>
      </c>
      <c r="H139" s="23"/>
      <c r="I139" s="23"/>
      <c r="J139" s="23"/>
      <c r="K139" s="23"/>
    </row>
    <row r="140" spans="1:11" ht="14.1" customHeight="1">
      <c r="A140" s="23"/>
      <c r="B140" s="23"/>
      <c r="C140" s="27" t="s">
        <v>47</v>
      </c>
      <c r="D140" s="31" t="s">
        <v>18</v>
      </c>
      <c r="E140" s="31" t="s">
        <v>1646</v>
      </c>
      <c r="F140" s="31" t="s">
        <v>1647</v>
      </c>
      <c r="G140" s="31" t="s">
        <v>42</v>
      </c>
      <c r="H140" s="23"/>
      <c r="I140" s="23"/>
      <c r="J140" s="23"/>
      <c r="K140" s="23"/>
    </row>
    <row r="141" spans="1:11" ht="14.1" customHeight="1">
      <c r="A141" s="23"/>
      <c r="B141" s="23"/>
      <c r="C141" s="1848" t="s">
        <v>24</v>
      </c>
      <c r="D141" s="1849"/>
      <c r="E141" s="1849"/>
      <c r="F141" s="1849"/>
      <c r="G141" s="1849"/>
      <c r="H141" s="23"/>
      <c r="I141" s="23"/>
      <c r="J141" s="23"/>
      <c r="K141" s="23"/>
    </row>
    <row r="142" spans="1:11" ht="14.1" customHeight="1">
      <c r="A142" s="23"/>
      <c r="B142" s="23"/>
      <c r="C142" s="35"/>
      <c r="D142" s="36">
        <v>2023</v>
      </c>
      <c r="E142" s="36">
        <v>2024</v>
      </c>
      <c r="F142" s="36">
        <v>2025</v>
      </c>
      <c r="G142" s="36">
        <v>2026</v>
      </c>
      <c r="H142" s="23"/>
      <c r="I142" s="23"/>
      <c r="J142" s="23"/>
      <c r="K142" s="23"/>
    </row>
    <row r="143" spans="1:11" ht="14.1" customHeight="1">
      <c r="A143" s="23"/>
      <c r="B143" s="23"/>
      <c r="C143" s="37"/>
      <c r="D143" s="38" t="s">
        <v>22</v>
      </c>
      <c r="E143" s="38" t="s">
        <v>23</v>
      </c>
      <c r="F143" s="38" t="s">
        <v>23</v>
      </c>
      <c r="G143" s="38" t="s">
        <v>23</v>
      </c>
      <c r="H143" s="23"/>
      <c r="I143" s="23"/>
      <c r="J143" s="23"/>
      <c r="K143" s="23"/>
    </row>
    <row r="144" spans="1:11" ht="14.1" customHeight="1">
      <c r="A144" s="23"/>
      <c r="B144" s="23"/>
      <c r="C144" s="39" t="s">
        <v>48</v>
      </c>
      <c r="D144" s="40">
        <v>0</v>
      </c>
      <c r="E144" s="40">
        <v>0</v>
      </c>
      <c r="F144" s="40">
        <v>0</v>
      </c>
      <c r="G144" s="40">
        <v>0</v>
      </c>
      <c r="H144" s="23"/>
      <c r="I144" s="23"/>
      <c r="J144" s="23"/>
      <c r="K144" s="23"/>
    </row>
    <row r="145" spans="1:11" ht="14.1" customHeight="1">
      <c r="A145" s="23"/>
      <c r="B145" s="23"/>
      <c r="C145" s="39" t="s">
        <v>49</v>
      </c>
      <c r="D145" s="40">
        <v>0</v>
      </c>
      <c r="E145" s="40">
        <v>0</v>
      </c>
      <c r="F145" s="40">
        <v>0</v>
      </c>
      <c r="G145" s="40">
        <v>0</v>
      </c>
      <c r="H145" s="23"/>
      <c r="I145" s="23"/>
      <c r="J145" s="23"/>
      <c r="K145" s="23"/>
    </row>
    <row r="146" spans="1:11" ht="14.1" customHeight="1">
      <c r="A146" s="23"/>
      <c r="B146" s="23"/>
      <c r="C146" s="39" t="s">
        <v>50</v>
      </c>
      <c r="D146" s="40">
        <v>0</v>
      </c>
      <c r="E146" s="40">
        <v>0</v>
      </c>
      <c r="F146" s="40">
        <v>0</v>
      </c>
      <c r="G146" s="40">
        <v>0</v>
      </c>
      <c r="H146" s="23"/>
      <c r="I146" s="23"/>
      <c r="J146" s="23"/>
      <c r="K146" s="23"/>
    </row>
    <row r="147" spans="1:11" ht="14.1" customHeight="1">
      <c r="A147" s="23"/>
      <c r="B147" s="23"/>
      <c r="C147" s="39" t="s">
        <v>51</v>
      </c>
      <c r="D147" s="40">
        <v>0</v>
      </c>
      <c r="E147" s="40">
        <v>0</v>
      </c>
      <c r="F147" s="40">
        <v>0</v>
      </c>
      <c r="G147" s="40">
        <v>0</v>
      </c>
      <c r="H147" s="23"/>
      <c r="I147" s="23"/>
      <c r="J147" s="23"/>
      <c r="K147" s="23"/>
    </row>
    <row r="148" spans="1:11" ht="14.1" customHeight="1">
      <c r="A148" s="23"/>
      <c r="B148" s="23"/>
      <c r="C148" s="39" t="s">
        <v>49</v>
      </c>
      <c r="D148" s="40">
        <v>0</v>
      </c>
      <c r="E148" s="40">
        <v>0</v>
      </c>
      <c r="F148" s="40">
        <v>0</v>
      </c>
      <c r="G148" s="40">
        <v>0</v>
      </c>
      <c r="H148" s="23"/>
      <c r="I148" s="23"/>
      <c r="J148" s="23"/>
      <c r="K148" s="23"/>
    </row>
    <row r="149" spans="1:11" ht="14.1" customHeight="1">
      <c r="A149" s="23"/>
      <c r="B149" s="23"/>
      <c r="C149" s="39" t="s">
        <v>50</v>
      </c>
      <c r="D149" s="40">
        <v>0</v>
      </c>
      <c r="E149" s="40">
        <v>0</v>
      </c>
      <c r="F149" s="40">
        <v>0</v>
      </c>
      <c r="G149" s="40">
        <v>0</v>
      </c>
      <c r="H149" s="23"/>
      <c r="I149" s="23"/>
      <c r="J149" s="23"/>
      <c r="K149" s="23"/>
    </row>
    <row r="150" spans="1:11" ht="14.1" customHeight="1">
      <c r="A150" s="23"/>
      <c r="B150" s="23"/>
      <c r="C150" s="39" t="s">
        <v>52</v>
      </c>
      <c r="D150" s="40">
        <v>0</v>
      </c>
      <c r="E150" s="40">
        <v>0</v>
      </c>
      <c r="F150" s="40">
        <v>0</v>
      </c>
      <c r="G150" s="40">
        <v>0</v>
      </c>
      <c r="H150" s="23"/>
      <c r="I150" s="23"/>
      <c r="J150" s="23"/>
      <c r="K150" s="23"/>
    </row>
    <row r="151" spans="1:11" ht="14.1" customHeight="1">
      <c r="A151" s="23"/>
      <c r="B151" s="23"/>
      <c r="C151" s="39" t="s">
        <v>49</v>
      </c>
      <c r="D151" s="40">
        <v>0</v>
      </c>
      <c r="E151" s="40">
        <v>0</v>
      </c>
      <c r="F151" s="40">
        <v>0</v>
      </c>
      <c r="G151" s="40">
        <v>0</v>
      </c>
      <c r="H151" s="23"/>
      <c r="I151" s="23"/>
      <c r="J151" s="23"/>
      <c r="K151" s="23"/>
    </row>
    <row r="152" spans="1:11" ht="14.1" customHeight="1">
      <c r="A152" s="23"/>
      <c r="B152" s="23"/>
      <c r="C152" s="39" t="s">
        <v>50</v>
      </c>
      <c r="D152" s="40">
        <v>0</v>
      </c>
      <c r="E152" s="40">
        <v>0</v>
      </c>
      <c r="F152" s="40">
        <v>0</v>
      </c>
      <c r="G152" s="40">
        <v>0</v>
      </c>
      <c r="H152" s="23"/>
      <c r="I152" s="23"/>
      <c r="J152" s="23"/>
      <c r="K152" s="23"/>
    </row>
    <row r="153" spans="1:11" ht="14.1" customHeight="1">
      <c r="A153" s="23"/>
      <c r="B153" s="23"/>
      <c r="C153" s="39" t="s">
        <v>53</v>
      </c>
      <c r="D153" s="40">
        <v>0</v>
      </c>
      <c r="E153" s="40">
        <v>0</v>
      </c>
      <c r="F153" s="40">
        <v>0</v>
      </c>
      <c r="G153" s="40">
        <v>0</v>
      </c>
      <c r="H153" s="23"/>
      <c r="I153" s="23"/>
      <c r="J153" s="23"/>
      <c r="K153" s="23"/>
    </row>
    <row r="154" spans="1:11" ht="14.1" customHeight="1">
      <c r="A154" s="23"/>
      <c r="B154" s="23"/>
      <c r="C154" s="39" t="s">
        <v>49</v>
      </c>
      <c r="D154" s="40">
        <v>0</v>
      </c>
      <c r="E154" s="40">
        <v>0</v>
      </c>
      <c r="F154" s="40">
        <v>0</v>
      </c>
      <c r="G154" s="40">
        <v>0</v>
      </c>
      <c r="H154" s="23"/>
      <c r="I154" s="23"/>
      <c r="J154" s="23"/>
      <c r="K154" s="23"/>
    </row>
    <row r="155" spans="1:11" ht="14.1" customHeight="1">
      <c r="A155" s="23"/>
      <c r="B155" s="23"/>
      <c r="C155" s="39" t="s">
        <v>50</v>
      </c>
      <c r="D155" s="40">
        <v>0</v>
      </c>
      <c r="E155" s="40">
        <v>0</v>
      </c>
      <c r="F155" s="40">
        <v>0</v>
      </c>
      <c r="G155" s="40">
        <v>0</v>
      </c>
      <c r="H155" s="23"/>
      <c r="I155" s="23"/>
      <c r="J155" s="23"/>
      <c r="K155" s="23"/>
    </row>
    <row r="156" spans="1:11" ht="14.1" customHeight="1">
      <c r="A156" s="23"/>
      <c r="B156" s="23"/>
      <c r="C156" s="39" t="s">
        <v>54</v>
      </c>
      <c r="D156" s="40">
        <v>0</v>
      </c>
      <c r="E156" s="40">
        <v>0</v>
      </c>
      <c r="F156" s="40">
        <v>0</v>
      </c>
      <c r="G156" s="40">
        <v>0</v>
      </c>
      <c r="H156" s="23"/>
      <c r="I156" s="23"/>
      <c r="J156" s="23"/>
      <c r="K156" s="23"/>
    </row>
    <row r="157" spans="1:11" ht="14.1" customHeight="1">
      <c r="A157" s="23"/>
      <c r="B157" s="23"/>
      <c r="C157" s="39" t="s">
        <v>49</v>
      </c>
      <c r="D157" s="40">
        <v>0</v>
      </c>
      <c r="E157" s="40">
        <v>0</v>
      </c>
      <c r="F157" s="40">
        <v>0</v>
      </c>
      <c r="G157" s="40">
        <v>0</v>
      </c>
      <c r="H157" s="23"/>
      <c r="I157" s="23"/>
      <c r="J157" s="23"/>
      <c r="K157" s="23"/>
    </row>
    <row r="158" spans="1:11" ht="14.1" customHeight="1">
      <c r="A158" s="23"/>
      <c r="B158" s="23"/>
      <c r="C158" s="39" t="s">
        <v>50</v>
      </c>
      <c r="D158" s="40">
        <v>0</v>
      </c>
      <c r="E158" s="40">
        <v>0</v>
      </c>
      <c r="F158" s="40">
        <v>0</v>
      </c>
      <c r="G158" s="40">
        <v>0</v>
      </c>
      <c r="H158" s="23"/>
      <c r="I158" s="23"/>
      <c r="J158" s="23"/>
      <c r="K158" s="23"/>
    </row>
    <row r="159" spans="1:11" ht="14.1" customHeight="1">
      <c r="A159" s="23"/>
      <c r="B159" s="23"/>
      <c r="C159" s="39" t="s">
        <v>55</v>
      </c>
      <c r="D159" s="40">
        <v>0</v>
      </c>
      <c r="E159" s="40">
        <v>40000000</v>
      </c>
      <c r="F159" s="40">
        <v>45000000</v>
      </c>
      <c r="G159" s="40">
        <v>45000000</v>
      </c>
      <c r="H159" s="23"/>
      <c r="I159" s="23"/>
      <c r="J159" s="23"/>
      <c r="K159" s="23"/>
    </row>
    <row r="160" spans="1:11" ht="14.1" customHeight="1">
      <c r="A160" s="23"/>
      <c r="B160" s="23"/>
      <c r="C160" s="39" t="s">
        <v>49</v>
      </c>
      <c r="D160" s="40">
        <v>0</v>
      </c>
      <c r="E160" s="40">
        <v>40000000</v>
      </c>
      <c r="F160" s="40">
        <v>45000000</v>
      </c>
      <c r="G160" s="40">
        <v>45000000</v>
      </c>
      <c r="H160" s="23"/>
      <c r="I160" s="23"/>
      <c r="J160" s="23"/>
      <c r="K160" s="23"/>
    </row>
    <row r="161" spans="1:11" ht="14.1" customHeight="1">
      <c r="A161" s="23"/>
      <c r="B161" s="23"/>
      <c r="C161" s="39" t="s">
        <v>50</v>
      </c>
      <c r="D161" s="40">
        <v>0</v>
      </c>
      <c r="E161" s="40">
        <v>0</v>
      </c>
      <c r="F161" s="40">
        <v>0</v>
      </c>
      <c r="G161" s="40">
        <v>0</v>
      </c>
      <c r="H161" s="23"/>
      <c r="I161" s="23"/>
      <c r="J161" s="23"/>
      <c r="K161" s="23"/>
    </row>
    <row r="162" spans="1:11" ht="14.1" customHeight="1">
      <c r="A162" s="23"/>
      <c r="B162" s="23"/>
      <c r="C162" s="39" t="s">
        <v>56</v>
      </c>
      <c r="D162" s="40">
        <v>0</v>
      </c>
      <c r="E162" s="40">
        <v>0</v>
      </c>
      <c r="F162" s="40">
        <v>0</v>
      </c>
      <c r="G162" s="40">
        <v>0</v>
      </c>
      <c r="H162" s="23"/>
      <c r="I162" s="23"/>
      <c r="J162" s="23"/>
      <c r="K162" s="23"/>
    </row>
    <row r="163" spans="1:11" ht="14.1" customHeight="1">
      <c r="A163" s="23"/>
      <c r="B163" s="23"/>
      <c r="C163" s="39" t="s">
        <v>49</v>
      </c>
      <c r="D163" s="40">
        <v>0</v>
      </c>
      <c r="E163" s="40">
        <v>0</v>
      </c>
      <c r="F163" s="40">
        <v>0</v>
      </c>
      <c r="G163" s="40">
        <v>0</v>
      </c>
      <c r="H163" s="23"/>
      <c r="I163" s="23"/>
      <c r="J163" s="23"/>
      <c r="K163" s="23"/>
    </row>
    <row r="164" spans="1:11" ht="14.1" customHeight="1">
      <c r="A164" s="23"/>
      <c r="B164" s="23"/>
      <c r="C164" s="39" t="s">
        <v>50</v>
      </c>
      <c r="D164" s="40">
        <v>0</v>
      </c>
      <c r="E164" s="40">
        <v>0</v>
      </c>
      <c r="F164" s="40">
        <v>0</v>
      </c>
      <c r="G164" s="40">
        <v>0</v>
      </c>
      <c r="H164" s="23"/>
      <c r="I164" s="23"/>
      <c r="J164" s="23"/>
      <c r="K164" s="23"/>
    </row>
    <row r="165" spans="1:11" ht="14.1" customHeight="1">
      <c r="A165" s="23"/>
      <c r="B165" s="23"/>
      <c r="C165" s="39" t="s">
        <v>57</v>
      </c>
      <c r="D165" s="40">
        <v>0</v>
      </c>
      <c r="E165" s="40">
        <v>0</v>
      </c>
      <c r="F165" s="40">
        <v>0</v>
      </c>
      <c r="G165" s="40">
        <v>0</v>
      </c>
      <c r="H165" s="23"/>
      <c r="I165" s="23"/>
      <c r="J165" s="23"/>
      <c r="K165" s="23"/>
    </row>
    <row r="166" spans="1:11" ht="14.1" customHeight="1">
      <c r="A166" s="23"/>
      <c r="B166" s="23"/>
      <c r="C166" s="39" t="s">
        <v>49</v>
      </c>
      <c r="D166" s="40">
        <v>0</v>
      </c>
      <c r="E166" s="40">
        <v>0</v>
      </c>
      <c r="F166" s="40">
        <v>0</v>
      </c>
      <c r="G166" s="40">
        <v>0</v>
      </c>
      <c r="H166" s="23"/>
      <c r="I166" s="23"/>
      <c r="J166" s="23"/>
      <c r="K166" s="23"/>
    </row>
    <row r="167" spans="1:11" ht="14.1" customHeight="1">
      <c r="A167" s="23"/>
      <c r="B167" s="23"/>
      <c r="C167" s="39" t="s">
        <v>58</v>
      </c>
      <c r="D167" s="40">
        <v>0</v>
      </c>
      <c r="E167" s="40">
        <v>0</v>
      </c>
      <c r="F167" s="40">
        <v>0</v>
      </c>
      <c r="G167" s="40">
        <v>0</v>
      </c>
      <c r="H167" s="23"/>
      <c r="I167" s="23"/>
      <c r="J167" s="23"/>
      <c r="K167" s="23"/>
    </row>
    <row r="168" spans="1:11" ht="14.1" customHeight="1">
      <c r="A168" s="23"/>
      <c r="B168" s="23"/>
      <c r="C168" s="39" t="s">
        <v>59</v>
      </c>
      <c r="D168" s="40">
        <v>0</v>
      </c>
      <c r="E168" s="40">
        <v>0</v>
      </c>
      <c r="F168" s="40">
        <v>0</v>
      </c>
      <c r="G168" s="40">
        <v>0</v>
      </c>
      <c r="H168" s="23"/>
      <c r="I168" s="23"/>
      <c r="J168" s="23"/>
      <c r="K168" s="23"/>
    </row>
    <row r="169" spans="1:11" ht="14.1" customHeight="1">
      <c r="A169" s="23"/>
      <c r="B169" s="23"/>
      <c r="C169" s="39" t="s">
        <v>60</v>
      </c>
      <c r="D169" s="40">
        <v>0</v>
      </c>
      <c r="E169" s="40">
        <v>0</v>
      </c>
      <c r="F169" s="40">
        <v>0</v>
      </c>
      <c r="G169" s="40">
        <v>0</v>
      </c>
      <c r="H169" s="23"/>
      <c r="I169" s="23"/>
      <c r="J169" s="23"/>
      <c r="K169" s="23"/>
    </row>
    <row r="170" spans="1:11" ht="14.1" customHeight="1">
      <c r="A170" s="23"/>
      <c r="B170" s="23"/>
      <c r="C170" s="39" t="s">
        <v>61</v>
      </c>
      <c r="D170" s="40">
        <v>0</v>
      </c>
      <c r="E170" s="40">
        <v>0</v>
      </c>
      <c r="F170" s="40">
        <v>0</v>
      </c>
      <c r="G170" s="40">
        <v>0</v>
      </c>
      <c r="H170" s="23"/>
      <c r="I170" s="23"/>
      <c r="J170" s="23"/>
      <c r="K170" s="23"/>
    </row>
    <row r="171" spans="1:11" ht="14.1" customHeight="1">
      <c r="A171" s="23"/>
      <c r="B171" s="23"/>
      <c r="C171" s="39" t="s">
        <v>62</v>
      </c>
      <c r="D171" s="40">
        <v>0</v>
      </c>
      <c r="E171" s="40">
        <v>0</v>
      </c>
      <c r="F171" s="40">
        <v>0</v>
      </c>
      <c r="G171" s="40">
        <v>0</v>
      </c>
      <c r="H171" s="23"/>
      <c r="I171" s="23"/>
      <c r="J171" s="23"/>
      <c r="K171" s="23"/>
    </row>
    <row r="172" spans="1:11" ht="14.1" customHeight="1">
      <c r="A172" s="23"/>
      <c r="B172" s="23"/>
      <c r="C172" s="39" t="s">
        <v>49</v>
      </c>
      <c r="D172" s="40">
        <v>0</v>
      </c>
      <c r="E172" s="40">
        <v>0</v>
      </c>
      <c r="F172" s="40">
        <v>0</v>
      </c>
      <c r="G172" s="40">
        <v>0</v>
      </c>
      <c r="H172" s="23"/>
      <c r="I172" s="23"/>
      <c r="J172" s="23"/>
      <c r="K172" s="23"/>
    </row>
    <row r="173" spans="1:11" ht="14.1" customHeight="1">
      <c r="A173" s="23"/>
      <c r="B173" s="23"/>
      <c r="C173" s="39" t="s">
        <v>58</v>
      </c>
      <c r="D173" s="40">
        <v>0</v>
      </c>
      <c r="E173" s="40">
        <v>0</v>
      </c>
      <c r="F173" s="40">
        <v>0</v>
      </c>
      <c r="G173" s="40">
        <v>0</v>
      </c>
      <c r="H173" s="23"/>
      <c r="I173" s="23"/>
      <c r="J173" s="23"/>
      <c r="K173" s="23"/>
    </row>
    <row r="174" spans="1:11" ht="14.1" customHeight="1">
      <c r="A174" s="23"/>
      <c r="B174" s="23"/>
      <c r="C174" s="39" t="s">
        <v>59</v>
      </c>
      <c r="D174" s="40">
        <v>0</v>
      </c>
      <c r="E174" s="40">
        <v>0</v>
      </c>
      <c r="F174" s="40">
        <v>0</v>
      </c>
      <c r="G174" s="40">
        <v>0</v>
      </c>
      <c r="H174" s="23"/>
      <c r="I174" s="23"/>
      <c r="J174" s="23"/>
      <c r="K174" s="23"/>
    </row>
    <row r="175" spans="1:11" ht="14.1" customHeight="1">
      <c r="A175" s="23"/>
      <c r="B175" s="23"/>
      <c r="C175" s="39" t="s">
        <v>60</v>
      </c>
      <c r="D175" s="40">
        <v>0</v>
      </c>
      <c r="E175" s="40">
        <v>0</v>
      </c>
      <c r="F175" s="40">
        <v>0</v>
      </c>
      <c r="G175" s="40">
        <v>0</v>
      </c>
      <c r="H175" s="23"/>
      <c r="I175" s="23"/>
      <c r="J175" s="23"/>
      <c r="K175" s="23"/>
    </row>
    <row r="176" spans="1:11" ht="14.1" customHeight="1">
      <c r="A176" s="23"/>
      <c r="B176" s="23"/>
      <c r="C176" s="39" t="s">
        <v>61</v>
      </c>
      <c r="D176" s="40">
        <v>0</v>
      </c>
      <c r="E176" s="40">
        <v>0</v>
      </c>
      <c r="F176" s="40">
        <v>0</v>
      </c>
      <c r="G176" s="40">
        <v>0</v>
      </c>
      <c r="H176" s="23"/>
      <c r="I176" s="23"/>
      <c r="J176" s="23"/>
      <c r="K176" s="23"/>
    </row>
    <row r="177" spans="1:11" ht="14.1" customHeight="1">
      <c r="A177" s="23"/>
      <c r="B177" s="23"/>
      <c r="C177" s="39" t="s">
        <v>63</v>
      </c>
      <c r="D177" s="40">
        <v>0</v>
      </c>
      <c r="E177" s="40">
        <v>0</v>
      </c>
      <c r="F177" s="40">
        <v>0</v>
      </c>
      <c r="G177" s="40">
        <v>0</v>
      </c>
      <c r="H177" s="23"/>
      <c r="I177" s="23"/>
      <c r="J177" s="23"/>
      <c r="K177" s="23"/>
    </row>
    <row r="178" spans="1:11" ht="14.1" customHeight="1">
      <c r="A178" s="23"/>
      <c r="B178" s="23"/>
      <c r="C178" s="39" t="s">
        <v>49</v>
      </c>
      <c r="D178" s="40">
        <v>0</v>
      </c>
      <c r="E178" s="40">
        <v>0</v>
      </c>
      <c r="F178" s="40">
        <v>0</v>
      </c>
      <c r="G178" s="40">
        <v>0</v>
      </c>
      <c r="H178" s="23"/>
      <c r="I178" s="23"/>
      <c r="J178" s="23"/>
      <c r="K178" s="23"/>
    </row>
    <row r="179" spans="1:11" ht="14.1" customHeight="1">
      <c r="A179" s="23"/>
      <c r="B179" s="23"/>
      <c r="C179" s="39" t="s">
        <v>58</v>
      </c>
      <c r="D179" s="40">
        <v>0</v>
      </c>
      <c r="E179" s="40">
        <v>0</v>
      </c>
      <c r="F179" s="40">
        <v>0</v>
      </c>
      <c r="G179" s="40">
        <v>0</v>
      </c>
      <c r="H179" s="23"/>
      <c r="I179" s="23"/>
      <c r="J179" s="23"/>
      <c r="K179" s="23"/>
    </row>
    <row r="180" spans="1:11" ht="14.1" customHeight="1">
      <c r="A180" s="23"/>
      <c r="B180" s="23"/>
      <c r="C180" s="39" t="s">
        <v>59</v>
      </c>
      <c r="D180" s="40">
        <v>0</v>
      </c>
      <c r="E180" s="40">
        <v>0</v>
      </c>
      <c r="F180" s="40">
        <v>0</v>
      </c>
      <c r="G180" s="40">
        <v>0</v>
      </c>
      <c r="H180" s="23"/>
      <c r="I180" s="23"/>
      <c r="J180" s="23"/>
      <c r="K180" s="23"/>
    </row>
    <row r="181" spans="1:11" ht="14.1" customHeight="1">
      <c r="A181" s="23"/>
      <c r="B181" s="23"/>
      <c r="C181" s="39" t="s">
        <v>60</v>
      </c>
      <c r="D181" s="40">
        <v>0</v>
      </c>
      <c r="E181" s="40">
        <v>0</v>
      </c>
      <c r="F181" s="40">
        <v>0</v>
      </c>
      <c r="G181" s="40">
        <v>0</v>
      </c>
      <c r="H181" s="23"/>
      <c r="I181" s="23"/>
      <c r="J181" s="23"/>
      <c r="K181" s="23"/>
    </row>
    <row r="182" spans="1:11" ht="14.1" customHeight="1">
      <c r="A182" s="23"/>
      <c r="B182" s="23"/>
      <c r="C182" s="39" t="s">
        <v>61</v>
      </c>
      <c r="D182" s="40">
        <v>0</v>
      </c>
      <c r="E182" s="40">
        <v>0</v>
      </c>
      <c r="F182" s="40">
        <v>0</v>
      </c>
      <c r="G182" s="40">
        <v>0</v>
      </c>
      <c r="H182" s="23"/>
      <c r="I182" s="23"/>
      <c r="J182" s="23"/>
      <c r="K182" s="23"/>
    </row>
    <row r="183" spans="1:11" ht="14.1" customHeight="1">
      <c r="A183" s="23"/>
      <c r="B183" s="23"/>
      <c r="C183" s="39" t="s">
        <v>64</v>
      </c>
      <c r="D183" s="40">
        <v>0</v>
      </c>
      <c r="E183" s="40">
        <v>0</v>
      </c>
      <c r="F183" s="40">
        <v>0</v>
      </c>
      <c r="G183" s="40">
        <v>0</v>
      </c>
      <c r="H183" s="23"/>
      <c r="I183" s="23"/>
      <c r="J183" s="23"/>
      <c r="K183" s="23"/>
    </row>
    <row r="184" spans="1:11" ht="14.1" customHeight="1">
      <c r="A184" s="23"/>
      <c r="B184" s="23"/>
      <c r="C184" s="39" t="s">
        <v>65</v>
      </c>
      <c r="D184" s="40">
        <v>0</v>
      </c>
      <c r="E184" s="40">
        <v>0</v>
      </c>
      <c r="F184" s="40">
        <v>0</v>
      </c>
      <c r="G184" s="40">
        <v>0</v>
      </c>
      <c r="H184" s="23"/>
      <c r="I184" s="23"/>
      <c r="J184" s="23"/>
      <c r="K184" s="23"/>
    </row>
    <row r="185" spans="1:11" ht="14.1" customHeight="1">
      <c r="A185" s="23"/>
      <c r="B185" s="23"/>
      <c r="C185" s="41" t="s">
        <v>25</v>
      </c>
      <c r="D185" s="40">
        <v>0</v>
      </c>
      <c r="E185" s="40">
        <v>40000000</v>
      </c>
      <c r="F185" s="40">
        <v>45000000</v>
      </c>
      <c r="G185" s="40">
        <v>45000000</v>
      </c>
      <c r="H185" s="23"/>
      <c r="I185" s="23"/>
      <c r="J185" s="23"/>
      <c r="K185" s="23"/>
    </row>
    <row r="186" spans="1:11" ht="14.1" customHeight="1">
      <c r="A186" s="23"/>
      <c r="B186" s="23"/>
      <c r="C186" s="1852" t="s">
        <v>66</v>
      </c>
      <c r="D186" s="1853"/>
      <c r="E186" s="1853"/>
      <c r="F186" s="1853"/>
      <c r="G186" s="1853"/>
      <c r="H186" s="23"/>
      <c r="I186" s="23"/>
      <c r="J186" s="23"/>
      <c r="K186" s="23"/>
    </row>
    <row r="187" spans="1:11" ht="14.1" customHeight="1">
      <c r="A187" s="23"/>
      <c r="B187" s="23"/>
      <c r="C187" s="32" t="s">
        <v>1648</v>
      </c>
      <c r="D187" s="1852" t="s">
        <v>277</v>
      </c>
      <c r="E187" s="1853"/>
      <c r="F187" s="1853"/>
      <c r="G187" s="1853"/>
      <c r="H187" s="23"/>
      <c r="I187" s="23"/>
      <c r="J187" s="23"/>
      <c r="K187" s="23"/>
    </row>
    <row r="188" spans="1:11" ht="14.1" customHeight="1">
      <c r="A188" s="23"/>
      <c r="B188" s="23"/>
      <c r="C188" s="33" t="s">
        <v>19</v>
      </c>
      <c r="D188" s="1850" t="s">
        <v>1649</v>
      </c>
      <c r="E188" s="1851"/>
      <c r="F188" s="1851"/>
      <c r="G188" s="1851"/>
      <c r="H188" s="23"/>
      <c r="I188" s="23"/>
      <c r="J188" s="23"/>
      <c r="K188" s="23"/>
    </row>
    <row r="189" spans="1:11" ht="14.1" customHeight="1">
      <c r="A189" s="23"/>
      <c r="B189" s="23"/>
      <c r="C189" s="34" t="s">
        <v>20</v>
      </c>
      <c r="D189" s="1846" t="s">
        <v>177</v>
      </c>
      <c r="E189" s="1847"/>
      <c r="F189" s="1847"/>
      <c r="G189" s="1847"/>
      <c r="H189" s="23"/>
      <c r="I189" s="23"/>
      <c r="J189" s="23"/>
      <c r="K189" s="23"/>
    </row>
    <row r="190" spans="1:11" ht="14.1" customHeight="1">
      <c r="A190" s="23"/>
      <c r="B190" s="23"/>
      <c r="C190" s="34" t="s">
        <v>21</v>
      </c>
      <c r="D190" s="1846" t="s">
        <v>1650</v>
      </c>
      <c r="E190" s="1847"/>
      <c r="F190" s="1847"/>
      <c r="G190" s="1847"/>
      <c r="H190" s="23"/>
      <c r="I190" s="23"/>
      <c r="J190" s="23"/>
      <c r="K190" s="23"/>
    </row>
    <row r="191" spans="1:11" ht="15" customHeight="1">
      <c r="A191" s="23"/>
      <c r="B191" s="23"/>
      <c r="C191" s="35"/>
      <c r="D191" s="36">
        <v>2023</v>
      </c>
      <c r="E191" s="36">
        <v>2024</v>
      </c>
      <c r="F191" s="36">
        <v>2025</v>
      </c>
      <c r="G191" s="36">
        <v>2026</v>
      </c>
      <c r="H191" s="23"/>
      <c r="I191" s="23"/>
      <c r="J191" s="23"/>
      <c r="K191" s="23"/>
    </row>
    <row r="192" spans="1:11" ht="15" customHeight="1">
      <c r="A192" s="23"/>
      <c r="B192" s="23"/>
      <c r="C192" s="37"/>
      <c r="D192" s="38" t="s">
        <v>22</v>
      </c>
      <c r="E192" s="38" t="s">
        <v>23</v>
      </c>
      <c r="F192" s="38" t="s">
        <v>23</v>
      </c>
      <c r="G192" s="38" t="s">
        <v>23</v>
      </c>
      <c r="H192" s="23"/>
      <c r="I192" s="23"/>
      <c r="J192" s="23"/>
      <c r="K192" s="23"/>
    </row>
    <row r="193" spans="1:11" ht="14.1" customHeight="1">
      <c r="A193" s="23"/>
      <c r="B193" s="23"/>
      <c r="C193" s="27" t="s">
        <v>33</v>
      </c>
      <c r="D193" s="31" t="s">
        <v>1651</v>
      </c>
      <c r="E193" s="31" t="s">
        <v>1651</v>
      </c>
      <c r="F193" s="31" t="s">
        <v>1651</v>
      </c>
      <c r="G193" s="31" t="s">
        <v>42</v>
      </c>
      <c r="H193" s="23"/>
      <c r="I193" s="23"/>
      <c r="J193" s="23"/>
      <c r="K193" s="23"/>
    </row>
    <row r="194" spans="1:11" ht="14.1" customHeight="1">
      <c r="A194" s="23"/>
      <c r="B194" s="23"/>
      <c r="C194" s="27" t="s">
        <v>35</v>
      </c>
      <c r="D194" s="31" t="s">
        <v>1652</v>
      </c>
      <c r="E194" s="31" t="s">
        <v>1653</v>
      </c>
      <c r="F194" s="31" t="s">
        <v>1654</v>
      </c>
      <c r="G194" s="31" t="s">
        <v>1654</v>
      </c>
      <c r="H194" s="23"/>
      <c r="I194" s="23"/>
      <c r="J194" s="23"/>
      <c r="K194" s="23"/>
    </row>
    <row r="195" spans="1:11" ht="14.1" customHeight="1">
      <c r="A195" s="23"/>
      <c r="B195" s="23"/>
      <c r="C195" s="27" t="s">
        <v>40</v>
      </c>
      <c r="D195" s="31" t="s">
        <v>1655</v>
      </c>
      <c r="E195" s="31" t="s">
        <v>1656</v>
      </c>
      <c r="F195" s="31" t="s">
        <v>1657</v>
      </c>
      <c r="G195" s="31" t="s">
        <v>42</v>
      </c>
      <c r="H195" s="23"/>
      <c r="I195" s="23"/>
      <c r="J195" s="23"/>
      <c r="K195" s="23"/>
    </row>
    <row r="196" spans="1:11" ht="14.1" customHeight="1">
      <c r="A196" s="23"/>
      <c r="B196" s="23"/>
      <c r="C196" s="27" t="s">
        <v>41</v>
      </c>
      <c r="D196" s="31" t="s">
        <v>18</v>
      </c>
      <c r="E196" s="31" t="s">
        <v>42</v>
      </c>
      <c r="F196" s="31" t="s">
        <v>42</v>
      </c>
      <c r="G196" s="31" t="s">
        <v>122</v>
      </c>
      <c r="H196" s="23"/>
      <c r="I196" s="23"/>
      <c r="J196" s="23"/>
      <c r="K196" s="23"/>
    </row>
    <row r="197" spans="1:11" ht="14.1" customHeight="1">
      <c r="A197" s="23"/>
      <c r="B197" s="23"/>
      <c r="C197" s="27" t="s">
        <v>43</v>
      </c>
      <c r="D197" s="31" t="s">
        <v>18</v>
      </c>
      <c r="E197" s="31" t="s">
        <v>1658</v>
      </c>
      <c r="F197" s="31" t="s">
        <v>1659</v>
      </c>
      <c r="G197" s="31" t="s">
        <v>42</v>
      </c>
      <c r="H197" s="23"/>
      <c r="I197" s="23"/>
      <c r="J197" s="23"/>
      <c r="K197" s="23"/>
    </row>
    <row r="198" spans="1:11" ht="14.1" customHeight="1">
      <c r="A198" s="23"/>
      <c r="B198" s="23"/>
      <c r="C198" s="27" t="s">
        <v>47</v>
      </c>
      <c r="D198" s="31" t="s">
        <v>18</v>
      </c>
      <c r="E198" s="31" t="s">
        <v>1658</v>
      </c>
      <c r="F198" s="31" t="s">
        <v>1659</v>
      </c>
      <c r="G198" s="31" t="s">
        <v>122</v>
      </c>
      <c r="H198" s="23"/>
      <c r="I198" s="23"/>
      <c r="J198" s="23"/>
      <c r="K198" s="23"/>
    </row>
    <row r="199" spans="1:11" ht="14.1" customHeight="1">
      <c r="A199" s="23"/>
      <c r="B199" s="23"/>
      <c r="C199" s="1848" t="s">
        <v>24</v>
      </c>
      <c r="D199" s="1849"/>
      <c r="E199" s="1849"/>
      <c r="F199" s="1849"/>
      <c r="G199" s="1849"/>
      <c r="H199" s="23"/>
      <c r="I199" s="23"/>
      <c r="J199" s="23"/>
      <c r="K199" s="23"/>
    </row>
    <row r="200" spans="1:11" ht="14.1" customHeight="1">
      <c r="A200" s="23"/>
      <c r="B200" s="23"/>
      <c r="C200" s="35"/>
      <c r="D200" s="36">
        <v>2023</v>
      </c>
      <c r="E200" s="36">
        <v>2024</v>
      </c>
      <c r="F200" s="36">
        <v>2025</v>
      </c>
      <c r="G200" s="36">
        <v>2026</v>
      </c>
      <c r="H200" s="23"/>
      <c r="I200" s="23"/>
      <c r="J200" s="23"/>
      <c r="K200" s="23"/>
    </row>
    <row r="201" spans="1:11" ht="14.1" customHeight="1">
      <c r="A201" s="23"/>
      <c r="B201" s="23"/>
      <c r="C201" s="37"/>
      <c r="D201" s="38" t="s">
        <v>22</v>
      </c>
      <c r="E201" s="38" t="s">
        <v>23</v>
      </c>
      <c r="F201" s="38" t="s">
        <v>23</v>
      </c>
      <c r="G201" s="38" t="s">
        <v>23</v>
      </c>
      <c r="H201" s="23"/>
      <c r="I201" s="23"/>
      <c r="J201" s="23"/>
      <c r="K201" s="23"/>
    </row>
    <row r="202" spans="1:11" ht="14.1" customHeight="1">
      <c r="A202" s="23"/>
      <c r="B202" s="23"/>
      <c r="C202" s="39" t="s">
        <v>48</v>
      </c>
      <c r="D202" s="40">
        <v>0</v>
      </c>
      <c r="E202" s="40">
        <v>0</v>
      </c>
      <c r="F202" s="40">
        <v>0</v>
      </c>
      <c r="G202" s="40">
        <v>0</v>
      </c>
      <c r="H202" s="23"/>
      <c r="I202" s="23"/>
      <c r="J202" s="23"/>
      <c r="K202" s="23"/>
    </row>
    <row r="203" spans="1:11" ht="14.1" customHeight="1">
      <c r="A203" s="23"/>
      <c r="B203" s="23"/>
      <c r="C203" s="39" t="s">
        <v>49</v>
      </c>
      <c r="D203" s="40">
        <v>0</v>
      </c>
      <c r="E203" s="40">
        <v>0</v>
      </c>
      <c r="F203" s="40">
        <v>0</v>
      </c>
      <c r="G203" s="40">
        <v>0</v>
      </c>
      <c r="H203" s="23"/>
      <c r="I203" s="23"/>
      <c r="J203" s="23"/>
      <c r="K203" s="23"/>
    </row>
    <row r="204" spans="1:11" ht="14.1" customHeight="1">
      <c r="A204" s="23"/>
      <c r="B204" s="23"/>
      <c r="C204" s="39" t="s">
        <v>50</v>
      </c>
      <c r="D204" s="40">
        <v>0</v>
      </c>
      <c r="E204" s="40">
        <v>0</v>
      </c>
      <c r="F204" s="40">
        <v>0</v>
      </c>
      <c r="G204" s="40">
        <v>0</v>
      </c>
      <c r="H204" s="23"/>
      <c r="I204" s="23"/>
      <c r="J204" s="23"/>
      <c r="K204" s="23"/>
    </row>
    <row r="205" spans="1:11" ht="14.1" customHeight="1">
      <c r="A205" s="23"/>
      <c r="B205" s="23"/>
      <c r="C205" s="39" t="s">
        <v>51</v>
      </c>
      <c r="D205" s="40">
        <v>0</v>
      </c>
      <c r="E205" s="40">
        <v>0</v>
      </c>
      <c r="F205" s="40">
        <v>0</v>
      </c>
      <c r="G205" s="40">
        <v>0</v>
      </c>
      <c r="H205" s="23"/>
      <c r="I205" s="23"/>
      <c r="J205" s="23"/>
      <c r="K205" s="23"/>
    </row>
    <row r="206" spans="1:11" ht="14.1" customHeight="1">
      <c r="A206" s="23"/>
      <c r="B206" s="23"/>
      <c r="C206" s="39" t="s">
        <v>49</v>
      </c>
      <c r="D206" s="40">
        <v>0</v>
      </c>
      <c r="E206" s="40">
        <v>0</v>
      </c>
      <c r="F206" s="40">
        <v>0</v>
      </c>
      <c r="G206" s="40">
        <v>0</v>
      </c>
      <c r="H206" s="23"/>
      <c r="I206" s="23"/>
      <c r="J206" s="23"/>
      <c r="K206" s="23"/>
    </row>
    <row r="207" spans="1:11" ht="14.1" customHeight="1">
      <c r="A207" s="23"/>
      <c r="B207" s="23"/>
      <c r="C207" s="39" t="s">
        <v>50</v>
      </c>
      <c r="D207" s="40">
        <v>0</v>
      </c>
      <c r="E207" s="40">
        <v>0</v>
      </c>
      <c r="F207" s="40">
        <v>0</v>
      </c>
      <c r="G207" s="40">
        <v>0</v>
      </c>
      <c r="H207" s="23"/>
      <c r="I207" s="23"/>
      <c r="J207" s="23"/>
      <c r="K207" s="23"/>
    </row>
    <row r="208" spans="1:11" ht="14.1" customHeight="1">
      <c r="A208" s="23"/>
      <c r="B208" s="23"/>
      <c r="C208" s="39" t="s">
        <v>52</v>
      </c>
      <c r="D208" s="40">
        <v>0</v>
      </c>
      <c r="E208" s="40">
        <v>0</v>
      </c>
      <c r="F208" s="40">
        <v>0</v>
      </c>
      <c r="G208" s="40">
        <v>0</v>
      </c>
      <c r="H208" s="23"/>
      <c r="I208" s="23"/>
      <c r="J208" s="23"/>
      <c r="K208" s="23"/>
    </row>
    <row r="209" spans="1:11" ht="14.1" customHeight="1">
      <c r="A209" s="23"/>
      <c r="B209" s="23"/>
      <c r="C209" s="39" t="s">
        <v>49</v>
      </c>
      <c r="D209" s="40">
        <v>0</v>
      </c>
      <c r="E209" s="40">
        <v>0</v>
      </c>
      <c r="F209" s="40">
        <v>0</v>
      </c>
      <c r="G209" s="40">
        <v>0</v>
      </c>
      <c r="H209" s="23"/>
      <c r="I209" s="23"/>
      <c r="J209" s="23"/>
      <c r="K209" s="23"/>
    </row>
    <row r="210" spans="1:11" ht="14.1" customHeight="1">
      <c r="A210" s="23"/>
      <c r="B210" s="23"/>
      <c r="C210" s="39" t="s">
        <v>50</v>
      </c>
      <c r="D210" s="40">
        <v>0</v>
      </c>
      <c r="E210" s="40">
        <v>0</v>
      </c>
      <c r="F210" s="40">
        <v>0</v>
      </c>
      <c r="G210" s="40">
        <v>0</v>
      </c>
      <c r="H210" s="23"/>
      <c r="I210" s="23"/>
      <c r="J210" s="23"/>
      <c r="K210" s="23"/>
    </row>
    <row r="211" spans="1:11" ht="14.1" customHeight="1">
      <c r="A211" s="23"/>
      <c r="B211" s="23"/>
      <c r="C211" s="39" t="s">
        <v>53</v>
      </c>
      <c r="D211" s="40">
        <v>0</v>
      </c>
      <c r="E211" s="40">
        <v>0</v>
      </c>
      <c r="F211" s="40">
        <v>0</v>
      </c>
      <c r="G211" s="40">
        <v>0</v>
      </c>
      <c r="H211" s="23"/>
      <c r="I211" s="23"/>
      <c r="J211" s="23"/>
      <c r="K211" s="23"/>
    </row>
    <row r="212" spans="1:11" ht="14.1" customHeight="1">
      <c r="A212" s="23"/>
      <c r="B212" s="23"/>
      <c r="C212" s="39" t="s">
        <v>49</v>
      </c>
      <c r="D212" s="40">
        <v>0</v>
      </c>
      <c r="E212" s="40">
        <v>0</v>
      </c>
      <c r="F212" s="40">
        <v>0</v>
      </c>
      <c r="G212" s="40">
        <v>0</v>
      </c>
      <c r="H212" s="23"/>
      <c r="I212" s="23"/>
      <c r="J212" s="23"/>
      <c r="K212" s="23"/>
    </row>
    <row r="213" spans="1:11" ht="14.1" customHeight="1">
      <c r="A213" s="23"/>
      <c r="B213" s="23"/>
      <c r="C213" s="39" t="s">
        <v>50</v>
      </c>
      <c r="D213" s="40">
        <v>0</v>
      </c>
      <c r="E213" s="40">
        <v>0</v>
      </c>
      <c r="F213" s="40">
        <v>0</v>
      </c>
      <c r="G213" s="40">
        <v>0</v>
      </c>
      <c r="H213" s="23"/>
      <c r="I213" s="23"/>
      <c r="J213" s="23"/>
      <c r="K213" s="23"/>
    </row>
    <row r="214" spans="1:11" ht="14.1" customHeight="1">
      <c r="A214" s="23"/>
      <c r="B214" s="23"/>
      <c r="C214" s="39" t="s">
        <v>54</v>
      </c>
      <c r="D214" s="40">
        <v>0</v>
      </c>
      <c r="E214" s="40">
        <v>0</v>
      </c>
      <c r="F214" s="40">
        <v>0</v>
      </c>
      <c r="G214" s="40">
        <v>0</v>
      </c>
      <c r="H214" s="23"/>
      <c r="I214" s="23"/>
      <c r="J214" s="23"/>
      <c r="K214" s="23"/>
    </row>
    <row r="215" spans="1:11" ht="14.1" customHeight="1">
      <c r="A215" s="23"/>
      <c r="B215" s="23"/>
      <c r="C215" s="39" t="s">
        <v>49</v>
      </c>
      <c r="D215" s="40">
        <v>0</v>
      </c>
      <c r="E215" s="40">
        <v>0</v>
      </c>
      <c r="F215" s="40">
        <v>0</v>
      </c>
      <c r="G215" s="40">
        <v>0</v>
      </c>
      <c r="H215" s="23"/>
      <c r="I215" s="23"/>
      <c r="J215" s="23"/>
      <c r="K215" s="23"/>
    </row>
    <row r="216" spans="1:11" ht="14.1" customHeight="1">
      <c r="A216" s="23"/>
      <c r="B216" s="23"/>
      <c r="C216" s="39" t="s">
        <v>50</v>
      </c>
      <c r="D216" s="40">
        <v>0</v>
      </c>
      <c r="E216" s="40">
        <v>0</v>
      </c>
      <c r="F216" s="40">
        <v>0</v>
      </c>
      <c r="G216" s="40">
        <v>0</v>
      </c>
      <c r="H216" s="23"/>
      <c r="I216" s="23"/>
      <c r="J216" s="23"/>
      <c r="K216" s="23"/>
    </row>
    <row r="217" spans="1:11" ht="14.1" customHeight="1">
      <c r="A217" s="23"/>
      <c r="B217" s="23"/>
      <c r="C217" s="39" t="s">
        <v>55</v>
      </c>
      <c r="D217" s="40">
        <v>0</v>
      </c>
      <c r="E217" s="40">
        <v>0</v>
      </c>
      <c r="F217" s="40">
        <v>0</v>
      </c>
      <c r="G217" s="40">
        <v>0</v>
      </c>
      <c r="H217" s="23"/>
      <c r="I217" s="23"/>
      <c r="J217" s="23"/>
      <c r="K217" s="23"/>
    </row>
    <row r="218" spans="1:11" ht="14.1" customHeight="1">
      <c r="A218" s="23"/>
      <c r="B218" s="23"/>
      <c r="C218" s="39" t="s">
        <v>49</v>
      </c>
      <c r="D218" s="40">
        <v>0</v>
      </c>
      <c r="E218" s="40">
        <v>0</v>
      </c>
      <c r="F218" s="40">
        <v>0</v>
      </c>
      <c r="G218" s="40">
        <v>0</v>
      </c>
      <c r="H218" s="23"/>
      <c r="I218" s="23"/>
      <c r="J218" s="23"/>
      <c r="K218" s="23"/>
    </row>
    <row r="219" spans="1:11" ht="14.1" customHeight="1">
      <c r="A219" s="23"/>
      <c r="B219" s="23"/>
      <c r="C219" s="39" t="s">
        <v>50</v>
      </c>
      <c r="D219" s="40">
        <v>0</v>
      </c>
      <c r="E219" s="40">
        <v>0</v>
      </c>
      <c r="F219" s="40">
        <v>0</v>
      </c>
      <c r="G219" s="40">
        <v>0</v>
      </c>
      <c r="H219" s="23"/>
      <c r="I219" s="23"/>
      <c r="J219" s="23"/>
      <c r="K219" s="23"/>
    </row>
    <row r="220" spans="1:11" ht="14.1" customHeight="1">
      <c r="A220" s="23"/>
      <c r="B220" s="23"/>
      <c r="C220" s="39" t="s">
        <v>56</v>
      </c>
      <c r="D220" s="40">
        <v>0</v>
      </c>
      <c r="E220" s="40">
        <v>0</v>
      </c>
      <c r="F220" s="40">
        <v>0</v>
      </c>
      <c r="G220" s="40">
        <v>0</v>
      </c>
      <c r="H220" s="23"/>
      <c r="I220" s="23"/>
      <c r="J220" s="23"/>
      <c r="K220" s="23"/>
    </row>
    <row r="221" spans="1:11" ht="14.1" customHeight="1">
      <c r="A221" s="23"/>
      <c r="B221" s="23"/>
      <c r="C221" s="39" t="s">
        <v>49</v>
      </c>
      <c r="D221" s="40">
        <v>0</v>
      </c>
      <c r="E221" s="40">
        <v>0</v>
      </c>
      <c r="F221" s="40">
        <v>0</v>
      </c>
      <c r="G221" s="40">
        <v>0</v>
      </c>
      <c r="H221" s="23"/>
      <c r="I221" s="23"/>
      <c r="J221" s="23"/>
      <c r="K221" s="23"/>
    </row>
    <row r="222" spans="1:11" ht="14.1" customHeight="1">
      <c r="A222" s="23"/>
      <c r="B222" s="23"/>
      <c r="C222" s="39" t="s">
        <v>50</v>
      </c>
      <c r="D222" s="40">
        <v>0</v>
      </c>
      <c r="E222" s="40">
        <v>0</v>
      </c>
      <c r="F222" s="40">
        <v>0</v>
      </c>
      <c r="G222" s="40">
        <v>0</v>
      </c>
      <c r="H222" s="23"/>
      <c r="I222" s="23"/>
      <c r="J222" s="23"/>
      <c r="K222" s="23"/>
    </row>
    <row r="223" spans="1:11" ht="14.1" customHeight="1">
      <c r="A223" s="23"/>
      <c r="B223" s="23"/>
      <c r="C223" s="39" t="s">
        <v>57</v>
      </c>
      <c r="D223" s="40">
        <v>0</v>
      </c>
      <c r="E223" s="40">
        <v>0</v>
      </c>
      <c r="F223" s="40">
        <v>0</v>
      </c>
      <c r="G223" s="40">
        <v>0</v>
      </c>
      <c r="H223" s="23"/>
      <c r="I223" s="23"/>
      <c r="J223" s="23"/>
      <c r="K223" s="23"/>
    </row>
    <row r="224" spans="1:11" ht="14.1" customHeight="1">
      <c r="A224" s="23"/>
      <c r="B224" s="23"/>
      <c r="C224" s="39" t="s">
        <v>49</v>
      </c>
      <c r="D224" s="40">
        <v>0</v>
      </c>
      <c r="E224" s="40">
        <v>0</v>
      </c>
      <c r="F224" s="40">
        <v>0</v>
      </c>
      <c r="G224" s="40">
        <v>0</v>
      </c>
      <c r="H224" s="23"/>
      <c r="I224" s="23"/>
      <c r="J224" s="23"/>
      <c r="K224" s="23"/>
    </row>
    <row r="225" spans="1:11" ht="14.1" customHeight="1">
      <c r="A225" s="23"/>
      <c r="B225" s="23"/>
      <c r="C225" s="39" t="s">
        <v>58</v>
      </c>
      <c r="D225" s="40">
        <v>0</v>
      </c>
      <c r="E225" s="40">
        <v>0</v>
      </c>
      <c r="F225" s="40">
        <v>0</v>
      </c>
      <c r="G225" s="40">
        <v>0</v>
      </c>
      <c r="H225" s="23"/>
      <c r="I225" s="23"/>
      <c r="J225" s="23"/>
      <c r="K225" s="23"/>
    </row>
    <row r="226" spans="1:11" ht="14.1" customHeight="1">
      <c r="A226" s="23"/>
      <c r="B226" s="23"/>
      <c r="C226" s="39" t="s">
        <v>59</v>
      </c>
      <c r="D226" s="40">
        <v>0</v>
      </c>
      <c r="E226" s="40">
        <v>0</v>
      </c>
      <c r="F226" s="40">
        <v>0</v>
      </c>
      <c r="G226" s="40">
        <v>0</v>
      </c>
      <c r="H226" s="23"/>
      <c r="I226" s="23"/>
      <c r="J226" s="23"/>
      <c r="K226" s="23"/>
    </row>
    <row r="227" spans="1:11" ht="14.1" customHeight="1">
      <c r="A227" s="23"/>
      <c r="B227" s="23"/>
      <c r="C227" s="39" t="s">
        <v>60</v>
      </c>
      <c r="D227" s="40">
        <v>0</v>
      </c>
      <c r="E227" s="40">
        <v>0</v>
      </c>
      <c r="F227" s="40">
        <v>0</v>
      </c>
      <c r="G227" s="40">
        <v>0</v>
      </c>
      <c r="H227" s="23"/>
      <c r="I227" s="23"/>
      <c r="J227" s="23"/>
      <c r="K227" s="23"/>
    </row>
    <row r="228" spans="1:11" ht="14.1" customHeight="1">
      <c r="A228" s="23"/>
      <c r="B228" s="23"/>
      <c r="C228" s="39" t="s">
        <v>61</v>
      </c>
      <c r="D228" s="40">
        <v>0</v>
      </c>
      <c r="E228" s="40">
        <v>0</v>
      </c>
      <c r="F228" s="40">
        <v>0</v>
      </c>
      <c r="G228" s="40">
        <v>0</v>
      </c>
      <c r="H228" s="23"/>
      <c r="I228" s="23"/>
      <c r="J228" s="23"/>
      <c r="K228" s="23"/>
    </row>
    <row r="229" spans="1:11" ht="14.1" customHeight="1">
      <c r="A229" s="23"/>
      <c r="B229" s="23"/>
      <c r="C229" s="39" t="s">
        <v>62</v>
      </c>
      <c r="D229" s="40">
        <v>0</v>
      </c>
      <c r="E229" s="40">
        <v>30000000</v>
      </c>
      <c r="F229" s="40">
        <v>10000000</v>
      </c>
      <c r="G229" s="40">
        <v>10000000</v>
      </c>
      <c r="H229" s="23"/>
      <c r="I229" s="23"/>
      <c r="J229" s="23"/>
      <c r="K229" s="23"/>
    </row>
    <row r="230" spans="1:11" ht="14.1" customHeight="1">
      <c r="A230" s="23"/>
      <c r="B230" s="23"/>
      <c r="C230" s="39" t="s">
        <v>49</v>
      </c>
      <c r="D230" s="40">
        <v>0</v>
      </c>
      <c r="E230" s="40">
        <v>30000000</v>
      </c>
      <c r="F230" s="40">
        <v>10000000</v>
      </c>
      <c r="G230" s="40">
        <v>10000000</v>
      </c>
      <c r="H230" s="23"/>
      <c r="I230" s="23"/>
      <c r="J230" s="23"/>
      <c r="K230" s="23"/>
    </row>
    <row r="231" spans="1:11" ht="14.1" customHeight="1">
      <c r="A231" s="23"/>
      <c r="B231" s="23"/>
      <c r="C231" s="39" t="s">
        <v>58</v>
      </c>
      <c r="D231" s="40">
        <v>0</v>
      </c>
      <c r="E231" s="40">
        <v>0</v>
      </c>
      <c r="F231" s="40">
        <v>0</v>
      </c>
      <c r="G231" s="40">
        <v>0</v>
      </c>
      <c r="H231" s="23"/>
      <c r="I231" s="23"/>
      <c r="J231" s="23"/>
      <c r="K231" s="23"/>
    </row>
    <row r="232" spans="1:11" ht="14.1" customHeight="1">
      <c r="A232" s="23"/>
      <c r="B232" s="23"/>
      <c r="C232" s="39" t="s">
        <v>59</v>
      </c>
      <c r="D232" s="40">
        <v>0</v>
      </c>
      <c r="E232" s="40">
        <v>0</v>
      </c>
      <c r="F232" s="40">
        <v>0</v>
      </c>
      <c r="G232" s="40">
        <v>0</v>
      </c>
      <c r="H232" s="23"/>
      <c r="I232" s="23"/>
      <c r="J232" s="23"/>
      <c r="K232" s="23"/>
    </row>
    <row r="233" spans="1:11" ht="14.1" customHeight="1">
      <c r="A233" s="23"/>
      <c r="B233" s="23"/>
      <c r="C233" s="39" t="s">
        <v>60</v>
      </c>
      <c r="D233" s="40">
        <v>0</v>
      </c>
      <c r="E233" s="40">
        <v>0</v>
      </c>
      <c r="F233" s="40">
        <v>0</v>
      </c>
      <c r="G233" s="40">
        <v>0</v>
      </c>
      <c r="H233" s="23"/>
      <c r="I233" s="23"/>
      <c r="J233" s="23"/>
      <c r="K233" s="23"/>
    </row>
    <row r="234" spans="1:11" ht="14.1" customHeight="1">
      <c r="A234" s="23"/>
      <c r="B234" s="23"/>
      <c r="C234" s="39" t="s">
        <v>61</v>
      </c>
      <c r="D234" s="40">
        <v>0</v>
      </c>
      <c r="E234" s="40">
        <v>0</v>
      </c>
      <c r="F234" s="40">
        <v>0</v>
      </c>
      <c r="G234" s="40">
        <v>0</v>
      </c>
      <c r="H234" s="23"/>
      <c r="I234" s="23"/>
      <c r="J234" s="23"/>
      <c r="K234" s="23"/>
    </row>
    <row r="235" spans="1:11" ht="14.1" customHeight="1">
      <c r="A235" s="23"/>
      <c r="B235" s="23"/>
      <c r="C235" s="39" t="s">
        <v>63</v>
      </c>
      <c r="D235" s="40">
        <v>0</v>
      </c>
      <c r="E235" s="40">
        <v>0</v>
      </c>
      <c r="F235" s="40">
        <v>0</v>
      </c>
      <c r="G235" s="40">
        <v>0</v>
      </c>
      <c r="H235" s="23"/>
      <c r="I235" s="23"/>
      <c r="J235" s="23"/>
      <c r="K235" s="23"/>
    </row>
    <row r="236" spans="1:11" ht="14.1" customHeight="1">
      <c r="A236" s="23"/>
      <c r="B236" s="23"/>
      <c r="C236" s="39" t="s">
        <v>49</v>
      </c>
      <c r="D236" s="40">
        <v>0</v>
      </c>
      <c r="E236" s="40">
        <v>0</v>
      </c>
      <c r="F236" s="40">
        <v>0</v>
      </c>
      <c r="G236" s="40">
        <v>0</v>
      </c>
      <c r="H236" s="23"/>
      <c r="I236" s="23"/>
      <c r="J236" s="23"/>
      <c r="K236" s="23"/>
    </row>
    <row r="237" spans="1:11" ht="14.1" customHeight="1">
      <c r="A237" s="23"/>
      <c r="B237" s="23"/>
      <c r="C237" s="39" t="s">
        <v>58</v>
      </c>
      <c r="D237" s="40">
        <v>0</v>
      </c>
      <c r="E237" s="40">
        <v>0</v>
      </c>
      <c r="F237" s="40">
        <v>0</v>
      </c>
      <c r="G237" s="40">
        <v>0</v>
      </c>
      <c r="H237" s="23"/>
      <c r="I237" s="23"/>
      <c r="J237" s="23"/>
      <c r="K237" s="23"/>
    </row>
    <row r="238" spans="1:11" ht="14.1" customHeight="1">
      <c r="A238" s="23"/>
      <c r="B238" s="23"/>
      <c r="C238" s="39" t="s">
        <v>59</v>
      </c>
      <c r="D238" s="40">
        <v>0</v>
      </c>
      <c r="E238" s="40">
        <v>0</v>
      </c>
      <c r="F238" s="40">
        <v>0</v>
      </c>
      <c r="G238" s="40">
        <v>0</v>
      </c>
      <c r="H238" s="23"/>
      <c r="I238" s="23"/>
      <c r="J238" s="23"/>
      <c r="K238" s="23"/>
    </row>
    <row r="239" spans="1:11" ht="14.1" customHeight="1">
      <c r="A239" s="23"/>
      <c r="B239" s="23"/>
      <c r="C239" s="39" t="s">
        <v>60</v>
      </c>
      <c r="D239" s="40">
        <v>0</v>
      </c>
      <c r="E239" s="40">
        <v>0</v>
      </c>
      <c r="F239" s="40">
        <v>0</v>
      </c>
      <c r="G239" s="40">
        <v>0</v>
      </c>
      <c r="H239" s="23"/>
      <c r="I239" s="23"/>
      <c r="J239" s="23"/>
      <c r="K239" s="23"/>
    </row>
    <row r="240" spans="1:11" ht="14.1" customHeight="1">
      <c r="A240" s="23"/>
      <c r="B240" s="23"/>
      <c r="C240" s="39" t="s">
        <v>61</v>
      </c>
      <c r="D240" s="40">
        <v>0</v>
      </c>
      <c r="E240" s="40">
        <v>0</v>
      </c>
      <c r="F240" s="40">
        <v>0</v>
      </c>
      <c r="G240" s="40">
        <v>0</v>
      </c>
      <c r="H240" s="23"/>
      <c r="I240" s="23"/>
      <c r="J240" s="23"/>
      <c r="K240" s="23"/>
    </row>
    <row r="241" spans="1:11" ht="14.1" customHeight="1">
      <c r="A241" s="23"/>
      <c r="B241" s="23"/>
      <c r="C241" s="39" t="s">
        <v>64</v>
      </c>
      <c r="D241" s="40">
        <v>0</v>
      </c>
      <c r="E241" s="40">
        <v>0</v>
      </c>
      <c r="F241" s="40">
        <v>0</v>
      </c>
      <c r="G241" s="40">
        <v>0</v>
      </c>
      <c r="H241" s="23"/>
      <c r="I241" s="23"/>
      <c r="J241" s="23"/>
      <c r="K241" s="23"/>
    </row>
    <row r="242" spans="1:11" ht="14.1" customHeight="1">
      <c r="A242" s="23"/>
      <c r="B242" s="23"/>
      <c r="C242" s="39" t="s">
        <v>65</v>
      </c>
      <c r="D242" s="40">
        <v>0</v>
      </c>
      <c r="E242" s="40">
        <v>0</v>
      </c>
      <c r="F242" s="40">
        <v>0</v>
      </c>
      <c r="G242" s="40">
        <v>0</v>
      </c>
      <c r="H242" s="23"/>
      <c r="I242" s="23"/>
      <c r="J242" s="23"/>
      <c r="K242" s="23"/>
    </row>
    <row r="243" spans="1:11" ht="14.1" customHeight="1">
      <c r="A243" s="23"/>
      <c r="B243" s="23"/>
      <c r="C243" s="41" t="s">
        <v>25</v>
      </c>
      <c r="D243" s="40">
        <v>0</v>
      </c>
      <c r="E243" s="40">
        <v>30000000</v>
      </c>
      <c r="F243" s="40">
        <v>10000000</v>
      </c>
      <c r="G243" s="40">
        <v>10000000</v>
      </c>
      <c r="H243" s="23"/>
      <c r="I243" s="23"/>
      <c r="J243" s="23"/>
      <c r="K243" s="23"/>
    </row>
    <row r="244" spans="1:11" ht="15" customHeight="1">
      <c r="A244" s="23"/>
      <c r="B244" s="23"/>
      <c r="C244" s="42" t="s">
        <v>18</v>
      </c>
      <c r="D244" s="43" t="s">
        <v>18</v>
      </c>
      <c r="E244" s="43" t="s">
        <v>18</v>
      </c>
      <c r="F244" s="43" t="s">
        <v>18</v>
      </c>
      <c r="G244" s="43" t="s">
        <v>18</v>
      </c>
      <c r="H244" s="23"/>
      <c r="I244" s="23"/>
      <c r="J244" s="23"/>
      <c r="K244" s="23"/>
    </row>
    <row r="245" spans="1:11" ht="15" customHeight="1">
      <c r="A245" s="23"/>
      <c r="B245" s="23"/>
      <c r="C245" s="26" t="s">
        <v>201</v>
      </c>
      <c r="D245" s="44">
        <v>0</v>
      </c>
      <c r="E245" s="44">
        <v>789900000</v>
      </c>
      <c r="F245" s="44">
        <v>788385000</v>
      </c>
      <c r="G245" s="44">
        <v>791385000</v>
      </c>
      <c r="H245" s="23"/>
      <c r="I245" s="23"/>
      <c r="J245" s="23"/>
      <c r="K245" s="23"/>
    </row>
    <row r="246" spans="1:11" ht="15" customHeight="1">
      <c r="A246" s="23"/>
      <c r="B246" s="23"/>
      <c r="C246" s="27" t="s">
        <v>48</v>
      </c>
      <c r="D246" s="45">
        <v>0</v>
      </c>
      <c r="E246" s="45">
        <v>479000000</v>
      </c>
      <c r="F246" s="45">
        <v>496485000</v>
      </c>
      <c r="G246" s="45">
        <v>496485000</v>
      </c>
      <c r="H246" s="23"/>
      <c r="I246" s="23"/>
      <c r="J246" s="23"/>
      <c r="K246" s="23"/>
    </row>
    <row r="247" spans="1:11" ht="15" customHeight="1">
      <c r="A247" s="23"/>
      <c r="B247" s="23"/>
      <c r="C247" s="27" t="s">
        <v>49</v>
      </c>
      <c r="D247" s="45">
        <v>0</v>
      </c>
      <c r="E247" s="45">
        <v>479000000</v>
      </c>
      <c r="F247" s="45">
        <v>496485000</v>
      </c>
      <c r="G247" s="45">
        <v>496485000</v>
      </c>
      <c r="H247" s="23"/>
      <c r="I247" s="23"/>
      <c r="J247" s="23"/>
      <c r="K247" s="23"/>
    </row>
    <row r="248" spans="1:11" ht="15" customHeight="1">
      <c r="A248" s="23"/>
      <c r="B248" s="23"/>
      <c r="C248" s="27" t="s">
        <v>50</v>
      </c>
      <c r="D248" s="45">
        <v>0</v>
      </c>
      <c r="E248" s="45">
        <v>0</v>
      </c>
      <c r="F248" s="45">
        <v>0</v>
      </c>
      <c r="G248" s="45">
        <v>0</v>
      </c>
      <c r="H248" s="23"/>
      <c r="I248" s="23"/>
      <c r="J248" s="23"/>
      <c r="K248" s="23"/>
    </row>
    <row r="249" spans="1:11" ht="15" customHeight="1">
      <c r="A249" s="23"/>
      <c r="B249" s="23"/>
      <c r="C249" s="27" t="s">
        <v>51</v>
      </c>
      <c r="D249" s="45">
        <v>0</v>
      </c>
      <c r="E249" s="45">
        <v>71900000</v>
      </c>
      <c r="F249" s="45">
        <v>71900000</v>
      </c>
      <c r="G249" s="45">
        <v>71900000</v>
      </c>
      <c r="H249" s="23"/>
      <c r="I249" s="23"/>
      <c r="J249" s="23"/>
      <c r="K249" s="23"/>
    </row>
    <row r="250" spans="1:11" ht="15" customHeight="1">
      <c r="A250" s="23"/>
      <c r="B250" s="23"/>
      <c r="C250" s="27" t="s">
        <v>49</v>
      </c>
      <c r="D250" s="45">
        <v>0</v>
      </c>
      <c r="E250" s="45">
        <v>71900000</v>
      </c>
      <c r="F250" s="45">
        <v>71900000</v>
      </c>
      <c r="G250" s="45">
        <v>71900000</v>
      </c>
      <c r="H250" s="23"/>
      <c r="I250" s="23"/>
      <c r="J250" s="23"/>
      <c r="K250" s="23"/>
    </row>
    <row r="251" spans="1:11" ht="15" customHeight="1">
      <c r="A251" s="23"/>
      <c r="B251" s="23"/>
      <c r="C251" s="27" t="s">
        <v>50</v>
      </c>
      <c r="D251" s="45">
        <v>0</v>
      </c>
      <c r="E251" s="45">
        <v>0</v>
      </c>
      <c r="F251" s="45">
        <v>0</v>
      </c>
      <c r="G251" s="45">
        <v>0</v>
      </c>
      <c r="H251" s="23"/>
      <c r="I251" s="23"/>
      <c r="J251" s="23"/>
      <c r="K251" s="23"/>
    </row>
    <row r="252" spans="1:11" ht="15" customHeight="1">
      <c r="A252" s="23"/>
      <c r="B252" s="23"/>
      <c r="C252" s="27" t="s">
        <v>52</v>
      </c>
      <c r="D252" s="45">
        <v>0</v>
      </c>
      <c r="E252" s="45">
        <v>169000000</v>
      </c>
      <c r="F252" s="45">
        <v>165000000</v>
      </c>
      <c r="G252" s="45">
        <v>168000000</v>
      </c>
      <c r="H252" s="23"/>
      <c r="I252" s="23"/>
      <c r="J252" s="23"/>
      <c r="K252" s="23"/>
    </row>
    <row r="253" spans="1:11" ht="15" customHeight="1">
      <c r="A253" s="23"/>
      <c r="B253" s="23"/>
      <c r="C253" s="27" t="s">
        <v>49</v>
      </c>
      <c r="D253" s="45">
        <v>0</v>
      </c>
      <c r="E253" s="45">
        <v>169000000</v>
      </c>
      <c r="F253" s="45">
        <v>165000000</v>
      </c>
      <c r="G253" s="45">
        <v>168000000</v>
      </c>
      <c r="H253" s="23"/>
      <c r="I253" s="23"/>
      <c r="J253" s="23"/>
      <c r="K253" s="23"/>
    </row>
    <row r="254" spans="1:11" ht="15" customHeight="1">
      <c r="A254" s="23"/>
      <c r="B254" s="23"/>
      <c r="C254" s="27" t="s">
        <v>50</v>
      </c>
      <c r="D254" s="45">
        <v>0</v>
      </c>
      <c r="E254" s="45">
        <v>0</v>
      </c>
      <c r="F254" s="45">
        <v>0</v>
      </c>
      <c r="G254" s="45">
        <v>0</v>
      </c>
      <c r="H254" s="23"/>
      <c r="I254" s="23"/>
      <c r="J254" s="23"/>
      <c r="K254" s="23"/>
    </row>
    <row r="255" spans="1:11" ht="15" customHeight="1">
      <c r="A255" s="23"/>
      <c r="B255" s="23"/>
      <c r="C255" s="27" t="s">
        <v>53</v>
      </c>
      <c r="D255" s="45">
        <v>0</v>
      </c>
      <c r="E255" s="45">
        <v>0</v>
      </c>
      <c r="F255" s="45">
        <v>0</v>
      </c>
      <c r="G255" s="45">
        <v>0</v>
      </c>
      <c r="H255" s="23"/>
      <c r="I255" s="23"/>
      <c r="J255" s="23"/>
      <c r="K255" s="23"/>
    </row>
    <row r="256" spans="1:11" ht="15" customHeight="1">
      <c r="A256" s="23"/>
      <c r="B256" s="23"/>
      <c r="C256" s="27" t="s">
        <v>49</v>
      </c>
      <c r="D256" s="45">
        <v>0</v>
      </c>
      <c r="E256" s="45">
        <v>0</v>
      </c>
      <c r="F256" s="45">
        <v>0</v>
      </c>
      <c r="G256" s="45">
        <v>0</v>
      </c>
      <c r="H256" s="23"/>
      <c r="I256" s="23"/>
      <c r="J256" s="23"/>
      <c r="K256" s="23"/>
    </row>
    <row r="257" spans="1:11" ht="15" customHeight="1">
      <c r="A257" s="23"/>
      <c r="B257" s="23"/>
      <c r="C257" s="27" t="s">
        <v>50</v>
      </c>
      <c r="D257" s="45">
        <v>0</v>
      </c>
      <c r="E257" s="45">
        <v>0</v>
      </c>
      <c r="F257" s="45">
        <v>0</v>
      </c>
      <c r="G257" s="45">
        <v>0</v>
      </c>
      <c r="H257" s="23"/>
      <c r="I257" s="23"/>
      <c r="J257" s="23"/>
      <c r="K257" s="23"/>
    </row>
    <row r="258" spans="1:11" ht="20.100000000000001" customHeight="1">
      <c r="A258" s="23"/>
      <c r="B258" s="23"/>
      <c r="C258" s="27" t="s">
        <v>202</v>
      </c>
      <c r="D258" s="46">
        <v>0</v>
      </c>
      <c r="E258" s="46">
        <v>0</v>
      </c>
      <c r="F258" s="46">
        <v>0</v>
      </c>
      <c r="G258" s="46">
        <v>0</v>
      </c>
      <c r="H258" s="23"/>
      <c r="I258" s="23"/>
      <c r="J258" s="23"/>
      <c r="K258" s="23"/>
    </row>
    <row r="259" spans="1:11" ht="15" customHeight="1">
      <c r="A259" s="23"/>
      <c r="B259" s="23"/>
      <c r="C259" s="27" t="s">
        <v>49</v>
      </c>
      <c r="D259" s="45">
        <v>0</v>
      </c>
      <c r="E259" s="45">
        <v>0</v>
      </c>
      <c r="F259" s="45">
        <v>0</v>
      </c>
      <c r="G259" s="45">
        <v>0</v>
      </c>
      <c r="H259" s="23"/>
      <c r="I259" s="23"/>
      <c r="J259" s="23"/>
      <c r="K259" s="23"/>
    </row>
    <row r="260" spans="1:11" ht="15" customHeight="1">
      <c r="A260" s="23"/>
      <c r="B260" s="23"/>
      <c r="C260" s="27" t="s">
        <v>50</v>
      </c>
      <c r="D260" s="45">
        <v>0</v>
      </c>
      <c r="E260" s="45">
        <v>0</v>
      </c>
      <c r="F260" s="45">
        <v>0</v>
      </c>
      <c r="G260" s="45">
        <v>0</v>
      </c>
      <c r="H260" s="23"/>
      <c r="I260" s="23"/>
      <c r="J260" s="23"/>
      <c r="K260" s="23"/>
    </row>
    <row r="261" spans="1:11" ht="15" customHeight="1">
      <c r="A261" s="23"/>
      <c r="B261" s="23"/>
      <c r="C261" s="27" t="s">
        <v>55</v>
      </c>
      <c r="D261" s="45">
        <v>0</v>
      </c>
      <c r="E261" s="45">
        <v>40000000</v>
      </c>
      <c r="F261" s="45">
        <v>45000000</v>
      </c>
      <c r="G261" s="45">
        <v>45000000</v>
      </c>
      <c r="H261" s="23"/>
      <c r="I261" s="23"/>
      <c r="J261" s="23"/>
      <c r="K261" s="23"/>
    </row>
    <row r="262" spans="1:11" ht="15" customHeight="1">
      <c r="A262" s="23"/>
      <c r="B262" s="23"/>
      <c r="C262" s="27" t="s">
        <v>49</v>
      </c>
      <c r="D262" s="45">
        <v>0</v>
      </c>
      <c r="E262" s="45">
        <v>40000000</v>
      </c>
      <c r="F262" s="45">
        <v>45000000</v>
      </c>
      <c r="G262" s="45">
        <v>45000000</v>
      </c>
      <c r="H262" s="23"/>
      <c r="I262" s="23"/>
      <c r="J262" s="23"/>
      <c r="K262" s="23"/>
    </row>
    <row r="263" spans="1:11" ht="15" customHeight="1">
      <c r="A263" s="23"/>
      <c r="B263" s="23"/>
      <c r="C263" s="27" t="s">
        <v>50</v>
      </c>
      <c r="D263" s="45">
        <v>0</v>
      </c>
      <c r="E263" s="45">
        <v>0</v>
      </c>
      <c r="F263" s="45">
        <v>0</v>
      </c>
      <c r="G263" s="45">
        <v>0</v>
      </c>
      <c r="H263" s="23"/>
      <c r="I263" s="23"/>
      <c r="J263" s="23"/>
      <c r="K263" s="23"/>
    </row>
    <row r="264" spans="1:11" ht="15" customHeight="1">
      <c r="A264" s="23"/>
      <c r="B264" s="23"/>
      <c r="C264" s="27" t="s">
        <v>56</v>
      </c>
      <c r="D264" s="45">
        <v>0</v>
      </c>
      <c r="E264" s="45">
        <v>0</v>
      </c>
      <c r="F264" s="45">
        <v>0</v>
      </c>
      <c r="G264" s="45">
        <v>0</v>
      </c>
      <c r="H264" s="23"/>
      <c r="I264" s="23"/>
      <c r="J264" s="23"/>
      <c r="K264" s="23"/>
    </row>
    <row r="265" spans="1:11" ht="15" customHeight="1">
      <c r="A265" s="23"/>
      <c r="B265" s="23"/>
      <c r="C265" s="27" t="s">
        <v>49</v>
      </c>
      <c r="D265" s="45">
        <v>0</v>
      </c>
      <c r="E265" s="45">
        <v>0</v>
      </c>
      <c r="F265" s="45">
        <v>0</v>
      </c>
      <c r="G265" s="45">
        <v>0</v>
      </c>
      <c r="H265" s="23"/>
      <c r="I265" s="23"/>
      <c r="J265" s="23"/>
      <c r="K265" s="23"/>
    </row>
    <row r="266" spans="1:11" ht="15" customHeight="1">
      <c r="A266" s="23"/>
      <c r="B266" s="23"/>
      <c r="C266" s="27" t="s">
        <v>50</v>
      </c>
      <c r="D266" s="45">
        <v>0</v>
      </c>
      <c r="E266" s="45">
        <v>0</v>
      </c>
      <c r="F266" s="45">
        <v>0</v>
      </c>
      <c r="G266" s="45">
        <v>0</v>
      </c>
      <c r="H266" s="23"/>
      <c r="I266" s="23"/>
      <c r="J266" s="23"/>
      <c r="K266" s="23"/>
    </row>
    <row r="267" spans="1:11" ht="15" customHeight="1">
      <c r="A267" s="23"/>
      <c r="B267" s="23"/>
      <c r="C267" s="27" t="s">
        <v>57</v>
      </c>
      <c r="D267" s="45">
        <v>0</v>
      </c>
      <c r="E267" s="45">
        <v>0</v>
      </c>
      <c r="F267" s="45">
        <v>0</v>
      </c>
      <c r="G267" s="45">
        <v>0</v>
      </c>
      <c r="H267" s="23"/>
      <c r="I267" s="23"/>
      <c r="J267" s="23"/>
      <c r="K267" s="23"/>
    </row>
    <row r="268" spans="1:11" ht="15" customHeight="1">
      <c r="A268" s="23"/>
      <c r="B268" s="23"/>
      <c r="C268" s="27" t="s">
        <v>49</v>
      </c>
      <c r="D268" s="45">
        <v>0</v>
      </c>
      <c r="E268" s="45">
        <v>0</v>
      </c>
      <c r="F268" s="45">
        <v>0</v>
      </c>
      <c r="G268" s="45">
        <v>0</v>
      </c>
      <c r="H268" s="23"/>
      <c r="I268" s="23"/>
      <c r="J268" s="23"/>
      <c r="K268" s="23"/>
    </row>
    <row r="269" spans="1:11" ht="15" customHeight="1">
      <c r="A269" s="23"/>
      <c r="B269" s="23"/>
      <c r="C269" s="27" t="s">
        <v>58</v>
      </c>
      <c r="D269" s="45">
        <v>0</v>
      </c>
      <c r="E269" s="45">
        <v>0</v>
      </c>
      <c r="F269" s="45">
        <v>0</v>
      </c>
      <c r="G269" s="45">
        <v>0</v>
      </c>
      <c r="H269" s="23"/>
      <c r="I269" s="23"/>
      <c r="J269" s="23"/>
      <c r="K269" s="23"/>
    </row>
    <row r="270" spans="1:11" ht="15" customHeight="1">
      <c r="A270" s="23"/>
      <c r="B270" s="23"/>
      <c r="C270" s="27" t="s">
        <v>59</v>
      </c>
      <c r="D270" s="45">
        <v>0</v>
      </c>
      <c r="E270" s="45">
        <v>0</v>
      </c>
      <c r="F270" s="45">
        <v>0</v>
      </c>
      <c r="G270" s="45">
        <v>0</v>
      </c>
      <c r="H270" s="23"/>
      <c r="I270" s="23"/>
      <c r="J270" s="23"/>
      <c r="K270" s="23"/>
    </row>
    <row r="271" spans="1:11" ht="15" customHeight="1">
      <c r="A271" s="23"/>
      <c r="B271" s="23"/>
      <c r="C271" s="27" t="s">
        <v>60</v>
      </c>
      <c r="D271" s="45">
        <v>0</v>
      </c>
      <c r="E271" s="45">
        <v>0</v>
      </c>
      <c r="F271" s="45">
        <v>0</v>
      </c>
      <c r="G271" s="45">
        <v>0</v>
      </c>
      <c r="H271" s="23"/>
      <c r="I271" s="23"/>
      <c r="J271" s="23"/>
      <c r="K271" s="23"/>
    </row>
    <row r="272" spans="1:11" ht="15" customHeight="1">
      <c r="A272" s="23"/>
      <c r="B272" s="23"/>
      <c r="C272" s="27" t="s">
        <v>61</v>
      </c>
      <c r="D272" s="45">
        <v>0</v>
      </c>
      <c r="E272" s="45">
        <v>0</v>
      </c>
      <c r="F272" s="45">
        <v>0</v>
      </c>
      <c r="G272" s="45">
        <v>0</v>
      </c>
      <c r="H272" s="23"/>
      <c r="I272" s="23"/>
      <c r="J272" s="23"/>
      <c r="K272" s="23"/>
    </row>
    <row r="273" spans="1:11" ht="15" customHeight="1">
      <c r="A273" s="23"/>
      <c r="B273" s="23"/>
      <c r="C273" s="27" t="s">
        <v>62</v>
      </c>
      <c r="D273" s="45">
        <v>0</v>
      </c>
      <c r="E273" s="45">
        <v>30000000</v>
      </c>
      <c r="F273" s="45">
        <v>10000000</v>
      </c>
      <c r="G273" s="45">
        <v>10000000</v>
      </c>
      <c r="H273" s="23"/>
      <c r="I273" s="23"/>
      <c r="J273" s="23"/>
      <c r="K273" s="23"/>
    </row>
    <row r="274" spans="1:11" ht="15" customHeight="1">
      <c r="A274" s="23"/>
      <c r="B274" s="23"/>
      <c r="C274" s="27" t="s">
        <v>49</v>
      </c>
      <c r="D274" s="45">
        <v>0</v>
      </c>
      <c r="E274" s="45">
        <v>30000000</v>
      </c>
      <c r="F274" s="45">
        <v>10000000</v>
      </c>
      <c r="G274" s="45">
        <v>10000000</v>
      </c>
      <c r="H274" s="23"/>
      <c r="I274" s="23"/>
      <c r="J274" s="23"/>
      <c r="K274" s="23"/>
    </row>
    <row r="275" spans="1:11" ht="15" customHeight="1">
      <c r="A275" s="23"/>
      <c r="B275" s="23"/>
      <c r="C275" s="27" t="s">
        <v>58</v>
      </c>
      <c r="D275" s="45">
        <v>0</v>
      </c>
      <c r="E275" s="45">
        <v>0</v>
      </c>
      <c r="F275" s="45">
        <v>0</v>
      </c>
      <c r="G275" s="45">
        <v>0</v>
      </c>
      <c r="H275" s="23"/>
      <c r="I275" s="23"/>
      <c r="J275" s="23"/>
      <c r="K275" s="23"/>
    </row>
    <row r="276" spans="1:11" ht="15" customHeight="1">
      <c r="A276" s="23"/>
      <c r="B276" s="23"/>
      <c r="C276" s="27" t="s">
        <v>59</v>
      </c>
      <c r="D276" s="45">
        <v>0</v>
      </c>
      <c r="E276" s="45">
        <v>0</v>
      </c>
      <c r="F276" s="45">
        <v>0</v>
      </c>
      <c r="G276" s="45">
        <v>0</v>
      </c>
      <c r="H276" s="23"/>
      <c r="I276" s="23"/>
      <c r="J276" s="23"/>
      <c r="K276" s="23"/>
    </row>
    <row r="277" spans="1:11" ht="15" customHeight="1">
      <c r="A277" s="23"/>
      <c r="B277" s="23"/>
      <c r="C277" s="27" t="s">
        <v>60</v>
      </c>
      <c r="D277" s="45">
        <v>0</v>
      </c>
      <c r="E277" s="45">
        <v>0</v>
      </c>
      <c r="F277" s="45">
        <v>0</v>
      </c>
      <c r="G277" s="45">
        <v>0</v>
      </c>
      <c r="H277" s="23"/>
      <c r="I277" s="23"/>
      <c r="J277" s="23"/>
      <c r="K277" s="23"/>
    </row>
    <row r="278" spans="1:11" ht="15" customHeight="1">
      <c r="A278" s="23"/>
      <c r="B278" s="23"/>
      <c r="C278" s="27" t="s">
        <v>61</v>
      </c>
      <c r="D278" s="45">
        <v>0</v>
      </c>
      <c r="E278" s="45">
        <v>0</v>
      </c>
      <c r="F278" s="45">
        <v>0</v>
      </c>
      <c r="G278" s="45">
        <v>0</v>
      </c>
      <c r="H278" s="23"/>
      <c r="I278" s="23"/>
      <c r="J278" s="23"/>
      <c r="K278" s="23"/>
    </row>
    <row r="279" spans="1:11" ht="15" customHeight="1">
      <c r="A279" s="23"/>
      <c r="B279" s="23"/>
      <c r="C279" s="27" t="s">
        <v>63</v>
      </c>
      <c r="D279" s="45">
        <v>0</v>
      </c>
      <c r="E279" s="45">
        <v>0</v>
      </c>
      <c r="F279" s="45">
        <v>0</v>
      </c>
      <c r="G279" s="45">
        <v>0</v>
      </c>
      <c r="H279" s="23"/>
      <c r="I279" s="23"/>
      <c r="J279" s="23"/>
      <c r="K279" s="23"/>
    </row>
    <row r="280" spans="1:11" ht="15" customHeight="1">
      <c r="A280" s="23"/>
      <c r="B280" s="23"/>
      <c r="C280" s="27" t="s">
        <v>49</v>
      </c>
      <c r="D280" s="45">
        <v>0</v>
      </c>
      <c r="E280" s="45">
        <v>0</v>
      </c>
      <c r="F280" s="45">
        <v>0</v>
      </c>
      <c r="G280" s="45">
        <v>0</v>
      </c>
      <c r="H280" s="23"/>
      <c r="I280" s="23"/>
      <c r="J280" s="23"/>
      <c r="K280" s="23"/>
    </row>
    <row r="281" spans="1:11" ht="15" customHeight="1">
      <c r="A281" s="23"/>
      <c r="B281" s="23"/>
      <c r="C281" s="27" t="s">
        <v>58</v>
      </c>
      <c r="D281" s="45">
        <v>0</v>
      </c>
      <c r="E281" s="45">
        <v>0</v>
      </c>
      <c r="F281" s="45">
        <v>0</v>
      </c>
      <c r="G281" s="45">
        <v>0</v>
      </c>
      <c r="H281" s="23"/>
      <c r="I281" s="23"/>
      <c r="J281" s="23"/>
      <c r="K281" s="23"/>
    </row>
    <row r="282" spans="1:11" ht="15" customHeight="1">
      <c r="A282" s="23"/>
      <c r="B282" s="23"/>
      <c r="C282" s="27" t="s">
        <v>59</v>
      </c>
      <c r="D282" s="45">
        <v>0</v>
      </c>
      <c r="E282" s="45">
        <v>0</v>
      </c>
      <c r="F282" s="45">
        <v>0</v>
      </c>
      <c r="G282" s="45">
        <v>0</v>
      </c>
      <c r="H282" s="23"/>
      <c r="I282" s="23"/>
      <c r="J282" s="23"/>
      <c r="K282" s="23"/>
    </row>
    <row r="283" spans="1:11" ht="15" customHeight="1">
      <c r="A283" s="23"/>
      <c r="B283" s="23"/>
      <c r="C283" s="27" t="s">
        <v>60</v>
      </c>
      <c r="D283" s="45">
        <v>0</v>
      </c>
      <c r="E283" s="45">
        <v>0</v>
      </c>
      <c r="F283" s="45">
        <v>0</v>
      </c>
      <c r="G283" s="45">
        <v>0</v>
      </c>
      <c r="H283" s="23"/>
      <c r="I283" s="23"/>
      <c r="J283" s="23"/>
      <c r="K283" s="23"/>
    </row>
    <row r="284" spans="1:11" ht="15" customHeight="1">
      <c r="A284" s="23"/>
      <c r="B284" s="23"/>
      <c r="C284" s="27" t="s">
        <v>61</v>
      </c>
      <c r="D284" s="45">
        <v>0</v>
      </c>
      <c r="E284" s="45">
        <v>0</v>
      </c>
      <c r="F284" s="45">
        <v>0</v>
      </c>
      <c r="G284" s="45">
        <v>0</v>
      </c>
      <c r="H284" s="23"/>
      <c r="I284" s="23"/>
      <c r="J284" s="23"/>
      <c r="K284" s="23"/>
    </row>
    <row r="285" spans="1:11" ht="15" customHeight="1">
      <c r="A285" s="23"/>
      <c r="B285" s="23"/>
      <c r="C285" s="27" t="s">
        <v>64</v>
      </c>
      <c r="D285" s="45">
        <v>0</v>
      </c>
      <c r="E285" s="45">
        <v>0</v>
      </c>
      <c r="F285" s="45">
        <v>0</v>
      </c>
      <c r="G285" s="45">
        <v>0</v>
      </c>
      <c r="H285" s="23"/>
      <c r="I285" s="23"/>
      <c r="J285" s="23"/>
      <c r="K285" s="23"/>
    </row>
    <row r="286" spans="1:11" ht="15" customHeight="1">
      <c r="A286" s="23"/>
      <c r="B286" s="23"/>
      <c r="C286" s="27" t="s">
        <v>65</v>
      </c>
      <c r="D286" s="45">
        <v>0</v>
      </c>
      <c r="E286" s="45">
        <v>0</v>
      </c>
      <c r="F286" s="45">
        <v>0</v>
      </c>
      <c r="G286" s="45">
        <v>0</v>
      </c>
      <c r="H286" s="23"/>
      <c r="I286" s="23"/>
      <c r="J286" s="23"/>
      <c r="K286" s="23"/>
    </row>
    <row r="287" spans="1:11" ht="20.100000000000001" customHeight="1">
      <c r="A287" s="23"/>
      <c r="B287" s="23"/>
      <c r="C287" s="47" t="s">
        <v>18</v>
      </c>
      <c r="D287" s="23"/>
      <c r="E287" s="23"/>
      <c r="F287" s="23"/>
      <c r="G287" s="23"/>
      <c r="H287" s="23"/>
      <c r="I287" s="23"/>
      <c r="J287" s="23"/>
      <c r="K287" s="23"/>
    </row>
  </sheetData>
  <mergeCells count="31">
    <mergeCell ref="C16:G16"/>
    <mergeCell ref="C1:G1"/>
    <mergeCell ref="C2:G2"/>
    <mergeCell ref="D3:G3"/>
    <mergeCell ref="D4:G4"/>
    <mergeCell ref="D5:G5"/>
    <mergeCell ref="D6:G6"/>
    <mergeCell ref="D7:G7"/>
    <mergeCell ref="C8:G8"/>
    <mergeCell ref="C9:G9"/>
    <mergeCell ref="D10:G10"/>
    <mergeCell ref="D11:G11"/>
    <mergeCell ref="D132:G132"/>
    <mergeCell ref="D17:G17"/>
    <mergeCell ref="D18:G18"/>
    <mergeCell ref="D19:G19"/>
    <mergeCell ref="D20:G20"/>
    <mergeCell ref="C29:G29"/>
    <mergeCell ref="D74:G74"/>
    <mergeCell ref="D75:G75"/>
    <mergeCell ref="D76:G76"/>
    <mergeCell ref="C85:G85"/>
    <mergeCell ref="D130:G130"/>
    <mergeCell ref="D131:G131"/>
    <mergeCell ref="C199:G199"/>
    <mergeCell ref="C141:G141"/>
    <mergeCell ref="C186:G186"/>
    <mergeCell ref="D187:G187"/>
    <mergeCell ref="D188:G188"/>
    <mergeCell ref="D189:G189"/>
    <mergeCell ref="D190:G190"/>
  </mergeCells>
  <pageMargins left="0" right="0" top="0" bottom="0" header="0" footer="0"/>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44"/>
  <sheetViews>
    <sheetView view="pageBreakPreview" topLeftCell="A306" zoomScale="68" zoomScaleNormal="124" zoomScaleSheetLayoutView="68" workbookViewId="0">
      <selection activeCell="I353" sqref="I353"/>
    </sheetView>
  </sheetViews>
  <sheetFormatPr defaultColWidth="9.125" defaultRowHeight="14.25"/>
  <cols>
    <col min="1" max="1" width="18.625" style="310" customWidth="1"/>
    <col min="2" max="2" width="44.25" style="311" customWidth="1"/>
    <col min="3" max="3" width="19.25" style="311" customWidth="1"/>
    <col min="4" max="4" width="14.25" style="311" customWidth="1"/>
    <col min="5" max="5" width="16.375" style="311" customWidth="1"/>
    <col min="6" max="6" width="15.375" style="311" customWidth="1"/>
    <col min="7" max="7" width="9.125" style="310"/>
    <col min="8" max="8" width="10.625" style="310" bestFit="1" customWidth="1"/>
    <col min="9" max="16384" width="9.125" style="310"/>
  </cols>
  <sheetData>
    <row r="2" spans="1:6" ht="18" customHeight="1">
      <c r="A2" s="2461" t="s">
        <v>576</v>
      </c>
      <c r="B2" s="2461"/>
      <c r="C2" s="2461"/>
      <c r="D2" s="2461"/>
      <c r="E2" s="2461"/>
      <c r="F2" s="2461"/>
    </row>
    <row r="3" spans="1:6" ht="18" customHeight="1">
      <c r="A3" s="309"/>
      <c r="B3" s="2462" t="s">
        <v>577</v>
      </c>
      <c r="C3" s="2462"/>
      <c r="D3" s="2462"/>
      <c r="E3" s="2462"/>
      <c r="F3" s="2462"/>
    </row>
    <row r="4" spans="1:6" ht="15" thickBot="1"/>
    <row r="5" spans="1:6" ht="15" thickBot="1">
      <c r="B5" s="312" t="s">
        <v>6</v>
      </c>
      <c r="C5" s="2463" t="s">
        <v>736</v>
      </c>
      <c r="D5" s="2463"/>
      <c r="E5" s="2463"/>
      <c r="F5" s="2463"/>
    </row>
    <row r="6" spans="1:6" ht="15" thickBot="1">
      <c r="B6" s="312" t="s">
        <v>8</v>
      </c>
      <c r="C6" s="2464" t="s">
        <v>737</v>
      </c>
      <c r="D6" s="2465"/>
      <c r="E6" s="2465"/>
      <c r="F6" s="2466"/>
    </row>
    <row r="7" spans="1:6" ht="15" thickBot="1">
      <c r="B7" s="312" t="s">
        <v>10</v>
      </c>
      <c r="C7" s="2467" t="s">
        <v>11</v>
      </c>
      <c r="D7" s="2468"/>
      <c r="E7" s="2468"/>
      <c r="F7" s="2469"/>
    </row>
    <row r="8" spans="1:6" ht="15" thickBot="1">
      <c r="B8" s="2458" t="s">
        <v>12</v>
      </c>
      <c r="C8" s="2459"/>
      <c r="D8" s="2459"/>
      <c r="E8" s="2459"/>
      <c r="F8" s="2460"/>
    </row>
    <row r="9" spans="1:6" ht="43.5" customHeight="1" thickBot="1">
      <c r="B9" s="2467" t="s">
        <v>739</v>
      </c>
      <c r="C9" s="2468"/>
      <c r="D9" s="2468"/>
      <c r="E9" s="2468"/>
      <c r="F9" s="2469"/>
    </row>
    <row r="10" spans="1:6" ht="36.75" customHeight="1" thickBot="1">
      <c r="B10" s="2467"/>
      <c r="C10" s="2468"/>
      <c r="D10" s="2468"/>
      <c r="E10" s="2468"/>
      <c r="F10" s="2469"/>
    </row>
    <row r="11" spans="1:6" ht="23.25" customHeight="1" thickBot="1">
      <c r="B11" s="2467"/>
      <c r="C11" s="2468"/>
      <c r="D11" s="2468"/>
      <c r="E11" s="2468"/>
      <c r="F11" s="2469"/>
    </row>
    <row r="12" spans="1:6" ht="39.75" customHeight="1" thickBot="1">
      <c r="B12" s="313" t="s">
        <v>14</v>
      </c>
      <c r="C12" s="2468" t="s">
        <v>740</v>
      </c>
      <c r="D12" s="2473"/>
      <c r="E12" s="2473"/>
      <c r="F12" s="2474"/>
    </row>
    <row r="13" spans="1:6" ht="23.25" customHeight="1" thickBot="1">
      <c r="B13" s="2475" t="s">
        <v>209</v>
      </c>
      <c r="C13" s="346">
        <v>2023</v>
      </c>
      <c r="D13" s="324">
        <v>2024</v>
      </c>
      <c r="E13" s="324">
        <v>2025</v>
      </c>
      <c r="F13" s="324">
        <v>2026</v>
      </c>
    </row>
    <row r="14" spans="1:6" ht="15" thickBot="1">
      <c r="B14" s="2476"/>
      <c r="C14" s="315" t="s">
        <v>22</v>
      </c>
      <c r="D14" s="315" t="s">
        <v>23</v>
      </c>
      <c r="E14" s="315" t="s">
        <v>23</v>
      </c>
      <c r="F14" s="315" t="s">
        <v>23</v>
      </c>
    </row>
    <row r="15" spans="1:6" ht="18.75" customHeight="1" thickBot="1">
      <c r="B15" s="316" t="s">
        <v>741</v>
      </c>
      <c r="C15" s="317">
        <v>0.5</v>
      </c>
      <c r="D15" s="317">
        <v>0.6</v>
      </c>
      <c r="E15" s="317">
        <v>0.7</v>
      </c>
      <c r="F15" s="317">
        <v>0.7</v>
      </c>
    </row>
    <row r="16" spans="1:6" ht="15" thickBot="1">
      <c r="B16" s="316" t="s">
        <v>742</v>
      </c>
      <c r="C16" s="317">
        <v>0.5</v>
      </c>
      <c r="D16" s="317">
        <v>0.65</v>
      </c>
      <c r="E16" s="317">
        <v>0.7</v>
      </c>
      <c r="F16" s="317">
        <v>0.9</v>
      </c>
    </row>
    <row r="17" spans="2:6" ht="15" thickBot="1">
      <c r="B17" s="316" t="s">
        <v>743</v>
      </c>
      <c r="C17" s="317">
        <v>0.4</v>
      </c>
      <c r="D17" s="317">
        <v>0.5</v>
      </c>
      <c r="E17" s="317">
        <v>0.6</v>
      </c>
      <c r="F17" s="317">
        <v>0.7</v>
      </c>
    </row>
    <row r="18" spans="2:6" ht="15" thickBot="1">
      <c r="B18" s="316" t="s">
        <v>744</v>
      </c>
      <c r="C18" s="317">
        <v>0.4</v>
      </c>
      <c r="D18" s="317">
        <v>0.5</v>
      </c>
      <c r="E18" s="317">
        <v>0.6</v>
      </c>
      <c r="F18" s="317">
        <v>0.7</v>
      </c>
    </row>
    <row r="19" spans="2:6" ht="15" thickBot="1">
      <c r="B19" s="316" t="s">
        <v>745</v>
      </c>
      <c r="C19" s="317">
        <v>0.11</v>
      </c>
      <c r="D19" s="317">
        <v>0.12</v>
      </c>
      <c r="E19" s="317">
        <v>0.14000000000000001</v>
      </c>
      <c r="F19" s="317">
        <v>0.16</v>
      </c>
    </row>
    <row r="20" spans="2:6" ht="15" thickBot="1">
      <c r="B20" s="316" t="s">
        <v>746</v>
      </c>
      <c r="C20" s="317">
        <v>0.3</v>
      </c>
      <c r="D20" s="317">
        <v>0.6</v>
      </c>
      <c r="E20" s="317">
        <v>1</v>
      </c>
      <c r="F20" s="317"/>
    </row>
    <row r="21" spans="2:6" ht="32.25" customHeight="1" thickBot="1">
      <c r="B21" s="318" t="s">
        <v>588</v>
      </c>
      <c r="C21" s="2467" t="s">
        <v>747</v>
      </c>
      <c r="D21" s="2468"/>
      <c r="E21" s="2468"/>
      <c r="F21" s="2469"/>
    </row>
    <row r="22" spans="2:6" ht="23.25" customHeight="1" thickBot="1">
      <c r="B22" s="2467" t="s">
        <v>590</v>
      </c>
      <c r="C22" s="2468"/>
      <c r="D22" s="2468"/>
      <c r="E22" s="2468"/>
      <c r="F22" s="2469"/>
    </row>
    <row r="23" spans="2:6" ht="15" thickBot="1">
      <c r="B23" s="316" t="s">
        <v>748</v>
      </c>
      <c r="C23" s="317">
        <v>0.4</v>
      </c>
      <c r="D23" s="317">
        <v>0.5</v>
      </c>
      <c r="E23" s="317">
        <v>0.6</v>
      </c>
      <c r="F23" s="317">
        <v>0.8</v>
      </c>
    </row>
    <row r="24" spans="2:6" ht="24" customHeight="1" thickBot="1">
      <c r="B24" s="2477" t="s">
        <v>595</v>
      </c>
      <c r="C24" s="2478"/>
      <c r="D24" s="2478"/>
      <c r="E24" s="2478"/>
      <c r="F24" s="2479"/>
    </row>
    <row r="25" spans="2:6" ht="15" thickBot="1">
      <c r="B25" s="2477" t="s">
        <v>596</v>
      </c>
      <c r="C25" s="2478"/>
      <c r="D25" s="2478"/>
      <c r="E25" s="2478"/>
      <c r="F25" s="2479"/>
    </row>
    <row r="26" spans="2:6" ht="18.75" customHeight="1" thickBot="1">
      <c r="B26" s="319" t="s">
        <v>597</v>
      </c>
      <c r="C26" s="2467" t="s">
        <v>749</v>
      </c>
      <c r="D26" s="2473"/>
      <c r="E26" s="2473"/>
      <c r="F26" s="2474"/>
    </row>
    <row r="27" spans="2:6" ht="56.25" customHeight="1" thickBot="1">
      <c r="B27" s="316" t="s">
        <v>599</v>
      </c>
      <c r="C27" s="2480" t="s">
        <v>750</v>
      </c>
      <c r="D27" s="2481"/>
      <c r="E27" s="2481"/>
      <c r="F27" s="2482"/>
    </row>
    <row r="28" spans="2:6" ht="15" thickBot="1">
      <c r="B28" s="316" t="s">
        <v>21</v>
      </c>
      <c r="C28" s="2483" t="s">
        <v>751</v>
      </c>
      <c r="D28" s="2473"/>
      <c r="E28" s="2473"/>
      <c r="F28" s="2474"/>
    </row>
    <row r="29" spans="2:6" ht="15.75" customHeight="1" thickBot="1">
      <c r="B29" s="2475"/>
      <c r="C29" s="346">
        <v>2023</v>
      </c>
      <c r="D29" s="324">
        <v>2024</v>
      </c>
      <c r="E29" s="324">
        <v>2025</v>
      </c>
      <c r="F29" s="324">
        <v>2026</v>
      </c>
    </row>
    <row r="30" spans="2:6" ht="12.75" customHeight="1" thickBot="1">
      <c r="B30" s="2476"/>
      <c r="C30" s="321" t="s">
        <v>22</v>
      </c>
      <c r="D30" s="321" t="s">
        <v>23</v>
      </c>
      <c r="E30" s="321" t="s">
        <v>23</v>
      </c>
      <c r="F30" s="321" t="s">
        <v>23</v>
      </c>
    </row>
    <row r="31" spans="2:6" ht="15" thickBot="1">
      <c r="B31" s="316" t="s">
        <v>33</v>
      </c>
      <c r="C31" s="322">
        <v>11</v>
      </c>
      <c r="D31" s="322">
        <v>10</v>
      </c>
      <c r="E31" s="322">
        <v>10</v>
      </c>
      <c r="F31" s="322">
        <v>5</v>
      </c>
    </row>
    <row r="32" spans="2:6" ht="15" thickBot="1">
      <c r="B32" s="316" t="s">
        <v>602</v>
      </c>
      <c r="C32" s="322">
        <f>C61</f>
        <v>121010</v>
      </c>
      <c r="D32" s="322">
        <f>D61</f>
        <v>199762</v>
      </c>
      <c r="E32" s="322">
        <f t="shared" ref="E32:F32" si="0">E61</f>
        <v>209762</v>
      </c>
      <c r="F32" s="322">
        <f t="shared" si="0"/>
        <v>209762</v>
      </c>
    </row>
    <row r="33" spans="2:6" ht="15" thickBot="1">
      <c r="B33" s="316" t="s">
        <v>603</v>
      </c>
      <c r="C33" s="322">
        <f>C32/C31</f>
        <v>11000.90909090909</v>
      </c>
      <c r="D33" s="322">
        <f t="shared" ref="D33:F33" si="1">D32/D31</f>
        <v>19976.2</v>
      </c>
      <c r="E33" s="322">
        <f t="shared" si="1"/>
        <v>20976.2</v>
      </c>
      <c r="F33" s="322">
        <f t="shared" si="1"/>
        <v>41952.4</v>
      </c>
    </row>
    <row r="34" spans="2:6" ht="15" thickBot="1">
      <c r="B34" s="316" t="s">
        <v>604</v>
      </c>
      <c r="C34" s="314" t="s">
        <v>627</v>
      </c>
      <c r="D34" s="323">
        <f>D31/C31-1</f>
        <v>-9.0909090909090939E-2</v>
      </c>
      <c r="E34" s="323">
        <f t="shared" ref="E34:F36" si="2">E31/D31-1</f>
        <v>0</v>
      </c>
      <c r="F34" s="323">
        <f t="shared" si="2"/>
        <v>-0.5</v>
      </c>
    </row>
    <row r="35" spans="2:6" ht="15" thickBot="1">
      <c r="B35" s="316" t="s">
        <v>605</v>
      </c>
      <c r="C35" s="314" t="s">
        <v>627</v>
      </c>
      <c r="D35" s="323">
        <f>D32/C32-1</f>
        <v>0.65078919097595245</v>
      </c>
      <c r="E35" s="323">
        <f t="shared" si="2"/>
        <v>5.0059570889358307E-2</v>
      </c>
      <c r="F35" s="323">
        <f t="shared" si="2"/>
        <v>0</v>
      </c>
    </row>
    <row r="36" spans="2:6" ht="15" thickBot="1">
      <c r="B36" s="316" t="s">
        <v>47</v>
      </c>
      <c r="C36" s="314" t="s">
        <v>627</v>
      </c>
      <c r="D36" s="323">
        <f>D33/C33-1</f>
        <v>0.81586811007354787</v>
      </c>
      <c r="E36" s="323">
        <f t="shared" si="2"/>
        <v>5.0059570889358307E-2</v>
      </c>
      <c r="F36" s="323">
        <f t="shared" si="2"/>
        <v>1</v>
      </c>
    </row>
    <row r="37" spans="2:6" ht="15.75" customHeight="1" thickBot="1">
      <c r="B37" s="2470" t="s">
        <v>752</v>
      </c>
      <c r="C37" s="2471"/>
      <c r="D37" s="2471"/>
      <c r="E37" s="2471"/>
      <c r="F37" s="2472"/>
    </row>
    <row r="38" spans="2:6" ht="12.75" customHeight="1">
      <c r="B38" s="2475"/>
      <c r="C38" s="320">
        <v>2023</v>
      </c>
      <c r="D38" s="320">
        <v>2024</v>
      </c>
      <c r="E38" s="320">
        <v>2025</v>
      </c>
      <c r="F38" s="320">
        <v>2026</v>
      </c>
    </row>
    <row r="39" spans="2:6" ht="13.5" customHeight="1" thickBot="1">
      <c r="B39" s="2476"/>
      <c r="C39" s="321" t="s">
        <v>22</v>
      </c>
      <c r="D39" s="321" t="s">
        <v>23</v>
      </c>
      <c r="E39" s="321" t="s">
        <v>23</v>
      </c>
      <c r="F39" s="321" t="s">
        <v>23</v>
      </c>
    </row>
    <row r="40" spans="2:6" ht="15" thickBot="1">
      <c r="B40" s="325" t="s">
        <v>607</v>
      </c>
      <c r="C40" s="326">
        <f>C41+C42</f>
        <v>81693</v>
      </c>
      <c r="D40" s="326">
        <f>D41+D42</f>
        <v>155505</v>
      </c>
      <c r="E40" s="326">
        <f t="shared" ref="E40:F40" si="3">E41+E42</f>
        <v>165505</v>
      </c>
      <c r="F40" s="326">
        <f t="shared" si="3"/>
        <v>165505</v>
      </c>
    </row>
    <row r="41" spans="2:6" ht="15" thickBot="1">
      <c r="B41" s="327" t="s">
        <v>608</v>
      </c>
      <c r="C41" s="328">
        <v>81693</v>
      </c>
      <c r="D41" s="329">
        <v>155505</v>
      </c>
      <c r="E41" s="329">
        <v>165505</v>
      </c>
      <c r="F41" s="329">
        <v>165505</v>
      </c>
    </row>
    <row r="42" spans="2:6" ht="15" thickBot="1">
      <c r="B42" s="327" t="s">
        <v>609</v>
      </c>
      <c r="C42" s="329"/>
      <c r="D42" s="329"/>
      <c r="E42" s="329"/>
      <c r="F42" s="329"/>
    </row>
    <row r="43" spans="2:6" ht="15" thickBot="1">
      <c r="B43" s="325" t="s">
        <v>610</v>
      </c>
      <c r="C43" s="326">
        <f>C44+C45</f>
        <v>13457</v>
      </c>
      <c r="D43" s="326">
        <f>D44+D45</f>
        <v>22657</v>
      </c>
      <c r="E43" s="326">
        <f t="shared" ref="E43:F43" si="4">E44+E45</f>
        <v>22657</v>
      </c>
      <c r="F43" s="326">
        <f t="shared" si="4"/>
        <v>22657</v>
      </c>
    </row>
    <row r="44" spans="2:6" ht="15" thickBot="1">
      <c r="B44" s="327" t="s">
        <v>608</v>
      </c>
      <c r="C44" s="329">
        <v>13457</v>
      </c>
      <c r="D44" s="329">
        <v>22657</v>
      </c>
      <c r="E44" s="329">
        <v>22657</v>
      </c>
      <c r="F44" s="329">
        <v>22657</v>
      </c>
    </row>
    <row r="45" spans="2:6" ht="15" thickBot="1">
      <c r="B45" s="327" t="s">
        <v>609</v>
      </c>
      <c r="C45" s="329"/>
      <c r="D45" s="326"/>
      <c r="E45" s="326"/>
      <c r="F45" s="326"/>
    </row>
    <row r="46" spans="2:6" ht="15" thickBot="1">
      <c r="B46" s="325" t="s">
        <v>611</v>
      </c>
      <c r="C46" s="326">
        <f>C47+C48</f>
        <v>24785</v>
      </c>
      <c r="D46" s="326">
        <f>D47+D48</f>
        <v>20525</v>
      </c>
      <c r="E46" s="326">
        <f t="shared" ref="E46:F46" si="5">E47+E48</f>
        <v>20525</v>
      </c>
      <c r="F46" s="326">
        <f t="shared" si="5"/>
        <v>20525</v>
      </c>
    </row>
    <row r="47" spans="2:6" ht="15" thickBot="1">
      <c r="B47" s="327" t="s">
        <v>608</v>
      </c>
      <c r="C47" s="329">
        <f>12785+12000</f>
        <v>24785</v>
      </c>
      <c r="D47" s="329">
        <f>12785+12000-4260</f>
        <v>20525</v>
      </c>
      <c r="E47" s="329">
        <f>12785+12000-4260</f>
        <v>20525</v>
      </c>
      <c r="F47" s="329">
        <f>12785+12000-4260</f>
        <v>20525</v>
      </c>
    </row>
    <row r="48" spans="2:6" ht="15" thickBot="1">
      <c r="B48" s="327" t="s">
        <v>609</v>
      </c>
      <c r="C48" s="329"/>
      <c r="D48" s="326"/>
      <c r="E48" s="326"/>
      <c r="F48" s="326"/>
    </row>
    <row r="49" spans="2:6" ht="15" thickBot="1">
      <c r="B49" s="325" t="s">
        <v>612</v>
      </c>
      <c r="C49" s="329"/>
      <c r="D49" s="326"/>
      <c r="E49" s="326"/>
      <c r="F49" s="326"/>
    </row>
    <row r="50" spans="2:6" ht="15" thickBot="1">
      <c r="B50" s="327" t="s">
        <v>608</v>
      </c>
      <c r="C50" s="329"/>
      <c r="D50" s="326"/>
      <c r="E50" s="326"/>
      <c r="F50" s="326"/>
    </row>
    <row r="51" spans="2:6" ht="15" thickBot="1">
      <c r="B51" s="327" t="s">
        <v>609</v>
      </c>
      <c r="C51" s="329"/>
      <c r="D51" s="326"/>
      <c r="E51" s="326"/>
      <c r="F51" s="326"/>
    </row>
    <row r="52" spans="2:6" ht="15" thickBot="1">
      <c r="B52" s="325" t="s">
        <v>613</v>
      </c>
      <c r="C52" s="329"/>
      <c r="D52" s="326"/>
      <c r="E52" s="326"/>
      <c r="F52" s="326"/>
    </row>
    <row r="53" spans="2:6" ht="15" thickBot="1">
      <c r="B53" s="327" t="s">
        <v>608</v>
      </c>
      <c r="C53" s="329"/>
      <c r="D53" s="326"/>
      <c r="E53" s="326"/>
      <c r="F53" s="326"/>
    </row>
    <row r="54" spans="2:6" ht="15" thickBot="1">
      <c r="B54" s="327" t="s">
        <v>609</v>
      </c>
      <c r="C54" s="329"/>
      <c r="D54" s="326"/>
      <c r="E54" s="326"/>
      <c r="F54" s="326"/>
    </row>
    <row r="55" spans="2:6" ht="15" thickBot="1">
      <c r="B55" s="325" t="s">
        <v>614</v>
      </c>
      <c r="C55" s="326">
        <f>C56+C57</f>
        <v>1000</v>
      </c>
      <c r="D55" s="326">
        <f t="shared" ref="D55:F55" si="6">D56+D57</f>
        <v>1000</v>
      </c>
      <c r="E55" s="326">
        <f t="shared" si="6"/>
        <v>1000</v>
      </c>
      <c r="F55" s="326">
        <f t="shared" si="6"/>
        <v>1000</v>
      </c>
    </row>
    <row r="56" spans="2:6" ht="15" thickBot="1">
      <c r="B56" s="327" t="s">
        <v>608</v>
      </c>
      <c r="C56" s="329">
        <v>1000</v>
      </c>
      <c r="D56" s="329">
        <v>1000</v>
      </c>
      <c r="E56" s="329">
        <v>1000</v>
      </c>
      <c r="F56" s="329">
        <v>1000</v>
      </c>
    </row>
    <row r="57" spans="2:6" ht="15" thickBot="1">
      <c r="B57" s="327" t="s">
        <v>609</v>
      </c>
      <c r="C57" s="329"/>
      <c r="D57" s="326"/>
      <c r="E57" s="326"/>
      <c r="F57" s="326"/>
    </row>
    <row r="58" spans="2:6" ht="15" thickBot="1">
      <c r="B58" s="325" t="s">
        <v>615</v>
      </c>
      <c r="C58" s="326">
        <f>C59+C60</f>
        <v>75</v>
      </c>
      <c r="D58" s="326">
        <f t="shared" ref="D58:F58" si="7">D59+D60</f>
        <v>75</v>
      </c>
      <c r="E58" s="326">
        <f t="shared" si="7"/>
        <v>75</v>
      </c>
      <c r="F58" s="326">
        <f t="shared" si="7"/>
        <v>75</v>
      </c>
    </row>
    <row r="59" spans="2:6" ht="15" thickBot="1">
      <c r="B59" s="327" t="s">
        <v>608</v>
      </c>
      <c r="C59" s="329">
        <v>75</v>
      </c>
      <c r="D59" s="329">
        <v>75</v>
      </c>
      <c r="E59" s="329">
        <v>75</v>
      </c>
      <c r="F59" s="329">
        <v>75</v>
      </c>
    </row>
    <row r="60" spans="2:6" ht="15" thickBot="1">
      <c r="B60" s="327" t="s">
        <v>609</v>
      </c>
      <c r="C60" s="329"/>
      <c r="D60" s="330"/>
      <c r="E60" s="331"/>
      <c r="F60" s="331"/>
    </row>
    <row r="61" spans="2:6" ht="15" thickBot="1">
      <c r="B61" s="332" t="s">
        <v>616</v>
      </c>
      <c r="C61" s="333">
        <f>C58+C55+C52+C49+C46+C43+C40</f>
        <v>121010</v>
      </c>
      <c r="D61" s="329">
        <f>D58+D55+D52+D49+D46+D43+D40</f>
        <v>199762</v>
      </c>
      <c r="E61" s="329">
        <f t="shared" ref="E61:F61" si="8">E58+E55+E52+E49+E46+E43+E40</f>
        <v>209762</v>
      </c>
      <c r="F61" s="329">
        <f t="shared" si="8"/>
        <v>209762</v>
      </c>
    </row>
    <row r="62" spans="2:6" ht="15" thickBot="1">
      <c r="B62" s="334" t="s">
        <v>617</v>
      </c>
      <c r="C62" s="335">
        <f>IF(C61-C32=0,0,"Error")</f>
        <v>0</v>
      </c>
      <c r="D62" s="335">
        <f>IF(D61-D32=0,0,"Error")</f>
        <v>0</v>
      </c>
      <c r="E62" s="335">
        <f>IF(E61-E32=0,0,"Error")</f>
        <v>0</v>
      </c>
      <c r="F62" s="335">
        <f>IF(F61-F32=0,0,"Error")</f>
        <v>0</v>
      </c>
    </row>
    <row r="63" spans="2:6" ht="18.75" customHeight="1" thickBot="1">
      <c r="B63" s="319" t="s">
        <v>655</v>
      </c>
      <c r="C63" s="2467" t="s">
        <v>753</v>
      </c>
      <c r="D63" s="2473"/>
      <c r="E63" s="2473"/>
      <c r="F63" s="2474"/>
    </row>
    <row r="64" spans="2:6" ht="241.5" customHeight="1" thickBot="1">
      <c r="B64" s="316" t="s">
        <v>599</v>
      </c>
      <c r="C64" s="2488" t="s">
        <v>754</v>
      </c>
      <c r="D64" s="2489"/>
      <c r="E64" s="2489"/>
      <c r="F64" s="2490"/>
    </row>
    <row r="65" spans="2:6" ht="15" thickBot="1">
      <c r="B65" s="316" t="s">
        <v>21</v>
      </c>
      <c r="C65" s="2483" t="s">
        <v>755</v>
      </c>
      <c r="D65" s="2473"/>
      <c r="E65" s="2473"/>
      <c r="F65" s="2474"/>
    </row>
    <row r="66" spans="2:6" ht="15.75" customHeight="1">
      <c r="B66" s="2475"/>
      <c r="C66" s="320">
        <v>2023</v>
      </c>
      <c r="D66" s="320">
        <v>2024</v>
      </c>
      <c r="E66" s="320">
        <v>2025</v>
      </c>
      <c r="F66" s="320">
        <v>2026</v>
      </c>
    </row>
    <row r="67" spans="2:6" ht="12.75" customHeight="1" thickBot="1">
      <c r="B67" s="2476"/>
      <c r="C67" s="321" t="s">
        <v>22</v>
      </c>
      <c r="D67" s="321" t="s">
        <v>23</v>
      </c>
      <c r="E67" s="321" t="s">
        <v>23</v>
      </c>
      <c r="F67" s="321" t="s">
        <v>23</v>
      </c>
    </row>
    <row r="68" spans="2:6" ht="15" thickBot="1">
      <c r="B68" s="316" t="s">
        <v>33</v>
      </c>
      <c r="C68" s="322">
        <v>1</v>
      </c>
      <c r="D68" s="322">
        <v>1</v>
      </c>
      <c r="E68" s="322">
        <v>1</v>
      </c>
      <c r="F68" s="322">
        <v>1</v>
      </c>
    </row>
    <row r="69" spans="2:6" ht="15" thickBot="1">
      <c r="B69" s="316" t="s">
        <v>602</v>
      </c>
      <c r="C69" s="322">
        <f>C98</f>
        <v>1740</v>
      </c>
      <c r="D69" s="322">
        <f>D98</f>
        <v>6000</v>
      </c>
      <c r="E69" s="322">
        <f t="shared" ref="E69:F69" si="9">E98</f>
        <v>6000</v>
      </c>
      <c r="F69" s="322">
        <f t="shared" si="9"/>
        <v>6000</v>
      </c>
    </row>
    <row r="70" spans="2:6" ht="15" thickBot="1">
      <c r="B70" s="316" t="s">
        <v>603</v>
      </c>
      <c r="C70" s="322">
        <f>C69/C68</f>
        <v>1740</v>
      </c>
      <c r="D70" s="322">
        <f t="shared" ref="D70:F70" si="10">D69/D68</f>
        <v>6000</v>
      </c>
      <c r="E70" s="322">
        <f t="shared" si="10"/>
        <v>6000</v>
      </c>
      <c r="F70" s="322">
        <f t="shared" si="10"/>
        <v>6000</v>
      </c>
    </row>
    <row r="71" spans="2:6" ht="15" thickBot="1">
      <c r="B71" s="316" t="s">
        <v>604</v>
      </c>
      <c r="C71" s="314" t="s">
        <v>627</v>
      </c>
      <c r="D71" s="323">
        <f>D68/C68-1</f>
        <v>0</v>
      </c>
      <c r="E71" s="323">
        <f t="shared" ref="E71:F73" si="11">E68/D68-1</f>
        <v>0</v>
      </c>
      <c r="F71" s="323">
        <f t="shared" si="11"/>
        <v>0</v>
      </c>
    </row>
    <row r="72" spans="2:6" ht="15" thickBot="1">
      <c r="B72" s="316" t="s">
        <v>605</v>
      </c>
      <c r="C72" s="314" t="s">
        <v>627</v>
      </c>
      <c r="D72" s="323">
        <f>D69/C69-1</f>
        <v>2.4482758620689653</v>
      </c>
      <c r="E72" s="323">
        <f t="shared" si="11"/>
        <v>0</v>
      </c>
      <c r="F72" s="323">
        <f t="shared" si="11"/>
        <v>0</v>
      </c>
    </row>
    <row r="73" spans="2:6" ht="15" thickBot="1">
      <c r="B73" s="316" t="s">
        <v>47</v>
      </c>
      <c r="C73" s="314" t="s">
        <v>627</v>
      </c>
      <c r="D73" s="323">
        <f>D70/C70-1</f>
        <v>2.4482758620689653</v>
      </c>
      <c r="E73" s="323">
        <f t="shared" si="11"/>
        <v>0</v>
      </c>
      <c r="F73" s="323">
        <f t="shared" si="11"/>
        <v>0</v>
      </c>
    </row>
    <row r="74" spans="2:6" ht="15.75" customHeight="1" thickBot="1">
      <c r="B74" s="2470" t="s">
        <v>756</v>
      </c>
      <c r="C74" s="2471"/>
      <c r="D74" s="2471"/>
      <c r="E74" s="2471"/>
      <c r="F74" s="2472"/>
    </row>
    <row r="75" spans="2:6" ht="12.75" customHeight="1">
      <c r="B75" s="2475"/>
      <c r="C75" s="320">
        <v>2023</v>
      </c>
      <c r="D75" s="320">
        <v>2024</v>
      </c>
      <c r="E75" s="320">
        <v>2025</v>
      </c>
      <c r="F75" s="320">
        <v>2026</v>
      </c>
    </row>
    <row r="76" spans="2:6" ht="13.5" customHeight="1" thickBot="1">
      <c r="B76" s="2476"/>
      <c r="C76" s="321" t="s">
        <v>22</v>
      </c>
      <c r="D76" s="321" t="s">
        <v>23</v>
      </c>
      <c r="E76" s="321" t="s">
        <v>23</v>
      </c>
      <c r="F76" s="321" t="s">
        <v>23</v>
      </c>
    </row>
    <row r="77" spans="2:6" ht="15" thickBot="1">
      <c r="B77" s="325" t="s">
        <v>607</v>
      </c>
      <c r="C77" s="326">
        <f>C78+C79</f>
        <v>0</v>
      </c>
      <c r="D77" s="326">
        <f>D78+D79</f>
        <v>0</v>
      </c>
      <c r="E77" s="326">
        <f t="shared" ref="E77:F77" si="12">E78+E79</f>
        <v>0</v>
      </c>
      <c r="F77" s="326">
        <f t="shared" si="12"/>
        <v>0</v>
      </c>
    </row>
    <row r="78" spans="2:6" ht="15" thickBot="1">
      <c r="B78" s="327" t="s">
        <v>608</v>
      </c>
      <c r="C78" s="329">
        <v>0</v>
      </c>
      <c r="D78" s="329">
        <v>0</v>
      </c>
      <c r="E78" s="329">
        <v>0</v>
      </c>
      <c r="F78" s="329">
        <v>0</v>
      </c>
    </row>
    <row r="79" spans="2:6" ht="15" thickBot="1">
      <c r="B79" s="327" t="s">
        <v>609</v>
      </c>
      <c r="C79" s="329"/>
      <c r="D79" s="329"/>
      <c r="E79" s="329"/>
      <c r="F79" s="329"/>
    </row>
    <row r="80" spans="2:6" ht="15" thickBot="1">
      <c r="B80" s="325" t="s">
        <v>610</v>
      </c>
      <c r="C80" s="326">
        <f>C81+C82</f>
        <v>0</v>
      </c>
      <c r="D80" s="326">
        <f>D81+D82</f>
        <v>0</v>
      </c>
      <c r="E80" s="326">
        <f t="shared" ref="E80:F80" si="13">E81+E82</f>
        <v>0</v>
      </c>
      <c r="F80" s="326">
        <f t="shared" si="13"/>
        <v>0</v>
      </c>
    </row>
    <row r="81" spans="2:6" ht="15" thickBot="1">
      <c r="B81" s="327" t="s">
        <v>608</v>
      </c>
      <c r="C81" s="329">
        <v>0</v>
      </c>
      <c r="D81" s="329">
        <v>0</v>
      </c>
      <c r="E81" s="329">
        <v>0</v>
      </c>
      <c r="F81" s="329">
        <v>0</v>
      </c>
    </row>
    <row r="82" spans="2:6" ht="15" thickBot="1">
      <c r="B82" s="327" t="s">
        <v>609</v>
      </c>
      <c r="C82" s="329"/>
      <c r="D82" s="326"/>
      <c r="E82" s="326"/>
      <c r="F82" s="326"/>
    </row>
    <row r="83" spans="2:6" ht="15" thickBot="1">
      <c r="B83" s="325" t="s">
        <v>611</v>
      </c>
      <c r="C83" s="329">
        <f>C84+C85</f>
        <v>1740</v>
      </c>
      <c r="D83" s="326">
        <f>D84+D85</f>
        <v>6000</v>
      </c>
      <c r="E83" s="326">
        <f t="shared" ref="E83:F83" si="14">E84+E85</f>
        <v>6000</v>
      </c>
      <c r="F83" s="326">
        <f t="shared" si="14"/>
        <v>6000</v>
      </c>
    </row>
    <row r="84" spans="2:6" ht="15" thickBot="1">
      <c r="B84" s="327" t="s">
        <v>608</v>
      </c>
      <c r="C84" s="329">
        <v>1740</v>
      </c>
      <c r="D84" s="329">
        <v>6000</v>
      </c>
      <c r="E84" s="329">
        <v>6000</v>
      </c>
      <c r="F84" s="329">
        <v>6000</v>
      </c>
    </row>
    <row r="85" spans="2:6" ht="15" thickBot="1">
      <c r="B85" s="327" t="s">
        <v>609</v>
      </c>
      <c r="C85" s="329"/>
      <c r="D85" s="326"/>
      <c r="E85" s="326"/>
      <c r="F85" s="326"/>
    </row>
    <row r="86" spans="2:6" ht="15" thickBot="1">
      <c r="B86" s="325" t="s">
        <v>612</v>
      </c>
      <c r="C86" s="329"/>
      <c r="D86" s="326"/>
      <c r="E86" s="326"/>
      <c r="F86" s="326"/>
    </row>
    <row r="87" spans="2:6" ht="15" thickBot="1">
      <c r="B87" s="327" t="s">
        <v>608</v>
      </c>
      <c r="C87" s="329"/>
      <c r="D87" s="326"/>
      <c r="E87" s="326"/>
      <c r="F87" s="326"/>
    </row>
    <row r="88" spans="2:6" ht="15" thickBot="1">
      <c r="B88" s="327" t="s">
        <v>609</v>
      </c>
      <c r="C88" s="329"/>
      <c r="D88" s="326"/>
      <c r="E88" s="326"/>
      <c r="F88" s="326"/>
    </row>
    <row r="89" spans="2:6" ht="15" thickBot="1">
      <c r="B89" s="325" t="s">
        <v>613</v>
      </c>
      <c r="C89" s="329"/>
      <c r="D89" s="326"/>
      <c r="E89" s="326"/>
      <c r="F89" s="326"/>
    </row>
    <row r="90" spans="2:6" ht="15" thickBot="1">
      <c r="B90" s="327" t="s">
        <v>608</v>
      </c>
      <c r="C90" s="329"/>
      <c r="D90" s="326"/>
      <c r="E90" s="326"/>
      <c r="F90" s="326"/>
    </row>
    <row r="91" spans="2:6" ht="15" thickBot="1">
      <c r="B91" s="327" t="s">
        <v>609</v>
      </c>
      <c r="C91" s="329"/>
      <c r="D91" s="326"/>
      <c r="E91" s="326"/>
      <c r="F91" s="326"/>
    </row>
    <row r="92" spans="2:6" ht="15" thickBot="1">
      <c r="B92" s="325" t="s">
        <v>614</v>
      </c>
      <c r="C92" s="329">
        <f>C93+C94</f>
        <v>0</v>
      </c>
      <c r="D92" s="326">
        <f t="shared" ref="D92:F92" si="15">D93+D94</f>
        <v>0</v>
      </c>
      <c r="E92" s="326">
        <f t="shared" si="15"/>
        <v>0</v>
      </c>
      <c r="F92" s="326">
        <f t="shared" si="15"/>
        <v>0</v>
      </c>
    </row>
    <row r="93" spans="2:6" ht="15" thickBot="1">
      <c r="B93" s="327" t="s">
        <v>608</v>
      </c>
      <c r="C93" s="329">
        <v>0</v>
      </c>
      <c r="D93" s="329">
        <v>0</v>
      </c>
      <c r="E93" s="329">
        <v>0</v>
      </c>
      <c r="F93" s="329">
        <v>0</v>
      </c>
    </row>
    <row r="94" spans="2:6" ht="15" thickBot="1">
      <c r="B94" s="327" t="s">
        <v>609</v>
      </c>
      <c r="C94" s="329"/>
      <c r="D94" s="326"/>
      <c r="E94" s="326"/>
      <c r="F94" s="326"/>
    </row>
    <row r="95" spans="2:6" ht="15" thickBot="1">
      <c r="B95" s="325" t="s">
        <v>615</v>
      </c>
      <c r="C95" s="329">
        <v>0</v>
      </c>
      <c r="D95" s="326">
        <v>0</v>
      </c>
      <c r="E95" s="326">
        <f>D95*1.03*0.99</f>
        <v>0</v>
      </c>
      <c r="F95" s="326">
        <f>E95*1.03*0.99</f>
        <v>0</v>
      </c>
    </row>
    <row r="96" spans="2:6" ht="15" thickBot="1">
      <c r="B96" s="327" t="s">
        <v>608</v>
      </c>
      <c r="C96" s="329"/>
      <c r="D96" s="331"/>
      <c r="E96" s="331"/>
      <c r="F96" s="331"/>
    </row>
    <row r="97" spans="2:6" ht="15" thickBot="1">
      <c r="B97" s="327" t="s">
        <v>609</v>
      </c>
      <c r="C97" s="329"/>
      <c r="D97" s="330"/>
      <c r="E97" s="331"/>
      <c r="F97" s="331"/>
    </row>
    <row r="98" spans="2:6" ht="15" thickBot="1">
      <c r="B98" s="332" t="s">
        <v>660</v>
      </c>
      <c r="C98" s="329">
        <f>C95+C92+C89+C86+C83+C80+C77</f>
        <v>1740</v>
      </c>
      <c r="D98" s="329">
        <f>D95+D92+D89+D86+D83+D80+D77</f>
        <v>6000</v>
      </c>
      <c r="E98" s="329">
        <f t="shared" ref="E98:F98" si="16">E95+E92+E89+E86+E83+E80+E77</f>
        <v>6000</v>
      </c>
      <c r="F98" s="329">
        <f t="shared" si="16"/>
        <v>6000</v>
      </c>
    </row>
    <row r="99" spans="2:6" ht="15" thickBot="1">
      <c r="B99" s="334" t="s">
        <v>617</v>
      </c>
      <c r="C99" s="335">
        <f>IF(C98-C69=0,0,"Error")</f>
        <v>0</v>
      </c>
      <c r="D99" s="335">
        <f>IF(D98-D69=0,0,"Error")</f>
        <v>0</v>
      </c>
      <c r="E99" s="335">
        <f>IF(E98-E69=0,0,"Error")</f>
        <v>0</v>
      </c>
      <c r="F99" s="335">
        <f>IF(F98-F69=0,0,"Error")</f>
        <v>0</v>
      </c>
    </row>
    <row r="100" spans="2:6" ht="15" thickBot="1">
      <c r="B100" s="2477" t="s">
        <v>618</v>
      </c>
      <c r="C100" s="2478"/>
      <c r="D100" s="2478"/>
      <c r="E100" s="2478"/>
      <c r="F100" s="2479"/>
    </row>
    <row r="101" spans="2:6" ht="15" thickBot="1">
      <c r="B101" s="2477" t="s">
        <v>728</v>
      </c>
      <c r="C101" s="2478"/>
      <c r="D101" s="2478"/>
      <c r="E101" s="2478"/>
      <c r="F101" s="2479"/>
    </row>
    <row r="102" spans="2:6" ht="15" thickBot="1">
      <c r="B102" s="319" t="s">
        <v>620</v>
      </c>
      <c r="C102" s="2484" t="s">
        <v>757</v>
      </c>
      <c r="D102" s="2485"/>
      <c r="E102" s="2486"/>
      <c r="F102" s="2487"/>
    </row>
    <row r="103" spans="2:6" ht="35.25" customHeight="1" thickBot="1">
      <c r="B103" s="319" t="s">
        <v>597</v>
      </c>
      <c r="C103" s="336" t="s">
        <v>758</v>
      </c>
      <c r="D103" s="337" t="s">
        <v>759</v>
      </c>
      <c r="E103" s="2491" t="s">
        <v>757</v>
      </c>
      <c r="F103" s="2492"/>
    </row>
    <row r="104" spans="2:6" ht="44.25" customHeight="1" thickBot="1">
      <c r="B104" s="316" t="s">
        <v>599</v>
      </c>
      <c r="C104" s="2493" t="s">
        <v>761</v>
      </c>
      <c r="D104" s="2468"/>
      <c r="E104" s="2468"/>
      <c r="F104" s="2469"/>
    </row>
    <row r="105" spans="2:6" ht="15" thickBot="1">
      <c r="B105" s="316" t="s">
        <v>21</v>
      </c>
      <c r="C105" s="2483" t="s">
        <v>762</v>
      </c>
      <c r="D105" s="2473"/>
      <c r="E105" s="2473"/>
      <c r="F105" s="2474"/>
    </row>
    <row r="106" spans="2:6" ht="13.5" customHeight="1">
      <c r="B106" s="2475"/>
      <c r="C106" s="320">
        <v>2023</v>
      </c>
      <c r="D106" s="320">
        <v>2024</v>
      </c>
      <c r="E106" s="320">
        <v>2025</v>
      </c>
      <c r="F106" s="320">
        <v>2026</v>
      </c>
    </row>
    <row r="107" spans="2:6" ht="13.5" customHeight="1" thickBot="1">
      <c r="B107" s="2476"/>
      <c r="C107" s="321" t="s">
        <v>22</v>
      </c>
      <c r="D107" s="321" t="s">
        <v>23</v>
      </c>
      <c r="E107" s="321" t="s">
        <v>23</v>
      </c>
      <c r="F107" s="321" t="s">
        <v>23</v>
      </c>
    </row>
    <row r="108" spans="2:6" ht="15" thickBot="1">
      <c r="B108" s="316" t="s">
        <v>33</v>
      </c>
      <c r="C108" s="322">
        <v>1</v>
      </c>
      <c r="D108" s="322">
        <v>1</v>
      </c>
      <c r="E108" s="322">
        <v>1</v>
      </c>
      <c r="F108" s="322">
        <v>1</v>
      </c>
    </row>
    <row r="109" spans="2:6" ht="15" thickBot="1">
      <c r="B109" s="316" t="s">
        <v>602</v>
      </c>
      <c r="C109" s="322">
        <f>C127</f>
        <v>42800</v>
      </c>
      <c r="D109" s="322">
        <f t="shared" ref="D109:F109" si="17">D127</f>
        <v>33800</v>
      </c>
      <c r="E109" s="322">
        <f t="shared" si="17"/>
        <v>33800</v>
      </c>
      <c r="F109" s="322">
        <f t="shared" si="17"/>
        <v>43800</v>
      </c>
    </row>
    <row r="110" spans="2:6" ht="15" thickBot="1">
      <c r="B110" s="316" t="s">
        <v>603</v>
      </c>
      <c r="C110" s="322">
        <f>C109/C108</f>
        <v>42800</v>
      </c>
      <c r="D110" s="322">
        <f t="shared" ref="D110:F110" si="18">D109/D108</f>
        <v>33800</v>
      </c>
      <c r="E110" s="322">
        <f t="shared" si="18"/>
        <v>33800</v>
      </c>
      <c r="F110" s="322">
        <f t="shared" si="18"/>
        <v>43800</v>
      </c>
    </row>
    <row r="111" spans="2:6" ht="15" thickBot="1">
      <c r="B111" s="316" t="s">
        <v>604</v>
      </c>
      <c r="C111" s="314" t="s">
        <v>627</v>
      </c>
      <c r="D111" s="323">
        <f>D108/C108-1</f>
        <v>0</v>
      </c>
      <c r="E111" s="323">
        <f t="shared" ref="E111:F113" si="19">E108/D108-1</f>
        <v>0</v>
      </c>
      <c r="F111" s="323">
        <f t="shared" si="19"/>
        <v>0</v>
      </c>
    </row>
    <row r="112" spans="2:6" ht="15" thickBot="1">
      <c r="B112" s="316" t="s">
        <v>605</v>
      </c>
      <c r="C112" s="314" t="s">
        <v>627</v>
      </c>
      <c r="D112" s="323">
        <f>D109/C109-1</f>
        <v>-0.21028037383177567</v>
      </c>
      <c r="E112" s="323">
        <f t="shared" si="19"/>
        <v>0</v>
      </c>
      <c r="F112" s="323">
        <f t="shared" si="19"/>
        <v>0.29585798816568043</v>
      </c>
    </row>
    <row r="113" spans="2:6" ht="15" thickBot="1">
      <c r="B113" s="316" t="s">
        <v>47</v>
      </c>
      <c r="C113" s="314" t="s">
        <v>627</v>
      </c>
      <c r="D113" s="323">
        <f>D110/C110-1</f>
        <v>-0.21028037383177567</v>
      </c>
      <c r="E113" s="323">
        <f t="shared" si="19"/>
        <v>0</v>
      </c>
      <c r="F113" s="323">
        <f t="shared" si="19"/>
        <v>0.29585798816568043</v>
      </c>
    </row>
    <row r="114" spans="2:6" ht="15.75" customHeight="1" thickBot="1">
      <c r="B114" s="2470" t="s">
        <v>763</v>
      </c>
      <c r="C114" s="2471"/>
      <c r="D114" s="2471"/>
      <c r="E114" s="2471"/>
      <c r="F114" s="2472"/>
    </row>
    <row r="115" spans="2:6" ht="12.75" customHeight="1">
      <c r="B115" s="2475"/>
      <c r="C115" s="320">
        <v>2023</v>
      </c>
      <c r="D115" s="320">
        <v>2024</v>
      </c>
      <c r="E115" s="320">
        <v>2025</v>
      </c>
      <c r="F115" s="320">
        <v>2026</v>
      </c>
    </row>
    <row r="116" spans="2:6" ht="15" customHeight="1" thickBot="1">
      <c r="B116" s="2476"/>
      <c r="C116" s="321" t="s">
        <v>22</v>
      </c>
      <c r="D116" s="321" t="s">
        <v>23</v>
      </c>
      <c r="E116" s="321" t="s">
        <v>23</v>
      </c>
      <c r="F116" s="321" t="s">
        <v>23</v>
      </c>
    </row>
    <row r="117" spans="2:6" ht="15" thickBot="1">
      <c r="B117" s="325" t="s">
        <v>629</v>
      </c>
      <c r="C117" s="326">
        <f>C118+C119+C120+C121</f>
        <v>0</v>
      </c>
      <c r="D117" s="326">
        <f t="shared" ref="D117:F117" si="20">D118+D119+D120+D121</f>
        <v>0</v>
      </c>
      <c r="E117" s="326">
        <f t="shared" si="20"/>
        <v>0</v>
      </c>
      <c r="F117" s="326">
        <f t="shared" si="20"/>
        <v>0</v>
      </c>
    </row>
    <row r="118" spans="2:6" ht="15" thickBot="1">
      <c r="B118" s="327" t="s">
        <v>608</v>
      </c>
      <c r="C118" s="326"/>
      <c r="D118" s="326"/>
      <c r="E118" s="326"/>
      <c r="F118" s="326"/>
    </row>
    <row r="119" spans="2:6" ht="15" thickBot="1">
      <c r="B119" s="327" t="s">
        <v>673</v>
      </c>
      <c r="C119" s="326"/>
      <c r="D119" s="326"/>
      <c r="E119" s="326"/>
      <c r="F119" s="326"/>
    </row>
    <row r="120" spans="2:6" ht="15" thickBot="1">
      <c r="B120" s="327" t="s">
        <v>631</v>
      </c>
      <c r="C120" s="326"/>
      <c r="D120" s="326"/>
      <c r="E120" s="326"/>
      <c r="F120" s="326"/>
    </row>
    <row r="121" spans="2:6" ht="15" thickBot="1">
      <c r="B121" s="327" t="s">
        <v>632</v>
      </c>
      <c r="C121" s="326"/>
      <c r="D121" s="326"/>
      <c r="E121" s="326"/>
      <c r="F121" s="326"/>
    </row>
    <row r="122" spans="2:6" ht="15" thickBot="1">
      <c r="B122" s="325" t="s">
        <v>633</v>
      </c>
      <c r="C122" s="329">
        <f>C123+C124+C125+C126</f>
        <v>42800</v>
      </c>
      <c r="D122" s="329">
        <f t="shared" ref="D122:F122" si="21">D123+D124+D125+D126</f>
        <v>33800</v>
      </c>
      <c r="E122" s="329">
        <f t="shared" si="21"/>
        <v>33800</v>
      </c>
      <c r="F122" s="329">
        <f t="shared" si="21"/>
        <v>43800</v>
      </c>
    </row>
    <row r="123" spans="2:6" ht="15" thickBot="1">
      <c r="B123" s="327" t="s">
        <v>608</v>
      </c>
      <c r="C123" s="326">
        <v>42800</v>
      </c>
      <c r="D123" s="326">
        <f>35000-1200-1000+1000</f>
        <v>33800</v>
      </c>
      <c r="E123" s="326">
        <v>33800</v>
      </c>
      <c r="F123" s="326">
        <v>43800</v>
      </c>
    </row>
    <row r="124" spans="2:6" ht="15" thickBot="1">
      <c r="B124" s="327" t="s">
        <v>673</v>
      </c>
      <c r="C124" s="329"/>
      <c r="D124" s="326"/>
      <c r="E124" s="326"/>
      <c r="F124" s="326"/>
    </row>
    <row r="125" spans="2:6" ht="15" thickBot="1">
      <c r="B125" s="327" t="s">
        <v>631</v>
      </c>
      <c r="C125" s="329"/>
      <c r="D125" s="326"/>
      <c r="E125" s="326"/>
      <c r="F125" s="326"/>
    </row>
    <row r="126" spans="2:6" ht="15" thickBot="1">
      <c r="B126" s="327" t="s">
        <v>632</v>
      </c>
      <c r="C126" s="329"/>
      <c r="D126" s="326"/>
      <c r="E126" s="326"/>
      <c r="F126" s="326"/>
    </row>
    <row r="127" spans="2:6" ht="15" thickBot="1">
      <c r="B127" s="338" t="s">
        <v>616</v>
      </c>
      <c r="C127" s="329">
        <f>C117+C122</f>
        <v>42800</v>
      </c>
      <c r="D127" s="329">
        <f t="shared" ref="D127:F127" si="22">D117+D122</f>
        <v>33800</v>
      </c>
      <c r="E127" s="329">
        <f t="shared" si="22"/>
        <v>33800</v>
      </c>
      <c r="F127" s="329">
        <f t="shared" si="22"/>
        <v>43800</v>
      </c>
    </row>
    <row r="128" spans="2:6" ht="15" thickBot="1">
      <c r="B128" s="319" t="s">
        <v>620</v>
      </c>
      <c r="C128" s="2494" t="s">
        <v>764</v>
      </c>
      <c r="D128" s="2495"/>
      <c r="E128" s="2496"/>
      <c r="F128" s="2497"/>
    </row>
    <row r="129" spans="2:6" ht="45" customHeight="1" thickBot="1">
      <c r="B129" s="319" t="s">
        <v>655</v>
      </c>
      <c r="C129" s="319" t="s">
        <v>765</v>
      </c>
      <c r="D129" s="339" t="s">
        <v>624</v>
      </c>
      <c r="E129" s="340" t="s">
        <v>764</v>
      </c>
      <c r="F129" s="341"/>
    </row>
    <row r="130" spans="2:6" ht="32.25" customHeight="1" thickBot="1">
      <c r="B130" s="316" t="s">
        <v>599</v>
      </c>
      <c r="C130" s="2498" t="s">
        <v>766</v>
      </c>
      <c r="D130" s="2499"/>
      <c r="E130" s="2499"/>
      <c r="F130" s="2500"/>
    </row>
    <row r="131" spans="2:6" ht="15" thickBot="1">
      <c r="B131" s="316" t="s">
        <v>21</v>
      </c>
      <c r="C131" s="2483" t="s">
        <v>767</v>
      </c>
      <c r="D131" s="2473"/>
      <c r="E131" s="2473"/>
      <c r="F131" s="2474"/>
    </row>
    <row r="132" spans="2:6" ht="15.75" customHeight="1">
      <c r="B132" s="2475"/>
      <c r="C132" s="320">
        <v>2023</v>
      </c>
      <c r="D132" s="320">
        <v>2024</v>
      </c>
      <c r="E132" s="320">
        <v>2025</v>
      </c>
      <c r="F132" s="320">
        <v>2026</v>
      </c>
    </row>
    <row r="133" spans="2:6" ht="12.75" customHeight="1" thickBot="1">
      <c r="B133" s="2476"/>
      <c r="C133" s="321" t="s">
        <v>22</v>
      </c>
      <c r="D133" s="321" t="s">
        <v>23</v>
      </c>
      <c r="E133" s="321" t="s">
        <v>23</v>
      </c>
      <c r="F133" s="321" t="s">
        <v>23</v>
      </c>
    </row>
    <row r="134" spans="2:6" ht="15" thickBot="1">
      <c r="B134" s="316" t="s">
        <v>33</v>
      </c>
      <c r="C134" s="314">
        <v>5</v>
      </c>
      <c r="D134" s="314">
        <v>5</v>
      </c>
      <c r="E134" s="314">
        <v>5</v>
      </c>
      <c r="F134" s="314">
        <v>5</v>
      </c>
    </row>
    <row r="135" spans="2:6" ht="15" thickBot="1">
      <c r="B135" s="316" t="s">
        <v>602</v>
      </c>
      <c r="C135" s="322">
        <f>C153</f>
        <v>1200</v>
      </c>
      <c r="D135" s="322">
        <f t="shared" ref="D135:F135" si="23">D153</f>
        <v>1200</v>
      </c>
      <c r="E135" s="322">
        <f t="shared" si="23"/>
        <v>1200</v>
      </c>
      <c r="F135" s="322">
        <f t="shared" si="23"/>
        <v>1200</v>
      </c>
    </row>
    <row r="136" spans="2:6" ht="15" thickBot="1">
      <c r="B136" s="316" t="s">
        <v>603</v>
      </c>
      <c r="C136" s="322">
        <f>C135/C134</f>
        <v>240</v>
      </c>
      <c r="D136" s="322">
        <f t="shared" ref="D136:F136" si="24">D135/D134</f>
        <v>240</v>
      </c>
      <c r="E136" s="322">
        <f t="shared" si="24"/>
        <v>240</v>
      </c>
      <c r="F136" s="322">
        <f t="shared" si="24"/>
        <v>240</v>
      </c>
    </row>
    <row r="137" spans="2:6" ht="15" thickBot="1">
      <c r="B137" s="316" t="s">
        <v>604</v>
      </c>
      <c r="C137" s="314" t="s">
        <v>627</v>
      </c>
      <c r="D137" s="323">
        <f t="shared" ref="D137:F139" si="25">D134/C134-1</f>
        <v>0</v>
      </c>
      <c r="E137" s="323">
        <f t="shared" si="25"/>
        <v>0</v>
      </c>
      <c r="F137" s="323">
        <f t="shared" si="25"/>
        <v>0</v>
      </c>
    </row>
    <row r="138" spans="2:6" ht="15" thickBot="1">
      <c r="B138" s="316" t="s">
        <v>605</v>
      </c>
      <c r="C138" s="314" t="s">
        <v>627</v>
      </c>
      <c r="D138" s="323">
        <f t="shared" si="25"/>
        <v>0</v>
      </c>
      <c r="E138" s="323">
        <f t="shared" si="25"/>
        <v>0</v>
      </c>
      <c r="F138" s="323">
        <f t="shared" si="25"/>
        <v>0</v>
      </c>
    </row>
    <row r="139" spans="2:6" ht="15" thickBot="1">
      <c r="B139" s="316" t="s">
        <v>47</v>
      </c>
      <c r="C139" s="314" t="s">
        <v>627</v>
      </c>
      <c r="D139" s="323">
        <f t="shared" si="25"/>
        <v>0</v>
      </c>
      <c r="E139" s="323">
        <f t="shared" si="25"/>
        <v>0</v>
      </c>
      <c r="F139" s="323">
        <f t="shared" si="25"/>
        <v>0</v>
      </c>
    </row>
    <row r="140" spans="2:6" ht="15.75" customHeight="1" thickBot="1">
      <c r="B140" s="2470" t="s">
        <v>768</v>
      </c>
      <c r="C140" s="2471"/>
      <c r="D140" s="2471"/>
      <c r="E140" s="2471"/>
      <c r="F140" s="2472"/>
    </row>
    <row r="141" spans="2:6" ht="12.75" customHeight="1">
      <c r="B141" s="2475"/>
      <c r="C141" s="320">
        <v>2022</v>
      </c>
      <c r="D141" s="320">
        <v>2023</v>
      </c>
      <c r="E141" s="320">
        <v>2024</v>
      </c>
      <c r="F141" s="320">
        <v>2025</v>
      </c>
    </row>
    <row r="142" spans="2:6" ht="13.5" customHeight="1" thickBot="1">
      <c r="B142" s="2476"/>
      <c r="C142" s="321" t="s">
        <v>22</v>
      </c>
      <c r="D142" s="321" t="s">
        <v>23</v>
      </c>
      <c r="E142" s="321" t="s">
        <v>23</v>
      </c>
      <c r="F142" s="321" t="s">
        <v>23</v>
      </c>
    </row>
    <row r="143" spans="2:6" ht="15" thickBot="1">
      <c r="B143" s="325" t="s">
        <v>629</v>
      </c>
      <c r="C143" s="326">
        <f>C144+C145+C146+C147</f>
        <v>0</v>
      </c>
      <c r="D143" s="326">
        <f t="shared" ref="D143:F143" si="26">D144+D145+D146+D147</f>
        <v>0</v>
      </c>
      <c r="E143" s="326">
        <f t="shared" si="26"/>
        <v>0</v>
      </c>
      <c r="F143" s="326">
        <f t="shared" si="26"/>
        <v>0</v>
      </c>
    </row>
    <row r="144" spans="2:6" ht="15" thickBot="1">
      <c r="B144" s="327" t="s">
        <v>608</v>
      </c>
      <c r="C144" s="326"/>
      <c r="D144" s="326"/>
      <c r="E144" s="326"/>
      <c r="F144" s="326"/>
    </row>
    <row r="145" spans="2:6" ht="15" thickBot="1">
      <c r="B145" s="327" t="s">
        <v>673</v>
      </c>
      <c r="C145" s="326"/>
      <c r="D145" s="326"/>
      <c r="E145" s="326"/>
      <c r="F145" s="326"/>
    </row>
    <row r="146" spans="2:6" ht="15" thickBot="1">
      <c r="B146" s="327" t="s">
        <v>631</v>
      </c>
      <c r="C146" s="326"/>
      <c r="D146" s="326"/>
      <c r="E146" s="326"/>
      <c r="F146" s="326"/>
    </row>
    <row r="147" spans="2:6" ht="15" thickBot="1">
      <c r="B147" s="327" t="s">
        <v>632</v>
      </c>
      <c r="C147" s="326"/>
      <c r="D147" s="326"/>
      <c r="E147" s="326"/>
      <c r="F147" s="326"/>
    </row>
    <row r="148" spans="2:6" ht="15" thickBot="1">
      <c r="B148" s="325" t="s">
        <v>633</v>
      </c>
      <c r="C148" s="329">
        <f>C149+C150+C151+C152</f>
        <v>1200</v>
      </c>
      <c r="D148" s="329">
        <f t="shared" ref="D148:F148" si="27">D149+D150+D151+D152</f>
        <v>1200</v>
      </c>
      <c r="E148" s="329">
        <f t="shared" si="27"/>
        <v>1200</v>
      </c>
      <c r="F148" s="329">
        <f t="shared" si="27"/>
        <v>1200</v>
      </c>
    </row>
    <row r="149" spans="2:6" ht="15" thickBot="1">
      <c r="B149" s="327" t="s">
        <v>608</v>
      </c>
      <c r="C149" s="326">
        <v>1200</v>
      </c>
      <c r="D149" s="326">
        <v>1200</v>
      </c>
      <c r="E149" s="326">
        <v>1200</v>
      </c>
      <c r="F149" s="326">
        <v>1200</v>
      </c>
    </row>
    <row r="150" spans="2:6" ht="15" thickBot="1">
      <c r="B150" s="327" t="s">
        <v>673</v>
      </c>
      <c r="C150" s="329"/>
      <c r="D150" s="326"/>
      <c r="E150" s="326"/>
      <c r="F150" s="326"/>
    </row>
    <row r="151" spans="2:6" ht="15" thickBot="1">
      <c r="B151" s="327" t="s">
        <v>631</v>
      </c>
      <c r="C151" s="329"/>
      <c r="D151" s="326"/>
      <c r="E151" s="326"/>
      <c r="F151" s="326"/>
    </row>
    <row r="152" spans="2:6" ht="15" thickBot="1">
      <c r="B152" s="327" t="s">
        <v>632</v>
      </c>
      <c r="C152" s="329"/>
      <c r="D152" s="326"/>
      <c r="E152" s="326"/>
      <c r="F152" s="326"/>
    </row>
    <row r="153" spans="2:6" ht="15" thickBot="1">
      <c r="B153" s="332" t="s">
        <v>660</v>
      </c>
      <c r="C153" s="329">
        <f>C143+C148</f>
        <v>1200</v>
      </c>
      <c r="D153" s="329">
        <f t="shared" ref="D153:F153" si="28">D143+D148</f>
        <v>1200</v>
      </c>
      <c r="E153" s="329">
        <f t="shared" si="28"/>
        <v>1200</v>
      </c>
      <c r="F153" s="329">
        <f t="shared" si="28"/>
        <v>1200</v>
      </c>
    </row>
    <row r="154" spans="2:6" ht="15" thickBot="1">
      <c r="B154" s="319" t="s">
        <v>620</v>
      </c>
      <c r="C154" s="2494" t="s">
        <v>769</v>
      </c>
      <c r="D154" s="2495"/>
      <c r="E154" s="2496"/>
      <c r="F154" s="2497"/>
    </row>
    <row r="155" spans="2:6" ht="26.25" customHeight="1" thickBot="1">
      <c r="B155" s="319" t="s">
        <v>663</v>
      </c>
      <c r="C155" s="319" t="s">
        <v>770</v>
      </c>
      <c r="D155" s="339" t="s">
        <v>624</v>
      </c>
      <c r="E155" s="2491" t="s">
        <v>769</v>
      </c>
      <c r="F155" s="2492"/>
    </row>
    <row r="156" spans="2:6" ht="54" customHeight="1" thickBot="1">
      <c r="B156" s="316" t="s">
        <v>599</v>
      </c>
      <c r="C156" s="2498" t="s">
        <v>771</v>
      </c>
      <c r="D156" s="2499"/>
      <c r="E156" s="2499"/>
      <c r="F156" s="2500"/>
    </row>
    <row r="157" spans="2:6" ht="15" thickBot="1">
      <c r="B157" s="316" t="s">
        <v>21</v>
      </c>
      <c r="C157" s="2483" t="s">
        <v>767</v>
      </c>
      <c r="D157" s="2473"/>
      <c r="E157" s="2473"/>
      <c r="F157" s="2474"/>
    </row>
    <row r="158" spans="2:6" ht="12.75" customHeight="1">
      <c r="B158" s="2475"/>
      <c r="C158" s="320">
        <v>2023</v>
      </c>
      <c r="D158" s="320">
        <v>2024</v>
      </c>
      <c r="E158" s="320">
        <v>2025</v>
      </c>
      <c r="F158" s="320">
        <v>2026</v>
      </c>
    </row>
    <row r="159" spans="2:6" ht="9" customHeight="1" thickBot="1">
      <c r="B159" s="2476"/>
      <c r="C159" s="321" t="s">
        <v>22</v>
      </c>
      <c r="D159" s="321" t="s">
        <v>23</v>
      </c>
      <c r="E159" s="321" t="s">
        <v>23</v>
      </c>
      <c r="F159" s="321" t="s">
        <v>23</v>
      </c>
    </row>
    <row r="160" spans="2:6" ht="15" thickBot="1">
      <c r="B160" s="316" t="s">
        <v>33</v>
      </c>
      <c r="C160" s="314">
        <v>0</v>
      </c>
      <c r="D160" s="314">
        <v>14374</v>
      </c>
      <c r="E160" s="314">
        <v>14374</v>
      </c>
      <c r="F160" s="314">
        <v>0</v>
      </c>
    </row>
    <row r="161" spans="2:6" ht="15" thickBot="1">
      <c r="B161" s="316" t="s">
        <v>602</v>
      </c>
      <c r="C161" s="322">
        <f>C179</f>
        <v>10000</v>
      </c>
      <c r="D161" s="322">
        <f t="shared" ref="D161:F161" si="29">D179</f>
        <v>20000</v>
      </c>
      <c r="E161" s="322">
        <f t="shared" si="29"/>
        <v>20000</v>
      </c>
      <c r="F161" s="322">
        <f t="shared" si="29"/>
        <v>0</v>
      </c>
    </row>
    <row r="162" spans="2:6" ht="15" thickBot="1">
      <c r="B162" s="316" t="s">
        <v>603</v>
      </c>
      <c r="C162" s="322" t="e">
        <f>C161/C160</f>
        <v>#DIV/0!</v>
      </c>
      <c r="D162" s="322">
        <f t="shared" ref="D162:F162" si="30">D161/D160</f>
        <v>1.3914011409489355</v>
      </c>
      <c r="E162" s="322">
        <f t="shared" si="30"/>
        <v>1.3914011409489355</v>
      </c>
      <c r="F162" s="322" t="e">
        <f t="shared" si="30"/>
        <v>#DIV/0!</v>
      </c>
    </row>
    <row r="163" spans="2:6" ht="15" thickBot="1">
      <c r="B163" s="316" t="s">
        <v>604</v>
      </c>
      <c r="C163" s="314" t="s">
        <v>627</v>
      </c>
      <c r="D163" s="323" t="e">
        <f t="shared" ref="D163:F165" si="31">D160/C160-1</f>
        <v>#DIV/0!</v>
      </c>
      <c r="E163" s="323">
        <f t="shared" si="31"/>
        <v>0</v>
      </c>
      <c r="F163" s="323">
        <f t="shared" si="31"/>
        <v>-1</v>
      </c>
    </row>
    <row r="164" spans="2:6" ht="15" thickBot="1">
      <c r="B164" s="316" t="s">
        <v>605</v>
      </c>
      <c r="C164" s="314" t="s">
        <v>627</v>
      </c>
      <c r="D164" s="323">
        <f t="shared" si="31"/>
        <v>1</v>
      </c>
      <c r="E164" s="323">
        <f t="shared" si="31"/>
        <v>0</v>
      </c>
      <c r="F164" s="323">
        <f t="shared" si="31"/>
        <v>-1</v>
      </c>
    </row>
    <row r="165" spans="2:6" ht="15" thickBot="1">
      <c r="B165" s="316" t="s">
        <v>47</v>
      </c>
      <c r="C165" s="314" t="s">
        <v>627</v>
      </c>
      <c r="D165" s="323" t="e">
        <f t="shared" si="31"/>
        <v>#DIV/0!</v>
      </c>
      <c r="E165" s="323">
        <f t="shared" si="31"/>
        <v>0</v>
      </c>
      <c r="F165" s="323" t="e">
        <f t="shared" si="31"/>
        <v>#DIV/0!</v>
      </c>
    </row>
    <row r="166" spans="2:6" ht="15.75" customHeight="1" thickBot="1">
      <c r="B166" s="2470" t="s">
        <v>772</v>
      </c>
      <c r="C166" s="2471"/>
      <c r="D166" s="2471"/>
      <c r="E166" s="2471"/>
      <c r="F166" s="2472"/>
    </row>
    <row r="167" spans="2:6" ht="12.75" customHeight="1">
      <c r="B167" s="2475"/>
      <c r="C167" s="320">
        <v>2023</v>
      </c>
      <c r="D167" s="320">
        <v>2024</v>
      </c>
      <c r="E167" s="320">
        <v>2025</v>
      </c>
      <c r="F167" s="320">
        <v>2026</v>
      </c>
    </row>
    <row r="168" spans="2:6" ht="13.5" customHeight="1" thickBot="1">
      <c r="B168" s="2476"/>
      <c r="C168" s="321" t="s">
        <v>22</v>
      </c>
      <c r="D168" s="321" t="s">
        <v>23</v>
      </c>
      <c r="E168" s="321" t="s">
        <v>23</v>
      </c>
      <c r="F168" s="321" t="s">
        <v>23</v>
      </c>
    </row>
    <row r="169" spans="2:6" ht="15" thickBot="1">
      <c r="B169" s="325" t="s">
        <v>629</v>
      </c>
      <c r="C169" s="326">
        <f>C170+C171+C172+C173</f>
        <v>0</v>
      </c>
      <c r="D169" s="326">
        <f t="shared" ref="D169:F169" si="32">D170+D171+D172+D173</f>
        <v>0</v>
      </c>
      <c r="E169" s="326">
        <f t="shared" si="32"/>
        <v>0</v>
      </c>
      <c r="F169" s="326">
        <f t="shared" si="32"/>
        <v>0</v>
      </c>
    </row>
    <row r="170" spans="2:6" ht="15" thickBot="1">
      <c r="B170" s="327" t="s">
        <v>608</v>
      </c>
      <c r="C170" s="326"/>
      <c r="D170" s="326"/>
      <c r="E170" s="326"/>
      <c r="F170" s="326"/>
    </row>
    <row r="171" spans="2:6" ht="15" thickBot="1">
      <c r="B171" s="327" t="s">
        <v>673</v>
      </c>
      <c r="C171" s="326"/>
      <c r="D171" s="326"/>
      <c r="E171" s="326"/>
      <c r="F171" s="326"/>
    </row>
    <row r="172" spans="2:6" ht="15" thickBot="1">
      <c r="B172" s="327" t="s">
        <v>631</v>
      </c>
      <c r="C172" s="326"/>
      <c r="D172" s="326"/>
      <c r="E172" s="326"/>
      <c r="F172" s="326"/>
    </row>
    <row r="173" spans="2:6" ht="15" thickBot="1">
      <c r="B173" s="327" t="s">
        <v>632</v>
      </c>
      <c r="C173" s="326"/>
      <c r="D173" s="326"/>
      <c r="E173" s="326"/>
      <c r="F173" s="326"/>
    </row>
    <row r="174" spans="2:6" ht="15" thickBot="1">
      <c r="B174" s="325" t="s">
        <v>633</v>
      </c>
      <c r="C174" s="329">
        <f>C175+C176+C177+C178</f>
        <v>10000</v>
      </c>
      <c r="D174" s="329">
        <f t="shared" ref="D174:F174" si="33">D175+D176+D177+D178</f>
        <v>20000</v>
      </c>
      <c r="E174" s="329">
        <f t="shared" si="33"/>
        <v>20000</v>
      </c>
      <c r="F174" s="329">
        <f t="shared" si="33"/>
        <v>0</v>
      </c>
    </row>
    <row r="175" spans="2:6" ht="15" thickBot="1">
      <c r="B175" s="327" t="s">
        <v>608</v>
      </c>
      <c r="C175" s="326">
        <v>10000</v>
      </c>
      <c r="D175" s="326">
        <v>20000</v>
      </c>
      <c r="E175" s="326">
        <v>20000</v>
      </c>
      <c r="F175" s="326"/>
    </row>
    <row r="176" spans="2:6" ht="15" thickBot="1">
      <c r="B176" s="327" t="s">
        <v>673</v>
      </c>
      <c r="C176" s="329"/>
      <c r="D176" s="326"/>
      <c r="E176" s="326"/>
      <c r="F176" s="326"/>
    </row>
    <row r="177" spans="2:6" ht="15" thickBot="1">
      <c r="B177" s="327" t="s">
        <v>631</v>
      </c>
      <c r="C177" s="329"/>
      <c r="D177" s="326"/>
      <c r="E177" s="326"/>
      <c r="F177" s="326"/>
    </row>
    <row r="178" spans="2:6" ht="15" thickBot="1">
      <c r="B178" s="327" t="s">
        <v>632</v>
      </c>
      <c r="C178" s="329"/>
      <c r="D178" s="326"/>
      <c r="E178" s="326"/>
      <c r="F178" s="326"/>
    </row>
    <row r="179" spans="2:6" ht="15" thickBot="1">
      <c r="B179" s="332" t="s">
        <v>668</v>
      </c>
      <c r="C179" s="329">
        <f>C169+C174</f>
        <v>10000</v>
      </c>
      <c r="D179" s="329">
        <f t="shared" ref="D179:F179" si="34">D169+D174</f>
        <v>20000</v>
      </c>
      <c r="E179" s="329">
        <f t="shared" si="34"/>
        <v>20000</v>
      </c>
      <c r="F179" s="329">
        <f t="shared" si="34"/>
        <v>0</v>
      </c>
    </row>
    <row r="180" spans="2:6" ht="15" thickBot="1">
      <c r="B180" s="319" t="s">
        <v>620</v>
      </c>
      <c r="C180" s="2494" t="s">
        <v>773</v>
      </c>
      <c r="D180" s="2495"/>
      <c r="E180" s="2496"/>
      <c r="F180" s="2497"/>
    </row>
    <row r="181" spans="2:6" ht="30" customHeight="1" thickBot="1">
      <c r="B181" s="319" t="s">
        <v>774</v>
      </c>
      <c r="C181" s="319" t="s">
        <v>775</v>
      </c>
      <c r="D181" s="339" t="s">
        <v>624</v>
      </c>
      <c r="E181" s="2491" t="s">
        <v>773</v>
      </c>
      <c r="F181" s="2492"/>
    </row>
    <row r="182" spans="2:6" ht="32.25" customHeight="1" thickBot="1">
      <c r="B182" s="316" t="s">
        <v>599</v>
      </c>
      <c r="C182" s="2498" t="s">
        <v>776</v>
      </c>
      <c r="D182" s="2499"/>
      <c r="E182" s="2499"/>
      <c r="F182" s="2500"/>
    </row>
    <row r="183" spans="2:6" ht="15" thickBot="1">
      <c r="B183" s="316" t="s">
        <v>21</v>
      </c>
      <c r="C183" s="2483" t="s">
        <v>767</v>
      </c>
      <c r="D183" s="2473"/>
      <c r="E183" s="2473"/>
      <c r="F183" s="2474"/>
    </row>
    <row r="184" spans="2:6" ht="12.75" customHeight="1">
      <c r="B184" s="2475"/>
      <c r="C184" s="320">
        <v>2023</v>
      </c>
      <c r="D184" s="320">
        <v>2024</v>
      </c>
      <c r="E184" s="320">
        <v>2025</v>
      </c>
      <c r="F184" s="320">
        <v>2026</v>
      </c>
    </row>
    <row r="185" spans="2:6" ht="9" customHeight="1" thickBot="1">
      <c r="B185" s="2476"/>
      <c r="C185" s="321" t="s">
        <v>22</v>
      </c>
      <c r="D185" s="321" t="s">
        <v>23</v>
      </c>
      <c r="E185" s="321" t="s">
        <v>23</v>
      </c>
      <c r="F185" s="321" t="s">
        <v>23</v>
      </c>
    </row>
    <row r="186" spans="2:6" ht="15" thickBot="1">
      <c r="B186" s="316" t="s">
        <v>33</v>
      </c>
      <c r="C186" s="314">
        <v>27</v>
      </c>
      <c r="D186" s="314">
        <v>0</v>
      </c>
      <c r="E186" s="314">
        <v>0</v>
      </c>
      <c r="F186" s="314">
        <v>0</v>
      </c>
    </row>
    <row r="187" spans="2:6" ht="15" thickBot="1">
      <c r="B187" s="316" t="s">
        <v>602</v>
      </c>
      <c r="C187" s="322">
        <f>C205</f>
        <v>13000</v>
      </c>
      <c r="D187" s="322">
        <f t="shared" ref="D187:F187" si="35">D205</f>
        <v>0</v>
      </c>
      <c r="E187" s="322">
        <f t="shared" si="35"/>
        <v>0</v>
      </c>
      <c r="F187" s="322">
        <f t="shared" si="35"/>
        <v>0</v>
      </c>
    </row>
    <row r="188" spans="2:6" ht="15" thickBot="1">
      <c r="B188" s="316" t="s">
        <v>603</v>
      </c>
      <c r="C188" s="322">
        <f>C187/C186</f>
        <v>481.48148148148147</v>
      </c>
      <c r="D188" s="322" t="e">
        <f t="shared" ref="D188:F188" si="36">D187/D186</f>
        <v>#DIV/0!</v>
      </c>
      <c r="E188" s="322" t="e">
        <f t="shared" si="36"/>
        <v>#DIV/0!</v>
      </c>
      <c r="F188" s="322" t="e">
        <f t="shared" si="36"/>
        <v>#DIV/0!</v>
      </c>
    </row>
    <row r="189" spans="2:6" ht="15" thickBot="1">
      <c r="B189" s="316" t="s">
        <v>604</v>
      </c>
      <c r="C189" s="314" t="s">
        <v>627</v>
      </c>
      <c r="D189" s="323">
        <f t="shared" ref="D189:F191" si="37">D186/C186-1</f>
        <v>-1</v>
      </c>
      <c r="E189" s="323" t="e">
        <f t="shared" si="37"/>
        <v>#DIV/0!</v>
      </c>
      <c r="F189" s="323" t="e">
        <f t="shared" si="37"/>
        <v>#DIV/0!</v>
      </c>
    </row>
    <row r="190" spans="2:6" ht="15" thickBot="1">
      <c r="B190" s="316" t="s">
        <v>605</v>
      </c>
      <c r="C190" s="314" t="s">
        <v>627</v>
      </c>
      <c r="D190" s="323">
        <f t="shared" si="37"/>
        <v>-1</v>
      </c>
      <c r="E190" s="323" t="e">
        <f t="shared" si="37"/>
        <v>#DIV/0!</v>
      </c>
      <c r="F190" s="323" t="e">
        <f t="shared" si="37"/>
        <v>#DIV/0!</v>
      </c>
    </row>
    <row r="191" spans="2:6" ht="15" thickBot="1">
      <c r="B191" s="316" t="s">
        <v>47</v>
      </c>
      <c r="C191" s="314" t="s">
        <v>627</v>
      </c>
      <c r="D191" s="323" t="e">
        <f t="shared" si="37"/>
        <v>#DIV/0!</v>
      </c>
      <c r="E191" s="323" t="e">
        <f t="shared" si="37"/>
        <v>#DIV/0!</v>
      </c>
      <c r="F191" s="323" t="e">
        <f t="shared" si="37"/>
        <v>#DIV/0!</v>
      </c>
    </row>
    <row r="192" spans="2:6" ht="15.75" customHeight="1" thickBot="1">
      <c r="B192" s="2470" t="s">
        <v>777</v>
      </c>
      <c r="C192" s="2471"/>
      <c r="D192" s="2471"/>
      <c r="E192" s="2471"/>
      <c r="F192" s="2472"/>
    </row>
    <row r="193" spans="2:6" ht="12.75" customHeight="1">
      <c r="B193" s="2475"/>
      <c r="C193" s="320">
        <v>2023</v>
      </c>
      <c r="D193" s="320">
        <v>2024</v>
      </c>
      <c r="E193" s="320">
        <v>2025</v>
      </c>
      <c r="F193" s="320">
        <v>2026</v>
      </c>
    </row>
    <row r="194" spans="2:6" ht="13.5" customHeight="1" thickBot="1">
      <c r="B194" s="2476"/>
      <c r="C194" s="321" t="s">
        <v>22</v>
      </c>
      <c r="D194" s="321" t="s">
        <v>23</v>
      </c>
      <c r="E194" s="321" t="s">
        <v>23</v>
      </c>
      <c r="F194" s="321" t="s">
        <v>23</v>
      </c>
    </row>
    <row r="195" spans="2:6" ht="15" thickBot="1">
      <c r="B195" s="325" t="s">
        <v>629</v>
      </c>
      <c r="C195" s="326">
        <f>C196+C197+C198+C199</f>
        <v>0</v>
      </c>
      <c r="D195" s="326">
        <f t="shared" ref="D195:F195" si="38">D196+D197+D198+D199</f>
        <v>0</v>
      </c>
      <c r="E195" s="326">
        <f t="shared" si="38"/>
        <v>0</v>
      </c>
      <c r="F195" s="326">
        <f t="shared" si="38"/>
        <v>0</v>
      </c>
    </row>
    <row r="196" spans="2:6" ht="15" thickBot="1">
      <c r="B196" s="327" t="s">
        <v>608</v>
      </c>
      <c r="C196" s="326"/>
      <c r="D196" s="326"/>
      <c r="E196" s="326"/>
      <c r="F196" s="326"/>
    </row>
    <row r="197" spans="2:6" ht="15" thickBot="1">
      <c r="B197" s="327" t="s">
        <v>673</v>
      </c>
      <c r="C197" s="326"/>
      <c r="D197" s="326"/>
      <c r="E197" s="326"/>
      <c r="F197" s="326"/>
    </row>
    <row r="198" spans="2:6" ht="15" thickBot="1">
      <c r="B198" s="327" t="s">
        <v>631</v>
      </c>
      <c r="C198" s="326"/>
      <c r="D198" s="326"/>
      <c r="E198" s="326"/>
      <c r="F198" s="326"/>
    </row>
    <row r="199" spans="2:6" ht="15" thickBot="1">
      <c r="B199" s="327" t="s">
        <v>632</v>
      </c>
      <c r="C199" s="326"/>
      <c r="D199" s="326"/>
      <c r="E199" s="326"/>
      <c r="F199" s="326"/>
    </row>
    <row r="200" spans="2:6" ht="15" thickBot="1">
      <c r="B200" s="325" t="s">
        <v>633</v>
      </c>
      <c r="C200" s="329">
        <f>C201+C202+C203+C204</f>
        <v>13000</v>
      </c>
      <c r="D200" s="329">
        <f t="shared" ref="D200:F200" si="39">D201+D202+D203+D204</f>
        <v>0</v>
      </c>
      <c r="E200" s="329">
        <f t="shared" si="39"/>
        <v>0</v>
      </c>
      <c r="F200" s="329">
        <f t="shared" si="39"/>
        <v>0</v>
      </c>
    </row>
    <row r="201" spans="2:6" ht="15" thickBot="1">
      <c r="B201" s="327" t="s">
        <v>608</v>
      </c>
      <c r="C201" s="326">
        <v>13000</v>
      </c>
      <c r="D201" s="326">
        <v>0</v>
      </c>
      <c r="E201" s="326">
        <v>0</v>
      </c>
      <c r="F201" s="326">
        <v>0</v>
      </c>
    </row>
    <row r="202" spans="2:6" ht="15" thickBot="1">
      <c r="B202" s="327" t="s">
        <v>673</v>
      </c>
      <c r="C202" s="329"/>
      <c r="D202" s="326"/>
      <c r="E202" s="326"/>
      <c r="F202" s="326"/>
    </row>
    <row r="203" spans="2:6" ht="15" thickBot="1">
      <c r="B203" s="327" t="s">
        <v>631</v>
      </c>
      <c r="C203" s="329"/>
      <c r="D203" s="326"/>
      <c r="E203" s="326"/>
      <c r="F203" s="326"/>
    </row>
    <row r="204" spans="2:6" ht="15" thickBot="1">
      <c r="B204" s="327" t="s">
        <v>632</v>
      </c>
      <c r="C204" s="329"/>
      <c r="D204" s="326"/>
      <c r="E204" s="326"/>
      <c r="F204" s="326"/>
    </row>
    <row r="205" spans="2:6" ht="15" thickBot="1">
      <c r="B205" s="332" t="s">
        <v>778</v>
      </c>
      <c r="C205" s="329">
        <f>C195+C200</f>
        <v>13000</v>
      </c>
      <c r="D205" s="329">
        <f t="shared" ref="D205:F205" si="40">D195+D200</f>
        <v>0</v>
      </c>
      <c r="E205" s="329">
        <f t="shared" si="40"/>
        <v>0</v>
      </c>
      <c r="F205" s="329">
        <f t="shared" si="40"/>
        <v>0</v>
      </c>
    </row>
    <row r="206" spans="2:6" ht="15" thickBot="1">
      <c r="B206" s="319" t="s">
        <v>620</v>
      </c>
      <c r="C206" s="2494" t="s">
        <v>764</v>
      </c>
      <c r="D206" s="2496"/>
      <c r="E206" s="2496"/>
      <c r="F206" s="2497"/>
    </row>
    <row r="207" spans="2:6" ht="30" customHeight="1" thickBot="1">
      <c r="B207" s="319" t="s">
        <v>779</v>
      </c>
      <c r="C207" s="319" t="s">
        <v>780</v>
      </c>
      <c r="D207" s="339" t="s">
        <v>624</v>
      </c>
      <c r="E207" s="2501" t="s">
        <v>764</v>
      </c>
      <c r="F207" s="2492"/>
    </row>
    <row r="208" spans="2:6" ht="32.25" customHeight="1" thickBot="1">
      <c r="B208" s="316" t="s">
        <v>599</v>
      </c>
      <c r="C208" s="2498" t="s">
        <v>781</v>
      </c>
      <c r="D208" s="2499"/>
      <c r="E208" s="2499"/>
      <c r="F208" s="2500"/>
    </row>
    <row r="209" spans="2:6" ht="15" thickBot="1">
      <c r="B209" s="316" t="s">
        <v>21</v>
      </c>
      <c r="C209" s="2483" t="s">
        <v>767</v>
      </c>
      <c r="D209" s="2473"/>
      <c r="E209" s="2473"/>
      <c r="F209" s="2474"/>
    </row>
    <row r="210" spans="2:6" ht="12.75" customHeight="1">
      <c r="B210" s="2475"/>
      <c r="C210" s="320">
        <v>2023</v>
      </c>
      <c r="D210" s="320">
        <v>2024</v>
      </c>
      <c r="E210" s="320">
        <v>2025</v>
      </c>
      <c r="F210" s="320">
        <v>2026</v>
      </c>
    </row>
    <row r="211" spans="2:6" ht="9" customHeight="1" thickBot="1">
      <c r="B211" s="2476"/>
      <c r="C211" s="321" t="s">
        <v>22</v>
      </c>
      <c r="D211" s="321" t="s">
        <v>23</v>
      </c>
      <c r="E211" s="321" t="s">
        <v>23</v>
      </c>
      <c r="F211" s="321" t="s">
        <v>23</v>
      </c>
    </row>
    <row r="212" spans="2:6" ht="15" thickBot="1">
      <c r="B212" s="316" t="s">
        <v>33</v>
      </c>
      <c r="C212" s="314">
        <v>20</v>
      </c>
      <c r="D212" s="314">
        <v>0</v>
      </c>
      <c r="E212" s="314">
        <v>0</v>
      </c>
      <c r="F212" s="314">
        <v>0</v>
      </c>
    </row>
    <row r="213" spans="2:6" ht="15" thickBot="1">
      <c r="B213" s="316" t="s">
        <v>602</v>
      </c>
      <c r="C213" s="322">
        <f>C231</f>
        <v>1200</v>
      </c>
      <c r="D213" s="322">
        <f t="shared" ref="D213:F213" si="41">D231</f>
        <v>0</v>
      </c>
      <c r="E213" s="322">
        <f t="shared" si="41"/>
        <v>0</v>
      </c>
      <c r="F213" s="322">
        <f t="shared" si="41"/>
        <v>0</v>
      </c>
    </row>
    <row r="214" spans="2:6" ht="15" thickBot="1">
      <c r="B214" s="316" t="s">
        <v>603</v>
      </c>
      <c r="C214" s="322">
        <f>C213/C212</f>
        <v>60</v>
      </c>
      <c r="D214" s="322" t="e">
        <f t="shared" ref="D214:F214" si="42">D213/D212</f>
        <v>#DIV/0!</v>
      </c>
      <c r="E214" s="322" t="e">
        <f t="shared" si="42"/>
        <v>#DIV/0!</v>
      </c>
      <c r="F214" s="322" t="e">
        <f t="shared" si="42"/>
        <v>#DIV/0!</v>
      </c>
    </row>
    <row r="215" spans="2:6" ht="15" thickBot="1">
      <c r="B215" s="316" t="s">
        <v>604</v>
      </c>
      <c r="C215" s="314" t="s">
        <v>627</v>
      </c>
      <c r="D215" s="323">
        <f t="shared" ref="D215:F217" si="43">D212/C212-1</f>
        <v>-1</v>
      </c>
      <c r="E215" s="323" t="e">
        <f t="shared" si="43"/>
        <v>#DIV/0!</v>
      </c>
      <c r="F215" s="323" t="e">
        <f t="shared" si="43"/>
        <v>#DIV/0!</v>
      </c>
    </row>
    <row r="216" spans="2:6" ht="15" thickBot="1">
      <c r="B216" s="316" t="s">
        <v>605</v>
      </c>
      <c r="C216" s="314" t="s">
        <v>627</v>
      </c>
      <c r="D216" s="323">
        <f t="shared" si="43"/>
        <v>-1</v>
      </c>
      <c r="E216" s="323" t="e">
        <f t="shared" si="43"/>
        <v>#DIV/0!</v>
      </c>
      <c r="F216" s="323" t="e">
        <f t="shared" si="43"/>
        <v>#DIV/0!</v>
      </c>
    </row>
    <row r="217" spans="2:6" ht="15" thickBot="1">
      <c r="B217" s="316" t="s">
        <v>47</v>
      </c>
      <c r="C217" s="314" t="s">
        <v>627</v>
      </c>
      <c r="D217" s="323" t="e">
        <f t="shared" si="43"/>
        <v>#DIV/0!</v>
      </c>
      <c r="E217" s="323" t="e">
        <f t="shared" si="43"/>
        <v>#DIV/0!</v>
      </c>
      <c r="F217" s="323" t="e">
        <f t="shared" si="43"/>
        <v>#DIV/0!</v>
      </c>
    </row>
    <row r="218" spans="2:6" ht="15.75" customHeight="1" thickBot="1">
      <c r="B218" s="2470" t="s">
        <v>782</v>
      </c>
      <c r="C218" s="2471"/>
      <c r="D218" s="2471"/>
      <c r="E218" s="2471"/>
      <c r="F218" s="2472"/>
    </row>
    <row r="219" spans="2:6" ht="12.75" customHeight="1">
      <c r="B219" s="2475"/>
      <c r="C219" s="320">
        <v>2023</v>
      </c>
      <c r="D219" s="320">
        <v>2024</v>
      </c>
      <c r="E219" s="320">
        <v>2025</v>
      </c>
      <c r="F219" s="320">
        <v>2026</v>
      </c>
    </row>
    <row r="220" spans="2:6" ht="13.5" customHeight="1" thickBot="1">
      <c r="B220" s="2476"/>
      <c r="C220" s="321" t="s">
        <v>22</v>
      </c>
      <c r="D220" s="321" t="s">
        <v>23</v>
      </c>
      <c r="E220" s="321" t="s">
        <v>23</v>
      </c>
      <c r="F220" s="321" t="s">
        <v>23</v>
      </c>
    </row>
    <row r="221" spans="2:6" ht="15" thickBot="1">
      <c r="B221" s="325" t="s">
        <v>629</v>
      </c>
      <c r="C221" s="326">
        <f>C222+C223+C224+C225</f>
        <v>0</v>
      </c>
      <c r="D221" s="326">
        <f t="shared" ref="D221:F221" si="44">D222+D223+D224+D225</f>
        <v>0</v>
      </c>
      <c r="E221" s="326">
        <f t="shared" si="44"/>
        <v>0</v>
      </c>
      <c r="F221" s="326">
        <f t="shared" si="44"/>
        <v>0</v>
      </c>
    </row>
    <row r="222" spans="2:6" ht="15" thickBot="1">
      <c r="B222" s="327" t="s">
        <v>608</v>
      </c>
      <c r="C222" s="326"/>
      <c r="D222" s="326"/>
      <c r="E222" s="326"/>
      <c r="F222" s="326"/>
    </row>
    <row r="223" spans="2:6" ht="15" thickBot="1">
      <c r="B223" s="327" t="s">
        <v>673</v>
      </c>
      <c r="C223" s="326"/>
      <c r="D223" s="326"/>
      <c r="E223" s="326"/>
      <c r="F223" s="326"/>
    </row>
    <row r="224" spans="2:6" ht="15" thickBot="1">
      <c r="B224" s="327" t="s">
        <v>631</v>
      </c>
      <c r="C224" s="326"/>
      <c r="D224" s="326"/>
      <c r="E224" s="326"/>
      <c r="F224" s="326"/>
    </row>
    <row r="225" spans="2:6" ht="15" thickBot="1">
      <c r="B225" s="327" t="s">
        <v>632</v>
      </c>
      <c r="C225" s="326"/>
      <c r="D225" s="326"/>
      <c r="E225" s="326"/>
      <c r="F225" s="326"/>
    </row>
    <row r="226" spans="2:6" ht="15" thickBot="1">
      <c r="B226" s="325" t="s">
        <v>633</v>
      </c>
      <c r="C226" s="329">
        <f>C227+C228+C229+C230</f>
        <v>1200</v>
      </c>
      <c r="D226" s="329">
        <f t="shared" ref="D226:F226" si="45">D227+D228+D229+D230</f>
        <v>0</v>
      </c>
      <c r="E226" s="329">
        <f t="shared" si="45"/>
        <v>0</v>
      </c>
      <c r="F226" s="329">
        <f t="shared" si="45"/>
        <v>0</v>
      </c>
    </row>
    <row r="227" spans="2:6" ht="15" thickBot="1">
      <c r="B227" s="327" t="s">
        <v>608</v>
      </c>
      <c r="C227" s="326">
        <v>1200</v>
      </c>
      <c r="D227" s="326">
        <v>0</v>
      </c>
      <c r="E227" s="326">
        <v>0</v>
      </c>
      <c r="F227" s="326">
        <v>0</v>
      </c>
    </row>
    <row r="228" spans="2:6" ht="15" thickBot="1">
      <c r="B228" s="327" t="s">
        <v>673</v>
      </c>
      <c r="C228" s="329"/>
      <c r="D228" s="326"/>
      <c r="E228" s="326"/>
      <c r="F228" s="326"/>
    </row>
    <row r="229" spans="2:6" ht="15" thickBot="1">
      <c r="B229" s="327" t="s">
        <v>631</v>
      </c>
      <c r="C229" s="329"/>
      <c r="D229" s="326"/>
      <c r="E229" s="326"/>
      <c r="F229" s="326"/>
    </row>
    <row r="230" spans="2:6" ht="15" thickBot="1">
      <c r="B230" s="327" t="s">
        <v>632</v>
      </c>
      <c r="C230" s="329"/>
      <c r="D230" s="326"/>
      <c r="E230" s="326"/>
      <c r="F230" s="326"/>
    </row>
    <row r="231" spans="2:6" ht="15" thickBot="1">
      <c r="B231" s="332" t="s">
        <v>783</v>
      </c>
      <c r="C231" s="329">
        <f>C221+C226</f>
        <v>1200</v>
      </c>
      <c r="D231" s="329">
        <f t="shared" ref="D231:F231" si="46">D221+D226</f>
        <v>0</v>
      </c>
      <c r="E231" s="329">
        <f t="shared" si="46"/>
        <v>0</v>
      </c>
      <c r="F231" s="329">
        <f t="shared" si="46"/>
        <v>0</v>
      </c>
    </row>
    <row r="232" spans="2:6" ht="15" thickBot="1">
      <c r="B232" s="319" t="s">
        <v>620</v>
      </c>
      <c r="C232" s="2494" t="s">
        <v>784</v>
      </c>
      <c r="D232" s="2496"/>
      <c r="E232" s="2496"/>
      <c r="F232" s="2497"/>
    </row>
    <row r="233" spans="2:6" ht="30" customHeight="1" thickBot="1">
      <c r="B233" s="319" t="s">
        <v>785</v>
      </c>
      <c r="C233" s="319" t="s">
        <v>786</v>
      </c>
      <c r="D233" s="339" t="s">
        <v>624</v>
      </c>
      <c r="E233" s="2501" t="s">
        <v>784</v>
      </c>
      <c r="F233" s="2492"/>
    </row>
    <row r="234" spans="2:6" ht="32.25" customHeight="1" thickBot="1">
      <c r="B234" s="316" t="s">
        <v>599</v>
      </c>
      <c r="C234" s="2498" t="s">
        <v>787</v>
      </c>
      <c r="D234" s="2499"/>
      <c r="E234" s="2499"/>
      <c r="F234" s="2500"/>
    </row>
    <row r="235" spans="2:6" ht="15" thickBot="1">
      <c r="B235" s="316" t="s">
        <v>21</v>
      </c>
      <c r="C235" s="2483" t="s">
        <v>767</v>
      </c>
      <c r="D235" s="2473"/>
      <c r="E235" s="2473"/>
      <c r="F235" s="2474"/>
    </row>
    <row r="236" spans="2:6" ht="12.75" customHeight="1">
      <c r="B236" s="2475"/>
      <c r="C236" s="320">
        <v>2023</v>
      </c>
      <c r="D236" s="320">
        <v>2024</v>
      </c>
      <c r="E236" s="320">
        <v>2025</v>
      </c>
      <c r="F236" s="320">
        <v>2026</v>
      </c>
    </row>
    <row r="237" spans="2:6" ht="9" customHeight="1" thickBot="1">
      <c r="B237" s="2476"/>
      <c r="C237" s="321" t="s">
        <v>22</v>
      </c>
      <c r="D237" s="321" t="s">
        <v>23</v>
      </c>
      <c r="E237" s="321" t="s">
        <v>23</v>
      </c>
      <c r="F237" s="321" t="s">
        <v>23</v>
      </c>
    </row>
    <row r="238" spans="2:6" ht="15" thickBot="1">
      <c r="B238" s="316" t="s">
        <v>33</v>
      </c>
      <c r="C238" s="314">
        <v>5</v>
      </c>
      <c r="D238" s="314">
        <v>0</v>
      </c>
      <c r="E238" s="314">
        <v>0</v>
      </c>
      <c r="F238" s="314">
        <v>0</v>
      </c>
    </row>
    <row r="239" spans="2:6" ht="15" thickBot="1">
      <c r="B239" s="316" t="s">
        <v>602</v>
      </c>
      <c r="C239" s="322">
        <f>C257</f>
        <v>1000</v>
      </c>
      <c r="D239" s="322">
        <f t="shared" ref="D239:F239" si="47">D257</f>
        <v>0</v>
      </c>
      <c r="E239" s="322">
        <f t="shared" si="47"/>
        <v>0</v>
      </c>
      <c r="F239" s="322">
        <f t="shared" si="47"/>
        <v>0</v>
      </c>
    </row>
    <row r="240" spans="2:6" ht="15" thickBot="1">
      <c r="B240" s="316" t="s">
        <v>603</v>
      </c>
      <c r="C240" s="322">
        <f>C239/C238</f>
        <v>200</v>
      </c>
      <c r="D240" s="322" t="e">
        <f t="shared" ref="D240:F240" si="48">D239/D238</f>
        <v>#DIV/0!</v>
      </c>
      <c r="E240" s="322" t="e">
        <f t="shared" si="48"/>
        <v>#DIV/0!</v>
      </c>
      <c r="F240" s="322" t="e">
        <f t="shared" si="48"/>
        <v>#DIV/0!</v>
      </c>
    </row>
    <row r="241" spans="2:6" ht="15" thickBot="1">
      <c r="B241" s="316" t="s">
        <v>604</v>
      </c>
      <c r="C241" s="314" t="s">
        <v>627</v>
      </c>
      <c r="D241" s="323">
        <f t="shared" ref="D241:F243" si="49">D238/C238-1</f>
        <v>-1</v>
      </c>
      <c r="E241" s="323" t="e">
        <f t="shared" si="49"/>
        <v>#DIV/0!</v>
      </c>
      <c r="F241" s="323" t="e">
        <f t="shared" si="49"/>
        <v>#DIV/0!</v>
      </c>
    </row>
    <row r="242" spans="2:6" ht="15" thickBot="1">
      <c r="B242" s="316" t="s">
        <v>605</v>
      </c>
      <c r="C242" s="314" t="s">
        <v>627</v>
      </c>
      <c r="D242" s="323">
        <f t="shared" si="49"/>
        <v>-1</v>
      </c>
      <c r="E242" s="323" t="e">
        <f t="shared" si="49"/>
        <v>#DIV/0!</v>
      </c>
      <c r="F242" s="323" t="e">
        <f t="shared" si="49"/>
        <v>#DIV/0!</v>
      </c>
    </row>
    <row r="243" spans="2:6" ht="15" thickBot="1">
      <c r="B243" s="316" t="s">
        <v>47</v>
      </c>
      <c r="C243" s="314" t="s">
        <v>627</v>
      </c>
      <c r="D243" s="323" t="e">
        <f t="shared" si="49"/>
        <v>#DIV/0!</v>
      </c>
      <c r="E243" s="323" t="e">
        <f t="shared" si="49"/>
        <v>#DIV/0!</v>
      </c>
      <c r="F243" s="323" t="e">
        <f t="shared" si="49"/>
        <v>#DIV/0!</v>
      </c>
    </row>
    <row r="244" spans="2:6" ht="15.75" customHeight="1" thickBot="1">
      <c r="B244" s="2470" t="s">
        <v>777</v>
      </c>
      <c r="C244" s="2471"/>
      <c r="D244" s="2471"/>
      <c r="E244" s="2471"/>
      <c r="F244" s="2472"/>
    </row>
    <row r="245" spans="2:6" ht="12.75" customHeight="1">
      <c r="B245" s="2475"/>
      <c r="C245" s="320">
        <v>2023</v>
      </c>
      <c r="D245" s="320">
        <v>2024</v>
      </c>
      <c r="E245" s="320">
        <v>2025</v>
      </c>
      <c r="F245" s="320">
        <v>2026</v>
      </c>
    </row>
    <row r="246" spans="2:6" ht="13.5" customHeight="1" thickBot="1">
      <c r="B246" s="2476"/>
      <c r="C246" s="321" t="s">
        <v>22</v>
      </c>
      <c r="D246" s="321" t="s">
        <v>23</v>
      </c>
      <c r="E246" s="321" t="s">
        <v>23</v>
      </c>
      <c r="F246" s="321" t="s">
        <v>23</v>
      </c>
    </row>
    <row r="247" spans="2:6" ht="15" thickBot="1">
      <c r="B247" s="325" t="s">
        <v>629</v>
      </c>
      <c r="C247" s="326">
        <f>C248+C249+C250+C251</f>
        <v>0</v>
      </c>
      <c r="D247" s="326">
        <f t="shared" ref="D247:F247" si="50">D248+D249+D250+D251</f>
        <v>0</v>
      </c>
      <c r="E247" s="326">
        <f t="shared" si="50"/>
        <v>0</v>
      </c>
      <c r="F247" s="326">
        <f t="shared" si="50"/>
        <v>0</v>
      </c>
    </row>
    <row r="248" spans="2:6" ht="15" thickBot="1">
      <c r="B248" s="327" t="s">
        <v>608</v>
      </c>
      <c r="C248" s="326"/>
      <c r="D248" s="326"/>
      <c r="E248" s="326"/>
      <c r="F248" s="326"/>
    </row>
    <row r="249" spans="2:6" ht="15" thickBot="1">
      <c r="B249" s="327" t="s">
        <v>673</v>
      </c>
      <c r="C249" s="326"/>
      <c r="D249" s="326"/>
      <c r="E249" s="326"/>
      <c r="F249" s="326"/>
    </row>
    <row r="250" spans="2:6" ht="15" thickBot="1">
      <c r="B250" s="327" t="s">
        <v>631</v>
      </c>
      <c r="C250" s="326"/>
      <c r="D250" s="326"/>
      <c r="E250" s="326"/>
      <c r="F250" s="326"/>
    </row>
    <row r="251" spans="2:6" ht="15" thickBot="1">
      <c r="B251" s="327" t="s">
        <v>632</v>
      </c>
      <c r="C251" s="326"/>
      <c r="D251" s="326"/>
      <c r="E251" s="326"/>
      <c r="F251" s="326"/>
    </row>
    <row r="252" spans="2:6" ht="15" thickBot="1">
      <c r="B252" s="325" t="s">
        <v>633</v>
      </c>
      <c r="C252" s="329">
        <f>C253+C254+C255+C256</f>
        <v>1000</v>
      </c>
      <c r="D252" s="329">
        <f t="shared" ref="D252:F252" si="51">D253+D254+D255+D256</f>
        <v>0</v>
      </c>
      <c r="E252" s="329">
        <f t="shared" si="51"/>
        <v>0</v>
      </c>
      <c r="F252" s="329">
        <f t="shared" si="51"/>
        <v>0</v>
      </c>
    </row>
    <row r="253" spans="2:6" ht="15" thickBot="1">
      <c r="B253" s="327" t="s">
        <v>608</v>
      </c>
      <c r="C253" s="326">
        <v>1000</v>
      </c>
      <c r="D253" s="326">
        <v>0</v>
      </c>
      <c r="E253" s="326">
        <v>0</v>
      </c>
      <c r="F253" s="326">
        <v>0</v>
      </c>
    </row>
    <row r="254" spans="2:6" ht="15" thickBot="1">
      <c r="B254" s="327" t="s">
        <v>673</v>
      </c>
      <c r="C254" s="329"/>
      <c r="D254" s="326"/>
      <c r="E254" s="326"/>
      <c r="F254" s="326"/>
    </row>
    <row r="255" spans="2:6" ht="15" thickBot="1">
      <c r="B255" s="327" t="s">
        <v>631</v>
      </c>
      <c r="C255" s="329"/>
      <c r="D255" s="326"/>
      <c r="E255" s="326"/>
      <c r="F255" s="326"/>
    </row>
    <row r="256" spans="2:6" ht="15" thickBot="1">
      <c r="B256" s="327" t="s">
        <v>632</v>
      </c>
      <c r="C256" s="329"/>
      <c r="D256" s="326"/>
      <c r="E256" s="326"/>
      <c r="F256" s="326"/>
    </row>
    <row r="257" spans="2:6" ht="15" thickBot="1">
      <c r="B257" s="332" t="s">
        <v>788</v>
      </c>
      <c r="C257" s="329">
        <f>C247+C252</f>
        <v>1000</v>
      </c>
      <c r="D257" s="329">
        <f t="shared" ref="D257:F257" si="52">D247+D252</f>
        <v>0</v>
      </c>
      <c r="E257" s="329">
        <f t="shared" si="52"/>
        <v>0</v>
      </c>
      <c r="F257" s="329">
        <f t="shared" si="52"/>
        <v>0</v>
      </c>
    </row>
    <row r="258" spans="2:6" ht="15" thickBot="1">
      <c r="B258" s="319" t="s">
        <v>620</v>
      </c>
      <c r="C258" s="2494" t="s">
        <v>789</v>
      </c>
      <c r="D258" s="2496"/>
      <c r="E258" s="2496"/>
      <c r="F258" s="2497"/>
    </row>
    <row r="259" spans="2:6" ht="30" customHeight="1" thickBot="1">
      <c r="B259" s="319" t="s">
        <v>790</v>
      </c>
      <c r="C259" s="319" t="s">
        <v>791</v>
      </c>
      <c r="D259" s="339" t="s">
        <v>624</v>
      </c>
      <c r="E259" s="2501" t="s">
        <v>789</v>
      </c>
      <c r="F259" s="2492"/>
    </row>
    <row r="260" spans="2:6" ht="32.25" customHeight="1" thickBot="1">
      <c r="B260" s="316" t="s">
        <v>599</v>
      </c>
      <c r="C260" s="2498" t="s">
        <v>792</v>
      </c>
      <c r="D260" s="2499"/>
      <c r="E260" s="2499"/>
      <c r="F260" s="2500"/>
    </row>
    <row r="261" spans="2:6" ht="15" thickBot="1">
      <c r="B261" s="316" t="s">
        <v>21</v>
      </c>
      <c r="C261" s="2483" t="s">
        <v>767</v>
      </c>
      <c r="D261" s="2473"/>
      <c r="E261" s="2473"/>
      <c r="F261" s="2474"/>
    </row>
    <row r="262" spans="2:6" ht="12.75" customHeight="1">
      <c r="B262" s="2475"/>
      <c r="C262" s="320">
        <v>2023</v>
      </c>
      <c r="D262" s="320">
        <v>2024</v>
      </c>
      <c r="E262" s="320">
        <v>2025</v>
      </c>
      <c r="F262" s="320">
        <v>2026</v>
      </c>
    </row>
    <row r="263" spans="2:6" ht="9" customHeight="1" thickBot="1">
      <c r="B263" s="2476"/>
      <c r="C263" s="321" t="s">
        <v>22</v>
      </c>
      <c r="D263" s="321" t="s">
        <v>23</v>
      </c>
      <c r="E263" s="321" t="s">
        <v>23</v>
      </c>
      <c r="F263" s="321" t="s">
        <v>23</v>
      </c>
    </row>
    <row r="264" spans="2:6" ht="15" thickBot="1">
      <c r="B264" s="316" t="s">
        <v>33</v>
      </c>
      <c r="C264" s="314">
        <v>10</v>
      </c>
      <c r="D264" s="314">
        <v>0</v>
      </c>
      <c r="E264" s="314">
        <v>0</v>
      </c>
      <c r="F264" s="314">
        <v>0</v>
      </c>
    </row>
    <row r="265" spans="2:6" ht="15" thickBot="1">
      <c r="B265" s="316" t="s">
        <v>602</v>
      </c>
      <c r="C265" s="322">
        <f>C283</f>
        <v>800</v>
      </c>
      <c r="D265" s="322">
        <f t="shared" ref="D265:F265" si="53">D283</f>
        <v>0</v>
      </c>
      <c r="E265" s="322">
        <f t="shared" si="53"/>
        <v>0</v>
      </c>
      <c r="F265" s="322">
        <f t="shared" si="53"/>
        <v>0</v>
      </c>
    </row>
    <row r="266" spans="2:6" ht="15" thickBot="1">
      <c r="B266" s="316" t="s">
        <v>603</v>
      </c>
      <c r="C266" s="322">
        <f>C265/C264</f>
        <v>80</v>
      </c>
      <c r="D266" s="322" t="e">
        <f t="shared" ref="D266:F266" si="54">D265/D264</f>
        <v>#DIV/0!</v>
      </c>
      <c r="E266" s="322" t="e">
        <f t="shared" si="54"/>
        <v>#DIV/0!</v>
      </c>
      <c r="F266" s="322" t="e">
        <f t="shared" si="54"/>
        <v>#DIV/0!</v>
      </c>
    </row>
    <row r="267" spans="2:6" ht="15" thickBot="1">
      <c r="B267" s="316" t="s">
        <v>604</v>
      </c>
      <c r="C267" s="314" t="s">
        <v>627</v>
      </c>
      <c r="D267" s="323">
        <f t="shared" ref="D267:F269" si="55">D264/C264-1</f>
        <v>-1</v>
      </c>
      <c r="E267" s="323" t="e">
        <f t="shared" si="55"/>
        <v>#DIV/0!</v>
      </c>
      <c r="F267" s="323" t="e">
        <f t="shared" si="55"/>
        <v>#DIV/0!</v>
      </c>
    </row>
    <row r="268" spans="2:6" ht="15" thickBot="1">
      <c r="B268" s="316" t="s">
        <v>605</v>
      </c>
      <c r="C268" s="314" t="s">
        <v>627</v>
      </c>
      <c r="D268" s="323">
        <f t="shared" si="55"/>
        <v>-1</v>
      </c>
      <c r="E268" s="323" t="e">
        <f t="shared" si="55"/>
        <v>#DIV/0!</v>
      </c>
      <c r="F268" s="323" t="e">
        <f t="shared" si="55"/>
        <v>#DIV/0!</v>
      </c>
    </row>
    <row r="269" spans="2:6" ht="15" thickBot="1">
      <c r="B269" s="316" t="s">
        <v>47</v>
      </c>
      <c r="C269" s="314" t="s">
        <v>627</v>
      </c>
      <c r="D269" s="323" t="e">
        <f t="shared" si="55"/>
        <v>#DIV/0!</v>
      </c>
      <c r="E269" s="323" t="e">
        <f t="shared" si="55"/>
        <v>#DIV/0!</v>
      </c>
      <c r="F269" s="323" t="e">
        <f t="shared" si="55"/>
        <v>#DIV/0!</v>
      </c>
    </row>
    <row r="270" spans="2:6" ht="15.75" customHeight="1" thickBot="1">
      <c r="B270" s="2470" t="s">
        <v>793</v>
      </c>
      <c r="C270" s="2471"/>
      <c r="D270" s="2471"/>
      <c r="E270" s="2471"/>
      <c r="F270" s="2472"/>
    </row>
    <row r="271" spans="2:6" ht="12.75" customHeight="1">
      <c r="B271" s="2475"/>
      <c r="C271" s="320">
        <v>2023</v>
      </c>
      <c r="D271" s="320">
        <v>2024</v>
      </c>
      <c r="E271" s="320">
        <v>2025</v>
      </c>
      <c r="F271" s="320">
        <v>2026</v>
      </c>
    </row>
    <row r="272" spans="2:6" ht="13.5" customHeight="1" thickBot="1">
      <c r="B272" s="2476"/>
      <c r="C272" s="321" t="s">
        <v>22</v>
      </c>
      <c r="D272" s="321" t="s">
        <v>23</v>
      </c>
      <c r="E272" s="321" t="s">
        <v>23</v>
      </c>
      <c r="F272" s="321" t="s">
        <v>23</v>
      </c>
    </row>
    <row r="273" spans="2:6" ht="15" thickBot="1">
      <c r="B273" s="325" t="s">
        <v>629</v>
      </c>
      <c r="C273" s="326">
        <f>C274+C275+C276+C277</f>
        <v>0</v>
      </c>
      <c r="D273" s="326">
        <f t="shared" ref="D273:F273" si="56">D274+D275+D276+D277</f>
        <v>0</v>
      </c>
      <c r="E273" s="326">
        <f t="shared" si="56"/>
        <v>0</v>
      </c>
      <c r="F273" s="326">
        <f t="shared" si="56"/>
        <v>0</v>
      </c>
    </row>
    <row r="274" spans="2:6" ht="15" thickBot="1">
      <c r="B274" s="327" t="s">
        <v>608</v>
      </c>
      <c r="C274" s="326"/>
      <c r="D274" s="326"/>
      <c r="E274" s="326"/>
      <c r="F274" s="326"/>
    </row>
    <row r="275" spans="2:6" ht="15" thickBot="1">
      <c r="B275" s="327" t="s">
        <v>673</v>
      </c>
      <c r="C275" s="326"/>
      <c r="D275" s="326"/>
      <c r="E275" s="326"/>
      <c r="F275" s="326"/>
    </row>
    <row r="276" spans="2:6" ht="15" thickBot="1">
      <c r="B276" s="327" t="s">
        <v>631</v>
      </c>
      <c r="C276" s="326"/>
      <c r="D276" s="326"/>
      <c r="E276" s="326"/>
      <c r="F276" s="326"/>
    </row>
    <row r="277" spans="2:6" ht="15" thickBot="1">
      <c r="B277" s="327" t="s">
        <v>632</v>
      </c>
      <c r="C277" s="326"/>
      <c r="D277" s="326"/>
      <c r="E277" s="326"/>
      <c r="F277" s="326"/>
    </row>
    <row r="278" spans="2:6" ht="15" thickBot="1">
      <c r="B278" s="325" t="s">
        <v>633</v>
      </c>
      <c r="C278" s="329">
        <f>C279+C280+C281+C282</f>
        <v>800</v>
      </c>
      <c r="D278" s="329">
        <f t="shared" ref="D278:F278" si="57">D279+D280+D281+D282</f>
        <v>0</v>
      </c>
      <c r="E278" s="329">
        <f t="shared" si="57"/>
        <v>0</v>
      </c>
      <c r="F278" s="329">
        <f t="shared" si="57"/>
        <v>0</v>
      </c>
    </row>
    <row r="279" spans="2:6" ht="15" thickBot="1">
      <c r="B279" s="327" t="s">
        <v>608</v>
      </c>
      <c r="C279" s="326">
        <v>800</v>
      </c>
      <c r="D279" s="326">
        <v>0</v>
      </c>
      <c r="E279" s="326">
        <v>0</v>
      </c>
      <c r="F279" s="326">
        <v>0</v>
      </c>
    </row>
    <row r="280" spans="2:6" ht="15" thickBot="1">
      <c r="B280" s="327" t="s">
        <v>673</v>
      </c>
      <c r="C280" s="329"/>
      <c r="D280" s="326"/>
      <c r="E280" s="326"/>
      <c r="F280" s="326"/>
    </row>
    <row r="281" spans="2:6" ht="15" thickBot="1">
      <c r="B281" s="327" t="s">
        <v>631</v>
      </c>
      <c r="C281" s="329"/>
      <c r="D281" s="326"/>
      <c r="E281" s="326"/>
      <c r="F281" s="326"/>
    </row>
    <row r="282" spans="2:6" ht="15" thickBot="1">
      <c r="B282" s="327" t="s">
        <v>632</v>
      </c>
      <c r="C282" s="329"/>
      <c r="D282" s="326"/>
      <c r="E282" s="326"/>
      <c r="F282" s="326"/>
    </row>
    <row r="283" spans="2:6" ht="15" thickBot="1">
      <c r="B283" s="332" t="s">
        <v>794</v>
      </c>
      <c r="C283" s="329">
        <f>C273+C278</f>
        <v>800</v>
      </c>
      <c r="D283" s="329">
        <f t="shared" ref="D283:F283" si="58">D273+D278</f>
        <v>0</v>
      </c>
      <c r="E283" s="329">
        <f t="shared" si="58"/>
        <v>0</v>
      </c>
      <c r="F283" s="329">
        <f t="shared" si="58"/>
        <v>0</v>
      </c>
    </row>
    <row r="284" spans="2:6" ht="15" thickBot="1">
      <c r="B284" s="319" t="s">
        <v>620</v>
      </c>
      <c r="C284" s="2494" t="s">
        <v>789</v>
      </c>
      <c r="D284" s="2496"/>
      <c r="E284" s="2496"/>
      <c r="F284" s="2497"/>
    </row>
    <row r="285" spans="2:6" ht="30" customHeight="1" thickBot="1">
      <c r="B285" s="319" t="s">
        <v>795</v>
      </c>
      <c r="C285" s="319" t="s">
        <v>796</v>
      </c>
      <c r="D285" s="339" t="s">
        <v>624</v>
      </c>
      <c r="E285" s="2501"/>
      <c r="F285" s="2492"/>
    </row>
    <row r="286" spans="2:6" ht="132" customHeight="1" thickBot="1">
      <c r="B286" s="316" t="s">
        <v>599</v>
      </c>
      <c r="C286" s="2498" t="s">
        <v>797</v>
      </c>
      <c r="D286" s="2499"/>
      <c r="E286" s="2499"/>
      <c r="F286" s="2500"/>
    </row>
    <row r="287" spans="2:6" ht="15" thickBot="1">
      <c r="B287" s="316" t="s">
        <v>21</v>
      </c>
      <c r="C287" s="2483" t="s">
        <v>157</v>
      </c>
      <c r="D287" s="2473"/>
      <c r="E287" s="2473"/>
      <c r="F287" s="2474"/>
    </row>
    <row r="288" spans="2:6" ht="12.75" customHeight="1">
      <c r="B288" s="2475"/>
      <c r="C288" s="320">
        <v>2023</v>
      </c>
      <c r="D288" s="320">
        <v>2024</v>
      </c>
      <c r="E288" s="320">
        <v>2025</v>
      </c>
      <c r="F288" s="320">
        <v>2026</v>
      </c>
    </row>
    <row r="289" spans="2:6" ht="9" customHeight="1" thickBot="1">
      <c r="B289" s="2476"/>
      <c r="C289" s="321" t="s">
        <v>22</v>
      </c>
      <c r="D289" s="321" t="s">
        <v>23</v>
      </c>
      <c r="E289" s="321" t="s">
        <v>23</v>
      </c>
      <c r="F289" s="321" t="s">
        <v>23</v>
      </c>
    </row>
    <row r="290" spans="2:6" ht="15" thickBot="1">
      <c r="B290" s="316" t="s">
        <v>33</v>
      </c>
      <c r="C290" s="314">
        <v>10</v>
      </c>
      <c r="D290" s="314">
        <v>0</v>
      </c>
      <c r="E290" s="314">
        <v>0</v>
      </c>
      <c r="F290" s="314">
        <v>0</v>
      </c>
    </row>
    <row r="291" spans="2:6" ht="15" thickBot="1">
      <c r="B291" s="316" t="s">
        <v>602</v>
      </c>
      <c r="C291" s="322">
        <f>C309</f>
        <v>0</v>
      </c>
      <c r="D291" s="322">
        <f t="shared" ref="D291:F291" si="59">D309</f>
        <v>30000</v>
      </c>
      <c r="E291" s="322">
        <f t="shared" si="59"/>
        <v>30000</v>
      </c>
      <c r="F291" s="322">
        <f t="shared" si="59"/>
        <v>40000</v>
      </c>
    </row>
    <row r="292" spans="2:6" ht="15" thickBot="1">
      <c r="B292" s="316" t="s">
        <v>603</v>
      </c>
      <c r="C292" s="322">
        <f>C291/C290</f>
        <v>0</v>
      </c>
      <c r="D292" s="322" t="e">
        <f t="shared" ref="D292:F292" si="60">D291/D290</f>
        <v>#DIV/0!</v>
      </c>
      <c r="E292" s="322" t="e">
        <f t="shared" si="60"/>
        <v>#DIV/0!</v>
      </c>
      <c r="F292" s="322" t="e">
        <f t="shared" si="60"/>
        <v>#DIV/0!</v>
      </c>
    </row>
    <row r="293" spans="2:6" ht="15" thickBot="1">
      <c r="B293" s="316" t="s">
        <v>604</v>
      </c>
      <c r="C293" s="314" t="s">
        <v>627</v>
      </c>
      <c r="D293" s="323">
        <f t="shared" ref="D293:F295" si="61">D290/C290-1</f>
        <v>-1</v>
      </c>
      <c r="E293" s="323" t="e">
        <f t="shared" si="61"/>
        <v>#DIV/0!</v>
      </c>
      <c r="F293" s="323" t="e">
        <f t="shared" si="61"/>
        <v>#DIV/0!</v>
      </c>
    </row>
    <row r="294" spans="2:6" ht="15" thickBot="1">
      <c r="B294" s="316" t="s">
        <v>605</v>
      </c>
      <c r="C294" s="314" t="s">
        <v>627</v>
      </c>
      <c r="D294" s="323" t="e">
        <f t="shared" si="61"/>
        <v>#DIV/0!</v>
      </c>
      <c r="E294" s="323">
        <f t="shared" si="61"/>
        <v>0</v>
      </c>
      <c r="F294" s="323">
        <f t="shared" si="61"/>
        <v>0.33333333333333326</v>
      </c>
    </row>
    <row r="295" spans="2:6" ht="15" thickBot="1">
      <c r="B295" s="316" t="s">
        <v>47</v>
      </c>
      <c r="C295" s="314" t="s">
        <v>627</v>
      </c>
      <c r="D295" s="323" t="e">
        <f t="shared" si="61"/>
        <v>#DIV/0!</v>
      </c>
      <c r="E295" s="323" t="e">
        <f t="shared" si="61"/>
        <v>#DIV/0!</v>
      </c>
      <c r="F295" s="323" t="e">
        <f t="shared" si="61"/>
        <v>#DIV/0!</v>
      </c>
    </row>
    <row r="296" spans="2:6" ht="15.75" customHeight="1" thickBot="1">
      <c r="B296" s="2470" t="s">
        <v>798</v>
      </c>
      <c r="C296" s="2471"/>
      <c r="D296" s="2471"/>
      <c r="E296" s="2471"/>
      <c r="F296" s="2472"/>
    </row>
    <row r="297" spans="2:6" ht="12.75" customHeight="1">
      <c r="B297" s="2475"/>
      <c r="C297" s="320">
        <v>2023</v>
      </c>
      <c r="D297" s="320">
        <v>2024</v>
      </c>
      <c r="E297" s="320">
        <v>2025</v>
      </c>
      <c r="F297" s="320">
        <v>2026</v>
      </c>
    </row>
    <row r="298" spans="2:6" ht="13.5" customHeight="1" thickBot="1">
      <c r="B298" s="2476"/>
      <c r="C298" s="321" t="s">
        <v>22</v>
      </c>
      <c r="D298" s="321" t="s">
        <v>23</v>
      </c>
      <c r="E298" s="321" t="s">
        <v>23</v>
      </c>
      <c r="F298" s="321" t="s">
        <v>23</v>
      </c>
    </row>
    <row r="299" spans="2:6" ht="15" thickBot="1">
      <c r="B299" s="325" t="s">
        <v>629</v>
      </c>
      <c r="C299" s="326">
        <f>C300+C301+C302+C303</f>
        <v>0</v>
      </c>
      <c r="D299" s="326">
        <f t="shared" ref="D299:F299" si="62">D300+D301+D302+D303</f>
        <v>0</v>
      </c>
      <c r="E299" s="326">
        <f t="shared" si="62"/>
        <v>0</v>
      </c>
      <c r="F299" s="326">
        <f t="shared" si="62"/>
        <v>0</v>
      </c>
    </row>
    <row r="300" spans="2:6" ht="15" thickBot="1">
      <c r="B300" s="327" t="s">
        <v>608</v>
      </c>
      <c r="C300" s="326"/>
      <c r="D300" s="326"/>
      <c r="E300" s="326"/>
      <c r="F300" s="326"/>
    </row>
    <row r="301" spans="2:6" ht="15" thickBot="1">
      <c r="B301" s="327" t="s">
        <v>673</v>
      </c>
      <c r="C301" s="326"/>
      <c r="D301" s="326"/>
      <c r="E301" s="326"/>
      <c r="F301" s="326"/>
    </row>
    <row r="302" spans="2:6" ht="15" thickBot="1">
      <c r="B302" s="327" t="s">
        <v>631</v>
      </c>
      <c r="C302" s="326"/>
      <c r="D302" s="326"/>
      <c r="E302" s="326"/>
      <c r="F302" s="326"/>
    </row>
    <row r="303" spans="2:6" ht="15" thickBot="1">
      <c r="B303" s="327" t="s">
        <v>632</v>
      </c>
      <c r="C303" s="326"/>
      <c r="D303" s="326"/>
      <c r="E303" s="326"/>
      <c r="F303" s="326"/>
    </row>
    <row r="304" spans="2:6" ht="15" thickBot="1">
      <c r="B304" s="325" t="s">
        <v>633</v>
      </c>
      <c r="C304" s="329">
        <f>C305+C306+C307+C308</f>
        <v>0</v>
      </c>
      <c r="D304" s="329">
        <f t="shared" ref="D304:F304" si="63">D305+D306+D307+D308</f>
        <v>30000</v>
      </c>
      <c r="E304" s="329">
        <f t="shared" si="63"/>
        <v>30000</v>
      </c>
      <c r="F304" s="329">
        <f t="shared" si="63"/>
        <v>40000</v>
      </c>
    </row>
    <row r="305" spans="2:7" ht="15" thickBot="1">
      <c r="B305" s="327" t="s">
        <v>608</v>
      </c>
      <c r="C305" s="326">
        <v>0</v>
      </c>
      <c r="D305" s="326">
        <v>30000</v>
      </c>
      <c r="E305" s="326">
        <v>30000</v>
      </c>
      <c r="F305" s="326">
        <v>40000</v>
      </c>
    </row>
    <row r="306" spans="2:7" ht="15" thickBot="1">
      <c r="B306" s="327" t="s">
        <v>673</v>
      </c>
      <c r="C306" s="329"/>
      <c r="D306" s="326"/>
      <c r="E306" s="326"/>
      <c r="F306" s="326"/>
    </row>
    <row r="307" spans="2:7" ht="15" thickBot="1">
      <c r="B307" s="327" t="s">
        <v>631</v>
      </c>
      <c r="C307" s="329"/>
      <c r="D307" s="326"/>
      <c r="E307" s="326"/>
      <c r="F307" s="326"/>
    </row>
    <row r="308" spans="2:7" ht="15" thickBot="1">
      <c r="B308" s="327" t="s">
        <v>632</v>
      </c>
      <c r="C308" s="329"/>
      <c r="D308" s="326"/>
      <c r="E308" s="326"/>
      <c r="F308" s="326"/>
    </row>
    <row r="309" spans="2:7" ht="15" thickBot="1">
      <c r="B309" s="332" t="s">
        <v>799</v>
      </c>
      <c r="C309" s="329">
        <f>C299+C304</f>
        <v>0</v>
      </c>
      <c r="D309" s="329">
        <f t="shared" ref="D309:F309" si="64">D299+D304</f>
        <v>30000</v>
      </c>
      <c r="E309" s="329">
        <f t="shared" si="64"/>
        <v>30000</v>
      </c>
      <c r="F309" s="329">
        <f t="shared" si="64"/>
        <v>40000</v>
      </c>
    </row>
    <row r="310" spans="2:7" ht="27" customHeight="1" thickBot="1">
      <c r="B310" s="349" t="s">
        <v>634</v>
      </c>
      <c r="C310" s="348">
        <f>C69+C32+C109+C161+C187+C135</f>
        <v>189750</v>
      </c>
      <c r="D310" s="348">
        <f>D69++D32+D109+D161+D135+D291</f>
        <v>290762</v>
      </c>
      <c r="E310" s="348">
        <f>E69++E32+E109+E161+E135+E291</f>
        <v>300762</v>
      </c>
      <c r="F310" s="348">
        <f>F69++F32+F109+F161+F135+F291</f>
        <v>300762</v>
      </c>
    </row>
    <row r="311" spans="2:7" ht="36.75" customHeight="1" thickBot="1">
      <c r="B311" s="347" t="s">
        <v>635</v>
      </c>
      <c r="C311" s="348">
        <f>C61+C127+C179+C98+C205+C153</f>
        <v>189750</v>
      </c>
      <c r="D311" s="348">
        <f>D61+D127+D179+D98+D205+D153+D309</f>
        <v>290762</v>
      </c>
      <c r="E311" s="348">
        <f>E61+E127+E179+E98+E205+E153+E309</f>
        <v>300762</v>
      </c>
      <c r="F311" s="348">
        <f>F61+F127+F179+F98+F205+F153+F309</f>
        <v>300762</v>
      </c>
    </row>
    <row r="312" spans="2:7" ht="15" thickBot="1">
      <c r="B312" s="325" t="s">
        <v>607</v>
      </c>
      <c r="C312" s="335">
        <f>C313+C314</f>
        <v>81693</v>
      </c>
      <c r="D312" s="335">
        <f>D313+D314</f>
        <v>155505</v>
      </c>
      <c r="E312" s="335">
        <f t="shared" ref="E312:F312" si="65">E313+E314</f>
        <v>165505</v>
      </c>
      <c r="F312" s="335">
        <f t="shared" si="65"/>
        <v>165505</v>
      </c>
    </row>
    <row r="313" spans="2:7" ht="15" thickBot="1">
      <c r="B313" s="327" t="s">
        <v>608</v>
      </c>
      <c r="C313" s="329">
        <f t="shared" ref="C313:F314" si="66">C41</f>
        <v>81693</v>
      </c>
      <c r="D313" s="329">
        <f t="shared" si="66"/>
        <v>155505</v>
      </c>
      <c r="E313" s="329">
        <f t="shared" si="66"/>
        <v>165505</v>
      </c>
      <c r="F313" s="329">
        <f t="shared" si="66"/>
        <v>165505</v>
      </c>
      <c r="G313" s="342"/>
    </row>
    <row r="314" spans="2:7" ht="15" thickBot="1">
      <c r="B314" s="327" t="s">
        <v>636</v>
      </c>
      <c r="C314" s="329">
        <f t="shared" si="66"/>
        <v>0</v>
      </c>
      <c r="D314" s="329">
        <f t="shared" si="66"/>
        <v>0</v>
      </c>
      <c r="E314" s="329">
        <f t="shared" si="66"/>
        <v>0</v>
      </c>
      <c r="F314" s="329">
        <f t="shared" si="66"/>
        <v>0</v>
      </c>
      <c r="G314" s="343"/>
    </row>
    <row r="315" spans="2:7" ht="15" thickBot="1">
      <c r="B315" s="325" t="s">
        <v>610</v>
      </c>
      <c r="C315" s="335">
        <f>C316+C317</f>
        <v>13457</v>
      </c>
      <c r="D315" s="335">
        <f>D316+D317</f>
        <v>22657</v>
      </c>
      <c r="E315" s="335">
        <f t="shared" ref="E315:F315" si="67">E316+E317</f>
        <v>22657</v>
      </c>
      <c r="F315" s="335">
        <f t="shared" si="67"/>
        <v>22657</v>
      </c>
    </row>
    <row r="316" spans="2:7" ht="15" thickBot="1">
      <c r="B316" s="327" t="s">
        <v>608</v>
      </c>
      <c r="C316" s="326">
        <f t="shared" ref="C316:F317" si="68">C44</f>
        <v>13457</v>
      </c>
      <c r="D316" s="326">
        <f t="shared" si="68"/>
        <v>22657</v>
      </c>
      <c r="E316" s="326">
        <f t="shared" si="68"/>
        <v>22657</v>
      </c>
      <c r="F316" s="326">
        <f t="shared" si="68"/>
        <v>22657</v>
      </c>
    </row>
    <row r="317" spans="2:7" ht="15" thickBot="1">
      <c r="B317" s="327" t="s">
        <v>636</v>
      </c>
      <c r="C317" s="329">
        <f t="shared" si="68"/>
        <v>0</v>
      </c>
      <c r="D317" s="329">
        <f t="shared" si="68"/>
        <v>0</v>
      </c>
      <c r="E317" s="329">
        <f t="shared" si="68"/>
        <v>0</v>
      </c>
      <c r="F317" s="329">
        <f t="shared" si="68"/>
        <v>0</v>
      </c>
    </row>
    <row r="318" spans="2:7" ht="15" thickBot="1">
      <c r="B318" s="325" t="s">
        <v>611</v>
      </c>
      <c r="C318" s="335">
        <f>C319+C320</f>
        <v>26525</v>
      </c>
      <c r="D318" s="335">
        <f>D319+D320</f>
        <v>26525</v>
      </c>
      <c r="E318" s="335">
        <f t="shared" ref="E318:F318" si="69">E319+E320</f>
        <v>26525</v>
      </c>
      <c r="F318" s="335">
        <f t="shared" si="69"/>
        <v>26525</v>
      </c>
    </row>
    <row r="319" spans="2:7" ht="15" thickBot="1">
      <c r="B319" s="327" t="s">
        <v>608</v>
      </c>
      <c r="C319" s="329">
        <f>C47+C83</f>
        <v>26525</v>
      </c>
      <c r="D319" s="329">
        <f>D47+D83</f>
        <v>26525</v>
      </c>
      <c r="E319" s="329">
        <f>E47+E83</f>
        <v>26525</v>
      </c>
      <c r="F319" s="329">
        <f>F47+F83</f>
        <v>26525</v>
      </c>
    </row>
    <row r="320" spans="2:7" ht="15" thickBot="1">
      <c r="B320" s="327" t="s">
        <v>636</v>
      </c>
      <c r="C320" s="329">
        <f>C48</f>
        <v>0</v>
      </c>
      <c r="D320" s="329">
        <f>D48</f>
        <v>0</v>
      </c>
      <c r="E320" s="329">
        <f>E48</f>
        <v>0</v>
      </c>
      <c r="F320" s="329">
        <f>F48</f>
        <v>0</v>
      </c>
    </row>
    <row r="321" spans="2:8" ht="15.75" customHeight="1" thickBot="1">
      <c r="B321" s="325" t="s">
        <v>612</v>
      </c>
      <c r="C321" s="335">
        <f>C322+C323</f>
        <v>0</v>
      </c>
      <c r="D321" s="335">
        <f t="shared" ref="D321:F321" si="70">D322+D323</f>
        <v>0</v>
      </c>
      <c r="E321" s="335">
        <f t="shared" si="70"/>
        <v>0</v>
      </c>
      <c r="F321" s="335">
        <f t="shared" si="70"/>
        <v>0</v>
      </c>
    </row>
    <row r="322" spans="2:8" ht="15" thickBot="1">
      <c r="B322" s="327" t="s">
        <v>608</v>
      </c>
      <c r="C322" s="326">
        <f t="shared" ref="C322:F323" si="71">C50</f>
        <v>0</v>
      </c>
      <c r="D322" s="326">
        <f t="shared" si="71"/>
        <v>0</v>
      </c>
      <c r="E322" s="326">
        <f t="shared" si="71"/>
        <v>0</v>
      </c>
      <c r="F322" s="326">
        <f t="shared" si="71"/>
        <v>0</v>
      </c>
    </row>
    <row r="323" spans="2:8" ht="15" thickBot="1">
      <c r="B323" s="327" t="s">
        <v>636</v>
      </c>
      <c r="C323" s="329">
        <f t="shared" si="71"/>
        <v>0</v>
      </c>
      <c r="D323" s="329">
        <f t="shared" si="71"/>
        <v>0</v>
      </c>
      <c r="E323" s="329">
        <f t="shared" si="71"/>
        <v>0</v>
      </c>
      <c r="F323" s="329">
        <f t="shared" si="71"/>
        <v>0</v>
      </c>
    </row>
    <row r="324" spans="2:8" ht="15" thickBot="1">
      <c r="B324" s="325" t="s">
        <v>613</v>
      </c>
      <c r="C324" s="335">
        <f>C325+C326</f>
        <v>0</v>
      </c>
      <c r="D324" s="335">
        <f t="shared" ref="D324:F324" si="72">D325+D326</f>
        <v>0</v>
      </c>
      <c r="E324" s="335">
        <f t="shared" si="72"/>
        <v>0</v>
      </c>
      <c r="F324" s="335">
        <f t="shared" si="72"/>
        <v>0</v>
      </c>
      <c r="G324" s="342"/>
      <c r="H324" s="342"/>
    </row>
    <row r="325" spans="2:8" ht="15" thickBot="1">
      <c r="B325" s="327" t="s">
        <v>608</v>
      </c>
      <c r="C325" s="326">
        <f t="shared" ref="C325:F326" si="73">C53</f>
        <v>0</v>
      </c>
      <c r="D325" s="326">
        <f t="shared" si="73"/>
        <v>0</v>
      </c>
      <c r="E325" s="326">
        <f t="shared" si="73"/>
        <v>0</v>
      </c>
      <c r="F325" s="326">
        <f t="shared" si="73"/>
        <v>0</v>
      </c>
      <c r="G325" s="343"/>
      <c r="H325" s="343"/>
    </row>
    <row r="326" spans="2:8" ht="15" thickBot="1">
      <c r="B326" s="327" t="s">
        <v>636</v>
      </c>
      <c r="C326" s="329">
        <f t="shared" si="73"/>
        <v>0</v>
      </c>
      <c r="D326" s="329">
        <f t="shared" si="73"/>
        <v>0</v>
      </c>
      <c r="E326" s="329">
        <f t="shared" si="73"/>
        <v>0</v>
      </c>
      <c r="F326" s="329">
        <f t="shared" si="73"/>
        <v>0</v>
      </c>
    </row>
    <row r="327" spans="2:8" ht="15" thickBot="1">
      <c r="B327" s="325" t="s">
        <v>614</v>
      </c>
      <c r="C327" s="335">
        <f>C328+C329</f>
        <v>1000</v>
      </c>
      <c r="D327" s="335">
        <f>D328+D329</f>
        <v>1000</v>
      </c>
      <c r="E327" s="335">
        <f t="shared" ref="E327:F327" si="74">E328+E329</f>
        <v>1000</v>
      </c>
      <c r="F327" s="335">
        <f t="shared" si="74"/>
        <v>1000</v>
      </c>
    </row>
    <row r="328" spans="2:8" ht="15" thickBot="1">
      <c r="B328" s="327" t="s">
        <v>608</v>
      </c>
      <c r="C328" s="326">
        <f t="shared" ref="C328:F332" si="75">C56</f>
        <v>1000</v>
      </c>
      <c r="D328" s="326">
        <f t="shared" si="75"/>
        <v>1000</v>
      </c>
      <c r="E328" s="326">
        <f t="shared" si="75"/>
        <v>1000</v>
      </c>
      <c r="F328" s="326">
        <f t="shared" si="75"/>
        <v>1000</v>
      </c>
    </row>
    <row r="329" spans="2:8" ht="15" thickBot="1">
      <c r="B329" s="327" t="s">
        <v>636</v>
      </c>
      <c r="C329" s="329">
        <f t="shared" si="75"/>
        <v>0</v>
      </c>
      <c r="D329" s="329">
        <f t="shared" si="75"/>
        <v>0</v>
      </c>
      <c r="E329" s="329">
        <f t="shared" si="75"/>
        <v>0</v>
      </c>
      <c r="F329" s="329">
        <f t="shared" si="75"/>
        <v>0</v>
      </c>
    </row>
    <row r="330" spans="2:8" ht="15" thickBot="1">
      <c r="B330" s="325" t="s">
        <v>615</v>
      </c>
      <c r="C330" s="335">
        <f t="shared" si="75"/>
        <v>75</v>
      </c>
      <c r="D330" s="335">
        <f t="shared" si="75"/>
        <v>75</v>
      </c>
      <c r="E330" s="335">
        <f t="shared" si="75"/>
        <v>75</v>
      </c>
      <c r="F330" s="335">
        <f t="shared" si="75"/>
        <v>75</v>
      </c>
    </row>
    <row r="331" spans="2:8" ht="15" thickBot="1">
      <c r="B331" s="327" t="s">
        <v>608</v>
      </c>
      <c r="C331" s="326">
        <f t="shared" si="75"/>
        <v>75</v>
      </c>
      <c r="D331" s="326">
        <f t="shared" si="75"/>
        <v>75</v>
      </c>
      <c r="E331" s="326">
        <f t="shared" si="75"/>
        <v>75</v>
      </c>
      <c r="F331" s="326">
        <f t="shared" si="75"/>
        <v>75</v>
      </c>
    </row>
    <row r="332" spans="2:8" ht="15" thickBot="1">
      <c r="B332" s="327" t="s">
        <v>636</v>
      </c>
      <c r="C332" s="329">
        <f t="shared" si="75"/>
        <v>0</v>
      </c>
      <c r="D332" s="329">
        <f t="shared" si="75"/>
        <v>0</v>
      </c>
      <c r="E332" s="329">
        <f t="shared" si="75"/>
        <v>0</v>
      </c>
      <c r="F332" s="329">
        <f t="shared" si="75"/>
        <v>0</v>
      </c>
    </row>
    <row r="333" spans="2:8" ht="15" thickBot="1">
      <c r="B333" s="325" t="s">
        <v>637</v>
      </c>
      <c r="C333" s="335">
        <f>C334+C335+C336+C337</f>
        <v>0</v>
      </c>
      <c r="D333" s="335">
        <f>D334+D335+D336+D337</f>
        <v>0</v>
      </c>
      <c r="E333" s="335">
        <f>E334+E335+E336+E337</f>
        <v>0</v>
      </c>
      <c r="F333" s="335">
        <f>F334+F335+F336+F337</f>
        <v>0</v>
      </c>
    </row>
    <row r="334" spans="2:8" ht="15" thickBot="1">
      <c r="B334" s="327" t="s">
        <v>608</v>
      </c>
      <c r="C334" s="326">
        <f t="shared" ref="C334:D337" si="76">C170+C118</f>
        <v>0</v>
      </c>
      <c r="D334" s="326">
        <f t="shared" si="76"/>
        <v>0</v>
      </c>
      <c r="E334" s="326">
        <f>+E170+E118</f>
        <v>0</v>
      </c>
      <c r="F334" s="326">
        <f>+F170+F118</f>
        <v>0</v>
      </c>
    </row>
    <row r="335" spans="2:8" ht="15" thickBot="1">
      <c r="B335" s="327" t="s">
        <v>630</v>
      </c>
      <c r="C335" s="326">
        <f t="shared" si="76"/>
        <v>0</v>
      </c>
      <c r="D335" s="326">
        <f t="shared" si="76"/>
        <v>0</v>
      </c>
      <c r="E335" s="326">
        <f>+E171+E119</f>
        <v>0</v>
      </c>
      <c r="F335" s="326">
        <f>+F171+F119</f>
        <v>0</v>
      </c>
    </row>
    <row r="336" spans="2:8" ht="15" thickBot="1">
      <c r="B336" s="327" t="s">
        <v>631</v>
      </c>
      <c r="C336" s="326">
        <f t="shared" si="76"/>
        <v>0</v>
      </c>
      <c r="D336" s="326">
        <f t="shared" si="76"/>
        <v>0</v>
      </c>
      <c r="E336" s="326">
        <f>+E172+E120</f>
        <v>0</v>
      </c>
      <c r="F336" s="326">
        <f>F172+F120</f>
        <v>0</v>
      </c>
    </row>
    <row r="337" spans="2:6" ht="15" thickBot="1">
      <c r="B337" s="327" t="s">
        <v>632</v>
      </c>
      <c r="C337" s="326">
        <f t="shared" si="76"/>
        <v>0</v>
      </c>
      <c r="D337" s="326">
        <f t="shared" si="76"/>
        <v>0</v>
      </c>
      <c r="E337" s="326">
        <f>+E173+E121</f>
        <v>0</v>
      </c>
      <c r="F337" s="326">
        <f>F173+F121</f>
        <v>0</v>
      </c>
    </row>
    <row r="338" spans="2:6" ht="15" thickBot="1">
      <c r="B338" s="325" t="s">
        <v>638</v>
      </c>
      <c r="C338" s="335">
        <f>C339+C340+C341+C342</f>
        <v>70000</v>
      </c>
      <c r="D338" s="335">
        <f>D339+D340+D341+D342</f>
        <v>85000</v>
      </c>
      <c r="E338" s="335">
        <f t="shared" ref="E338:F338" si="77">E339+E340+E341+E342</f>
        <v>85000</v>
      </c>
      <c r="F338" s="335">
        <f t="shared" si="77"/>
        <v>85000</v>
      </c>
    </row>
    <row r="339" spans="2:6" ht="15" thickBot="1">
      <c r="B339" s="327" t="s">
        <v>608</v>
      </c>
      <c r="C339" s="326">
        <f>C175+C123+C201+C149+C227+C253+C279</f>
        <v>70000</v>
      </c>
      <c r="D339" s="326">
        <f>D175+D123+D201+D149+D305</f>
        <v>85000</v>
      </c>
      <c r="E339" s="326">
        <f>E175+E123+E201+E149+E305</f>
        <v>85000</v>
      </c>
      <c r="F339" s="326">
        <f>F175+F123+F201+F149+F305</f>
        <v>85000</v>
      </c>
    </row>
    <row r="340" spans="2:6" ht="15" thickBot="1">
      <c r="B340" s="327" t="s">
        <v>630</v>
      </c>
      <c r="C340" s="326">
        <f>C176+C124</f>
        <v>0</v>
      </c>
      <c r="D340" s="326">
        <f t="shared" ref="D340:F342" si="78">D176+D124+D202+D150</f>
        <v>0</v>
      </c>
      <c r="E340" s="326">
        <f t="shared" si="78"/>
        <v>0</v>
      </c>
      <c r="F340" s="326">
        <f t="shared" si="78"/>
        <v>0</v>
      </c>
    </row>
    <row r="341" spans="2:6" ht="15" thickBot="1">
      <c r="B341" s="327" t="s">
        <v>631</v>
      </c>
      <c r="C341" s="326">
        <f>C177+C125</f>
        <v>0</v>
      </c>
      <c r="D341" s="326">
        <f t="shared" si="78"/>
        <v>0</v>
      </c>
      <c r="E341" s="326">
        <f t="shared" si="78"/>
        <v>0</v>
      </c>
      <c r="F341" s="326">
        <f t="shared" si="78"/>
        <v>0</v>
      </c>
    </row>
    <row r="342" spans="2:6" ht="15" thickBot="1">
      <c r="B342" s="327" t="s">
        <v>632</v>
      </c>
      <c r="C342" s="326">
        <f>C178+C126</f>
        <v>0</v>
      </c>
      <c r="D342" s="326">
        <f t="shared" si="78"/>
        <v>0</v>
      </c>
      <c r="E342" s="326">
        <f t="shared" si="78"/>
        <v>0</v>
      </c>
      <c r="F342" s="326">
        <f t="shared" si="78"/>
        <v>0</v>
      </c>
    </row>
    <row r="343" spans="2:6" ht="15" thickBot="1">
      <c r="B343" s="334" t="s">
        <v>617</v>
      </c>
      <c r="C343" s="335">
        <f>IF(C311-C310=0,0,)</f>
        <v>0</v>
      </c>
      <c r="D343" s="335">
        <f>IF(D311-D310=0,0,"Error")</f>
        <v>0</v>
      </c>
      <c r="E343" s="335">
        <f>IF(E311-E310=0,0,"Error")</f>
        <v>0</v>
      </c>
      <c r="F343" s="335">
        <f>IF(F311-F310=0,0,"Error")</f>
        <v>0</v>
      </c>
    </row>
    <row r="344" spans="2:6">
      <c r="B344" s="344"/>
      <c r="C344" s="345"/>
      <c r="D344" s="345"/>
      <c r="E344" s="345"/>
      <c r="F344" s="345"/>
    </row>
  </sheetData>
  <mergeCells count="82">
    <mergeCell ref="B297:B298"/>
    <mergeCell ref="C284:F284"/>
    <mergeCell ref="E285:F285"/>
    <mergeCell ref="C286:F286"/>
    <mergeCell ref="C287:F287"/>
    <mergeCell ref="B288:B289"/>
    <mergeCell ref="B296:F296"/>
    <mergeCell ref="B271:B272"/>
    <mergeCell ref="C234:F234"/>
    <mergeCell ref="C235:F235"/>
    <mergeCell ref="B236:B237"/>
    <mergeCell ref="B244:F244"/>
    <mergeCell ref="B245:B246"/>
    <mergeCell ref="C258:F258"/>
    <mergeCell ref="E259:F259"/>
    <mergeCell ref="C260:F260"/>
    <mergeCell ref="C261:F261"/>
    <mergeCell ref="B262:B263"/>
    <mergeCell ref="B270:F270"/>
    <mergeCell ref="E233:F233"/>
    <mergeCell ref="B184:B185"/>
    <mergeCell ref="B192:F192"/>
    <mergeCell ref="B193:B194"/>
    <mergeCell ref="C206:F206"/>
    <mergeCell ref="E207:F207"/>
    <mergeCell ref="C208:F208"/>
    <mergeCell ref="C209:F209"/>
    <mergeCell ref="B210:B211"/>
    <mergeCell ref="B218:F218"/>
    <mergeCell ref="B219:B220"/>
    <mergeCell ref="C232:F232"/>
    <mergeCell ref="C183:F183"/>
    <mergeCell ref="B141:B142"/>
    <mergeCell ref="C154:F154"/>
    <mergeCell ref="E155:F155"/>
    <mergeCell ref="C156:F156"/>
    <mergeCell ref="C157:F157"/>
    <mergeCell ref="B158:B159"/>
    <mergeCell ref="B166:F166"/>
    <mergeCell ref="B167:B168"/>
    <mergeCell ref="C180:F180"/>
    <mergeCell ref="E181:F181"/>
    <mergeCell ref="C182:F182"/>
    <mergeCell ref="B140:F140"/>
    <mergeCell ref="E103:F103"/>
    <mergeCell ref="C104:F104"/>
    <mergeCell ref="C105:F105"/>
    <mergeCell ref="B106:B107"/>
    <mergeCell ref="B114:F114"/>
    <mergeCell ref="B115:B116"/>
    <mergeCell ref="C128:F128"/>
    <mergeCell ref="C130:F130"/>
    <mergeCell ref="C131:F131"/>
    <mergeCell ref="B132:B133"/>
    <mergeCell ref="B75:B76"/>
    <mergeCell ref="B100:F100"/>
    <mergeCell ref="B101:F101"/>
    <mergeCell ref="C102:F102"/>
    <mergeCell ref="B38:B39"/>
    <mergeCell ref="C63:F63"/>
    <mergeCell ref="C64:F64"/>
    <mergeCell ref="C65:F65"/>
    <mergeCell ref="B66:B67"/>
    <mergeCell ref="B74:F74"/>
    <mergeCell ref="B37:F37"/>
    <mergeCell ref="B9:F11"/>
    <mergeCell ref="C12:F12"/>
    <mergeCell ref="B13:B14"/>
    <mergeCell ref="C21:F21"/>
    <mergeCell ref="B22:F22"/>
    <mergeCell ref="B24:F24"/>
    <mergeCell ref="B25:F25"/>
    <mergeCell ref="C26:F26"/>
    <mergeCell ref="C27:F27"/>
    <mergeCell ref="C28:F28"/>
    <mergeCell ref="B29:B30"/>
    <mergeCell ref="B8:F8"/>
    <mergeCell ref="A2:F2"/>
    <mergeCell ref="B3:F3"/>
    <mergeCell ref="C5:F5"/>
    <mergeCell ref="C6:F6"/>
    <mergeCell ref="C7:F7"/>
  </mergeCells>
  <pageMargins left="0.7" right="0.7" top="0.5" bottom="0.64" header="0.3" footer="0.3"/>
  <pageSetup scale="65"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84"/>
  <sheetViews>
    <sheetView tabSelected="1" topLeftCell="A448" zoomScale="115" zoomScaleNormal="115" zoomScaleSheetLayoutView="90" workbookViewId="0">
      <selection activeCell="N471" sqref="N471"/>
    </sheetView>
  </sheetViews>
  <sheetFormatPr defaultColWidth="9.125" defaultRowHeight="14.25"/>
  <cols>
    <col min="1" max="1" width="12" style="351" customWidth="1"/>
    <col min="2" max="2" width="28.625" style="351" customWidth="1"/>
    <col min="3" max="6" width="11.75" style="351" customWidth="1"/>
    <col min="7" max="16384" width="9.125" style="351"/>
  </cols>
  <sheetData>
    <row r="2" spans="1:7" ht="18" customHeight="1">
      <c r="A2" s="2506" t="s">
        <v>576</v>
      </c>
      <c r="B2" s="2506"/>
      <c r="C2" s="2506"/>
      <c r="D2" s="2506"/>
      <c r="E2" s="2506"/>
      <c r="F2" s="2506"/>
      <c r="G2" s="2506"/>
    </row>
    <row r="3" spans="1:7" ht="18" customHeight="1">
      <c r="A3" s="350"/>
      <c r="B3" s="2507" t="s">
        <v>577</v>
      </c>
      <c r="C3" s="2507"/>
      <c r="D3" s="2507"/>
      <c r="E3" s="2507"/>
      <c r="F3" s="2507"/>
      <c r="G3" s="350"/>
    </row>
    <row r="4" spans="1:7" ht="15" thickBot="1"/>
    <row r="5" spans="1:7" ht="15" thickBot="1">
      <c r="B5" s="352" t="s">
        <v>6</v>
      </c>
      <c r="C5" s="2508" t="s">
        <v>800</v>
      </c>
      <c r="D5" s="2508"/>
      <c r="E5" s="2508"/>
      <c r="F5" s="2508"/>
    </row>
    <row r="6" spans="1:7" ht="15" thickBot="1">
      <c r="B6" s="352" t="s">
        <v>8</v>
      </c>
      <c r="C6" s="2509" t="s">
        <v>801</v>
      </c>
      <c r="D6" s="2510"/>
      <c r="E6" s="2510"/>
      <c r="F6" s="2511"/>
    </row>
    <row r="7" spans="1:7" ht="15" thickBot="1">
      <c r="B7" s="352" t="s">
        <v>10</v>
      </c>
      <c r="C7" s="2512" t="s">
        <v>580</v>
      </c>
      <c r="D7" s="2513"/>
      <c r="E7" s="2513"/>
      <c r="F7" s="2514"/>
    </row>
    <row r="8" spans="1:7" ht="15" thickBot="1">
      <c r="B8" s="2515" t="s">
        <v>12</v>
      </c>
      <c r="C8" s="2516"/>
      <c r="D8" s="2516"/>
      <c r="E8" s="2516"/>
      <c r="F8" s="2517"/>
    </row>
    <row r="9" spans="1:7" ht="15" thickBot="1">
      <c r="B9" s="2535" t="s">
        <v>800</v>
      </c>
      <c r="C9" s="2536"/>
      <c r="D9" s="2536"/>
      <c r="E9" s="2536"/>
      <c r="F9" s="2537"/>
    </row>
    <row r="10" spans="1:7" ht="36.75" customHeight="1" thickBot="1">
      <c r="B10" s="2535"/>
      <c r="C10" s="2536"/>
      <c r="D10" s="2536"/>
      <c r="E10" s="2536"/>
      <c r="F10" s="2537"/>
    </row>
    <row r="11" spans="1:7" ht="15" thickBot="1">
      <c r="B11" s="2535"/>
      <c r="C11" s="2536"/>
      <c r="D11" s="2536"/>
      <c r="E11" s="2536"/>
      <c r="F11" s="2537"/>
    </row>
    <row r="12" spans="1:7" ht="131.25" customHeight="1" thickBot="1">
      <c r="B12" s="353" t="s">
        <v>14</v>
      </c>
      <c r="C12" s="2538" t="s">
        <v>802</v>
      </c>
      <c r="D12" s="2539"/>
      <c r="E12" s="2539"/>
      <c r="F12" s="2540"/>
    </row>
    <row r="13" spans="1:7" ht="23.25" customHeight="1">
      <c r="B13" s="2533" t="s">
        <v>209</v>
      </c>
      <c r="C13" s="354">
        <v>2023</v>
      </c>
      <c r="D13" s="354">
        <v>2024</v>
      </c>
      <c r="E13" s="354">
        <v>2025</v>
      </c>
      <c r="F13" s="354">
        <v>2026</v>
      </c>
    </row>
    <row r="14" spans="1:7" ht="15" thickBot="1">
      <c r="B14" s="2534"/>
      <c r="C14" s="356" t="s">
        <v>22</v>
      </c>
      <c r="D14" s="356" t="s">
        <v>23</v>
      </c>
      <c r="E14" s="356" t="s">
        <v>23</v>
      </c>
      <c r="F14" s="356" t="s">
        <v>23</v>
      </c>
    </row>
    <row r="15" spans="1:7" ht="23.25" thickBot="1">
      <c r="B15" s="357" t="s">
        <v>803</v>
      </c>
      <c r="C15" s="358">
        <v>50</v>
      </c>
      <c r="D15" s="358">
        <v>60</v>
      </c>
      <c r="E15" s="358">
        <v>70</v>
      </c>
      <c r="F15" s="358">
        <v>70</v>
      </c>
    </row>
    <row r="16" spans="1:7" ht="34.5" thickBot="1">
      <c r="B16" s="357" t="s">
        <v>804</v>
      </c>
      <c r="C16" s="358">
        <v>0</v>
      </c>
      <c r="D16" s="359">
        <v>1</v>
      </c>
      <c r="E16" s="359">
        <v>1</v>
      </c>
      <c r="F16" s="359">
        <v>1</v>
      </c>
    </row>
    <row r="17" spans="2:11" ht="34.5" thickBot="1">
      <c r="B17" s="357" t="s">
        <v>805</v>
      </c>
      <c r="C17" s="358">
        <v>6</v>
      </c>
      <c r="D17" s="358">
        <v>7</v>
      </c>
      <c r="E17" s="358">
        <v>7</v>
      </c>
      <c r="F17" s="358">
        <v>7</v>
      </c>
    </row>
    <row r="18" spans="2:11" ht="23.25" thickBot="1">
      <c r="B18" s="357" t="s">
        <v>806</v>
      </c>
      <c r="C18" s="358">
        <v>40</v>
      </c>
      <c r="D18" s="358">
        <v>40</v>
      </c>
      <c r="E18" s="358">
        <v>40</v>
      </c>
      <c r="F18" s="358">
        <v>40</v>
      </c>
    </row>
    <row r="19" spans="2:11" ht="62.25" customHeight="1" thickBot="1">
      <c r="B19" s="360" t="s">
        <v>588</v>
      </c>
      <c r="C19" s="2541" t="s">
        <v>807</v>
      </c>
      <c r="D19" s="2542"/>
      <c r="E19" s="2542"/>
      <c r="F19" s="2543"/>
      <c r="H19" s="2502"/>
      <c r="I19" s="2502"/>
      <c r="J19" s="2502"/>
      <c r="K19" s="2502"/>
    </row>
    <row r="20" spans="2:11" ht="23.25" customHeight="1" thickBot="1">
      <c r="B20" s="2503" t="s">
        <v>590</v>
      </c>
      <c r="C20" s="2504"/>
      <c r="D20" s="2504"/>
      <c r="E20" s="2504"/>
      <c r="F20" s="2505"/>
      <c r="H20" s="2502"/>
      <c r="I20" s="2502"/>
      <c r="J20" s="2502"/>
      <c r="K20" s="2502"/>
    </row>
    <row r="21" spans="2:11" ht="27" customHeight="1" thickBot="1">
      <c r="B21" s="357" t="s">
        <v>808</v>
      </c>
      <c r="C21" s="361">
        <v>0.5</v>
      </c>
      <c r="D21" s="361">
        <v>0.5</v>
      </c>
      <c r="E21" s="361">
        <v>0.5</v>
      </c>
      <c r="F21" s="361">
        <v>0.5</v>
      </c>
      <c r="H21" s="2502"/>
      <c r="I21" s="2502"/>
      <c r="J21" s="2502"/>
      <c r="K21" s="2502"/>
    </row>
    <row r="22" spans="2:11" ht="24" customHeight="1" thickBot="1">
      <c r="B22" s="2518" t="s">
        <v>595</v>
      </c>
      <c r="C22" s="2519"/>
      <c r="D22" s="2519"/>
      <c r="E22" s="2519"/>
      <c r="F22" s="2520"/>
      <c r="H22" s="362"/>
      <c r="I22" s="362"/>
      <c r="J22" s="362"/>
      <c r="K22" s="362"/>
    </row>
    <row r="23" spans="2:11" ht="15" thickBot="1">
      <c r="B23" s="2521" t="s">
        <v>596</v>
      </c>
      <c r="C23" s="2522"/>
      <c r="D23" s="2522"/>
      <c r="E23" s="2522"/>
      <c r="F23" s="2523"/>
      <c r="H23" s="362"/>
      <c r="I23" s="362"/>
      <c r="J23" s="362"/>
      <c r="K23" s="362"/>
    </row>
    <row r="24" spans="2:11" ht="18.75" customHeight="1" thickBot="1">
      <c r="B24" s="363" t="s">
        <v>597</v>
      </c>
      <c r="C24" s="2524" t="s">
        <v>809</v>
      </c>
      <c r="D24" s="2525"/>
      <c r="E24" s="2525"/>
      <c r="F24" s="2526"/>
    </row>
    <row r="25" spans="2:11" ht="31.5" customHeight="1" thickBot="1">
      <c r="B25" s="357" t="s">
        <v>599</v>
      </c>
      <c r="C25" s="2527" t="s">
        <v>809</v>
      </c>
      <c r="D25" s="2528"/>
      <c r="E25" s="2528"/>
      <c r="F25" s="2529"/>
    </row>
    <row r="26" spans="2:11" ht="15" thickBot="1">
      <c r="B26" s="357" t="s">
        <v>21</v>
      </c>
      <c r="C26" s="2530" t="s">
        <v>810</v>
      </c>
      <c r="D26" s="2531"/>
      <c r="E26" s="2531"/>
      <c r="F26" s="2532"/>
    </row>
    <row r="27" spans="2:11" ht="12.75" customHeight="1">
      <c r="B27" s="2533"/>
      <c r="C27" s="364">
        <v>2023</v>
      </c>
      <c r="D27" s="364">
        <v>2024</v>
      </c>
      <c r="E27" s="364">
        <v>2025</v>
      </c>
      <c r="F27" s="364">
        <v>2026</v>
      </c>
    </row>
    <row r="28" spans="2:11" ht="9" customHeight="1" thickBot="1">
      <c r="B28" s="2534"/>
      <c r="C28" s="365" t="s">
        <v>22</v>
      </c>
      <c r="D28" s="365" t="s">
        <v>23</v>
      </c>
      <c r="E28" s="365" t="s">
        <v>23</v>
      </c>
      <c r="F28" s="365" t="s">
        <v>23</v>
      </c>
    </row>
    <row r="29" spans="2:11" ht="15" thickBot="1">
      <c r="B29" s="357" t="s">
        <v>33</v>
      </c>
      <c r="C29" s="366">
        <v>85</v>
      </c>
      <c r="D29" s="366">
        <v>85</v>
      </c>
      <c r="E29" s="366">
        <v>85</v>
      </c>
      <c r="F29" s="366">
        <v>85</v>
      </c>
    </row>
    <row r="30" spans="2:11" ht="15" thickBot="1">
      <c r="B30" s="357" t="s">
        <v>602</v>
      </c>
      <c r="C30" s="366">
        <f>C59</f>
        <v>238402</v>
      </c>
      <c r="D30" s="366">
        <f>D59</f>
        <v>303354</v>
      </c>
      <c r="E30" s="366">
        <f>E59</f>
        <v>322408</v>
      </c>
      <c r="F30" s="366">
        <f>F59</f>
        <v>322408</v>
      </c>
    </row>
    <row r="31" spans="2:11" ht="15" thickBot="1">
      <c r="B31" s="357" t="s">
        <v>603</v>
      </c>
      <c r="C31" s="366">
        <f>C30/C29</f>
        <v>2804.7294117647057</v>
      </c>
      <c r="D31" s="366">
        <f>D30/D29</f>
        <v>3568.8705882352942</v>
      </c>
      <c r="E31" s="366">
        <f>E30/E29</f>
        <v>3793.035294117647</v>
      </c>
      <c r="F31" s="366">
        <f>F30/F29</f>
        <v>3793.035294117647</v>
      </c>
    </row>
    <row r="32" spans="2:11" ht="15" thickBot="1">
      <c r="B32" s="357" t="s">
        <v>604</v>
      </c>
      <c r="C32" s="355" t="s">
        <v>627</v>
      </c>
      <c r="D32" s="367">
        <f t="shared" ref="D32:F34" si="0">D29/C29-1</f>
        <v>0</v>
      </c>
      <c r="E32" s="367">
        <f t="shared" si="0"/>
        <v>0</v>
      </c>
      <c r="F32" s="367">
        <f t="shared" si="0"/>
        <v>0</v>
      </c>
    </row>
    <row r="33" spans="2:6" ht="15" thickBot="1">
      <c r="B33" s="357" t="s">
        <v>605</v>
      </c>
      <c r="C33" s="355" t="s">
        <v>627</v>
      </c>
      <c r="D33" s="367">
        <f t="shared" si="0"/>
        <v>0.27244737879715775</v>
      </c>
      <c r="E33" s="367">
        <f t="shared" si="0"/>
        <v>6.2811105177449367E-2</v>
      </c>
      <c r="F33" s="367">
        <f t="shared" si="0"/>
        <v>0</v>
      </c>
    </row>
    <row r="34" spans="2:6" ht="15" thickBot="1">
      <c r="B34" s="357" t="s">
        <v>47</v>
      </c>
      <c r="C34" s="355" t="s">
        <v>627</v>
      </c>
      <c r="D34" s="367">
        <f t="shared" si="0"/>
        <v>0.27244737879715797</v>
      </c>
      <c r="E34" s="367">
        <f t="shared" si="0"/>
        <v>6.2811105177449367E-2</v>
      </c>
      <c r="F34" s="367">
        <f t="shared" si="0"/>
        <v>0</v>
      </c>
    </row>
    <row r="35" spans="2:6" ht="15" thickBot="1">
      <c r="B35" s="2544" t="s">
        <v>811</v>
      </c>
      <c r="C35" s="2545"/>
      <c r="D35" s="2545"/>
      <c r="E35" s="2545"/>
      <c r="F35" s="2546"/>
    </row>
    <row r="36" spans="2:6" ht="12.75" customHeight="1">
      <c r="B36" s="2533"/>
      <c r="C36" s="364">
        <v>2023</v>
      </c>
      <c r="D36" s="364">
        <v>2024</v>
      </c>
      <c r="E36" s="364">
        <v>2025</v>
      </c>
      <c r="F36" s="364">
        <v>2026</v>
      </c>
    </row>
    <row r="37" spans="2:6" ht="9" customHeight="1" thickBot="1">
      <c r="B37" s="2534"/>
      <c r="C37" s="365" t="s">
        <v>22</v>
      </c>
      <c r="D37" s="365" t="s">
        <v>23</v>
      </c>
      <c r="E37" s="365" t="s">
        <v>23</v>
      </c>
      <c r="F37" s="365" t="s">
        <v>23</v>
      </c>
    </row>
    <row r="38" spans="2:6" ht="15" thickBot="1">
      <c r="B38" s="368" t="s">
        <v>607</v>
      </c>
      <c r="C38" s="369">
        <f>C39+C40</f>
        <v>112930</v>
      </c>
      <c r="D38" s="369">
        <f>D39+D40</f>
        <v>250596</v>
      </c>
      <c r="E38" s="369">
        <f>E39+E40</f>
        <v>265596</v>
      </c>
      <c r="F38" s="369">
        <f>F39+F40</f>
        <v>265596</v>
      </c>
    </row>
    <row r="39" spans="2:6" ht="15" thickBot="1">
      <c r="B39" s="370" t="s">
        <v>608</v>
      </c>
      <c r="C39" s="371">
        <v>112930</v>
      </c>
      <c r="D39" s="371">
        <v>250596</v>
      </c>
      <c r="E39" s="372">
        <v>265596</v>
      </c>
      <c r="F39" s="372">
        <v>265596</v>
      </c>
    </row>
    <row r="40" spans="2:6" ht="15" thickBot="1">
      <c r="B40" s="370" t="s">
        <v>609</v>
      </c>
      <c r="C40" s="372"/>
      <c r="D40" s="372"/>
      <c r="E40" s="372"/>
      <c r="F40" s="372"/>
    </row>
    <row r="41" spans="2:6" ht="15" thickBot="1">
      <c r="B41" s="368" t="s">
        <v>610</v>
      </c>
      <c r="C41" s="369">
        <f>C42+C43</f>
        <v>25202</v>
      </c>
      <c r="D41" s="369">
        <f>D42+D43</f>
        <v>30202</v>
      </c>
      <c r="E41" s="369">
        <f>E42+E43</f>
        <v>30642</v>
      </c>
      <c r="F41" s="369">
        <f>F42+F43</f>
        <v>30642</v>
      </c>
    </row>
    <row r="42" spans="2:6" ht="15" thickBot="1">
      <c r="B42" s="370" t="s">
        <v>608</v>
      </c>
      <c r="C42" s="371">
        <v>25202</v>
      </c>
      <c r="D42" s="371">
        <v>30202</v>
      </c>
      <c r="E42" s="369">
        <v>30642</v>
      </c>
      <c r="F42" s="369">
        <v>30642</v>
      </c>
    </row>
    <row r="43" spans="2:6" ht="15" thickBot="1">
      <c r="B43" s="370" t="s">
        <v>609</v>
      </c>
      <c r="C43" s="372"/>
      <c r="D43" s="369"/>
      <c r="E43" s="369"/>
      <c r="F43" s="369"/>
    </row>
    <row r="44" spans="2:6" ht="15" thickBot="1">
      <c r="B44" s="368" t="s">
        <v>611</v>
      </c>
      <c r="C44" s="372">
        <f>C45+C46</f>
        <v>99894</v>
      </c>
      <c r="D44" s="369">
        <f>D45+D46</f>
        <v>22386</v>
      </c>
      <c r="E44" s="369">
        <f>E45+E46</f>
        <v>26000</v>
      </c>
      <c r="F44" s="369">
        <f>F45+F46</f>
        <v>26000</v>
      </c>
    </row>
    <row r="45" spans="2:6" ht="15" thickBot="1">
      <c r="B45" s="370" t="s">
        <v>608</v>
      </c>
      <c r="C45" s="371">
        <v>99894</v>
      </c>
      <c r="D45" s="369">
        <v>22386</v>
      </c>
      <c r="E45" s="373">
        <v>26000</v>
      </c>
      <c r="F45" s="373">
        <v>26000</v>
      </c>
    </row>
    <row r="46" spans="2:6" ht="15" thickBot="1">
      <c r="B46" s="370" t="s">
        <v>609</v>
      </c>
      <c r="C46" s="372"/>
      <c r="D46" s="369"/>
      <c r="E46" s="369"/>
      <c r="F46" s="369"/>
    </row>
    <row r="47" spans="2:6" ht="15" thickBot="1">
      <c r="B47" s="368" t="s">
        <v>612</v>
      </c>
      <c r="C47" s="372"/>
      <c r="D47" s="369"/>
      <c r="E47" s="369"/>
      <c r="F47" s="369"/>
    </row>
    <row r="48" spans="2:6" ht="15" thickBot="1">
      <c r="B48" s="370" t="s">
        <v>608</v>
      </c>
      <c r="C48" s="372"/>
      <c r="D48" s="369"/>
      <c r="E48" s="369"/>
      <c r="F48" s="369"/>
    </row>
    <row r="49" spans="2:6" ht="15" thickBot="1">
      <c r="B49" s="370" t="s">
        <v>609</v>
      </c>
      <c r="C49" s="372"/>
      <c r="D49" s="369"/>
      <c r="E49" s="369"/>
      <c r="F49" s="369"/>
    </row>
    <row r="50" spans="2:6" ht="15" thickBot="1">
      <c r="B50" s="368" t="s">
        <v>613</v>
      </c>
      <c r="C50" s="372"/>
      <c r="D50" s="369"/>
      <c r="E50" s="369"/>
      <c r="F50" s="369"/>
    </row>
    <row r="51" spans="2:6" ht="15" thickBot="1">
      <c r="B51" s="370" t="s">
        <v>608</v>
      </c>
      <c r="C51" s="372"/>
      <c r="D51" s="369"/>
      <c r="E51" s="369"/>
      <c r="F51" s="369"/>
    </row>
    <row r="52" spans="2:6" ht="15" thickBot="1">
      <c r="B52" s="370" t="s">
        <v>609</v>
      </c>
      <c r="C52" s="372"/>
      <c r="D52" s="369"/>
      <c r="E52" s="369"/>
      <c r="F52" s="369"/>
    </row>
    <row r="53" spans="2:6" ht="15" thickBot="1">
      <c r="B53" s="368" t="s">
        <v>614</v>
      </c>
      <c r="C53" s="372">
        <f>C54+C55</f>
        <v>170</v>
      </c>
      <c r="D53" s="369">
        <f>D54+D55</f>
        <v>170</v>
      </c>
      <c r="E53" s="369">
        <f>E54+E55</f>
        <v>170</v>
      </c>
      <c r="F53" s="369">
        <f>F54+F55</f>
        <v>170</v>
      </c>
    </row>
    <row r="54" spans="2:6" ht="15" thickBot="1">
      <c r="B54" s="370" t="s">
        <v>608</v>
      </c>
      <c r="C54" s="371">
        <v>170</v>
      </c>
      <c r="D54" s="369">
        <v>170</v>
      </c>
      <c r="E54" s="369">
        <v>170</v>
      </c>
      <c r="F54" s="369">
        <v>170</v>
      </c>
    </row>
    <row r="55" spans="2:6" ht="15" thickBot="1">
      <c r="B55" s="370" t="s">
        <v>609</v>
      </c>
      <c r="C55" s="372"/>
      <c r="D55" s="369"/>
      <c r="E55" s="369"/>
      <c r="F55" s="369"/>
    </row>
    <row r="56" spans="2:6" ht="15" thickBot="1">
      <c r="B56" s="368" t="s">
        <v>615</v>
      </c>
      <c r="C56" s="372">
        <f>C57</f>
        <v>206</v>
      </c>
      <c r="D56" s="372">
        <f>D57</f>
        <v>0</v>
      </c>
      <c r="E56" s="372">
        <f>E57</f>
        <v>0</v>
      </c>
      <c r="F56" s="372">
        <f>F57</f>
        <v>0</v>
      </c>
    </row>
    <row r="57" spans="2:6" ht="15" thickBot="1">
      <c r="B57" s="370" t="s">
        <v>608</v>
      </c>
      <c r="C57" s="372">
        <v>206</v>
      </c>
      <c r="D57" s="374"/>
      <c r="E57" s="374"/>
      <c r="F57" s="374"/>
    </row>
    <row r="58" spans="2:6" ht="15" thickBot="1">
      <c r="B58" s="370" t="s">
        <v>609</v>
      </c>
      <c r="C58" s="372"/>
      <c r="D58" s="375"/>
      <c r="E58" s="374"/>
      <c r="F58" s="374"/>
    </row>
    <row r="59" spans="2:6" ht="15" thickBot="1">
      <c r="B59" s="376" t="s">
        <v>616</v>
      </c>
      <c r="C59" s="372">
        <f>C56+C53+C50+C47+C44+C41+C38</f>
        <v>238402</v>
      </c>
      <c r="D59" s="372">
        <f>D56+D53+D50+D47+D44+D41+D38</f>
        <v>303354</v>
      </c>
      <c r="E59" s="372">
        <f>E56+E53+E50+E47+E44+E41+E38</f>
        <v>322408</v>
      </c>
      <c r="F59" s="372">
        <f>F56+F53+F50+F47+F44+F41+F38</f>
        <v>322408</v>
      </c>
    </row>
    <row r="60" spans="2:6" ht="15" thickBot="1">
      <c r="B60" s="377" t="s">
        <v>617</v>
      </c>
      <c r="C60" s="378">
        <f>IF(C59-C30=0,0,"Error")</f>
        <v>0</v>
      </c>
      <c r="D60" s="378">
        <f>IF(D59-D30=0,0,"Error")</f>
        <v>0</v>
      </c>
      <c r="E60" s="378">
        <f>IF(E59-E30=0,0,"Error")</f>
        <v>0</v>
      </c>
      <c r="F60" s="378">
        <f>IF(F59-F30=0,0,"Error")</f>
        <v>0</v>
      </c>
    </row>
    <row r="61" spans="2:6" ht="15" hidden="1" thickBot="1">
      <c r="B61" s="379" t="s">
        <v>812</v>
      </c>
      <c r="C61" s="2547"/>
      <c r="D61" s="2525"/>
      <c r="E61" s="2525"/>
      <c r="F61" s="2526"/>
    </row>
    <row r="62" spans="2:6" ht="26.25" hidden="1" customHeight="1" thickBot="1">
      <c r="B62" s="357" t="s">
        <v>599</v>
      </c>
      <c r="C62" s="2503"/>
      <c r="D62" s="2504"/>
      <c r="E62" s="2504"/>
      <c r="F62" s="2505"/>
    </row>
    <row r="63" spans="2:6" ht="15" hidden="1" thickBot="1">
      <c r="B63" s="357" t="s">
        <v>21</v>
      </c>
      <c r="C63" s="2530"/>
      <c r="D63" s="2531"/>
      <c r="E63" s="2531"/>
      <c r="F63" s="2532"/>
    </row>
    <row r="64" spans="2:6" ht="12.75" hidden="1" customHeight="1" thickBot="1">
      <c r="B64" s="2533"/>
      <c r="C64" s="364">
        <v>2018</v>
      </c>
      <c r="D64" s="364">
        <v>2019</v>
      </c>
      <c r="E64" s="364">
        <v>2025</v>
      </c>
      <c r="F64" s="364">
        <v>2026</v>
      </c>
    </row>
    <row r="65" spans="2:6" ht="9" hidden="1" customHeight="1" thickBot="1">
      <c r="B65" s="2534"/>
      <c r="C65" s="365" t="s">
        <v>22</v>
      </c>
      <c r="D65" s="365" t="s">
        <v>23</v>
      </c>
      <c r="E65" s="365" t="s">
        <v>23</v>
      </c>
      <c r="F65" s="365" t="s">
        <v>23</v>
      </c>
    </row>
    <row r="66" spans="2:6" ht="15" hidden="1" thickBot="1">
      <c r="B66" s="357" t="s">
        <v>33</v>
      </c>
      <c r="C66" s="357"/>
      <c r="D66" s="357"/>
      <c r="E66" s="357"/>
      <c r="F66" s="357"/>
    </row>
    <row r="67" spans="2:6" ht="15" hidden="1" thickBot="1">
      <c r="B67" s="357" t="s">
        <v>602</v>
      </c>
      <c r="C67" s="366">
        <f>C96</f>
        <v>0</v>
      </c>
      <c r="D67" s="366">
        <f>D96</f>
        <v>0</v>
      </c>
      <c r="E67" s="366">
        <f>E96</f>
        <v>0</v>
      </c>
      <c r="F67" s="366">
        <f>F96</f>
        <v>0</v>
      </c>
    </row>
    <row r="68" spans="2:6" ht="15" hidden="1" thickBot="1">
      <c r="B68" s="357" t="s">
        <v>603</v>
      </c>
      <c r="C68" s="366" t="e">
        <f>C67/C66</f>
        <v>#DIV/0!</v>
      </c>
      <c r="D68" s="366" t="e">
        <f>D67/D66</f>
        <v>#DIV/0!</v>
      </c>
      <c r="E68" s="366" t="e">
        <f>E67/E66</f>
        <v>#DIV/0!</v>
      </c>
      <c r="F68" s="366" t="e">
        <f>F67/F66</f>
        <v>#DIV/0!</v>
      </c>
    </row>
    <row r="69" spans="2:6" ht="15" hidden="1" thickBot="1">
      <c r="B69" s="357" t="s">
        <v>604</v>
      </c>
      <c r="C69" s="355"/>
      <c r="D69" s="367" t="e">
        <f t="shared" ref="D69:F71" si="1">D66/C66-1</f>
        <v>#DIV/0!</v>
      </c>
      <c r="E69" s="367" t="e">
        <f t="shared" si="1"/>
        <v>#DIV/0!</v>
      </c>
      <c r="F69" s="367" t="e">
        <f t="shared" si="1"/>
        <v>#DIV/0!</v>
      </c>
    </row>
    <row r="70" spans="2:6" ht="15" hidden="1" thickBot="1">
      <c r="B70" s="357" t="s">
        <v>605</v>
      </c>
      <c r="C70" s="355"/>
      <c r="D70" s="367" t="e">
        <f t="shared" si="1"/>
        <v>#DIV/0!</v>
      </c>
      <c r="E70" s="367" t="e">
        <f t="shared" si="1"/>
        <v>#DIV/0!</v>
      </c>
      <c r="F70" s="367" t="e">
        <f t="shared" si="1"/>
        <v>#DIV/0!</v>
      </c>
    </row>
    <row r="71" spans="2:6" ht="15" hidden="1" thickBot="1">
      <c r="B71" s="357" t="s">
        <v>47</v>
      </c>
      <c r="C71" s="355"/>
      <c r="D71" s="367" t="e">
        <f t="shared" si="1"/>
        <v>#DIV/0!</v>
      </c>
      <c r="E71" s="367" t="e">
        <f t="shared" si="1"/>
        <v>#DIV/0!</v>
      </c>
      <c r="F71" s="367" t="e">
        <f t="shared" si="1"/>
        <v>#DIV/0!</v>
      </c>
    </row>
    <row r="72" spans="2:6" ht="24.75" hidden="1" customHeight="1" thickBot="1">
      <c r="B72" s="2544" t="s">
        <v>813</v>
      </c>
      <c r="C72" s="2545"/>
      <c r="D72" s="2545"/>
      <c r="E72" s="2545"/>
      <c r="F72" s="2546"/>
    </row>
    <row r="73" spans="2:6" ht="12.75" hidden="1" customHeight="1" thickBot="1">
      <c r="B73" s="2533"/>
      <c r="C73" s="364">
        <v>2018</v>
      </c>
      <c r="D73" s="364">
        <v>2019</v>
      </c>
      <c r="E73" s="364">
        <v>2025</v>
      </c>
      <c r="F73" s="364">
        <v>2026</v>
      </c>
    </row>
    <row r="74" spans="2:6" ht="9" hidden="1" customHeight="1" thickBot="1">
      <c r="B74" s="2534"/>
      <c r="C74" s="365" t="s">
        <v>22</v>
      </c>
      <c r="D74" s="365" t="s">
        <v>23</v>
      </c>
      <c r="E74" s="365" t="s">
        <v>23</v>
      </c>
      <c r="F74" s="365" t="s">
        <v>23</v>
      </c>
    </row>
    <row r="75" spans="2:6" ht="24.75" hidden="1" customHeight="1" thickBot="1">
      <c r="B75" s="368" t="s">
        <v>607</v>
      </c>
      <c r="C75" s="369"/>
      <c r="D75" s="369"/>
      <c r="E75" s="369"/>
      <c r="F75" s="369"/>
    </row>
    <row r="76" spans="2:6" ht="38.25" hidden="1" customHeight="1" thickBot="1">
      <c r="B76" s="370" t="s">
        <v>608</v>
      </c>
      <c r="C76" s="372"/>
      <c r="D76" s="380"/>
      <c r="E76" s="380"/>
      <c r="F76" s="380"/>
    </row>
    <row r="77" spans="2:6" ht="24.75" hidden="1" customHeight="1" thickBot="1">
      <c r="B77" s="370" t="s">
        <v>609</v>
      </c>
      <c r="C77" s="372"/>
      <c r="D77" s="380"/>
      <c r="E77" s="380"/>
      <c r="F77" s="380"/>
    </row>
    <row r="78" spans="2:6" ht="24.75" hidden="1" customHeight="1" thickBot="1">
      <c r="B78" s="368" t="s">
        <v>610</v>
      </c>
      <c r="C78" s="369"/>
      <c r="D78" s="369"/>
      <c r="E78" s="369"/>
      <c r="F78" s="369"/>
    </row>
    <row r="79" spans="2:6" ht="15" hidden="1" thickBot="1">
      <c r="B79" s="370" t="s">
        <v>608</v>
      </c>
      <c r="C79" s="372"/>
      <c r="D79" s="369"/>
      <c r="E79" s="369"/>
      <c r="F79" s="369"/>
    </row>
    <row r="80" spans="2:6" ht="15" hidden="1" thickBot="1">
      <c r="B80" s="370" t="s">
        <v>609</v>
      </c>
      <c r="C80" s="372"/>
      <c r="D80" s="369"/>
      <c r="E80" s="369"/>
      <c r="F80" s="369"/>
    </row>
    <row r="81" spans="2:6" ht="24.75" hidden="1" customHeight="1" thickBot="1">
      <c r="B81" s="368" t="s">
        <v>611</v>
      </c>
      <c r="C81" s="372">
        <v>0</v>
      </c>
      <c r="D81" s="369">
        <v>0</v>
      </c>
      <c r="E81" s="369">
        <v>0</v>
      </c>
      <c r="F81" s="369">
        <v>0</v>
      </c>
    </row>
    <row r="82" spans="2:6" ht="15" hidden="1" thickBot="1">
      <c r="B82" s="370" t="s">
        <v>608</v>
      </c>
      <c r="C82" s="372"/>
      <c r="D82" s="369"/>
      <c r="E82" s="369"/>
      <c r="F82" s="369"/>
    </row>
    <row r="83" spans="2:6" ht="15" hidden="1" thickBot="1">
      <c r="B83" s="370" t="s">
        <v>609</v>
      </c>
      <c r="C83" s="372"/>
      <c r="D83" s="369"/>
      <c r="E83" s="369"/>
      <c r="F83" s="369"/>
    </row>
    <row r="84" spans="2:6" ht="15" hidden="1" thickBot="1">
      <c r="B84" s="368" t="s">
        <v>612</v>
      </c>
      <c r="C84" s="372"/>
      <c r="D84" s="369"/>
      <c r="E84" s="369"/>
      <c r="F84" s="369"/>
    </row>
    <row r="85" spans="2:6" ht="15" hidden="1" thickBot="1">
      <c r="B85" s="370" t="s">
        <v>608</v>
      </c>
      <c r="C85" s="372"/>
      <c r="D85" s="369"/>
      <c r="E85" s="369"/>
      <c r="F85" s="369"/>
    </row>
    <row r="86" spans="2:6" ht="15" hidden="1" thickBot="1">
      <c r="B86" s="370" t="s">
        <v>609</v>
      </c>
      <c r="C86" s="372"/>
      <c r="D86" s="369"/>
      <c r="E86" s="369"/>
      <c r="F86" s="369"/>
    </row>
    <row r="87" spans="2:6" ht="15" hidden="1" thickBot="1">
      <c r="B87" s="368" t="s">
        <v>613</v>
      </c>
      <c r="C87" s="372"/>
      <c r="D87" s="369"/>
      <c r="E87" s="369"/>
      <c r="F87" s="369"/>
    </row>
    <row r="88" spans="2:6" ht="15" hidden="1" thickBot="1">
      <c r="B88" s="370" t="s">
        <v>608</v>
      </c>
      <c r="C88" s="372"/>
      <c r="D88" s="369"/>
      <c r="E88" s="369"/>
      <c r="F88" s="369"/>
    </row>
    <row r="89" spans="2:6" ht="15" hidden="1" thickBot="1">
      <c r="B89" s="370" t="s">
        <v>609</v>
      </c>
      <c r="C89" s="372"/>
      <c r="D89" s="369"/>
      <c r="E89" s="369"/>
      <c r="F89" s="369"/>
    </row>
    <row r="90" spans="2:6" ht="15" hidden="1" thickBot="1">
      <c r="B90" s="368" t="s">
        <v>614</v>
      </c>
      <c r="C90" s="372"/>
      <c r="D90" s="369"/>
      <c r="E90" s="369"/>
      <c r="F90" s="369"/>
    </row>
    <row r="91" spans="2:6" ht="15" hidden="1" thickBot="1">
      <c r="B91" s="370" t="s">
        <v>608</v>
      </c>
      <c r="C91" s="372"/>
      <c r="D91" s="369"/>
      <c r="E91" s="369"/>
      <c r="F91" s="369"/>
    </row>
    <row r="92" spans="2:6" ht="15" hidden="1" thickBot="1">
      <c r="B92" s="370" t="s">
        <v>609</v>
      </c>
      <c r="C92" s="372"/>
      <c r="D92" s="369"/>
      <c r="E92" s="369"/>
      <c r="F92" s="369"/>
    </row>
    <row r="93" spans="2:6" ht="15" hidden="1" thickBot="1">
      <c r="B93" s="368" t="s">
        <v>615</v>
      </c>
      <c r="C93" s="372"/>
      <c r="D93" s="369"/>
      <c r="E93" s="369"/>
      <c r="F93" s="369"/>
    </row>
    <row r="94" spans="2:6" ht="15" hidden="1" thickBot="1">
      <c r="B94" s="370" t="s">
        <v>608</v>
      </c>
      <c r="C94" s="372"/>
      <c r="D94" s="369"/>
      <c r="E94" s="369"/>
      <c r="F94" s="369"/>
    </row>
    <row r="95" spans="2:6" ht="15" hidden="1" thickBot="1">
      <c r="B95" s="370" t="s">
        <v>609</v>
      </c>
      <c r="C95" s="372"/>
      <c r="D95" s="369"/>
      <c r="E95" s="369"/>
      <c r="F95" s="369"/>
    </row>
    <row r="96" spans="2:6" ht="15" hidden="1" thickBot="1">
      <c r="B96" s="381" t="s">
        <v>727</v>
      </c>
      <c r="C96" s="372">
        <f>C93+C90+C87+C84+C81+C78+C75</f>
        <v>0</v>
      </c>
      <c r="D96" s="372">
        <f>D93+D90+D87+D84+D81+D78+D75</f>
        <v>0</v>
      </c>
      <c r="E96" s="372">
        <f>E93+E90+E87+E84+E81+E78+E75</f>
        <v>0</v>
      </c>
      <c r="F96" s="372">
        <f>F93+F90+F87+F84+F81+F78+F75</f>
        <v>0</v>
      </c>
    </row>
    <row r="97" spans="2:6" ht="17.25" hidden="1" customHeight="1" thickBot="1">
      <c r="B97" s="377" t="s">
        <v>617</v>
      </c>
      <c r="C97" s="378">
        <f>IF(C96-C67=0,0,"Error")</f>
        <v>0</v>
      </c>
      <c r="D97" s="378">
        <f>IF(D96-D67=0,0,"Error")</f>
        <v>0</v>
      </c>
      <c r="E97" s="378">
        <f>IF(E96-E67=0,0,"Error")</f>
        <v>0</v>
      </c>
      <c r="F97" s="378">
        <f>IF(F96-F67=0,0,"Error")</f>
        <v>0</v>
      </c>
    </row>
    <row r="98" spans="2:6" ht="15" hidden="1" thickBot="1">
      <c r="B98" s="379" t="s">
        <v>814</v>
      </c>
      <c r="C98" s="2547"/>
      <c r="D98" s="2525"/>
      <c r="E98" s="2525"/>
      <c r="F98" s="2526"/>
    </row>
    <row r="99" spans="2:6" ht="26.25" hidden="1" customHeight="1" thickBot="1">
      <c r="B99" s="357" t="s">
        <v>599</v>
      </c>
      <c r="C99" s="2503"/>
      <c r="D99" s="2504"/>
      <c r="E99" s="2504"/>
      <c r="F99" s="2505"/>
    </row>
    <row r="100" spans="2:6" ht="15" hidden="1" thickBot="1">
      <c r="B100" s="357" t="s">
        <v>21</v>
      </c>
      <c r="C100" s="2530"/>
      <c r="D100" s="2531"/>
      <c r="E100" s="2531"/>
      <c r="F100" s="2532"/>
    </row>
    <row r="101" spans="2:6" ht="12.75" hidden="1" customHeight="1" thickBot="1">
      <c r="B101" s="2533"/>
      <c r="C101" s="364">
        <v>2018</v>
      </c>
      <c r="D101" s="364">
        <v>2019</v>
      </c>
      <c r="E101" s="364">
        <v>2025</v>
      </c>
      <c r="F101" s="364">
        <v>2026</v>
      </c>
    </row>
    <row r="102" spans="2:6" ht="9" hidden="1" customHeight="1" thickBot="1">
      <c r="B102" s="2534"/>
      <c r="C102" s="365" t="s">
        <v>22</v>
      </c>
      <c r="D102" s="365" t="s">
        <v>23</v>
      </c>
      <c r="E102" s="365" t="s">
        <v>23</v>
      </c>
      <c r="F102" s="365" t="s">
        <v>23</v>
      </c>
    </row>
    <row r="103" spans="2:6" ht="15" hidden="1" thickBot="1">
      <c r="B103" s="357" t="s">
        <v>33</v>
      </c>
      <c r="C103" s="382"/>
      <c r="D103" s="382"/>
      <c r="E103" s="382"/>
      <c r="F103" s="382"/>
    </row>
    <row r="104" spans="2:6" ht="15" hidden="1" thickBot="1">
      <c r="B104" s="357" t="s">
        <v>602</v>
      </c>
      <c r="C104" s="366">
        <f>C133</f>
        <v>0</v>
      </c>
      <c r="D104" s="366">
        <f>D133</f>
        <v>0</v>
      </c>
      <c r="E104" s="366">
        <f>E133</f>
        <v>0</v>
      </c>
      <c r="F104" s="366">
        <f>F133</f>
        <v>0</v>
      </c>
    </row>
    <row r="105" spans="2:6" ht="15" hidden="1" thickBot="1">
      <c r="B105" s="357" t="s">
        <v>603</v>
      </c>
      <c r="C105" s="366" t="e">
        <f>C104/C103</f>
        <v>#DIV/0!</v>
      </c>
      <c r="D105" s="366" t="e">
        <f>D104/D103</f>
        <v>#DIV/0!</v>
      </c>
      <c r="E105" s="366" t="e">
        <f>E104/E103</f>
        <v>#DIV/0!</v>
      </c>
      <c r="F105" s="366" t="e">
        <f>F104/F103</f>
        <v>#DIV/0!</v>
      </c>
    </row>
    <row r="106" spans="2:6" ht="15" hidden="1" thickBot="1">
      <c r="B106" s="357" t="s">
        <v>604</v>
      </c>
      <c r="C106" s="355"/>
      <c r="D106" s="367" t="e">
        <f t="shared" ref="D106:F108" si="2">D103/C103-1</f>
        <v>#DIV/0!</v>
      </c>
      <c r="E106" s="367" t="e">
        <f t="shared" si="2"/>
        <v>#DIV/0!</v>
      </c>
      <c r="F106" s="367" t="e">
        <f t="shared" si="2"/>
        <v>#DIV/0!</v>
      </c>
    </row>
    <row r="107" spans="2:6" ht="15" hidden="1" thickBot="1">
      <c r="B107" s="357" t="s">
        <v>605</v>
      </c>
      <c r="C107" s="355"/>
      <c r="D107" s="367" t="e">
        <f t="shared" si="2"/>
        <v>#DIV/0!</v>
      </c>
      <c r="E107" s="367" t="e">
        <f t="shared" si="2"/>
        <v>#DIV/0!</v>
      </c>
      <c r="F107" s="367" t="e">
        <f t="shared" si="2"/>
        <v>#DIV/0!</v>
      </c>
    </row>
    <row r="108" spans="2:6" ht="15" hidden="1" thickBot="1">
      <c r="B108" s="357" t="s">
        <v>47</v>
      </c>
      <c r="C108" s="355"/>
      <c r="D108" s="367" t="e">
        <f t="shared" si="2"/>
        <v>#DIV/0!</v>
      </c>
      <c r="E108" s="367" t="e">
        <f t="shared" si="2"/>
        <v>#DIV/0!</v>
      </c>
      <c r="F108" s="367" t="e">
        <f t="shared" si="2"/>
        <v>#DIV/0!</v>
      </c>
    </row>
    <row r="109" spans="2:6" ht="24.75" hidden="1" customHeight="1" thickBot="1">
      <c r="B109" s="2544" t="s">
        <v>813</v>
      </c>
      <c r="C109" s="2545"/>
      <c r="D109" s="2545"/>
      <c r="E109" s="2545"/>
      <c r="F109" s="2546"/>
    </row>
    <row r="110" spans="2:6" ht="12.75" hidden="1" customHeight="1" thickBot="1">
      <c r="B110" s="2533"/>
      <c r="C110" s="364">
        <v>2018</v>
      </c>
      <c r="D110" s="364">
        <v>2019</v>
      </c>
      <c r="E110" s="364">
        <v>2025</v>
      </c>
      <c r="F110" s="364">
        <v>2026</v>
      </c>
    </row>
    <row r="111" spans="2:6" ht="9" hidden="1" customHeight="1" thickBot="1">
      <c r="B111" s="2534"/>
      <c r="C111" s="365" t="s">
        <v>22</v>
      </c>
      <c r="D111" s="365" t="s">
        <v>23</v>
      </c>
      <c r="E111" s="365" t="s">
        <v>23</v>
      </c>
      <c r="F111" s="365" t="s">
        <v>23</v>
      </c>
    </row>
    <row r="112" spans="2:6" ht="24.75" hidden="1" customHeight="1" thickBot="1">
      <c r="B112" s="368" t="s">
        <v>607</v>
      </c>
      <c r="C112" s="369"/>
      <c r="D112" s="369"/>
      <c r="E112" s="369"/>
      <c r="F112" s="369"/>
    </row>
    <row r="113" spans="2:6" ht="15" hidden="1" thickBot="1">
      <c r="B113" s="370" t="s">
        <v>608</v>
      </c>
      <c r="C113" s="372"/>
      <c r="D113" s="380"/>
      <c r="E113" s="380"/>
      <c r="F113" s="380"/>
    </row>
    <row r="114" spans="2:6" ht="15" hidden="1" thickBot="1">
      <c r="B114" s="370" t="s">
        <v>609</v>
      </c>
      <c r="C114" s="372"/>
      <c r="D114" s="380"/>
      <c r="E114" s="380"/>
      <c r="F114" s="380"/>
    </row>
    <row r="115" spans="2:6" ht="24.75" hidden="1" customHeight="1" thickBot="1">
      <c r="B115" s="368" t="s">
        <v>610</v>
      </c>
      <c r="C115" s="369"/>
      <c r="D115" s="369"/>
      <c r="E115" s="369"/>
      <c r="F115" s="369"/>
    </row>
    <row r="116" spans="2:6" ht="15" hidden="1" thickBot="1">
      <c r="B116" s="370" t="s">
        <v>608</v>
      </c>
      <c r="C116" s="372"/>
      <c r="D116" s="369"/>
      <c r="E116" s="369"/>
      <c r="F116" s="369"/>
    </row>
    <row r="117" spans="2:6" ht="15" hidden="1" thickBot="1">
      <c r="B117" s="370" t="s">
        <v>609</v>
      </c>
      <c r="C117" s="372"/>
      <c r="D117" s="369"/>
      <c r="E117" s="369"/>
      <c r="F117" s="369"/>
    </row>
    <row r="118" spans="2:6" ht="24.75" hidden="1" customHeight="1" thickBot="1">
      <c r="B118" s="368" t="s">
        <v>611</v>
      </c>
      <c r="C118" s="372">
        <v>0</v>
      </c>
      <c r="D118" s="369">
        <v>0</v>
      </c>
      <c r="E118" s="369">
        <v>0</v>
      </c>
      <c r="F118" s="369">
        <v>0</v>
      </c>
    </row>
    <row r="119" spans="2:6" ht="15" hidden="1" thickBot="1">
      <c r="B119" s="370" t="s">
        <v>608</v>
      </c>
      <c r="C119" s="372"/>
      <c r="D119" s="369"/>
      <c r="E119" s="369"/>
      <c r="F119" s="369"/>
    </row>
    <row r="120" spans="2:6" ht="15" hidden="1" thickBot="1">
      <c r="B120" s="370" t="s">
        <v>609</v>
      </c>
      <c r="C120" s="372"/>
      <c r="D120" s="369"/>
      <c r="E120" s="369"/>
      <c r="F120" s="369"/>
    </row>
    <row r="121" spans="2:6" ht="15" hidden="1" thickBot="1">
      <c r="B121" s="368" t="s">
        <v>612</v>
      </c>
      <c r="C121" s="372"/>
      <c r="D121" s="369"/>
      <c r="E121" s="369"/>
      <c r="F121" s="369"/>
    </row>
    <row r="122" spans="2:6" ht="15" hidden="1" thickBot="1">
      <c r="B122" s="370" t="s">
        <v>608</v>
      </c>
      <c r="C122" s="372"/>
      <c r="D122" s="369"/>
      <c r="E122" s="369"/>
      <c r="F122" s="369"/>
    </row>
    <row r="123" spans="2:6" ht="15" hidden="1" thickBot="1">
      <c r="B123" s="370" t="s">
        <v>609</v>
      </c>
      <c r="C123" s="372"/>
      <c r="D123" s="369"/>
      <c r="E123" s="369"/>
      <c r="F123" s="369"/>
    </row>
    <row r="124" spans="2:6" ht="15" hidden="1" thickBot="1">
      <c r="B124" s="368" t="s">
        <v>613</v>
      </c>
      <c r="C124" s="372"/>
      <c r="D124" s="369"/>
      <c r="E124" s="369"/>
      <c r="F124" s="369"/>
    </row>
    <row r="125" spans="2:6" ht="15" hidden="1" thickBot="1">
      <c r="B125" s="370" t="s">
        <v>608</v>
      </c>
      <c r="C125" s="372"/>
      <c r="D125" s="369"/>
      <c r="E125" s="369"/>
      <c r="F125" s="369"/>
    </row>
    <row r="126" spans="2:6" ht="15" hidden="1" customHeight="1" thickBot="1">
      <c r="B126" s="370" t="s">
        <v>609</v>
      </c>
      <c r="C126" s="372"/>
      <c r="D126" s="369"/>
      <c r="E126" s="369"/>
      <c r="F126" s="369"/>
    </row>
    <row r="127" spans="2:6" ht="15" hidden="1" thickBot="1">
      <c r="B127" s="368" t="s">
        <v>614</v>
      </c>
      <c r="C127" s="372">
        <v>0</v>
      </c>
      <c r="D127" s="369">
        <v>0</v>
      </c>
      <c r="E127" s="369">
        <v>0</v>
      </c>
      <c r="F127" s="369">
        <v>0</v>
      </c>
    </row>
    <row r="128" spans="2:6" ht="15" hidden="1" thickBot="1">
      <c r="B128" s="370" t="s">
        <v>608</v>
      </c>
      <c r="C128" s="372"/>
      <c r="D128" s="369"/>
      <c r="E128" s="369"/>
      <c r="F128" s="369"/>
    </row>
    <row r="129" spans="2:6" ht="15" hidden="1" thickBot="1">
      <c r="B129" s="370" t="s">
        <v>609</v>
      </c>
      <c r="C129" s="372"/>
      <c r="D129" s="369"/>
      <c r="E129" s="369"/>
      <c r="F129" s="369"/>
    </row>
    <row r="130" spans="2:6" ht="15" hidden="1" thickBot="1">
      <c r="B130" s="368" t="s">
        <v>615</v>
      </c>
      <c r="C130" s="372"/>
      <c r="D130" s="369"/>
      <c r="E130" s="369"/>
      <c r="F130" s="369"/>
    </row>
    <row r="131" spans="2:6" ht="15" hidden="1" thickBot="1">
      <c r="B131" s="370" t="s">
        <v>608</v>
      </c>
      <c r="C131" s="372"/>
      <c r="D131" s="369"/>
      <c r="E131" s="369"/>
      <c r="F131" s="369"/>
    </row>
    <row r="132" spans="2:6" ht="15" hidden="1" thickBot="1">
      <c r="B132" s="370" t="s">
        <v>609</v>
      </c>
      <c r="C132" s="372"/>
      <c r="D132" s="369"/>
      <c r="E132" s="369"/>
      <c r="F132" s="369"/>
    </row>
    <row r="133" spans="2:6" ht="15" hidden="1" thickBot="1">
      <c r="B133" s="381" t="s">
        <v>727</v>
      </c>
      <c r="C133" s="372">
        <f>C130+C127+C124+C121+C118+C115+C112</f>
        <v>0</v>
      </c>
      <c r="D133" s="372">
        <f>D130+D127+D124+D121+D118+D115+D112</f>
        <v>0</v>
      </c>
      <c r="E133" s="372">
        <f>E130+E127+E124+E121+E118+E115+E112</f>
        <v>0</v>
      </c>
      <c r="F133" s="372">
        <f>F130+F127+F124+F121+F118+F115+F112</f>
        <v>0</v>
      </c>
    </row>
    <row r="134" spans="2:6" ht="17.25" hidden="1" customHeight="1" thickBot="1">
      <c r="B134" s="377" t="s">
        <v>617</v>
      </c>
      <c r="C134" s="378">
        <f>IF(C133-C104=0,0,"Error")</f>
        <v>0</v>
      </c>
      <c r="D134" s="378">
        <f>IF(D133-D104=0,0,"Error")</f>
        <v>0</v>
      </c>
      <c r="E134" s="378">
        <f>IF(E133-E104=0,0,"Error")</f>
        <v>0</v>
      </c>
      <c r="F134" s="378">
        <f>IF(F133-F104=0,0,"Error")</f>
        <v>0</v>
      </c>
    </row>
    <row r="135" spans="2:6" ht="15" thickBot="1">
      <c r="B135" s="2521" t="s">
        <v>618</v>
      </c>
      <c r="C135" s="2522"/>
      <c r="D135" s="2522"/>
      <c r="E135" s="2522"/>
      <c r="F135" s="2523"/>
    </row>
    <row r="136" spans="2:6" ht="15" thickBot="1">
      <c r="B136" s="2521" t="s">
        <v>619</v>
      </c>
      <c r="C136" s="2522"/>
      <c r="D136" s="2522"/>
      <c r="E136" s="2522"/>
      <c r="F136" s="2523"/>
    </row>
    <row r="137" spans="2:6" ht="15" thickBot="1">
      <c r="B137" s="363" t="s">
        <v>620</v>
      </c>
      <c r="C137" s="2551"/>
      <c r="D137" s="2552"/>
      <c r="E137" s="2552"/>
      <c r="F137" s="2553"/>
    </row>
    <row r="138" spans="2:6" ht="30.75" customHeight="1" thickBot="1">
      <c r="B138" s="363" t="s">
        <v>622</v>
      </c>
      <c r="C138" s="363" t="s">
        <v>815</v>
      </c>
      <c r="D138" s="383" t="s">
        <v>624</v>
      </c>
      <c r="E138" s="2554" t="s">
        <v>816</v>
      </c>
      <c r="F138" s="2555"/>
    </row>
    <row r="139" spans="2:6" ht="15" thickBot="1">
      <c r="B139" s="384"/>
      <c r="C139" s="2548"/>
      <c r="D139" s="2549"/>
      <c r="E139" s="2549"/>
      <c r="F139" s="2550"/>
    </row>
    <row r="140" spans="2:6" ht="17.25" customHeight="1" thickBot="1">
      <c r="B140" s="357" t="s">
        <v>599</v>
      </c>
      <c r="C140" s="2503" t="s">
        <v>817</v>
      </c>
      <c r="D140" s="2504"/>
      <c r="E140" s="2504"/>
      <c r="F140" s="2505"/>
    </row>
    <row r="141" spans="2:6" ht="15" thickBot="1">
      <c r="B141" s="357" t="s">
        <v>21</v>
      </c>
      <c r="C141" s="2530" t="s">
        <v>279</v>
      </c>
      <c r="D141" s="2531"/>
      <c r="E141" s="2531"/>
      <c r="F141" s="2532"/>
    </row>
    <row r="142" spans="2:6" ht="12.75" customHeight="1">
      <c r="B142" s="2533"/>
      <c r="C142" s="364">
        <v>2023</v>
      </c>
      <c r="D142" s="364">
        <v>2024</v>
      </c>
      <c r="E142" s="364">
        <v>2025</v>
      </c>
      <c r="F142" s="364">
        <v>2026</v>
      </c>
    </row>
    <row r="143" spans="2:6" ht="9" customHeight="1" thickBot="1">
      <c r="B143" s="2534"/>
      <c r="C143" s="365" t="s">
        <v>22</v>
      </c>
      <c r="D143" s="365" t="s">
        <v>23</v>
      </c>
      <c r="E143" s="365" t="s">
        <v>23</v>
      </c>
      <c r="F143" s="365" t="s">
        <v>23</v>
      </c>
    </row>
    <row r="144" spans="2:6" ht="15" thickBot="1">
      <c r="B144" s="357" t="s">
        <v>33</v>
      </c>
      <c r="C144" s="366">
        <v>30</v>
      </c>
      <c r="D144" s="366">
        <v>40</v>
      </c>
      <c r="E144" s="366">
        <v>0</v>
      </c>
      <c r="F144" s="366">
        <v>0</v>
      </c>
    </row>
    <row r="145" spans="2:6" ht="15" thickBot="1">
      <c r="B145" s="357" t="s">
        <v>602</v>
      </c>
      <c r="C145" s="366">
        <f>C163</f>
        <v>1200</v>
      </c>
      <c r="D145" s="366">
        <f>D163</f>
        <v>2000</v>
      </c>
      <c r="E145" s="366">
        <f>E163</f>
        <v>0</v>
      </c>
      <c r="F145" s="366">
        <f>F163</f>
        <v>0</v>
      </c>
    </row>
    <row r="146" spans="2:6" ht="15" thickBot="1">
      <c r="B146" s="357" t="s">
        <v>603</v>
      </c>
      <c r="C146" s="366">
        <f>C145/C144</f>
        <v>40</v>
      </c>
      <c r="D146" s="366">
        <f>D145/D144</f>
        <v>50</v>
      </c>
      <c r="E146" s="366" t="e">
        <f>E145/E144</f>
        <v>#DIV/0!</v>
      </c>
      <c r="F146" s="366" t="e">
        <f>F145/F144</f>
        <v>#DIV/0!</v>
      </c>
    </row>
    <row r="147" spans="2:6" ht="15" thickBot="1">
      <c r="B147" s="357" t="s">
        <v>604</v>
      </c>
      <c r="C147" s="355" t="s">
        <v>627</v>
      </c>
      <c r="D147" s="367">
        <f t="shared" ref="D147:F149" si="3">D144/C144-1</f>
        <v>0.33333333333333326</v>
      </c>
      <c r="E147" s="367">
        <f t="shared" si="3"/>
        <v>-1</v>
      </c>
      <c r="F147" s="367" t="e">
        <f t="shared" si="3"/>
        <v>#DIV/0!</v>
      </c>
    </row>
    <row r="148" spans="2:6" ht="15" thickBot="1">
      <c r="B148" s="357" t="s">
        <v>605</v>
      </c>
      <c r="C148" s="355" t="s">
        <v>627</v>
      </c>
      <c r="D148" s="367">
        <f t="shared" si="3"/>
        <v>0.66666666666666674</v>
      </c>
      <c r="E148" s="367">
        <f t="shared" si="3"/>
        <v>-1</v>
      </c>
      <c r="F148" s="367" t="e">
        <f t="shared" si="3"/>
        <v>#DIV/0!</v>
      </c>
    </row>
    <row r="149" spans="2:6" ht="15" thickBot="1">
      <c r="B149" s="357" t="s">
        <v>47</v>
      </c>
      <c r="C149" s="355" t="s">
        <v>627</v>
      </c>
      <c r="D149" s="367">
        <f t="shared" si="3"/>
        <v>0.25</v>
      </c>
      <c r="E149" s="367" t="e">
        <f t="shared" si="3"/>
        <v>#DIV/0!</v>
      </c>
      <c r="F149" s="367" t="e">
        <f t="shared" si="3"/>
        <v>#DIV/0!</v>
      </c>
    </row>
    <row r="150" spans="2:6" ht="15" thickBot="1">
      <c r="B150" s="2544" t="s">
        <v>818</v>
      </c>
      <c r="C150" s="2545"/>
      <c r="D150" s="2545"/>
      <c r="E150" s="2545"/>
      <c r="F150" s="2546"/>
    </row>
    <row r="151" spans="2:6" ht="12.75" customHeight="1">
      <c r="B151" s="2533"/>
      <c r="C151" s="364">
        <v>2023</v>
      </c>
      <c r="D151" s="364">
        <v>2024</v>
      </c>
      <c r="E151" s="364">
        <v>2025</v>
      </c>
      <c r="F151" s="364">
        <v>2026</v>
      </c>
    </row>
    <row r="152" spans="2:6" ht="9" customHeight="1" thickBot="1">
      <c r="B152" s="2534"/>
      <c r="C152" s="365" t="s">
        <v>22</v>
      </c>
      <c r="D152" s="365" t="s">
        <v>23</v>
      </c>
      <c r="E152" s="365" t="s">
        <v>23</v>
      </c>
      <c r="F152" s="365" t="s">
        <v>23</v>
      </c>
    </row>
    <row r="153" spans="2:6" ht="15" thickBot="1">
      <c r="B153" s="368" t="s">
        <v>629</v>
      </c>
      <c r="C153" s="369">
        <f>C154+C155+C156+C157</f>
        <v>0</v>
      </c>
      <c r="D153" s="369">
        <f>D154+D155+D156+D157</f>
        <v>0</v>
      </c>
      <c r="E153" s="369">
        <f>E154+E155+E156+E157</f>
        <v>0</v>
      </c>
      <c r="F153" s="369">
        <f>F154+F155+F156+F157</f>
        <v>0</v>
      </c>
    </row>
    <row r="154" spans="2:6" ht="15" thickBot="1">
      <c r="B154" s="370" t="s">
        <v>608</v>
      </c>
      <c r="C154" s="369"/>
      <c r="D154" s="369"/>
      <c r="E154" s="369"/>
      <c r="F154" s="369"/>
    </row>
    <row r="155" spans="2:6" ht="15" thickBot="1">
      <c r="B155" s="370" t="s">
        <v>673</v>
      </c>
      <c r="C155" s="369"/>
      <c r="D155" s="369"/>
      <c r="E155" s="369"/>
      <c r="F155" s="369"/>
    </row>
    <row r="156" spans="2:6" ht="15" thickBot="1">
      <c r="B156" s="370" t="s">
        <v>631</v>
      </c>
      <c r="C156" s="369"/>
      <c r="D156" s="369"/>
      <c r="E156" s="369"/>
      <c r="F156" s="369"/>
    </row>
    <row r="157" spans="2:6" ht="15" thickBot="1">
      <c r="B157" s="370" t="s">
        <v>632</v>
      </c>
      <c r="C157" s="369"/>
      <c r="D157" s="369"/>
      <c r="E157" s="369"/>
      <c r="F157" s="369"/>
    </row>
    <row r="158" spans="2:6" ht="15" thickBot="1">
      <c r="B158" s="368" t="s">
        <v>633</v>
      </c>
      <c r="C158" s="372">
        <f>C159+C160+C161+C162</f>
        <v>1200</v>
      </c>
      <c r="D158" s="372">
        <f>D159+D160+D161+D162</f>
        <v>2000</v>
      </c>
      <c r="E158" s="372">
        <f>E159+E160+E161+E162</f>
        <v>0</v>
      </c>
      <c r="F158" s="372">
        <f>F159+F160+F161+F162</f>
        <v>0</v>
      </c>
    </row>
    <row r="159" spans="2:6" ht="15" thickBot="1">
      <c r="B159" s="370" t="s">
        <v>608</v>
      </c>
      <c r="C159" s="372">
        <v>1200</v>
      </c>
      <c r="D159" s="369">
        <v>2000</v>
      </c>
      <c r="E159" s="369">
        <v>0</v>
      </c>
      <c r="F159" s="369"/>
    </row>
    <row r="160" spans="2:6" ht="15" thickBot="1">
      <c r="B160" s="370" t="s">
        <v>673</v>
      </c>
      <c r="C160" s="372"/>
      <c r="D160" s="369"/>
      <c r="E160" s="369"/>
      <c r="F160" s="369"/>
    </row>
    <row r="161" spans="2:6" ht="15" thickBot="1">
      <c r="B161" s="370" t="s">
        <v>631</v>
      </c>
      <c r="C161" s="372"/>
      <c r="D161" s="369"/>
      <c r="E161" s="369"/>
      <c r="F161" s="369"/>
    </row>
    <row r="162" spans="2:6" ht="15" thickBot="1">
      <c r="B162" s="370" t="s">
        <v>632</v>
      </c>
      <c r="C162" s="372"/>
      <c r="D162" s="369"/>
      <c r="E162" s="369"/>
      <c r="F162" s="369"/>
    </row>
    <row r="163" spans="2:6" ht="15" thickBot="1">
      <c r="B163" s="385" t="s">
        <v>616</v>
      </c>
      <c r="C163" s="372">
        <f>C153+C158</f>
        <v>1200</v>
      </c>
      <c r="D163" s="372">
        <f>D153+D158</f>
        <v>2000</v>
      </c>
      <c r="E163" s="372">
        <f>E153+E158</f>
        <v>0</v>
      </c>
      <c r="F163" s="372">
        <f>F153+F158</f>
        <v>0</v>
      </c>
    </row>
    <row r="164" spans="2:6" ht="34.5" thickBot="1">
      <c r="B164" s="363" t="s">
        <v>655</v>
      </c>
      <c r="C164" s="363" t="s">
        <v>819</v>
      </c>
      <c r="D164" s="383" t="s">
        <v>624</v>
      </c>
      <c r="E164" s="2549" t="s">
        <v>773</v>
      </c>
      <c r="F164" s="2550"/>
    </row>
    <row r="165" spans="2:6" ht="17.25" customHeight="1" thickBot="1">
      <c r="B165" s="357" t="s">
        <v>599</v>
      </c>
      <c r="C165" s="2503" t="s">
        <v>820</v>
      </c>
      <c r="D165" s="2504"/>
      <c r="E165" s="2504"/>
      <c r="F165" s="2505"/>
    </row>
    <row r="166" spans="2:6" ht="15" thickBot="1">
      <c r="B166" s="357" t="s">
        <v>21</v>
      </c>
      <c r="C166" s="2530" t="s">
        <v>279</v>
      </c>
      <c r="D166" s="2531"/>
      <c r="E166" s="2531"/>
      <c r="F166" s="2532"/>
    </row>
    <row r="167" spans="2:6" ht="12.75" customHeight="1">
      <c r="B167" s="2533"/>
      <c r="C167" s="364">
        <v>2023</v>
      </c>
      <c r="D167" s="364">
        <v>2024</v>
      </c>
      <c r="E167" s="364">
        <v>2025</v>
      </c>
      <c r="F167" s="364">
        <v>2026</v>
      </c>
    </row>
    <row r="168" spans="2:6" ht="9" customHeight="1" thickBot="1">
      <c r="B168" s="2534"/>
      <c r="C168" s="365" t="s">
        <v>22</v>
      </c>
      <c r="D168" s="365" t="s">
        <v>23</v>
      </c>
      <c r="E168" s="365" t="s">
        <v>23</v>
      </c>
      <c r="F168" s="365" t="s">
        <v>23</v>
      </c>
    </row>
    <row r="169" spans="2:6" ht="15" thickBot="1">
      <c r="B169" s="357" t="s">
        <v>33</v>
      </c>
      <c r="C169" s="386">
        <v>40</v>
      </c>
      <c r="D169" s="355">
        <v>70</v>
      </c>
      <c r="E169" s="357"/>
      <c r="F169" s="357"/>
    </row>
    <row r="170" spans="2:6" ht="15" thickBot="1">
      <c r="B170" s="357" t="s">
        <v>602</v>
      </c>
      <c r="C170" s="366">
        <f>C188</f>
        <v>9680</v>
      </c>
      <c r="D170" s="366">
        <f>D188</f>
        <v>6800</v>
      </c>
      <c r="E170" s="366"/>
      <c r="F170" s="366"/>
    </row>
    <row r="171" spans="2:6" ht="15" thickBot="1">
      <c r="B171" s="357" t="s">
        <v>603</v>
      </c>
      <c r="C171" s="366">
        <f>C170/C169</f>
        <v>242</v>
      </c>
      <c r="D171" s="366">
        <f>D170/D169</f>
        <v>97.142857142857139</v>
      </c>
      <c r="E171" s="366" t="e">
        <f>E170/E169</f>
        <v>#DIV/0!</v>
      </c>
      <c r="F171" s="366" t="e">
        <f>F170/F169</f>
        <v>#DIV/0!</v>
      </c>
    </row>
    <row r="172" spans="2:6" ht="15" thickBot="1">
      <c r="B172" s="357" t="s">
        <v>604</v>
      </c>
      <c r="C172" s="355" t="s">
        <v>627</v>
      </c>
      <c r="D172" s="367">
        <f t="shared" ref="D172:F174" si="4">D169/C169-1</f>
        <v>0.75</v>
      </c>
      <c r="E172" s="367">
        <f t="shared" si="4"/>
        <v>-1</v>
      </c>
      <c r="F172" s="367" t="e">
        <f t="shared" si="4"/>
        <v>#DIV/0!</v>
      </c>
    </row>
    <row r="173" spans="2:6" ht="15" thickBot="1">
      <c r="B173" s="357" t="s">
        <v>605</v>
      </c>
      <c r="C173" s="355" t="s">
        <v>627</v>
      </c>
      <c r="D173" s="367">
        <f t="shared" si="4"/>
        <v>-0.2975206611570248</v>
      </c>
      <c r="E173" s="367">
        <f t="shared" si="4"/>
        <v>-1</v>
      </c>
      <c r="F173" s="367" t="e">
        <f t="shared" si="4"/>
        <v>#DIV/0!</v>
      </c>
    </row>
    <row r="174" spans="2:6" ht="15" thickBot="1">
      <c r="B174" s="357" t="s">
        <v>47</v>
      </c>
      <c r="C174" s="355" t="s">
        <v>627</v>
      </c>
      <c r="D174" s="367">
        <f t="shared" si="4"/>
        <v>-0.59858323494687138</v>
      </c>
      <c r="E174" s="367" t="e">
        <f t="shared" si="4"/>
        <v>#DIV/0!</v>
      </c>
      <c r="F174" s="367" t="e">
        <f t="shared" si="4"/>
        <v>#DIV/0!</v>
      </c>
    </row>
    <row r="175" spans="2:6" ht="15" thickBot="1">
      <c r="B175" s="2544" t="s">
        <v>821</v>
      </c>
      <c r="C175" s="2545"/>
      <c r="D175" s="2545"/>
      <c r="E175" s="2545"/>
      <c r="F175" s="2546"/>
    </row>
    <row r="176" spans="2:6" ht="12.75" customHeight="1">
      <c r="B176" s="2533"/>
      <c r="C176" s="364">
        <v>2023</v>
      </c>
      <c r="D176" s="364">
        <v>2024</v>
      </c>
      <c r="E176" s="364">
        <v>2025</v>
      </c>
      <c r="F176" s="364">
        <v>2026</v>
      </c>
    </row>
    <row r="177" spans="2:6" ht="9" customHeight="1" thickBot="1">
      <c r="B177" s="2534"/>
      <c r="C177" s="365" t="s">
        <v>22</v>
      </c>
      <c r="D177" s="365" t="s">
        <v>23</v>
      </c>
      <c r="E177" s="365" t="s">
        <v>23</v>
      </c>
      <c r="F177" s="365" t="s">
        <v>23</v>
      </c>
    </row>
    <row r="178" spans="2:6" ht="15" thickBot="1">
      <c r="B178" s="368" t="s">
        <v>629</v>
      </c>
      <c r="C178" s="369">
        <f>C179+C180+C181+C182</f>
        <v>0</v>
      </c>
      <c r="D178" s="369">
        <f>D179+D180+D181+D182</f>
        <v>0</v>
      </c>
      <c r="E178" s="369">
        <f>E179+E180+E181+E182</f>
        <v>0</v>
      </c>
      <c r="F178" s="369">
        <f>F179+F180+F181+F182</f>
        <v>0</v>
      </c>
    </row>
    <row r="179" spans="2:6" ht="15" thickBot="1">
      <c r="B179" s="370" t="s">
        <v>608</v>
      </c>
      <c r="C179" s="369"/>
      <c r="D179" s="369"/>
      <c r="E179" s="369"/>
      <c r="F179" s="369"/>
    </row>
    <row r="180" spans="2:6" ht="15" thickBot="1">
      <c r="B180" s="370" t="s">
        <v>673</v>
      </c>
      <c r="C180" s="369"/>
      <c r="D180" s="369"/>
      <c r="E180" s="369"/>
      <c r="F180" s="369"/>
    </row>
    <row r="181" spans="2:6" ht="15" thickBot="1">
      <c r="B181" s="370" t="s">
        <v>631</v>
      </c>
      <c r="C181" s="369"/>
      <c r="D181" s="369"/>
      <c r="E181" s="369"/>
      <c r="F181" s="369"/>
    </row>
    <row r="182" spans="2:6" ht="15" thickBot="1">
      <c r="B182" s="370" t="s">
        <v>632</v>
      </c>
      <c r="C182" s="369"/>
      <c r="D182" s="369"/>
      <c r="E182" s="369"/>
      <c r="F182" s="369"/>
    </row>
    <row r="183" spans="2:6" ht="15" thickBot="1">
      <c r="B183" s="368" t="s">
        <v>633</v>
      </c>
      <c r="C183" s="372">
        <f>C184+C185+C186+C187</f>
        <v>9680</v>
      </c>
      <c r="D183" s="372">
        <f>D184+D185+D186+D187</f>
        <v>6800</v>
      </c>
      <c r="E183" s="372">
        <f>E184+E185+E186+E187</f>
        <v>0</v>
      </c>
      <c r="F183" s="372">
        <f>F184+F185+F186+F187</f>
        <v>0</v>
      </c>
    </row>
    <row r="184" spans="2:6" ht="15" thickBot="1">
      <c r="B184" s="370" t="s">
        <v>608</v>
      </c>
      <c r="C184" s="372">
        <v>9680</v>
      </c>
      <c r="D184" s="373">
        <v>6800</v>
      </c>
      <c r="E184" s="369"/>
      <c r="F184" s="369"/>
    </row>
    <row r="185" spans="2:6" ht="15" thickBot="1">
      <c r="B185" s="370" t="s">
        <v>673</v>
      </c>
      <c r="C185" s="372"/>
      <c r="D185" s="369"/>
      <c r="E185" s="369"/>
      <c r="F185" s="369"/>
    </row>
    <row r="186" spans="2:6" ht="15" thickBot="1">
      <c r="B186" s="370" t="s">
        <v>631</v>
      </c>
      <c r="C186" s="372"/>
      <c r="D186" s="369"/>
      <c r="E186" s="369"/>
      <c r="F186" s="369"/>
    </row>
    <row r="187" spans="2:6" ht="15" thickBot="1">
      <c r="B187" s="370" t="s">
        <v>632</v>
      </c>
      <c r="C187" s="372"/>
      <c r="D187" s="369"/>
      <c r="E187" s="369"/>
      <c r="F187" s="369"/>
    </row>
    <row r="188" spans="2:6" ht="15" thickBot="1">
      <c r="B188" s="385" t="s">
        <v>699</v>
      </c>
      <c r="C188" s="372">
        <f>C178+C183</f>
        <v>9680</v>
      </c>
      <c r="D188" s="372">
        <f>D178+D183</f>
        <v>6800</v>
      </c>
      <c r="E188" s="372">
        <f>E178+E183</f>
        <v>0</v>
      </c>
      <c r="F188" s="372">
        <f>F178+F183</f>
        <v>0</v>
      </c>
    </row>
    <row r="189" spans="2:6" ht="34.5" thickBot="1">
      <c r="B189" s="363" t="s">
        <v>663</v>
      </c>
      <c r="C189" s="387" t="s">
        <v>822</v>
      </c>
      <c r="D189" s="388" t="s">
        <v>624</v>
      </c>
      <c r="E189" s="2547" t="s">
        <v>823</v>
      </c>
      <c r="F189" s="2526"/>
    </row>
    <row r="190" spans="2:6" ht="17.25" customHeight="1" thickBot="1">
      <c r="B190" s="357" t="s">
        <v>599</v>
      </c>
      <c r="C190" s="2503" t="s">
        <v>822</v>
      </c>
      <c r="D190" s="2504"/>
      <c r="E190" s="2504"/>
      <c r="F190" s="2505"/>
    </row>
    <row r="191" spans="2:6" ht="15" thickBot="1">
      <c r="B191" s="357" t="s">
        <v>21</v>
      </c>
      <c r="C191" s="2530" t="s">
        <v>824</v>
      </c>
      <c r="D191" s="2531"/>
      <c r="E191" s="2531"/>
      <c r="F191" s="2532"/>
    </row>
    <row r="192" spans="2:6" ht="12.75" customHeight="1">
      <c r="B192" s="2533"/>
      <c r="C192" s="364">
        <v>2018</v>
      </c>
      <c r="D192" s="364">
        <v>2019</v>
      </c>
      <c r="E192" s="364">
        <v>2025</v>
      </c>
      <c r="F192" s="364">
        <v>2026</v>
      </c>
    </row>
    <row r="193" spans="2:6" ht="9" customHeight="1" thickBot="1">
      <c r="B193" s="2534"/>
      <c r="C193" s="365" t="s">
        <v>22</v>
      </c>
      <c r="D193" s="365" t="s">
        <v>23</v>
      </c>
      <c r="E193" s="365" t="s">
        <v>23</v>
      </c>
      <c r="F193" s="365" t="s">
        <v>23</v>
      </c>
    </row>
    <row r="194" spans="2:6" ht="15" thickBot="1">
      <c r="B194" s="357" t="s">
        <v>33</v>
      </c>
      <c r="C194" s="357">
        <v>1</v>
      </c>
      <c r="D194" s="357"/>
      <c r="E194" s="357"/>
      <c r="F194" s="357"/>
    </row>
    <row r="195" spans="2:6" ht="15" thickBot="1">
      <c r="B195" s="357" t="s">
        <v>602</v>
      </c>
      <c r="C195" s="366">
        <f>C213</f>
        <v>500</v>
      </c>
      <c r="D195" s="366">
        <f>D213</f>
        <v>0</v>
      </c>
      <c r="E195" s="366">
        <f>E213</f>
        <v>0</v>
      </c>
      <c r="F195" s="366">
        <f>F213</f>
        <v>0</v>
      </c>
    </row>
    <row r="196" spans="2:6" ht="15" thickBot="1">
      <c r="B196" s="357" t="s">
        <v>603</v>
      </c>
      <c r="C196" s="366">
        <f>C195/C194</f>
        <v>500</v>
      </c>
      <c r="D196" s="366" t="e">
        <f>D195/D194</f>
        <v>#DIV/0!</v>
      </c>
      <c r="E196" s="366" t="e">
        <f>E195/E194</f>
        <v>#DIV/0!</v>
      </c>
      <c r="F196" s="366" t="e">
        <f>F195/F194</f>
        <v>#DIV/0!</v>
      </c>
    </row>
    <row r="197" spans="2:6" ht="15" thickBot="1">
      <c r="B197" s="357" t="s">
        <v>604</v>
      </c>
      <c r="C197" s="355" t="s">
        <v>627</v>
      </c>
      <c r="D197" s="367">
        <f t="shared" ref="D197:F199" si="5">D194/C194-1</f>
        <v>-1</v>
      </c>
      <c r="E197" s="367" t="e">
        <f t="shared" si="5"/>
        <v>#DIV/0!</v>
      </c>
      <c r="F197" s="367" t="e">
        <f t="shared" si="5"/>
        <v>#DIV/0!</v>
      </c>
    </row>
    <row r="198" spans="2:6" ht="15" thickBot="1">
      <c r="B198" s="357" t="s">
        <v>605</v>
      </c>
      <c r="C198" s="355" t="s">
        <v>627</v>
      </c>
      <c r="D198" s="367">
        <f t="shared" si="5"/>
        <v>-1</v>
      </c>
      <c r="E198" s="367" t="e">
        <f t="shared" si="5"/>
        <v>#DIV/0!</v>
      </c>
      <c r="F198" s="367" t="e">
        <f t="shared" si="5"/>
        <v>#DIV/0!</v>
      </c>
    </row>
    <row r="199" spans="2:6" ht="15" thickBot="1">
      <c r="B199" s="357" t="s">
        <v>47</v>
      </c>
      <c r="C199" s="355" t="s">
        <v>627</v>
      </c>
      <c r="D199" s="367" t="e">
        <f t="shared" si="5"/>
        <v>#DIV/0!</v>
      </c>
      <c r="E199" s="367" t="e">
        <f t="shared" si="5"/>
        <v>#DIV/0!</v>
      </c>
      <c r="F199" s="367" t="e">
        <f t="shared" si="5"/>
        <v>#DIV/0!</v>
      </c>
    </row>
    <row r="200" spans="2:6" ht="15" thickBot="1">
      <c r="B200" s="2544" t="s">
        <v>825</v>
      </c>
      <c r="C200" s="2545"/>
      <c r="D200" s="2545"/>
      <c r="E200" s="2545"/>
      <c r="F200" s="2546"/>
    </row>
    <row r="201" spans="2:6" ht="12.75" customHeight="1">
      <c r="B201" s="2533"/>
      <c r="C201" s="364">
        <v>2018</v>
      </c>
      <c r="D201" s="364">
        <v>2019</v>
      </c>
      <c r="E201" s="364">
        <v>2025</v>
      </c>
      <c r="F201" s="364">
        <v>2026</v>
      </c>
    </row>
    <row r="202" spans="2:6" ht="9" customHeight="1" thickBot="1">
      <c r="B202" s="2534"/>
      <c r="C202" s="365" t="s">
        <v>22</v>
      </c>
      <c r="D202" s="365" t="s">
        <v>23</v>
      </c>
      <c r="E202" s="365" t="s">
        <v>23</v>
      </c>
      <c r="F202" s="365" t="s">
        <v>23</v>
      </c>
    </row>
    <row r="203" spans="2:6" ht="15" thickBot="1">
      <c r="B203" s="368" t="s">
        <v>629</v>
      </c>
      <c r="C203" s="369">
        <f>C204+C205+C206+C207</f>
        <v>0</v>
      </c>
      <c r="D203" s="369">
        <f>D204+D205+D206+D207</f>
        <v>0</v>
      </c>
      <c r="E203" s="369">
        <f>E204+E205+E206+E207</f>
        <v>0</v>
      </c>
      <c r="F203" s="369">
        <f>F204+F205+F206+F207</f>
        <v>0</v>
      </c>
    </row>
    <row r="204" spans="2:6" ht="15" thickBot="1">
      <c r="B204" s="370" t="s">
        <v>608</v>
      </c>
      <c r="C204" s="369"/>
      <c r="D204" s="369"/>
      <c r="E204" s="369"/>
      <c r="F204" s="369"/>
    </row>
    <row r="205" spans="2:6" ht="15" thickBot="1">
      <c r="B205" s="370" t="s">
        <v>673</v>
      </c>
      <c r="C205" s="369"/>
      <c r="D205" s="369"/>
      <c r="E205" s="369"/>
      <c r="F205" s="369"/>
    </row>
    <row r="206" spans="2:6" ht="15" thickBot="1">
      <c r="B206" s="370" t="s">
        <v>631</v>
      </c>
      <c r="C206" s="369"/>
      <c r="D206" s="369"/>
      <c r="E206" s="369"/>
      <c r="F206" s="369"/>
    </row>
    <row r="207" spans="2:6" ht="15" thickBot="1">
      <c r="B207" s="370" t="s">
        <v>632</v>
      </c>
      <c r="C207" s="369"/>
      <c r="D207" s="369"/>
      <c r="E207" s="369"/>
      <c r="F207" s="369"/>
    </row>
    <row r="208" spans="2:6" ht="15" thickBot="1">
      <c r="B208" s="368" t="s">
        <v>633</v>
      </c>
      <c r="C208" s="372">
        <f>C209+C210+C211+C212</f>
        <v>500</v>
      </c>
      <c r="D208" s="372">
        <f>D209+D210+D211+D212</f>
        <v>0</v>
      </c>
      <c r="E208" s="372">
        <f>E209+E210+E211+E212</f>
        <v>0</v>
      </c>
      <c r="F208" s="372">
        <f>F209+F210+F211+F212</f>
        <v>0</v>
      </c>
    </row>
    <row r="209" spans="2:6" ht="15" thickBot="1">
      <c r="B209" s="370" t="s">
        <v>608</v>
      </c>
      <c r="C209" s="372">
        <v>500</v>
      </c>
      <c r="D209" s="369"/>
      <c r="E209" s="369"/>
      <c r="F209" s="369"/>
    </row>
    <row r="210" spans="2:6" ht="15" thickBot="1">
      <c r="B210" s="370" t="s">
        <v>673</v>
      </c>
      <c r="C210" s="372"/>
      <c r="D210" s="369"/>
      <c r="E210" s="369"/>
      <c r="F210" s="369"/>
    </row>
    <row r="211" spans="2:6" ht="15" thickBot="1">
      <c r="B211" s="370" t="s">
        <v>631</v>
      </c>
      <c r="C211" s="372"/>
      <c r="D211" s="369"/>
      <c r="E211" s="369"/>
      <c r="F211" s="369"/>
    </row>
    <row r="212" spans="2:6" ht="15" thickBot="1">
      <c r="B212" s="370" t="s">
        <v>632</v>
      </c>
      <c r="C212" s="372"/>
      <c r="D212" s="369"/>
      <c r="E212" s="369"/>
      <c r="F212" s="369"/>
    </row>
    <row r="213" spans="2:6" ht="15" thickBot="1">
      <c r="B213" s="376" t="s">
        <v>826</v>
      </c>
      <c r="C213" s="372">
        <f>C203+C208</f>
        <v>500</v>
      </c>
      <c r="D213" s="372">
        <f>D203+D208</f>
        <v>0</v>
      </c>
      <c r="E213" s="372">
        <f>E203+E208</f>
        <v>0</v>
      </c>
      <c r="F213" s="372">
        <f>F203+F208</f>
        <v>0</v>
      </c>
    </row>
    <row r="214" spans="2:6" ht="25.5" customHeight="1" thickBot="1">
      <c r="B214" s="389" t="s">
        <v>827</v>
      </c>
      <c r="C214" s="2548"/>
      <c r="D214" s="2549"/>
      <c r="E214" s="2549"/>
      <c r="F214" s="2550"/>
    </row>
    <row r="215" spans="2:6" ht="34.5" thickBot="1">
      <c r="B215" s="363" t="s">
        <v>774</v>
      </c>
      <c r="C215" s="390" t="s">
        <v>828</v>
      </c>
      <c r="D215" s="388" t="s">
        <v>624</v>
      </c>
      <c r="E215" s="2547" t="s">
        <v>829</v>
      </c>
      <c r="F215" s="2526"/>
    </row>
    <row r="216" spans="2:6" ht="17.25" customHeight="1" thickBot="1">
      <c r="B216" s="357" t="s">
        <v>599</v>
      </c>
      <c r="C216" s="2503" t="s">
        <v>828</v>
      </c>
      <c r="D216" s="2504"/>
      <c r="E216" s="2504"/>
      <c r="F216" s="2505"/>
    </row>
    <row r="217" spans="2:6" ht="15" thickBot="1">
      <c r="B217" s="357" t="s">
        <v>21</v>
      </c>
      <c r="C217" s="2530" t="s">
        <v>161</v>
      </c>
      <c r="D217" s="2531"/>
      <c r="E217" s="2531"/>
      <c r="F217" s="2532"/>
    </row>
    <row r="218" spans="2:6" ht="12.75" customHeight="1">
      <c r="B218" s="2533"/>
      <c r="C218" s="364">
        <v>2023</v>
      </c>
      <c r="D218" s="364">
        <v>2024</v>
      </c>
      <c r="E218" s="364">
        <v>2025</v>
      </c>
      <c r="F218" s="364">
        <v>2026</v>
      </c>
    </row>
    <row r="219" spans="2:6" ht="9" customHeight="1" thickBot="1">
      <c r="B219" s="2534"/>
      <c r="C219" s="365" t="s">
        <v>22</v>
      </c>
      <c r="D219" s="365" t="s">
        <v>23</v>
      </c>
      <c r="E219" s="365" t="s">
        <v>23</v>
      </c>
      <c r="F219" s="365" t="s">
        <v>23</v>
      </c>
    </row>
    <row r="220" spans="2:6" ht="15" thickBot="1">
      <c r="B220" s="357" t="s">
        <v>33</v>
      </c>
      <c r="C220" s="357">
        <v>1</v>
      </c>
      <c r="D220" s="355">
        <v>0</v>
      </c>
      <c r="E220" s="355">
        <v>0</v>
      </c>
      <c r="F220" s="357">
        <v>0</v>
      </c>
    </row>
    <row r="221" spans="2:6" ht="15" thickBot="1">
      <c r="B221" s="357" t="s">
        <v>602</v>
      </c>
      <c r="C221" s="366">
        <f>C239</f>
        <v>100</v>
      </c>
      <c r="D221" s="366">
        <f>D239</f>
        <v>0</v>
      </c>
      <c r="E221" s="366">
        <f>E239</f>
        <v>0</v>
      </c>
      <c r="F221" s="366">
        <f>F239</f>
        <v>0</v>
      </c>
    </row>
    <row r="222" spans="2:6" ht="15" thickBot="1">
      <c r="B222" s="357" t="s">
        <v>603</v>
      </c>
      <c r="C222" s="366">
        <f>C221/C220</f>
        <v>100</v>
      </c>
      <c r="D222" s="366" t="e">
        <f>D221/D220</f>
        <v>#DIV/0!</v>
      </c>
      <c r="E222" s="366" t="e">
        <f>E221/E220</f>
        <v>#DIV/0!</v>
      </c>
      <c r="F222" s="366" t="e">
        <f>F221/F220</f>
        <v>#DIV/0!</v>
      </c>
    </row>
    <row r="223" spans="2:6" ht="15" thickBot="1">
      <c r="B223" s="357" t="s">
        <v>604</v>
      </c>
      <c r="C223" s="355" t="s">
        <v>627</v>
      </c>
      <c r="D223" s="367">
        <f t="shared" ref="D223:F225" si="6">D220/C220-1</f>
        <v>-1</v>
      </c>
      <c r="E223" s="367" t="e">
        <f t="shared" si="6"/>
        <v>#DIV/0!</v>
      </c>
      <c r="F223" s="367" t="e">
        <f t="shared" si="6"/>
        <v>#DIV/0!</v>
      </c>
    </row>
    <row r="224" spans="2:6" ht="15" thickBot="1">
      <c r="B224" s="357" t="s">
        <v>605</v>
      </c>
      <c r="C224" s="355" t="s">
        <v>627</v>
      </c>
      <c r="D224" s="367">
        <f t="shared" si="6"/>
        <v>-1</v>
      </c>
      <c r="E224" s="367" t="e">
        <f t="shared" si="6"/>
        <v>#DIV/0!</v>
      </c>
      <c r="F224" s="367" t="e">
        <f t="shared" si="6"/>
        <v>#DIV/0!</v>
      </c>
    </row>
    <row r="225" spans="2:6" ht="15" thickBot="1">
      <c r="B225" s="357" t="s">
        <v>47</v>
      </c>
      <c r="C225" s="355" t="s">
        <v>627</v>
      </c>
      <c r="D225" s="367" t="e">
        <f t="shared" si="6"/>
        <v>#DIV/0!</v>
      </c>
      <c r="E225" s="367" t="e">
        <f t="shared" si="6"/>
        <v>#DIV/0!</v>
      </c>
      <c r="F225" s="367" t="e">
        <f t="shared" si="6"/>
        <v>#DIV/0!</v>
      </c>
    </row>
    <row r="226" spans="2:6" ht="15" thickBot="1">
      <c r="B226" s="2544" t="s">
        <v>830</v>
      </c>
      <c r="C226" s="2545"/>
      <c r="D226" s="2545"/>
      <c r="E226" s="2545"/>
      <c r="F226" s="2546"/>
    </row>
    <row r="227" spans="2:6" ht="12.75" customHeight="1">
      <c r="B227" s="2533"/>
      <c r="C227" s="364">
        <v>2023</v>
      </c>
      <c r="D227" s="364">
        <v>2024</v>
      </c>
      <c r="E227" s="364">
        <v>2025</v>
      </c>
      <c r="F227" s="364">
        <v>2026</v>
      </c>
    </row>
    <row r="228" spans="2:6" ht="9" customHeight="1" thickBot="1">
      <c r="B228" s="2534"/>
      <c r="C228" s="365" t="s">
        <v>22</v>
      </c>
      <c r="D228" s="365" t="s">
        <v>23</v>
      </c>
      <c r="E228" s="365" t="s">
        <v>23</v>
      </c>
      <c r="F228" s="365" t="s">
        <v>23</v>
      </c>
    </row>
    <row r="229" spans="2:6" ht="15" thickBot="1">
      <c r="B229" s="368" t="s">
        <v>629</v>
      </c>
      <c r="C229" s="369">
        <f>C230+C231+C232+C233</f>
        <v>0</v>
      </c>
      <c r="D229" s="369">
        <f>D230+D231+D232+D233</f>
        <v>0</v>
      </c>
      <c r="E229" s="369">
        <f>E230+E231+E232+E233</f>
        <v>0</v>
      </c>
      <c r="F229" s="369">
        <f>F230+F231+F232+F233</f>
        <v>0</v>
      </c>
    </row>
    <row r="230" spans="2:6" ht="15" thickBot="1">
      <c r="B230" s="370" t="s">
        <v>608</v>
      </c>
      <c r="C230" s="369"/>
      <c r="D230" s="369"/>
      <c r="E230" s="369"/>
      <c r="F230" s="369"/>
    </row>
    <row r="231" spans="2:6" ht="15" thickBot="1">
      <c r="B231" s="370" t="s">
        <v>673</v>
      </c>
      <c r="C231" s="369"/>
      <c r="D231" s="369"/>
      <c r="E231" s="369"/>
      <c r="F231" s="369"/>
    </row>
    <row r="232" spans="2:6" ht="15" thickBot="1">
      <c r="B232" s="370" t="s">
        <v>631</v>
      </c>
      <c r="C232" s="369"/>
      <c r="D232" s="369"/>
      <c r="E232" s="369"/>
      <c r="F232" s="369"/>
    </row>
    <row r="233" spans="2:6" ht="15" thickBot="1">
      <c r="B233" s="370" t="s">
        <v>632</v>
      </c>
      <c r="C233" s="369"/>
      <c r="D233" s="369"/>
      <c r="E233" s="369"/>
      <c r="F233" s="369"/>
    </row>
    <row r="234" spans="2:6" ht="15" thickBot="1">
      <c r="B234" s="368" t="s">
        <v>633</v>
      </c>
      <c r="C234" s="372">
        <f>C235+C236+C237+C238</f>
        <v>100</v>
      </c>
      <c r="D234" s="372">
        <f>D235+D236+D237+D238</f>
        <v>0</v>
      </c>
      <c r="E234" s="372">
        <f>E235+E236+E237+E238</f>
        <v>0</v>
      </c>
      <c r="F234" s="372">
        <f>F235+F236+F237+F238</f>
        <v>0</v>
      </c>
    </row>
    <row r="235" spans="2:6" ht="15" thickBot="1">
      <c r="B235" s="370" t="s">
        <v>608</v>
      </c>
      <c r="C235" s="372">
        <v>100</v>
      </c>
      <c r="D235" s="372">
        <v>0</v>
      </c>
      <c r="E235" s="372">
        <v>0</v>
      </c>
      <c r="F235" s="372"/>
    </row>
    <row r="236" spans="2:6" ht="15" thickBot="1">
      <c r="B236" s="370" t="s">
        <v>673</v>
      </c>
      <c r="C236" s="372"/>
      <c r="D236" s="372"/>
      <c r="E236" s="372"/>
      <c r="F236" s="372"/>
    </row>
    <row r="237" spans="2:6" ht="15" thickBot="1">
      <c r="B237" s="370" t="s">
        <v>631</v>
      </c>
      <c r="C237" s="372"/>
      <c r="D237" s="372"/>
      <c r="E237" s="372"/>
      <c r="F237" s="372"/>
    </row>
    <row r="238" spans="2:6" ht="15" thickBot="1">
      <c r="B238" s="370" t="s">
        <v>632</v>
      </c>
      <c r="C238" s="372"/>
      <c r="D238" s="372"/>
      <c r="E238" s="372"/>
      <c r="F238" s="372"/>
    </row>
    <row r="239" spans="2:6" ht="15" thickBot="1">
      <c r="B239" s="376" t="s">
        <v>778</v>
      </c>
      <c r="C239" s="372">
        <f>C229+C234</f>
        <v>100</v>
      </c>
      <c r="D239" s="372">
        <f>D229+D234</f>
        <v>0</v>
      </c>
      <c r="E239" s="372">
        <f>E229+E234</f>
        <v>0</v>
      </c>
      <c r="F239" s="372">
        <f>F229+F234</f>
        <v>0</v>
      </c>
    </row>
    <row r="240" spans="2:6" ht="34.5" thickBot="1">
      <c r="B240" s="363" t="s">
        <v>779</v>
      </c>
      <c r="C240" s="390" t="s">
        <v>831</v>
      </c>
      <c r="D240" s="388" t="s">
        <v>624</v>
      </c>
      <c r="E240" s="2547"/>
      <c r="F240" s="2526"/>
    </row>
    <row r="241" spans="2:6" ht="23.25" customHeight="1" thickBot="1">
      <c r="B241" s="357" t="s">
        <v>599</v>
      </c>
      <c r="C241" s="2503" t="s">
        <v>832</v>
      </c>
      <c r="D241" s="2504"/>
      <c r="E241" s="2504"/>
      <c r="F241" s="2505"/>
    </row>
    <row r="242" spans="2:6" ht="15" thickBot="1">
      <c r="B242" s="357" t="s">
        <v>21</v>
      </c>
      <c r="C242" s="2530" t="s">
        <v>161</v>
      </c>
      <c r="D242" s="2531"/>
      <c r="E242" s="2531"/>
      <c r="F242" s="2532"/>
    </row>
    <row r="243" spans="2:6" ht="12.75" customHeight="1">
      <c r="B243" s="2533"/>
      <c r="C243" s="364">
        <v>2023</v>
      </c>
      <c r="D243" s="364">
        <v>2024</v>
      </c>
      <c r="E243" s="364">
        <v>2025</v>
      </c>
      <c r="F243" s="364">
        <v>2026</v>
      </c>
    </row>
    <row r="244" spans="2:6" ht="9" customHeight="1" thickBot="1">
      <c r="B244" s="2534"/>
      <c r="C244" s="365" t="s">
        <v>22</v>
      </c>
      <c r="D244" s="365" t="s">
        <v>23</v>
      </c>
      <c r="E244" s="365" t="s">
        <v>23</v>
      </c>
      <c r="F244" s="365" t="s">
        <v>23</v>
      </c>
    </row>
    <row r="245" spans="2:6" ht="15" thickBot="1">
      <c r="B245" s="357" t="s">
        <v>33</v>
      </c>
      <c r="C245" s="357"/>
      <c r="D245" s="391">
        <v>4</v>
      </c>
      <c r="E245" s="355">
        <v>0</v>
      </c>
      <c r="F245" s="357">
        <v>0</v>
      </c>
    </row>
    <row r="246" spans="2:6" ht="15" thickBot="1">
      <c r="B246" s="357" t="s">
        <v>602</v>
      </c>
      <c r="C246" s="366">
        <f>C264</f>
        <v>0</v>
      </c>
      <c r="D246" s="366">
        <f>D264</f>
        <v>2000</v>
      </c>
      <c r="E246" s="366">
        <f>E264</f>
        <v>0</v>
      </c>
      <c r="F246" s="366">
        <f>F264</f>
        <v>0</v>
      </c>
    </row>
    <row r="247" spans="2:6" ht="15" thickBot="1">
      <c r="B247" s="357" t="s">
        <v>603</v>
      </c>
      <c r="C247" s="366" t="e">
        <f>C246/C245</f>
        <v>#DIV/0!</v>
      </c>
      <c r="D247" s="366">
        <f>D246/D245</f>
        <v>500</v>
      </c>
      <c r="E247" s="366" t="e">
        <f>E246/E245</f>
        <v>#DIV/0!</v>
      </c>
      <c r="F247" s="366" t="e">
        <f>F246/F245</f>
        <v>#DIV/0!</v>
      </c>
    </row>
    <row r="248" spans="2:6" ht="15" thickBot="1">
      <c r="B248" s="357" t="s">
        <v>604</v>
      </c>
      <c r="C248" s="355" t="s">
        <v>627</v>
      </c>
      <c r="D248" s="367" t="e">
        <f t="shared" ref="D248:F250" si="7">D245/C245-1</f>
        <v>#DIV/0!</v>
      </c>
      <c r="E248" s="367">
        <f t="shared" si="7"/>
        <v>-1</v>
      </c>
      <c r="F248" s="367" t="e">
        <f t="shared" si="7"/>
        <v>#DIV/0!</v>
      </c>
    </row>
    <row r="249" spans="2:6" ht="15" thickBot="1">
      <c r="B249" s="357" t="s">
        <v>605</v>
      </c>
      <c r="C249" s="355" t="s">
        <v>627</v>
      </c>
      <c r="D249" s="367" t="e">
        <f t="shared" si="7"/>
        <v>#DIV/0!</v>
      </c>
      <c r="E249" s="367">
        <f t="shared" si="7"/>
        <v>-1</v>
      </c>
      <c r="F249" s="367" t="e">
        <f t="shared" si="7"/>
        <v>#DIV/0!</v>
      </c>
    </row>
    <row r="250" spans="2:6" ht="15" thickBot="1">
      <c r="B250" s="357" t="s">
        <v>47</v>
      </c>
      <c r="C250" s="355" t="s">
        <v>627</v>
      </c>
      <c r="D250" s="367" t="e">
        <f t="shared" si="7"/>
        <v>#DIV/0!</v>
      </c>
      <c r="E250" s="367" t="e">
        <f t="shared" si="7"/>
        <v>#DIV/0!</v>
      </c>
      <c r="F250" s="367" t="e">
        <f t="shared" si="7"/>
        <v>#DIV/0!</v>
      </c>
    </row>
    <row r="251" spans="2:6" ht="15" thickBot="1">
      <c r="B251" s="2544" t="s">
        <v>833</v>
      </c>
      <c r="C251" s="2545"/>
      <c r="D251" s="2545"/>
      <c r="E251" s="2545"/>
      <c r="F251" s="2546"/>
    </row>
    <row r="252" spans="2:6" ht="12.75" customHeight="1">
      <c r="B252" s="2533"/>
      <c r="C252" s="364">
        <v>2023</v>
      </c>
      <c r="D252" s="364">
        <v>2024</v>
      </c>
      <c r="E252" s="364">
        <v>2025</v>
      </c>
      <c r="F252" s="364">
        <v>2026</v>
      </c>
    </row>
    <row r="253" spans="2:6" ht="9" customHeight="1" thickBot="1">
      <c r="B253" s="2534"/>
      <c r="C253" s="365" t="s">
        <v>22</v>
      </c>
      <c r="D253" s="365" t="s">
        <v>23</v>
      </c>
      <c r="E253" s="365" t="s">
        <v>23</v>
      </c>
      <c r="F253" s="365" t="s">
        <v>23</v>
      </c>
    </row>
    <row r="254" spans="2:6" ht="15" thickBot="1">
      <c r="B254" s="368" t="s">
        <v>629</v>
      </c>
      <c r="C254" s="369">
        <f>C255+C256+C257+C258</f>
        <v>0</v>
      </c>
      <c r="D254" s="369">
        <f>D255+D256+D257+D258</f>
        <v>0</v>
      </c>
      <c r="E254" s="369">
        <f>E255+E256+E257+E258</f>
        <v>0</v>
      </c>
      <c r="F254" s="369">
        <f>F255+F256+F257+F258</f>
        <v>0</v>
      </c>
    </row>
    <row r="255" spans="2:6" ht="15" thickBot="1">
      <c r="B255" s="370" t="s">
        <v>608</v>
      </c>
      <c r="C255" s="369"/>
      <c r="D255" s="369"/>
      <c r="E255" s="369"/>
      <c r="F255" s="369"/>
    </row>
    <row r="256" spans="2:6" ht="15" thickBot="1">
      <c r="B256" s="370" t="s">
        <v>673</v>
      </c>
      <c r="C256" s="369"/>
      <c r="D256" s="369"/>
      <c r="E256" s="369"/>
      <c r="F256" s="369"/>
    </row>
    <row r="257" spans="2:6" ht="15" thickBot="1">
      <c r="B257" s="370" t="s">
        <v>631</v>
      </c>
      <c r="C257" s="369"/>
      <c r="D257" s="369"/>
      <c r="E257" s="369"/>
      <c r="F257" s="369"/>
    </row>
    <row r="258" spans="2:6" ht="15" thickBot="1">
      <c r="B258" s="370" t="s">
        <v>632</v>
      </c>
      <c r="C258" s="369"/>
      <c r="D258" s="369"/>
      <c r="E258" s="369"/>
      <c r="F258" s="369"/>
    </row>
    <row r="259" spans="2:6" ht="15" thickBot="1">
      <c r="B259" s="368" t="s">
        <v>633</v>
      </c>
      <c r="C259" s="372">
        <f>C260+C261+C262+C263</f>
        <v>0</v>
      </c>
      <c r="D259" s="372">
        <f>D260+D261+D262+D263</f>
        <v>2000</v>
      </c>
      <c r="E259" s="372">
        <f>E260+E261+E262+E263</f>
        <v>0</v>
      </c>
      <c r="F259" s="372">
        <f>F260+F261+F262+F263</f>
        <v>0</v>
      </c>
    </row>
    <row r="260" spans="2:6" ht="15" thickBot="1">
      <c r="B260" s="370" t="s">
        <v>608</v>
      </c>
      <c r="C260" s="372"/>
      <c r="D260" s="372">
        <v>2000</v>
      </c>
      <c r="E260" s="372">
        <v>0</v>
      </c>
      <c r="F260" s="372"/>
    </row>
    <row r="261" spans="2:6" ht="15" thickBot="1">
      <c r="B261" s="370" t="s">
        <v>673</v>
      </c>
      <c r="C261" s="372"/>
      <c r="D261" s="372"/>
      <c r="E261" s="372"/>
      <c r="F261" s="372"/>
    </row>
    <row r="262" spans="2:6" ht="15" thickBot="1">
      <c r="B262" s="370" t="s">
        <v>631</v>
      </c>
      <c r="C262" s="372"/>
      <c r="D262" s="372"/>
      <c r="E262" s="372"/>
      <c r="F262" s="372"/>
    </row>
    <row r="263" spans="2:6" ht="15" thickBot="1">
      <c r="B263" s="370" t="s">
        <v>632</v>
      </c>
      <c r="C263" s="372"/>
      <c r="D263" s="372"/>
      <c r="E263" s="372"/>
      <c r="F263" s="372"/>
    </row>
    <row r="264" spans="2:6" ht="15" thickBot="1">
      <c r="B264" s="376" t="s">
        <v>783</v>
      </c>
      <c r="C264" s="372">
        <f>C254+C259</f>
        <v>0</v>
      </c>
      <c r="D264" s="372">
        <f>D254+D259</f>
        <v>2000</v>
      </c>
      <c r="E264" s="372">
        <f>E254+E259</f>
        <v>0</v>
      </c>
      <c r="F264" s="372">
        <f>F254+F259</f>
        <v>0</v>
      </c>
    </row>
    <row r="265" spans="2:6" ht="34.5" thickBot="1">
      <c r="B265" s="363" t="s">
        <v>785</v>
      </c>
      <c r="C265" s="390" t="s">
        <v>834</v>
      </c>
      <c r="D265" s="388" t="s">
        <v>624</v>
      </c>
      <c r="E265" s="2547"/>
      <c r="F265" s="2526"/>
    </row>
    <row r="266" spans="2:6" ht="23.25" customHeight="1" thickBot="1">
      <c r="B266" s="357" t="s">
        <v>599</v>
      </c>
      <c r="C266" s="2503" t="s">
        <v>832</v>
      </c>
      <c r="D266" s="2504"/>
      <c r="E266" s="2504"/>
      <c r="F266" s="2505"/>
    </row>
    <row r="267" spans="2:6" ht="15" thickBot="1">
      <c r="B267" s="357" t="s">
        <v>21</v>
      </c>
      <c r="C267" s="2530" t="s">
        <v>161</v>
      </c>
      <c r="D267" s="2531"/>
      <c r="E267" s="2531"/>
      <c r="F267" s="2532"/>
    </row>
    <row r="268" spans="2:6" ht="12.75" customHeight="1">
      <c r="B268" s="2533"/>
      <c r="C268" s="364">
        <v>2023</v>
      </c>
      <c r="D268" s="364">
        <v>2024</v>
      </c>
      <c r="E268" s="364">
        <v>2025</v>
      </c>
      <c r="F268" s="364">
        <v>2026</v>
      </c>
    </row>
    <row r="269" spans="2:6" ht="9" customHeight="1" thickBot="1">
      <c r="B269" s="2534"/>
      <c r="C269" s="365" t="s">
        <v>22</v>
      </c>
      <c r="D269" s="365" t="s">
        <v>23</v>
      </c>
      <c r="E269" s="365" t="s">
        <v>23</v>
      </c>
      <c r="F269" s="365" t="s">
        <v>23</v>
      </c>
    </row>
    <row r="270" spans="2:6" ht="15" thickBot="1">
      <c r="B270" s="357" t="s">
        <v>33</v>
      </c>
      <c r="C270" s="357"/>
      <c r="D270" s="391">
        <v>10</v>
      </c>
      <c r="E270" s="355">
        <v>0</v>
      </c>
      <c r="F270" s="357">
        <v>0</v>
      </c>
    </row>
    <row r="271" spans="2:6" ht="15" thickBot="1">
      <c r="B271" s="357" t="s">
        <v>602</v>
      </c>
      <c r="C271" s="366">
        <f>C289</f>
        <v>0</v>
      </c>
      <c r="D271" s="366">
        <f>D289</f>
        <v>18000</v>
      </c>
      <c r="E271" s="366">
        <f>E289</f>
        <v>0</v>
      </c>
      <c r="F271" s="366">
        <f>F289</f>
        <v>0</v>
      </c>
    </row>
    <row r="272" spans="2:6" ht="15" thickBot="1">
      <c r="B272" s="357" t="s">
        <v>603</v>
      </c>
      <c r="C272" s="366" t="e">
        <f>C271/C270</f>
        <v>#DIV/0!</v>
      </c>
      <c r="D272" s="366">
        <f>D271/D270</f>
        <v>1800</v>
      </c>
      <c r="E272" s="366" t="e">
        <f>E271/E270</f>
        <v>#DIV/0!</v>
      </c>
      <c r="F272" s="366" t="e">
        <f>F271/F270</f>
        <v>#DIV/0!</v>
      </c>
    </row>
    <row r="273" spans="2:6" ht="15" thickBot="1">
      <c r="B273" s="357" t="s">
        <v>604</v>
      </c>
      <c r="C273" s="355" t="s">
        <v>627</v>
      </c>
      <c r="D273" s="367" t="e">
        <f t="shared" ref="D273:F275" si="8">D270/C270-1</f>
        <v>#DIV/0!</v>
      </c>
      <c r="E273" s="367">
        <f t="shared" si="8"/>
        <v>-1</v>
      </c>
      <c r="F273" s="367" t="e">
        <f t="shared" si="8"/>
        <v>#DIV/0!</v>
      </c>
    </row>
    <row r="274" spans="2:6" ht="15" thickBot="1">
      <c r="B274" s="357" t="s">
        <v>605</v>
      </c>
      <c r="C274" s="355" t="s">
        <v>627</v>
      </c>
      <c r="D274" s="367" t="e">
        <f t="shared" si="8"/>
        <v>#DIV/0!</v>
      </c>
      <c r="E274" s="367">
        <f t="shared" si="8"/>
        <v>-1</v>
      </c>
      <c r="F274" s="367" t="e">
        <f t="shared" si="8"/>
        <v>#DIV/0!</v>
      </c>
    </row>
    <row r="275" spans="2:6" ht="15" thickBot="1">
      <c r="B275" s="357" t="s">
        <v>47</v>
      </c>
      <c r="C275" s="355" t="s">
        <v>627</v>
      </c>
      <c r="D275" s="367" t="e">
        <f t="shared" si="8"/>
        <v>#DIV/0!</v>
      </c>
      <c r="E275" s="367" t="e">
        <f t="shared" si="8"/>
        <v>#DIV/0!</v>
      </c>
      <c r="F275" s="367" t="e">
        <f t="shared" si="8"/>
        <v>#DIV/0!</v>
      </c>
    </row>
    <row r="276" spans="2:6" ht="15" thickBot="1">
      <c r="B276" s="2544" t="s">
        <v>835</v>
      </c>
      <c r="C276" s="2545"/>
      <c r="D276" s="2545"/>
      <c r="E276" s="2545"/>
      <c r="F276" s="2546"/>
    </row>
    <row r="277" spans="2:6" ht="12.75" customHeight="1">
      <c r="B277" s="2533"/>
      <c r="C277" s="364">
        <v>2023</v>
      </c>
      <c r="D277" s="364">
        <v>2024</v>
      </c>
      <c r="E277" s="364">
        <v>2025</v>
      </c>
      <c r="F277" s="364">
        <v>2026</v>
      </c>
    </row>
    <row r="278" spans="2:6" ht="9" customHeight="1" thickBot="1">
      <c r="B278" s="2534"/>
      <c r="C278" s="365" t="s">
        <v>22</v>
      </c>
      <c r="D278" s="365" t="s">
        <v>23</v>
      </c>
      <c r="E278" s="365" t="s">
        <v>23</v>
      </c>
      <c r="F278" s="365" t="s">
        <v>23</v>
      </c>
    </row>
    <row r="279" spans="2:6" ht="15" thickBot="1">
      <c r="B279" s="368" t="s">
        <v>629</v>
      </c>
      <c r="C279" s="369">
        <f>C280+C281+C282+C283</f>
        <v>0</v>
      </c>
      <c r="D279" s="369">
        <f>D280+D281+D282+D283</f>
        <v>0</v>
      </c>
      <c r="E279" s="369">
        <f>E280+E281+E282+E283</f>
        <v>0</v>
      </c>
      <c r="F279" s="369">
        <f>F280+F281+F282+F283</f>
        <v>0</v>
      </c>
    </row>
    <row r="280" spans="2:6" ht="15" thickBot="1">
      <c r="B280" s="370" t="s">
        <v>608</v>
      </c>
      <c r="C280" s="369"/>
      <c r="D280" s="369"/>
      <c r="E280" s="369"/>
      <c r="F280" s="369"/>
    </row>
    <row r="281" spans="2:6" ht="15" thickBot="1">
      <c r="B281" s="370" t="s">
        <v>673</v>
      </c>
      <c r="C281" s="369"/>
      <c r="D281" s="369"/>
      <c r="E281" s="369"/>
      <c r="F281" s="369"/>
    </row>
    <row r="282" spans="2:6" ht="15" thickBot="1">
      <c r="B282" s="370" t="s">
        <v>631</v>
      </c>
      <c r="C282" s="369"/>
      <c r="D282" s="369"/>
      <c r="E282" s="369"/>
      <c r="F282" s="369"/>
    </row>
    <row r="283" spans="2:6" ht="15" thickBot="1">
      <c r="B283" s="370" t="s">
        <v>632</v>
      </c>
      <c r="C283" s="369"/>
      <c r="D283" s="369"/>
      <c r="E283" s="369"/>
      <c r="F283" s="369"/>
    </row>
    <row r="284" spans="2:6" ht="15" thickBot="1">
      <c r="B284" s="368" t="s">
        <v>633</v>
      </c>
      <c r="C284" s="372">
        <f>C285+C286+C287+C288</f>
        <v>0</v>
      </c>
      <c r="D284" s="372">
        <f>D285+D286+D287+D288</f>
        <v>18000</v>
      </c>
      <c r="E284" s="372">
        <f>E285+E286+E287+E288</f>
        <v>0</v>
      </c>
      <c r="F284" s="372">
        <f>F285+F286+F287+F288</f>
        <v>0</v>
      </c>
    </row>
    <row r="285" spans="2:6" ht="15" thickBot="1">
      <c r="B285" s="370" t="s">
        <v>608</v>
      </c>
      <c r="C285" s="372"/>
      <c r="D285" s="372">
        <v>18000</v>
      </c>
      <c r="E285" s="372">
        <v>0</v>
      </c>
      <c r="F285" s="372"/>
    </row>
    <row r="286" spans="2:6" ht="15" thickBot="1">
      <c r="B286" s="370" t="s">
        <v>673</v>
      </c>
      <c r="C286" s="372"/>
      <c r="D286" s="372"/>
      <c r="E286" s="372"/>
      <c r="F286" s="372"/>
    </row>
    <row r="287" spans="2:6" ht="15" thickBot="1">
      <c r="B287" s="370" t="s">
        <v>631</v>
      </c>
      <c r="C287" s="372"/>
      <c r="D287" s="372"/>
      <c r="E287" s="372"/>
      <c r="F287" s="372"/>
    </row>
    <row r="288" spans="2:6" ht="15" thickBot="1">
      <c r="B288" s="370" t="s">
        <v>632</v>
      </c>
      <c r="C288" s="372"/>
      <c r="D288" s="372"/>
      <c r="E288" s="372"/>
      <c r="F288" s="372"/>
    </row>
    <row r="289" spans="2:6" ht="15" thickBot="1">
      <c r="B289" s="376" t="s">
        <v>788</v>
      </c>
      <c r="C289" s="372">
        <f>C279+C284</f>
        <v>0</v>
      </c>
      <c r="D289" s="372">
        <f>D279+D284</f>
        <v>18000</v>
      </c>
      <c r="E289" s="372">
        <f>E279+E284</f>
        <v>0</v>
      </c>
      <c r="F289" s="372">
        <f>F279+F284</f>
        <v>0</v>
      </c>
    </row>
    <row r="290" spans="2:6" ht="34.5" thickBot="1">
      <c r="B290" s="363" t="s">
        <v>790</v>
      </c>
      <c r="C290" s="390" t="s">
        <v>3406</v>
      </c>
      <c r="D290" s="388" t="s">
        <v>624</v>
      </c>
      <c r="E290" s="2547"/>
      <c r="F290" s="2526"/>
    </row>
    <row r="291" spans="2:6" ht="23.25" customHeight="1" thickBot="1">
      <c r="B291" s="357" t="s">
        <v>599</v>
      </c>
      <c r="C291" s="3568" t="s">
        <v>3409</v>
      </c>
      <c r="D291" s="2504"/>
      <c r="E291" s="2504"/>
      <c r="F291" s="2505"/>
    </row>
    <row r="292" spans="2:6" ht="15" thickBot="1">
      <c r="B292" s="357" t="s">
        <v>21</v>
      </c>
      <c r="C292" s="2530" t="s">
        <v>161</v>
      </c>
      <c r="D292" s="2531"/>
      <c r="E292" s="2531"/>
      <c r="F292" s="2532"/>
    </row>
    <row r="293" spans="2:6" ht="12.75" customHeight="1">
      <c r="B293" s="2533"/>
      <c r="C293" s="364">
        <v>2023</v>
      </c>
      <c r="D293" s="364">
        <v>2024</v>
      </c>
      <c r="E293" s="364">
        <v>2025</v>
      </c>
      <c r="F293" s="364">
        <v>2026</v>
      </c>
    </row>
    <row r="294" spans="2:6" ht="9" customHeight="1" thickBot="1">
      <c r="B294" s="2534"/>
      <c r="C294" s="365" t="s">
        <v>22</v>
      </c>
      <c r="D294" s="365" t="s">
        <v>23</v>
      </c>
      <c r="E294" s="365" t="s">
        <v>23</v>
      </c>
      <c r="F294" s="365" t="s">
        <v>23</v>
      </c>
    </row>
    <row r="295" spans="2:6" ht="15" thickBot="1">
      <c r="B295" s="357" t="s">
        <v>33</v>
      </c>
      <c r="C295" s="357"/>
      <c r="D295" s="391">
        <v>1</v>
      </c>
      <c r="E295" s="355">
        <v>0</v>
      </c>
      <c r="F295" s="357">
        <v>0</v>
      </c>
    </row>
    <row r="296" spans="2:6" ht="15" thickBot="1">
      <c r="B296" s="357" t="s">
        <v>602</v>
      </c>
      <c r="C296" s="366">
        <f>C314</f>
        <v>0</v>
      </c>
      <c r="D296" s="366">
        <f>D314</f>
        <v>4000</v>
      </c>
      <c r="E296" s="366">
        <f>E314</f>
        <v>0</v>
      </c>
      <c r="F296" s="366">
        <f>F314</f>
        <v>0</v>
      </c>
    </row>
    <row r="297" spans="2:6" ht="15" thickBot="1">
      <c r="B297" s="357" t="s">
        <v>603</v>
      </c>
      <c r="C297" s="366" t="e">
        <f>C296/C295</f>
        <v>#DIV/0!</v>
      </c>
      <c r="D297" s="366">
        <f>D296/D295</f>
        <v>4000</v>
      </c>
      <c r="E297" s="366" t="e">
        <f>E296/E295</f>
        <v>#DIV/0!</v>
      </c>
      <c r="F297" s="366" t="e">
        <f>F296/F295</f>
        <v>#DIV/0!</v>
      </c>
    </row>
    <row r="298" spans="2:6" ht="15" thickBot="1">
      <c r="B298" s="357" t="s">
        <v>604</v>
      </c>
      <c r="C298" s="355" t="s">
        <v>627</v>
      </c>
      <c r="D298" s="367" t="e">
        <f t="shared" ref="D298:F300" si="9">D295/C295-1</f>
        <v>#DIV/0!</v>
      </c>
      <c r="E298" s="367">
        <f t="shared" si="9"/>
        <v>-1</v>
      </c>
      <c r="F298" s="367" t="e">
        <f t="shared" si="9"/>
        <v>#DIV/0!</v>
      </c>
    </row>
    <row r="299" spans="2:6" ht="15" thickBot="1">
      <c r="B299" s="357" t="s">
        <v>605</v>
      </c>
      <c r="C299" s="355" t="s">
        <v>627</v>
      </c>
      <c r="D299" s="367" t="e">
        <f t="shared" si="9"/>
        <v>#DIV/0!</v>
      </c>
      <c r="E299" s="367">
        <f t="shared" si="9"/>
        <v>-1</v>
      </c>
      <c r="F299" s="367" t="e">
        <f t="shared" si="9"/>
        <v>#DIV/0!</v>
      </c>
    </row>
    <row r="300" spans="2:6" ht="15" thickBot="1">
      <c r="B300" s="357" t="s">
        <v>47</v>
      </c>
      <c r="C300" s="355" t="s">
        <v>627</v>
      </c>
      <c r="D300" s="367" t="e">
        <f t="shared" si="9"/>
        <v>#DIV/0!</v>
      </c>
      <c r="E300" s="367" t="e">
        <f t="shared" si="9"/>
        <v>#DIV/0!</v>
      </c>
      <c r="F300" s="367" t="e">
        <f t="shared" si="9"/>
        <v>#DIV/0!</v>
      </c>
    </row>
    <row r="301" spans="2:6" ht="15" thickBot="1">
      <c r="B301" s="2544" t="s">
        <v>836</v>
      </c>
      <c r="C301" s="2545"/>
      <c r="D301" s="2545"/>
      <c r="E301" s="2545"/>
      <c r="F301" s="2546"/>
    </row>
    <row r="302" spans="2:6" ht="12.75" customHeight="1">
      <c r="B302" s="2533"/>
      <c r="C302" s="364">
        <v>2023</v>
      </c>
      <c r="D302" s="364">
        <v>2024</v>
      </c>
      <c r="E302" s="364">
        <v>2025</v>
      </c>
      <c r="F302" s="364">
        <v>2026</v>
      </c>
    </row>
    <row r="303" spans="2:6" ht="9" customHeight="1" thickBot="1">
      <c r="B303" s="2534"/>
      <c r="C303" s="365" t="s">
        <v>22</v>
      </c>
      <c r="D303" s="365" t="s">
        <v>23</v>
      </c>
      <c r="E303" s="365" t="s">
        <v>23</v>
      </c>
      <c r="F303" s="365" t="s">
        <v>23</v>
      </c>
    </row>
    <row r="304" spans="2:6" ht="15" thickBot="1">
      <c r="B304" s="368" t="s">
        <v>629</v>
      </c>
      <c r="C304" s="369">
        <f>C305+C306+C307+C308</f>
        <v>0</v>
      </c>
      <c r="D304" s="369">
        <f>D305+D306+D307+D308</f>
        <v>0</v>
      </c>
      <c r="E304" s="369">
        <f>E305+E306+E307+E308</f>
        <v>0</v>
      </c>
      <c r="F304" s="369">
        <f>F305+F306+F307+F308</f>
        <v>0</v>
      </c>
    </row>
    <row r="305" spans="2:6" ht="15" thickBot="1">
      <c r="B305" s="370" t="s">
        <v>608</v>
      </c>
      <c r="C305" s="369"/>
      <c r="D305" s="369"/>
      <c r="E305" s="369"/>
      <c r="F305" s="369"/>
    </row>
    <row r="306" spans="2:6" ht="15" thickBot="1">
      <c r="B306" s="370" t="s">
        <v>673</v>
      </c>
      <c r="C306" s="369"/>
      <c r="D306" s="369"/>
      <c r="E306" s="369"/>
      <c r="F306" s="369"/>
    </row>
    <row r="307" spans="2:6" ht="15" thickBot="1">
      <c r="B307" s="370" t="s">
        <v>631</v>
      </c>
      <c r="C307" s="369"/>
      <c r="D307" s="369"/>
      <c r="E307" s="369"/>
      <c r="F307" s="369"/>
    </row>
    <row r="308" spans="2:6" ht="15" thickBot="1">
      <c r="B308" s="370" t="s">
        <v>632</v>
      </c>
      <c r="C308" s="369"/>
      <c r="D308" s="369"/>
      <c r="E308" s="369"/>
      <c r="F308" s="369"/>
    </row>
    <row r="309" spans="2:6" ht="15" thickBot="1">
      <c r="B309" s="368" t="s">
        <v>633</v>
      </c>
      <c r="C309" s="372">
        <f>C310+C311+C312+C313</f>
        <v>0</v>
      </c>
      <c r="D309" s="372">
        <f>D310+D311+D312+D313</f>
        <v>4000</v>
      </c>
      <c r="E309" s="372">
        <f>E310+E311+E312+E313</f>
        <v>0</v>
      </c>
      <c r="F309" s="372">
        <f>F310+F311+F312+F313</f>
        <v>0</v>
      </c>
    </row>
    <row r="310" spans="2:6" ht="15" thickBot="1">
      <c r="B310" s="370" t="s">
        <v>608</v>
      </c>
      <c r="C310" s="372"/>
      <c r="D310" s="372">
        <v>4000</v>
      </c>
      <c r="E310" s="372">
        <v>0</v>
      </c>
      <c r="F310" s="372"/>
    </row>
    <row r="311" spans="2:6" ht="15" thickBot="1">
      <c r="B311" s="370" t="s">
        <v>673</v>
      </c>
      <c r="C311" s="372"/>
      <c r="D311" s="372"/>
      <c r="E311" s="372"/>
      <c r="F311" s="372"/>
    </row>
    <row r="312" spans="2:6" ht="15" thickBot="1">
      <c r="B312" s="370" t="s">
        <v>631</v>
      </c>
      <c r="C312" s="372"/>
      <c r="D312" s="372"/>
      <c r="E312" s="372"/>
      <c r="F312" s="372"/>
    </row>
    <row r="313" spans="2:6" ht="15" thickBot="1">
      <c r="B313" s="370" t="s">
        <v>632</v>
      </c>
      <c r="C313" s="372"/>
      <c r="D313" s="372"/>
      <c r="E313" s="372"/>
      <c r="F313" s="372"/>
    </row>
    <row r="314" spans="2:6" ht="15" thickBot="1">
      <c r="B314" s="376" t="s">
        <v>794</v>
      </c>
      <c r="C314" s="372">
        <f>C304+C309</f>
        <v>0</v>
      </c>
      <c r="D314" s="372">
        <f>D304+D309</f>
        <v>4000</v>
      </c>
      <c r="E314" s="372">
        <f>E304+E309</f>
        <v>0</v>
      </c>
      <c r="F314" s="372">
        <f>F304+F309</f>
        <v>0</v>
      </c>
    </row>
    <row r="315" spans="2:6" ht="15" thickBot="1">
      <c r="B315" s="2521" t="s">
        <v>66</v>
      </c>
      <c r="C315" s="2522"/>
      <c r="D315" s="2522"/>
      <c r="E315" s="2522"/>
      <c r="F315" s="2523"/>
    </row>
    <row r="316" spans="2:6" ht="15" thickBot="1">
      <c r="B316" s="2521" t="s">
        <v>728</v>
      </c>
      <c r="C316" s="2522"/>
      <c r="D316" s="2522"/>
      <c r="E316" s="2522"/>
      <c r="F316" s="2523"/>
    </row>
    <row r="317" spans="2:6" ht="15" thickBot="1">
      <c r="B317" s="363" t="s">
        <v>620</v>
      </c>
      <c r="C317" s="2558"/>
      <c r="D317" s="2559"/>
      <c r="E317" s="2559"/>
      <c r="F317" s="2560"/>
    </row>
    <row r="318" spans="2:6" ht="30.75" customHeight="1" thickBot="1">
      <c r="B318" s="363" t="s">
        <v>622</v>
      </c>
      <c r="C318" s="390" t="s">
        <v>837</v>
      </c>
      <c r="D318" s="392" t="s">
        <v>624</v>
      </c>
      <c r="E318" s="2547" t="s">
        <v>838</v>
      </c>
      <c r="F318" s="2526"/>
    </row>
    <row r="319" spans="2:6" ht="15.75" customHeight="1" thickBot="1">
      <c r="B319" s="384"/>
      <c r="C319" s="2503"/>
      <c r="D319" s="2504"/>
      <c r="E319" s="2504"/>
      <c r="F319" s="2505"/>
    </row>
    <row r="320" spans="2:6" ht="17.25" customHeight="1" thickBot="1">
      <c r="B320" s="357" t="s">
        <v>599</v>
      </c>
      <c r="C320" s="2503" t="s">
        <v>837</v>
      </c>
      <c r="D320" s="2504"/>
      <c r="E320" s="2504"/>
      <c r="F320" s="2505"/>
    </row>
    <row r="321" spans="2:6" ht="15" thickBot="1">
      <c r="B321" s="357" t="s">
        <v>21</v>
      </c>
      <c r="C321" s="2530" t="s">
        <v>839</v>
      </c>
      <c r="D321" s="2531"/>
      <c r="E321" s="2531"/>
      <c r="F321" s="2532"/>
    </row>
    <row r="322" spans="2:6" ht="12.75" customHeight="1">
      <c r="B322" s="2533"/>
      <c r="C322" s="364">
        <v>2023</v>
      </c>
      <c r="D322" s="364">
        <v>2024</v>
      </c>
      <c r="E322" s="364">
        <v>2025</v>
      </c>
      <c r="F322" s="364">
        <v>2026</v>
      </c>
    </row>
    <row r="323" spans="2:6" ht="9" customHeight="1" thickBot="1">
      <c r="B323" s="2534"/>
      <c r="C323" s="365" t="s">
        <v>22</v>
      </c>
      <c r="D323" s="365" t="s">
        <v>23</v>
      </c>
      <c r="E323" s="365" t="s">
        <v>23</v>
      </c>
      <c r="F323" s="365" t="s">
        <v>23</v>
      </c>
    </row>
    <row r="324" spans="2:6" ht="15" thickBot="1">
      <c r="B324" s="357" t="s">
        <v>33</v>
      </c>
      <c r="C324" s="366">
        <v>1</v>
      </c>
      <c r="D324" s="366"/>
      <c r="E324" s="366"/>
      <c r="F324" s="366"/>
    </row>
    <row r="325" spans="2:6" ht="15" thickBot="1">
      <c r="B325" s="357" t="s">
        <v>602</v>
      </c>
      <c r="C325" s="366">
        <f>C343</f>
        <v>1200</v>
      </c>
      <c r="D325" s="366">
        <f>D343</f>
        <v>0</v>
      </c>
      <c r="E325" s="366">
        <f>E388-E350</f>
        <v>0</v>
      </c>
      <c r="F325" s="366">
        <f>F343</f>
        <v>0</v>
      </c>
    </row>
    <row r="326" spans="2:6" ht="15" thickBot="1">
      <c r="B326" s="357" t="s">
        <v>603</v>
      </c>
      <c r="C326" s="366">
        <f>C325/C324</f>
        <v>1200</v>
      </c>
      <c r="D326" s="366" t="e">
        <f>D325/D324</f>
        <v>#DIV/0!</v>
      </c>
      <c r="E326" s="366" t="e">
        <f>E325/E324</f>
        <v>#DIV/0!</v>
      </c>
      <c r="F326" s="366" t="e">
        <f>F325/F324</f>
        <v>#DIV/0!</v>
      </c>
    </row>
    <row r="327" spans="2:6" ht="15" thickBot="1">
      <c r="B327" s="357" t="s">
        <v>604</v>
      </c>
      <c r="C327" s="355" t="s">
        <v>627</v>
      </c>
      <c r="D327" s="367">
        <f t="shared" ref="D327:F329" si="10">D324/C324-1</f>
        <v>-1</v>
      </c>
      <c r="E327" s="367" t="e">
        <f t="shared" si="10"/>
        <v>#DIV/0!</v>
      </c>
      <c r="F327" s="367" t="e">
        <f t="shared" si="10"/>
        <v>#DIV/0!</v>
      </c>
    </row>
    <row r="328" spans="2:6" ht="15" thickBot="1">
      <c r="B328" s="357" t="s">
        <v>605</v>
      </c>
      <c r="C328" s="355" t="s">
        <v>627</v>
      </c>
      <c r="D328" s="367">
        <f t="shared" si="10"/>
        <v>-1</v>
      </c>
      <c r="E328" s="367" t="e">
        <f t="shared" si="10"/>
        <v>#DIV/0!</v>
      </c>
      <c r="F328" s="367" t="e">
        <f t="shared" si="10"/>
        <v>#DIV/0!</v>
      </c>
    </row>
    <row r="329" spans="2:6" ht="15" thickBot="1">
      <c r="B329" s="357" t="s">
        <v>47</v>
      </c>
      <c r="C329" s="355" t="s">
        <v>627</v>
      </c>
      <c r="D329" s="367" t="e">
        <f t="shared" si="10"/>
        <v>#DIV/0!</v>
      </c>
      <c r="E329" s="367" t="e">
        <f t="shared" si="10"/>
        <v>#DIV/0!</v>
      </c>
      <c r="F329" s="367" t="e">
        <f t="shared" si="10"/>
        <v>#DIV/0!</v>
      </c>
    </row>
    <row r="330" spans="2:6" ht="15" thickBot="1">
      <c r="B330" s="2544" t="s">
        <v>818</v>
      </c>
      <c r="C330" s="2545"/>
      <c r="D330" s="2545"/>
      <c r="E330" s="2545"/>
      <c r="F330" s="2546"/>
    </row>
    <row r="331" spans="2:6" ht="12.75" customHeight="1">
      <c r="B331" s="2533"/>
      <c r="C331" s="364">
        <v>2023</v>
      </c>
      <c r="D331" s="364">
        <v>2024</v>
      </c>
      <c r="E331" s="364">
        <v>2025</v>
      </c>
      <c r="F331" s="364">
        <v>2026</v>
      </c>
    </row>
    <row r="332" spans="2:6" ht="9" customHeight="1" thickBot="1">
      <c r="B332" s="2534"/>
      <c r="C332" s="365" t="s">
        <v>22</v>
      </c>
      <c r="D332" s="365" t="s">
        <v>23</v>
      </c>
      <c r="E332" s="365" t="s">
        <v>23</v>
      </c>
      <c r="F332" s="365" t="s">
        <v>23</v>
      </c>
    </row>
    <row r="333" spans="2:6" ht="15" thickBot="1">
      <c r="B333" s="368" t="s">
        <v>629</v>
      </c>
      <c r="C333" s="369">
        <f>C334+C335+C336+C337</f>
        <v>0</v>
      </c>
      <c r="D333" s="369">
        <f>D334+D335+D336+D337</f>
        <v>0</v>
      </c>
      <c r="E333" s="369">
        <f>E334+E335+E336+E337</f>
        <v>0</v>
      </c>
      <c r="F333" s="369">
        <f>F334+F335+F336+F337</f>
        <v>0</v>
      </c>
    </row>
    <row r="334" spans="2:6" ht="15" thickBot="1">
      <c r="B334" s="370" t="s">
        <v>608</v>
      </c>
      <c r="C334" s="369"/>
      <c r="D334" s="369"/>
      <c r="E334" s="369"/>
      <c r="F334" s="369"/>
    </row>
    <row r="335" spans="2:6" ht="15" thickBot="1">
      <c r="B335" s="370" t="s">
        <v>673</v>
      </c>
      <c r="C335" s="369"/>
      <c r="D335" s="369"/>
      <c r="E335" s="369"/>
      <c r="F335" s="369"/>
    </row>
    <row r="336" spans="2:6" ht="15" thickBot="1">
      <c r="B336" s="370" t="s">
        <v>631</v>
      </c>
      <c r="C336" s="369"/>
      <c r="D336" s="369"/>
      <c r="E336" s="369"/>
      <c r="F336" s="369"/>
    </row>
    <row r="337" spans="2:6" ht="15" thickBot="1">
      <c r="B337" s="370" t="s">
        <v>632</v>
      </c>
      <c r="C337" s="369"/>
      <c r="D337" s="369"/>
      <c r="E337" s="369"/>
      <c r="F337" s="369"/>
    </row>
    <row r="338" spans="2:6" ht="15" thickBot="1">
      <c r="B338" s="368" t="s">
        <v>633</v>
      </c>
      <c r="C338" s="372">
        <f>C339+C340+C341+C342</f>
        <v>1200</v>
      </c>
      <c r="D338" s="372">
        <f>D339+D340+D341+D342</f>
        <v>0</v>
      </c>
      <c r="E338" s="372">
        <f>E339+E340+E341+E342</f>
        <v>0</v>
      </c>
      <c r="F338" s="372">
        <f>F339+F340+F341+F342</f>
        <v>0</v>
      </c>
    </row>
    <row r="339" spans="2:6" ht="15" thickBot="1">
      <c r="B339" s="370" t="s">
        <v>608</v>
      </c>
      <c r="C339" s="372">
        <v>1200</v>
      </c>
      <c r="D339" s="369"/>
      <c r="E339" s="369"/>
      <c r="F339" s="369">
        <v>0</v>
      </c>
    </row>
    <row r="340" spans="2:6" ht="15" thickBot="1">
      <c r="B340" s="370" t="s">
        <v>673</v>
      </c>
      <c r="C340" s="372"/>
      <c r="D340" s="369"/>
      <c r="E340" s="369"/>
      <c r="F340" s="369"/>
    </row>
    <row r="341" spans="2:6" ht="15" thickBot="1">
      <c r="B341" s="370" t="s">
        <v>631</v>
      </c>
      <c r="C341" s="372"/>
      <c r="D341" s="369"/>
      <c r="E341" s="369"/>
      <c r="F341" s="369"/>
    </row>
    <row r="342" spans="2:6" ht="15" thickBot="1">
      <c r="B342" s="370" t="s">
        <v>632</v>
      </c>
      <c r="C342" s="372"/>
      <c r="D342" s="369"/>
      <c r="E342" s="369"/>
      <c r="F342" s="369"/>
    </row>
    <row r="343" spans="2:6" ht="15" thickBot="1">
      <c r="B343" s="385" t="s">
        <v>616</v>
      </c>
      <c r="C343" s="372">
        <f>C333+C338</f>
        <v>1200</v>
      </c>
      <c r="D343" s="372">
        <f>D333+D338</f>
        <v>0</v>
      </c>
      <c r="E343" s="372">
        <f>E333+E338</f>
        <v>0</v>
      </c>
      <c r="F343" s="372">
        <f>F333+F338</f>
        <v>0</v>
      </c>
    </row>
    <row r="344" spans="2:6" ht="57" thickBot="1">
      <c r="B344" s="363" t="s">
        <v>655</v>
      </c>
      <c r="C344" s="363" t="s">
        <v>840</v>
      </c>
      <c r="D344" s="383" t="s">
        <v>624</v>
      </c>
      <c r="E344" s="2556" t="s">
        <v>841</v>
      </c>
      <c r="F344" s="2557"/>
    </row>
    <row r="345" spans="2:6" ht="17.25" customHeight="1" thickBot="1">
      <c r="B345" s="357" t="s">
        <v>599</v>
      </c>
      <c r="C345" s="2503" t="s">
        <v>840</v>
      </c>
      <c r="D345" s="2504"/>
      <c r="E345" s="2504"/>
      <c r="F345" s="2505"/>
    </row>
    <row r="346" spans="2:6" ht="15" thickBot="1">
      <c r="B346" s="357" t="s">
        <v>21</v>
      </c>
      <c r="C346" s="2530" t="s">
        <v>842</v>
      </c>
      <c r="D346" s="2531"/>
      <c r="E346" s="2531"/>
      <c r="F346" s="2532"/>
    </row>
    <row r="347" spans="2:6" ht="12.75" customHeight="1">
      <c r="B347" s="2533"/>
      <c r="C347" s="364">
        <v>2023</v>
      </c>
      <c r="D347" s="364">
        <v>2024</v>
      </c>
      <c r="E347" s="364">
        <v>2025</v>
      </c>
      <c r="F347" s="364">
        <v>2026</v>
      </c>
    </row>
    <row r="348" spans="2:6" ht="9" customHeight="1" thickBot="1">
      <c r="B348" s="2534"/>
      <c r="C348" s="365" t="s">
        <v>22</v>
      </c>
      <c r="D348" s="365" t="s">
        <v>23</v>
      </c>
      <c r="E348" s="365" t="s">
        <v>23</v>
      </c>
      <c r="F348" s="365" t="s">
        <v>23</v>
      </c>
    </row>
    <row r="349" spans="2:6" ht="15" thickBot="1">
      <c r="B349" s="357" t="s">
        <v>33</v>
      </c>
      <c r="C349" s="357">
        <v>1</v>
      </c>
      <c r="D349" s="357">
        <v>1</v>
      </c>
      <c r="E349" s="357"/>
      <c r="F349" s="357"/>
    </row>
    <row r="350" spans="2:6" ht="15" thickBot="1">
      <c r="B350" s="357" t="s">
        <v>602</v>
      </c>
      <c r="C350" s="366">
        <f>C368</f>
        <v>50000</v>
      </c>
      <c r="D350" s="366">
        <f>D368</f>
        <v>151200</v>
      </c>
      <c r="E350" s="366"/>
      <c r="F350" s="366"/>
    </row>
    <row r="351" spans="2:6" ht="15" thickBot="1">
      <c r="B351" s="357" t="s">
        <v>603</v>
      </c>
      <c r="C351" s="366">
        <f>C350/C349</f>
        <v>50000</v>
      </c>
      <c r="D351" s="366">
        <f>D350/D349</f>
        <v>151200</v>
      </c>
      <c r="E351" s="366" t="e">
        <f>E350/E349</f>
        <v>#DIV/0!</v>
      </c>
      <c r="F351" s="366" t="e">
        <f>F350/F349</f>
        <v>#DIV/0!</v>
      </c>
    </row>
    <row r="352" spans="2:6" ht="15" thickBot="1">
      <c r="B352" s="357" t="s">
        <v>604</v>
      </c>
      <c r="C352" s="355" t="s">
        <v>627</v>
      </c>
      <c r="D352" s="367">
        <f t="shared" ref="D352:F354" si="11">D349/C349-1</f>
        <v>0</v>
      </c>
      <c r="E352" s="367">
        <f t="shared" si="11"/>
        <v>-1</v>
      </c>
      <c r="F352" s="367" t="e">
        <f t="shared" si="11"/>
        <v>#DIV/0!</v>
      </c>
    </row>
    <row r="353" spans="2:6" ht="15" thickBot="1">
      <c r="B353" s="357" t="s">
        <v>605</v>
      </c>
      <c r="C353" s="355" t="s">
        <v>627</v>
      </c>
      <c r="D353" s="367">
        <f t="shared" si="11"/>
        <v>2.024</v>
      </c>
      <c r="E353" s="367">
        <f t="shared" si="11"/>
        <v>-1</v>
      </c>
      <c r="F353" s="367" t="e">
        <f t="shared" si="11"/>
        <v>#DIV/0!</v>
      </c>
    </row>
    <row r="354" spans="2:6" ht="15" thickBot="1">
      <c r="B354" s="357" t="s">
        <v>47</v>
      </c>
      <c r="C354" s="355" t="s">
        <v>627</v>
      </c>
      <c r="D354" s="367">
        <f t="shared" si="11"/>
        <v>2.024</v>
      </c>
      <c r="E354" s="367" t="e">
        <f t="shared" si="11"/>
        <v>#DIV/0!</v>
      </c>
      <c r="F354" s="367" t="e">
        <f t="shared" si="11"/>
        <v>#DIV/0!</v>
      </c>
    </row>
    <row r="355" spans="2:6" ht="15" thickBot="1">
      <c r="B355" s="2544" t="s">
        <v>821</v>
      </c>
      <c r="C355" s="2545"/>
      <c r="D355" s="2545"/>
      <c r="E355" s="2545"/>
      <c r="F355" s="2546"/>
    </row>
    <row r="356" spans="2:6" ht="12.75" customHeight="1">
      <c r="B356" s="2533"/>
      <c r="C356" s="364">
        <v>2023</v>
      </c>
      <c r="D356" s="364">
        <v>2024</v>
      </c>
      <c r="E356" s="364">
        <v>2025</v>
      </c>
      <c r="F356" s="364">
        <v>2026</v>
      </c>
    </row>
    <row r="357" spans="2:6" ht="9" customHeight="1" thickBot="1">
      <c r="B357" s="2534"/>
      <c r="C357" s="365" t="s">
        <v>22</v>
      </c>
      <c r="D357" s="365" t="s">
        <v>23</v>
      </c>
      <c r="E357" s="365" t="s">
        <v>23</v>
      </c>
      <c r="F357" s="365" t="s">
        <v>23</v>
      </c>
    </row>
    <row r="358" spans="2:6" ht="15" thickBot="1">
      <c r="B358" s="368" t="s">
        <v>629</v>
      </c>
      <c r="C358" s="369">
        <f>C359+C360+C361+C362</f>
        <v>0</v>
      </c>
      <c r="D358" s="369">
        <f>D359+D360+D361+D362</f>
        <v>0</v>
      </c>
      <c r="E358" s="369">
        <f>E359+E360+E361+E362</f>
        <v>0</v>
      </c>
      <c r="F358" s="369">
        <f>F359+F360+F361+F362</f>
        <v>0</v>
      </c>
    </row>
    <row r="359" spans="2:6" ht="15" thickBot="1">
      <c r="B359" s="370" t="s">
        <v>608</v>
      </c>
      <c r="C359" s="369"/>
      <c r="D359" s="369"/>
      <c r="E359" s="369"/>
      <c r="F359" s="369"/>
    </row>
    <row r="360" spans="2:6" ht="15" thickBot="1">
      <c r="B360" s="370" t="s">
        <v>673</v>
      </c>
      <c r="C360" s="369"/>
      <c r="D360" s="369"/>
      <c r="E360" s="369"/>
      <c r="F360" s="369"/>
    </row>
    <row r="361" spans="2:6" ht="15" thickBot="1">
      <c r="B361" s="370" t="s">
        <v>631</v>
      </c>
      <c r="C361" s="369"/>
      <c r="D361" s="369"/>
      <c r="E361" s="369"/>
      <c r="F361" s="369"/>
    </row>
    <row r="362" spans="2:6" ht="15" thickBot="1">
      <c r="B362" s="370" t="s">
        <v>632</v>
      </c>
      <c r="C362" s="369"/>
      <c r="D362" s="369"/>
      <c r="E362" s="369"/>
      <c r="F362" s="369"/>
    </row>
    <row r="363" spans="2:6" ht="15" thickBot="1">
      <c r="B363" s="368" t="s">
        <v>633</v>
      </c>
      <c r="C363" s="372">
        <f>C364+C365+C366+C367</f>
        <v>50000</v>
      </c>
      <c r="D363" s="372">
        <f>D364+D365+D366+D367</f>
        <v>151200</v>
      </c>
      <c r="E363" s="372">
        <f>E364+E365+E366+E367</f>
        <v>0</v>
      </c>
      <c r="F363" s="372">
        <f>F364+F365+F366+F367</f>
        <v>0</v>
      </c>
    </row>
    <row r="364" spans="2:6" ht="15" thickBot="1">
      <c r="B364" s="370" t="s">
        <v>608</v>
      </c>
      <c r="C364" s="372">
        <v>50000</v>
      </c>
      <c r="D364" s="369">
        <v>151200</v>
      </c>
      <c r="E364" s="369"/>
      <c r="F364" s="369"/>
    </row>
    <row r="365" spans="2:6" ht="15" thickBot="1">
      <c r="B365" s="370" t="s">
        <v>673</v>
      </c>
      <c r="C365" s="372"/>
      <c r="D365" s="369"/>
      <c r="E365" s="369"/>
      <c r="F365" s="369"/>
    </row>
    <row r="366" spans="2:6" ht="15" thickBot="1">
      <c r="B366" s="370" t="s">
        <v>631</v>
      </c>
      <c r="C366" s="372"/>
      <c r="D366" s="369"/>
      <c r="E366" s="369"/>
      <c r="F366" s="369"/>
    </row>
    <row r="367" spans="2:6" ht="15" thickBot="1">
      <c r="B367" s="370" t="s">
        <v>632</v>
      </c>
      <c r="C367" s="372"/>
      <c r="D367" s="369"/>
      <c r="E367" s="369"/>
      <c r="F367" s="369"/>
    </row>
    <row r="368" spans="2:6" ht="15" thickBot="1">
      <c r="B368" s="385" t="s">
        <v>699</v>
      </c>
      <c r="C368" s="372">
        <f>C358+C363</f>
        <v>50000</v>
      </c>
      <c r="D368" s="372">
        <f>D358+D363</f>
        <v>151200</v>
      </c>
      <c r="E368" s="372">
        <f>E358+E363</f>
        <v>0</v>
      </c>
      <c r="F368" s="372">
        <f>F358+F363</f>
        <v>0</v>
      </c>
    </row>
    <row r="369" spans="2:6" ht="68.25" thickBot="1">
      <c r="B369" s="363" t="s">
        <v>663</v>
      </c>
      <c r="C369" s="390" t="s">
        <v>843</v>
      </c>
      <c r="D369" s="388" t="s">
        <v>624</v>
      </c>
      <c r="E369" s="2547" t="s">
        <v>844</v>
      </c>
      <c r="F369" s="2526"/>
    </row>
    <row r="370" spans="2:6" ht="24.75" customHeight="1" thickBot="1">
      <c r="B370" s="357" t="s">
        <v>599</v>
      </c>
      <c r="C370" s="2503" t="s">
        <v>843</v>
      </c>
      <c r="D370" s="2504"/>
      <c r="E370" s="2504"/>
      <c r="F370" s="2505"/>
    </row>
    <row r="371" spans="2:6" ht="15" thickBot="1">
      <c r="B371" s="357" t="s">
        <v>21</v>
      </c>
      <c r="C371" s="2530" t="s">
        <v>845</v>
      </c>
      <c r="D371" s="2531"/>
      <c r="E371" s="2531"/>
      <c r="F371" s="2532"/>
    </row>
    <row r="372" spans="2:6" ht="12.75" customHeight="1">
      <c r="B372" s="2533"/>
      <c r="C372" s="364">
        <v>2023</v>
      </c>
      <c r="D372" s="364">
        <v>2024</v>
      </c>
      <c r="E372" s="364">
        <v>2025</v>
      </c>
      <c r="F372" s="364">
        <v>2026</v>
      </c>
    </row>
    <row r="373" spans="2:6" ht="9" customHeight="1" thickBot="1">
      <c r="B373" s="2534"/>
      <c r="C373" s="365" t="s">
        <v>22</v>
      </c>
      <c r="D373" s="365" t="s">
        <v>23</v>
      </c>
      <c r="E373" s="365" t="s">
        <v>23</v>
      </c>
      <c r="F373" s="365" t="s">
        <v>23</v>
      </c>
    </row>
    <row r="374" spans="2:6" ht="15" thickBot="1">
      <c r="B374" s="357" t="s">
        <v>33</v>
      </c>
      <c r="C374" s="357">
        <v>1</v>
      </c>
      <c r="D374" s="357"/>
      <c r="E374" s="357"/>
      <c r="F374" s="357"/>
    </row>
    <row r="375" spans="2:6" ht="15" thickBot="1">
      <c r="B375" s="357" t="s">
        <v>602</v>
      </c>
      <c r="C375" s="366">
        <f>C393</f>
        <v>110000</v>
      </c>
      <c r="D375" s="366">
        <f>D393</f>
        <v>0</v>
      </c>
      <c r="E375" s="366">
        <f>E393</f>
        <v>0</v>
      </c>
      <c r="F375" s="366">
        <f>F393</f>
        <v>0</v>
      </c>
    </row>
    <row r="376" spans="2:6" ht="15" thickBot="1">
      <c r="B376" s="357" t="s">
        <v>603</v>
      </c>
      <c r="C376" s="366">
        <f>C375/C374</f>
        <v>110000</v>
      </c>
      <c r="D376" s="366" t="e">
        <f>D375/D374</f>
        <v>#DIV/0!</v>
      </c>
      <c r="E376" s="366" t="e">
        <f>E375/E374</f>
        <v>#DIV/0!</v>
      </c>
      <c r="F376" s="366" t="e">
        <f>F375/F374</f>
        <v>#DIV/0!</v>
      </c>
    </row>
    <row r="377" spans="2:6" ht="15" thickBot="1">
      <c r="B377" s="357" t="s">
        <v>604</v>
      </c>
      <c r="C377" s="355" t="s">
        <v>627</v>
      </c>
      <c r="D377" s="367">
        <f t="shared" ref="D377:F379" si="12">D374/C374-1</f>
        <v>-1</v>
      </c>
      <c r="E377" s="367" t="e">
        <f t="shared" si="12"/>
        <v>#DIV/0!</v>
      </c>
      <c r="F377" s="367" t="e">
        <f t="shared" si="12"/>
        <v>#DIV/0!</v>
      </c>
    </row>
    <row r="378" spans="2:6" ht="15" thickBot="1">
      <c r="B378" s="357" t="s">
        <v>605</v>
      </c>
      <c r="C378" s="355" t="s">
        <v>627</v>
      </c>
      <c r="D378" s="367">
        <f t="shared" si="12"/>
        <v>-1</v>
      </c>
      <c r="E378" s="367" t="e">
        <f t="shared" si="12"/>
        <v>#DIV/0!</v>
      </c>
      <c r="F378" s="367" t="e">
        <f t="shared" si="12"/>
        <v>#DIV/0!</v>
      </c>
    </row>
    <row r="379" spans="2:6" ht="15" thickBot="1">
      <c r="B379" s="357" t="s">
        <v>47</v>
      </c>
      <c r="C379" s="355" t="s">
        <v>627</v>
      </c>
      <c r="D379" s="367" t="e">
        <f t="shared" si="12"/>
        <v>#DIV/0!</v>
      </c>
      <c r="E379" s="367" t="e">
        <f t="shared" si="12"/>
        <v>#DIV/0!</v>
      </c>
      <c r="F379" s="367" t="e">
        <f t="shared" si="12"/>
        <v>#DIV/0!</v>
      </c>
    </row>
    <row r="380" spans="2:6" ht="15" thickBot="1">
      <c r="B380" s="2544" t="s">
        <v>825</v>
      </c>
      <c r="C380" s="2545"/>
      <c r="D380" s="2545"/>
      <c r="E380" s="2545"/>
      <c r="F380" s="2546"/>
    </row>
    <row r="381" spans="2:6" ht="12.75" customHeight="1">
      <c r="B381" s="2533"/>
      <c r="C381" s="364">
        <v>2023</v>
      </c>
      <c r="D381" s="364">
        <v>2024</v>
      </c>
      <c r="E381" s="364">
        <v>2025</v>
      </c>
      <c r="F381" s="364">
        <v>2026</v>
      </c>
    </row>
    <row r="382" spans="2:6" ht="9" customHeight="1" thickBot="1">
      <c r="B382" s="2534"/>
      <c r="C382" s="365" t="s">
        <v>22</v>
      </c>
      <c r="D382" s="365" t="s">
        <v>23</v>
      </c>
      <c r="E382" s="365" t="s">
        <v>23</v>
      </c>
      <c r="F382" s="365" t="s">
        <v>23</v>
      </c>
    </row>
    <row r="383" spans="2:6" ht="15" thickBot="1">
      <c r="B383" s="368" t="s">
        <v>629</v>
      </c>
      <c r="C383" s="369">
        <f>C384+C385+C386+C387</f>
        <v>0</v>
      </c>
      <c r="D383" s="369">
        <f>D384+D385+D386+D387</f>
        <v>0</v>
      </c>
      <c r="E383" s="369">
        <f>E384+E385+E386+E387</f>
        <v>0</v>
      </c>
      <c r="F383" s="369">
        <f>F384+F385+F386+F387</f>
        <v>0</v>
      </c>
    </row>
    <row r="384" spans="2:6" ht="15" thickBot="1">
      <c r="B384" s="370" t="s">
        <v>608</v>
      </c>
      <c r="C384" s="369"/>
      <c r="D384" s="369"/>
      <c r="E384" s="369"/>
      <c r="F384" s="369"/>
    </row>
    <row r="385" spans="2:6" ht="15" thickBot="1">
      <c r="B385" s="370" t="s">
        <v>673</v>
      </c>
      <c r="C385" s="369"/>
      <c r="D385" s="369"/>
      <c r="E385" s="369"/>
      <c r="F385" s="369"/>
    </row>
    <row r="386" spans="2:6" ht="15" thickBot="1">
      <c r="B386" s="370" t="s">
        <v>631</v>
      </c>
      <c r="C386" s="369"/>
      <c r="D386" s="369"/>
      <c r="E386" s="369"/>
      <c r="F386" s="369"/>
    </row>
    <row r="387" spans="2:6" ht="15" thickBot="1">
      <c r="B387" s="370" t="s">
        <v>632</v>
      </c>
      <c r="C387" s="369"/>
      <c r="D387" s="369"/>
      <c r="E387" s="369"/>
      <c r="F387" s="369"/>
    </row>
    <row r="388" spans="2:6" ht="15" thickBot="1">
      <c r="B388" s="368" t="s">
        <v>633</v>
      </c>
      <c r="C388" s="372">
        <f>C389+C390+C391+C392</f>
        <v>110000</v>
      </c>
      <c r="D388" s="372">
        <f>D389+D390+D391+D392</f>
        <v>0</v>
      </c>
      <c r="E388" s="372">
        <f>E389+E390+E391+E392</f>
        <v>0</v>
      </c>
      <c r="F388" s="372">
        <f>F389+F390+F391+F392</f>
        <v>0</v>
      </c>
    </row>
    <row r="389" spans="2:6" ht="15" thickBot="1">
      <c r="B389" s="370" t="s">
        <v>608</v>
      </c>
      <c r="C389" s="372">
        <v>110000</v>
      </c>
      <c r="D389" s="369"/>
      <c r="E389" s="369"/>
      <c r="F389" s="369"/>
    </row>
    <row r="390" spans="2:6" ht="15" thickBot="1">
      <c r="B390" s="370" t="s">
        <v>673</v>
      </c>
      <c r="C390" s="372"/>
      <c r="D390" s="369"/>
      <c r="E390" s="369"/>
      <c r="F390" s="369"/>
    </row>
    <row r="391" spans="2:6" ht="15" thickBot="1">
      <c r="B391" s="370" t="s">
        <v>631</v>
      </c>
      <c r="C391" s="372"/>
      <c r="D391" s="369"/>
      <c r="E391" s="369"/>
      <c r="F391" s="369"/>
    </row>
    <row r="392" spans="2:6" ht="15" thickBot="1">
      <c r="B392" s="370" t="s">
        <v>632</v>
      </c>
      <c r="C392" s="372"/>
      <c r="D392" s="369"/>
      <c r="E392" s="369"/>
      <c r="F392" s="369"/>
    </row>
    <row r="393" spans="2:6" ht="15" thickBot="1">
      <c r="B393" s="376" t="s">
        <v>668</v>
      </c>
      <c r="C393" s="372">
        <f>C383+C388</f>
        <v>110000</v>
      </c>
      <c r="D393" s="372">
        <f>D383+D388</f>
        <v>0</v>
      </c>
      <c r="E393" s="372">
        <f>E383+E388</f>
        <v>0</v>
      </c>
      <c r="F393" s="372">
        <f>F383+F388</f>
        <v>0</v>
      </c>
    </row>
    <row r="394" spans="2:6" ht="90.75" thickBot="1">
      <c r="B394" s="389" t="s">
        <v>774</v>
      </c>
      <c r="C394" s="390" t="s">
        <v>846</v>
      </c>
      <c r="D394" s="388" t="s">
        <v>624</v>
      </c>
      <c r="E394" s="2547" t="s">
        <v>847</v>
      </c>
      <c r="F394" s="2526"/>
    </row>
    <row r="395" spans="2:6" ht="20.25" customHeight="1" thickBot="1">
      <c r="B395" s="357" t="s">
        <v>599</v>
      </c>
      <c r="C395" s="2503" t="s">
        <v>846</v>
      </c>
      <c r="D395" s="2504"/>
      <c r="E395" s="2504"/>
      <c r="F395" s="2505"/>
    </row>
    <row r="396" spans="2:6" ht="15" thickBot="1">
      <c r="B396" s="357" t="s">
        <v>21</v>
      </c>
      <c r="C396" s="2530" t="s">
        <v>842</v>
      </c>
      <c r="D396" s="2531"/>
      <c r="E396" s="2531"/>
      <c r="F396" s="2532"/>
    </row>
    <row r="397" spans="2:6" ht="12.75" customHeight="1">
      <c r="B397" s="2533"/>
      <c r="C397" s="364">
        <v>2023</v>
      </c>
      <c r="D397" s="364">
        <v>2024</v>
      </c>
      <c r="E397" s="364">
        <v>2025</v>
      </c>
      <c r="F397" s="364">
        <v>2026</v>
      </c>
    </row>
    <row r="398" spans="2:6" ht="9" customHeight="1" thickBot="1">
      <c r="B398" s="2534"/>
      <c r="C398" s="365" t="s">
        <v>22</v>
      </c>
      <c r="D398" s="365" t="s">
        <v>23</v>
      </c>
      <c r="E398" s="365" t="s">
        <v>23</v>
      </c>
      <c r="F398" s="365" t="s">
        <v>23</v>
      </c>
    </row>
    <row r="399" spans="2:6" ht="15" thickBot="1">
      <c r="B399" s="357" t="s">
        <v>33</v>
      </c>
      <c r="C399" s="357">
        <v>1</v>
      </c>
      <c r="D399" s="357"/>
      <c r="E399" s="357"/>
      <c r="F399" s="357"/>
    </row>
    <row r="400" spans="2:6" ht="15" thickBot="1">
      <c r="B400" s="357" t="s">
        <v>602</v>
      </c>
      <c r="C400" s="366">
        <f>C418</f>
        <v>131320</v>
      </c>
      <c r="D400" s="366">
        <f>D418</f>
        <v>0</v>
      </c>
      <c r="E400" s="366">
        <f>E418</f>
        <v>0</v>
      </c>
      <c r="F400" s="366">
        <f>F418</f>
        <v>0</v>
      </c>
    </row>
    <row r="401" spans="2:6" ht="15" thickBot="1">
      <c r="B401" s="357" t="s">
        <v>603</v>
      </c>
      <c r="C401" s="366">
        <f>C400/C399</f>
        <v>131320</v>
      </c>
      <c r="D401" s="366" t="e">
        <f>D400/D399</f>
        <v>#DIV/0!</v>
      </c>
      <c r="E401" s="366" t="e">
        <f>E400/E399</f>
        <v>#DIV/0!</v>
      </c>
      <c r="F401" s="366" t="e">
        <f>F400/F399</f>
        <v>#DIV/0!</v>
      </c>
    </row>
    <row r="402" spans="2:6" ht="15" thickBot="1">
      <c r="B402" s="357" t="s">
        <v>604</v>
      </c>
      <c r="C402" s="355" t="s">
        <v>627</v>
      </c>
      <c r="D402" s="367">
        <f t="shared" ref="D402:F404" si="13">D399/C399-1</f>
        <v>-1</v>
      </c>
      <c r="E402" s="367" t="e">
        <f t="shared" si="13"/>
        <v>#DIV/0!</v>
      </c>
      <c r="F402" s="367" t="e">
        <f t="shared" si="13"/>
        <v>#DIV/0!</v>
      </c>
    </row>
    <row r="403" spans="2:6" ht="15" thickBot="1">
      <c r="B403" s="357" t="s">
        <v>605</v>
      </c>
      <c r="C403" s="355" t="s">
        <v>627</v>
      </c>
      <c r="D403" s="367">
        <f t="shared" si="13"/>
        <v>-1</v>
      </c>
      <c r="E403" s="367" t="e">
        <f t="shared" si="13"/>
        <v>#DIV/0!</v>
      </c>
      <c r="F403" s="367" t="e">
        <f t="shared" si="13"/>
        <v>#DIV/0!</v>
      </c>
    </row>
    <row r="404" spans="2:6" ht="15" thickBot="1">
      <c r="B404" s="357" t="s">
        <v>47</v>
      </c>
      <c r="C404" s="355" t="s">
        <v>627</v>
      </c>
      <c r="D404" s="367" t="e">
        <f t="shared" si="13"/>
        <v>#DIV/0!</v>
      </c>
      <c r="E404" s="367" t="e">
        <f t="shared" si="13"/>
        <v>#DIV/0!</v>
      </c>
      <c r="F404" s="367" t="e">
        <f t="shared" si="13"/>
        <v>#DIV/0!</v>
      </c>
    </row>
    <row r="405" spans="2:6" ht="15" thickBot="1">
      <c r="B405" s="2544" t="s">
        <v>830</v>
      </c>
      <c r="C405" s="2545"/>
      <c r="D405" s="2545"/>
      <c r="E405" s="2545"/>
      <c r="F405" s="2546"/>
    </row>
    <row r="406" spans="2:6" ht="12.75" customHeight="1">
      <c r="B406" s="2533"/>
      <c r="C406" s="364">
        <v>2023</v>
      </c>
      <c r="D406" s="364">
        <v>2024</v>
      </c>
      <c r="E406" s="364">
        <v>2025</v>
      </c>
      <c r="F406" s="364">
        <v>2026</v>
      </c>
    </row>
    <row r="407" spans="2:6" ht="9" customHeight="1" thickBot="1">
      <c r="B407" s="2534"/>
      <c r="C407" s="365" t="s">
        <v>22</v>
      </c>
      <c r="D407" s="365" t="s">
        <v>23</v>
      </c>
      <c r="E407" s="365" t="s">
        <v>23</v>
      </c>
      <c r="F407" s="365" t="s">
        <v>23</v>
      </c>
    </row>
    <row r="408" spans="2:6" ht="15" thickBot="1">
      <c r="B408" s="368" t="s">
        <v>629</v>
      </c>
      <c r="C408" s="369">
        <f>C409+C410+C411+C412</f>
        <v>0</v>
      </c>
      <c r="D408" s="369">
        <f>D409+D410+D411+D412</f>
        <v>0</v>
      </c>
      <c r="E408" s="369">
        <f>E409+E410+E411+E412</f>
        <v>0</v>
      </c>
      <c r="F408" s="369">
        <f>F409+F410+F411+F412</f>
        <v>0</v>
      </c>
    </row>
    <row r="409" spans="2:6" ht="15" thickBot="1">
      <c r="B409" s="370" t="s">
        <v>608</v>
      </c>
      <c r="C409" s="369"/>
      <c r="D409" s="369"/>
      <c r="E409" s="369"/>
      <c r="F409" s="369"/>
    </row>
    <row r="410" spans="2:6" ht="15" thickBot="1">
      <c r="B410" s="370" t="s">
        <v>673</v>
      </c>
      <c r="C410" s="369"/>
      <c r="D410" s="369"/>
      <c r="E410" s="369"/>
      <c r="F410" s="369"/>
    </row>
    <row r="411" spans="2:6" ht="15" thickBot="1">
      <c r="B411" s="370" t="s">
        <v>631</v>
      </c>
      <c r="C411" s="369"/>
      <c r="D411" s="369"/>
      <c r="E411" s="369"/>
      <c r="F411" s="369"/>
    </row>
    <row r="412" spans="2:6" ht="15" thickBot="1">
      <c r="B412" s="370" t="s">
        <v>632</v>
      </c>
      <c r="C412" s="369"/>
      <c r="D412" s="369"/>
      <c r="E412" s="369"/>
      <c r="F412" s="369"/>
    </row>
    <row r="413" spans="2:6" ht="15" thickBot="1">
      <c r="B413" s="368" t="s">
        <v>633</v>
      </c>
      <c r="C413" s="372">
        <f>C414+C415+C416+C417</f>
        <v>131320</v>
      </c>
      <c r="D413" s="372">
        <f>D414+D415+D416+D417</f>
        <v>0</v>
      </c>
      <c r="E413" s="372">
        <f>E414+E415+E416+E417</f>
        <v>0</v>
      </c>
      <c r="F413" s="372">
        <f>F414+F415+F416+F417</f>
        <v>0</v>
      </c>
    </row>
    <row r="414" spans="2:6" ht="15" thickBot="1">
      <c r="B414" s="370" t="s">
        <v>608</v>
      </c>
      <c r="C414" s="372">
        <v>131320</v>
      </c>
      <c r="D414" s="372"/>
      <c r="E414" s="372"/>
      <c r="F414" s="372"/>
    </row>
    <row r="415" spans="2:6" ht="15" thickBot="1">
      <c r="B415" s="370" t="s">
        <v>673</v>
      </c>
      <c r="C415" s="372"/>
      <c r="D415" s="372"/>
      <c r="E415" s="372"/>
      <c r="F415" s="372"/>
    </row>
    <row r="416" spans="2:6" ht="15" thickBot="1">
      <c r="B416" s="370" t="s">
        <v>631</v>
      </c>
      <c r="C416" s="372"/>
      <c r="D416" s="372"/>
      <c r="E416" s="372"/>
      <c r="F416" s="372"/>
    </row>
    <row r="417" spans="2:6" ht="15" thickBot="1">
      <c r="B417" s="370" t="s">
        <v>632</v>
      </c>
      <c r="C417" s="372"/>
      <c r="D417" s="372"/>
      <c r="E417" s="372"/>
      <c r="F417" s="372"/>
    </row>
    <row r="418" spans="2:6" ht="15" thickBot="1">
      <c r="B418" s="376" t="s">
        <v>778</v>
      </c>
      <c r="C418" s="372">
        <f>C408+C413</f>
        <v>131320</v>
      </c>
      <c r="D418" s="372">
        <f>D408+D413</f>
        <v>0</v>
      </c>
      <c r="E418" s="372">
        <f>E408+E413</f>
        <v>0</v>
      </c>
      <c r="F418" s="372">
        <f>F408+F413</f>
        <v>0</v>
      </c>
    </row>
    <row r="419" spans="2:6" ht="57" thickBot="1">
      <c r="B419" s="363" t="s">
        <v>779</v>
      </c>
      <c r="C419" s="390" t="s">
        <v>848</v>
      </c>
      <c r="D419" s="388" t="s">
        <v>624</v>
      </c>
      <c r="E419" s="2547"/>
      <c r="F419" s="2526"/>
    </row>
    <row r="420" spans="2:6" ht="20.25" customHeight="1" thickBot="1">
      <c r="B420" s="357" t="s">
        <v>599</v>
      </c>
      <c r="C420" s="2503" t="s">
        <v>848</v>
      </c>
      <c r="D420" s="2504"/>
      <c r="E420" s="2504"/>
      <c r="F420" s="2505"/>
    </row>
    <row r="421" spans="2:6" ht="15" thickBot="1">
      <c r="B421" s="357" t="s">
        <v>21</v>
      </c>
      <c r="C421" s="2530" t="s">
        <v>842</v>
      </c>
      <c r="D421" s="2531"/>
      <c r="E421" s="2531"/>
      <c r="F421" s="2532"/>
    </row>
    <row r="422" spans="2:6" ht="12.75" customHeight="1">
      <c r="B422" s="2533"/>
      <c r="C422" s="364">
        <v>2023</v>
      </c>
      <c r="D422" s="364">
        <v>2024</v>
      </c>
      <c r="E422" s="364">
        <v>2025</v>
      </c>
      <c r="F422" s="364">
        <v>2026</v>
      </c>
    </row>
    <row r="423" spans="2:6" ht="9" customHeight="1" thickBot="1">
      <c r="B423" s="2534"/>
      <c r="C423" s="365" t="s">
        <v>22</v>
      </c>
      <c r="D423" s="365" t="s">
        <v>23</v>
      </c>
      <c r="E423" s="365" t="s">
        <v>23</v>
      </c>
      <c r="F423" s="365" t="s">
        <v>23</v>
      </c>
    </row>
    <row r="424" spans="2:6" ht="15" thickBot="1">
      <c r="B424" s="357" t="s">
        <v>33</v>
      </c>
      <c r="C424" s="357"/>
      <c r="D424" s="357">
        <v>1</v>
      </c>
      <c r="E424" s="357"/>
      <c r="F424" s="357"/>
    </row>
    <row r="425" spans="2:6" ht="15" thickBot="1">
      <c r="B425" s="357" t="s">
        <v>602</v>
      </c>
      <c r="C425" s="366">
        <f>C443</f>
        <v>0</v>
      </c>
      <c r="D425" s="366">
        <f>D443</f>
        <v>150000</v>
      </c>
      <c r="E425" s="366">
        <f>E443</f>
        <v>0</v>
      </c>
      <c r="F425" s="366">
        <f>F443</f>
        <v>0</v>
      </c>
    </row>
    <row r="426" spans="2:6" ht="15" thickBot="1">
      <c r="B426" s="357" t="s">
        <v>603</v>
      </c>
      <c r="C426" s="366" t="e">
        <f>C425/C424</f>
        <v>#DIV/0!</v>
      </c>
      <c r="D426" s="366">
        <f>D425/D424</f>
        <v>150000</v>
      </c>
      <c r="E426" s="366" t="e">
        <f>E425/E424</f>
        <v>#DIV/0!</v>
      </c>
      <c r="F426" s="366" t="e">
        <f>F425/F424</f>
        <v>#DIV/0!</v>
      </c>
    </row>
    <row r="427" spans="2:6" ht="15" thickBot="1">
      <c r="B427" s="357" t="s">
        <v>604</v>
      </c>
      <c r="C427" s="355" t="s">
        <v>627</v>
      </c>
      <c r="D427" s="367" t="e">
        <f t="shared" ref="D427:F429" si="14">D424/C424-1</f>
        <v>#DIV/0!</v>
      </c>
      <c r="E427" s="367">
        <f t="shared" si="14"/>
        <v>-1</v>
      </c>
      <c r="F427" s="367" t="e">
        <f t="shared" si="14"/>
        <v>#DIV/0!</v>
      </c>
    </row>
    <row r="428" spans="2:6" ht="15" thickBot="1">
      <c r="B428" s="357" t="s">
        <v>605</v>
      </c>
      <c r="C428" s="355" t="s">
        <v>627</v>
      </c>
      <c r="D428" s="367" t="e">
        <f t="shared" si="14"/>
        <v>#DIV/0!</v>
      </c>
      <c r="E428" s="367">
        <f t="shared" si="14"/>
        <v>-1</v>
      </c>
      <c r="F428" s="367" t="e">
        <f t="shared" si="14"/>
        <v>#DIV/0!</v>
      </c>
    </row>
    <row r="429" spans="2:6" ht="15" thickBot="1">
      <c r="B429" s="357" t="s">
        <v>47</v>
      </c>
      <c r="C429" s="355" t="s">
        <v>627</v>
      </c>
      <c r="D429" s="367" t="e">
        <f t="shared" si="14"/>
        <v>#DIV/0!</v>
      </c>
      <c r="E429" s="367" t="e">
        <f t="shared" si="14"/>
        <v>#DIV/0!</v>
      </c>
      <c r="F429" s="367" t="e">
        <f t="shared" si="14"/>
        <v>#DIV/0!</v>
      </c>
    </row>
    <row r="430" spans="2:6" ht="15" thickBot="1">
      <c r="B430" s="2544" t="s">
        <v>830</v>
      </c>
      <c r="C430" s="2545"/>
      <c r="D430" s="2545"/>
      <c r="E430" s="2545"/>
      <c r="F430" s="2546"/>
    </row>
    <row r="431" spans="2:6" ht="12.75" customHeight="1">
      <c r="B431" s="2533"/>
      <c r="C431" s="364">
        <v>2023</v>
      </c>
      <c r="D431" s="364">
        <v>2024</v>
      </c>
      <c r="E431" s="364">
        <v>2025</v>
      </c>
      <c r="F431" s="364">
        <v>2026</v>
      </c>
    </row>
    <row r="432" spans="2:6" ht="9" customHeight="1" thickBot="1">
      <c r="B432" s="2534"/>
      <c r="C432" s="365" t="s">
        <v>22</v>
      </c>
      <c r="D432" s="365" t="s">
        <v>23</v>
      </c>
      <c r="E432" s="365" t="s">
        <v>23</v>
      </c>
      <c r="F432" s="365" t="s">
        <v>23</v>
      </c>
    </row>
    <row r="433" spans="2:6" ht="15" thickBot="1">
      <c r="B433" s="368" t="s">
        <v>629</v>
      </c>
      <c r="C433" s="369">
        <f>C434+C435+C436+C437</f>
        <v>0</v>
      </c>
      <c r="D433" s="369">
        <f>D434+D435+D436+D437</f>
        <v>0</v>
      </c>
      <c r="E433" s="369">
        <f>E434+E435+E436+E437</f>
        <v>0</v>
      </c>
      <c r="F433" s="369">
        <f>F434+F435+F436+F437</f>
        <v>0</v>
      </c>
    </row>
    <row r="434" spans="2:6" ht="15" thickBot="1">
      <c r="B434" s="370" t="s">
        <v>608</v>
      </c>
      <c r="C434" s="369"/>
      <c r="D434" s="369"/>
      <c r="E434" s="369"/>
      <c r="F434" s="369"/>
    </row>
    <row r="435" spans="2:6" ht="15" thickBot="1">
      <c r="B435" s="370" t="s">
        <v>673</v>
      </c>
      <c r="C435" s="369"/>
      <c r="D435" s="369"/>
      <c r="E435" s="369"/>
      <c r="F435" s="369"/>
    </row>
    <row r="436" spans="2:6" ht="15" thickBot="1">
      <c r="B436" s="370" t="s">
        <v>631</v>
      </c>
      <c r="C436" s="369"/>
      <c r="D436" s="369"/>
      <c r="E436" s="369"/>
      <c r="F436" s="369"/>
    </row>
    <row r="437" spans="2:6" ht="15" thickBot="1">
      <c r="B437" s="370" t="s">
        <v>632</v>
      </c>
      <c r="C437" s="369"/>
      <c r="D437" s="369"/>
      <c r="E437" s="369"/>
      <c r="F437" s="369"/>
    </row>
    <row r="438" spans="2:6" ht="15" thickBot="1">
      <c r="B438" s="368" t="s">
        <v>633</v>
      </c>
      <c r="C438" s="372">
        <f>C439+C440+C441+C442</f>
        <v>0</v>
      </c>
      <c r="D438" s="372">
        <f>D439+D440+D441+D442</f>
        <v>150000</v>
      </c>
      <c r="E438" s="372">
        <f>E439+E440+E441+E442</f>
        <v>0</v>
      </c>
      <c r="F438" s="372">
        <f>F439+F440+F441+F442</f>
        <v>0</v>
      </c>
    </row>
    <row r="439" spans="2:6" ht="15" thickBot="1">
      <c r="B439" s="370" t="s">
        <v>608</v>
      </c>
      <c r="C439" s="372"/>
      <c r="D439" s="372">
        <v>150000</v>
      </c>
      <c r="E439" s="372"/>
      <c r="F439" s="372"/>
    </row>
    <row r="440" spans="2:6" ht="15" thickBot="1">
      <c r="B440" s="370" t="s">
        <v>673</v>
      </c>
      <c r="C440" s="372"/>
      <c r="D440" s="372"/>
      <c r="E440" s="372"/>
      <c r="F440" s="372"/>
    </row>
    <row r="441" spans="2:6" ht="15" thickBot="1">
      <c r="B441" s="370" t="s">
        <v>631</v>
      </c>
      <c r="C441" s="372"/>
      <c r="D441" s="372"/>
      <c r="E441" s="372"/>
      <c r="F441" s="372"/>
    </row>
    <row r="442" spans="2:6" ht="15" thickBot="1">
      <c r="B442" s="370" t="s">
        <v>632</v>
      </c>
      <c r="C442" s="372"/>
      <c r="D442" s="372"/>
      <c r="E442" s="372"/>
      <c r="F442" s="372"/>
    </row>
    <row r="443" spans="2:6" ht="15" thickBot="1">
      <c r="B443" s="376" t="s">
        <v>778</v>
      </c>
      <c r="C443" s="372">
        <f>C433+C438</f>
        <v>0</v>
      </c>
      <c r="D443" s="372">
        <f>D433+D438</f>
        <v>150000</v>
      </c>
      <c r="E443" s="372">
        <f>E433+E438</f>
        <v>0</v>
      </c>
      <c r="F443" s="372">
        <f>F433+F438</f>
        <v>0</v>
      </c>
    </row>
    <row r="444" spans="2:6" ht="15" thickBot="1">
      <c r="B444" s="393"/>
      <c r="C444" s="394"/>
      <c r="D444" s="394"/>
      <c r="E444" s="394"/>
      <c r="F444" s="394"/>
    </row>
    <row r="445" spans="2:6" ht="27" customHeight="1" thickBot="1">
      <c r="B445" s="360" t="s">
        <v>634</v>
      </c>
      <c r="C445" s="395">
        <f>+C221+C145+C67+C30+C170+C104+C400+C375+C350+C325+C195+C246+C271+C425</f>
        <v>542402</v>
      </c>
      <c r="D445" s="395">
        <f>+D221+D145+D67+D30+D170+D104+D400+D375+D350+D325+D195+D246+D271+D425+D296</f>
        <v>637354</v>
      </c>
      <c r="E445" s="395">
        <f>+E221+E145+E67+E30+E170+E104+E400+E375+E350+E325+E195+E246+E271+E425</f>
        <v>322408</v>
      </c>
      <c r="F445" s="395">
        <f>+F221+F145+F67+F30+F170+F104+F400+F375+F350+F325+F195+F246+F271+F425</f>
        <v>322408</v>
      </c>
    </row>
    <row r="446" spans="2:6" ht="24.75" thickBot="1">
      <c r="B446" s="360" t="s">
        <v>635</v>
      </c>
      <c r="C446" s="395">
        <f>+C239+C213+C133+C96+C59+C418+C393+C368+C343+C188+C163+C264+C289+C443</f>
        <v>542402</v>
      </c>
      <c r="D446" s="395">
        <f>+D239+D213+D133+D96+D59+D418+D393+D368+D343+D188+D163+D264+D289+D443+D314</f>
        <v>637354</v>
      </c>
      <c r="E446" s="395">
        <f>+E239+E213+E133+E96+E59+E418+E393+E368+E343+E188+E163+E264+E289+E443</f>
        <v>322408</v>
      </c>
      <c r="F446" s="395">
        <f>+F239+F213+F133+F96+F59+F418+F393+F368+F343+F188+F163+F264+F289+F443</f>
        <v>322408</v>
      </c>
    </row>
    <row r="447" spans="2:6" ht="15" thickBot="1">
      <c r="B447" s="368" t="s">
        <v>607</v>
      </c>
      <c r="C447" s="396">
        <f>C448+C449</f>
        <v>112930</v>
      </c>
      <c r="D447" s="396">
        <f>D448+D449</f>
        <v>250596</v>
      </c>
      <c r="E447" s="396">
        <f>E448+E449</f>
        <v>265596</v>
      </c>
      <c r="F447" s="396">
        <f>F448+F449</f>
        <v>265596</v>
      </c>
    </row>
    <row r="448" spans="2:6" ht="15" thickBot="1">
      <c r="B448" s="370" t="s">
        <v>608</v>
      </c>
      <c r="C448" s="372">
        <f t="shared" ref="C448:F449" si="15">C39+C76+C113</f>
        <v>112930</v>
      </c>
      <c r="D448" s="372">
        <f t="shared" si="15"/>
        <v>250596</v>
      </c>
      <c r="E448" s="372">
        <f t="shared" si="15"/>
        <v>265596</v>
      </c>
      <c r="F448" s="372">
        <f t="shared" si="15"/>
        <v>265596</v>
      </c>
    </row>
    <row r="449" spans="2:6" ht="15" thickBot="1">
      <c r="B449" s="370" t="s">
        <v>636</v>
      </c>
      <c r="C449" s="372">
        <f t="shared" si="15"/>
        <v>0</v>
      </c>
      <c r="D449" s="372">
        <f t="shared" si="15"/>
        <v>0</v>
      </c>
      <c r="E449" s="372">
        <f t="shared" si="15"/>
        <v>0</v>
      </c>
      <c r="F449" s="372">
        <f t="shared" si="15"/>
        <v>0</v>
      </c>
    </row>
    <row r="450" spans="2:6" ht="15" thickBot="1">
      <c r="B450" s="368" t="s">
        <v>610</v>
      </c>
      <c r="C450" s="396">
        <f>C451+C452</f>
        <v>25202</v>
      </c>
      <c r="D450" s="396">
        <f>D451+D452</f>
        <v>30202</v>
      </c>
      <c r="E450" s="396">
        <f>E451+E452</f>
        <v>30642</v>
      </c>
      <c r="F450" s="396">
        <f>F451+F452</f>
        <v>30642</v>
      </c>
    </row>
    <row r="451" spans="2:6" ht="15" thickBot="1">
      <c r="B451" s="370" t="s">
        <v>608</v>
      </c>
      <c r="C451" s="369">
        <f>C42+C79+C116</f>
        <v>25202</v>
      </c>
      <c r="D451" s="369">
        <f>D42+D79+D116</f>
        <v>30202</v>
      </c>
      <c r="E451" s="369">
        <f>E42+E79+E116</f>
        <v>30642</v>
      </c>
      <c r="F451" s="369">
        <f>F42+F79+F116</f>
        <v>30642</v>
      </c>
    </row>
    <row r="452" spans="2:6" ht="15" thickBot="1">
      <c r="B452" s="370" t="s">
        <v>636</v>
      </c>
      <c r="C452" s="372">
        <f>C43+C80+C114</f>
        <v>0</v>
      </c>
      <c r="D452" s="372">
        <f>D43+D80+D114</f>
        <v>0</v>
      </c>
      <c r="E452" s="372">
        <f>E43+E80+E114</f>
        <v>0</v>
      </c>
      <c r="F452" s="372">
        <f>F43+F80+F114</f>
        <v>0</v>
      </c>
    </row>
    <row r="453" spans="2:6" ht="15" thickBot="1">
      <c r="B453" s="368" t="s">
        <v>611</v>
      </c>
      <c r="C453" s="396">
        <f>C454+C455</f>
        <v>99894</v>
      </c>
      <c r="D453" s="396">
        <f>D454+D455</f>
        <v>22386</v>
      </c>
      <c r="E453" s="396">
        <f>E454+E455</f>
        <v>26000</v>
      </c>
      <c r="F453" s="396">
        <f>F454+F455</f>
        <v>26000</v>
      </c>
    </row>
    <row r="454" spans="2:6" ht="15" thickBot="1">
      <c r="B454" s="370" t="s">
        <v>608</v>
      </c>
      <c r="C454" s="372">
        <f t="shared" ref="C454:F455" si="16">C45+C82+C119</f>
        <v>99894</v>
      </c>
      <c r="D454" s="372">
        <f t="shared" si="16"/>
        <v>22386</v>
      </c>
      <c r="E454" s="372">
        <f t="shared" si="16"/>
        <v>26000</v>
      </c>
      <c r="F454" s="372">
        <f t="shared" si="16"/>
        <v>26000</v>
      </c>
    </row>
    <row r="455" spans="2:6" ht="15" thickBot="1">
      <c r="B455" s="370" t="s">
        <v>636</v>
      </c>
      <c r="C455" s="372">
        <f t="shared" si="16"/>
        <v>0</v>
      </c>
      <c r="D455" s="372">
        <f t="shared" si="16"/>
        <v>0</v>
      </c>
      <c r="E455" s="372">
        <f t="shared" si="16"/>
        <v>0</v>
      </c>
      <c r="F455" s="372">
        <f t="shared" si="16"/>
        <v>0</v>
      </c>
    </row>
    <row r="456" spans="2:6" ht="15" thickBot="1">
      <c r="B456" s="368" t="s">
        <v>612</v>
      </c>
      <c r="C456" s="396">
        <f>C457+C458</f>
        <v>0</v>
      </c>
      <c r="D456" s="396">
        <f>D457+D458</f>
        <v>0</v>
      </c>
      <c r="E456" s="396">
        <f>E457+E458</f>
        <v>0</v>
      </c>
      <c r="F456" s="396">
        <f>F457+F458</f>
        <v>0</v>
      </c>
    </row>
    <row r="457" spans="2:6" ht="15" thickBot="1">
      <c r="B457" s="370" t="s">
        <v>608</v>
      </c>
      <c r="C457" s="369">
        <f t="shared" ref="C457:F458" si="17">C48+C85+C122</f>
        <v>0</v>
      </c>
      <c r="D457" s="369">
        <f t="shared" si="17"/>
        <v>0</v>
      </c>
      <c r="E457" s="369">
        <f t="shared" si="17"/>
        <v>0</v>
      </c>
      <c r="F457" s="369">
        <f t="shared" si="17"/>
        <v>0</v>
      </c>
    </row>
    <row r="458" spans="2:6" ht="15" thickBot="1">
      <c r="B458" s="370" t="s">
        <v>636</v>
      </c>
      <c r="C458" s="372">
        <f t="shared" si="17"/>
        <v>0</v>
      </c>
      <c r="D458" s="372">
        <f t="shared" si="17"/>
        <v>0</v>
      </c>
      <c r="E458" s="372">
        <f t="shared" si="17"/>
        <v>0</v>
      </c>
      <c r="F458" s="372">
        <f t="shared" si="17"/>
        <v>0</v>
      </c>
    </row>
    <row r="459" spans="2:6" ht="15" thickBot="1">
      <c r="B459" s="368" t="s">
        <v>613</v>
      </c>
      <c r="C459" s="396">
        <f>C460+C461</f>
        <v>0</v>
      </c>
      <c r="D459" s="396">
        <f>D460+D461</f>
        <v>0</v>
      </c>
      <c r="E459" s="396">
        <f>E460+E461</f>
        <v>0</v>
      </c>
      <c r="F459" s="396">
        <f>F460+F461</f>
        <v>0</v>
      </c>
    </row>
    <row r="460" spans="2:6" ht="15" thickBot="1">
      <c r="B460" s="370" t="s">
        <v>608</v>
      </c>
      <c r="C460" s="369">
        <f t="shared" ref="C460:F461" si="18">C51+C88+C125</f>
        <v>0</v>
      </c>
      <c r="D460" s="369">
        <f t="shared" si="18"/>
        <v>0</v>
      </c>
      <c r="E460" s="369">
        <f t="shared" si="18"/>
        <v>0</v>
      </c>
      <c r="F460" s="369">
        <f t="shared" si="18"/>
        <v>0</v>
      </c>
    </row>
    <row r="461" spans="2:6" ht="15" thickBot="1">
      <c r="B461" s="370" t="s">
        <v>636</v>
      </c>
      <c r="C461" s="372">
        <f t="shared" si="18"/>
        <v>0</v>
      </c>
      <c r="D461" s="372">
        <f t="shared" si="18"/>
        <v>0</v>
      </c>
      <c r="E461" s="372">
        <f t="shared" si="18"/>
        <v>0</v>
      </c>
      <c r="F461" s="372">
        <f t="shared" si="18"/>
        <v>0</v>
      </c>
    </row>
    <row r="462" spans="2:6" ht="15" thickBot="1">
      <c r="B462" s="368" t="s">
        <v>614</v>
      </c>
      <c r="C462" s="396">
        <f>C463+C464</f>
        <v>170</v>
      </c>
      <c r="D462" s="396">
        <f>D463+D464</f>
        <v>170</v>
      </c>
      <c r="E462" s="396">
        <f>E463+E464</f>
        <v>170</v>
      </c>
      <c r="F462" s="396">
        <f>F463+F464</f>
        <v>170</v>
      </c>
    </row>
    <row r="463" spans="2:6" ht="15" thickBot="1">
      <c r="B463" s="370" t="s">
        <v>608</v>
      </c>
      <c r="C463" s="369">
        <f t="shared" ref="C463:F464" si="19">C54+C91+C128</f>
        <v>170</v>
      </c>
      <c r="D463" s="369">
        <f t="shared" si="19"/>
        <v>170</v>
      </c>
      <c r="E463" s="369">
        <f t="shared" si="19"/>
        <v>170</v>
      </c>
      <c r="F463" s="369">
        <f t="shared" si="19"/>
        <v>170</v>
      </c>
    </row>
    <row r="464" spans="2:6" ht="15" thickBot="1">
      <c r="B464" s="370" t="s">
        <v>636</v>
      </c>
      <c r="C464" s="372">
        <f t="shared" si="19"/>
        <v>0</v>
      </c>
      <c r="D464" s="372">
        <f t="shared" si="19"/>
        <v>0</v>
      </c>
      <c r="E464" s="372">
        <f t="shared" si="19"/>
        <v>0</v>
      </c>
      <c r="F464" s="372">
        <f t="shared" si="19"/>
        <v>0</v>
      </c>
    </row>
    <row r="465" spans="2:6" ht="15" thickBot="1">
      <c r="B465" s="368" t="s">
        <v>615</v>
      </c>
      <c r="C465" s="396">
        <f>C93+C56</f>
        <v>206</v>
      </c>
      <c r="D465" s="396">
        <f>D93+D56</f>
        <v>0</v>
      </c>
      <c r="E465" s="396">
        <f>E93+E56</f>
        <v>0</v>
      </c>
      <c r="F465" s="396">
        <f>F93+F56</f>
        <v>0</v>
      </c>
    </row>
    <row r="466" spans="2:6" ht="15" thickBot="1">
      <c r="B466" s="370" t="s">
        <v>608</v>
      </c>
      <c r="C466" s="369">
        <f t="shared" ref="C466:F467" si="20">C57+C94+C131</f>
        <v>206</v>
      </c>
      <c r="D466" s="369">
        <f t="shared" si="20"/>
        <v>0</v>
      </c>
      <c r="E466" s="369">
        <f t="shared" si="20"/>
        <v>0</v>
      </c>
      <c r="F466" s="369">
        <f t="shared" si="20"/>
        <v>0</v>
      </c>
    </row>
    <row r="467" spans="2:6" ht="15" thickBot="1">
      <c r="B467" s="370" t="s">
        <v>636</v>
      </c>
      <c r="C467" s="372">
        <f t="shared" si="20"/>
        <v>0</v>
      </c>
      <c r="D467" s="372">
        <f t="shared" si="20"/>
        <v>0</v>
      </c>
      <c r="E467" s="372">
        <f t="shared" si="20"/>
        <v>0</v>
      </c>
      <c r="F467" s="372">
        <f t="shared" si="20"/>
        <v>0</v>
      </c>
    </row>
    <row r="468" spans="2:6" ht="15" thickBot="1">
      <c r="B468" s="368" t="s">
        <v>637</v>
      </c>
      <c r="C468" s="396">
        <f>C469+C470+C471+C472</f>
        <v>0</v>
      </c>
      <c r="D468" s="396">
        <f>D469+D470+D471+D472</f>
        <v>0</v>
      </c>
      <c r="E468" s="396">
        <f>E469+E470+E471+E472</f>
        <v>0</v>
      </c>
      <c r="F468" s="396">
        <f>F469+F470+F471+F472</f>
        <v>0</v>
      </c>
    </row>
    <row r="469" spans="2:6" ht="15" thickBot="1">
      <c r="B469" s="370" t="s">
        <v>608</v>
      </c>
      <c r="C469" s="369">
        <f t="shared" ref="C469:F472" si="21">C154+C179+C204+C230+C334+C359+C384+C409</f>
        <v>0</v>
      </c>
      <c r="D469" s="369">
        <f t="shared" si="21"/>
        <v>0</v>
      </c>
      <c r="E469" s="369">
        <f t="shared" si="21"/>
        <v>0</v>
      </c>
      <c r="F469" s="369">
        <f t="shared" si="21"/>
        <v>0</v>
      </c>
    </row>
    <row r="470" spans="2:6" ht="15" thickBot="1">
      <c r="B470" s="370" t="s">
        <v>630</v>
      </c>
      <c r="C470" s="369">
        <f t="shared" si="21"/>
        <v>0</v>
      </c>
      <c r="D470" s="369">
        <f t="shared" si="21"/>
        <v>0</v>
      </c>
      <c r="E470" s="369">
        <f t="shared" si="21"/>
        <v>0</v>
      </c>
      <c r="F470" s="369">
        <f t="shared" si="21"/>
        <v>0</v>
      </c>
    </row>
    <row r="471" spans="2:6" ht="15" thickBot="1">
      <c r="B471" s="370" t="s">
        <v>631</v>
      </c>
      <c r="C471" s="369">
        <f t="shared" si="21"/>
        <v>0</v>
      </c>
      <c r="D471" s="369">
        <f t="shared" si="21"/>
        <v>0</v>
      </c>
      <c r="E471" s="369">
        <f t="shared" si="21"/>
        <v>0</v>
      </c>
      <c r="F471" s="369">
        <f t="shared" si="21"/>
        <v>0</v>
      </c>
    </row>
    <row r="472" spans="2:6" ht="15" thickBot="1">
      <c r="B472" s="370" t="s">
        <v>632</v>
      </c>
      <c r="C472" s="369">
        <f t="shared" si="21"/>
        <v>0</v>
      </c>
      <c r="D472" s="369">
        <f t="shared" si="21"/>
        <v>0</v>
      </c>
      <c r="E472" s="369">
        <f t="shared" si="21"/>
        <v>0</v>
      </c>
      <c r="F472" s="369">
        <f t="shared" si="21"/>
        <v>0</v>
      </c>
    </row>
    <row r="473" spans="2:6" ht="15" thickBot="1">
      <c r="B473" s="368" t="s">
        <v>638</v>
      </c>
      <c r="C473" s="396">
        <f>C474+C475+C476+C477</f>
        <v>304000</v>
      </c>
      <c r="D473" s="396">
        <f>D474+D475+D476+D477</f>
        <v>334000</v>
      </c>
      <c r="E473" s="396">
        <f>E474+E475+E476+E477</f>
        <v>0</v>
      </c>
      <c r="F473" s="396">
        <f>F474+F475+F476+F477</f>
        <v>0</v>
      </c>
    </row>
    <row r="474" spans="2:6" ht="15" thickBot="1">
      <c r="B474" s="370" t="s">
        <v>608</v>
      </c>
      <c r="C474" s="369">
        <f>C159+C184+C209+C235+C339+C364+C389+C414+C260+C285+C439</f>
        <v>304000</v>
      </c>
      <c r="D474" s="369">
        <f>D159+D184+D209+D235+D339+D364+D389+D414+D260+D285+D310+D439</f>
        <v>334000</v>
      </c>
      <c r="E474" s="369">
        <f>E159+E184+E209+E235+E339+E364+E389+E414+E260+E285+E439</f>
        <v>0</v>
      </c>
      <c r="F474" s="369">
        <f>F159+F184+F209+F235+F339+F364+F389+F414+F260+F285+F439</f>
        <v>0</v>
      </c>
    </row>
    <row r="475" spans="2:6" ht="15" thickBot="1">
      <c r="B475" s="370" t="s">
        <v>630</v>
      </c>
      <c r="C475" s="369">
        <f t="shared" ref="C475:F477" si="22">C160+C185+C210+C236+C340+C365+C390+C415</f>
        <v>0</v>
      </c>
      <c r="D475" s="369">
        <f t="shared" si="22"/>
        <v>0</v>
      </c>
      <c r="E475" s="369">
        <f t="shared" si="22"/>
        <v>0</v>
      </c>
      <c r="F475" s="369">
        <f t="shared" si="22"/>
        <v>0</v>
      </c>
    </row>
    <row r="476" spans="2:6" ht="15" thickBot="1">
      <c r="B476" s="370" t="s">
        <v>631</v>
      </c>
      <c r="C476" s="369">
        <f t="shared" si="22"/>
        <v>0</v>
      </c>
      <c r="D476" s="369">
        <f t="shared" si="22"/>
        <v>0</v>
      </c>
      <c r="E476" s="369">
        <f t="shared" si="22"/>
        <v>0</v>
      </c>
      <c r="F476" s="369">
        <f t="shared" si="22"/>
        <v>0</v>
      </c>
    </row>
    <row r="477" spans="2:6" ht="15" thickBot="1">
      <c r="B477" s="370" t="s">
        <v>632</v>
      </c>
      <c r="C477" s="369">
        <f t="shared" si="22"/>
        <v>0</v>
      </c>
      <c r="D477" s="369">
        <f t="shared" si="22"/>
        <v>0</v>
      </c>
      <c r="E477" s="369">
        <f t="shared" si="22"/>
        <v>0</v>
      </c>
      <c r="F477" s="369">
        <f t="shared" si="22"/>
        <v>0</v>
      </c>
    </row>
    <row r="478" spans="2:6" ht="15" thickBot="1">
      <c r="B478" s="377" t="s">
        <v>617</v>
      </c>
      <c r="C478" s="378">
        <f>IF(C446-C445=0,0,"Error")</f>
        <v>0</v>
      </c>
      <c r="D478" s="378">
        <f>IF(D446-D445=0,0,"Error")</f>
        <v>0</v>
      </c>
      <c r="E478" s="378">
        <f>IF(E446-E445=0,0,"Error")</f>
        <v>0</v>
      </c>
      <c r="F478" s="378">
        <f>IF(F446-F445=0,0,"Error")</f>
        <v>0</v>
      </c>
    </row>
    <row r="479" spans="2:6">
      <c r="B479" s="397"/>
      <c r="C479" s="397"/>
      <c r="D479" s="397"/>
      <c r="E479" s="398"/>
      <c r="F479" s="398"/>
    </row>
    <row r="484" spans="1:14">
      <c r="A484" s="1799" t="s">
        <v>3403</v>
      </c>
      <c r="B484" s="1800" t="s">
        <v>3404</v>
      </c>
      <c r="C484" s="1800"/>
      <c r="D484" s="1800"/>
      <c r="E484" s="1800"/>
      <c r="F484" s="1800"/>
      <c r="G484" s="1800"/>
      <c r="H484" s="1800"/>
      <c r="I484" s="1800"/>
      <c r="J484" s="1800"/>
      <c r="K484" s="1800"/>
      <c r="L484" s="1800"/>
      <c r="M484" s="1800"/>
      <c r="N484" s="1800"/>
    </row>
  </sheetData>
  <mergeCells count="113">
    <mergeCell ref="C420:F420"/>
    <mergeCell ref="C421:F421"/>
    <mergeCell ref="B422:B423"/>
    <mergeCell ref="B430:F430"/>
    <mergeCell ref="B431:B432"/>
    <mergeCell ref="C395:F395"/>
    <mergeCell ref="C396:F396"/>
    <mergeCell ref="B397:B398"/>
    <mergeCell ref="B405:F405"/>
    <mergeCell ref="B406:B407"/>
    <mergeCell ref="E419:F419"/>
    <mergeCell ref="C370:F370"/>
    <mergeCell ref="C371:F371"/>
    <mergeCell ref="B372:B373"/>
    <mergeCell ref="B380:F380"/>
    <mergeCell ref="B381:B382"/>
    <mergeCell ref="E394:F394"/>
    <mergeCell ref="C345:F345"/>
    <mergeCell ref="C346:F346"/>
    <mergeCell ref="B347:B348"/>
    <mergeCell ref="B355:F355"/>
    <mergeCell ref="B356:B357"/>
    <mergeCell ref="E369:F369"/>
    <mergeCell ref="C320:F320"/>
    <mergeCell ref="C321:F321"/>
    <mergeCell ref="B322:B323"/>
    <mergeCell ref="B330:F330"/>
    <mergeCell ref="B331:B332"/>
    <mergeCell ref="E344:F344"/>
    <mergeCell ref="B302:B303"/>
    <mergeCell ref="B315:F315"/>
    <mergeCell ref="B316:F316"/>
    <mergeCell ref="C317:F317"/>
    <mergeCell ref="E318:F318"/>
    <mergeCell ref="C319:F319"/>
    <mergeCell ref="B277:B278"/>
    <mergeCell ref="E290:F290"/>
    <mergeCell ref="C291:F291"/>
    <mergeCell ref="C292:F292"/>
    <mergeCell ref="B293:B294"/>
    <mergeCell ref="B301:F301"/>
    <mergeCell ref="B252:B253"/>
    <mergeCell ref="E265:F265"/>
    <mergeCell ref="C266:F266"/>
    <mergeCell ref="C267:F267"/>
    <mergeCell ref="B268:B269"/>
    <mergeCell ref="B276:F276"/>
    <mergeCell ref="B227:B228"/>
    <mergeCell ref="E240:F240"/>
    <mergeCell ref="C241:F241"/>
    <mergeCell ref="C242:F242"/>
    <mergeCell ref="B243:B244"/>
    <mergeCell ref="B251:F251"/>
    <mergeCell ref="C214:F214"/>
    <mergeCell ref="E215:F215"/>
    <mergeCell ref="C216:F216"/>
    <mergeCell ref="C217:F217"/>
    <mergeCell ref="B218:B219"/>
    <mergeCell ref="B226:F226"/>
    <mergeCell ref="E189:F189"/>
    <mergeCell ref="C190:F190"/>
    <mergeCell ref="C191:F191"/>
    <mergeCell ref="B192:B193"/>
    <mergeCell ref="B200:F200"/>
    <mergeCell ref="B201:B202"/>
    <mergeCell ref="E164:F164"/>
    <mergeCell ref="C165:F165"/>
    <mergeCell ref="C166:F166"/>
    <mergeCell ref="B167:B168"/>
    <mergeCell ref="B175:F175"/>
    <mergeCell ref="B176:B177"/>
    <mergeCell ref="C139:F139"/>
    <mergeCell ref="C140:F140"/>
    <mergeCell ref="C141:F141"/>
    <mergeCell ref="B142:B143"/>
    <mergeCell ref="B150:F150"/>
    <mergeCell ref="B151:B152"/>
    <mergeCell ref="B109:F109"/>
    <mergeCell ref="B110:B111"/>
    <mergeCell ref="B135:F135"/>
    <mergeCell ref="B136:F136"/>
    <mergeCell ref="C137:F137"/>
    <mergeCell ref="E138:F138"/>
    <mergeCell ref="B72:F72"/>
    <mergeCell ref="B73:B74"/>
    <mergeCell ref="C98:F98"/>
    <mergeCell ref="C99:F99"/>
    <mergeCell ref="C100:F100"/>
    <mergeCell ref="B101:B102"/>
    <mergeCell ref="B35:F35"/>
    <mergeCell ref="B36:B37"/>
    <mergeCell ref="C61:F61"/>
    <mergeCell ref="C62:F62"/>
    <mergeCell ref="C63:F63"/>
    <mergeCell ref="B64:B65"/>
    <mergeCell ref="B23:F23"/>
    <mergeCell ref="C24:F24"/>
    <mergeCell ref="C25:F25"/>
    <mergeCell ref="C26:F26"/>
    <mergeCell ref="B27:B28"/>
    <mergeCell ref="B9:F11"/>
    <mergeCell ref="C12:F12"/>
    <mergeCell ref="B13:B14"/>
    <mergeCell ref="C19:F19"/>
    <mergeCell ref="H19:K21"/>
    <mergeCell ref="B20:F20"/>
    <mergeCell ref="A2:G2"/>
    <mergeCell ref="B3:F3"/>
    <mergeCell ref="C5:F5"/>
    <mergeCell ref="C6:F6"/>
    <mergeCell ref="C7:F7"/>
    <mergeCell ref="B8:F8"/>
    <mergeCell ref="B22:F22"/>
  </mergeCells>
  <pageMargins left="0.7" right="0.7" top="0.75" bottom="0.75" header="0.3" footer="0.3"/>
  <pageSetup scale="5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366"/>
  <sheetViews>
    <sheetView view="pageBreakPreview" topLeftCell="A331" zoomScale="73" zoomScaleNormal="100" zoomScaleSheetLayoutView="73" workbookViewId="0">
      <selection activeCell="X361" sqref="X361"/>
    </sheetView>
  </sheetViews>
  <sheetFormatPr defaultColWidth="9.125" defaultRowHeight="14.25"/>
  <cols>
    <col min="1" max="1" width="7.125" style="400" customWidth="1"/>
    <col min="2" max="2" width="12" style="400" customWidth="1"/>
    <col min="3" max="3" width="23.25" style="400" customWidth="1"/>
    <col min="4" max="7" width="11.75" style="400" customWidth="1"/>
    <col min="8" max="9" width="9.125" style="400"/>
    <col min="10" max="10" width="11" style="400" customWidth="1"/>
    <col min="11" max="11" width="11" style="400" bestFit="1" customWidth="1"/>
    <col min="12" max="16384" width="9.125" style="400"/>
  </cols>
  <sheetData>
    <row r="2" spans="2:8" ht="18" customHeight="1">
      <c r="B2" s="2564" t="s">
        <v>576</v>
      </c>
      <c r="C2" s="2564"/>
      <c r="D2" s="2564"/>
      <c r="E2" s="2564"/>
      <c r="F2" s="2564"/>
      <c r="G2" s="2564"/>
      <c r="H2" s="2564"/>
    </row>
    <row r="3" spans="2:8" ht="18" customHeight="1">
      <c r="B3" s="399"/>
      <c r="C3" s="2565" t="s">
        <v>577</v>
      </c>
      <c r="D3" s="2565"/>
      <c r="E3" s="2565"/>
      <c r="F3" s="2565"/>
      <c r="G3" s="2565"/>
      <c r="H3" s="399"/>
    </row>
    <row r="4" spans="2:8" ht="15" thickBot="1"/>
    <row r="5" spans="2:8" ht="15" thickBot="1">
      <c r="C5" s="401" t="s">
        <v>6</v>
      </c>
      <c r="D5" s="2566" t="s">
        <v>849</v>
      </c>
      <c r="E5" s="2566"/>
      <c r="F5" s="2566"/>
      <c r="G5" s="2566"/>
    </row>
    <row r="6" spans="2:8" ht="15" thickBot="1">
      <c r="C6" s="401" t="s">
        <v>8</v>
      </c>
      <c r="D6" s="2567" t="s">
        <v>850</v>
      </c>
      <c r="E6" s="2568"/>
      <c r="F6" s="2568"/>
      <c r="G6" s="2569"/>
    </row>
    <row r="7" spans="2:8" ht="15" thickBot="1">
      <c r="C7" s="401" t="s">
        <v>10</v>
      </c>
      <c r="D7" s="2570" t="s">
        <v>580</v>
      </c>
      <c r="E7" s="2571"/>
      <c r="F7" s="2571"/>
      <c r="G7" s="2572"/>
    </row>
    <row r="8" spans="2:8" ht="15" thickBot="1">
      <c r="C8" s="2573" t="s">
        <v>12</v>
      </c>
      <c r="D8" s="2574"/>
      <c r="E8" s="2574"/>
      <c r="F8" s="2574"/>
      <c r="G8" s="2575"/>
    </row>
    <row r="9" spans="2:8" ht="15" thickBot="1">
      <c r="C9" s="2576" t="s">
        <v>851</v>
      </c>
      <c r="D9" s="2577"/>
      <c r="E9" s="2577"/>
      <c r="F9" s="2577"/>
      <c r="G9" s="2578"/>
    </row>
    <row r="10" spans="2:8" ht="36.75" customHeight="1" thickBot="1">
      <c r="C10" s="2576"/>
      <c r="D10" s="2577"/>
      <c r="E10" s="2577"/>
      <c r="F10" s="2577"/>
      <c r="G10" s="2578"/>
    </row>
    <row r="11" spans="2:8" ht="0.75" customHeight="1" thickBot="1">
      <c r="C11" s="2576"/>
      <c r="D11" s="2577"/>
      <c r="E11" s="2577"/>
      <c r="F11" s="2577"/>
      <c r="G11" s="2578"/>
    </row>
    <row r="12" spans="2:8" ht="38.25" customHeight="1" thickBot="1">
      <c r="C12" s="402" t="s">
        <v>14</v>
      </c>
      <c r="D12" s="2579" t="s">
        <v>852</v>
      </c>
      <c r="E12" s="2580"/>
      <c r="F12" s="2580"/>
      <c r="G12" s="2581"/>
    </row>
    <row r="13" spans="2:8" ht="23.25" customHeight="1">
      <c r="C13" s="2582" t="s">
        <v>209</v>
      </c>
      <c r="D13" s="403">
        <v>2023</v>
      </c>
      <c r="E13" s="403">
        <v>2024</v>
      </c>
      <c r="F13" s="403">
        <v>2025</v>
      </c>
      <c r="G13" s="403">
        <v>2026</v>
      </c>
    </row>
    <row r="14" spans="2:8" ht="15" thickBot="1">
      <c r="C14" s="2583"/>
      <c r="D14" s="405" t="s">
        <v>22</v>
      </c>
      <c r="E14" s="405" t="s">
        <v>23</v>
      </c>
      <c r="F14" s="405" t="s">
        <v>23</v>
      </c>
      <c r="G14" s="405" t="s">
        <v>23</v>
      </c>
    </row>
    <row r="15" spans="2:8" ht="18.75" customHeight="1" thickBot="1">
      <c r="C15" s="406" t="s">
        <v>853</v>
      </c>
      <c r="D15" s="407" t="s">
        <v>680</v>
      </c>
      <c r="E15" s="407" t="s">
        <v>681</v>
      </c>
      <c r="F15" s="407" t="s">
        <v>681</v>
      </c>
      <c r="G15" s="407" t="s">
        <v>681</v>
      </c>
    </row>
    <row r="16" spans="2:8" ht="15" thickBot="1">
      <c r="C16" s="406" t="s">
        <v>854</v>
      </c>
      <c r="D16" s="407" t="s">
        <v>855</v>
      </c>
      <c r="E16" s="407" t="s">
        <v>855</v>
      </c>
      <c r="F16" s="407" t="s">
        <v>855</v>
      </c>
      <c r="G16" s="407" t="s">
        <v>855</v>
      </c>
    </row>
    <row r="17" spans="3:11" ht="32.25" customHeight="1" thickBot="1">
      <c r="C17" s="408" t="s">
        <v>588</v>
      </c>
      <c r="D17" s="2584" t="s">
        <v>856</v>
      </c>
      <c r="E17" s="2585"/>
      <c r="F17" s="2585"/>
      <c r="G17" s="2586"/>
    </row>
    <row r="18" spans="3:11" ht="23.25" customHeight="1" thickBot="1">
      <c r="C18" s="2587" t="s">
        <v>590</v>
      </c>
      <c r="D18" s="2588"/>
      <c r="E18" s="2588"/>
      <c r="F18" s="2588"/>
      <c r="G18" s="2589"/>
      <c r="J18" s="409"/>
    </row>
    <row r="19" spans="3:11" ht="40.5" customHeight="1" thickBot="1">
      <c r="C19" s="406" t="s">
        <v>857</v>
      </c>
      <c r="D19" s="410" t="s">
        <v>858</v>
      </c>
      <c r="E19" s="410" t="s">
        <v>858</v>
      </c>
      <c r="F19" s="410" t="s">
        <v>858</v>
      </c>
      <c r="G19" s="410" t="s">
        <v>858</v>
      </c>
      <c r="I19" s="411"/>
    </row>
    <row r="20" spans="3:11" ht="19.5" customHeight="1" thickBot="1">
      <c r="C20" s="406" t="s">
        <v>682</v>
      </c>
      <c r="D20" s="412">
        <v>2</v>
      </c>
      <c r="E20" s="413">
        <v>2</v>
      </c>
      <c r="F20" s="413">
        <v>2</v>
      </c>
      <c r="G20" s="413">
        <v>2</v>
      </c>
    </row>
    <row r="21" spans="3:11" ht="24" customHeight="1" thickBot="1">
      <c r="C21" s="2561" t="s">
        <v>595</v>
      </c>
      <c r="D21" s="2562"/>
      <c r="E21" s="2562"/>
      <c r="F21" s="2562"/>
      <c r="G21" s="2563"/>
    </row>
    <row r="22" spans="3:11" ht="15" thickBot="1">
      <c r="C22" s="2593" t="s">
        <v>596</v>
      </c>
      <c r="D22" s="2594"/>
      <c r="E22" s="2594"/>
      <c r="F22" s="2594"/>
      <c r="G22" s="2595"/>
    </row>
    <row r="23" spans="3:11" ht="18.75" customHeight="1" thickBot="1">
      <c r="C23" s="414" t="s">
        <v>597</v>
      </c>
      <c r="D23" s="2596" t="s">
        <v>859</v>
      </c>
      <c r="E23" s="2597"/>
      <c r="F23" s="2597"/>
      <c r="G23" s="2598"/>
    </row>
    <row r="24" spans="3:11" ht="36.75" customHeight="1" thickBot="1">
      <c r="C24" s="406" t="s">
        <v>599</v>
      </c>
      <c r="D24" s="2599" t="s">
        <v>860</v>
      </c>
      <c r="E24" s="2600"/>
      <c r="F24" s="2600"/>
      <c r="G24" s="2601"/>
    </row>
    <row r="25" spans="3:11" ht="15" thickBot="1">
      <c r="C25" s="406" t="s">
        <v>21</v>
      </c>
      <c r="D25" s="2602" t="s">
        <v>861</v>
      </c>
      <c r="E25" s="2603"/>
      <c r="F25" s="2603"/>
      <c r="G25" s="2604"/>
    </row>
    <row r="26" spans="3:11" ht="12.75" customHeight="1">
      <c r="C26" s="2582"/>
      <c r="D26" s="403">
        <v>2023</v>
      </c>
      <c r="E26" s="403">
        <v>2024</v>
      </c>
      <c r="F26" s="403">
        <v>2025</v>
      </c>
      <c r="G26" s="403">
        <v>2026</v>
      </c>
    </row>
    <row r="27" spans="3:11" ht="9" customHeight="1" thickBot="1">
      <c r="C27" s="2583"/>
      <c r="D27" s="415" t="s">
        <v>22</v>
      </c>
      <c r="E27" s="415" t="s">
        <v>23</v>
      </c>
      <c r="F27" s="415" t="s">
        <v>23</v>
      </c>
      <c r="G27" s="415" t="s">
        <v>23</v>
      </c>
    </row>
    <row r="28" spans="3:11" ht="15" thickBot="1">
      <c r="C28" s="406" t="s">
        <v>33</v>
      </c>
      <c r="D28" s="416">
        <v>4</v>
      </c>
      <c r="E28" s="416">
        <v>4</v>
      </c>
      <c r="F28" s="416">
        <v>4</v>
      </c>
      <c r="G28" s="416">
        <v>4</v>
      </c>
    </row>
    <row r="29" spans="3:11" ht="15" thickBot="1">
      <c r="C29" s="406" t="s">
        <v>602</v>
      </c>
      <c r="D29" s="417">
        <f>+D58</f>
        <v>130425</v>
      </c>
      <c r="E29" s="417">
        <f t="shared" ref="E29:G29" si="0">+E58</f>
        <v>132146</v>
      </c>
      <c r="F29" s="417">
        <f t="shared" si="0"/>
        <v>132754</v>
      </c>
      <c r="G29" s="417">
        <f t="shared" si="0"/>
        <v>132754</v>
      </c>
    </row>
    <row r="30" spans="3:11" ht="15" thickBot="1">
      <c r="C30" s="406" t="s">
        <v>603</v>
      </c>
      <c r="D30" s="417">
        <f>D29/D28</f>
        <v>32606.25</v>
      </c>
      <c r="E30" s="416">
        <f t="shared" ref="E30:G30" si="1">E29/E28</f>
        <v>33036.5</v>
      </c>
      <c r="F30" s="416">
        <f t="shared" si="1"/>
        <v>33188.5</v>
      </c>
      <c r="G30" s="416">
        <f t="shared" si="1"/>
        <v>33188.5</v>
      </c>
    </row>
    <row r="31" spans="3:11" ht="15" thickBot="1">
      <c r="C31" s="406" t="s">
        <v>604</v>
      </c>
      <c r="D31" s="404" t="s">
        <v>627</v>
      </c>
      <c r="E31" s="418">
        <f>E28/D28-1</f>
        <v>0</v>
      </c>
      <c r="F31" s="418">
        <f t="shared" ref="F31:G33" si="2">F28/E28-1</f>
        <v>0</v>
      </c>
      <c r="G31" s="418">
        <f t="shared" si="2"/>
        <v>0</v>
      </c>
      <c r="I31" s="419"/>
      <c r="J31" s="419"/>
      <c r="K31" s="419"/>
    </row>
    <row r="32" spans="3:11" ht="15" thickBot="1">
      <c r="C32" s="406" t="s">
        <v>605</v>
      </c>
      <c r="D32" s="404" t="s">
        <v>627</v>
      </c>
      <c r="E32" s="418">
        <f>E29/D29-1</f>
        <v>1.319532298255699E-2</v>
      </c>
      <c r="F32" s="418">
        <f t="shared" si="2"/>
        <v>4.6009716525661215E-3</v>
      </c>
      <c r="G32" s="418">
        <f t="shared" si="2"/>
        <v>0</v>
      </c>
    </row>
    <row r="33" spans="3:10" ht="15" thickBot="1">
      <c r="C33" s="406" t="s">
        <v>47</v>
      </c>
      <c r="D33" s="404" t="s">
        <v>627</v>
      </c>
      <c r="E33" s="418">
        <f>E30/D30-1</f>
        <v>1.319532298255699E-2</v>
      </c>
      <c r="F33" s="418">
        <f t="shared" si="2"/>
        <v>4.6009716525661215E-3</v>
      </c>
      <c r="G33" s="418">
        <f t="shared" si="2"/>
        <v>0</v>
      </c>
    </row>
    <row r="34" spans="3:10" ht="15" thickBot="1">
      <c r="C34" s="2590" t="s">
        <v>811</v>
      </c>
      <c r="D34" s="2591"/>
      <c r="E34" s="2591"/>
      <c r="F34" s="2591"/>
      <c r="G34" s="2592"/>
    </row>
    <row r="35" spans="3:10" ht="12.75" customHeight="1">
      <c r="C35" s="2582"/>
      <c r="D35" s="403">
        <v>2023</v>
      </c>
      <c r="E35" s="403">
        <v>2024</v>
      </c>
      <c r="F35" s="403">
        <v>2025</v>
      </c>
      <c r="G35" s="403">
        <v>2026</v>
      </c>
    </row>
    <row r="36" spans="3:10" ht="9" customHeight="1" thickBot="1">
      <c r="C36" s="2583"/>
      <c r="D36" s="415" t="s">
        <v>22</v>
      </c>
      <c r="E36" s="415" t="s">
        <v>23</v>
      </c>
      <c r="F36" s="415" t="s">
        <v>23</v>
      </c>
      <c r="G36" s="415" t="s">
        <v>23</v>
      </c>
    </row>
    <row r="37" spans="3:10" ht="15" thickBot="1">
      <c r="C37" s="420" t="s">
        <v>607</v>
      </c>
      <c r="D37" s="421">
        <f>+D38</f>
        <v>14772</v>
      </c>
      <c r="E37" s="421">
        <f t="shared" ref="E37:G37" si="3">+E38</f>
        <v>16461</v>
      </c>
      <c r="F37" s="421">
        <f t="shared" si="3"/>
        <v>17069</v>
      </c>
      <c r="G37" s="421">
        <f t="shared" si="3"/>
        <v>17069</v>
      </c>
      <c r="I37" s="419"/>
    </row>
    <row r="38" spans="3:10" ht="15" thickBot="1">
      <c r="C38" s="422" t="s">
        <v>608</v>
      </c>
      <c r="D38" s="423">
        <v>14772</v>
      </c>
      <c r="E38" s="423">
        <v>16461</v>
      </c>
      <c r="F38" s="423">
        <f>608+16461</f>
        <v>17069</v>
      </c>
      <c r="G38" s="423">
        <f>608+16461</f>
        <v>17069</v>
      </c>
    </row>
    <row r="39" spans="3:10" ht="15" thickBot="1">
      <c r="C39" s="422" t="s">
        <v>609</v>
      </c>
      <c r="D39" s="424"/>
      <c r="E39" s="424"/>
      <c r="F39" s="424"/>
      <c r="G39" s="424"/>
    </row>
    <row r="40" spans="3:10" ht="24.75" thickBot="1">
      <c r="C40" s="420" t="s">
        <v>610</v>
      </c>
      <c r="D40" s="421">
        <v>2453</v>
      </c>
      <c r="E40" s="421">
        <v>2685</v>
      </c>
      <c r="F40" s="421">
        <v>2685</v>
      </c>
      <c r="G40" s="421">
        <v>2685</v>
      </c>
    </row>
    <row r="41" spans="3:10" ht="15" thickBot="1">
      <c r="C41" s="422" t="s">
        <v>608</v>
      </c>
      <c r="D41" s="423">
        <v>2453</v>
      </c>
      <c r="E41" s="423">
        <v>2685</v>
      </c>
      <c r="F41" s="423">
        <v>2685</v>
      </c>
      <c r="G41" s="423">
        <v>2685</v>
      </c>
      <c r="J41" s="419"/>
    </row>
    <row r="42" spans="3:10" ht="15" thickBot="1">
      <c r="C42" s="422" t="s">
        <v>609</v>
      </c>
      <c r="D42" s="424"/>
      <c r="E42" s="421"/>
      <c r="F42" s="421"/>
      <c r="G42" s="421"/>
      <c r="J42" s="419"/>
    </row>
    <row r="43" spans="3:10" ht="15" thickBot="1">
      <c r="C43" s="420" t="s">
        <v>611</v>
      </c>
      <c r="D43" s="424">
        <f>D44+D45</f>
        <v>0</v>
      </c>
      <c r="E43" s="425">
        <v>0</v>
      </c>
      <c r="F43" s="425">
        <v>0</v>
      </c>
      <c r="G43" s="425">
        <v>0</v>
      </c>
    </row>
    <row r="44" spans="3:10" ht="15" thickBot="1">
      <c r="C44" s="422" t="s">
        <v>608</v>
      </c>
      <c r="D44" s="423"/>
      <c r="E44" s="423"/>
      <c r="F44" s="423"/>
      <c r="G44" s="423"/>
    </row>
    <row r="45" spans="3:10" ht="15" thickBot="1">
      <c r="C45" s="422" t="s">
        <v>609</v>
      </c>
      <c r="D45" s="424"/>
      <c r="E45" s="421"/>
      <c r="F45" s="421"/>
      <c r="G45" s="421"/>
    </row>
    <row r="46" spans="3:10" ht="15" thickBot="1">
      <c r="C46" s="420" t="s">
        <v>612</v>
      </c>
      <c r="D46" s="424"/>
      <c r="E46" s="421"/>
      <c r="F46" s="421"/>
      <c r="G46" s="421"/>
    </row>
    <row r="47" spans="3:10" ht="15" thickBot="1">
      <c r="C47" s="422" t="s">
        <v>608</v>
      </c>
      <c r="D47" s="424"/>
      <c r="E47" s="421"/>
      <c r="F47" s="421"/>
      <c r="G47" s="421"/>
    </row>
    <row r="48" spans="3:10" ht="15" thickBot="1">
      <c r="C48" s="422" t="s">
        <v>609</v>
      </c>
      <c r="D48" s="424"/>
      <c r="E48" s="421"/>
      <c r="F48" s="421"/>
      <c r="G48" s="421"/>
    </row>
    <row r="49" spans="3:10" ht="15" thickBot="1">
      <c r="C49" s="420" t="s">
        <v>613</v>
      </c>
      <c r="D49" s="424">
        <v>113000</v>
      </c>
      <c r="E49" s="425">
        <v>113000</v>
      </c>
      <c r="F49" s="425">
        <v>113000</v>
      </c>
      <c r="G49" s="425">
        <v>113000</v>
      </c>
    </row>
    <row r="50" spans="3:10" ht="15" thickBot="1">
      <c r="C50" s="422" t="s">
        <v>608</v>
      </c>
      <c r="D50" s="424">
        <v>113000</v>
      </c>
      <c r="E50" s="425">
        <v>113000</v>
      </c>
      <c r="F50" s="425">
        <v>113000</v>
      </c>
      <c r="G50" s="425">
        <v>113000</v>
      </c>
    </row>
    <row r="51" spans="3:10" ht="15" thickBot="1">
      <c r="C51" s="422" t="s">
        <v>609</v>
      </c>
      <c r="D51" s="424"/>
      <c r="E51" s="421"/>
      <c r="F51" s="421"/>
      <c r="G51" s="421"/>
    </row>
    <row r="52" spans="3:10" ht="15" thickBot="1">
      <c r="C52" s="420" t="s">
        <v>614</v>
      </c>
      <c r="D52" s="424">
        <f>D53+D54</f>
        <v>0</v>
      </c>
      <c r="E52" s="421">
        <f t="shared" ref="E52:G52" si="4">E53+E54</f>
        <v>0</v>
      </c>
      <c r="F52" s="421">
        <f t="shared" si="4"/>
        <v>0</v>
      </c>
      <c r="G52" s="421">
        <f t="shared" si="4"/>
        <v>0</v>
      </c>
    </row>
    <row r="53" spans="3:10" ht="15" thickBot="1">
      <c r="C53" s="422" t="s">
        <v>608</v>
      </c>
      <c r="D53" s="423"/>
      <c r="E53" s="421">
        <v>0</v>
      </c>
      <c r="F53" s="426">
        <v>0</v>
      </c>
      <c r="G53" s="426">
        <v>0</v>
      </c>
    </row>
    <row r="54" spans="3:10" ht="15" thickBot="1">
      <c r="C54" s="422" t="s">
        <v>609</v>
      </c>
      <c r="D54" s="424"/>
      <c r="E54" s="421"/>
      <c r="F54" s="421"/>
      <c r="G54" s="421"/>
    </row>
    <row r="55" spans="3:10" ht="24.75" thickBot="1">
      <c r="C55" s="420" t="s">
        <v>615</v>
      </c>
      <c r="D55" s="424">
        <v>200</v>
      </c>
      <c r="E55" s="421">
        <v>0</v>
      </c>
      <c r="F55" s="421">
        <f>E55*1.03*0.99</f>
        <v>0</v>
      </c>
      <c r="G55" s="421">
        <f>F55*1.03*0.99</f>
        <v>0</v>
      </c>
      <c r="J55" s="427"/>
    </row>
    <row r="56" spans="3:10" ht="15" thickBot="1">
      <c r="C56" s="422" t="s">
        <v>608</v>
      </c>
      <c r="D56" s="424">
        <v>200</v>
      </c>
      <c r="E56" s="374"/>
      <c r="F56" s="374"/>
      <c r="G56" s="374"/>
    </row>
    <row r="57" spans="3:10" ht="15" thickBot="1">
      <c r="C57" s="422" t="s">
        <v>609</v>
      </c>
      <c r="D57" s="424"/>
      <c r="E57" s="375"/>
      <c r="F57" s="374"/>
      <c r="G57" s="374"/>
    </row>
    <row r="58" spans="3:10" ht="15" thickBot="1">
      <c r="C58" s="429" t="s">
        <v>616</v>
      </c>
      <c r="D58" s="424">
        <f>D55+D52+D49+D46+D43+D40+D37</f>
        <v>130425</v>
      </c>
      <c r="E58" s="430">
        <f>E55+E52+E49+E46+E43+E40+E37</f>
        <v>132146</v>
      </c>
      <c r="F58" s="430">
        <f>F55+F52+F49+F46+F43+F40+F37</f>
        <v>132754</v>
      </c>
      <c r="G58" s="430">
        <f>G55+G52+G49+G46+G43+G40+G37</f>
        <v>132754</v>
      </c>
    </row>
    <row r="59" spans="3:10" ht="15" thickBot="1">
      <c r="C59" s="431" t="s">
        <v>617</v>
      </c>
      <c r="D59" s="432">
        <f>IF(D58-D29=0,0,"Error")</f>
        <v>0</v>
      </c>
      <c r="E59" s="432">
        <f>IF(E58-E29=0,0,"Error")</f>
        <v>0</v>
      </c>
      <c r="F59" s="432">
        <f>IF(F58-F29=0,0,"Error")</f>
        <v>0</v>
      </c>
      <c r="G59" s="432">
        <f>IF(G58-G29=0,0,"Error")</f>
        <v>0</v>
      </c>
    </row>
    <row r="60" spans="3:10" ht="15.75" thickBot="1">
      <c r="C60" s="433" t="s">
        <v>812</v>
      </c>
      <c r="D60" s="2605" t="s">
        <v>862</v>
      </c>
      <c r="E60" s="2606"/>
      <c r="F60" s="2606"/>
      <c r="G60" s="2607"/>
    </row>
    <row r="61" spans="3:10" ht="45" customHeight="1" thickBot="1">
      <c r="C61" s="406" t="s">
        <v>599</v>
      </c>
      <c r="D61" s="2605" t="s">
        <v>863</v>
      </c>
      <c r="E61" s="2608"/>
      <c r="F61" s="2608"/>
      <c r="G61" s="2609"/>
    </row>
    <row r="62" spans="3:10" ht="15" thickBot="1">
      <c r="C62" s="406" t="s">
        <v>21</v>
      </c>
      <c r="D62" s="2610" t="s">
        <v>864</v>
      </c>
      <c r="E62" s="2611"/>
      <c r="F62" s="2611"/>
      <c r="G62" s="2612"/>
    </row>
    <row r="63" spans="3:10" ht="12.75" customHeight="1">
      <c r="C63" s="2582"/>
      <c r="D63" s="403">
        <v>2023</v>
      </c>
      <c r="E63" s="403">
        <v>2024</v>
      </c>
      <c r="F63" s="403">
        <v>2025</v>
      </c>
      <c r="G63" s="403">
        <v>2026</v>
      </c>
    </row>
    <row r="64" spans="3:10" ht="9" customHeight="1" thickBot="1">
      <c r="C64" s="2583"/>
      <c r="D64" s="415" t="s">
        <v>22</v>
      </c>
      <c r="E64" s="415" t="s">
        <v>23</v>
      </c>
      <c r="F64" s="415" t="s">
        <v>23</v>
      </c>
      <c r="G64" s="415" t="s">
        <v>23</v>
      </c>
    </row>
    <row r="65" spans="3:7" ht="15" thickBot="1">
      <c r="C65" s="406" t="s">
        <v>33</v>
      </c>
      <c r="D65" s="434">
        <v>2</v>
      </c>
      <c r="E65" s="434">
        <v>2</v>
      </c>
      <c r="F65" s="434">
        <v>2</v>
      </c>
      <c r="G65" s="434">
        <v>2</v>
      </c>
    </row>
    <row r="66" spans="3:7" ht="15" thickBot="1">
      <c r="C66" s="406" t="s">
        <v>602</v>
      </c>
      <c r="D66" s="417">
        <f>+D95</f>
        <v>9245</v>
      </c>
      <c r="E66" s="417">
        <f t="shared" ref="E66:G66" si="5">+E95</f>
        <v>9575</v>
      </c>
      <c r="F66" s="417">
        <f t="shared" si="5"/>
        <v>9575</v>
      </c>
      <c r="G66" s="417">
        <f t="shared" si="5"/>
        <v>9575</v>
      </c>
    </row>
    <row r="67" spans="3:7" ht="15" thickBot="1">
      <c r="C67" s="406" t="s">
        <v>603</v>
      </c>
      <c r="D67" s="417">
        <f>D66/D65</f>
        <v>4622.5</v>
      </c>
      <c r="E67" s="417">
        <v>9575</v>
      </c>
      <c r="F67" s="417">
        <v>10183</v>
      </c>
      <c r="G67" s="417">
        <v>10183</v>
      </c>
    </row>
    <row r="68" spans="3:7" ht="15" thickBot="1">
      <c r="C68" s="406" t="s">
        <v>604</v>
      </c>
      <c r="D68" s="404"/>
      <c r="E68" s="418">
        <f>E65/D65-1</f>
        <v>0</v>
      </c>
      <c r="F68" s="418">
        <f>F65/E65-1</f>
        <v>0</v>
      </c>
      <c r="G68" s="418">
        <f>G65/F65-1</f>
        <v>0</v>
      </c>
    </row>
    <row r="69" spans="3:7" ht="15" thickBot="1">
      <c r="C69" s="406" t="s">
        <v>605</v>
      </c>
      <c r="D69" s="404"/>
      <c r="E69" s="418">
        <f>E66/D66-1</f>
        <v>3.5694970254191549E-2</v>
      </c>
      <c r="F69" s="418">
        <f t="shared" ref="F69:G70" si="6">F66/E66-1</f>
        <v>0</v>
      </c>
      <c r="G69" s="418">
        <f t="shared" si="6"/>
        <v>0</v>
      </c>
    </row>
    <row r="70" spans="3:7" ht="15" thickBot="1">
      <c r="C70" s="406" t="s">
        <v>47</v>
      </c>
      <c r="D70" s="404"/>
      <c r="E70" s="418">
        <f>E67/D67-1</f>
        <v>1.0713899405083831</v>
      </c>
      <c r="F70" s="418">
        <f t="shared" si="6"/>
        <v>6.3498694516971321E-2</v>
      </c>
      <c r="G70" s="418">
        <f t="shared" si="6"/>
        <v>0</v>
      </c>
    </row>
    <row r="71" spans="3:7" ht="24.75" customHeight="1" thickBot="1">
      <c r="C71" s="2590" t="s">
        <v>865</v>
      </c>
      <c r="D71" s="2591"/>
      <c r="E71" s="2591"/>
      <c r="F71" s="2591"/>
      <c r="G71" s="2592"/>
    </row>
    <row r="72" spans="3:7" ht="12.75" customHeight="1">
      <c r="C72" s="2582"/>
      <c r="D72" s="403">
        <v>2023</v>
      </c>
      <c r="E72" s="403">
        <v>2024</v>
      </c>
      <c r="F72" s="403">
        <v>2025</v>
      </c>
      <c r="G72" s="403">
        <v>2026</v>
      </c>
    </row>
    <row r="73" spans="3:7" ht="9" customHeight="1" thickBot="1">
      <c r="C73" s="2583"/>
      <c r="D73" s="415" t="s">
        <v>22</v>
      </c>
      <c r="E73" s="415" t="s">
        <v>23</v>
      </c>
      <c r="F73" s="415" t="s">
        <v>23</v>
      </c>
      <c r="G73" s="415" t="s">
        <v>23</v>
      </c>
    </row>
    <row r="74" spans="3:7" ht="24.75" customHeight="1" thickBot="1">
      <c r="C74" s="420" t="s">
        <v>607</v>
      </c>
      <c r="D74" s="421"/>
      <c r="E74" s="421"/>
      <c r="F74" s="421"/>
      <c r="G74" s="421"/>
    </row>
    <row r="75" spans="3:7" ht="15" thickBot="1">
      <c r="C75" s="422" t="s">
        <v>608</v>
      </c>
      <c r="D75" s="424"/>
      <c r="E75" s="435"/>
      <c r="F75" s="435"/>
      <c r="G75" s="435"/>
    </row>
    <row r="76" spans="3:7" ht="15" thickBot="1">
      <c r="C76" s="422" t="s">
        <v>609</v>
      </c>
      <c r="D76" s="424"/>
      <c r="E76" s="435"/>
      <c r="F76" s="435"/>
      <c r="G76" s="435"/>
    </row>
    <row r="77" spans="3:7" ht="24.75" customHeight="1" thickBot="1">
      <c r="C77" s="420" t="s">
        <v>610</v>
      </c>
      <c r="D77" s="421"/>
      <c r="E77" s="421"/>
      <c r="F77" s="421"/>
      <c r="G77" s="421"/>
    </row>
    <row r="78" spans="3:7" ht="15" thickBot="1">
      <c r="C78" s="422" t="s">
        <v>608</v>
      </c>
      <c r="D78" s="424"/>
      <c r="E78" s="421"/>
      <c r="F78" s="421"/>
      <c r="G78" s="421"/>
    </row>
    <row r="79" spans="3:7" ht="15" thickBot="1">
      <c r="C79" s="422" t="s">
        <v>609</v>
      </c>
      <c r="D79" s="424"/>
      <c r="E79" s="421"/>
      <c r="F79" s="421"/>
      <c r="G79" s="421"/>
    </row>
    <row r="80" spans="3:7" ht="24.75" customHeight="1" thickBot="1">
      <c r="C80" s="420" t="s">
        <v>611</v>
      </c>
      <c r="D80" s="424">
        <f>+D81</f>
        <v>9245</v>
      </c>
      <c r="E80" s="424">
        <f t="shared" ref="E80:G80" si="7">+E81</f>
        <v>9575</v>
      </c>
      <c r="F80" s="424">
        <f t="shared" si="7"/>
        <v>9575</v>
      </c>
      <c r="G80" s="424">
        <f t="shared" si="7"/>
        <v>9575</v>
      </c>
    </row>
    <row r="81" spans="3:7" ht="15" thickBot="1">
      <c r="C81" s="422" t="s">
        <v>608</v>
      </c>
      <c r="D81" s="424">
        <v>9245</v>
      </c>
      <c r="E81" s="421">
        <v>9575</v>
      </c>
      <c r="F81" s="421">
        <f>-608+10183</f>
        <v>9575</v>
      </c>
      <c r="G81" s="421">
        <f>-608+10183</f>
        <v>9575</v>
      </c>
    </row>
    <row r="82" spans="3:7" ht="15" thickBot="1">
      <c r="C82" s="422" t="s">
        <v>609</v>
      </c>
      <c r="D82" s="424"/>
      <c r="E82" s="421"/>
      <c r="F82" s="421"/>
      <c r="G82" s="421"/>
    </row>
    <row r="83" spans="3:7" ht="15" thickBot="1">
      <c r="C83" s="420" t="s">
        <v>612</v>
      </c>
      <c r="D83" s="424"/>
      <c r="E83" s="421"/>
      <c r="F83" s="421"/>
      <c r="G83" s="421"/>
    </row>
    <row r="84" spans="3:7" ht="15" thickBot="1">
      <c r="C84" s="422" t="s">
        <v>608</v>
      </c>
      <c r="D84" s="424"/>
      <c r="E84" s="421"/>
      <c r="F84" s="421"/>
      <c r="G84" s="421"/>
    </row>
    <row r="85" spans="3:7" ht="15" thickBot="1">
      <c r="C85" s="422" t="s">
        <v>609</v>
      </c>
      <c r="D85" s="424"/>
      <c r="E85" s="421"/>
      <c r="F85" s="421"/>
      <c r="G85" s="421"/>
    </row>
    <row r="86" spans="3:7" ht="15" thickBot="1">
      <c r="C86" s="420" t="s">
        <v>613</v>
      </c>
      <c r="D86" s="424"/>
      <c r="E86" s="421"/>
      <c r="F86" s="421"/>
      <c r="G86" s="421"/>
    </row>
    <row r="87" spans="3:7" ht="15" thickBot="1">
      <c r="C87" s="422" t="s">
        <v>608</v>
      </c>
      <c r="D87" s="424"/>
      <c r="E87" s="421"/>
      <c r="F87" s="421"/>
      <c r="G87" s="421"/>
    </row>
    <row r="88" spans="3:7" ht="15" customHeight="1" thickBot="1">
      <c r="C88" s="422" t="s">
        <v>609</v>
      </c>
      <c r="D88" s="424"/>
      <c r="E88" s="421"/>
      <c r="F88" s="421"/>
      <c r="G88" s="421"/>
    </row>
    <row r="89" spans="3:7" ht="15" thickBot="1">
      <c r="C89" s="420" t="s">
        <v>614</v>
      </c>
      <c r="D89" s="424">
        <v>0</v>
      </c>
      <c r="E89" s="421">
        <v>0</v>
      </c>
      <c r="F89" s="421">
        <v>0</v>
      </c>
      <c r="G89" s="421">
        <v>0</v>
      </c>
    </row>
    <row r="90" spans="3:7" ht="15" thickBot="1">
      <c r="C90" s="422" t="s">
        <v>608</v>
      </c>
      <c r="D90" s="424"/>
      <c r="E90" s="421"/>
      <c r="F90" s="421"/>
      <c r="G90" s="421"/>
    </row>
    <row r="91" spans="3:7" ht="15" thickBot="1">
      <c r="C91" s="422" t="s">
        <v>609</v>
      </c>
      <c r="D91" s="424"/>
      <c r="E91" s="421"/>
      <c r="F91" s="421"/>
      <c r="G91" s="421"/>
    </row>
    <row r="92" spans="3:7" ht="24.75" thickBot="1">
      <c r="C92" s="420" t="s">
        <v>615</v>
      </c>
      <c r="D92" s="424"/>
      <c r="E92" s="421"/>
      <c r="F92" s="421"/>
      <c r="G92" s="421"/>
    </row>
    <row r="93" spans="3:7" ht="15" thickBot="1">
      <c r="C93" s="422" t="s">
        <v>608</v>
      </c>
      <c r="D93" s="424"/>
      <c r="E93" s="421"/>
      <c r="F93" s="421"/>
      <c r="G93" s="421"/>
    </row>
    <row r="94" spans="3:7" ht="15" thickBot="1">
      <c r="C94" s="422" t="s">
        <v>609</v>
      </c>
      <c r="D94" s="424"/>
      <c r="E94" s="421"/>
      <c r="F94" s="421"/>
      <c r="G94" s="421"/>
    </row>
    <row r="95" spans="3:7" ht="15" thickBot="1">
      <c r="C95" s="436" t="s">
        <v>727</v>
      </c>
      <c r="D95" s="424">
        <f>D92+D89+D86+D83+D80+D77+D74</f>
        <v>9245</v>
      </c>
      <c r="E95" s="424">
        <f t="shared" ref="E95:G95" si="8">E92+E89+E86+E83+E80+E77+E74</f>
        <v>9575</v>
      </c>
      <c r="F95" s="424">
        <f t="shared" si="8"/>
        <v>9575</v>
      </c>
      <c r="G95" s="424">
        <f t="shared" si="8"/>
        <v>9575</v>
      </c>
    </row>
    <row r="96" spans="3:7" ht="17.25" customHeight="1" thickBot="1">
      <c r="C96" s="431" t="s">
        <v>617</v>
      </c>
      <c r="D96" s="432">
        <f>IF(D95-D66=0,0,"Error")</f>
        <v>0</v>
      </c>
      <c r="E96" s="432">
        <f>IF(E95-E66=0,0,"Error")</f>
        <v>0</v>
      </c>
      <c r="F96" s="432">
        <f>IF(F95-F66=0,0,"Error")</f>
        <v>0</v>
      </c>
      <c r="G96" s="432">
        <f>IF(G95-G66=0,0,"Error")</f>
        <v>0</v>
      </c>
    </row>
    <row r="97" spans="3:11" ht="15" thickBot="1">
      <c r="C97" s="2593" t="s">
        <v>618</v>
      </c>
      <c r="D97" s="2594"/>
      <c r="E97" s="2594"/>
      <c r="F97" s="2594"/>
      <c r="G97" s="2595"/>
    </row>
    <row r="98" spans="3:11" ht="15" thickBot="1">
      <c r="C98" s="2613" t="s">
        <v>619</v>
      </c>
      <c r="D98" s="2614"/>
      <c r="E98" s="2614"/>
      <c r="F98" s="2614"/>
      <c r="G98" s="2615"/>
    </row>
    <row r="99" spans="3:11" ht="15" thickBot="1">
      <c r="C99" s="414" t="s">
        <v>620</v>
      </c>
      <c r="D99" s="2616"/>
      <c r="E99" s="2617"/>
      <c r="F99" s="2618"/>
      <c r="G99" s="2619"/>
    </row>
    <row r="100" spans="3:11" ht="30.75" customHeight="1" thickBot="1">
      <c r="C100" s="437" t="s">
        <v>622</v>
      </c>
      <c r="D100" s="438" t="s">
        <v>817</v>
      </c>
      <c r="E100" s="439"/>
      <c r="F100" s="440"/>
      <c r="G100" s="441"/>
    </row>
    <row r="101" spans="3:11" ht="15" thickBot="1">
      <c r="C101" s="442"/>
      <c r="D101" s="2620"/>
      <c r="E101" s="2621"/>
      <c r="F101" s="2622"/>
      <c r="G101" s="2623"/>
    </row>
    <row r="102" spans="3:11" ht="30" customHeight="1" thickBot="1">
      <c r="C102" s="406" t="s">
        <v>599</v>
      </c>
      <c r="D102" s="2624" t="s">
        <v>866</v>
      </c>
      <c r="E102" s="2625"/>
      <c r="F102" s="2625"/>
      <c r="G102" s="2626"/>
    </row>
    <row r="103" spans="3:11" ht="15" thickBot="1">
      <c r="C103" s="406" t="s">
        <v>21</v>
      </c>
      <c r="D103" s="2627" t="s">
        <v>867</v>
      </c>
      <c r="E103" s="2628"/>
      <c r="F103" s="2628"/>
      <c r="G103" s="2629"/>
    </row>
    <row r="104" spans="3:11" ht="12.75" customHeight="1">
      <c r="C104" s="2582"/>
      <c r="D104" s="403">
        <v>2023</v>
      </c>
      <c r="E104" s="403">
        <v>2024</v>
      </c>
      <c r="F104" s="403">
        <v>2025</v>
      </c>
      <c r="G104" s="403">
        <v>2026</v>
      </c>
    </row>
    <row r="105" spans="3:11" ht="9" customHeight="1" thickBot="1">
      <c r="C105" s="2583"/>
      <c r="D105" s="415" t="s">
        <v>22</v>
      </c>
      <c r="E105" s="415" t="s">
        <v>23</v>
      </c>
      <c r="F105" s="415" t="s">
        <v>23</v>
      </c>
      <c r="G105" s="415" t="s">
        <v>23</v>
      </c>
    </row>
    <row r="106" spans="3:11" ht="15" thickBot="1">
      <c r="C106" s="406" t="s">
        <v>33</v>
      </c>
      <c r="D106" s="434"/>
      <c r="E106" s="417">
        <v>4</v>
      </c>
      <c r="F106" s="417">
        <v>4</v>
      </c>
      <c r="G106" s="417">
        <v>4</v>
      </c>
    </row>
    <row r="107" spans="3:11" ht="15" thickBot="1">
      <c r="C107" s="406" t="s">
        <v>602</v>
      </c>
      <c r="D107" s="443"/>
      <c r="E107" s="417">
        <v>1000</v>
      </c>
      <c r="F107" s="417">
        <v>1000</v>
      </c>
      <c r="G107" s="417">
        <v>1000</v>
      </c>
    </row>
    <row r="108" spans="3:11" ht="15" thickBot="1">
      <c r="C108" s="406" t="s">
        <v>603</v>
      </c>
      <c r="D108" s="434"/>
      <c r="E108" s="417">
        <f t="shared" ref="E108:G108" si="9">E107/E106</f>
        <v>250</v>
      </c>
      <c r="F108" s="417">
        <f t="shared" si="9"/>
        <v>250</v>
      </c>
      <c r="G108" s="417">
        <f t="shared" si="9"/>
        <v>250</v>
      </c>
    </row>
    <row r="109" spans="3:11" ht="15" thickBot="1">
      <c r="C109" s="406" t="s">
        <v>604</v>
      </c>
      <c r="D109" s="444" t="s">
        <v>627</v>
      </c>
      <c r="E109" s="418">
        <v>0</v>
      </c>
      <c r="F109" s="418">
        <f t="shared" ref="F109:G111" si="10">F106/E106-1</f>
        <v>0</v>
      </c>
      <c r="G109" s="418">
        <f t="shared" si="10"/>
        <v>0</v>
      </c>
      <c r="I109" s="419"/>
      <c r="J109" s="419"/>
      <c r="K109" s="419"/>
    </row>
    <row r="110" spans="3:11" ht="15" thickBot="1">
      <c r="C110" s="406" t="s">
        <v>605</v>
      </c>
      <c r="D110" s="404" t="s">
        <v>627</v>
      </c>
      <c r="E110" s="418">
        <v>0</v>
      </c>
      <c r="F110" s="418">
        <f t="shared" si="10"/>
        <v>0</v>
      </c>
      <c r="G110" s="418">
        <f t="shared" si="10"/>
        <v>0</v>
      </c>
    </row>
    <row r="111" spans="3:11" ht="15" thickBot="1">
      <c r="C111" s="406" t="s">
        <v>47</v>
      </c>
      <c r="D111" s="404" t="s">
        <v>627</v>
      </c>
      <c r="E111" s="418">
        <v>0</v>
      </c>
      <c r="F111" s="418">
        <f t="shared" si="10"/>
        <v>0</v>
      </c>
      <c r="G111" s="418">
        <f t="shared" si="10"/>
        <v>0</v>
      </c>
    </row>
    <row r="112" spans="3:11" ht="15" thickBot="1">
      <c r="C112" s="2590" t="s">
        <v>818</v>
      </c>
      <c r="D112" s="2591"/>
      <c r="E112" s="2591"/>
      <c r="F112" s="2591"/>
      <c r="G112" s="2592"/>
    </row>
    <row r="113" spans="3:7" ht="12.75" customHeight="1">
      <c r="C113" s="2582"/>
      <c r="D113" s="403">
        <v>2023</v>
      </c>
      <c r="E113" s="403">
        <v>2024</v>
      </c>
      <c r="F113" s="403">
        <v>2025</v>
      </c>
      <c r="G113" s="403">
        <v>2026</v>
      </c>
    </row>
    <row r="114" spans="3:7" ht="9" customHeight="1" thickBot="1">
      <c r="C114" s="2583"/>
      <c r="D114" s="415" t="s">
        <v>22</v>
      </c>
      <c r="E114" s="415" t="s">
        <v>23</v>
      </c>
      <c r="F114" s="415" t="s">
        <v>23</v>
      </c>
      <c r="G114" s="415" t="s">
        <v>23</v>
      </c>
    </row>
    <row r="115" spans="3:7" ht="15" thickBot="1">
      <c r="C115" s="420" t="s">
        <v>629</v>
      </c>
      <c r="D115" s="421">
        <f>D116+D117+D118+D119</f>
        <v>0</v>
      </c>
      <c r="E115" s="421">
        <f t="shared" ref="E115:G115" si="11">E116+E117+E118+E119</f>
        <v>0</v>
      </c>
      <c r="F115" s="421">
        <f t="shared" si="11"/>
        <v>0</v>
      </c>
      <c r="G115" s="421">
        <f t="shared" si="11"/>
        <v>0</v>
      </c>
    </row>
    <row r="116" spans="3:7" ht="15" thickBot="1">
      <c r="C116" s="422" t="s">
        <v>608</v>
      </c>
      <c r="D116" s="421"/>
      <c r="E116" s="421"/>
      <c r="F116" s="421"/>
      <c r="G116" s="421"/>
    </row>
    <row r="117" spans="3:7" ht="15" thickBot="1">
      <c r="C117" s="422" t="s">
        <v>673</v>
      </c>
      <c r="D117" s="421"/>
      <c r="E117" s="421"/>
      <c r="F117" s="421"/>
      <c r="G117" s="421"/>
    </row>
    <row r="118" spans="3:7" ht="15" thickBot="1">
      <c r="C118" s="422" t="s">
        <v>631</v>
      </c>
      <c r="D118" s="421"/>
      <c r="E118" s="421"/>
      <c r="F118" s="421"/>
      <c r="G118" s="421"/>
    </row>
    <row r="119" spans="3:7" ht="15" thickBot="1">
      <c r="C119" s="422" t="s">
        <v>632</v>
      </c>
      <c r="D119" s="421"/>
      <c r="E119" s="421"/>
      <c r="F119" s="421"/>
      <c r="G119" s="421"/>
    </row>
    <row r="120" spans="3:7" ht="15" thickBot="1">
      <c r="C120" s="420" t="s">
        <v>633</v>
      </c>
      <c r="D120" s="424"/>
      <c r="E120" s="424">
        <v>1000</v>
      </c>
      <c r="F120" s="424">
        <v>1000</v>
      </c>
      <c r="G120" s="424">
        <v>1000</v>
      </c>
    </row>
    <row r="121" spans="3:7" ht="15" thickBot="1">
      <c r="C121" s="422" t="s">
        <v>608</v>
      </c>
      <c r="D121" s="424"/>
      <c r="E121" s="421">
        <v>1000</v>
      </c>
      <c r="F121" s="421">
        <v>1000</v>
      </c>
      <c r="G121" s="421">
        <v>1000</v>
      </c>
    </row>
    <row r="122" spans="3:7" ht="15" thickBot="1">
      <c r="C122" s="422" t="s">
        <v>673</v>
      </c>
      <c r="D122" s="424"/>
      <c r="E122" s="421"/>
      <c r="F122" s="421"/>
      <c r="G122" s="421"/>
    </row>
    <row r="123" spans="3:7" ht="15" thickBot="1">
      <c r="C123" s="422" t="s">
        <v>631</v>
      </c>
      <c r="D123" s="424"/>
      <c r="E123" s="421"/>
      <c r="F123" s="421"/>
      <c r="G123" s="421"/>
    </row>
    <row r="124" spans="3:7" ht="15" thickBot="1">
      <c r="C124" s="422" t="s">
        <v>632</v>
      </c>
      <c r="D124" s="424"/>
      <c r="E124" s="421"/>
      <c r="F124" s="421"/>
      <c r="G124" s="421"/>
    </row>
    <row r="125" spans="3:7" ht="15" thickBot="1">
      <c r="C125" s="445" t="s">
        <v>616</v>
      </c>
      <c r="D125" s="423">
        <f>D115+D120</f>
        <v>0</v>
      </c>
      <c r="E125" s="424">
        <f t="shared" ref="E125:G125" si="12">E115+E120</f>
        <v>1000</v>
      </c>
      <c r="F125" s="424">
        <f t="shared" si="12"/>
        <v>1000</v>
      </c>
      <c r="G125" s="424">
        <f t="shared" si="12"/>
        <v>1000</v>
      </c>
    </row>
    <row r="126" spans="3:7" ht="48" customHeight="1" thickBot="1">
      <c r="C126" s="437" t="s">
        <v>597</v>
      </c>
      <c r="D126" s="446" t="s">
        <v>868</v>
      </c>
      <c r="E126" s="447" t="s">
        <v>624</v>
      </c>
      <c r="F126" s="440" t="s">
        <v>869</v>
      </c>
      <c r="G126" s="441"/>
    </row>
    <row r="127" spans="3:7" ht="34.5" customHeight="1" thickBot="1">
      <c r="C127" s="406" t="s">
        <v>599</v>
      </c>
      <c r="D127" s="2587" t="s">
        <v>870</v>
      </c>
      <c r="E127" s="2588"/>
      <c r="F127" s="2588"/>
      <c r="G127" s="2589"/>
    </row>
    <row r="128" spans="3:7" ht="15" thickBot="1">
      <c r="C128" s="406" t="s">
        <v>21</v>
      </c>
      <c r="D128" s="2602" t="s">
        <v>871</v>
      </c>
      <c r="E128" s="2603"/>
      <c r="F128" s="2603"/>
      <c r="G128" s="2604"/>
    </row>
    <row r="129" spans="3:11" ht="12.75" customHeight="1">
      <c r="C129" s="2582"/>
      <c r="D129" s="403">
        <v>2023</v>
      </c>
      <c r="E129" s="403">
        <v>2024</v>
      </c>
      <c r="F129" s="403">
        <v>2025</v>
      </c>
      <c r="G129" s="403">
        <v>2026</v>
      </c>
    </row>
    <row r="130" spans="3:11" ht="9" customHeight="1" thickBot="1">
      <c r="C130" s="2583"/>
      <c r="D130" s="415" t="s">
        <v>22</v>
      </c>
      <c r="E130" s="415" t="s">
        <v>23</v>
      </c>
      <c r="F130" s="415" t="s">
        <v>23</v>
      </c>
      <c r="G130" s="415" t="s">
        <v>23</v>
      </c>
    </row>
    <row r="131" spans="3:11" ht="15" thickBot="1">
      <c r="C131" s="406" t="s">
        <v>33</v>
      </c>
      <c r="D131" s="404">
        <v>132</v>
      </c>
      <c r="E131" s="404"/>
      <c r="F131" s="406"/>
      <c r="G131" s="406"/>
    </row>
    <row r="132" spans="3:11" ht="15" thickBot="1">
      <c r="C132" s="406" t="s">
        <v>602</v>
      </c>
      <c r="D132" s="417">
        <v>3820</v>
      </c>
      <c r="E132" s="417"/>
      <c r="F132" s="417">
        <v>0</v>
      </c>
      <c r="G132" s="417">
        <f t="shared" ref="G132" si="13">G150</f>
        <v>0</v>
      </c>
    </row>
    <row r="133" spans="3:11" ht="15" thickBot="1">
      <c r="C133" s="406" t="s">
        <v>603</v>
      </c>
      <c r="D133" s="417">
        <f>D132/D131</f>
        <v>28.939393939393938</v>
      </c>
      <c r="E133" s="417">
        <v>0</v>
      </c>
      <c r="F133" s="417">
        <v>0</v>
      </c>
      <c r="G133" s="417">
        <v>0</v>
      </c>
    </row>
    <row r="134" spans="3:11" ht="15" thickBot="1">
      <c r="C134" s="406" t="s">
        <v>604</v>
      </c>
      <c r="D134" s="404" t="s">
        <v>627</v>
      </c>
      <c r="E134" s="418">
        <f>E131/D131-1</f>
        <v>-1</v>
      </c>
      <c r="F134" s="418">
        <v>0</v>
      </c>
      <c r="G134" s="418">
        <v>0</v>
      </c>
      <c r="I134" s="419"/>
      <c r="J134" s="419"/>
      <c r="K134" s="419"/>
    </row>
    <row r="135" spans="3:11" ht="15" thickBot="1">
      <c r="C135" s="406" t="s">
        <v>605</v>
      </c>
      <c r="D135" s="404" t="s">
        <v>627</v>
      </c>
      <c r="E135" s="418">
        <f>E132/D132-1</f>
        <v>-1</v>
      </c>
      <c r="F135" s="418">
        <v>0</v>
      </c>
      <c r="G135" s="418">
        <v>0</v>
      </c>
    </row>
    <row r="136" spans="3:11" ht="15" thickBot="1">
      <c r="C136" s="406" t="s">
        <v>47</v>
      </c>
      <c r="D136" s="404" t="s">
        <v>627</v>
      </c>
      <c r="E136" s="418">
        <f>E133/D133-1</f>
        <v>-1</v>
      </c>
      <c r="F136" s="418">
        <v>0</v>
      </c>
      <c r="G136" s="418">
        <v>0</v>
      </c>
    </row>
    <row r="137" spans="3:11" ht="15" thickBot="1">
      <c r="C137" s="2590" t="s">
        <v>872</v>
      </c>
      <c r="D137" s="2591"/>
      <c r="E137" s="2591"/>
      <c r="F137" s="2591"/>
      <c r="G137" s="2592"/>
    </row>
    <row r="138" spans="3:11" ht="18" customHeight="1">
      <c r="C138" s="2582"/>
      <c r="D138" s="403">
        <v>2023</v>
      </c>
      <c r="E138" s="403">
        <v>2024</v>
      </c>
      <c r="F138" s="403">
        <v>2025</v>
      </c>
      <c r="G138" s="403">
        <v>2026</v>
      </c>
    </row>
    <row r="139" spans="3:11" ht="17.25" customHeight="1" thickBot="1">
      <c r="C139" s="2583"/>
      <c r="D139" s="415" t="s">
        <v>22</v>
      </c>
      <c r="E139" s="415" t="s">
        <v>23</v>
      </c>
      <c r="F139" s="415" t="s">
        <v>23</v>
      </c>
      <c r="G139" s="415" t="s">
        <v>23</v>
      </c>
    </row>
    <row r="140" spans="3:11" ht="15" thickBot="1">
      <c r="C140" s="420" t="s">
        <v>629</v>
      </c>
      <c r="D140" s="421">
        <f>D141+D142+D143+D144</f>
        <v>0</v>
      </c>
      <c r="E140" s="421">
        <f t="shared" ref="E140:G140" si="14">E141+E142+E143+E144</f>
        <v>0</v>
      </c>
      <c r="F140" s="421">
        <f t="shared" si="14"/>
        <v>0</v>
      </c>
      <c r="G140" s="421">
        <f t="shared" si="14"/>
        <v>0</v>
      </c>
    </row>
    <row r="141" spans="3:11" ht="15" thickBot="1">
      <c r="C141" s="422" t="s">
        <v>608</v>
      </c>
      <c r="D141" s="421"/>
      <c r="E141" s="421"/>
      <c r="F141" s="421"/>
      <c r="G141" s="421"/>
    </row>
    <row r="142" spans="3:11" ht="15" thickBot="1">
      <c r="C142" s="422" t="s">
        <v>673</v>
      </c>
      <c r="D142" s="421"/>
      <c r="E142" s="421"/>
      <c r="F142" s="421"/>
      <c r="G142" s="421"/>
    </row>
    <row r="143" spans="3:11" ht="15" thickBot="1">
      <c r="C143" s="422" t="s">
        <v>631</v>
      </c>
      <c r="D143" s="421"/>
      <c r="E143" s="421"/>
      <c r="F143" s="421"/>
      <c r="G143" s="421"/>
    </row>
    <row r="144" spans="3:11" ht="15" thickBot="1">
      <c r="C144" s="422" t="s">
        <v>632</v>
      </c>
      <c r="D144" s="421"/>
      <c r="E144" s="421"/>
      <c r="F144" s="421"/>
      <c r="G144" s="421"/>
    </row>
    <row r="145" spans="3:7" ht="15" thickBot="1">
      <c r="C145" s="420" t="s">
        <v>633</v>
      </c>
      <c r="D145" s="424">
        <v>3820</v>
      </c>
      <c r="E145" s="424">
        <v>0</v>
      </c>
      <c r="F145" s="424">
        <f t="shared" ref="F145:G145" si="15">F146+F147+F148+F149</f>
        <v>0</v>
      </c>
      <c r="G145" s="424">
        <f t="shared" si="15"/>
        <v>0</v>
      </c>
    </row>
    <row r="146" spans="3:7" ht="15" thickBot="1">
      <c r="C146" s="422" t="s">
        <v>608</v>
      </c>
      <c r="D146" s="424">
        <v>3820</v>
      </c>
      <c r="E146" s="421">
        <v>0</v>
      </c>
      <c r="F146" s="421"/>
      <c r="G146" s="421"/>
    </row>
    <row r="147" spans="3:7" ht="15" thickBot="1">
      <c r="C147" s="422" t="s">
        <v>673</v>
      </c>
      <c r="D147" s="424"/>
      <c r="E147" s="421"/>
      <c r="F147" s="421"/>
      <c r="G147" s="421"/>
    </row>
    <row r="148" spans="3:7" ht="15" thickBot="1">
      <c r="C148" s="422" t="s">
        <v>631</v>
      </c>
      <c r="D148" s="424"/>
      <c r="E148" s="421"/>
      <c r="F148" s="421"/>
      <c r="G148" s="421"/>
    </row>
    <row r="149" spans="3:7" ht="15" thickBot="1">
      <c r="C149" s="422" t="s">
        <v>632</v>
      </c>
      <c r="D149" s="424"/>
      <c r="E149" s="421"/>
      <c r="F149" s="421"/>
      <c r="G149" s="421"/>
    </row>
    <row r="150" spans="3:7" ht="15" thickBot="1">
      <c r="C150" s="429" t="s">
        <v>702</v>
      </c>
      <c r="D150" s="424">
        <f>D140+D145</f>
        <v>3820</v>
      </c>
      <c r="E150" s="424">
        <f t="shared" ref="E150:G150" si="16">E140+E145</f>
        <v>0</v>
      </c>
      <c r="F150" s="424">
        <f t="shared" si="16"/>
        <v>0</v>
      </c>
      <c r="G150" s="424">
        <f t="shared" si="16"/>
        <v>0</v>
      </c>
    </row>
    <row r="151" spans="3:7" ht="37.5" customHeight="1" thickBot="1">
      <c r="C151" s="437" t="s">
        <v>873</v>
      </c>
      <c r="D151" s="446" t="s">
        <v>874</v>
      </c>
      <c r="E151" s="447" t="s">
        <v>624</v>
      </c>
      <c r="F151" s="440" t="s">
        <v>875</v>
      </c>
      <c r="G151" s="441"/>
    </row>
    <row r="152" spans="3:7" ht="25.5" customHeight="1" thickBot="1">
      <c r="C152" s="406" t="s">
        <v>599</v>
      </c>
      <c r="D152" s="2587" t="s">
        <v>876</v>
      </c>
      <c r="E152" s="2588"/>
      <c r="F152" s="2588"/>
      <c r="G152" s="2589"/>
    </row>
    <row r="153" spans="3:7" ht="25.5" customHeight="1" thickBot="1">
      <c r="C153" s="406" t="s">
        <v>21</v>
      </c>
      <c r="D153" s="2602" t="s">
        <v>871</v>
      </c>
      <c r="E153" s="2603"/>
      <c r="F153" s="2603"/>
      <c r="G153" s="2604"/>
    </row>
    <row r="154" spans="3:7" ht="25.5" customHeight="1">
      <c r="C154" s="2582"/>
      <c r="D154" s="403">
        <v>2023</v>
      </c>
      <c r="E154" s="403">
        <v>2024</v>
      </c>
      <c r="F154" s="403">
        <v>2025</v>
      </c>
      <c r="G154" s="403">
        <v>2026</v>
      </c>
    </row>
    <row r="155" spans="3:7" ht="25.5" customHeight="1" thickBot="1">
      <c r="C155" s="2583"/>
      <c r="D155" s="415" t="s">
        <v>22</v>
      </c>
      <c r="E155" s="415" t="s">
        <v>23</v>
      </c>
      <c r="F155" s="415" t="s">
        <v>23</v>
      </c>
      <c r="G155" s="415" t="s">
        <v>23</v>
      </c>
    </row>
    <row r="156" spans="3:7" ht="14.25" customHeight="1" thickBot="1">
      <c r="C156" s="406" t="s">
        <v>33</v>
      </c>
      <c r="D156" s="404">
        <v>132</v>
      </c>
      <c r="E156" s="404"/>
      <c r="F156" s="406"/>
      <c r="G156" s="406"/>
    </row>
    <row r="157" spans="3:7" ht="18.75" customHeight="1" thickBot="1">
      <c r="C157" s="406" t="s">
        <v>602</v>
      </c>
      <c r="D157" s="417">
        <v>10</v>
      </c>
      <c r="E157" s="417"/>
      <c r="F157" s="417">
        <v>0</v>
      </c>
      <c r="G157" s="417">
        <f t="shared" ref="G157" si="17">G175</f>
        <v>0</v>
      </c>
    </row>
    <row r="158" spans="3:7" ht="25.5" customHeight="1" thickBot="1">
      <c r="C158" s="406" t="s">
        <v>603</v>
      </c>
      <c r="D158" s="417">
        <f>D157/D156</f>
        <v>7.575757575757576E-2</v>
      </c>
      <c r="E158" s="417">
        <v>0</v>
      </c>
      <c r="F158" s="417">
        <v>0</v>
      </c>
      <c r="G158" s="417">
        <v>0</v>
      </c>
    </row>
    <row r="159" spans="3:7" ht="25.5" customHeight="1" thickBot="1">
      <c r="C159" s="406" t="s">
        <v>604</v>
      </c>
      <c r="D159" s="404" t="s">
        <v>627</v>
      </c>
      <c r="E159" s="418">
        <f>E156/D156-1</f>
        <v>-1</v>
      </c>
      <c r="F159" s="418">
        <v>0</v>
      </c>
      <c r="G159" s="418">
        <v>0</v>
      </c>
    </row>
    <row r="160" spans="3:7" ht="25.5" customHeight="1" thickBot="1">
      <c r="C160" s="406" t="s">
        <v>605</v>
      </c>
      <c r="D160" s="404" t="s">
        <v>627</v>
      </c>
      <c r="E160" s="418">
        <f>E157/D157-1</f>
        <v>-1</v>
      </c>
      <c r="F160" s="418">
        <v>0</v>
      </c>
      <c r="G160" s="418">
        <v>0</v>
      </c>
    </row>
    <row r="161" spans="3:7" ht="25.5" customHeight="1" thickBot="1">
      <c r="C161" s="406" t="s">
        <v>47</v>
      </c>
      <c r="D161" s="404" t="s">
        <v>627</v>
      </c>
      <c r="E161" s="418">
        <f>E158/D158-1</f>
        <v>-1</v>
      </c>
      <c r="F161" s="418">
        <v>0</v>
      </c>
      <c r="G161" s="418">
        <v>0</v>
      </c>
    </row>
    <row r="162" spans="3:7" ht="25.5" customHeight="1" thickBot="1">
      <c r="C162" s="2590" t="s">
        <v>872</v>
      </c>
      <c r="D162" s="2591"/>
      <c r="E162" s="2591"/>
      <c r="F162" s="2591"/>
      <c r="G162" s="2592"/>
    </row>
    <row r="163" spans="3:7" ht="16.5" customHeight="1">
      <c r="C163" s="2582"/>
      <c r="D163" s="403">
        <v>2023</v>
      </c>
      <c r="E163" s="403">
        <v>2024</v>
      </c>
      <c r="F163" s="403">
        <v>2025</v>
      </c>
      <c r="G163" s="403">
        <v>2026</v>
      </c>
    </row>
    <row r="164" spans="3:7" ht="21" customHeight="1" thickBot="1">
      <c r="C164" s="2583"/>
      <c r="D164" s="415" t="s">
        <v>22</v>
      </c>
      <c r="E164" s="415" t="s">
        <v>23</v>
      </c>
      <c r="F164" s="415" t="s">
        <v>23</v>
      </c>
      <c r="G164" s="415" t="s">
        <v>23</v>
      </c>
    </row>
    <row r="165" spans="3:7" ht="25.5" customHeight="1" thickBot="1">
      <c r="C165" s="420" t="s">
        <v>629</v>
      </c>
      <c r="D165" s="421">
        <f>D166+D167+D168+D169</f>
        <v>0</v>
      </c>
      <c r="E165" s="421">
        <f t="shared" ref="E165:G165" si="18">E166+E167+E168+E169</f>
        <v>0</v>
      </c>
      <c r="F165" s="421">
        <f t="shared" si="18"/>
        <v>0</v>
      </c>
      <c r="G165" s="421">
        <f t="shared" si="18"/>
        <v>0</v>
      </c>
    </row>
    <row r="166" spans="3:7" ht="25.5" customHeight="1" thickBot="1">
      <c r="C166" s="422" t="s">
        <v>608</v>
      </c>
      <c r="D166" s="421"/>
      <c r="E166" s="421"/>
      <c r="F166" s="421"/>
      <c r="G166" s="421"/>
    </row>
    <row r="167" spans="3:7" ht="25.5" customHeight="1" thickBot="1">
      <c r="C167" s="422" t="s">
        <v>673</v>
      </c>
      <c r="D167" s="421"/>
      <c r="E167" s="421"/>
      <c r="F167" s="421"/>
      <c r="G167" s="421"/>
    </row>
    <row r="168" spans="3:7" ht="25.5" customHeight="1" thickBot="1">
      <c r="C168" s="422" t="s">
        <v>631</v>
      </c>
      <c r="D168" s="421"/>
      <c r="E168" s="421"/>
      <c r="F168" s="421"/>
      <c r="G168" s="421"/>
    </row>
    <row r="169" spans="3:7" ht="25.5" customHeight="1" thickBot="1">
      <c r="C169" s="422" t="s">
        <v>632</v>
      </c>
      <c r="D169" s="421"/>
      <c r="E169" s="421"/>
      <c r="F169" s="421"/>
      <c r="G169" s="421"/>
    </row>
    <row r="170" spans="3:7" ht="25.5" customHeight="1" thickBot="1">
      <c r="C170" s="420" t="s">
        <v>633</v>
      </c>
      <c r="D170" s="424">
        <v>10</v>
      </c>
      <c r="E170" s="424">
        <v>0</v>
      </c>
      <c r="F170" s="424">
        <f t="shared" ref="F170:G170" si="19">F171+F172+F173+F174</f>
        <v>0</v>
      </c>
      <c r="G170" s="424">
        <f t="shared" si="19"/>
        <v>0</v>
      </c>
    </row>
    <row r="171" spans="3:7" ht="25.5" customHeight="1" thickBot="1">
      <c r="C171" s="422" t="s">
        <v>608</v>
      </c>
      <c r="D171" s="424">
        <v>10</v>
      </c>
      <c r="E171" s="421">
        <v>0</v>
      </c>
      <c r="F171" s="421"/>
      <c r="G171" s="421"/>
    </row>
    <row r="172" spans="3:7" ht="25.5" customHeight="1" thickBot="1">
      <c r="C172" s="422" t="s">
        <v>673</v>
      </c>
      <c r="D172" s="424"/>
      <c r="E172" s="421"/>
      <c r="F172" s="421"/>
      <c r="G172" s="421"/>
    </row>
    <row r="173" spans="3:7" ht="25.5" customHeight="1" thickBot="1">
      <c r="C173" s="422" t="s">
        <v>631</v>
      </c>
      <c r="D173" s="424"/>
      <c r="E173" s="421"/>
      <c r="F173" s="421"/>
      <c r="G173" s="421"/>
    </row>
    <row r="174" spans="3:7" ht="25.5" customHeight="1" thickBot="1">
      <c r="C174" s="422" t="s">
        <v>632</v>
      </c>
      <c r="D174" s="424"/>
      <c r="E174" s="421"/>
      <c r="F174" s="421"/>
      <c r="G174" s="421"/>
    </row>
    <row r="175" spans="3:7" ht="25.5" customHeight="1" thickBot="1">
      <c r="C175" s="429" t="s">
        <v>702</v>
      </c>
      <c r="D175" s="424">
        <f>D165+D170</f>
        <v>10</v>
      </c>
      <c r="E175" s="424">
        <f t="shared" ref="E175:G175" si="20">E165+E170</f>
        <v>0</v>
      </c>
      <c r="F175" s="424">
        <f t="shared" si="20"/>
        <v>0</v>
      </c>
      <c r="G175" s="424">
        <f t="shared" si="20"/>
        <v>0</v>
      </c>
    </row>
    <row r="176" spans="3:7" ht="25.5" customHeight="1" thickBot="1">
      <c r="C176" s="437" t="s">
        <v>877</v>
      </c>
      <c r="D176" s="446" t="s">
        <v>878</v>
      </c>
      <c r="E176" s="447" t="s">
        <v>624</v>
      </c>
      <c r="F176" s="440" t="s">
        <v>879</v>
      </c>
      <c r="G176" s="441"/>
    </row>
    <row r="177" spans="3:7" ht="25.5" customHeight="1" thickBot="1">
      <c r="C177" s="406" t="s">
        <v>599</v>
      </c>
      <c r="D177" s="2587" t="s">
        <v>880</v>
      </c>
      <c r="E177" s="2588"/>
      <c r="F177" s="2588"/>
      <c r="G177" s="2589"/>
    </row>
    <row r="178" spans="3:7" ht="25.5" customHeight="1" thickBot="1">
      <c r="C178" s="406" t="s">
        <v>21</v>
      </c>
      <c r="D178" s="2602" t="s">
        <v>871</v>
      </c>
      <c r="E178" s="2603"/>
      <c r="F178" s="2603"/>
      <c r="G178" s="2604"/>
    </row>
    <row r="179" spans="3:7" ht="25.5" customHeight="1">
      <c r="C179" s="2582"/>
      <c r="D179" s="403">
        <v>2023</v>
      </c>
      <c r="E179" s="403">
        <v>2024</v>
      </c>
      <c r="F179" s="403">
        <v>2025</v>
      </c>
      <c r="G179" s="403">
        <v>2026</v>
      </c>
    </row>
    <row r="180" spans="3:7" ht="25.5" customHeight="1" thickBot="1">
      <c r="C180" s="2583"/>
      <c r="D180" s="415" t="s">
        <v>22</v>
      </c>
      <c r="E180" s="415" t="s">
        <v>23</v>
      </c>
      <c r="F180" s="415" t="s">
        <v>23</v>
      </c>
      <c r="G180" s="415" t="s">
        <v>23</v>
      </c>
    </row>
    <row r="181" spans="3:7" ht="25.5" customHeight="1" thickBot="1">
      <c r="C181" s="406" t="s">
        <v>33</v>
      </c>
      <c r="D181" s="404">
        <v>132</v>
      </c>
      <c r="E181" s="404"/>
      <c r="F181" s="406"/>
      <c r="G181" s="406"/>
    </row>
    <row r="182" spans="3:7" ht="25.5" customHeight="1" thickBot="1">
      <c r="C182" s="406" t="s">
        <v>602</v>
      </c>
      <c r="D182" s="417">
        <v>50</v>
      </c>
      <c r="E182" s="417"/>
      <c r="F182" s="417">
        <v>0</v>
      </c>
      <c r="G182" s="417">
        <f t="shared" ref="G182" si="21">G200</f>
        <v>0</v>
      </c>
    </row>
    <row r="183" spans="3:7" ht="25.5" customHeight="1" thickBot="1">
      <c r="C183" s="406" t="s">
        <v>603</v>
      </c>
      <c r="D183" s="417">
        <f>D182/D181</f>
        <v>0.37878787878787878</v>
      </c>
      <c r="E183" s="417">
        <v>0</v>
      </c>
      <c r="F183" s="417">
        <v>0</v>
      </c>
      <c r="G183" s="417">
        <v>0</v>
      </c>
    </row>
    <row r="184" spans="3:7" ht="25.5" customHeight="1" thickBot="1">
      <c r="C184" s="406" t="s">
        <v>604</v>
      </c>
      <c r="D184" s="404" t="s">
        <v>627</v>
      </c>
      <c r="E184" s="418">
        <f>E181/D181-1</f>
        <v>-1</v>
      </c>
      <c r="F184" s="418">
        <v>0</v>
      </c>
      <c r="G184" s="418">
        <v>0</v>
      </c>
    </row>
    <row r="185" spans="3:7" ht="25.5" customHeight="1" thickBot="1">
      <c r="C185" s="406" t="s">
        <v>605</v>
      </c>
      <c r="D185" s="404" t="s">
        <v>627</v>
      </c>
      <c r="E185" s="418">
        <f>E182/D182-1</f>
        <v>-1</v>
      </c>
      <c r="F185" s="418">
        <v>0</v>
      </c>
      <c r="G185" s="418">
        <v>0</v>
      </c>
    </row>
    <row r="186" spans="3:7" ht="25.5" customHeight="1" thickBot="1">
      <c r="C186" s="406" t="s">
        <v>47</v>
      </c>
      <c r="D186" s="404" t="s">
        <v>627</v>
      </c>
      <c r="E186" s="418">
        <f>E183/D183-1</f>
        <v>-1</v>
      </c>
      <c r="F186" s="418">
        <v>0</v>
      </c>
      <c r="G186" s="418">
        <v>0</v>
      </c>
    </row>
    <row r="187" spans="3:7" ht="25.5" customHeight="1" thickBot="1">
      <c r="C187" s="2590" t="s">
        <v>872</v>
      </c>
      <c r="D187" s="2591"/>
      <c r="E187" s="2591"/>
      <c r="F187" s="2591"/>
      <c r="G187" s="2592"/>
    </row>
    <row r="188" spans="3:7" ht="25.5" customHeight="1">
      <c r="C188" s="2582"/>
      <c r="D188" s="403">
        <v>2023</v>
      </c>
      <c r="E188" s="403">
        <v>2024</v>
      </c>
      <c r="F188" s="403">
        <v>2025</v>
      </c>
      <c r="G188" s="403">
        <v>2026</v>
      </c>
    </row>
    <row r="189" spans="3:7" ht="25.5" customHeight="1" thickBot="1">
      <c r="C189" s="2583"/>
      <c r="D189" s="415" t="s">
        <v>22</v>
      </c>
      <c r="E189" s="415" t="s">
        <v>23</v>
      </c>
      <c r="F189" s="415" t="s">
        <v>23</v>
      </c>
      <c r="G189" s="415" t="s">
        <v>23</v>
      </c>
    </row>
    <row r="190" spans="3:7" ht="25.5" customHeight="1" thickBot="1">
      <c r="C190" s="420" t="s">
        <v>629</v>
      </c>
      <c r="D190" s="421">
        <f>D191+D192+D193+D194</f>
        <v>0</v>
      </c>
      <c r="E190" s="421">
        <f t="shared" ref="E190:G190" si="22">E191+E192+E193+E194</f>
        <v>0</v>
      </c>
      <c r="F190" s="421">
        <f t="shared" si="22"/>
        <v>0</v>
      </c>
      <c r="G190" s="421">
        <f t="shared" si="22"/>
        <v>0</v>
      </c>
    </row>
    <row r="191" spans="3:7" ht="25.5" customHeight="1" thickBot="1">
      <c r="C191" s="422" t="s">
        <v>608</v>
      </c>
      <c r="D191" s="421"/>
      <c r="E191" s="421"/>
      <c r="F191" s="421"/>
      <c r="G191" s="421"/>
    </row>
    <row r="192" spans="3:7" ht="25.5" customHeight="1" thickBot="1">
      <c r="C192" s="422" t="s">
        <v>673</v>
      </c>
      <c r="D192" s="421"/>
      <c r="E192" s="421"/>
      <c r="F192" s="421"/>
      <c r="G192" s="421"/>
    </row>
    <row r="193" spans="3:7" ht="25.5" customHeight="1" thickBot="1">
      <c r="C193" s="422" t="s">
        <v>631</v>
      </c>
      <c r="D193" s="421"/>
      <c r="E193" s="421"/>
      <c r="F193" s="421"/>
      <c r="G193" s="421"/>
    </row>
    <row r="194" spans="3:7" ht="25.5" customHeight="1" thickBot="1">
      <c r="C194" s="422" t="s">
        <v>632</v>
      </c>
      <c r="D194" s="421"/>
      <c r="E194" s="421"/>
      <c r="F194" s="421"/>
      <c r="G194" s="421"/>
    </row>
    <row r="195" spans="3:7" ht="25.5" customHeight="1" thickBot="1">
      <c r="C195" s="420" t="s">
        <v>633</v>
      </c>
      <c r="D195" s="424">
        <v>50</v>
      </c>
      <c r="E195" s="424">
        <v>0</v>
      </c>
      <c r="F195" s="424">
        <f t="shared" ref="F195:G195" si="23">F196+F197+F198+F199</f>
        <v>0</v>
      </c>
      <c r="G195" s="424">
        <f t="shared" si="23"/>
        <v>0</v>
      </c>
    </row>
    <row r="196" spans="3:7" ht="25.5" customHeight="1" thickBot="1">
      <c r="C196" s="422" t="s">
        <v>608</v>
      </c>
      <c r="D196" s="424">
        <v>50</v>
      </c>
      <c r="E196" s="421">
        <v>0</v>
      </c>
      <c r="F196" s="421"/>
      <c r="G196" s="421"/>
    </row>
    <row r="197" spans="3:7" ht="25.5" customHeight="1" thickBot="1">
      <c r="C197" s="422" t="s">
        <v>673</v>
      </c>
      <c r="D197" s="424"/>
      <c r="E197" s="421"/>
      <c r="F197" s="421"/>
      <c r="G197" s="421"/>
    </row>
    <row r="198" spans="3:7" ht="25.5" customHeight="1" thickBot="1">
      <c r="C198" s="422" t="s">
        <v>631</v>
      </c>
      <c r="D198" s="424"/>
      <c r="E198" s="421"/>
      <c r="F198" s="421"/>
      <c r="G198" s="421"/>
    </row>
    <row r="199" spans="3:7" ht="25.5" customHeight="1" thickBot="1">
      <c r="C199" s="422" t="s">
        <v>632</v>
      </c>
      <c r="D199" s="424"/>
      <c r="E199" s="421"/>
      <c r="F199" s="421"/>
      <c r="G199" s="421"/>
    </row>
    <row r="200" spans="3:7" ht="25.5" customHeight="1" thickBot="1">
      <c r="C200" s="429" t="s">
        <v>702</v>
      </c>
      <c r="D200" s="424">
        <f>D190+D195</f>
        <v>50</v>
      </c>
      <c r="E200" s="424">
        <f t="shared" ref="E200:G200" si="24">E190+E195</f>
        <v>0</v>
      </c>
      <c r="F200" s="424">
        <f t="shared" si="24"/>
        <v>0</v>
      </c>
      <c r="G200" s="424">
        <f t="shared" si="24"/>
        <v>0</v>
      </c>
    </row>
    <row r="201" spans="3:7" ht="34.5" thickBot="1">
      <c r="C201" s="414" t="s">
        <v>881</v>
      </c>
      <c r="D201" s="449" t="s">
        <v>882</v>
      </c>
      <c r="E201" s="450" t="s">
        <v>624</v>
      </c>
      <c r="F201" s="451" t="s">
        <v>883</v>
      </c>
      <c r="G201" s="452"/>
    </row>
    <row r="202" spans="3:7" ht="17.25" customHeight="1" thickBot="1">
      <c r="C202" s="406" t="s">
        <v>599</v>
      </c>
      <c r="D202" s="2587" t="s">
        <v>884</v>
      </c>
      <c r="E202" s="2588"/>
      <c r="F202" s="2630"/>
      <c r="G202" s="2589"/>
    </row>
    <row r="203" spans="3:7" ht="15" thickBot="1">
      <c r="C203" s="406" t="s">
        <v>21</v>
      </c>
      <c r="D203" s="2631" t="s">
        <v>885</v>
      </c>
      <c r="E203" s="2603"/>
      <c r="F203" s="2603"/>
      <c r="G203" s="2604"/>
    </row>
    <row r="204" spans="3:7" ht="12.75" customHeight="1">
      <c r="C204" s="2582"/>
      <c r="D204" s="403">
        <v>2023</v>
      </c>
      <c r="E204" s="403">
        <v>2024</v>
      </c>
      <c r="F204" s="403">
        <v>2025</v>
      </c>
      <c r="G204" s="403">
        <v>2026</v>
      </c>
    </row>
    <row r="205" spans="3:7" ht="9" customHeight="1" thickBot="1">
      <c r="C205" s="2583"/>
      <c r="D205" s="415" t="s">
        <v>22</v>
      </c>
      <c r="E205" s="415" t="s">
        <v>23</v>
      </c>
      <c r="F205" s="415" t="s">
        <v>23</v>
      </c>
      <c r="G205" s="415" t="s">
        <v>23</v>
      </c>
    </row>
    <row r="206" spans="3:7" ht="15" thickBot="1">
      <c r="C206" s="406" t="s">
        <v>33</v>
      </c>
      <c r="D206" s="404">
        <v>1</v>
      </c>
      <c r="E206" s="404">
        <v>0</v>
      </c>
      <c r="F206" s="404">
        <v>0</v>
      </c>
      <c r="G206" s="406">
        <v>0</v>
      </c>
    </row>
    <row r="207" spans="3:7" ht="15" thickBot="1">
      <c r="C207" s="406" t="s">
        <v>602</v>
      </c>
      <c r="D207" s="417">
        <v>120</v>
      </c>
      <c r="E207" s="417">
        <f t="shared" ref="E207:G207" si="25">E225</f>
        <v>0</v>
      </c>
      <c r="F207" s="417">
        <f t="shared" si="25"/>
        <v>0</v>
      </c>
      <c r="G207" s="417">
        <f t="shared" si="25"/>
        <v>0</v>
      </c>
    </row>
    <row r="208" spans="3:7" ht="15" thickBot="1">
      <c r="C208" s="406" t="s">
        <v>603</v>
      </c>
      <c r="D208" s="417">
        <f>D207/D206</f>
        <v>120</v>
      </c>
      <c r="E208" s="417" t="e">
        <f t="shared" ref="E208:G208" si="26">E207/E206</f>
        <v>#DIV/0!</v>
      </c>
      <c r="F208" s="417" t="e">
        <f t="shared" si="26"/>
        <v>#DIV/0!</v>
      </c>
      <c r="G208" s="417" t="e">
        <f t="shared" si="26"/>
        <v>#DIV/0!</v>
      </c>
    </row>
    <row r="209" spans="3:11" ht="15" thickBot="1">
      <c r="C209" s="406" t="s">
        <v>604</v>
      </c>
      <c r="D209" s="404" t="s">
        <v>627</v>
      </c>
      <c r="E209" s="418">
        <f>E206/D206-1</f>
        <v>-1</v>
      </c>
      <c r="F209" s="418" t="e">
        <f t="shared" ref="F209:G211" si="27">F206/E206-1</f>
        <v>#DIV/0!</v>
      </c>
      <c r="G209" s="418" t="e">
        <f t="shared" si="27"/>
        <v>#DIV/0!</v>
      </c>
      <c r="I209" s="419"/>
      <c r="J209" s="419"/>
      <c r="K209" s="419"/>
    </row>
    <row r="210" spans="3:11" ht="15" thickBot="1">
      <c r="C210" s="406" t="s">
        <v>605</v>
      </c>
      <c r="D210" s="404" t="s">
        <v>627</v>
      </c>
      <c r="E210" s="418">
        <f>E207/D207-1</f>
        <v>-1</v>
      </c>
      <c r="F210" s="418" t="e">
        <f t="shared" si="27"/>
        <v>#DIV/0!</v>
      </c>
      <c r="G210" s="418" t="e">
        <f t="shared" si="27"/>
        <v>#DIV/0!</v>
      </c>
    </row>
    <row r="211" spans="3:11" ht="15" thickBot="1">
      <c r="C211" s="406" t="s">
        <v>47</v>
      </c>
      <c r="D211" s="404" t="s">
        <v>627</v>
      </c>
      <c r="E211" s="418" t="e">
        <f>E208/D208-1</f>
        <v>#DIV/0!</v>
      </c>
      <c r="F211" s="418" t="e">
        <f t="shared" si="27"/>
        <v>#DIV/0!</v>
      </c>
      <c r="G211" s="418" t="e">
        <f t="shared" si="27"/>
        <v>#DIV/0!</v>
      </c>
    </row>
    <row r="212" spans="3:11" ht="15" thickBot="1">
      <c r="C212" s="2590" t="s">
        <v>886</v>
      </c>
      <c r="D212" s="2591"/>
      <c r="E212" s="2591"/>
      <c r="F212" s="2591"/>
      <c r="G212" s="2592"/>
    </row>
    <row r="213" spans="3:11" ht="12.75" customHeight="1">
      <c r="C213" s="2582"/>
      <c r="D213" s="403">
        <v>2023</v>
      </c>
      <c r="E213" s="403">
        <v>2024</v>
      </c>
      <c r="F213" s="403">
        <v>2025</v>
      </c>
      <c r="G213" s="403">
        <v>2026</v>
      </c>
    </row>
    <row r="214" spans="3:11" ht="9" customHeight="1" thickBot="1">
      <c r="C214" s="2583"/>
      <c r="D214" s="415" t="s">
        <v>22</v>
      </c>
      <c r="E214" s="415" t="s">
        <v>23</v>
      </c>
      <c r="F214" s="415" t="s">
        <v>23</v>
      </c>
      <c r="G214" s="415" t="s">
        <v>23</v>
      </c>
    </row>
    <row r="215" spans="3:11" ht="15" thickBot="1">
      <c r="C215" s="420" t="s">
        <v>629</v>
      </c>
      <c r="D215" s="421">
        <v>120</v>
      </c>
      <c r="E215" s="421">
        <f t="shared" ref="E215:G215" si="28">E216+E217+E218+E219</f>
        <v>0</v>
      </c>
      <c r="F215" s="421">
        <f t="shared" si="28"/>
        <v>0</v>
      </c>
      <c r="G215" s="421">
        <f t="shared" si="28"/>
        <v>0</v>
      </c>
    </row>
    <row r="216" spans="3:11" ht="15" thickBot="1">
      <c r="C216" s="422" t="s">
        <v>608</v>
      </c>
      <c r="D216" s="421">
        <v>120</v>
      </c>
      <c r="E216" s="421"/>
      <c r="F216" s="421"/>
      <c r="G216" s="421"/>
    </row>
    <row r="217" spans="3:11" ht="15" thickBot="1">
      <c r="C217" s="422" t="s">
        <v>673</v>
      </c>
      <c r="D217" s="421"/>
      <c r="E217" s="421"/>
      <c r="F217" s="421"/>
      <c r="G217" s="421"/>
    </row>
    <row r="218" spans="3:11" ht="15" thickBot="1">
      <c r="C218" s="422" t="s">
        <v>631</v>
      </c>
      <c r="D218" s="421"/>
      <c r="E218" s="421"/>
      <c r="F218" s="421"/>
      <c r="G218" s="421"/>
    </row>
    <row r="219" spans="3:11" ht="15" thickBot="1">
      <c r="C219" s="422" t="s">
        <v>632</v>
      </c>
      <c r="D219" s="421"/>
      <c r="E219" s="421"/>
      <c r="F219" s="421"/>
      <c r="G219" s="421"/>
    </row>
    <row r="220" spans="3:11" ht="15" thickBot="1">
      <c r="C220" s="420" t="s">
        <v>633</v>
      </c>
      <c r="D220" s="424">
        <f>D221+D222+D223+D224</f>
        <v>0</v>
      </c>
      <c r="E220" s="424">
        <f t="shared" ref="E220:G220" si="29">E221+E222+E223+E224</f>
        <v>0</v>
      </c>
      <c r="F220" s="424">
        <f t="shared" si="29"/>
        <v>0</v>
      </c>
      <c r="G220" s="424">
        <f t="shared" si="29"/>
        <v>0</v>
      </c>
    </row>
    <row r="221" spans="3:11" ht="15" thickBot="1">
      <c r="C221" s="422" t="s">
        <v>608</v>
      </c>
      <c r="D221" s="424"/>
      <c r="E221" s="424">
        <v>0</v>
      </c>
      <c r="F221" s="424">
        <v>0</v>
      </c>
      <c r="G221" s="424"/>
    </row>
    <row r="222" spans="3:11" ht="15" thickBot="1">
      <c r="C222" s="422" t="s">
        <v>673</v>
      </c>
      <c r="D222" s="424"/>
      <c r="E222" s="424"/>
      <c r="F222" s="424"/>
      <c r="G222" s="424"/>
    </row>
    <row r="223" spans="3:11" ht="15" thickBot="1">
      <c r="C223" s="422" t="s">
        <v>631</v>
      </c>
      <c r="D223" s="424"/>
      <c r="E223" s="424"/>
      <c r="F223" s="424"/>
      <c r="G223" s="424"/>
    </row>
    <row r="224" spans="3:11" ht="15" thickBot="1">
      <c r="C224" s="422" t="s">
        <v>632</v>
      </c>
      <c r="D224" s="424"/>
      <c r="E224" s="424"/>
      <c r="F224" s="424"/>
      <c r="G224" s="424"/>
    </row>
    <row r="225" spans="3:11" ht="15" thickBot="1">
      <c r="C225" s="429" t="s">
        <v>727</v>
      </c>
      <c r="D225" s="424">
        <f>D215+D220</f>
        <v>120</v>
      </c>
      <c r="E225" s="424">
        <f t="shared" ref="E225:G225" si="30">E215+E220</f>
        <v>0</v>
      </c>
      <c r="F225" s="424">
        <f t="shared" si="30"/>
        <v>0</v>
      </c>
      <c r="G225" s="424">
        <f t="shared" si="30"/>
        <v>0</v>
      </c>
    </row>
    <row r="226" spans="3:11" ht="15" hidden="1" thickBot="1">
      <c r="C226" s="2593" t="s">
        <v>66</v>
      </c>
      <c r="D226" s="2594"/>
      <c r="E226" s="2594"/>
      <c r="F226" s="2594"/>
      <c r="G226" s="2595"/>
    </row>
    <row r="227" spans="3:11" ht="15" hidden="1" thickBot="1">
      <c r="C227" s="2593" t="s">
        <v>728</v>
      </c>
      <c r="D227" s="2594"/>
      <c r="E227" s="2594"/>
      <c r="F227" s="2594"/>
      <c r="G227" s="2595"/>
    </row>
    <row r="228" spans="3:11" ht="15" hidden="1" thickBot="1">
      <c r="C228" s="414" t="s">
        <v>620</v>
      </c>
      <c r="D228" s="2632"/>
      <c r="E228" s="2633"/>
      <c r="F228" s="2633"/>
      <c r="G228" s="2634"/>
    </row>
    <row r="229" spans="3:11" ht="40.5" hidden="1" customHeight="1" thickBot="1">
      <c r="C229" s="414" t="s">
        <v>622</v>
      </c>
      <c r="D229" s="414"/>
      <c r="E229" s="453" t="s">
        <v>624</v>
      </c>
      <c r="F229" s="2620"/>
      <c r="G229" s="2623"/>
    </row>
    <row r="230" spans="3:11" ht="15" hidden="1" thickBot="1">
      <c r="C230" s="442"/>
      <c r="D230" s="2620"/>
      <c r="E230" s="2622"/>
      <c r="F230" s="2622"/>
      <c r="G230" s="2623"/>
    </row>
    <row r="231" spans="3:11" ht="17.25" hidden="1" customHeight="1" thickBot="1">
      <c r="C231" s="406" t="s">
        <v>599</v>
      </c>
      <c r="D231" s="2587"/>
      <c r="E231" s="2588"/>
      <c r="F231" s="2588"/>
      <c r="G231" s="2589"/>
    </row>
    <row r="232" spans="3:11" ht="15" hidden="1" thickBot="1">
      <c r="C232" s="406" t="s">
        <v>21</v>
      </c>
      <c r="D232" s="2602"/>
      <c r="E232" s="2603"/>
      <c r="F232" s="2603"/>
      <c r="G232" s="2604"/>
    </row>
    <row r="233" spans="3:11" ht="12.75" hidden="1" customHeight="1">
      <c r="C233" s="2582"/>
      <c r="D233" s="403">
        <v>2023</v>
      </c>
      <c r="E233" s="403">
        <v>2024</v>
      </c>
      <c r="F233" s="403">
        <v>2025</v>
      </c>
      <c r="G233" s="403">
        <v>2026</v>
      </c>
    </row>
    <row r="234" spans="3:11" ht="9" hidden="1" customHeight="1" thickBot="1">
      <c r="C234" s="2583"/>
      <c r="D234" s="415" t="s">
        <v>22</v>
      </c>
      <c r="E234" s="415" t="s">
        <v>23</v>
      </c>
      <c r="F234" s="415" t="s">
        <v>23</v>
      </c>
      <c r="G234" s="415" t="s">
        <v>23</v>
      </c>
    </row>
    <row r="235" spans="3:11" ht="15" hidden="1" thickBot="1">
      <c r="C235" s="406" t="s">
        <v>33</v>
      </c>
      <c r="D235" s="417"/>
      <c r="E235" s="417"/>
      <c r="F235" s="417"/>
      <c r="G235" s="417"/>
    </row>
    <row r="236" spans="3:11" ht="15" hidden="1" thickBot="1">
      <c r="C236" s="406" t="s">
        <v>602</v>
      </c>
      <c r="D236" s="417">
        <f>D299-D261</f>
        <v>0</v>
      </c>
      <c r="E236" s="417">
        <f t="shared" ref="E236:F236" si="31">E299-E261</f>
        <v>0</v>
      </c>
      <c r="F236" s="417">
        <f t="shared" si="31"/>
        <v>0</v>
      </c>
      <c r="G236" s="417">
        <f>G254</f>
        <v>0</v>
      </c>
    </row>
    <row r="237" spans="3:11" ht="15" hidden="1" thickBot="1">
      <c r="C237" s="406" t="s">
        <v>603</v>
      </c>
      <c r="D237" s="417" t="e">
        <f>D236/D235</f>
        <v>#DIV/0!</v>
      </c>
      <c r="E237" s="417" t="e">
        <f t="shared" ref="E237:G237" si="32">E236/E235</f>
        <v>#DIV/0!</v>
      </c>
      <c r="F237" s="417" t="e">
        <f t="shared" si="32"/>
        <v>#DIV/0!</v>
      </c>
      <c r="G237" s="417" t="e">
        <f t="shared" si="32"/>
        <v>#DIV/0!</v>
      </c>
    </row>
    <row r="238" spans="3:11" ht="15" hidden="1" thickBot="1">
      <c r="C238" s="406" t="s">
        <v>604</v>
      </c>
      <c r="D238" s="404" t="s">
        <v>627</v>
      </c>
      <c r="E238" s="418" t="e">
        <f>E235/D235-1</f>
        <v>#DIV/0!</v>
      </c>
      <c r="F238" s="418" t="e">
        <f t="shared" ref="F238:G240" si="33">F235/E235-1</f>
        <v>#DIV/0!</v>
      </c>
      <c r="G238" s="418" t="e">
        <f t="shared" si="33"/>
        <v>#DIV/0!</v>
      </c>
      <c r="I238" s="419"/>
      <c r="J238" s="419"/>
      <c r="K238" s="419"/>
    </row>
    <row r="239" spans="3:11" ht="15" hidden="1" thickBot="1">
      <c r="C239" s="406" t="s">
        <v>605</v>
      </c>
      <c r="D239" s="404" t="s">
        <v>627</v>
      </c>
      <c r="E239" s="418" t="e">
        <f>E236/D236-1</f>
        <v>#DIV/0!</v>
      </c>
      <c r="F239" s="418" t="e">
        <f t="shared" si="33"/>
        <v>#DIV/0!</v>
      </c>
      <c r="G239" s="418" t="e">
        <f t="shared" si="33"/>
        <v>#DIV/0!</v>
      </c>
    </row>
    <row r="240" spans="3:11" ht="15" hidden="1" thickBot="1">
      <c r="C240" s="406" t="s">
        <v>47</v>
      </c>
      <c r="D240" s="404" t="s">
        <v>627</v>
      </c>
      <c r="E240" s="418" t="e">
        <f>E237/D237-1</f>
        <v>#DIV/0!</v>
      </c>
      <c r="F240" s="418" t="e">
        <f t="shared" si="33"/>
        <v>#DIV/0!</v>
      </c>
      <c r="G240" s="418" t="e">
        <f t="shared" si="33"/>
        <v>#DIV/0!</v>
      </c>
    </row>
    <row r="241" spans="3:7" ht="15" hidden="1" thickBot="1">
      <c r="C241" s="2590" t="s">
        <v>818</v>
      </c>
      <c r="D241" s="2591"/>
      <c r="E241" s="2591"/>
      <c r="F241" s="2591"/>
      <c r="G241" s="2592"/>
    </row>
    <row r="242" spans="3:7" ht="12.75" hidden="1" customHeight="1">
      <c r="C242" s="2582"/>
      <c r="D242" s="454">
        <v>2022</v>
      </c>
      <c r="E242" s="454">
        <v>2023</v>
      </c>
      <c r="F242" s="454">
        <v>2024</v>
      </c>
      <c r="G242" s="454">
        <v>2025</v>
      </c>
    </row>
    <row r="243" spans="3:7" ht="11.25" hidden="1" customHeight="1" thickBot="1">
      <c r="C243" s="2583"/>
      <c r="D243" s="415" t="s">
        <v>22</v>
      </c>
      <c r="E243" s="415" t="s">
        <v>23</v>
      </c>
      <c r="F243" s="415" t="s">
        <v>23</v>
      </c>
      <c r="G243" s="415" t="s">
        <v>23</v>
      </c>
    </row>
    <row r="244" spans="3:7" ht="15" hidden="1" thickBot="1">
      <c r="C244" s="420" t="s">
        <v>629</v>
      </c>
      <c r="D244" s="421">
        <f>D245+D246+D247+D248</f>
        <v>0</v>
      </c>
      <c r="E244" s="421">
        <f t="shared" ref="E244:G244" si="34">E245+E246+E247+E248</f>
        <v>0</v>
      </c>
      <c r="F244" s="421">
        <f t="shared" si="34"/>
        <v>0</v>
      </c>
      <c r="G244" s="421">
        <f t="shared" si="34"/>
        <v>0</v>
      </c>
    </row>
    <row r="245" spans="3:7" ht="15" hidden="1" thickBot="1">
      <c r="C245" s="422" t="s">
        <v>608</v>
      </c>
      <c r="D245" s="421"/>
      <c r="E245" s="421"/>
      <c r="F245" s="421"/>
      <c r="G245" s="421"/>
    </row>
    <row r="246" spans="3:7" ht="15" hidden="1" thickBot="1">
      <c r="C246" s="422" t="s">
        <v>673</v>
      </c>
      <c r="D246" s="421"/>
      <c r="E246" s="421"/>
      <c r="F246" s="421"/>
      <c r="G246" s="421"/>
    </row>
    <row r="247" spans="3:7" ht="15" hidden="1" thickBot="1">
      <c r="C247" s="422" t="s">
        <v>631</v>
      </c>
      <c r="D247" s="421"/>
      <c r="E247" s="421"/>
      <c r="F247" s="421"/>
      <c r="G247" s="421"/>
    </row>
    <row r="248" spans="3:7" ht="15" hidden="1" thickBot="1">
      <c r="C248" s="422" t="s">
        <v>632</v>
      </c>
      <c r="D248" s="421"/>
      <c r="E248" s="421"/>
      <c r="F248" s="421"/>
      <c r="G248" s="421"/>
    </row>
    <row r="249" spans="3:7" ht="15" hidden="1" thickBot="1">
      <c r="C249" s="420" t="s">
        <v>633</v>
      </c>
      <c r="D249" s="424">
        <f>D250+D251+D252+D253</f>
        <v>0</v>
      </c>
      <c r="E249" s="424">
        <f t="shared" ref="E249:G249" si="35">E250+E251+E252+E253</f>
        <v>0</v>
      </c>
      <c r="F249" s="424">
        <f t="shared" si="35"/>
        <v>0</v>
      </c>
      <c r="G249" s="424">
        <f t="shared" si="35"/>
        <v>0</v>
      </c>
    </row>
    <row r="250" spans="3:7" ht="15" hidden="1" thickBot="1">
      <c r="C250" s="422" t="s">
        <v>608</v>
      </c>
      <c r="D250" s="424"/>
      <c r="E250" s="421"/>
      <c r="F250" s="421"/>
      <c r="G250" s="421">
        <v>0</v>
      </c>
    </row>
    <row r="251" spans="3:7" ht="15" hidden="1" thickBot="1">
      <c r="C251" s="422" t="s">
        <v>673</v>
      </c>
      <c r="D251" s="424"/>
      <c r="E251" s="421"/>
      <c r="F251" s="421"/>
      <c r="G251" s="421"/>
    </row>
    <row r="252" spans="3:7" ht="15" hidden="1" thickBot="1">
      <c r="C252" s="422" t="s">
        <v>631</v>
      </c>
      <c r="D252" s="424"/>
      <c r="E252" s="421"/>
      <c r="F252" s="421"/>
      <c r="G252" s="421"/>
    </row>
    <row r="253" spans="3:7" ht="15" hidden="1" thickBot="1">
      <c r="C253" s="422" t="s">
        <v>632</v>
      </c>
      <c r="D253" s="424"/>
      <c r="E253" s="421"/>
      <c r="F253" s="421"/>
      <c r="G253" s="421"/>
    </row>
    <row r="254" spans="3:7" ht="15" hidden="1" thickBot="1">
      <c r="C254" s="445" t="s">
        <v>616</v>
      </c>
      <c r="D254" s="424">
        <f>D244+D249</f>
        <v>0</v>
      </c>
      <c r="E254" s="424">
        <f t="shared" ref="E254:G254" si="36">E244+E249</f>
        <v>0</v>
      </c>
      <c r="F254" s="424">
        <f t="shared" si="36"/>
        <v>0</v>
      </c>
      <c r="G254" s="424">
        <f t="shared" si="36"/>
        <v>0</v>
      </c>
    </row>
    <row r="255" spans="3:7" ht="34.5" hidden="1" thickBot="1">
      <c r="C255" s="414" t="s">
        <v>655</v>
      </c>
      <c r="D255" s="414"/>
      <c r="E255" s="453" t="s">
        <v>624</v>
      </c>
      <c r="F255" s="2620"/>
      <c r="G255" s="2623"/>
    </row>
    <row r="256" spans="3:7" ht="17.25" hidden="1" customHeight="1" thickBot="1">
      <c r="C256" s="406" t="s">
        <v>599</v>
      </c>
      <c r="D256" s="2587"/>
      <c r="E256" s="2588"/>
      <c r="F256" s="2588"/>
      <c r="G256" s="2589"/>
    </row>
    <row r="257" spans="3:11" ht="15" hidden="1" thickBot="1">
      <c r="C257" s="406" t="s">
        <v>21</v>
      </c>
      <c r="D257" s="2602"/>
      <c r="E257" s="2603"/>
      <c r="F257" s="2603"/>
      <c r="G257" s="2604"/>
    </row>
    <row r="258" spans="3:11" ht="12.75" hidden="1" customHeight="1">
      <c r="C258" s="2582"/>
      <c r="D258" s="403">
        <v>2023</v>
      </c>
      <c r="E258" s="403">
        <v>2024</v>
      </c>
      <c r="F258" s="403">
        <v>2025</v>
      </c>
      <c r="G258" s="403">
        <v>2026</v>
      </c>
    </row>
    <row r="259" spans="3:11" ht="9" hidden="1" customHeight="1" thickBot="1">
      <c r="C259" s="2583"/>
      <c r="D259" s="415" t="s">
        <v>22</v>
      </c>
      <c r="E259" s="415" t="s">
        <v>23</v>
      </c>
      <c r="F259" s="415" t="s">
        <v>23</v>
      </c>
      <c r="G259" s="415" t="s">
        <v>23</v>
      </c>
    </row>
    <row r="260" spans="3:11" ht="15" hidden="1" thickBot="1">
      <c r="C260" s="406" t="s">
        <v>33</v>
      </c>
      <c r="D260" s="406"/>
      <c r="E260" s="406"/>
      <c r="F260" s="406"/>
      <c r="G260" s="406"/>
    </row>
    <row r="261" spans="3:11" ht="15" hidden="1" thickBot="1">
      <c r="C261" s="406" t="s">
        <v>602</v>
      </c>
      <c r="D261" s="417"/>
      <c r="E261" s="417"/>
      <c r="F261" s="417"/>
      <c r="G261" s="417"/>
    </row>
    <row r="262" spans="3:11" ht="15" hidden="1" thickBot="1">
      <c r="C262" s="406" t="s">
        <v>603</v>
      </c>
      <c r="D262" s="417" t="e">
        <f>D261/D260</f>
        <v>#DIV/0!</v>
      </c>
      <c r="E262" s="417">
        <v>0</v>
      </c>
      <c r="F262" s="417">
        <v>0</v>
      </c>
      <c r="G262" s="417">
        <v>0</v>
      </c>
    </row>
    <row r="263" spans="3:11" ht="15" hidden="1" thickBot="1">
      <c r="C263" s="406" t="s">
        <v>604</v>
      </c>
      <c r="D263" s="404" t="s">
        <v>627</v>
      </c>
      <c r="E263" s="418">
        <v>0</v>
      </c>
      <c r="F263" s="418">
        <v>0</v>
      </c>
      <c r="G263" s="418">
        <v>0</v>
      </c>
      <c r="I263" s="419"/>
      <c r="J263" s="419"/>
      <c r="K263" s="419"/>
    </row>
    <row r="264" spans="3:11" ht="15" hidden="1" thickBot="1">
      <c r="C264" s="406" t="s">
        <v>605</v>
      </c>
      <c r="D264" s="404" t="s">
        <v>627</v>
      </c>
      <c r="E264" s="418">
        <v>0</v>
      </c>
      <c r="F264" s="418">
        <v>0</v>
      </c>
      <c r="G264" s="418">
        <v>0</v>
      </c>
    </row>
    <row r="265" spans="3:11" ht="15" hidden="1" thickBot="1">
      <c r="C265" s="406" t="s">
        <v>47</v>
      </c>
      <c r="D265" s="404" t="s">
        <v>627</v>
      </c>
      <c r="E265" s="418">
        <v>0</v>
      </c>
      <c r="F265" s="418">
        <v>0</v>
      </c>
      <c r="G265" s="418">
        <v>0</v>
      </c>
    </row>
    <row r="266" spans="3:11" ht="15" hidden="1" thickBot="1">
      <c r="C266" s="2590" t="s">
        <v>821</v>
      </c>
      <c r="D266" s="2591"/>
      <c r="E266" s="2591"/>
      <c r="F266" s="2591"/>
      <c r="G266" s="2592"/>
    </row>
    <row r="267" spans="3:11" ht="12.75" hidden="1" customHeight="1">
      <c r="C267" s="2582"/>
      <c r="D267" s="403">
        <v>2023</v>
      </c>
      <c r="E267" s="403">
        <v>2024</v>
      </c>
      <c r="F267" s="403">
        <v>2025</v>
      </c>
      <c r="G267" s="403">
        <v>2026</v>
      </c>
    </row>
    <row r="268" spans="3:11" ht="9" hidden="1" customHeight="1" thickBot="1">
      <c r="C268" s="2583"/>
      <c r="D268" s="415" t="s">
        <v>22</v>
      </c>
      <c r="E268" s="415" t="s">
        <v>23</v>
      </c>
      <c r="F268" s="415" t="s">
        <v>23</v>
      </c>
      <c r="G268" s="415" t="s">
        <v>23</v>
      </c>
    </row>
    <row r="269" spans="3:11" ht="15" hidden="1" thickBot="1">
      <c r="C269" s="420" t="s">
        <v>629</v>
      </c>
      <c r="D269" s="421">
        <f>D270+D271+D272+D273</f>
        <v>0</v>
      </c>
      <c r="E269" s="421">
        <f t="shared" ref="E269:G269" si="37">E270+E271+E272+E273</f>
        <v>0</v>
      </c>
      <c r="F269" s="421">
        <f t="shared" si="37"/>
        <v>0</v>
      </c>
      <c r="G269" s="421">
        <f t="shared" si="37"/>
        <v>0</v>
      </c>
    </row>
    <row r="270" spans="3:11" ht="15" hidden="1" thickBot="1">
      <c r="C270" s="422" t="s">
        <v>608</v>
      </c>
      <c r="D270" s="421"/>
      <c r="E270" s="421"/>
      <c r="F270" s="421"/>
      <c r="G270" s="421"/>
    </row>
    <row r="271" spans="3:11" ht="15" hidden="1" thickBot="1">
      <c r="C271" s="422" t="s">
        <v>673</v>
      </c>
      <c r="D271" s="421"/>
      <c r="E271" s="421"/>
      <c r="F271" s="421"/>
      <c r="G271" s="421"/>
    </row>
    <row r="272" spans="3:11" ht="15" hidden="1" thickBot="1">
      <c r="C272" s="422" t="s">
        <v>631</v>
      </c>
      <c r="D272" s="421"/>
      <c r="E272" s="421"/>
      <c r="F272" s="421"/>
      <c r="G272" s="421"/>
    </row>
    <row r="273" spans="3:11" ht="15" hidden="1" thickBot="1">
      <c r="C273" s="422" t="s">
        <v>632</v>
      </c>
      <c r="D273" s="421"/>
      <c r="E273" s="421"/>
      <c r="F273" s="421"/>
      <c r="G273" s="421"/>
    </row>
    <row r="274" spans="3:11" ht="15" hidden="1" thickBot="1">
      <c r="C274" s="420" t="s">
        <v>633</v>
      </c>
      <c r="D274" s="424">
        <f>D275+D276+D277+D278</f>
        <v>0</v>
      </c>
      <c r="E274" s="424">
        <f t="shared" ref="E274:G274" si="38">E275+E276+E277+E278</f>
        <v>0</v>
      </c>
      <c r="F274" s="424">
        <f t="shared" si="38"/>
        <v>0</v>
      </c>
      <c r="G274" s="424">
        <f t="shared" si="38"/>
        <v>0</v>
      </c>
    </row>
    <row r="275" spans="3:11" ht="15" hidden="1" thickBot="1">
      <c r="C275" s="422" t="s">
        <v>608</v>
      </c>
      <c r="D275" s="424"/>
      <c r="E275" s="421"/>
      <c r="F275" s="421"/>
      <c r="G275" s="421"/>
    </row>
    <row r="276" spans="3:11" ht="15" hidden="1" thickBot="1">
      <c r="C276" s="422" t="s">
        <v>673</v>
      </c>
      <c r="D276" s="424"/>
      <c r="E276" s="421"/>
      <c r="F276" s="421"/>
      <c r="G276" s="421"/>
    </row>
    <row r="277" spans="3:11" ht="15" hidden="1" thickBot="1">
      <c r="C277" s="422" t="s">
        <v>631</v>
      </c>
      <c r="D277" s="424"/>
      <c r="E277" s="421"/>
      <c r="F277" s="421"/>
      <c r="G277" s="421"/>
    </row>
    <row r="278" spans="3:11" ht="15" hidden="1" thickBot="1">
      <c r="C278" s="422" t="s">
        <v>632</v>
      </c>
      <c r="D278" s="424"/>
      <c r="E278" s="421"/>
      <c r="F278" s="421"/>
      <c r="G278" s="421"/>
    </row>
    <row r="279" spans="3:11" ht="15" hidden="1" thickBot="1">
      <c r="C279" s="445" t="s">
        <v>699</v>
      </c>
      <c r="D279" s="424">
        <f>D269+D274</f>
        <v>0</v>
      </c>
      <c r="E279" s="424">
        <f t="shared" ref="E279:G279" si="39">E269+E274</f>
        <v>0</v>
      </c>
      <c r="F279" s="424">
        <f t="shared" si="39"/>
        <v>0</v>
      </c>
      <c r="G279" s="424">
        <f t="shared" si="39"/>
        <v>0</v>
      </c>
    </row>
    <row r="280" spans="3:11" ht="34.5" hidden="1" thickBot="1">
      <c r="C280" s="414" t="s">
        <v>700</v>
      </c>
      <c r="D280" s="449"/>
      <c r="E280" s="455" t="s">
        <v>624</v>
      </c>
      <c r="F280" s="456"/>
      <c r="G280" s="452"/>
    </row>
    <row r="281" spans="3:11" ht="17.25" hidden="1" customHeight="1" thickBot="1">
      <c r="C281" s="406" t="s">
        <v>599</v>
      </c>
      <c r="D281" s="2587"/>
      <c r="E281" s="2588"/>
      <c r="F281" s="2588"/>
      <c r="G281" s="2589"/>
    </row>
    <row r="282" spans="3:11" ht="15" hidden="1" thickBot="1">
      <c r="C282" s="406" t="s">
        <v>21</v>
      </c>
      <c r="D282" s="2602"/>
      <c r="E282" s="2603"/>
      <c r="F282" s="2603"/>
      <c r="G282" s="2604"/>
    </row>
    <row r="283" spans="3:11" ht="12.75" hidden="1" customHeight="1">
      <c r="C283" s="2582"/>
      <c r="D283" s="403">
        <v>2023</v>
      </c>
      <c r="E283" s="403">
        <v>2024</v>
      </c>
      <c r="F283" s="403">
        <v>2025</v>
      </c>
      <c r="G283" s="403">
        <v>2026</v>
      </c>
    </row>
    <row r="284" spans="3:11" ht="9" hidden="1" customHeight="1" thickBot="1">
      <c r="C284" s="2583"/>
      <c r="D284" s="415" t="s">
        <v>22</v>
      </c>
      <c r="E284" s="415" t="s">
        <v>23</v>
      </c>
      <c r="F284" s="415" t="s">
        <v>23</v>
      </c>
      <c r="G284" s="415" t="s">
        <v>23</v>
      </c>
    </row>
    <row r="285" spans="3:11" ht="15" hidden="1" thickBot="1">
      <c r="C285" s="406" t="s">
        <v>33</v>
      </c>
      <c r="D285" s="406"/>
      <c r="E285" s="406"/>
      <c r="F285" s="406"/>
      <c r="G285" s="406"/>
    </row>
    <row r="286" spans="3:11" ht="15" hidden="1" thickBot="1">
      <c r="C286" s="406" t="s">
        <v>602</v>
      </c>
      <c r="D286" s="417">
        <f>D304</f>
        <v>0</v>
      </c>
      <c r="E286" s="417">
        <f t="shared" ref="E286:G286" si="40">E304</f>
        <v>0</v>
      </c>
      <c r="F286" s="417">
        <f t="shared" si="40"/>
        <v>0</v>
      </c>
      <c r="G286" s="417">
        <f t="shared" si="40"/>
        <v>0</v>
      </c>
    </row>
    <row r="287" spans="3:11" ht="15" hidden="1" thickBot="1">
      <c r="C287" s="406" t="s">
        <v>603</v>
      </c>
      <c r="D287" s="417">
        <v>0</v>
      </c>
      <c r="E287" s="417">
        <v>0</v>
      </c>
      <c r="F287" s="417">
        <v>0</v>
      </c>
      <c r="G287" s="417">
        <v>0</v>
      </c>
    </row>
    <row r="288" spans="3:11" ht="15" hidden="1" thickBot="1">
      <c r="C288" s="406" t="s">
        <v>604</v>
      </c>
      <c r="D288" s="417">
        <v>0</v>
      </c>
      <c r="E288" s="417">
        <v>0</v>
      </c>
      <c r="F288" s="417">
        <v>0</v>
      </c>
      <c r="G288" s="417">
        <v>0</v>
      </c>
      <c r="I288" s="419"/>
      <c r="J288" s="419"/>
      <c r="K288" s="419"/>
    </row>
    <row r="289" spans="3:7" ht="15" hidden="1" thickBot="1">
      <c r="C289" s="406" t="s">
        <v>605</v>
      </c>
      <c r="D289" s="417">
        <v>0</v>
      </c>
      <c r="E289" s="417">
        <v>0</v>
      </c>
      <c r="F289" s="417">
        <v>0</v>
      </c>
      <c r="G289" s="417">
        <v>0</v>
      </c>
    </row>
    <row r="290" spans="3:7" ht="15" hidden="1" thickBot="1">
      <c r="C290" s="406" t="s">
        <v>47</v>
      </c>
      <c r="D290" s="417">
        <v>0</v>
      </c>
      <c r="E290" s="417">
        <v>0</v>
      </c>
      <c r="F290" s="417">
        <v>0</v>
      </c>
      <c r="G290" s="417">
        <v>0</v>
      </c>
    </row>
    <row r="291" spans="3:7" ht="15" hidden="1" thickBot="1">
      <c r="C291" s="2590" t="s">
        <v>887</v>
      </c>
      <c r="D291" s="2591"/>
      <c r="E291" s="2591"/>
      <c r="F291" s="2591"/>
      <c r="G291" s="2592"/>
    </row>
    <row r="292" spans="3:7" ht="12.75" hidden="1" customHeight="1">
      <c r="C292" s="2582"/>
      <c r="D292" s="403">
        <v>2023</v>
      </c>
      <c r="E292" s="403">
        <v>2024</v>
      </c>
      <c r="F292" s="403">
        <v>2025</v>
      </c>
      <c r="G292" s="403">
        <v>2026</v>
      </c>
    </row>
    <row r="293" spans="3:7" ht="9" hidden="1" customHeight="1" thickBot="1">
      <c r="C293" s="2583"/>
      <c r="D293" s="415" t="s">
        <v>22</v>
      </c>
      <c r="E293" s="415" t="s">
        <v>23</v>
      </c>
      <c r="F293" s="415" t="s">
        <v>23</v>
      </c>
      <c r="G293" s="415" t="s">
        <v>23</v>
      </c>
    </row>
    <row r="294" spans="3:7" ht="15" hidden="1" thickBot="1">
      <c r="C294" s="420" t="s">
        <v>629</v>
      </c>
      <c r="D294" s="421">
        <f>D295+D296+D297+D298</f>
        <v>0</v>
      </c>
      <c r="E294" s="421">
        <f t="shared" ref="E294:G294" si="41">E295+E296+E297+E298</f>
        <v>0</v>
      </c>
      <c r="F294" s="421">
        <f t="shared" si="41"/>
        <v>0</v>
      </c>
      <c r="G294" s="421">
        <f t="shared" si="41"/>
        <v>0</v>
      </c>
    </row>
    <row r="295" spans="3:7" ht="15" hidden="1" thickBot="1">
      <c r="C295" s="422" t="s">
        <v>608</v>
      </c>
      <c r="D295" s="421"/>
      <c r="E295" s="421"/>
      <c r="F295" s="421"/>
      <c r="G295" s="421"/>
    </row>
    <row r="296" spans="3:7" ht="15" hidden="1" thickBot="1">
      <c r="C296" s="422" t="s">
        <v>673</v>
      </c>
      <c r="D296" s="421"/>
      <c r="E296" s="421"/>
      <c r="F296" s="421"/>
      <c r="G296" s="421"/>
    </row>
    <row r="297" spans="3:7" ht="15" hidden="1" thickBot="1">
      <c r="C297" s="422" t="s">
        <v>631</v>
      </c>
      <c r="D297" s="421"/>
      <c r="E297" s="421"/>
      <c r="F297" s="421"/>
      <c r="G297" s="421"/>
    </row>
    <row r="298" spans="3:7" ht="15" hidden="1" thickBot="1">
      <c r="C298" s="422" t="s">
        <v>632</v>
      </c>
      <c r="D298" s="421"/>
      <c r="E298" s="421"/>
      <c r="F298" s="421"/>
      <c r="G298" s="421"/>
    </row>
    <row r="299" spans="3:7" ht="15" hidden="1" thickBot="1">
      <c r="C299" s="420" t="s">
        <v>633</v>
      </c>
      <c r="D299" s="424">
        <f>D300+D301+D302+D303</f>
        <v>0</v>
      </c>
      <c r="E299" s="424">
        <f t="shared" ref="E299:G299" si="42">E300+E301+E302+E303</f>
        <v>0</v>
      </c>
      <c r="F299" s="424">
        <f t="shared" si="42"/>
        <v>0</v>
      </c>
      <c r="G299" s="424">
        <f t="shared" si="42"/>
        <v>0</v>
      </c>
    </row>
    <row r="300" spans="3:7" ht="15" hidden="1" thickBot="1">
      <c r="C300" s="422" t="s">
        <v>608</v>
      </c>
      <c r="D300" s="424"/>
      <c r="E300" s="421"/>
      <c r="F300" s="421"/>
      <c r="G300" s="421"/>
    </row>
    <row r="301" spans="3:7" ht="15" hidden="1" thickBot="1">
      <c r="C301" s="422" t="s">
        <v>673</v>
      </c>
      <c r="D301" s="424"/>
      <c r="E301" s="421"/>
      <c r="F301" s="421"/>
      <c r="G301" s="421"/>
    </row>
    <row r="302" spans="3:7" ht="15" hidden="1" thickBot="1">
      <c r="C302" s="422" t="s">
        <v>631</v>
      </c>
      <c r="D302" s="424"/>
      <c r="E302" s="421"/>
      <c r="F302" s="421"/>
      <c r="G302" s="421"/>
    </row>
    <row r="303" spans="3:7" ht="15" hidden="1" thickBot="1">
      <c r="C303" s="422" t="s">
        <v>632</v>
      </c>
      <c r="D303" s="424"/>
      <c r="E303" s="421"/>
      <c r="F303" s="421"/>
      <c r="G303" s="421"/>
    </row>
    <row r="304" spans="3:7" ht="15" hidden="1" thickBot="1">
      <c r="C304" s="429" t="s">
        <v>25</v>
      </c>
      <c r="D304" s="424">
        <f>D294+D299</f>
        <v>0</v>
      </c>
      <c r="E304" s="424">
        <f t="shared" ref="E304:G304" si="43">E294+E299</f>
        <v>0</v>
      </c>
      <c r="F304" s="424">
        <f t="shared" si="43"/>
        <v>0</v>
      </c>
      <c r="G304" s="424">
        <f t="shared" si="43"/>
        <v>0</v>
      </c>
    </row>
    <row r="305" spans="3:11" ht="25.5" hidden="1" customHeight="1" thickBot="1">
      <c r="C305" s="448" t="s">
        <v>827</v>
      </c>
      <c r="D305" s="2620"/>
      <c r="E305" s="2622"/>
      <c r="F305" s="2622"/>
      <c r="G305" s="2623"/>
    </row>
    <row r="306" spans="3:11" ht="34.5" hidden="1" thickBot="1">
      <c r="C306" s="414" t="s">
        <v>700</v>
      </c>
      <c r="D306" s="449"/>
      <c r="E306" s="455" t="s">
        <v>624</v>
      </c>
      <c r="F306" s="456"/>
      <c r="G306" s="452"/>
    </row>
    <row r="307" spans="3:11" ht="17.25" hidden="1" customHeight="1" thickBot="1">
      <c r="C307" s="406" t="s">
        <v>599</v>
      </c>
      <c r="D307" s="2587"/>
      <c r="E307" s="2588"/>
      <c r="F307" s="2588"/>
      <c r="G307" s="2589"/>
    </row>
    <row r="308" spans="3:11" ht="15" hidden="1" thickBot="1">
      <c r="C308" s="406" t="s">
        <v>21</v>
      </c>
      <c r="D308" s="2602"/>
      <c r="E308" s="2603"/>
      <c r="F308" s="2603"/>
      <c r="G308" s="2604"/>
    </row>
    <row r="309" spans="3:11" ht="12.75" hidden="1" customHeight="1">
      <c r="C309" s="2582"/>
      <c r="D309" s="403">
        <v>2023</v>
      </c>
      <c r="E309" s="403">
        <v>2024</v>
      </c>
      <c r="F309" s="403">
        <v>2025</v>
      </c>
      <c r="G309" s="403">
        <v>2026</v>
      </c>
    </row>
    <row r="310" spans="3:11" ht="9" hidden="1" customHeight="1" thickBot="1">
      <c r="C310" s="2583"/>
      <c r="D310" s="415" t="s">
        <v>22</v>
      </c>
      <c r="E310" s="415" t="s">
        <v>23</v>
      </c>
      <c r="F310" s="415" t="s">
        <v>23</v>
      </c>
      <c r="G310" s="415" t="s">
        <v>23</v>
      </c>
    </row>
    <row r="311" spans="3:11" ht="15" hidden="1" thickBot="1">
      <c r="C311" s="406" t="s">
        <v>33</v>
      </c>
      <c r="D311" s="406"/>
      <c r="E311" s="406"/>
      <c r="F311" s="406"/>
      <c r="G311" s="406"/>
    </row>
    <row r="312" spans="3:11" ht="15" hidden="1" thickBot="1">
      <c r="C312" s="406" t="s">
        <v>602</v>
      </c>
      <c r="D312" s="417">
        <f>D330</f>
        <v>0</v>
      </c>
      <c r="E312" s="417">
        <f t="shared" ref="E312:G312" si="44">E330</f>
        <v>0</v>
      </c>
      <c r="F312" s="417">
        <f t="shared" si="44"/>
        <v>0</v>
      </c>
      <c r="G312" s="417">
        <f t="shared" si="44"/>
        <v>0</v>
      </c>
    </row>
    <row r="313" spans="3:11" ht="15" hidden="1" thickBot="1">
      <c r="C313" s="406" t="s">
        <v>603</v>
      </c>
      <c r="D313" s="417">
        <v>0</v>
      </c>
      <c r="E313" s="417">
        <v>0</v>
      </c>
      <c r="F313" s="417">
        <v>0</v>
      </c>
      <c r="G313" s="417">
        <v>0</v>
      </c>
    </row>
    <row r="314" spans="3:11" ht="15" hidden="1" thickBot="1">
      <c r="C314" s="406" t="s">
        <v>604</v>
      </c>
      <c r="D314" s="404" t="s">
        <v>627</v>
      </c>
      <c r="E314" s="417">
        <v>0</v>
      </c>
      <c r="F314" s="417">
        <v>0</v>
      </c>
      <c r="G314" s="417">
        <v>0</v>
      </c>
      <c r="I314" s="419"/>
      <c r="J314" s="419"/>
      <c r="K314" s="419"/>
    </row>
    <row r="315" spans="3:11" ht="15" hidden="1" thickBot="1">
      <c r="C315" s="406" t="s">
        <v>605</v>
      </c>
      <c r="D315" s="404" t="s">
        <v>627</v>
      </c>
      <c r="E315" s="417">
        <v>0</v>
      </c>
      <c r="F315" s="417">
        <v>0</v>
      </c>
      <c r="G315" s="417">
        <v>0</v>
      </c>
    </row>
    <row r="316" spans="3:11" ht="15" hidden="1" thickBot="1">
      <c r="C316" s="406" t="s">
        <v>47</v>
      </c>
      <c r="D316" s="404" t="s">
        <v>627</v>
      </c>
      <c r="E316" s="417">
        <v>0</v>
      </c>
      <c r="F316" s="417">
        <v>0</v>
      </c>
      <c r="G316" s="417">
        <v>0</v>
      </c>
    </row>
    <row r="317" spans="3:11" ht="15" hidden="1" thickBot="1">
      <c r="C317" s="2590" t="s">
        <v>886</v>
      </c>
      <c r="D317" s="2591"/>
      <c r="E317" s="2591"/>
      <c r="F317" s="2591"/>
      <c r="G317" s="2592"/>
    </row>
    <row r="318" spans="3:11" ht="12.75" hidden="1" customHeight="1">
      <c r="C318" s="2582"/>
      <c r="D318" s="403">
        <v>2023</v>
      </c>
      <c r="E318" s="403">
        <v>2024</v>
      </c>
      <c r="F318" s="403">
        <v>2025</v>
      </c>
      <c r="G318" s="403">
        <v>2026</v>
      </c>
    </row>
    <row r="319" spans="3:11" ht="9" hidden="1" customHeight="1" thickBot="1">
      <c r="C319" s="2583"/>
      <c r="D319" s="415" t="s">
        <v>22</v>
      </c>
      <c r="E319" s="415" t="s">
        <v>23</v>
      </c>
      <c r="F319" s="415" t="s">
        <v>23</v>
      </c>
      <c r="G319" s="415" t="s">
        <v>23</v>
      </c>
    </row>
    <row r="320" spans="3:11" ht="15" hidden="1" thickBot="1">
      <c r="C320" s="420" t="s">
        <v>629</v>
      </c>
      <c r="D320" s="421">
        <f>D321+D322+D323+D324</f>
        <v>0</v>
      </c>
      <c r="E320" s="421">
        <f t="shared" ref="E320:G320" si="45">E321+E322+E323+E324</f>
        <v>0</v>
      </c>
      <c r="F320" s="421">
        <f t="shared" si="45"/>
        <v>0</v>
      </c>
      <c r="G320" s="421">
        <f t="shared" si="45"/>
        <v>0</v>
      </c>
    </row>
    <row r="321" spans="3:7" ht="15" hidden="1" thickBot="1">
      <c r="C321" s="422" t="s">
        <v>608</v>
      </c>
      <c r="D321" s="421"/>
      <c r="E321" s="421"/>
      <c r="F321" s="421"/>
      <c r="G321" s="421"/>
    </row>
    <row r="322" spans="3:7" ht="15" hidden="1" thickBot="1">
      <c r="C322" s="422" t="s">
        <v>673</v>
      </c>
      <c r="D322" s="421"/>
      <c r="E322" s="421"/>
      <c r="F322" s="421"/>
      <c r="G322" s="421"/>
    </row>
    <row r="323" spans="3:7" ht="15" hidden="1" thickBot="1">
      <c r="C323" s="422" t="s">
        <v>631</v>
      </c>
      <c r="D323" s="421"/>
      <c r="E323" s="421"/>
      <c r="F323" s="421"/>
      <c r="G323" s="421"/>
    </row>
    <row r="324" spans="3:7" ht="15" hidden="1" thickBot="1">
      <c r="C324" s="422" t="s">
        <v>632</v>
      </c>
      <c r="D324" s="421"/>
      <c r="E324" s="421"/>
      <c r="F324" s="421"/>
      <c r="G324" s="421"/>
    </row>
    <row r="325" spans="3:7" ht="15" hidden="1" thickBot="1">
      <c r="C325" s="420" t="s">
        <v>633</v>
      </c>
      <c r="D325" s="424">
        <f>D326+D327+D328+D329</f>
        <v>0</v>
      </c>
      <c r="E325" s="424">
        <f t="shared" ref="E325:G325" si="46">E326+E327+E328+E329</f>
        <v>0</v>
      </c>
      <c r="F325" s="424">
        <f t="shared" si="46"/>
        <v>0</v>
      </c>
      <c r="G325" s="424">
        <f t="shared" si="46"/>
        <v>0</v>
      </c>
    </row>
    <row r="326" spans="3:7" ht="15" hidden="1" thickBot="1">
      <c r="C326" s="422" t="s">
        <v>608</v>
      </c>
      <c r="D326" s="424"/>
      <c r="E326" s="424"/>
      <c r="F326" s="424"/>
      <c r="G326" s="424"/>
    </row>
    <row r="327" spans="3:7" ht="15" hidden="1" thickBot="1">
      <c r="C327" s="422" t="s">
        <v>673</v>
      </c>
      <c r="D327" s="424"/>
      <c r="E327" s="424"/>
      <c r="F327" s="424"/>
      <c r="G327" s="424"/>
    </row>
    <row r="328" spans="3:7" ht="15" hidden="1" thickBot="1">
      <c r="C328" s="422" t="s">
        <v>631</v>
      </c>
      <c r="D328" s="424"/>
      <c r="E328" s="424"/>
      <c r="F328" s="424"/>
      <c r="G328" s="424"/>
    </row>
    <row r="329" spans="3:7" ht="15" hidden="1" thickBot="1">
      <c r="C329" s="422" t="s">
        <v>632</v>
      </c>
      <c r="D329" s="424"/>
      <c r="E329" s="424"/>
      <c r="F329" s="424"/>
      <c r="G329" s="424"/>
    </row>
    <row r="330" spans="3:7" ht="15" hidden="1" thickBot="1">
      <c r="C330" s="429" t="s">
        <v>727</v>
      </c>
      <c r="D330" s="424">
        <f>D320+D325</f>
        <v>0</v>
      </c>
      <c r="E330" s="424">
        <f t="shared" ref="E330:G330" si="47">E320+E325</f>
        <v>0</v>
      </c>
      <c r="F330" s="424">
        <f t="shared" si="47"/>
        <v>0</v>
      </c>
      <c r="G330" s="424">
        <f t="shared" si="47"/>
        <v>0</v>
      </c>
    </row>
    <row r="331" spans="3:7" ht="15" thickBot="1">
      <c r="C331" s="457"/>
      <c r="D331" s="458"/>
      <c r="E331" s="458"/>
      <c r="F331" s="458"/>
      <c r="G331" s="458"/>
    </row>
    <row r="332" spans="3:7" ht="41.25" customHeight="1" thickBot="1">
      <c r="C332" s="408" t="s">
        <v>634</v>
      </c>
      <c r="D332" s="459">
        <f>D207+D182+D157+D107+D29+D66+D312+D286+D261+D236+D132</f>
        <v>143670</v>
      </c>
      <c r="E332" s="459">
        <f>+E207+E107+E29+E66+E312+E286+E261+E236+E132</f>
        <v>142721</v>
      </c>
      <c r="F332" s="459">
        <f>+F207+F107+F29+F66+F312+F286+F261+F236+F132</f>
        <v>143329</v>
      </c>
      <c r="G332" s="459">
        <f>+G207+G107+G29+G66+G312+G286+G261+G236+G132</f>
        <v>143329</v>
      </c>
    </row>
    <row r="333" spans="3:7" ht="24.75" thickBot="1">
      <c r="C333" s="408" t="s">
        <v>635</v>
      </c>
      <c r="D333" s="459">
        <f>D330+D304+D279+D254+D225+D200+D175+D150+D95+D58</f>
        <v>143670</v>
      </c>
      <c r="E333" s="459">
        <f>+E225+E150+E95+E58+E330+E304+E279+E254+E125</f>
        <v>142721</v>
      </c>
      <c r="F333" s="459">
        <f>+F225+F150+F95+F58+F330+F304+F279+F254+F125</f>
        <v>143329</v>
      </c>
      <c r="G333" s="459">
        <f>+G225+G150+G95+G58+G330+G304+G279+G254+G125</f>
        <v>143329</v>
      </c>
    </row>
    <row r="334" spans="3:7" ht="15" thickBot="1">
      <c r="C334" s="420" t="s">
        <v>607</v>
      </c>
      <c r="D334" s="460">
        <f>D335+D336</f>
        <v>14772</v>
      </c>
      <c r="E334" s="460">
        <f t="shared" ref="E334:G334" si="48">E335+E336</f>
        <v>16461</v>
      </c>
      <c r="F334" s="460">
        <f t="shared" si="48"/>
        <v>17069</v>
      </c>
      <c r="G334" s="460">
        <f t="shared" si="48"/>
        <v>17069</v>
      </c>
    </row>
    <row r="335" spans="3:7" ht="15" thickBot="1">
      <c r="C335" s="422" t="s">
        <v>608</v>
      </c>
      <c r="D335" s="424">
        <f t="shared" ref="D335:G336" si="49">D38+D75</f>
        <v>14772</v>
      </c>
      <c r="E335" s="424">
        <f t="shared" si="49"/>
        <v>16461</v>
      </c>
      <c r="F335" s="424">
        <f t="shared" si="49"/>
        <v>17069</v>
      </c>
      <c r="G335" s="424">
        <f t="shared" si="49"/>
        <v>17069</v>
      </c>
    </row>
    <row r="336" spans="3:7" ht="15" thickBot="1">
      <c r="C336" s="422" t="s">
        <v>636</v>
      </c>
      <c r="D336" s="424">
        <f t="shared" si="49"/>
        <v>0</v>
      </c>
      <c r="E336" s="424">
        <f t="shared" si="49"/>
        <v>0</v>
      </c>
      <c r="F336" s="424">
        <f t="shared" si="49"/>
        <v>0</v>
      </c>
      <c r="G336" s="424">
        <f t="shared" si="49"/>
        <v>0</v>
      </c>
    </row>
    <row r="337" spans="3:7" ht="24.75" thickBot="1">
      <c r="C337" s="420" t="s">
        <v>610</v>
      </c>
      <c r="D337" s="460">
        <f>D338+D339</f>
        <v>2453</v>
      </c>
      <c r="E337" s="460">
        <f t="shared" ref="E337:G337" si="50">E338+E339</f>
        <v>2685</v>
      </c>
      <c r="F337" s="460">
        <f t="shared" si="50"/>
        <v>2685</v>
      </c>
      <c r="G337" s="460">
        <f t="shared" si="50"/>
        <v>2685</v>
      </c>
    </row>
    <row r="338" spans="3:7" ht="15" thickBot="1">
      <c r="C338" s="422" t="s">
        <v>608</v>
      </c>
      <c r="D338" s="421">
        <f>D41+D78</f>
        <v>2453</v>
      </c>
      <c r="E338" s="421">
        <f>E41+E78</f>
        <v>2685</v>
      </c>
      <c r="F338" s="421">
        <f>F41+F78</f>
        <v>2685</v>
      </c>
      <c r="G338" s="421">
        <f>G41+G78</f>
        <v>2685</v>
      </c>
    </row>
    <row r="339" spans="3:7" ht="15" thickBot="1">
      <c r="C339" s="422" t="s">
        <v>636</v>
      </c>
      <c r="D339" s="424">
        <f>D42+D76</f>
        <v>0</v>
      </c>
      <c r="E339" s="424">
        <f>E42+E76</f>
        <v>0</v>
      </c>
      <c r="F339" s="424">
        <f>F42+F76</f>
        <v>0</v>
      </c>
      <c r="G339" s="424">
        <f>G42+G76</f>
        <v>0</v>
      </c>
    </row>
    <row r="340" spans="3:7" ht="15" thickBot="1">
      <c r="C340" s="420" t="s">
        <v>611</v>
      </c>
      <c r="D340" s="460">
        <f>D341+D342</f>
        <v>9245</v>
      </c>
      <c r="E340" s="460">
        <f t="shared" ref="E340:G340" si="51">E341+E342</f>
        <v>9575</v>
      </c>
      <c r="F340" s="460">
        <f t="shared" si="51"/>
        <v>9575</v>
      </c>
      <c r="G340" s="460">
        <f t="shared" si="51"/>
        <v>9575</v>
      </c>
    </row>
    <row r="341" spans="3:7" ht="15" thickBot="1">
      <c r="C341" s="422" t="s">
        <v>608</v>
      </c>
      <c r="D341" s="424">
        <f t="shared" ref="D341:G342" si="52">D44+D81</f>
        <v>9245</v>
      </c>
      <c r="E341" s="424">
        <f t="shared" si="52"/>
        <v>9575</v>
      </c>
      <c r="F341" s="424">
        <f t="shared" si="52"/>
        <v>9575</v>
      </c>
      <c r="G341" s="424">
        <f t="shared" si="52"/>
        <v>9575</v>
      </c>
    </row>
    <row r="342" spans="3:7" ht="15" thickBot="1">
      <c r="C342" s="422" t="s">
        <v>636</v>
      </c>
      <c r="D342" s="424">
        <f t="shared" si="52"/>
        <v>0</v>
      </c>
      <c r="E342" s="424">
        <f t="shared" si="52"/>
        <v>0</v>
      </c>
      <c r="F342" s="424">
        <f t="shared" si="52"/>
        <v>0</v>
      </c>
      <c r="G342" s="424">
        <f t="shared" si="52"/>
        <v>0</v>
      </c>
    </row>
    <row r="343" spans="3:7" ht="15" thickBot="1">
      <c r="C343" s="420" t="s">
        <v>612</v>
      </c>
      <c r="D343" s="460">
        <f>D344+D345</f>
        <v>0</v>
      </c>
      <c r="E343" s="460">
        <f t="shared" ref="E343:G343" si="53">E344+E345</f>
        <v>0</v>
      </c>
      <c r="F343" s="460">
        <f t="shared" si="53"/>
        <v>0</v>
      </c>
      <c r="G343" s="460">
        <f t="shared" si="53"/>
        <v>0</v>
      </c>
    </row>
    <row r="344" spans="3:7" ht="15" thickBot="1">
      <c r="C344" s="422" t="s">
        <v>608</v>
      </c>
      <c r="D344" s="421">
        <f t="shared" ref="D344:G345" si="54">D47+D84</f>
        <v>0</v>
      </c>
      <c r="E344" s="421">
        <f t="shared" si="54"/>
        <v>0</v>
      </c>
      <c r="F344" s="421">
        <f t="shared" si="54"/>
        <v>0</v>
      </c>
      <c r="G344" s="421">
        <f t="shared" si="54"/>
        <v>0</v>
      </c>
    </row>
    <row r="345" spans="3:7" ht="15" thickBot="1">
      <c r="C345" s="422" t="s">
        <v>636</v>
      </c>
      <c r="D345" s="424">
        <f t="shared" si="54"/>
        <v>0</v>
      </c>
      <c r="E345" s="424">
        <f t="shared" si="54"/>
        <v>0</v>
      </c>
      <c r="F345" s="424">
        <f t="shared" si="54"/>
        <v>0</v>
      </c>
      <c r="G345" s="424">
        <f t="shared" si="54"/>
        <v>0</v>
      </c>
    </row>
    <row r="346" spans="3:7" ht="15" thickBot="1">
      <c r="C346" s="420" t="s">
        <v>613</v>
      </c>
      <c r="D346" s="460">
        <f>D347+D348</f>
        <v>113000</v>
      </c>
      <c r="E346" s="460">
        <f t="shared" ref="E346:G346" si="55">E347+E348</f>
        <v>113000</v>
      </c>
      <c r="F346" s="460">
        <f t="shared" si="55"/>
        <v>113000</v>
      </c>
      <c r="G346" s="460">
        <f t="shared" si="55"/>
        <v>113000</v>
      </c>
    </row>
    <row r="347" spans="3:7" ht="15" thickBot="1">
      <c r="C347" s="422" t="s">
        <v>608</v>
      </c>
      <c r="D347" s="421">
        <f t="shared" ref="D347:G348" si="56">D50+D87</f>
        <v>113000</v>
      </c>
      <c r="E347" s="421">
        <f t="shared" si="56"/>
        <v>113000</v>
      </c>
      <c r="F347" s="421">
        <f t="shared" si="56"/>
        <v>113000</v>
      </c>
      <c r="G347" s="421">
        <f t="shared" si="56"/>
        <v>113000</v>
      </c>
    </row>
    <row r="348" spans="3:7" ht="15" thickBot="1">
      <c r="C348" s="422" t="s">
        <v>636</v>
      </c>
      <c r="D348" s="424">
        <f t="shared" si="56"/>
        <v>0</v>
      </c>
      <c r="E348" s="424">
        <f t="shared" si="56"/>
        <v>0</v>
      </c>
      <c r="F348" s="424">
        <f t="shared" si="56"/>
        <v>0</v>
      </c>
      <c r="G348" s="424">
        <f t="shared" si="56"/>
        <v>0</v>
      </c>
    </row>
    <row r="349" spans="3:7" ht="15" thickBot="1">
      <c r="C349" s="420" t="s">
        <v>614</v>
      </c>
      <c r="D349" s="460">
        <f>D350+D351</f>
        <v>0</v>
      </c>
      <c r="E349" s="460">
        <f>E350+E351</f>
        <v>0</v>
      </c>
      <c r="F349" s="460">
        <f t="shared" ref="F349:G349" si="57">F350+F351</f>
        <v>0</v>
      </c>
      <c r="G349" s="460">
        <f t="shared" si="57"/>
        <v>0</v>
      </c>
    </row>
    <row r="350" spans="3:7" ht="15" thickBot="1">
      <c r="C350" s="422" t="s">
        <v>608</v>
      </c>
      <c r="D350" s="421">
        <f t="shared" ref="D350:G351" si="58">D53+D90</f>
        <v>0</v>
      </c>
      <c r="E350" s="421">
        <f t="shared" si="58"/>
        <v>0</v>
      </c>
      <c r="F350" s="421">
        <f t="shared" si="58"/>
        <v>0</v>
      </c>
      <c r="G350" s="421">
        <f t="shared" si="58"/>
        <v>0</v>
      </c>
    </row>
    <row r="351" spans="3:7" ht="15" thickBot="1">
      <c r="C351" s="422" t="s">
        <v>636</v>
      </c>
      <c r="D351" s="424">
        <f t="shared" si="58"/>
        <v>0</v>
      </c>
      <c r="E351" s="424">
        <f t="shared" si="58"/>
        <v>0</v>
      </c>
      <c r="F351" s="424">
        <f t="shared" si="58"/>
        <v>0</v>
      </c>
      <c r="G351" s="424">
        <f t="shared" si="58"/>
        <v>0</v>
      </c>
    </row>
    <row r="352" spans="3:7" ht="24.75" thickBot="1">
      <c r="C352" s="420" t="s">
        <v>615</v>
      </c>
      <c r="D352" s="460">
        <f>D55</f>
        <v>200</v>
      </c>
      <c r="E352" s="460">
        <f>E55</f>
        <v>0</v>
      </c>
      <c r="F352" s="460">
        <f>F55</f>
        <v>0</v>
      </c>
      <c r="G352" s="460">
        <f>G55</f>
        <v>0</v>
      </c>
    </row>
    <row r="353" spans="3:7" ht="15" thickBot="1">
      <c r="C353" s="422" t="s">
        <v>608</v>
      </c>
      <c r="D353" s="421">
        <f t="shared" ref="D353:G354" si="59">D56+D93</f>
        <v>200</v>
      </c>
      <c r="E353" s="421">
        <f t="shared" si="59"/>
        <v>0</v>
      </c>
      <c r="F353" s="421">
        <f t="shared" si="59"/>
        <v>0</v>
      </c>
      <c r="G353" s="421">
        <f t="shared" si="59"/>
        <v>0</v>
      </c>
    </row>
    <row r="354" spans="3:7" ht="15" thickBot="1">
      <c r="C354" s="422" t="s">
        <v>636</v>
      </c>
      <c r="D354" s="424">
        <f t="shared" si="59"/>
        <v>0</v>
      </c>
      <c r="E354" s="424">
        <f t="shared" si="59"/>
        <v>0</v>
      </c>
      <c r="F354" s="424">
        <f t="shared" si="59"/>
        <v>0</v>
      </c>
      <c r="G354" s="424">
        <f t="shared" si="59"/>
        <v>0</v>
      </c>
    </row>
    <row r="355" spans="3:7" ht="15" thickBot="1">
      <c r="C355" s="420" t="s">
        <v>637</v>
      </c>
      <c r="D355" s="460">
        <f>D356+D357+D358+D359</f>
        <v>120</v>
      </c>
      <c r="E355" s="460">
        <f t="shared" ref="E355:G355" si="60">E356+E357+E358+E359</f>
        <v>0</v>
      </c>
      <c r="F355" s="460">
        <f t="shared" si="60"/>
        <v>0</v>
      </c>
      <c r="G355" s="460">
        <f t="shared" si="60"/>
        <v>0</v>
      </c>
    </row>
    <row r="356" spans="3:7" ht="15" thickBot="1">
      <c r="C356" s="422" t="s">
        <v>608</v>
      </c>
      <c r="D356" s="421">
        <f t="shared" ref="D356:G359" si="61">D116+D141+D216+D245+D270+D295+D321</f>
        <v>120</v>
      </c>
      <c r="E356" s="421">
        <f t="shared" si="61"/>
        <v>0</v>
      </c>
      <c r="F356" s="421">
        <f t="shared" si="61"/>
        <v>0</v>
      </c>
      <c r="G356" s="421">
        <f t="shared" si="61"/>
        <v>0</v>
      </c>
    </row>
    <row r="357" spans="3:7" ht="15" thickBot="1">
      <c r="C357" s="422" t="s">
        <v>630</v>
      </c>
      <c r="D357" s="421">
        <f t="shared" si="61"/>
        <v>0</v>
      </c>
      <c r="E357" s="421">
        <f t="shared" si="61"/>
        <v>0</v>
      </c>
      <c r="F357" s="421">
        <f t="shared" si="61"/>
        <v>0</v>
      </c>
      <c r="G357" s="421">
        <f t="shared" si="61"/>
        <v>0</v>
      </c>
    </row>
    <row r="358" spans="3:7" ht="15" thickBot="1">
      <c r="C358" s="422" t="s">
        <v>631</v>
      </c>
      <c r="D358" s="421">
        <f t="shared" si="61"/>
        <v>0</v>
      </c>
      <c r="E358" s="421">
        <f t="shared" si="61"/>
        <v>0</v>
      </c>
      <c r="F358" s="421">
        <f t="shared" si="61"/>
        <v>0</v>
      </c>
      <c r="G358" s="421">
        <f t="shared" si="61"/>
        <v>0</v>
      </c>
    </row>
    <row r="359" spans="3:7" ht="15" thickBot="1">
      <c r="C359" s="422" t="s">
        <v>632</v>
      </c>
      <c r="D359" s="421">
        <f t="shared" si="61"/>
        <v>0</v>
      </c>
      <c r="E359" s="421">
        <f t="shared" si="61"/>
        <v>0</v>
      </c>
      <c r="F359" s="421">
        <f t="shared" si="61"/>
        <v>0</v>
      </c>
      <c r="G359" s="421">
        <f t="shared" si="61"/>
        <v>0</v>
      </c>
    </row>
    <row r="360" spans="3:7" ht="15" thickBot="1">
      <c r="C360" s="420" t="s">
        <v>638</v>
      </c>
      <c r="D360" s="460">
        <f>D361+D362+D363+D364</f>
        <v>3880</v>
      </c>
      <c r="E360" s="460">
        <f>E361+E362+E363+E364</f>
        <v>1000</v>
      </c>
      <c r="F360" s="460">
        <f t="shared" ref="F360:G360" si="62">F361+F362+F363+F364</f>
        <v>1000</v>
      </c>
      <c r="G360" s="460">
        <f t="shared" si="62"/>
        <v>1000</v>
      </c>
    </row>
    <row r="361" spans="3:7" ht="15" thickBot="1">
      <c r="C361" s="422" t="s">
        <v>608</v>
      </c>
      <c r="D361" s="421">
        <f>D121+D146+D221+D250+D275+D300+D326+D196+D171</f>
        <v>3880</v>
      </c>
      <c r="E361" s="421">
        <f>E121+E146+E221+E250+E275+E300+E326+E196+E171</f>
        <v>1000</v>
      </c>
      <c r="F361" s="421">
        <f>F121+F146+F221+F250+F275+F300+F326+F196+F171</f>
        <v>1000</v>
      </c>
      <c r="G361" s="421">
        <f>G121+G146+G221+G250+G275+G300+G326+G196+G171</f>
        <v>1000</v>
      </c>
    </row>
    <row r="362" spans="3:7" ht="15" thickBot="1">
      <c r="C362" s="422" t="s">
        <v>630</v>
      </c>
      <c r="D362" s="421">
        <f t="shared" ref="D362:G364" si="63">D122+D147+D222+D251+D276+D301+D327</f>
        <v>0</v>
      </c>
      <c r="E362" s="421">
        <f t="shared" si="63"/>
        <v>0</v>
      </c>
      <c r="F362" s="421">
        <f t="shared" si="63"/>
        <v>0</v>
      </c>
      <c r="G362" s="421">
        <f t="shared" si="63"/>
        <v>0</v>
      </c>
    </row>
    <row r="363" spans="3:7" ht="15" thickBot="1">
      <c r="C363" s="422" t="s">
        <v>631</v>
      </c>
      <c r="D363" s="421">
        <f t="shared" si="63"/>
        <v>0</v>
      </c>
      <c r="E363" s="421">
        <f t="shared" si="63"/>
        <v>0</v>
      </c>
      <c r="F363" s="421">
        <f t="shared" si="63"/>
        <v>0</v>
      </c>
      <c r="G363" s="421">
        <f t="shared" si="63"/>
        <v>0</v>
      </c>
    </row>
    <row r="364" spans="3:7" ht="15" thickBot="1">
      <c r="C364" s="422" t="s">
        <v>632</v>
      </c>
      <c r="D364" s="421">
        <f t="shared" si="63"/>
        <v>0</v>
      </c>
      <c r="E364" s="421">
        <f t="shared" si="63"/>
        <v>0</v>
      </c>
      <c r="F364" s="421">
        <f t="shared" si="63"/>
        <v>0</v>
      </c>
      <c r="G364" s="421">
        <f t="shared" si="63"/>
        <v>0</v>
      </c>
    </row>
    <row r="365" spans="3:7" ht="15" thickBot="1">
      <c r="C365" s="431" t="s">
        <v>617</v>
      </c>
      <c r="D365" s="432">
        <f>IF(D333-D332=0,0,"Error")</f>
        <v>0</v>
      </c>
      <c r="E365" s="432">
        <f>IF(E333-E332=0,0,"Error")</f>
        <v>0</v>
      </c>
      <c r="F365" s="432">
        <f>IF(F333-F332=0,0,"Error")</f>
        <v>0</v>
      </c>
      <c r="G365" s="432">
        <f>IF(G333-G332=0,0,"Error")</f>
        <v>0</v>
      </c>
    </row>
    <row r="366" spans="3:7">
      <c r="C366" s="461"/>
      <c r="D366" s="462"/>
      <c r="E366" s="462"/>
      <c r="F366" s="462"/>
      <c r="G366" s="462"/>
    </row>
  </sheetData>
  <mergeCells count="81">
    <mergeCell ref="D230:G230"/>
    <mergeCell ref="F229:G229"/>
    <mergeCell ref="D228:G228"/>
    <mergeCell ref="C227:G227"/>
    <mergeCell ref="C226:G226"/>
    <mergeCell ref="D308:G308"/>
    <mergeCell ref="C309:C310"/>
    <mergeCell ref="C317:G317"/>
    <mergeCell ref="C318:C319"/>
    <mergeCell ref="D282:G282"/>
    <mergeCell ref="C283:C284"/>
    <mergeCell ref="C291:G291"/>
    <mergeCell ref="C292:C293"/>
    <mergeCell ref="D305:G305"/>
    <mergeCell ref="D307:G307"/>
    <mergeCell ref="D281:G281"/>
    <mergeCell ref="D231:G231"/>
    <mergeCell ref="D232:G232"/>
    <mergeCell ref="C233:C234"/>
    <mergeCell ref="C241:G241"/>
    <mergeCell ref="C242:C243"/>
    <mergeCell ref="F255:G255"/>
    <mergeCell ref="D256:G256"/>
    <mergeCell ref="D257:G257"/>
    <mergeCell ref="C258:C259"/>
    <mergeCell ref="C266:G266"/>
    <mergeCell ref="C267:C268"/>
    <mergeCell ref="C213:C214"/>
    <mergeCell ref="C187:G187"/>
    <mergeCell ref="C188:C189"/>
    <mergeCell ref="D202:G202"/>
    <mergeCell ref="D203:G203"/>
    <mergeCell ref="C204:C205"/>
    <mergeCell ref="C212:G212"/>
    <mergeCell ref="C179:C180"/>
    <mergeCell ref="C129:C130"/>
    <mergeCell ref="C137:G137"/>
    <mergeCell ref="C138:C139"/>
    <mergeCell ref="D152:G152"/>
    <mergeCell ref="D153:G153"/>
    <mergeCell ref="C154:C155"/>
    <mergeCell ref="C162:G162"/>
    <mergeCell ref="C163:C164"/>
    <mergeCell ref="D177:G177"/>
    <mergeCell ref="D178:G178"/>
    <mergeCell ref="D128:G128"/>
    <mergeCell ref="C72:C73"/>
    <mergeCell ref="C97:G97"/>
    <mergeCell ref="C98:G98"/>
    <mergeCell ref="D99:G99"/>
    <mergeCell ref="D101:G101"/>
    <mergeCell ref="D102:G102"/>
    <mergeCell ref="D103:G103"/>
    <mergeCell ref="C104:C105"/>
    <mergeCell ref="C112:G112"/>
    <mergeCell ref="C113:C114"/>
    <mergeCell ref="D127:G127"/>
    <mergeCell ref="C71:G71"/>
    <mergeCell ref="C22:G22"/>
    <mergeCell ref="D23:G23"/>
    <mergeCell ref="D24:G24"/>
    <mergeCell ref="D25:G25"/>
    <mergeCell ref="C26:C27"/>
    <mergeCell ref="C34:G34"/>
    <mergeCell ref="C35:C36"/>
    <mergeCell ref="D60:G60"/>
    <mergeCell ref="D61:G61"/>
    <mergeCell ref="D62:G62"/>
    <mergeCell ref="C63:C64"/>
    <mergeCell ref="C21:G21"/>
    <mergeCell ref="B2:H2"/>
    <mergeCell ref="C3:G3"/>
    <mergeCell ref="D5:G5"/>
    <mergeCell ref="D6:G6"/>
    <mergeCell ref="D7:G7"/>
    <mergeCell ref="C8:G8"/>
    <mergeCell ref="C9:G11"/>
    <mergeCell ref="D12:G12"/>
    <mergeCell ref="C13:C14"/>
    <mergeCell ref="D17:G17"/>
    <mergeCell ref="C18:G18"/>
  </mergeCells>
  <pageMargins left="0.31496062992125984" right="0.31496062992125984" top="0.74803149606299213" bottom="0.74803149606299213" header="0.31496062992125984" footer="0.31496062992125984"/>
  <pageSetup scale="77" orientation="portrait" r:id="rId1"/>
  <rowBreaks count="3" manualBreakCount="3">
    <brk id="59" max="6" man="1"/>
    <brk id="262" max="6" man="1"/>
    <brk id="341"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26"/>
  <sheetViews>
    <sheetView view="pageBreakPreview" zoomScale="118" zoomScaleNormal="100" zoomScaleSheetLayoutView="118" workbookViewId="0">
      <selection activeCell="L12" sqref="L12"/>
    </sheetView>
  </sheetViews>
  <sheetFormatPr defaultColWidth="9.125" defaultRowHeight="14.25"/>
  <cols>
    <col min="1" max="1" width="9.125" style="463"/>
    <col min="2" max="2" width="33" style="463" customWidth="1"/>
    <col min="3" max="5" width="11.75" style="463" customWidth="1"/>
    <col min="6" max="6" width="15.125" style="463" customWidth="1"/>
    <col min="7" max="7" width="12.375" style="463" bestFit="1" customWidth="1"/>
    <col min="8" max="16384" width="9.125" style="463"/>
  </cols>
  <sheetData>
    <row r="2" spans="2:7" ht="18" customHeight="1">
      <c r="B2" s="2638"/>
      <c r="C2" s="2638"/>
      <c r="D2" s="2638"/>
      <c r="E2" s="2638"/>
      <c r="F2" s="2638"/>
      <c r="G2" s="2638"/>
    </row>
    <row r="3" spans="2:7" ht="18" customHeight="1">
      <c r="B3" s="2639" t="s">
        <v>577</v>
      </c>
      <c r="C3" s="2639"/>
      <c r="D3" s="2639"/>
      <c r="E3" s="2639"/>
      <c r="F3" s="2639"/>
      <c r="G3" s="464"/>
    </row>
    <row r="4" spans="2:7" ht="15" thickBot="1"/>
    <row r="5" spans="2:7" ht="15" thickBot="1">
      <c r="B5" s="465" t="s">
        <v>6</v>
      </c>
      <c r="C5" s="2640" t="s">
        <v>888</v>
      </c>
      <c r="D5" s="2640"/>
      <c r="E5" s="2640"/>
      <c r="F5" s="2640"/>
    </row>
    <row r="6" spans="2:7" ht="15" thickBot="1">
      <c r="B6" s="465" t="s">
        <v>8</v>
      </c>
      <c r="C6" s="2641" t="s">
        <v>889</v>
      </c>
      <c r="D6" s="2642"/>
      <c r="E6" s="2642"/>
      <c r="F6" s="2643"/>
    </row>
    <row r="7" spans="2:7" ht="15" thickBot="1">
      <c r="B7" s="465" t="s">
        <v>10</v>
      </c>
      <c r="C7" s="2644" t="s">
        <v>580</v>
      </c>
      <c r="D7" s="2645"/>
      <c r="E7" s="2645"/>
      <c r="F7" s="2646"/>
    </row>
    <row r="8" spans="2:7" ht="15" thickBot="1">
      <c r="B8" s="2647" t="s">
        <v>12</v>
      </c>
      <c r="C8" s="2648"/>
      <c r="D8" s="2648"/>
      <c r="E8" s="2648"/>
      <c r="F8" s="2649"/>
    </row>
    <row r="9" spans="2:7" ht="15" thickBot="1">
      <c r="B9" s="2650" t="s">
        <v>890</v>
      </c>
      <c r="C9" s="2651"/>
      <c r="D9" s="2651"/>
      <c r="E9" s="2651"/>
      <c r="F9" s="2652"/>
    </row>
    <row r="10" spans="2:7" ht="21.75" customHeight="1" thickBot="1">
      <c r="B10" s="2650"/>
      <c r="C10" s="2651"/>
      <c r="D10" s="2651"/>
      <c r="E10" s="2651"/>
      <c r="F10" s="2652"/>
    </row>
    <row r="11" spans="2:7" ht="28.5" customHeight="1" thickBot="1">
      <c r="B11" s="2650"/>
      <c r="C11" s="2651"/>
      <c r="D11" s="2651"/>
      <c r="E11" s="2651"/>
      <c r="F11" s="2652"/>
    </row>
    <row r="12" spans="2:7" ht="399.75" customHeight="1" thickBot="1">
      <c r="B12" s="466" t="s">
        <v>14</v>
      </c>
      <c r="C12" s="2653" t="s">
        <v>891</v>
      </c>
      <c r="D12" s="2654"/>
      <c r="E12" s="2654"/>
      <c r="F12" s="2655"/>
    </row>
    <row r="13" spans="2:7" ht="23.25" customHeight="1" thickBot="1">
      <c r="B13" s="2656" t="s">
        <v>209</v>
      </c>
      <c r="C13" s="467">
        <v>2023</v>
      </c>
      <c r="D13" s="468">
        <v>2024</v>
      </c>
      <c r="E13" s="468">
        <v>2025</v>
      </c>
      <c r="F13" s="468">
        <v>2026</v>
      </c>
    </row>
    <row r="14" spans="2:7" ht="19.5" customHeight="1">
      <c r="B14" s="2657"/>
      <c r="C14" s="469" t="s">
        <v>22</v>
      </c>
      <c r="D14" s="469" t="s">
        <v>23</v>
      </c>
      <c r="E14" s="469" t="s">
        <v>23</v>
      </c>
      <c r="F14" s="469" t="s">
        <v>23</v>
      </c>
    </row>
    <row r="15" spans="2:7" ht="27" customHeight="1" thickBot="1">
      <c r="B15" s="470" t="s">
        <v>892</v>
      </c>
      <c r="C15" s="471">
        <v>700</v>
      </c>
      <c r="D15" s="471">
        <v>1000</v>
      </c>
      <c r="E15" s="471">
        <v>1200</v>
      </c>
      <c r="F15" s="471">
        <v>1300</v>
      </c>
    </row>
    <row r="16" spans="2:7" ht="27" customHeight="1" thickBot="1">
      <c r="B16" s="472" t="s">
        <v>893</v>
      </c>
      <c r="C16" s="473">
        <f>C15*70%</f>
        <v>489.99999999999994</v>
      </c>
      <c r="D16" s="473">
        <f t="shared" ref="D16:F16" si="0">D15*70%</f>
        <v>700</v>
      </c>
      <c r="E16" s="473">
        <f t="shared" si="0"/>
        <v>840</v>
      </c>
      <c r="F16" s="473">
        <f t="shared" si="0"/>
        <v>909.99999999999989</v>
      </c>
    </row>
    <row r="17" spans="2:6" ht="23.25" thickBot="1">
      <c r="B17" s="470" t="s">
        <v>894</v>
      </c>
      <c r="C17" s="474">
        <v>24</v>
      </c>
      <c r="D17" s="475">
        <v>24</v>
      </c>
      <c r="E17" s="475">
        <v>24</v>
      </c>
      <c r="F17" s="475">
        <v>24</v>
      </c>
    </row>
    <row r="18" spans="2:6" ht="23.25" thickBot="1">
      <c r="B18" s="470" t="s">
        <v>895</v>
      </c>
      <c r="C18" s="476">
        <v>3300</v>
      </c>
      <c r="D18" s="476">
        <v>7000</v>
      </c>
      <c r="E18" s="476">
        <v>7000</v>
      </c>
      <c r="F18" s="476">
        <v>7000</v>
      </c>
    </row>
    <row r="19" spans="2:6" ht="35.25" customHeight="1" thickBot="1">
      <c r="B19" s="470" t="s">
        <v>896</v>
      </c>
      <c r="C19" s="477">
        <v>1700</v>
      </c>
      <c r="D19" s="477">
        <v>3500</v>
      </c>
      <c r="E19" s="477">
        <v>3500</v>
      </c>
      <c r="F19" s="477">
        <v>3500</v>
      </c>
    </row>
    <row r="20" spans="2:6" ht="23.25" thickBot="1">
      <c r="B20" s="470" t="s">
        <v>897</v>
      </c>
      <c r="C20" s="476">
        <v>5</v>
      </c>
      <c r="D20" s="476">
        <v>6</v>
      </c>
      <c r="E20" s="476">
        <v>6</v>
      </c>
      <c r="F20" s="476">
        <v>6</v>
      </c>
    </row>
    <row r="21" spans="2:6" ht="15" thickBot="1">
      <c r="B21" s="470" t="s">
        <v>898</v>
      </c>
      <c r="C21" s="476">
        <v>21000</v>
      </c>
      <c r="D21" s="476">
        <v>21000</v>
      </c>
      <c r="E21" s="476">
        <v>21000</v>
      </c>
      <c r="F21" s="476">
        <v>21000</v>
      </c>
    </row>
    <row r="22" spans="2:6" ht="23.25" thickBot="1">
      <c r="B22" s="470" t="s">
        <v>899</v>
      </c>
      <c r="C22" s="476">
        <v>11000</v>
      </c>
      <c r="D22" s="476">
        <v>11000</v>
      </c>
      <c r="E22" s="476">
        <v>11000</v>
      </c>
      <c r="F22" s="476">
        <v>11000</v>
      </c>
    </row>
    <row r="23" spans="2:6" ht="15" thickBot="1">
      <c r="B23" s="470" t="s">
        <v>900</v>
      </c>
      <c r="C23" s="476">
        <v>100</v>
      </c>
      <c r="D23" s="476">
        <v>200</v>
      </c>
      <c r="E23" s="476">
        <v>250</v>
      </c>
      <c r="F23" s="476">
        <v>350</v>
      </c>
    </row>
    <row r="24" spans="2:6" ht="23.25" thickBot="1">
      <c r="B24" s="470" t="s">
        <v>901</v>
      </c>
      <c r="C24" s="476">
        <v>60</v>
      </c>
      <c r="D24" s="476">
        <v>100</v>
      </c>
      <c r="E24" s="476">
        <v>130</v>
      </c>
      <c r="F24" s="476">
        <v>200</v>
      </c>
    </row>
    <row r="25" spans="2:6" ht="23.25" thickBot="1">
      <c r="B25" s="470" t="s">
        <v>902</v>
      </c>
      <c r="C25" s="476">
        <v>60</v>
      </c>
      <c r="D25" s="476">
        <v>80</v>
      </c>
      <c r="E25" s="476">
        <v>100</v>
      </c>
      <c r="F25" s="476">
        <v>150</v>
      </c>
    </row>
    <row r="26" spans="2:6" ht="15" thickBot="1">
      <c r="B26" s="470" t="s">
        <v>903</v>
      </c>
      <c r="C26" s="476">
        <v>35</v>
      </c>
      <c r="D26" s="476">
        <v>45</v>
      </c>
      <c r="E26" s="476">
        <v>50</v>
      </c>
      <c r="F26" s="476">
        <v>85</v>
      </c>
    </row>
    <row r="27" spans="2:6" ht="15" thickBot="1">
      <c r="B27" s="470" t="s">
        <v>904</v>
      </c>
      <c r="C27" s="476">
        <v>250</v>
      </c>
      <c r="D27" s="476">
        <v>350</v>
      </c>
      <c r="E27" s="476">
        <v>400</v>
      </c>
      <c r="F27" s="476">
        <v>450</v>
      </c>
    </row>
    <row r="28" spans="2:6" ht="15" thickBot="1">
      <c r="B28" s="478" t="s">
        <v>905</v>
      </c>
      <c r="C28" s="479">
        <v>130</v>
      </c>
      <c r="D28" s="479">
        <v>200</v>
      </c>
      <c r="E28" s="479">
        <v>200</v>
      </c>
      <c r="F28" s="479">
        <v>250</v>
      </c>
    </row>
    <row r="29" spans="2:6" ht="32.25" customHeight="1" thickBot="1">
      <c r="B29" s="480" t="s">
        <v>588</v>
      </c>
      <c r="C29" s="2658"/>
      <c r="D29" s="2659"/>
      <c r="E29" s="2659"/>
      <c r="F29" s="2660"/>
    </row>
    <row r="30" spans="2:6" ht="23.25" customHeight="1" thickBot="1">
      <c r="B30" s="2661" t="s">
        <v>590</v>
      </c>
      <c r="C30" s="2662"/>
      <c r="D30" s="2662"/>
      <c r="E30" s="2662"/>
      <c r="F30" s="2663"/>
    </row>
    <row r="31" spans="2:6" ht="27" customHeight="1" thickBot="1">
      <c r="B31" s="470" t="s">
        <v>853</v>
      </c>
      <c r="C31" s="481" t="s">
        <v>680</v>
      </c>
      <c r="D31" s="482" t="s">
        <v>681</v>
      </c>
      <c r="E31" s="482" t="s">
        <v>681</v>
      </c>
      <c r="F31" s="482" t="s">
        <v>681</v>
      </c>
    </row>
    <row r="32" spans="2:6" ht="30.75" customHeight="1" thickBot="1">
      <c r="B32" s="470" t="s">
        <v>682</v>
      </c>
      <c r="C32" s="483" t="s">
        <v>680</v>
      </c>
      <c r="D32" s="482" t="s">
        <v>681</v>
      </c>
      <c r="E32" s="482" t="s">
        <v>681</v>
      </c>
      <c r="F32" s="482" t="s">
        <v>681</v>
      </c>
    </row>
    <row r="33" spans="2:6" ht="24" customHeight="1" thickBot="1">
      <c r="B33" s="2635" t="s">
        <v>595</v>
      </c>
      <c r="C33" s="2636"/>
      <c r="D33" s="2636"/>
      <c r="E33" s="2636"/>
      <c r="F33" s="2637"/>
    </row>
    <row r="34" spans="2:6" ht="15" thickBot="1">
      <c r="B34" s="2667" t="s">
        <v>596</v>
      </c>
      <c r="C34" s="2668"/>
      <c r="D34" s="2668"/>
      <c r="E34" s="2668"/>
      <c r="F34" s="2669"/>
    </row>
    <row r="35" spans="2:6" ht="18.75" customHeight="1" thickBot="1">
      <c r="B35" s="484" t="s">
        <v>597</v>
      </c>
      <c r="C35" s="2670" t="s">
        <v>906</v>
      </c>
      <c r="D35" s="2671"/>
      <c r="E35" s="2671"/>
      <c r="F35" s="2672"/>
    </row>
    <row r="36" spans="2:6" ht="66" customHeight="1" thickBot="1">
      <c r="B36" s="470" t="s">
        <v>599</v>
      </c>
      <c r="C36" s="2673" t="s">
        <v>907</v>
      </c>
      <c r="D36" s="2674"/>
      <c r="E36" s="2674"/>
      <c r="F36" s="2674"/>
    </row>
    <row r="37" spans="2:6" ht="15" thickBot="1">
      <c r="B37" s="470" t="s">
        <v>21</v>
      </c>
      <c r="C37" s="2675" t="s">
        <v>908</v>
      </c>
      <c r="D37" s="2676"/>
      <c r="E37" s="2676"/>
      <c r="F37" s="2677"/>
    </row>
    <row r="38" spans="2:6" ht="12.75" customHeight="1">
      <c r="B38" s="2656"/>
      <c r="C38" s="469">
        <v>2024</v>
      </c>
      <c r="D38" s="469">
        <v>2024</v>
      </c>
      <c r="E38" s="469">
        <v>2025</v>
      </c>
      <c r="F38" s="469">
        <v>2026</v>
      </c>
    </row>
    <row r="39" spans="2:6" ht="12" customHeight="1" thickBot="1">
      <c r="B39" s="2678"/>
      <c r="C39" s="486" t="s">
        <v>22</v>
      </c>
      <c r="D39" s="486" t="s">
        <v>23</v>
      </c>
      <c r="E39" s="486" t="s">
        <v>23</v>
      </c>
      <c r="F39" s="486" t="s">
        <v>23</v>
      </c>
    </row>
    <row r="40" spans="2:6" ht="15" thickBot="1">
      <c r="B40" s="470" t="s">
        <v>33</v>
      </c>
      <c r="C40" s="487">
        <v>25410</v>
      </c>
      <c r="D40" s="487">
        <v>29630</v>
      </c>
      <c r="E40" s="487">
        <v>29950</v>
      </c>
      <c r="F40" s="487">
        <v>30250</v>
      </c>
    </row>
    <row r="41" spans="2:6" ht="15" thickBot="1">
      <c r="B41" s="470" t="s">
        <v>602</v>
      </c>
      <c r="C41" s="487">
        <f>C70</f>
        <v>111460</v>
      </c>
      <c r="D41" s="487">
        <f>D70</f>
        <v>164454</v>
      </c>
      <c r="E41" s="487">
        <f t="shared" ref="E41:F41" si="1">E70</f>
        <v>115329</v>
      </c>
      <c r="F41" s="487">
        <f t="shared" si="1"/>
        <v>117329</v>
      </c>
    </row>
    <row r="42" spans="2:6" ht="15" thickBot="1">
      <c r="B42" s="470" t="s">
        <v>603</v>
      </c>
      <c r="C42" s="487">
        <f>C41/C40</f>
        <v>4.3864620228256594</v>
      </c>
      <c r="D42" s="487">
        <f t="shared" ref="D42:F42" si="2">D41/D40</f>
        <v>5.5502531218359774</v>
      </c>
      <c r="E42" s="487">
        <f t="shared" si="2"/>
        <v>3.8507178631051753</v>
      </c>
      <c r="F42" s="487">
        <f t="shared" si="2"/>
        <v>3.8786446280991735</v>
      </c>
    </row>
    <row r="43" spans="2:6" ht="15" thickBot="1">
      <c r="B43" s="470" t="s">
        <v>604</v>
      </c>
      <c r="C43" s="485" t="s">
        <v>627</v>
      </c>
      <c r="D43" s="488">
        <f>D40/C40-1</f>
        <v>0.16607634789452974</v>
      </c>
      <c r="E43" s="488">
        <f t="shared" ref="E43:F45" si="3">E40/D40-1</f>
        <v>1.0799865001687392E-2</v>
      </c>
      <c r="F43" s="488">
        <f t="shared" si="3"/>
        <v>1.001669449081799E-2</v>
      </c>
    </row>
    <row r="44" spans="2:6" ht="15" thickBot="1">
      <c r="B44" s="470" t="s">
        <v>605</v>
      </c>
      <c r="C44" s="485" t="s">
        <v>627</v>
      </c>
      <c r="D44" s="488">
        <f>D41/C41-1</f>
        <v>0.47545307733716125</v>
      </c>
      <c r="E44" s="488">
        <f t="shared" si="3"/>
        <v>-0.29871575030099606</v>
      </c>
      <c r="F44" s="488">
        <f t="shared" si="3"/>
        <v>1.7341692028891353E-2</v>
      </c>
    </row>
    <row r="45" spans="2:6" ht="15" thickBot="1">
      <c r="B45" s="470" t="s">
        <v>47</v>
      </c>
      <c r="C45" s="485" t="s">
        <v>627</v>
      </c>
      <c r="D45" s="488">
        <f>D42/C42-1</f>
        <v>0.2653142995321387</v>
      </c>
      <c r="E45" s="488">
        <f t="shared" si="3"/>
        <v>-0.30620860372015068</v>
      </c>
      <c r="F45" s="488">
        <f t="shared" si="3"/>
        <v>7.2523529343897497E-3</v>
      </c>
    </row>
    <row r="46" spans="2:6" ht="15" thickBot="1">
      <c r="B46" s="2664" t="s">
        <v>811</v>
      </c>
      <c r="C46" s="2665"/>
      <c r="D46" s="2665"/>
      <c r="E46" s="2665"/>
      <c r="F46" s="2666"/>
    </row>
    <row r="47" spans="2:6" ht="12.75" customHeight="1">
      <c r="B47" s="2656"/>
      <c r="C47" s="469">
        <v>2024</v>
      </c>
      <c r="D47" s="469">
        <v>2024</v>
      </c>
      <c r="E47" s="469">
        <v>2025</v>
      </c>
      <c r="F47" s="490">
        <v>2026</v>
      </c>
    </row>
    <row r="48" spans="2:6" ht="9" customHeight="1" thickBot="1">
      <c r="B48" s="2678"/>
      <c r="C48" s="486" t="s">
        <v>22</v>
      </c>
      <c r="D48" s="486" t="s">
        <v>23</v>
      </c>
      <c r="E48" s="486" t="s">
        <v>23</v>
      </c>
      <c r="F48" s="486" t="s">
        <v>23</v>
      </c>
    </row>
    <row r="49" spans="2:6" ht="15" thickBot="1">
      <c r="B49" s="491" t="s">
        <v>607</v>
      </c>
      <c r="C49" s="492">
        <f>C50+C51</f>
        <v>21100</v>
      </c>
      <c r="D49" s="492">
        <f>D50+D51</f>
        <v>23649</v>
      </c>
      <c r="E49" s="492">
        <f t="shared" ref="E49:F49" si="4">E50+E51</f>
        <v>24524</v>
      </c>
      <c r="F49" s="492">
        <f t="shared" si="4"/>
        <v>24524</v>
      </c>
    </row>
    <row r="50" spans="2:6" ht="15" thickBot="1">
      <c r="B50" s="493" t="s">
        <v>608</v>
      </c>
      <c r="C50" s="494">
        <v>21100</v>
      </c>
      <c r="D50" s="495">
        <v>23649</v>
      </c>
      <c r="E50" s="495">
        <v>24524</v>
      </c>
      <c r="F50" s="495">
        <v>24524</v>
      </c>
    </row>
    <row r="51" spans="2:6" ht="15" thickBot="1">
      <c r="B51" s="493" t="s">
        <v>609</v>
      </c>
      <c r="C51" s="495"/>
      <c r="D51" s="495"/>
      <c r="E51" s="495"/>
      <c r="F51" s="495"/>
    </row>
    <row r="52" spans="2:6" ht="15" thickBot="1">
      <c r="B52" s="491" t="s">
        <v>610</v>
      </c>
      <c r="C52" s="492">
        <f>C53+C54</f>
        <v>3530</v>
      </c>
      <c r="D52" s="492">
        <f>D53+D54</f>
        <v>3935</v>
      </c>
      <c r="E52" s="492">
        <f t="shared" ref="E52:F52" si="5">E53+E54</f>
        <v>3935</v>
      </c>
      <c r="F52" s="492">
        <f t="shared" si="5"/>
        <v>3935</v>
      </c>
    </row>
    <row r="53" spans="2:6" ht="15" thickBot="1">
      <c r="B53" s="493" t="s">
        <v>608</v>
      </c>
      <c r="C53" s="494">
        <v>3530</v>
      </c>
      <c r="D53" s="492">
        <v>3935</v>
      </c>
      <c r="E53" s="492">
        <v>3935</v>
      </c>
      <c r="F53" s="492">
        <v>3935</v>
      </c>
    </row>
    <row r="54" spans="2:6" ht="15" thickBot="1">
      <c r="B54" s="493" t="s">
        <v>609</v>
      </c>
      <c r="C54" s="495"/>
      <c r="D54" s="492"/>
      <c r="E54" s="492"/>
      <c r="F54" s="492"/>
    </row>
    <row r="55" spans="2:6" ht="15" thickBot="1">
      <c r="B55" s="491" t="s">
        <v>611</v>
      </c>
      <c r="C55" s="495">
        <f>C56+C57</f>
        <v>7230</v>
      </c>
      <c r="D55" s="492">
        <f>D56+D57</f>
        <v>7270</v>
      </c>
      <c r="E55" s="492">
        <f t="shared" ref="E55:F55" si="6">E56+E57</f>
        <v>7270</v>
      </c>
      <c r="F55" s="492">
        <f t="shared" si="6"/>
        <v>7270</v>
      </c>
    </row>
    <row r="56" spans="2:6" ht="15" thickBot="1">
      <c r="B56" s="493" t="s">
        <v>608</v>
      </c>
      <c r="C56" s="494">
        <f>7230</f>
        <v>7230</v>
      </c>
      <c r="D56" s="495">
        <v>7270</v>
      </c>
      <c r="E56" s="495">
        <v>7270</v>
      </c>
      <c r="F56" s="495">
        <v>7270</v>
      </c>
    </row>
    <row r="57" spans="2:6" ht="15" thickBot="1">
      <c r="B57" s="493" t="s">
        <v>609</v>
      </c>
      <c r="C57" s="495"/>
      <c r="D57" s="492"/>
      <c r="E57" s="492"/>
      <c r="F57" s="492"/>
    </row>
    <row r="58" spans="2:6" ht="15" thickBot="1">
      <c r="B58" s="491" t="s">
        <v>612</v>
      </c>
      <c r="C58" s="495"/>
      <c r="D58" s="492"/>
      <c r="E58" s="492"/>
      <c r="F58" s="492"/>
    </row>
    <row r="59" spans="2:6" ht="15" thickBot="1">
      <c r="B59" s="493" t="s">
        <v>608</v>
      </c>
      <c r="C59" s="495"/>
      <c r="D59" s="492"/>
      <c r="E59" s="492"/>
      <c r="F59" s="492"/>
    </row>
    <row r="60" spans="2:6" ht="15" thickBot="1">
      <c r="B60" s="493" t="s">
        <v>609</v>
      </c>
      <c r="C60" s="495"/>
      <c r="D60" s="492"/>
      <c r="E60" s="492"/>
      <c r="F60" s="492"/>
    </row>
    <row r="61" spans="2:6" ht="15" thickBot="1">
      <c r="B61" s="491" t="s">
        <v>613</v>
      </c>
      <c r="C61" s="495">
        <f>SUM(C62:C63)</f>
        <v>59200</v>
      </c>
      <c r="D61" s="495">
        <f t="shared" ref="D61:F61" si="7">SUM(D62:D63)</f>
        <v>109200</v>
      </c>
      <c r="E61" s="495">
        <f t="shared" si="7"/>
        <v>59200</v>
      </c>
      <c r="F61" s="495">
        <f t="shared" si="7"/>
        <v>59200</v>
      </c>
    </row>
    <row r="62" spans="2:6" ht="15" thickBot="1">
      <c r="B62" s="493" t="s">
        <v>608</v>
      </c>
      <c r="C62" s="495">
        <v>59200</v>
      </c>
      <c r="D62" s="495">
        <v>109200</v>
      </c>
      <c r="E62" s="495">
        <v>59200</v>
      </c>
      <c r="F62" s="495">
        <v>59200</v>
      </c>
    </row>
    <row r="63" spans="2:6" ht="15" thickBot="1">
      <c r="B63" s="493" t="s">
        <v>609</v>
      </c>
      <c r="C63" s="495"/>
      <c r="D63" s="492"/>
      <c r="E63" s="492"/>
      <c r="F63" s="492"/>
    </row>
    <row r="64" spans="2:6" ht="15" thickBot="1">
      <c r="B64" s="491" t="s">
        <v>614</v>
      </c>
      <c r="C64" s="495">
        <f>C65+C66</f>
        <v>20400</v>
      </c>
      <c r="D64" s="492">
        <f t="shared" ref="D64:F64" si="8">D65+D66</f>
        <v>20400</v>
      </c>
      <c r="E64" s="492">
        <f t="shared" si="8"/>
        <v>20400</v>
      </c>
      <c r="F64" s="492">
        <f t="shared" si="8"/>
        <v>22400</v>
      </c>
    </row>
    <row r="65" spans="2:7" ht="15" thickBot="1">
      <c r="B65" s="493" t="s">
        <v>608</v>
      </c>
      <c r="C65" s="495">
        <v>20400</v>
      </c>
      <c r="D65" s="492">
        <v>20400</v>
      </c>
      <c r="E65" s="492">
        <v>20400</v>
      </c>
      <c r="F65" s="492">
        <v>22400</v>
      </c>
    </row>
    <row r="66" spans="2:7" ht="15" thickBot="1">
      <c r="B66" s="493" t="s">
        <v>609</v>
      </c>
      <c r="C66" s="495"/>
      <c r="D66" s="492"/>
      <c r="E66" s="492"/>
      <c r="F66" s="492"/>
    </row>
    <row r="67" spans="2:7" ht="15" thickBot="1">
      <c r="B67" s="491" t="s">
        <v>615</v>
      </c>
      <c r="C67" s="495">
        <v>0</v>
      </c>
      <c r="D67" s="492">
        <v>0</v>
      </c>
      <c r="E67" s="492">
        <f>D67*1.03*0.99</f>
        <v>0</v>
      </c>
      <c r="F67" s="492">
        <f>E67*1.03*0.99</f>
        <v>0</v>
      </c>
    </row>
    <row r="68" spans="2:7" ht="15" thickBot="1">
      <c r="B68" s="493" t="s">
        <v>608</v>
      </c>
      <c r="C68" s="495"/>
      <c r="D68" s="374"/>
      <c r="E68" s="374"/>
      <c r="F68" s="374"/>
    </row>
    <row r="69" spans="2:7" ht="15" thickBot="1">
      <c r="B69" s="493" t="s">
        <v>609</v>
      </c>
      <c r="C69" s="495"/>
      <c r="D69" s="375"/>
      <c r="E69" s="374"/>
      <c r="F69" s="374"/>
    </row>
    <row r="70" spans="2:7" ht="15" thickBot="1">
      <c r="B70" s="496" t="s">
        <v>616</v>
      </c>
      <c r="C70" s="495">
        <f>C67+C64+C61+C58+C55+C52+C49</f>
        <v>111460</v>
      </c>
      <c r="D70" s="495">
        <f>D67+D64+D61+D58+D55+D52+D49</f>
        <v>164454</v>
      </c>
      <c r="E70" s="495">
        <f t="shared" ref="E70:F70" si="9">E67+E64+E61+E58+E55+E52+E49</f>
        <v>115329</v>
      </c>
      <c r="F70" s="495">
        <f t="shared" si="9"/>
        <v>117329</v>
      </c>
      <c r="G70" s="489"/>
    </row>
    <row r="71" spans="2:7" ht="15" thickBot="1">
      <c r="B71" s="497" t="s">
        <v>617</v>
      </c>
      <c r="C71" s="498">
        <f>IF(C70-C41=0,0,"Error")</f>
        <v>0</v>
      </c>
      <c r="D71" s="498">
        <f>IF(D70-D41=0,0,"Error")</f>
        <v>0</v>
      </c>
      <c r="E71" s="498">
        <f>IF(E70-E41=0,0,"Error")</f>
        <v>0</v>
      </c>
      <c r="F71" s="498">
        <f>IF(F70-F41=0,0,"Error")</f>
        <v>0</v>
      </c>
    </row>
    <row r="72" spans="2:7" ht="21" customHeight="1" thickBot="1">
      <c r="B72" s="499" t="s">
        <v>812</v>
      </c>
      <c r="C72" s="2679" t="s">
        <v>909</v>
      </c>
      <c r="D72" s="2680"/>
      <c r="E72" s="2680"/>
      <c r="F72" s="2681"/>
    </row>
    <row r="73" spans="2:7" ht="35.25" customHeight="1" thickBot="1">
      <c r="B73" s="470" t="s">
        <v>599</v>
      </c>
      <c r="C73" s="2661" t="s">
        <v>910</v>
      </c>
      <c r="D73" s="2662"/>
      <c r="E73" s="2662"/>
      <c r="F73" s="2663"/>
    </row>
    <row r="74" spans="2:7" ht="15" thickBot="1">
      <c r="B74" s="470" t="s">
        <v>21</v>
      </c>
      <c r="C74" s="2675" t="s">
        <v>911</v>
      </c>
      <c r="D74" s="2676"/>
      <c r="E74" s="2676"/>
      <c r="F74" s="2677"/>
    </row>
    <row r="75" spans="2:7">
      <c r="B75" s="2656"/>
      <c r="C75" s="490">
        <v>2023</v>
      </c>
      <c r="D75" s="490">
        <v>2024</v>
      </c>
      <c r="E75" s="490">
        <v>2025</v>
      </c>
      <c r="F75" s="490">
        <v>2026</v>
      </c>
    </row>
    <row r="76" spans="2:7" ht="15" thickBot="1">
      <c r="B76" s="2678"/>
      <c r="C76" s="486" t="s">
        <v>22</v>
      </c>
      <c r="D76" s="486" t="s">
        <v>23</v>
      </c>
      <c r="E76" s="486" t="s">
        <v>23</v>
      </c>
      <c r="F76" s="486" t="s">
        <v>23</v>
      </c>
    </row>
    <row r="77" spans="2:7" ht="15" thickBot="1">
      <c r="B77" s="470" t="s">
        <v>33</v>
      </c>
      <c r="C77" s="485">
        <v>700</v>
      </c>
      <c r="D77" s="485">
        <v>800</v>
      </c>
      <c r="E77" s="485">
        <v>1500</v>
      </c>
      <c r="F77" s="485">
        <v>2000</v>
      </c>
    </row>
    <row r="78" spans="2:7" ht="15" thickBot="1">
      <c r="B78" s="470" t="s">
        <v>602</v>
      </c>
      <c r="C78" s="487">
        <f>C107</f>
        <v>1000</v>
      </c>
      <c r="D78" s="487">
        <f t="shared" ref="D78:F78" si="10">D107</f>
        <v>1000</v>
      </c>
      <c r="E78" s="487">
        <f t="shared" si="10"/>
        <v>1000</v>
      </c>
      <c r="F78" s="487">
        <f t="shared" si="10"/>
        <v>1000</v>
      </c>
    </row>
    <row r="79" spans="2:7" ht="15" thickBot="1">
      <c r="B79" s="470" t="s">
        <v>603</v>
      </c>
      <c r="C79" s="487">
        <f>C78/C77</f>
        <v>1.4285714285714286</v>
      </c>
      <c r="D79" s="487">
        <f>D78/D77</f>
        <v>1.25</v>
      </c>
      <c r="E79" s="487">
        <f>E78/E77</f>
        <v>0.66666666666666663</v>
      </c>
      <c r="F79" s="487">
        <f>F78/F77</f>
        <v>0.5</v>
      </c>
    </row>
    <row r="80" spans="2:7" ht="15" thickBot="1">
      <c r="B80" s="470" t="s">
        <v>604</v>
      </c>
      <c r="C80" s="485"/>
      <c r="D80" s="488">
        <f>D77/C77-1</f>
        <v>0.14285714285714279</v>
      </c>
      <c r="E80" s="488">
        <f>E77/D77-1</f>
        <v>0.875</v>
      </c>
      <c r="F80" s="488">
        <f>F77/E77-1</f>
        <v>0.33333333333333326</v>
      </c>
    </row>
    <row r="81" spans="2:6" ht="15" thickBot="1">
      <c r="B81" s="470" t="s">
        <v>605</v>
      </c>
      <c r="C81" s="485"/>
      <c r="D81" s="488">
        <f>D78/C78-1</f>
        <v>0</v>
      </c>
      <c r="E81" s="488">
        <f t="shared" ref="E81:F82" si="11">E78/D78-1</f>
        <v>0</v>
      </c>
      <c r="F81" s="488">
        <f t="shared" si="11"/>
        <v>0</v>
      </c>
    </row>
    <row r="82" spans="2:6" ht="15" thickBot="1">
      <c r="B82" s="470" t="s">
        <v>47</v>
      </c>
      <c r="C82" s="485"/>
      <c r="D82" s="488">
        <f>D79/C79-1</f>
        <v>-0.125</v>
      </c>
      <c r="E82" s="488">
        <f t="shared" si="11"/>
        <v>-0.46666666666666667</v>
      </c>
      <c r="F82" s="488">
        <f t="shared" si="11"/>
        <v>-0.25</v>
      </c>
    </row>
    <row r="83" spans="2:6" ht="15" thickBot="1">
      <c r="B83" s="2664" t="s">
        <v>813</v>
      </c>
      <c r="C83" s="2665"/>
      <c r="D83" s="2665"/>
      <c r="E83" s="2665"/>
      <c r="F83" s="2666"/>
    </row>
    <row r="84" spans="2:6">
      <c r="B84" s="2656"/>
      <c r="C84" s="490">
        <v>2023</v>
      </c>
      <c r="D84" s="490">
        <v>2024</v>
      </c>
      <c r="E84" s="490">
        <v>2025</v>
      </c>
      <c r="F84" s="490">
        <v>2026</v>
      </c>
    </row>
    <row r="85" spans="2:6" ht="15" thickBot="1">
      <c r="B85" s="2678"/>
      <c r="C85" s="486" t="s">
        <v>22</v>
      </c>
      <c r="D85" s="486" t="s">
        <v>23</v>
      </c>
      <c r="E85" s="486" t="s">
        <v>23</v>
      </c>
      <c r="F85" s="486" t="s">
        <v>23</v>
      </c>
    </row>
    <row r="86" spans="2:6" ht="15" thickBot="1">
      <c r="B86" s="491" t="s">
        <v>607</v>
      </c>
      <c r="C86" s="492"/>
      <c r="D86" s="492"/>
      <c r="E86" s="492"/>
      <c r="F86" s="492"/>
    </row>
    <row r="87" spans="2:6" ht="15" thickBot="1">
      <c r="B87" s="493" t="s">
        <v>608</v>
      </c>
      <c r="C87" s="495"/>
      <c r="D87" s="500"/>
      <c r="E87" s="500"/>
      <c r="F87" s="500"/>
    </row>
    <row r="88" spans="2:6" ht="15" thickBot="1">
      <c r="B88" s="493" t="s">
        <v>609</v>
      </c>
      <c r="C88" s="495"/>
      <c r="D88" s="500"/>
      <c r="E88" s="500"/>
      <c r="F88" s="500"/>
    </row>
    <row r="89" spans="2:6" ht="15" thickBot="1">
      <c r="B89" s="491" t="s">
        <v>610</v>
      </c>
      <c r="C89" s="492"/>
      <c r="D89" s="492"/>
      <c r="E89" s="492"/>
      <c r="F89" s="492"/>
    </row>
    <row r="90" spans="2:6" ht="15" thickBot="1">
      <c r="B90" s="493" t="s">
        <v>608</v>
      </c>
      <c r="C90" s="495"/>
      <c r="D90" s="492"/>
      <c r="E90" s="492"/>
      <c r="F90" s="492"/>
    </row>
    <row r="91" spans="2:6" ht="15" thickBot="1">
      <c r="B91" s="493" t="s">
        <v>609</v>
      </c>
      <c r="C91" s="495"/>
      <c r="D91" s="492"/>
      <c r="E91" s="492"/>
      <c r="F91" s="492"/>
    </row>
    <row r="92" spans="2:6" ht="15" thickBot="1">
      <c r="B92" s="491" t="s">
        <v>611</v>
      </c>
      <c r="C92" s="495">
        <f>SUM(C93:C94)</f>
        <v>0</v>
      </c>
      <c r="D92" s="495">
        <f t="shared" ref="D92:F92" si="12">SUM(D93:D94)</f>
        <v>0</v>
      </c>
      <c r="E92" s="495">
        <f t="shared" si="12"/>
        <v>0</v>
      </c>
      <c r="F92" s="495">
        <f t="shared" si="12"/>
        <v>0</v>
      </c>
    </row>
    <row r="93" spans="2:6" ht="15" thickBot="1">
      <c r="B93" s="493" t="s">
        <v>608</v>
      </c>
      <c r="C93" s="495"/>
      <c r="D93" s="495"/>
      <c r="E93" s="495"/>
      <c r="F93" s="495"/>
    </row>
    <row r="94" spans="2:6" ht="15" thickBot="1">
      <c r="B94" s="493" t="s">
        <v>609</v>
      </c>
      <c r="C94" s="495"/>
      <c r="D94" s="492"/>
      <c r="E94" s="492"/>
      <c r="F94" s="492"/>
    </row>
    <row r="95" spans="2:6" ht="15" thickBot="1">
      <c r="B95" s="491" t="s">
        <v>612</v>
      </c>
      <c r="C95" s="495"/>
      <c r="D95" s="492"/>
      <c r="E95" s="492"/>
      <c r="F95" s="492"/>
    </row>
    <row r="96" spans="2:6" ht="15" thickBot="1">
      <c r="B96" s="493" t="s">
        <v>608</v>
      </c>
      <c r="C96" s="495"/>
      <c r="D96" s="492"/>
      <c r="E96" s="492"/>
      <c r="F96" s="492"/>
    </row>
    <row r="97" spans="2:6" ht="15" thickBot="1">
      <c r="B97" s="493" t="s">
        <v>609</v>
      </c>
      <c r="C97" s="495"/>
      <c r="D97" s="492"/>
      <c r="E97" s="492"/>
      <c r="F97" s="492"/>
    </row>
    <row r="98" spans="2:6" ht="15" thickBot="1">
      <c r="B98" s="491" t="s">
        <v>613</v>
      </c>
      <c r="C98" s="495">
        <f>SUM(C99:C100)</f>
        <v>1000</v>
      </c>
      <c r="D98" s="495">
        <f t="shared" ref="D98:F98" si="13">SUM(D99:D100)</f>
        <v>1000</v>
      </c>
      <c r="E98" s="495">
        <f t="shared" si="13"/>
        <v>1000</v>
      </c>
      <c r="F98" s="495">
        <f t="shared" si="13"/>
        <v>1000</v>
      </c>
    </row>
    <row r="99" spans="2:6" ht="15" thickBot="1">
      <c r="B99" s="493" t="s">
        <v>608</v>
      </c>
      <c r="C99" s="495">
        <v>1000</v>
      </c>
      <c r="D99" s="495">
        <v>1000</v>
      </c>
      <c r="E99" s="495">
        <v>1000</v>
      </c>
      <c r="F99" s="495">
        <v>1000</v>
      </c>
    </row>
    <row r="100" spans="2:6" ht="15" thickBot="1">
      <c r="B100" s="493" t="s">
        <v>609</v>
      </c>
      <c r="C100" s="495"/>
      <c r="D100" s="492"/>
      <c r="E100" s="492"/>
      <c r="F100" s="492"/>
    </row>
    <row r="101" spans="2:6" ht="15" thickBot="1">
      <c r="B101" s="491" t="s">
        <v>614</v>
      </c>
      <c r="C101" s="495"/>
      <c r="D101" s="492"/>
      <c r="E101" s="492"/>
      <c r="F101" s="492"/>
    </row>
    <row r="102" spans="2:6" ht="15" thickBot="1">
      <c r="B102" s="493" t="s">
        <v>608</v>
      </c>
      <c r="C102" s="495"/>
      <c r="D102" s="492"/>
      <c r="E102" s="492"/>
      <c r="F102" s="492"/>
    </row>
    <row r="103" spans="2:6" ht="15" thickBot="1">
      <c r="B103" s="493" t="s">
        <v>609</v>
      </c>
      <c r="C103" s="495"/>
      <c r="D103" s="492"/>
      <c r="E103" s="492"/>
      <c r="F103" s="492"/>
    </row>
    <row r="104" spans="2:6" ht="15" thickBot="1">
      <c r="B104" s="491" t="s">
        <v>615</v>
      </c>
      <c r="C104" s="495"/>
      <c r="D104" s="492"/>
      <c r="E104" s="492"/>
      <c r="F104" s="492"/>
    </row>
    <row r="105" spans="2:6" ht="15" thickBot="1">
      <c r="B105" s="493" t="s">
        <v>608</v>
      </c>
      <c r="C105" s="495"/>
      <c r="D105" s="492"/>
      <c r="E105" s="492"/>
      <c r="F105" s="492"/>
    </row>
    <row r="106" spans="2:6" ht="15" thickBot="1">
      <c r="B106" s="493" t="s">
        <v>609</v>
      </c>
      <c r="C106" s="495"/>
      <c r="D106" s="492"/>
      <c r="E106" s="492"/>
      <c r="F106" s="492"/>
    </row>
    <row r="107" spans="2:6" ht="15" thickBot="1">
      <c r="B107" s="501" t="s">
        <v>727</v>
      </c>
      <c r="C107" s="495">
        <f>C104+C101+C98+C95+C92+C89+C86</f>
        <v>1000</v>
      </c>
      <c r="D107" s="495">
        <f t="shared" ref="D107:F107" si="14">D104+D101+D98+D95+D92+D89+D86</f>
        <v>1000</v>
      </c>
      <c r="E107" s="495">
        <f t="shared" si="14"/>
        <v>1000</v>
      </c>
      <c r="F107" s="495">
        <f t="shared" si="14"/>
        <v>1000</v>
      </c>
    </row>
    <row r="108" spans="2:6" ht="15" thickBot="1">
      <c r="B108" s="497" t="s">
        <v>617</v>
      </c>
      <c r="C108" s="498">
        <f>IF(C107-C78=0,0,"Error")</f>
        <v>0</v>
      </c>
      <c r="D108" s="498">
        <f>IF(D107-D78=0,0,"Error")</f>
        <v>0</v>
      </c>
      <c r="E108" s="498">
        <f>IF(E107-E78=0,0,"Error")</f>
        <v>0</v>
      </c>
      <c r="F108" s="498">
        <f>IF(F107-F78=0,0,"Error")</f>
        <v>0</v>
      </c>
    </row>
    <row r="109" spans="2:6" ht="15" thickBot="1">
      <c r="B109" s="499" t="s">
        <v>814</v>
      </c>
      <c r="C109" s="2685" t="s">
        <v>912</v>
      </c>
      <c r="D109" s="2671"/>
      <c r="E109" s="2671"/>
      <c r="F109" s="2672"/>
    </row>
    <row r="110" spans="2:6" ht="30.75" customHeight="1" thickBot="1">
      <c r="B110" s="470" t="s">
        <v>599</v>
      </c>
      <c r="C110" s="2661" t="s">
        <v>913</v>
      </c>
      <c r="D110" s="2662"/>
      <c r="E110" s="2662"/>
      <c r="F110" s="2663"/>
    </row>
    <row r="111" spans="2:6" ht="15" thickBot="1">
      <c r="B111" s="470" t="s">
        <v>21</v>
      </c>
      <c r="C111" s="2675" t="s">
        <v>914</v>
      </c>
      <c r="D111" s="2676"/>
      <c r="E111" s="2676"/>
      <c r="F111" s="2677"/>
    </row>
    <row r="112" spans="2:6">
      <c r="B112" s="2656"/>
      <c r="C112" s="490">
        <v>2023</v>
      </c>
      <c r="D112" s="490">
        <v>2024</v>
      </c>
      <c r="E112" s="490">
        <v>2025</v>
      </c>
      <c r="F112" s="490">
        <v>2026</v>
      </c>
    </row>
    <row r="113" spans="2:6" ht="15" thickBot="1">
      <c r="B113" s="2678"/>
      <c r="C113" s="486" t="s">
        <v>22</v>
      </c>
      <c r="D113" s="486" t="s">
        <v>23</v>
      </c>
      <c r="E113" s="486" t="s">
        <v>23</v>
      </c>
      <c r="F113" s="486" t="s">
        <v>23</v>
      </c>
    </row>
    <row r="114" spans="2:6" ht="15" thickBot="1">
      <c r="B114" s="470" t="s">
        <v>33</v>
      </c>
      <c r="C114" s="502">
        <v>5</v>
      </c>
      <c r="D114" s="502">
        <v>5</v>
      </c>
      <c r="E114" s="502">
        <v>5</v>
      </c>
      <c r="F114" s="502">
        <v>5</v>
      </c>
    </row>
    <row r="115" spans="2:6" ht="15" thickBot="1">
      <c r="B115" s="470" t="s">
        <v>602</v>
      </c>
      <c r="C115" s="487">
        <f>C144</f>
        <v>500</v>
      </c>
      <c r="D115" s="487">
        <f t="shared" ref="D115:F115" si="15">D144</f>
        <v>500</v>
      </c>
      <c r="E115" s="487">
        <f t="shared" si="15"/>
        <v>500</v>
      </c>
      <c r="F115" s="487">
        <f t="shared" si="15"/>
        <v>500</v>
      </c>
    </row>
    <row r="116" spans="2:6" ht="15" thickBot="1">
      <c r="B116" s="470" t="s">
        <v>603</v>
      </c>
      <c r="C116" s="487">
        <f>C115/C114</f>
        <v>100</v>
      </c>
      <c r="D116" s="487">
        <f>D115/D114</f>
        <v>100</v>
      </c>
      <c r="E116" s="487">
        <f>E115/E114</f>
        <v>100</v>
      </c>
      <c r="F116" s="487">
        <f>F115/F114</f>
        <v>100</v>
      </c>
    </row>
    <row r="117" spans="2:6" ht="15" thickBot="1">
      <c r="B117" s="470" t="s">
        <v>604</v>
      </c>
      <c r="C117" s="485"/>
      <c r="D117" s="488">
        <f>D114/C114-1</f>
        <v>0</v>
      </c>
      <c r="E117" s="488">
        <f>E114/D114-1</f>
        <v>0</v>
      </c>
      <c r="F117" s="488">
        <f>F114/E114-1</f>
        <v>0</v>
      </c>
    </row>
    <row r="118" spans="2:6" ht="15" thickBot="1">
      <c r="B118" s="470" t="s">
        <v>605</v>
      </c>
      <c r="C118" s="485"/>
      <c r="D118" s="488">
        <f>D115/C115-1</f>
        <v>0</v>
      </c>
      <c r="E118" s="488">
        <f t="shared" ref="E118:F119" si="16">E115/D115-1</f>
        <v>0</v>
      </c>
      <c r="F118" s="488">
        <f t="shared" si="16"/>
        <v>0</v>
      </c>
    </row>
    <row r="119" spans="2:6" ht="15" thickBot="1">
      <c r="B119" s="470" t="s">
        <v>47</v>
      </c>
      <c r="C119" s="485"/>
      <c r="D119" s="488">
        <f>D116/C116-1</f>
        <v>0</v>
      </c>
      <c r="E119" s="488">
        <f t="shared" si="16"/>
        <v>0</v>
      </c>
      <c r="F119" s="488">
        <f t="shared" si="16"/>
        <v>0</v>
      </c>
    </row>
    <row r="120" spans="2:6" ht="15" thickBot="1">
      <c r="B120" s="2664" t="s">
        <v>915</v>
      </c>
      <c r="C120" s="2665"/>
      <c r="D120" s="2665"/>
      <c r="E120" s="2665"/>
      <c r="F120" s="2666"/>
    </row>
    <row r="121" spans="2:6">
      <c r="B121" s="2656"/>
      <c r="C121" s="490">
        <v>2023</v>
      </c>
      <c r="D121" s="490">
        <v>2024</v>
      </c>
      <c r="E121" s="490">
        <v>2025</v>
      </c>
      <c r="F121" s="490">
        <v>2026</v>
      </c>
    </row>
    <row r="122" spans="2:6" ht="15" thickBot="1">
      <c r="B122" s="2678"/>
      <c r="C122" s="486" t="s">
        <v>22</v>
      </c>
      <c r="D122" s="486" t="s">
        <v>23</v>
      </c>
      <c r="E122" s="486" t="s">
        <v>23</v>
      </c>
      <c r="F122" s="486" t="s">
        <v>23</v>
      </c>
    </row>
    <row r="123" spans="2:6" ht="15" thickBot="1">
      <c r="B123" s="491" t="s">
        <v>607</v>
      </c>
      <c r="C123" s="492"/>
      <c r="D123" s="492"/>
      <c r="E123" s="492"/>
      <c r="F123" s="492"/>
    </row>
    <row r="124" spans="2:6" ht="15" thickBot="1">
      <c r="B124" s="493" t="s">
        <v>608</v>
      </c>
      <c r="C124" s="495"/>
      <c r="D124" s="500"/>
      <c r="E124" s="500"/>
      <c r="F124" s="500"/>
    </row>
    <row r="125" spans="2:6" ht="15" thickBot="1">
      <c r="B125" s="493" t="s">
        <v>609</v>
      </c>
      <c r="C125" s="495"/>
      <c r="D125" s="500"/>
      <c r="E125" s="500"/>
      <c r="F125" s="500"/>
    </row>
    <row r="126" spans="2:6" ht="15" thickBot="1">
      <c r="B126" s="491" t="s">
        <v>610</v>
      </c>
      <c r="C126" s="492"/>
      <c r="D126" s="492"/>
      <c r="E126" s="492"/>
      <c r="F126" s="492"/>
    </row>
    <row r="127" spans="2:6" ht="15" thickBot="1">
      <c r="B127" s="493" t="s">
        <v>608</v>
      </c>
      <c r="C127" s="495"/>
      <c r="D127" s="492"/>
      <c r="E127" s="492"/>
      <c r="F127" s="492"/>
    </row>
    <row r="128" spans="2:6" ht="15" thickBot="1">
      <c r="B128" s="493" t="s">
        <v>609</v>
      </c>
      <c r="C128" s="495"/>
      <c r="D128" s="492"/>
      <c r="E128" s="492"/>
      <c r="F128" s="492"/>
    </row>
    <row r="129" spans="2:6" ht="15" thickBot="1">
      <c r="B129" s="491" t="s">
        <v>611</v>
      </c>
      <c r="C129" s="495">
        <f>SUM(C130:C131)</f>
        <v>0</v>
      </c>
      <c r="D129" s="495">
        <f t="shared" ref="D129:F129" si="17">SUM(D130:D131)</f>
        <v>0</v>
      </c>
      <c r="E129" s="495">
        <f t="shared" si="17"/>
        <v>0</v>
      </c>
      <c r="F129" s="495">
        <f t="shared" si="17"/>
        <v>0</v>
      </c>
    </row>
    <row r="130" spans="2:6" ht="15" thickBot="1">
      <c r="B130" s="493" t="s">
        <v>608</v>
      </c>
      <c r="C130" s="495"/>
      <c r="D130" s="495"/>
      <c r="E130" s="495"/>
      <c r="F130" s="495"/>
    </row>
    <row r="131" spans="2:6" ht="15" thickBot="1">
      <c r="B131" s="493" t="s">
        <v>609</v>
      </c>
      <c r="C131" s="495"/>
      <c r="D131" s="492"/>
      <c r="E131" s="492"/>
      <c r="F131" s="492"/>
    </row>
    <row r="132" spans="2:6" ht="15" thickBot="1">
      <c r="B132" s="491" t="s">
        <v>612</v>
      </c>
      <c r="C132" s="495"/>
      <c r="D132" s="492"/>
      <c r="E132" s="492"/>
      <c r="F132" s="492"/>
    </row>
    <row r="133" spans="2:6" ht="15" thickBot="1">
      <c r="B133" s="493" t="s">
        <v>608</v>
      </c>
      <c r="C133" s="495"/>
      <c r="D133" s="492"/>
      <c r="E133" s="492"/>
      <c r="F133" s="492"/>
    </row>
    <row r="134" spans="2:6" ht="19.5" customHeight="1" thickBot="1">
      <c r="B134" s="493" t="s">
        <v>609</v>
      </c>
      <c r="C134" s="495"/>
      <c r="D134" s="492"/>
      <c r="E134" s="492"/>
      <c r="F134" s="492"/>
    </row>
    <row r="135" spans="2:6" ht="18" customHeight="1" thickBot="1">
      <c r="B135" s="491" t="s">
        <v>613</v>
      </c>
      <c r="C135" s="495">
        <f>SUM(C136:C137)</f>
        <v>500</v>
      </c>
      <c r="D135" s="495">
        <f t="shared" ref="D135:F135" si="18">SUM(D136:D137)</f>
        <v>500</v>
      </c>
      <c r="E135" s="495">
        <f t="shared" si="18"/>
        <v>500</v>
      </c>
      <c r="F135" s="495">
        <f t="shared" si="18"/>
        <v>500</v>
      </c>
    </row>
    <row r="136" spans="2:6" ht="13.5" customHeight="1" thickBot="1">
      <c r="B136" s="493" t="s">
        <v>608</v>
      </c>
      <c r="C136" s="495">
        <v>500</v>
      </c>
      <c r="D136" s="495">
        <v>500</v>
      </c>
      <c r="E136" s="495">
        <v>500</v>
      </c>
      <c r="F136" s="495">
        <v>500</v>
      </c>
    </row>
    <row r="137" spans="2:6" ht="18.75" customHeight="1" thickBot="1">
      <c r="B137" s="493" t="s">
        <v>609</v>
      </c>
      <c r="C137" s="495"/>
      <c r="D137" s="492"/>
      <c r="E137" s="492"/>
      <c r="F137" s="492"/>
    </row>
    <row r="138" spans="2:6" ht="9.75" customHeight="1" thickBot="1">
      <c r="B138" s="491" t="s">
        <v>614</v>
      </c>
      <c r="C138" s="495">
        <v>0</v>
      </c>
      <c r="D138" s="492">
        <v>0</v>
      </c>
      <c r="E138" s="492">
        <v>0</v>
      </c>
      <c r="F138" s="492">
        <v>0</v>
      </c>
    </row>
    <row r="139" spans="2:6" ht="21" customHeight="1" thickBot="1">
      <c r="B139" s="493" t="s">
        <v>608</v>
      </c>
      <c r="C139" s="495"/>
      <c r="D139" s="492"/>
      <c r="E139" s="492"/>
      <c r="F139" s="492"/>
    </row>
    <row r="140" spans="2:6" ht="13.5" customHeight="1" thickBot="1">
      <c r="B140" s="493" t="s">
        <v>609</v>
      </c>
      <c r="C140" s="495"/>
      <c r="D140" s="492"/>
      <c r="E140" s="492"/>
      <c r="F140" s="492"/>
    </row>
    <row r="141" spans="2:6" ht="18" customHeight="1" thickBot="1">
      <c r="B141" s="491" t="s">
        <v>615</v>
      </c>
      <c r="C141" s="495"/>
      <c r="D141" s="492"/>
      <c r="E141" s="492"/>
      <c r="F141" s="492"/>
    </row>
    <row r="142" spans="2:6" ht="11.25" customHeight="1" thickBot="1">
      <c r="B142" s="493" t="s">
        <v>608</v>
      </c>
      <c r="C142" s="495"/>
      <c r="D142" s="492"/>
      <c r="E142" s="492"/>
      <c r="F142" s="492"/>
    </row>
    <row r="143" spans="2:6" ht="18.75" customHeight="1" thickBot="1">
      <c r="B143" s="493" t="s">
        <v>609</v>
      </c>
      <c r="C143" s="495"/>
      <c r="D143" s="492"/>
      <c r="E143" s="492"/>
      <c r="F143" s="492"/>
    </row>
    <row r="144" spans="2:6" ht="15" thickBot="1">
      <c r="B144" s="501" t="s">
        <v>727</v>
      </c>
      <c r="C144" s="495">
        <f>C141+C138+C135+C132+C129+C126+C123</f>
        <v>500</v>
      </c>
      <c r="D144" s="495">
        <f t="shared" ref="D144:F144" si="19">D141+D138+D135+D132+D129+D126+D123</f>
        <v>500</v>
      </c>
      <c r="E144" s="495">
        <f t="shared" si="19"/>
        <v>500</v>
      </c>
      <c r="F144" s="495">
        <f t="shared" si="19"/>
        <v>500</v>
      </c>
    </row>
    <row r="145" spans="2:6" ht="24.75" customHeight="1" thickBot="1">
      <c r="B145" s="497" t="s">
        <v>617</v>
      </c>
      <c r="C145" s="498">
        <f>IF(C144-C115=0,0,"Error")</f>
        <v>0</v>
      </c>
      <c r="D145" s="498">
        <f>IF(D144-D115=0,0,"Error")</f>
        <v>0</v>
      </c>
      <c r="E145" s="498">
        <f>IF(E144-E115=0,0,"Error")</f>
        <v>0</v>
      </c>
      <c r="F145" s="498">
        <f>IF(F144-F115=0,0,"Error")</f>
        <v>0</v>
      </c>
    </row>
    <row r="146" spans="2:6" ht="15" thickBot="1">
      <c r="B146" s="2667" t="s">
        <v>618</v>
      </c>
      <c r="C146" s="2668"/>
      <c r="D146" s="2668"/>
      <c r="E146" s="2668"/>
      <c r="F146" s="2669"/>
    </row>
    <row r="147" spans="2:6" ht="15" thickBot="1">
      <c r="B147" s="2667" t="s">
        <v>619</v>
      </c>
      <c r="C147" s="2668"/>
      <c r="D147" s="2668"/>
      <c r="E147" s="2668"/>
      <c r="F147" s="2669"/>
    </row>
    <row r="148" spans="2:6" ht="15" thickBot="1">
      <c r="B148" s="484" t="s">
        <v>620</v>
      </c>
      <c r="C148" s="2686" t="s">
        <v>916</v>
      </c>
      <c r="D148" s="2687"/>
      <c r="E148" s="2687"/>
      <c r="F148" s="2688"/>
    </row>
    <row r="149" spans="2:6" ht="39" customHeight="1" thickBot="1">
      <c r="B149" s="484" t="s">
        <v>622</v>
      </c>
      <c r="C149" s="484"/>
      <c r="D149" s="503" t="s">
        <v>624</v>
      </c>
      <c r="E149" s="2689" t="s">
        <v>917</v>
      </c>
      <c r="F149" s="2690"/>
    </row>
    <row r="150" spans="2:6" ht="15" thickBot="1">
      <c r="B150" s="504"/>
      <c r="C150" s="2682"/>
      <c r="D150" s="2683"/>
      <c r="E150" s="2683"/>
      <c r="F150" s="2684"/>
    </row>
    <row r="151" spans="2:6" ht="17.25" customHeight="1" thickBot="1">
      <c r="B151" s="470" t="s">
        <v>599</v>
      </c>
      <c r="C151" s="2661" t="s">
        <v>918</v>
      </c>
      <c r="D151" s="2662"/>
      <c r="E151" s="2662"/>
      <c r="F151" s="2663"/>
    </row>
    <row r="152" spans="2:6" ht="15" thickBot="1">
      <c r="B152" s="470" t="s">
        <v>21</v>
      </c>
      <c r="C152" s="2675" t="s">
        <v>919</v>
      </c>
      <c r="D152" s="2676"/>
      <c r="E152" s="2676"/>
      <c r="F152" s="2677"/>
    </row>
    <row r="153" spans="2:6" ht="12.75" customHeight="1">
      <c r="B153" s="2656"/>
      <c r="C153" s="490">
        <v>2023</v>
      </c>
      <c r="D153" s="490">
        <v>2024</v>
      </c>
      <c r="E153" s="490">
        <v>2025</v>
      </c>
      <c r="F153" s="490">
        <v>2026</v>
      </c>
    </row>
    <row r="154" spans="2:6" ht="15" thickBot="1">
      <c r="B154" s="2678"/>
      <c r="C154" s="486" t="s">
        <v>22</v>
      </c>
      <c r="D154" s="486" t="s">
        <v>23</v>
      </c>
      <c r="E154" s="486" t="s">
        <v>23</v>
      </c>
      <c r="F154" s="486" t="s">
        <v>23</v>
      </c>
    </row>
    <row r="155" spans="2:6" ht="15" thickBot="1">
      <c r="B155" s="470" t="s">
        <v>33</v>
      </c>
      <c r="C155" s="487">
        <v>5</v>
      </c>
      <c r="D155" s="487">
        <v>5</v>
      </c>
      <c r="E155" s="487">
        <v>5</v>
      </c>
      <c r="F155" s="487">
        <v>5</v>
      </c>
    </row>
    <row r="156" spans="2:6" ht="15" thickBot="1">
      <c r="B156" s="470" t="s">
        <v>602</v>
      </c>
      <c r="C156" s="487">
        <f>C174</f>
        <v>50000</v>
      </c>
      <c r="D156" s="487">
        <f t="shared" ref="D156:E156" si="20">D174</f>
        <v>50000</v>
      </c>
      <c r="E156" s="487">
        <f t="shared" si="20"/>
        <v>50000</v>
      </c>
      <c r="F156" s="487">
        <f>F174</f>
        <v>50000</v>
      </c>
    </row>
    <row r="157" spans="2:6" ht="15" thickBot="1">
      <c r="B157" s="470" t="s">
        <v>603</v>
      </c>
      <c r="C157" s="487">
        <f>C156/C155</f>
        <v>10000</v>
      </c>
      <c r="D157" s="487">
        <f>D156/D155</f>
        <v>10000</v>
      </c>
      <c r="E157" s="487">
        <f>E156/E155</f>
        <v>10000</v>
      </c>
      <c r="F157" s="487">
        <f>F156/F155</f>
        <v>10000</v>
      </c>
    </row>
    <row r="158" spans="2:6" ht="15" thickBot="1">
      <c r="B158" s="470" t="s">
        <v>604</v>
      </c>
      <c r="C158" s="485"/>
      <c r="D158" s="488">
        <f>D155/C155-1</f>
        <v>0</v>
      </c>
      <c r="E158" s="488">
        <f>E155/D155-1</f>
        <v>0</v>
      </c>
      <c r="F158" s="488">
        <f>F155/E155-1</f>
        <v>0</v>
      </c>
    </row>
    <row r="159" spans="2:6" ht="15" thickBot="1">
      <c r="B159" s="470" t="s">
        <v>605</v>
      </c>
      <c r="C159" s="485"/>
      <c r="D159" s="488">
        <f>D156/C156-1</f>
        <v>0</v>
      </c>
      <c r="E159" s="488">
        <f t="shared" ref="E159:F160" si="21">E156/D156-1</f>
        <v>0</v>
      </c>
      <c r="F159" s="488">
        <f t="shared" si="21"/>
        <v>0</v>
      </c>
    </row>
    <row r="160" spans="2:6" ht="15" thickBot="1">
      <c r="B160" s="470" t="s">
        <v>47</v>
      </c>
      <c r="C160" s="485"/>
      <c r="D160" s="488">
        <f>D157/C157-1</f>
        <v>0</v>
      </c>
      <c r="E160" s="488">
        <f t="shared" si="21"/>
        <v>0</v>
      </c>
      <c r="F160" s="488">
        <f t="shared" si="21"/>
        <v>0</v>
      </c>
    </row>
    <row r="161" spans="2:6" ht="15.75" customHeight="1" thickBot="1">
      <c r="B161" s="2664" t="s">
        <v>818</v>
      </c>
      <c r="C161" s="2665"/>
      <c r="D161" s="2665"/>
      <c r="E161" s="2665"/>
      <c r="F161" s="2666"/>
    </row>
    <row r="162" spans="2:6" ht="12.75" customHeight="1">
      <c r="B162" s="2656"/>
      <c r="C162" s="490">
        <v>2022</v>
      </c>
      <c r="D162" s="490">
        <v>2023</v>
      </c>
      <c r="E162" s="490">
        <v>2024</v>
      </c>
      <c r="F162" s="490">
        <v>2025</v>
      </c>
    </row>
    <row r="163" spans="2:6" ht="9" customHeight="1" thickBot="1">
      <c r="B163" s="2678"/>
      <c r="C163" s="486" t="s">
        <v>22</v>
      </c>
      <c r="D163" s="486" t="s">
        <v>23</v>
      </c>
      <c r="E163" s="486" t="s">
        <v>23</v>
      </c>
      <c r="F163" s="486" t="s">
        <v>23</v>
      </c>
    </row>
    <row r="164" spans="2:6" ht="15" thickBot="1">
      <c r="B164" s="491" t="s">
        <v>629</v>
      </c>
      <c r="C164" s="492">
        <f>C165+C166+C167+C168</f>
        <v>0</v>
      </c>
      <c r="D164" s="492">
        <f t="shared" ref="D164:F164" si="22">D165+D166+D167+D168</f>
        <v>0</v>
      </c>
      <c r="E164" s="492">
        <f t="shared" si="22"/>
        <v>0</v>
      </c>
      <c r="F164" s="492">
        <f t="shared" si="22"/>
        <v>0</v>
      </c>
    </row>
    <row r="165" spans="2:6" ht="15" thickBot="1">
      <c r="B165" s="493" t="s">
        <v>608</v>
      </c>
      <c r="C165" s="492"/>
      <c r="D165" s="492"/>
      <c r="E165" s="492"/>
      <c r="F165" s="492"/>
    </row>
    <row r="166" spans="2:6" ht="15" thickBot="1">
      <c r="B166" s="493" t="s">
        <v>673</v>
      </c>
      <c r="C166" s="492"/>
      <c r="D166" s="492"/>
      <c r="E166" s="492"/>
      <c r="F166" s="492"/>
    </row>
    <row r="167" spans="2:6" ht="15" thickBot="1">
      <c r="B167" s="493" t="s">
        <v>631</v>
      </c>
      <c r="C167" s="492"/>
      <c r="D167" s="492"/>
      <c r="E167" s="492"/>
      <c r="F167" s="492"/>
    </row>
    <row r="168" spans="2:6" ht="15" thickBot="1">
      <c r="B168" s="493" t="s">
        <v>632</v>
      </c>
      <c r="C168" s="492"/>
      <c r="D168" s="492"/>
      <c r="E168" s="492"/>
      <c r="F168" s="492"/>
    </row>
    <row r="169" spans="2:6" ht="15" thickBot="1">
      <c r="B169" s="491" t="s">
        <v>633</v>
      </c>
      <c r="C169" s="495">
        <f>C170+C171+C172+C173</f>
        <v>50000</v>
      </c>
      <c r="D169" s="495">
        <f t="shared" ref="D169:F169" si="23">D170+D171+D172+D173</f>
        <v>50000</v>
      </c>
      <c r="E169" s="495">
        <f t="shared" si="23"/>
        <v>50000</v>
      </c>
      <c r="F169" s="495">
        <f t="shared" si="23"/>
        <v>50000</v>
      </c>
    </row>
    <row r="170" spans="2:6" ht="15" thickBot="1">
      <c r="B170" s="493" t="s">
        <v>608</v>
      </c>
      <c r="C170" s="495">
        <v>50000</v>
      </c>
      <c r="D170" s="495">
        <v>50000</v>
      </c>
      <c r="E170" s="495">
        <v>50000</v>
      </c>
      <c r="F170" s="495">
        <v>50000</v>
      </c>
    </row>
    <row r="171" spans="2:6" ht="15" thickBot="1">
      <c r="B171" s="493" t="s">
        <v>673</v>
      </c>
      <c r="C171" s="495"/>
      <c r="D171" s="495"/>
      <c r="E171" s="495"/>
      <c r="F171" s="495"/>
    </row>
    <row r="172" spans="2:6" ht="15" thickBot="1">
      <c r="B172" s="493" t="s">
        <v>631</v>
      </c>
      <c r="C172" s="495"/>
      <c r="D172" s="492"/>
      <c r="E172" s="492"/>
      <c r="F172" s="492"/>
    </row>
    <row r="173" spans="2:6" ht="15" thickBot="1">
      <c r="B173" s="493" t="s">
        <v>632</v>
      </c>
      <c r="C173" s="495"/>
      <c r="D173" s="492"/>
      <c r="E173" s="492"/>
      <c r="F173" s="492"/>
    </row>
    <row r="174" spans="2:6" ht="15" thickBot="1">
      <c r="B174" s="505" t="s">
        <v>616</v>
      </c>
      <c r="C174" s="495">
        <f>C164+C169</f>
        <v>50000</v>
      </c>
      <c r="D174" s="495">
        <f t="shared" ref="D174:F174" si="24">D164+D169</f>
        <v>50000</v>
      </c>
      <c r="E174" s="495">
        <f t="shared" si="24"/>
        <v>50000</v>
      </c>
      <c r="F174" s="495">
        <f t="shared" si="24"/>
        <v>50000</v>
      </c>
    </row>
    <row r="175" spans="2:6" ht="33" hidden="1" customHeight="1" thickBot="1">
      <c r="B175" s="484" t="s">
        <v>655</v>
      </c>
      <c r="C175" s="484" t="s">
        <v>920</v>
      </c>
      <c r="D175" s="503" t="s">
        <v>624</v>
      </c>
      <c r="E175" s="2683"/>
      <c r="F175" s="2684"/>
    </row>
    <row r="176" spans="2:6" ht="17.25" hidden="1" customHeight="1" thickBot="1">
      <c r="B176" s="470" t="s">
        <v>599</v>
      </c>
      <c r="C176" s="2661" t="s">
        <v>918</v>
      </c>
      <c r="D176" s="2662"/>
      <c r="E176" s="2662"/>
      <c r="F176" s="2663"/>
    </row>
    <row r="177" spans="2:6" ht="15" hidden="1" thickBot="1">
      <c r="B177" s="470" t="s">
        <v>21</v>
      </c>
      <c r="C177" s="2675" t="s">
        <v>279</v>
      </c>
      <c r="D177" s="2676"/>
      <c r="E177" s="2676"/>
      <c r="F177" s="2677"/>
    </row>
    <row r="178" spans="2:6" ht="12.75" hidden="1" customHeight="1" thickBot="1">
      <c r="B178" s="2656"/>
      <c r="C178" s="490">
        <v>2022</v>
      </c>
      <c r="D178" s="490">
        <v>2023</v>
      </c>
      <c r="E178" s="490">
        <v>2024</v>
      </c>
      <c r="F178" s="490">
        <v>2025</v>
      </c>
    </row>
    <row r="179" spans="2:6" ht="9" hidden="1" customHeight="1" thickBot="1">
      <c r="B179" s="2678"/>
      <c r="C179" s="486" t="s">
        <v>22</v>
      </c>
      <c r="D179" s="486" t="s">
        <v>23</v>
      </c>
      <c r="E179" s="486" t="s">
        <v>23</v>
      </c>
      <c r="F179" s="486" t="s">
        <v>23</v>
      </c>
    </row>
    <row r="180" spans="2:6" ht="15" hidden="1" thickBot="1">
      <c r="B180" s="470" t="s">
        <v>33</v>
      </c>
      <c r="C180" s="470"/>
      <c r="D180" s="485">
        <v>0</v>
      </c>
      <c r="E180" s="470"/>
      <c r="F180" s="470"/>
    </row>
    <row r="181" spans="2:6" ht="15" hidden="1" thickBot="1">
      <c r="B181" s="470" t="s">
        <v>602</v>
      </c>
      <c r="C181" s="487"/>
      <c r="D181" s="487">
        <f>D199</f>
        <v>0</v>
      </c>
      <c r="E181" s="487"/>
      <c r="F181" s="487"/>
    </row>
    <row r="182" spans="2:6" ht="15" hidden="1" thickBot="1">
      <c r="B182" s="470" t="s">
        <v>603</v>
      </c>
      <c r="C182" s="487"/>
      <c r="D182" s="487"/>
      <c r="E182" s="487"/>
      <c r="F182" s="487"/>
    </row>
    <row r="183" spans="2:6" ht="15" hidden="1" thickBot="1">
      <c r="B183" s="470" t="s">
        <v>604</v>
      </c>
      <c r="C183" s="485"/>
      <c r="D183" s="488"/>
      <c r="E183" s="488"/>
      <c r="F183" s="488"/>
    </row>
    <row r="184" spans="2:6" ht="15" hidden="1" thickBot="1">
      <c r="B184" s="470" t="s">
        <v>605</v>
      </c>
      <c r="C184" s="485"/>
      <c r="D184" s="488"/>
      <c r="E184" s="488"/>
      <c r="F184" s="488"/>
    </row>
    <row r="185" spans="2:6" ht="15" hidden="1" thickBot="1">
      <c r="B185" s="470" t="s">
        <v>47</v>
      </c>
      <c r="C185" s="485"/>
      <c r="D185" s="488"/>
      <c r="E185" s="488"/>
      <c r="F185" s="488"/>
    </row>
    <row r="186" spans="2:6" ht="15" hidden="1" thickBot="1">
      <c r="B186" s="2664" t="s">
        <v>821</v>
      </c>
      <c r="C186" s="2665"/>
      <c r="D186" s="2665"/>
      <c r="E186" s="2665"/>
      <c r="F186" s="2666"/>
    </row>
    <row r="187" spans="2:6" ht="12.75" hidden="1" customHeight="1" thickBot="1">
      <c r="B187" s="2656"/>
      <c r="C187" s="490">
        <v>2024</v>
      </c>
      <c r="D187" s="490">
        <v>2025</v>
      </c>
      <c r="E187" s="490">
        <v>2024</v>
      </c>
      <c r="F187" s="490">
        <v>2025</v>
      </c>
    </row>
    <row r="188" spans="2:6" ht="7.5" hidden="1" customHeight="1" thickBot="1">
      <c r="B188" s="2678"/>
      <c r="C188" s="486" t="s">
        <v>22</v>
      </c>
      <c r="D188" s="486" t="s">
        <v>23</v>
      </c>
      <c r="E188" s="486" t="s">
        <v>23</v>
      </c>
      <c r="F188" s="486" t="s">
        <v>23</v>
      </c>
    </row>
    <row r="189" spans="2:6" ht="15" hidden="1" thickBot="1">
      <c r="B189" s="491" t="s">
        <v>629</v>
      </c>
      <c r="C189" s="492">
        <f>C190+C191+C192+C193</f>
        <v>0</v>
      </c>
      <c r="D189" s="492">
        <f t="shared" ref="D189:F189" si="25">D190+D191+D192+D193</f>
        <v>0</v>
      </c>
      <c r="E189" s="492">
        <f t="shared" si="25"/>
        <v>0</v>
      </c>
      <c r="F189" s="492">
        <f t="shared" si="25"/>
        <v>0</v>
      </c>
    </row>
    <row r="190" spans="2:6" ht="15" hidden="1" thickBot="1">
      <c r="B190" s="493" t="s">
        <v>608</v>
      </c>
      <c r="C190" s="492"/>
      <c r="D190" s="492"/>
      <c r="E190" s="492"/>
      <c r="F190" s="492"/>
    </row>
    <row r="191" spans="2:6" ht="15" hidden="1" thickBot="1">
      <c r="B191" s="493" t="s">
        <v>673</v>
      </c>
      <c r="C191" s="492"/>
      <c r="D191" s="492"/>
      <c r="E191" s="492"/>
      <c r="F191" s="492"/>
    </row>
    <row r="192" spans="2:6" ht="15" hidden="1" thickBot="1">
      <c r="B192" s="493" t="s">
        <v>631</v>
      </c>
      <c r="C192" s="492"/>
      <c r="D192" s="492"/>
      <c r="E192" s="492"/>
      <c r="F192" s="492"/>
    </row>
    <row r="193" spans="2:6" ht="15" hidden="1" thickBot="1">
      <c r="B193" s="493" t="s">
        <v>632</v>
      </c>
      <c r="C193" s="492"/>
      <c r="D193" s="492"/>
      <c r="E193" s="492"/>
      <c r="F193" s="492"/>
    </row>
    <row r="194" spans="2:6" ht="15" hidden="1" thickBot="1">
      <c r="B194" s="491" t="s">
        <v>633</v>
      </c>
      <c r="C194" s="495">
        <f>C195+C196+C197+C198</f>
        <v>0</v>
      </c>
      <c r="D194" s="495">
        <f t="shared" ref="D194:F194" si="26">D195+D196+D197+D198</f>
        <v>0</v>
      </c>
      <c r="E194" s="495">
        <f t="shared" si="26"/>
        <v>0</v>
      </c>
      <c r="F194" s="495">
        <f t="shared" si="26"/>
        <v>0</v>
      </c>
    </row>
    <row r="195" spans="2:6" ht="15" hidden="1" thickBot="1">
      <c r="B195" s="493" t="s">
        <v>608</v>
      </c>
      <c r="C195" s="495"/>
      <c r="D195" s="506">
        <v>0</v>
      </c>
      <c r="E195" s="492"/>
      <c r="F195" s="492"/>
    </row>
    <row r="196" spans="2:6" ht="15" hidden="1" thickBot="1">
      <c r="B196" s="493" t="s">
        <v>673</v>
      </c>
      <c r="C196" s="495"/>
      <c r="D196" s="492"/>
      <c r="E196" s="492"/>
      <c r="F196" s="492"/>
    </row>
    <row r="197" spans="2:6" ht="15" hidden="1" thickBot="1">
      <c r="B197" s="493" t="s">
        <v>631</v>
      </c>
      <c r="C197" s="495"/>
      <c r="D197" s="492"/>
      <c r="E197" s="492"/>
      <c r="F197" s="492"/>
    </row>
    <row r="198" spans="2:6" ht="15" hidden="1" thickBot="1">
      <c r="B198" s="493" t="s">
        <v>632</v>
      </c>
      <c r="C198" s="495"/>
      <c r="D198" s="492"/>
      <c r="E198" s="492"/>
      <c r="F198" s="492"/>
    </row>
    <row r="199" spans="2:6" ht="15" hidden="1" thickBot="1">
      <c r="B199" s="505" t="s">
        <v>699</v>
      </c>
      <c r="C199" s="495">
        <f>C189+C194</f>
        <v>0</v>
      </c>
      <c r="D199" s="495">
        <f t="shared" ref="D199:F199" si="27">D189+D194</f>
        <v>0</v>
      </c>
      <c r="E199" s="495">
        <f t="shared" si="27"/>
        <v>0</v>
      </c>
      <c r="F199" s="495">
        <f t="shared" si="27"/>
        <v>0</v>
      </c>
    </row>
    <row r="200" spans="2:6" ht="34.5" hidden="1" thickBot="1">
      <c r="B200" s="484" t="s">
        <v>700</v>
      </c>
      <c r="C200" s="507"/>
      <c r="D200" s="508" t="s">
        <v>624</v>
      </c>
      <c r="E200" s="509"/>
      <c r="F200" s="510"/>
    </row>
    <row r="201" spans="2:6" ht="17.25" hidden="1" customHeight="1" thickBot="1">
      <c r="B201" s="470" t="s">
        <v>599</v>
      </c>
      <c r="C201" s="2661"/>
      <c r="D201" s="2662"/>
      <c r="E201" s="2662"/>
      <c r="F201" s="2663"/>
    </row>
    <row r="202" spans="2:6" ht="15" hidden="1" thickBot="1">
      <c r="B202" s="470" t="s">
        <v>21</v>
      </c>
      <c r="C202" s="2675"/>
      <c r="D202" s="2676"/>
      <c r="E202" s="2676"/>
      <c r="F202" s="2677"/>
    </row>
    <row r="203" spans="2:6" ht="12.75" hidden="1" customHeight="1">
      <c r="B203" s="2656"/>
      <c r="C203" s="490">
        <v>2018</v>
      </c>
      <c r="D203" s="490">
        <v>2019</v>
      </c>
      <c r="E203" s="490">
        <v>2024</v>
      </c>
      <c r="F203" s="490">
        <v>2025</v>
      </c>
    </row>
    <row r="204" spans="2:6" ht="9" hidden="1" customHeight="1" thickBot="1">
      <c r="B204" s="2678"/>
      <c r="C204" s="486" t="s">
        <v>22</v>
      </c>
      <c r="D204" s="486" t="s">
        <v>23</v>
      </c>
      <c r="E204" s="486" t="s">
        <v>23</v>
      </c>
      <c r="F204" s="486" t="s">
        <v>23</v>
      </c>
    </row>
    <row r="205" spans="2:6" ht="15" hidden="1" thickBot="1">
      <c r="B205" s="470" t="s">
        <v>33</v>
      </c>
      <c r="C205" s="470"/>
      <c r="D205" s="470"/>
      <c r="E205" s="470"/>
      <c r="F205" s="470"/>
    </row>
    <row r="206" spans="2:6" ht="15" hidden="1" thickBot="1">
      <c r="B206" s="470" t="s">
        <v>602</v>
      </c>
      <c r="C206" s="487">
        <f>C224</f>
        <v>0</v>
      </c>
      <c r="D206" s="487">
        <f t="shared" ref="D206:F206" si="28">D224</f>
        <v>0</v>
      </c>
      <c r="E206" s="487">
        <f t="shared" si="28"/>
        <v>0</v>
      </c>
      <c r="F206" s="487">
        <f t="shared" si="28"/>
        <v>0</v>
      </c>
    </row>
    <row r="207" spans="2:6" ht="15" hidden="1" thickBot="1">
      <c r="B207" s="470" t="s">
        <v>603</v>
      </c>
      <c r="C207" s="487" t="e">
        <f>C206/C205</f>
        <v>#DIV/0!</v>
      </c>
      <c r="D207" s="487" t="e">
        <f t="shared" ref="D207:F207" si="29">D206/D205</f>
        <v>#DIV/0!</v>
      </c>
      <c r="E207" s="487" t="e">
        <f t="shared" si="29"/>
        <v>#DIV/0!</v>
      </c>
      <c r="F207" s="487" t="e">
        <f t="shared" si="29"/>
        <v>#DIV/0!</v>
      </c>
    </row>
    <row r="208" spans="2:6" ht="15" hidden="1" thickBot="1">
      <c r="B208" s="470" t="s">
        <v>604</v>
      </c>
      <c r="C208" s="485" t="s">
        <v>627</v>
      </c>
      <c r="D208" s="488" t="e">
        <f>D205/C205-1</f>
        <v>#DIV/0!</v>
      </c>
      <c r="E208" s="488" t="e">
        <f t="shared" ref="E208:F210" si="30">E205/D205-1</f>
        <v>#DIV/0!</v>
      </c>
      <c r="F208" s="488" t="e">
        <f t="shared" si="30"/>
        <v>#DIV/0!</v>
      </c>
    </row>
    <row r="209" spans="2:6" ht="15" hidden="1" thickBot="1">
      <c r="B209" s="470" t="s">
        <v>605</v>
      </c>
      <c r="C209" s="485" t="s">
        <v>627</v>
      </c>
      <c r="D209" s="488" t="e">
        <f>D206/C206-1</f>
        <v>#DIV/0!</v>
      </c>
      <c r="E209" s="488" t="e">
        <f t="shared" si="30"/>
        <v>#DIV/0!</v>
      </c>
      <c r="F209" s="488" t="e">
        <f t="shared" si="30"/>
        <v>#DIV/0!</v>
      </c>
    </row>
    <row r="210" spans="2:6" ht="15" hidden="1" thickBot="1">
      <c r="B210" s="470" t="s">
        <v>47</v>
      </c>
      <c r="C210" s="485" t="s">
        <v>627</v>
      </c>
      <c r="D210" s="488" t="e">
        <f>D207/C207-1</f>
        <v>#DIV/0!</v>
      </c>
      <c r="E210" s="488" t="e">
        <f t="shared" si="30"/>
        <v>#DIV/0!</v>
      </c>
      <c r="F210" s="488" t="e">
        <f t="shared" si="30"/>
        <v>#DIV/0!</v>
      </c>
    </row>
    <row r="211" spans="2:6" ht="15" hidden="1" thickBot="1">
      <c r="B211" s="2664" t="s">
        <v>872</v>
      </c>
      <c r="C211" s="2665"/>
      <c r="D211" s="2665"/>
      <c r="E211" s="2665"/>
      <c r="F211" s="2666"/>
    </row>
    <row r="212" spans="2:6" ht="12.75" hidden="1" customHeight="1">
      <c r="B212" s="2656"/>
      <c r="C212" s="490">
        <v>2018</v>
      </c>
      <c r="D212" s="490">
        <v>2019</v>
      </c>
      <c r="E212" s="490">
        <v>2024</v>
      </c>
      <c r="F212" s="490">
        <v>2025</v>
      </c>
    </row>
    <row r="213" spans="2:6" ht="9" hidden="1" customHeight="1" thickBot="1">
      <c r="B213" s="2678"/>
      <c r="C213" s="486" t="s">
        <v>22</v>
      </c>
      <c r="D213" s="486" t="s">
        <v>23</v>
      </c>
      <c r="E213" s="486" t="s">
        <v>23</v>
      </c>
      <c r="F213" s="486" t="s">
        <v>23</v>
      </c>
    </row>
    <row r="214" spans="2:6" ht="15" hidden="1" thickBot="1">
      <c r="B214" s="491" t="s">
        <v>629</v>
      </c>
      <c r="C214" s="492">
        <f>C215+C216+C217+C218</f>
        <v>0</v>
      </c>
      <c r="D214" s="492">
        <f t="shared" ref="D214:F214" si="31">D215+D216+D217+D218</f>
        <v>0</v>
      </c>
      <c r="E214" s="492">
        <f t="shared" si="31"/>
        <v>0</v>
      </c>
      <c r="F214" s="492">
        <f t="shared" si="31"/>
        <v>0</v>
      </c>
    </row>
    <row r="215" spans="2:6" ht="15" hidden="1" thickBot="1">
      <c r="B215" s="493" t="s">
        <v>608</v>
      </c>
      <c r="C215" s="492"/>
      <c r="D215" s="492"/>
      <c r="E215" s="492"/>
      <c r="F215" s="492"/>
    </row>
    <row r="216" spans="2:6" ht="15" hidden="1" thickBot="1">
      <c r="B216" s="493" t="s">
        <v>673</v>
      </c>
      <c r="C216" s="492"/>
      <c r="D216" s="492"/>
      <c r="E216" s="492"/>
      <c r="F216" s="492"/>
    </row>
    <row r="217" spans="2:6" ht="15" hidden="1" thickBot="1">
      <c r="B217" s="493" t="s">
        <v>631</v>
      </c>
      <c r="C217" s="492"/>
      <c r="D217" s="492"/>
      <c r="E217" s="492"/>
      <c r="F217" s="492"/>
    </row>
    <row r="218" spans="2:6" ht="15" hidden="1" thickBot="1">
      <c r="B218" s="493" t="s">
        <v>632</v>
      </c>
      <c r="C218" s="492"/>
      <c r="D218" s="492"/>
      <c r="E218" s="492"/>
      <c r="F218" s="492"/>
    </row>
    <row r="219" spans="2:6" ht="15" hidden="1" thickBot="1">
      <c r="B219" s="491" t="s">
        <v>633</v>
      </c>
      <c r="C219" s="495">
        <f>C220+C221+C222+C223</f>
        <v>0</v>
      </c>
      <c r="D219" s="495">
        <f t="shared" ref="D219:F219" si="32">D220+D221+D222+D223</f>
        <v>0</v>
      </c>
      <c r="E219" s="495">
        <f t="shared" si="32"/>
        <v>0</v>
      </c>
      <c r="F219" s="495">
        <f t="shared" si="32"/>
        <v>0</v>
      </c>
    </row>
    <row r="220" spans="2:6" ht="15" hidden="1" thickBot="1">
      <c r="B220" s="493" t="s">
        <v>608</v>
      </c>
      <c r="C220" s="495"/>
      <c r="D220" s="492"/>
      <c r="E220" s="492"/>
      <c r="F220" s="492"/>
    </row>
    <row r="221" spans="2:6" ht="15" hidden="1" thickBot="1">
      <c r="B221" s="493" t="s">
        <v>673</v>
      </c>
      <c r="C221" s="495"/>
      <c r="D221" s="492"/>
      <c r="E221" s="492"/>
      <c r="F221" s="492"/>
    </row>
    <row r="222" spans="2:6" ht="15" hidden="1" thickBot="1">
      <c r="B222" s="493" t="s">
        <v>631</v>
      </c>
      <c r="C222" s="495"/>
      <c r="D222" s="492"/>
      <c r="E222" s="492"/>
      <c r="F222" s="492"/>
    </row>
    <row r="223" spans="2:6" ht="15" hidden="1" thickBot="1">
      <c r="B223" s="493" t="s">
        <v>632</v>
      </c>
      <c r="C223" s="495"/>
      <c r="D223" s="492"/>
      <c r="E223" s="492"/>
      <c r="F223" s="492"/>
    </row>
    <row r="224" spans="2:6" ht="15" hidden="1" thickBot="1">
      <c r="B224" s="496" t="s">
        <v>702</v>
      </c>
      <c r="C224" s="495">
        <f>C214+C219</f>
        <v>0</v>
      </c>
      <c r="D224" s="495">
        <f t="shared" ref="D224:F224" si="33">D214+D219</f>
        <v>0</v>
      </c>
      <c r="E224" s="495">
        <f t="shared" si="33"/>
        <v>0</v>
      </c>
      <c r="F224" s="495">
        <f t="shared" si="33"/>
        <v>0</v>
      </c>
    </row>
    <row r="225" spans="2:6" ht="23.25" hidden="1" customHeight="1" thickBot="1">
      <c r="B225" s="511" t="s">
        <v>827</v>
      </c>
      <c r="C225" s="2682"/>
      <c r="D225" s="2683"/>
      <c r="E225" s="2683"/>
      <c r="F225" s="2684"/>
    </row>
    <row r="226" spans="2:6" ht="34.5" hidden="1" thickBot="1">
      <c r="B226" s="484" t="s">
        <v>729</v>
      </c>
      <c r="C226" s="507"/>
      <c r="D226" s="508" t="s">
        <v>624</v>
      </c>
      <c r="E226" s="509"/>
      <c r="F226" s="510"/>
    </row>
    <row r="227" spans="2:6" ht="17.25" hidden="1" customHeight="1" thickBot="1">
      <c r="B227" s="470" t="s">
        <v>599</v>
      </c>
      <c r="C227" s="2661"/>
      <c r="D227" s="2662"/>
      <c r="E227" s="2662"/>
      <c r="F227" s="2663"/>
    </row>
    <row r="228" spans="2:6" ht="15" hidden="1" thickBot="1">
      <c r="B228" s="470" t="s">
        <v>21</v>
      </c>
      <c r="C228" s="2694"/>
      <c r="D228" s="2676"/>
      <c r="E228" s="2676"/>
      <c r="F228" s="2677"/>
    </row>
    <row r="229" spans="2:6" ht="12.75" hidden="1" customHeight="1" thickBot="1">
      <c r="B229" s="2656"/>
      <c r="C229" s="490">
        <v>2022</v>
      </c>
      <c r="D229" s="490">
        <v>2023</v>
      </c>
      <c r="E229" s="490">
        <v>2024</v>
      </c>
      <c r="F229" s="490">
        <v>2025</v>
      </c>
    </row>
    <row r="230" spans="2:6" ht="9" hidden="1" customHeight="1" thickBot="1">
      <c r="B230" s="2678"/>
      <c r="C230" s="486" t="s">
        <v>22</v>
      </c>
      <c r="D230" s="486" t="s">
        <v>23</v>
      </c>
      <c r="E230" s="486" t="s">
        <v>23</v>
      </c>
      <c r="F230" s="486" t="s">
        <v>23</v>
      </c>
    </row>
    <row r="231" spans="2:6" ht="15" hidden="1" thickBot="1">
      <c r="B231" s="470" t="s">
        <v>33</v>
      </c>
      <c r="C231" s="470">
        <v>0</v>
      </c>
      <c r="D231" s="485">
        <v>0</v>
      </c>
      <c r="E231" s="485">
        <v>0</v>
      </c>
      <c r="F231" s="470">
        <v>0</v>
      </c>
    </row>
    <row r="232" spans="2:6" ht="15" hidden="1" thickBot="1">
      <c r="B232" s="470" t="s">
        <v>602</v>
      </c>
      <c r="C232" s="487">
        <f>C250</f>
        <v>0</v>
      </c>
      <c r="D232" s="487">
        <f t="shared" ref="D232:F232" si="34">D250</f>
        <v>0</v>
      </c>
      <c r="E232" s="487">
        <f t="shared" si="34"/>
        <v>0</v>
      </c>
      <c r="F232" s="487">
        <f t="shared" si="34"/>
        <v>0</v>
      </c>
    </row>
    <row r="233" spans="2:6" ht="15" hidden="1" thickBot="1">
      <c r="B233" s="470" t="s">
        <v>603</v>
      </c>
      <c r="C233" s="487" t="e">
        <f>C232/C231</f>
        <v>#DIV/0!</v>
      </c>
      <c r="D233" s="487" t="e">
        <f t="shared" ref="D233:F233" si="35">D232/D231</f>
        <v>#DIV/0!</v>
      </c>
      <c r="E233" s="487" t="e">
        <f t="shared" si="35"/>
        <v>#DIV/0!</v>
      </c>
      <c r="F233" s="487" t="e">
        <f t="shared" si="35"/>
        <v>#DIV/0!</v>
      </c>
    </row>
    <row r="234" spans="2:6" ht="15" hidden="1" thickBot="1">
      <c r="B234" s="470" t="s">
        <v>604</v>
      </c>
      <c r="C234" s="485" t="s">
        <v>627</v>
      </c>
      <c r="D234" s="488" t="e">
        <f>D231/C231-1</f>
        <v>#DIV/0!</v>
      </c>
      <c r="E234" s="488" t="e">
        <f t="shared" ref="E234:F236" si="36">E231/D231-1</f>
        <v>#DIV/0!</v>
      </c>
      <c r="F234" s="488" t="e">
        <f t="shared" si="36"/>
        <v>#DIV/0!</v>
      </c>
    </row>
    <row r="235" spans="2:6" ht="15" hidden="1" thickBot="1">
      <c r="B235" s="470" t="s">
        <v>605</v>
      </c>
      <c r="C235" s="485" t="s">
        <v>627</v>
      </c>
      <c r="D235" s="488" t="e">
        <f>D232/C232-1</f>
        <v>#DIV/0!</v>
      </c>
      <c r="E235" s="488" t="e">
        <f t="shared" si="36"/>
        <v>#DIV/0!</v>
      </c>
      <c r="F235" s="488" t="e">
        <f t="shared" si="36"/>
        <v>#DIV/0!</v>
      </c>
    </row>
    <row r="236" spans="2:6" ht="15" hidden="1" thickBot="1">
      <c r="B236" s="470" t="s">
        <v>47</v>
      </c>
      <c r="C236" s="485" t="s">
        <v>627</v>
      </c>
      <c r="D236" s="488" t="e">
        <f>D233/C233-1</f>
        <v>#DIV/0!</v>
      </c>
      <c r="E236" s="488" t="e">
        <f t="shared" si="36"/>
        <v>#DIV/0!</v>
      </c>
      <c r="F236" s="488" t="e">
        <f t="shared" si="36"/>
        <v>#DIV/0!</v>
      </c>
    </row>
    <row r="237" spans="2:6" ht="15" hidden="1" customHeight="1" thickBot="1">
      <c r="B237" s="2664" t="s">
        <v>886</v>
      </c>
      <c r="C237" s="2665"/>
      <c r="D237" s="2665"/>
      <c r="E237" s="2665"/>
      <c r="F237" s="2666"/>
    </row>
    <row r="238" spans="2:6" ht="12.75" hidden="1" customHeight="1" thickBot="1">
      <c r="B238" s="2656"/>
      <c r="C238" s="490">
        <v>2024</v>
      </c>
      <c r="D238" s="490">
        <v>2025</v>
      </c>
      <c r="E238" s="490">
        <v>2024</v>
      </c>
      <c r="F238" s="490">
        <v>2025</v>
      </c>
    </row>
    <row r="239" spans="2:6" ht="9" hidden="1" customHeight="1" thickBot="1">
      <c r="B239" s="2678"/>
      <c r="C239" s="486" t="s">
        <v>22</v>
      </c>
      <c r="D239" s="486" t="s">
        <v>23</v>
      </c>
      <c r="E239" s="486" t="s">
        <v>23</v>
      </c>
      <c r="F239" s="486" t="s">
        <v>23</v>
      </c>
    </row>
    <row r="240" spans="2:6" ht="15" hidden="1" thickBot="1">
      <c r="B240" s="491" t="s">
        <v>629</v>
      </c>
      <c r="C240" s="492">
        <f>C241+C242+C243+C244</f>
        <v>0</v>
      </c>
      <c r="D240" s="492">
        <f t="shared" ref="D240:F240" si="37">D241+D242+D243+D244</f>
        <v>0</v>
      </c>
      <c r="E240" s="492">
        <f t="shared" si="37"/>
        <v>0</v>
      </c>
      <c r="F240" s="492">
        <f t="shared" si="37"/>
        <v>0</v>
      </c>
    </row>
    <row r="241" spans="2:6" ht="15" hidden="1" thickBot="1">
      <c r="B241" s="493" t="s">
        <v>608</v>
      </c>
      <c r="C241" s="492"/>
      <c r="D241" s="492"/>
      <c r="E241" s="492"/>
      <c r="F241" s="492"/>
    </row>
    <row r="242" spans="2:6" ht="15" hidden="1" thickBot="1">
      <c r="B242" s="493" t="s">
        <v>673</v>
      </c>
      <c r="C242" s="492"/>
      <c r="D242" s="492"/>
      <c r="E242" s="492"/>
      <c r="F242" s="492"/>
    </row>
    <row r="243" spans="2:6" ht="15" hidden="1" thickBot="1">
      <c r="B243" s="493" t="s">
        <v>631</v>
      </c>
      <c r="C243" s="492"/>
      <c r="D243" s="492"/>
      <c r="E243" s="492"/>
      <c r="F243" s="492"/>
    </row>
    <row r="244" spans="2:6" ht="15" hidden="1" thickBot="1">
      <c r="B244" s="493" t="s">
        <v>632</v>
      </c>
      <c r="C244" s="492"/>
      <c r="D244" s="492"/>
      <c r="E244" s="492"/>
      <c r="F244" s="492"/>
    </row>
    <row r="245" spans="2:6" ht="15" hidden="1" thickBot="1">
      <c r="B245" s="491" t="s">
        <v>633</v>
      </c>
      <c r="C245" s="495">
        <f>C246+C247+C248+C249</f>
        <v>0</v>
      </c>
      <c r="D245" s="495">
        <f t="shared" ref="D245:F245" si="38">D246+D247+D248+D249</f>
        <v>0</v>
      </c>
      <c r="E245" s="495">
        <f t="shared" si="38"/>
        <v>0</v>
      </c>
      <c r="F245" s="495">
        <f t="shared" si="38"/>
        <v>0</v>
      </c>
    </row>
    <row r="246" spans="2:6" ht="15" hidden="1" thickBot="1">
      <c r="B246" s="493" t="s">
        <v>608</v>
      </c>
      <c r="C246" s="495"/>
      <c r="D246" s="495">
        <v>0</v>
      </c>
      <c r="E246" s="495">
        <v>0</v>
      </c>
      <c r="F246" s="495"/>
    </row>
    <row r="247" spans="2:6" ht="15" hidden="1" thickBot="1">
      <c r="B247" s="493" t="s">
        <v>673</v>
      </c>
      <c r="C247" s="495"/>
      <c r="D247" s="495"/>
      <c r="E247" s="495"/>
      <c r="F247" s="495"/>
    </row>
    <row r="248" spans="2:6" ht="15" hidden="1" thickBot="1">
      <c r="B248" s="493" t="s">
        <v>631</v>
      </c>
      <c r="C248" s="495"/>
      <c r="D248" s="495"/>
      <c r="E248" s="495"/>
      <c r="F248" s="495"/>
    </row>
    <row r="249" spans="2:6" ht="15" hidden="1" thickBot="1">
      <c r="B249" s="493" t="s">
        <v>632</v>
      </c>
      <c r="C249" s="495"/>
      <c r="D249" s="495"/>
      <c r="E249" s="495"/>
      <c r="F249" s="495"/>
    </row>
    <row r="250" spans="2:6" ht="15" hidden="1" thickBot="1">
      <c r="B250" s="496" t="s">
        <v>727</v>
      </c>
      <c r="C250" s="495">
        <f>C240+C245</f>
        <v>0</v>
      </c>
      <c r="D250" s="495">
        <f t="shared" ref="D250:F250" si="39">D240+D245</f>
        <v>0</v>
      </c>
      <c r="E250" s="495">
        <f t="shared" si="39"/>
        <v>0</v>
      </c>
      <c r="F250" s="495">
        <f t="shared" si="39"/>
        <v>0</v>
      </c>
    </row>
    <row r="251" spans="2:6" ht="15" hidden="1" thickBot="1">
      <c r="B251" s="2667" t="s">
        <v>66</v>
      </c>
      <c r="C251" s="2668"/>
      <c r="D251" s="2668"/>
      <c r="E251" s="2668"/>
      <c r="F251" s="2669"/>
    </row>
    <row r="252" spans="2:6" ht="15" hidden="1" thickBot="1">
      <c r="B252" s="2667" t="s">
        <v>728</v>
      </c>
      <c r="C252" s="2668"/>
      <c r="D252" s="2668"/>
      <c r="E252" s="2668"/>
      <c r="F252" s="2669"/>
    </row>
    <row r="253" spans="2:6" ht="15" hidden="1" thickBot="1">
      <c r="B253" s="484" t="s">
        <v>620</v>
      </c>
      <c r="C253" s="2691"/>
      <c r="D253" s="2692"/>
      <c r="E253" s="2692"/>
      <c r="F253" s="2693"/>
    </row>
    <row r="254" spans="2:6" ht="30.75" hidden="1" customHeight="1" thickBot="1">
      <c r="B254" s="484" t="s">
        <v>622</v>
      </c>
      <c r="C254" s="484"/>
      <c r="D254" s="503" t="s">
        <v>624</v>
      </c>
      <c r="E254" s="2683"/>
      <c r="F254" s="2684"/>
    </row>
    <row r="255" spans="2:6" ht="41.25" hidden="1" customHeight="1" thickBot="1">
      <c r="B255" s="504"/>
      <c r="C255" s="2682"/>
      <c r="D255" s="2695"/>
      <c r="E255" s="2683"/>
      <c r="F255" s="2684"/>
    </row>
    <row r="256" spans="2:6" ht="17.25" hidden="1" customHeight="1" thickBot="1">
      <c r="B256" s="470" t="s">
        <v>599</v>
      </c>
      <c r="C256" s="2661"/>
      <c r="D256" s="2662"/>
      <c r="E256" s="2662"/>
      <c r="F256" s="2663"/>
    </row>
    <row r="257" spans="2:6" ht="15" hidden="1" thickBot="1">
      <c r="B257" s="470" t="s">
        <v>21</v>
      </c>
      <c r="C257" s="2675"/>
      <c r="D257" s="2676"/>
      <c r="E257" s="2676"/>
      <c r="F257" s="2677"/>
    </row>
    <row r="258" spans="2:6" ht="12.75" hidden="1" customHeight="1" thickBot="1">
      <c r="B258" s="2656"/>
      <c r="C258" s="490">
        <v>2022</v>
      </c>
      <c r="D258" s="490">
        <v>2023</v>
      </c>
      <c r="E258" s="490">
        <v>2024</v>
      </c>
      <c r="F258" s="490">
        <v>2025</v>
      </c>
    </row>
    <row r="259" spans="2:6" ht="9" hidden="1" customHeight="1" thickBot="1">
      <c r="B259" s="2678"/>
      <c r="C259" s="486" t="s">
        <v>22</v>
      </c>
      <c r="D259" s="486" t="s">
        <v>23</v>
      </c>
      <c r="E259" s="486" t="s">
        <v>23</v>
      </c>
      <c r="F259" s="486" t="s">
        <v>23</v>
      </c>
    </row>
    <row r="260" spans="2:6" ht="15" hidden="1" thickBot="1">
      <c r="B260" s="470" t="s">
        <v>33</v>
      </c>
      <c r="C260" s="487"/>
      <c r="D260" s="487"/>
      <c r="E260" s="487"/>
      <c r="F260" s="487"/>
    </row>
    <row r="261" spans="2:6" ht="15" hidden="1" thickBot="1">
      <c r="B261" s="470" t="s">
        <v>602</v>
      </c>
      <c r="C261" s="487" t="e">
        <f>#REF!-C286</f>
        <v>#REF!</v>
      </c>
      <c r="D261" s="487" t="e">
        <f>#REF!-D286</f>
        <v>#REF!</v>
      </c>
      <c r="E261" s="487" t="e">
        <f>#REF!-E286</f>
        <v>#REF!</v>
      </c>
      <c r="F261" s="487">
        <f>F279</f>
        <v>0</v>
      </c>
    </row>
    <row r="262" spans="2:6" ht="15" hidden="1" thickBot="1">
      <c r="B262" s="470" t="s">
        <v>603</v>
      </c>
      <c r="C262" s="487" t="e">
        <f>C261/C260</f>
        <v>#REF!</v>
      </c>
      <c r="D262" s="487" t="e">
        <f t="shared" ref="D262:F262" si="40">D261/D260</f>
        <v>#REF!</v>
      </c>
      <c r="E262" s="487" t="e">
        <f t="shared" si="40"/>
        <v>#REF!</v>
      </c>
      <c r="F262" s="487" t="e">
        <f t="shared" si="40"/>
        <v>#DIV/0!</v>
      </c>
    </row>
    <row r="263" spans="2:6" ht="15" hidden="1" thickBot="1">
      <c r="B263" s="470" t="s">
        <v>604</v>
      </c>
      <c r="C263" s="485" t="s">
        <v>627</v>
      </c>
      <c r="D263" s="488" t="e">
        <f>D260/C260-1</f>
        <v>#DIV/0!</v>
      </c>
      <c r="E263" s="488" t="e">
        <f t="shared" ref="E263:F265" si="41">E260/D260-1</f>
        <v>#DIV/0!</v>
      </c>
      <c r="F263" s="488" t="e">
        <f t="shared" si="41"/>
        <v>#DIV/0!</v>
      </c>
    </row>
    <row r="264" spans="2:6" ht="15" hidden="1" thickBot="1">
      <c r="B264" s="470" t="s">
        <v>605</v>
      </c>
      <c r="C264" s="485" t="s">
        <v>627</v>
      </c>
      <c r="D264" s="488" t="e">
        <f>D261/C261-1</f>
        <v>#REF!</v>
      </c>
      <c r="E264" s="488" t="e">
        <f t="shared" si="41"/>
        <v>#REF!</v>
      </c>
      <c r="F264" s="488" t="e">
        <f t="shared" si="41"/>
        <v>#REF!</v>
      </c>
    </row>
    <row r="265" spans="2:6" ht="15" hidden="1" thickBot="1">
      <c r="B265" s="470" t="s">
        <v>47</v>
      </c>
      <c r="C265" s="485" t="s">
        <v>627</v>
      </c>
      <c r="D265" s="488" t="e">
        <f>D262/C262-1</f>
        <v>#REF!</v>
      </c>
      <c r="E265" s="488" t="e">
        <f t="shared" si="41"/>
        <v>#REF!</v>
      </c>
      <c r="F265" s="488" t="e">
        <f t="shared" si="41"/>
        <v>#DIV/0!</v>
      </c>
    </row>
    <row r="266" spans="2:6" ht="15" hidden="1" thickBot="1">
      <c r="B266" s="2664" t="s">
        <v>818</v>
      </c>
      <c r="C266" s="2665"/>
      <c r="D266" s="2665"/>
      <c r="E266" s="2665"/>
      <c r="F266" s="2666"/>
    </row>
    <row r="267" spans="2:6" ht="12.75" hidden="1" customHeight="1" thickBot="1">
      <c r="B267" s="2656"/>
      <c r="C267" s="490">
        <v>2022</v>
      </c>
      <c r="D267" s="490">
        <v>2025</v>
      </c>
      <c r="E267" s="490">
        <v>2024</v>
      </c>
      <c r="F267" s="490">
        <v>2025</v>
      </c>
    </row>
    <row r="268" spans="2:6" ht="9" hidden="1" customHeight="1" thickBot="1">
      <c r="B268" s="2678"/>
      <c r="C268" s="486" t="s">
        <v>22</v>
      </c>
      <c r="D268" s="486" t="s">
        <v>23</v>
      </c>
      <c r="E268" s="486" t="s">
        <v>23</v>
      </c>
      <c r="F268" s="486" t="s">
        <v>23</v>
      </c>
    </row>
    <row r="269" spans="2:6" ht="15" hidden="1" thickBot="1">
      <c r="B269" s="491" t="s">
        <v>629</v>
      </c>
      <c r="C269" s="492">
        <f>C270+C271+C272+C273</f>
        <v>0</v>
      </c>
      <c r="D269" s="492">
        <f t="shared" ref="D269:F269" si="42">D270+D271+D272+D273</f>
        <v>0</v>
      </c>
      <c r="E269" s="492">
        <f t="shared" si="42"/>
        <v>0</v>
      </c>
      <c r="F269" s="492">
        <f t="shared" si="42"/>
        <v>0</v>
      </c>
    </row>
    <row r="270" spans="2:6" ht="15" hidden="1" thickBot="1">
      <c r="B270" s="493" t="s">
        <v>608</v>
      </c>
      <c r="C270" s="492"/>
      <c r="D270" s="492"/>
      <c r="E270" s="492"/>
      <c r="F270" s="492"/>
    </row>
    <row r="271" spans="2:6" ht="15" hidden="1" customHeight="1" thickBot="1">
      <c r="B271" s="493" t="s">
        <v>673</v>
      </c>
      <c r="C271" s="492"/>
      <c r="D271" s="492"/>
      <c r="E271" s="492"/>
      <c r="F271" s="492"/>
    </row>
    <row r="272" spans="2:6" ht="15" hidden="1" thickBot="1">
      <c r="B272" s="493" t="s">
        <v>631</v>
      </c>
      <c r="C272" s="492"/>
      <c r="D272" s="492"/>
      <c r="E272" s="492"/>
      <c r="F272" s="492"/>
    </row>
    <row r="273" spans="2:6" ht="15" hidden="1" thickBot="1">
      <c r="B273" s="493" t="s">
        <v>632</v>
      </c>
      <c r="C273" s="492"/>
      <c r="D273" s="492"/>
      <c r="E273" s="492"/>
      <c r="F273" s="492"/>
    </row>
    <row r="274" spans="2:6" ht="15" hidden="1" thickBot="1">
      <c r="B274" s="491" t="s">
        <v>633</v>
      </c>
      <c r="C274" s="495">
        <f>C275+C276+C277+C278</f>
        <v>0</v>
      </c>
      <c r="D274" s="495">
        <f t="shared" ref="D274:F274" si="43">D275+D276+D277+D278</f>
        <v>0</v>
      </c>
      <c r="E274" s="495">
        <f t="shared" si="43"/>
        <v>0</v>
      </c>
      <c r="F274" s="495">
        <f t="shared" si="43"/>
        <v>0</v>
      </c>
    </row>
    <row r="275" spans="2:6" ht="15" hidden="1" thickBot="1">
      <c r="B275" s="493" t="s">
        <v>608</v>
      </c>
      <c r="C275" s="495"/>
      <c r="D275" s="492"/>
      <c r="E275" s="492"/>
      <c r="F275" s="492">
        <v>0</v>
      </c>
    </row>
    <row r="276" spans="2:6" ht="15" hidden="1" thickBot="1">
      <c r="B276" s="493" t="s">
        <v>673</v>
      </c>
      <c r="C276" s="495"/>
      <c r="D276" s="492"/>
      <c r="E276" s="492"/>
      <c r="F276" s="492"/>
    </row>
    <row r="277" spans="2:6" ht="15" hidden="1" thickBot="1">
      <c r="B277" s="493" t="s">
        <v>631</v>
      </c>
      <c r="C277" s="495"/>
      <c r="D277" s="492"/>
      <c r="E277" s="492"/>
      <c r="F277" s="492"/>
    </row>
    <row r="278" spans="2:6" ht="15" hidden="1" thickBot="1">
      <c r="B278" s="493" t="s">
        <v>632</v>
      </c>
      <c r="C278" s="495"/>
      <c r="D278" s="492"/>
      <c r="E278" s="492"/>
      <c r="F278" s="492"/>
    </row>
    <row r="279" spans="2:6" ht="15" hidden="1" thickBot="1">
      <c r="B279" s="505" t="s">
        <v>616</v>
      </c>
      <c r="C279" s="495">
        <f>C269+C274</f>
        <v>0</v>
      </c>
      <c r="D279" s="495">
        <f t="shared" ref="D279:F279" si="44">D269+D274</f>
        <v>0</v>
      </c>
      <c r="E279" s="495">
        <f t="shared" si="44"/>
        <v>0</v>
      </c>
      <c r="F279" s="495">
        <f t="shared" si="44"/>
        <v>0</v>
      </c>
    </row>
    <row r="280" spans="2:6" ht="34.5" hidden="1" thickBot="1">
      <c r="B280" s="484" t="s">
        <v>655</v>
      </c>
      <c r="C280" s="484"/>
      <c r="D280" s="503" t="s">
        <v>624</v>
      </c>
      <c r="E280" s="2683"/>
      <c r="F280" s="2684"/>
    </row>
    <row r="281" spans="2:6" ht="9" hidden="1" customHeight="1" thickBot="1">
      <c r="B281" s="470" t="s">
        <v>599</v>
      </c>
      <c r="C281" s="2661"/>
      <c r="D281" s="2662"/>
      <c r="E281" s="2662"/>
      <c r="F281" s="2663"/>
    </row>
    <row r="282" spans="2:6" ht="15" hidden="1" thickBot="1">
      <c r="B282" s="470" t="s">
        <v>21</v>
      </c>
      <c r="C282" s="2675"/>
      <c r="D282" s="2676"/>
      <c r="E282" s="2676"/>
      <c r="F282" s="2677"/>
    </row>
    <row r="283" spans="2:6" ht="12.75" hidden="1" customHeight="1" thickBot="1">
      <c r="B283" s="2656"/>
      <c r="C283" s="490">
        <v>2022</v>
      </c>
      <c r="D283" s="490">
        <v>2023</v>
      </c>
      <c r="E283" s="490">
        <v>2024</v>
      </c>
      <c r="F283" s="490">
        <v>2025</v>
      </c>
    </row>
    <row r="284" spans="2:6" ht="9" hidden="1" customHeight="1" thickBot="1">
      <c r="B284" s="2678"/>
      <c r="C284" s="486" t="s">
        <v>22</v>
      </c>
      <c r="D284" s="486" t="s">
        <v>23</v>
      </c>
      <c r="E284" s="486" t="s">
        <v>23</v>
      </c>
      <c r="F284" s="486" t="s">
        <v>23</v>
      </c>
    </row>
    <row r="285" spans="2:6" ht="15" hidden="1" thickBot="1">
      <c r="B285" s="470" t="s">
        <v>33</v>
      </c>
      <c r="C285" s="470"/>
      <c r="D285" s="470"/>
      <c r="E285" s="470"/>
      <c r="F285" s="470"/>
    </row>
    <row r="286" spans="2:6" ht="15" hidden="1" thickBot="1">
      <c r="B286" s="470" t="s">
        <v>602</v>
      </c>
      <c r="C286" s="487"/>
      <c r="D286" s="487"/>
      <c r="E286" s="487"/>
      <c r="F286" s="487"/>
    </row>
    <row r="287" spans="2:6" ht="15" hidden="1" thickBot="1">
      <c r="B287" s="470" t="s">
        <v>603</v>
      </c>
      <c r="C287" s="487" t="e">
        <f>C286/C285</f>
        <v>#DIV/0!</v>
      </c>
      <c r="D287" s="487" t="e">
        <f t="shared" ref="D287:F287" si="45">D286/D285</f>
        <v>#DIV/0!</v>
      </c>
      <c r="E287" s="487" t="e">
        <f t="shared" si="45"/>
        <v>#DIV/0!</v>
      </c>
      <c r="F287" s="487" t="e">
        <f t="shared" si="45"/>
        <v>#DIV/0!</v>
      </c>
    </row>
    <row r="288" spans="2:6" ht="15" hidden="1" thickBot="1">
      <c r="B288" s="470" t="s">
        <v>604</v>
      </c>
      <c r="C288" s="485" t="s">
        <v>627</v>
      </c>
      <c r="D288" s="488" t="e">
        <f>D285/C285-1</f>
        <v>#DIV/0!</v>
      </c>
      <c r="E288" s="488" t="e">
        <f t="shared" ref="E288:F290" si="46">E285/D285-1</f>
        <v>#DIV/0!</v>
      </c>
      <c r="F288" s="488" t="e">
        <f t="shared" si="46"/>
        <v>#DIV/0!</v>
      </c>
    </row>
    <row r="289" spans="2:7" ht="15" hidden="1" thickBot="1">
      <c r="B289" s="470" t="s">
        <v>605</v>
      </c>
      <c r="C289" s="485" t="s">
        <v>627</v>
      </c>
      <c r="D289" s="488" t="e">
        <f>D286/C286-1</f>
        <v>#DIV/0!</v>
      </c>
      <c r="E289" s="488" t="e">
        <f t="shared" si="46"/>
        <v>#DIV/0!</v>
      </c>
      <c r="F289" s="488" t="e">
        <f t="shared" si="46"/>
        <v>#DIV/0!</v>
      </c>
    </row>
    <row r="290" spans="2:7" ht="15" hidden="1" thickBot="1">
      <c r="B290" s="470" t="s">
        <v>47</v>
      </c>
      <c r="C290" s="485" t="s">
        <v>627</v>
      </c>
      <c r="D290" s="488" t="e">
        <f>D287/C287-1</f>
        <v>#DIV/0!</v>
      </c>
      <c r="E290" s="488" t="e">
        <f t="shared" si="46"/>
        <v>#DIV/0!</v>
      </c>
      <c r="F290" s="488" t="e">
        <f t="shared" si="46"/>
        <v>#DIV/0!</v>
      </c>
    </row>
    <row r="291" spans="2:7" ht="15" thickBot="1">
      <c r="B291" s="512"/>
      <c r="C291" s="513"/>
      <c r="D291" s="513"/>
      <c r="E291" s="513"/>
      <c r="F291" s="513"/>
    </row>
    <row r="292" spans="2:7" ht="27" customHeight="1" thickBot="1">
      <c r="B292" s="480" t="s">
        <v>634</v>
      </c>
      <c r="C292" s="514">
        <f>+C41+C78+C115+C156</f>
        <v>162960</v>
      </c>
      <c r="D292" s="514">
        <f>+D41+D78+D115+D156</f>
        <v>215954</v>
      </c>
      <c r="E292" s="514">
        <f>+E41+E78+E115+E156</f>
        <v>166829</v>
      </c>
      <c r="F292" s="514">
        <f>+F41+F78+F115+F156</f>
        <v>168829</v>
      </c>
    </row>
    <row r="293" spans="2:7" ht="24.75" thickBot="1">
      <c r="B293" s="480" t="s">
        <v>635</v>
      </c>
      <c r="C293" s="514">
        <f>+C174+C144+C107+C70</f>
        <v>162960</v>
      </c>
      <c r="D293" s="514">
        <f>+D174+D144+D107+D70</f>
        <v>215954</v>
      </c>
      <c r="E293" s="514">
        <f>+E174+E144+E107+E70</f>
        <v>166829</v>
      </c>
      <c r="F293" s="514">
        <f>+F174+F144+F107+F70</f>
        <v>168829</v>
      </c>
    </row>
    <row r="294" spans="2:7" ht="15" thickBot="1">
      <c r="B294" s="491" t="s">
        <v>607</v>
      </c>
      <c r="C294" s="515">
        <f>C295+C296</f>
        <v>21100</v>
      </c>
      <c r="D294" s="515">
        <f t="shared" ref="D294:F294" si="47">D295+D296</f>
        <v>23649</v>
      </c>
      <c r="E294" s="515">
        <f t="shared" si="47"/>
        <v>24524</v>
      </c>
      <c r="F294" s="515">
        <f t="shared" si="47"/>
        <v>24524</v>
      </c>
    </row>
    <row r="295" spans="2:7" ht="15" thickBot="1">
      <c r="B295" s="493" t="s">
        <v>608</v>
      </c>
      <c r="C295" s="495">
        <f t="shared" ref="C295:F296" si="48">C50+C87+C124</f>
        <v>21100</v>
      </c>
      <c r="D295" s="495">
        <f t="shared" si="48"/>
        <v>23649</v>
      </c>
      <c r="E295" s="495">
        <f t="shared" si="48"/>
        <v>24524</v>
      </c>
      <c r="F295" s="495">
        <f t="shared" si="48"/>
        <v>24524</v>
      </c>
      <c r="G295" s="489"/>
    </row>
    <row r="296" spans="2:7" ht="15" thickBot="1">
      <c r="B296" s="493" t="s">
        <v>636</v>
      </c>
      <c r="C296" s="495">
        <f t="shared" si="48"/>
        <v>0</v>
      </c>
      <c r="D296" s="495">
        <f t="shared" si="48"/>
        <v>0</v>
      </c>
      <c r="E296" s="495">
        <f t="shared" si="48"/>
        <v>0</v>
      </c>
      <c r="F296" s="495">
        <f t="shared" si="48"/>
        <v>0</v>
      </c>
      <c r="G296" s="489"/>
    </row>
    <row r="297" spans="2:7" ht="15" thickBot="1">
      <c r="B297" s="491" t="s">
        <v>610</v>
      </c>
      <c r="C297" s="515">
        <f>C298+C299</f>
        <v>3530</v>
      </c>
      <c r="D297" s="515">
        <f t="shared" ref="D297:F297" si="49">D298+D299</f>
        <v>3935</v>
      </c>
      <c r="E297" s="515">
        <f t="shared" si="49"/>
        <v>3935</v>
      </c>
      <c r="F297" s="515">
        <f t="shared" si="49"/>
        <v>3935</v>
      </c>
      <c r="G297" s="489"/>
    </row>
    <row r="298" spans="2:7" ht="15" thickBot="1">
      <c r="B298" s="493" t="s">
        <v>608</v>
      </c>
      <c r="C298" s="492">
        <f>C53+C90+C127</f>
        <v>3530</v>
      </c>
      <c r="D298" s="492">
        <f>D53+D90+D127</f>
        <v>3935</v>
      </c>
      <c r="E298" s="492">
        <f>E53+E90+E127</f>
        <v>3935</v>
      </c>
      <c r="F298" s="492">
        <f>F53+F90+F127</f>
        <v>3935</v>
      </c>
      <c r="G298" s="489"/>
    </row>
    <row r="299" spans="2:7" ht="15" thickBot="1">
      <c r="B299" s="493" t="s">
        <v>636</v>
      </c>
      <c r="C299" s="495">
        <f>C54+C91+C125</f>
        <v>0</v>
      </c>
      <c r="D299" s="495">
        <f>D54+D91+D125</f>
        <v>0</v>
      </c>
      <c r="E299" s="495">
        <f>E54+E91+E125</f>
        <v>0</v>
      </c>
      <c r="F299" s="495">
        <f>F54+F91+F125</f>
        <v>0</v>
      </c>
    </row>
    <row r="300" spans="2:7" ht="15" thickBot="1">
      <c r="B300" s="491" t="s">
        <v>611</v>
      </c>
      <c r="C300" s="515">
        <f>C301+C302</f>
        <v>7230</v>
      </c>
      <c r="D300" s="515">
        <f t="shared" ref="D300:F300" si="50">D301+D302</f>
        <v>7270</v>
      </c>
      <c r="E300" s="515">
        <f t="shared" si="50"/>
        <v>7270</v>
      </c>
      <c r="F300" s="515">
        <f t="shared" si="50"/>
        <v>7270</v>
      </c>
    </row>
    <row r="301" spans="2:7" ht="15" thickBot="1">
      <c r="B301" s="493" t="s">
        <v>608</v>
      </c>
      <c r="C301" s="495">
        <f t="shared" ref="C301:F302" si="51">C56+C93+C130</f>
        <v>7230</v>
      </c>
      <c r="D301" s="495">
        <f t="shared" si="51"/>
        <v>7270</v>
      </c>
      <c r="E301" s="495">
        <f t="shared" si="51"/>
        <v>7270</v>
      </c>
      <c r="F301" s="495">
        <f t="shared" si="51"/>
        <v>7270</v>
      </c>
      <c r="G301" s="489"/>
    </row>
    <row r="302" spans="2:7" ht="15" thickBot="1">
      <c r="B302" s="493" t="s">
        <v>636</v>
      </c>
      <c r="C302" s="495">
        <f t="shared" si="51"/>
        <v>0</v>
      </c>
      <c r="D302" s="495">
        <f t="shared" si="51"/>
        <v>0</v>
      </c>
      <c r="E302" s="495">
        <f t="shared" si="51"/>
        <v>0</v>
      </c>
      <c r="F302" s="495">
        <f t="shared" si="51"/>
        <v>0</v>
      </c>
    </row>
    <row r="303" spans="2:7" ht="15" thickBot="1">
      <c r="B303" s="491" t="s">
        <v>612</v>
      </c>
      <c r="C303" s="515">
        <f>C304+C305</f>
        <v>0</v>
      </c>
      <c r="D303" s="515">
        <f t="shared" ref="D303:F303" si="52">D304+D305</f>
        <v>0</v>
      </c>
      <c r="E303" s="515">
        <f t="shared" si="52"/>
        <v>0</v>
      </c>
      <c r="F303" s="515">
        <f t="shared" si="52"/>
        <v>0</v>
      </c>
    </row>
    <row r="304" spans="2:7" ht="15" thickBot="1">
      <c r="B304" s="493" t="s">
        <v>608</v>
      </c>
      <c r="C304" s="492">
        <f t="shared" ref="C304:F305" si="53">C59+C96+C133</f>
        <v>0</v>
      </c>
      <c r="D304" s="492">
        <f t="shared" si="53"/>
        <v>0</v>
      </c>
      <c r="E304" s="492">
        <f t="shared" si="53"/>
        <v>0</v>
      </c>
      <c r="F304" s="492">
        <f t="shared" si="53"/>
        <v>0</v>
      </c>
    </row>
    <row r="305" spans="2:6" ht="15" thickBot="1">
      <c r="B305" s="493" t="s">
        <v>636</v>
      </c>
      <c r="C305" s="495">
        <f t="shared" si="53"/>
        <v>0</v>
      </c>
      <c r="D305" s="495">
        <f t="shared" si="53"/>
        <v>0</v>
      </c>
      <c r="E305" s="495">
        <f t="shared" si="53"/>
        <v>0</v>
      </c>
      <c r="F305" s="495">
        <f t="shared" si="53"/>
        <v>0</v>
      </c>
    </row>
    <row r="306" spans="2:6" ht="15" thickBot="1">
      <c r="B306" s="491" t="s">
        <v>613</v>
      </c>
      <c r="C306" s="515">
        <f>C307+C308</f>
        <v>60700</v>
      </c>
      <c r="D306" s="515">
        <f t="shared" ref="D306:F306" si="54">D307+D308</f>
        <v>110700</v>
      </c>
      <c r="E306" s="515">
        <f t="shared" si="54"/>
        <v>60700</v>
      </c>
      <c r="F306" s="515">
        <f t="shared" si="54"/>
        <v>60700</v>
      </c>
    </row>
    <row r="307" spans="2:6" ht="15" thickBot="1">
      <c r="B307" s="493" t="s">
        <v>608</v>
      </c>
      <c r="C307" s="492">
        <f t="shared" ref="C307:F308" si="55">C62+C99+C136</f>
        <v>60700</v>
      </c>
      <c r="D307" s="492">
        <f t="shared" si="55"/>
        <v>110700</v>
      </c>
      <c r="E307" s="492">
        <f t="shared" si="55"/>
        <v>60700</v>
      </c>
      <c r="F307" s="492">
        <f t="shared" si="55"/>
        <v>60700</v>
      </c>
    </row>
    <row r="308" spans="2:6" ht="15" thickBot="1">
      <c r="B308" s="493" t="s">
        <v>636</v>
      </c>
      <c r="C308" s="495">
        <f t="shared" si="55"/>
        <v>0</v>
      </c>
      <c r="D308" s="495">
        <f t="shared" si="55"/>
        <v>0</v>
      </c>
      <c r="E308" s="495">
        <f t="shared" si="55"/>
        <v>0</v>
      </c>
      <c r="F308" s="495">
        <f t="shared" si="55"/>
        <v>0</v>
      </c>
    </row>
    <row r="309" spans="2:6" ht="15" thickBot="1">
      <c r="B309" s="491" t="s">
        <v>614</v>
      </c>
      <c r="C309" s="515">
        <f>C310+C311</f>
        <v>20400</v>
      </c>
      <c r="D309" s="515">
        <f>D310+D311</f>
        <v>20400</v>
      </c>
      <c r="E309" s="515">
        <f t="shared" ref="E309:F309" si="56">E310+E311</f>
        <v>20400</v>
      </c>
      <c r="F309" s="515">
        <f t="shared" si="56"/>
        <v>22400</v>
      </c>
    </row>
    <row r="310" spans="2:6" ht="15" thickBot="1">
      <c r="B310" s="493" t="s">
        <v>608</v>
      </c>
      <c r="C310" s="492">
        <f t="shared" ref="C310:F311" si="57">C65+C102+C139</f>
        <v>20400</v>
      </c>
      <c r="D310" s="492">
        <f t="shared" si="57"/>
        <v>20400</v>
      </c>
      <c r="E310" s="492">
        <f t="shared" si="57"/>
        <v>20400</v>
      </c>
      <c r="F310" s="492">
        <f t="shared" si="57"/>
        <v>22400</v>
      </c>
    </row>
    <row r="311" spans="2:6" ht="15" thickBot="1">
      <c r="B311" s="493" t="s">
        <v>636</v>
      </c>
      <c r="C311" s="495">
        <f t="shared" si="57"/>
        <v>0</v>
      </c>
      <c r="D311" s="495">
        <f t="shared" si="57"/>
        <v>0</v>
      </c>
      <c r="E311" s="495">
        <f t="shared" si="57"/>
        <v>0</v>
      </c>
      <c r="F311" s="495">
        <f t="shared" si="57"/>
        <v>0</v>
      </c>
    </row>
    <row r="312" spans="2:6" ht="15" thickBot="1">
      <c r="B312" s="491" t="s">
        <v>615</v>
      </c>
      <c r="C312" s="515">
        <f>C104+C67</f>
        <v>0</v>
      </c>
      <c r="D312" s="515">
        <f>D104+D67</f>
        <v>0</v>
      </c>
      <c r="E312" s="515">
        <f>E104+E67</f>
        <v>0</v>
      </c>
      <c r="F312" s="515">
        <f>F104+F67</f>
        <v>0</v>
      </c>
    </row>
    <row r="313" spans="2:6" ht="15" thickBot="1">
      <c r="B313" s="493" t="s">
        <v>608</v>
      </c>
      <c r="C313" s="492">
        <f t="shared" ref="C313:F314" si="58">C68+C105+C142</f>
        <v>0</v>
      </c>
      <c r="D313" s="492">
        <f t="shared" si="58"/>
        <v>0</v>
      </c>
      <c r="E313" s="492">
        <f t="shared" si="58"/>
        <v>0</v>
      </c>
      <c r="F313" s="492">
        <f t="shared" si="58"/>
        <v>0</v>
      </c>
    </row>
    <row r="314" spans="2:6" ht="15" thickBot="1">
      <c r="B314" s="493" t="s">
        <v>636</v>
      </c>
      <c r="C314" s="495">
        <f t="shared" si="58"/>
        <v>0</v>
      </c>
      <c r="D314" s="495">
        <f t="shared" si="58"/>
        <v>0</v>
      </c>
      <c r="E314" s="495">
        <f t="shared" si="58"/>
        <v>0</v>
      </c>
      <c r="F314" s="495">
        <f t="shared" si="58"/>
        <v>0</v>
      </c>
    </row>
    <row r="315" spans="2:6" ht="15" thickBot="1">
      <c r="B315" s="491" t="s">
        <v>637</v>
      </c>
      <c r="C315" s="515">
        <f>C316+C317+C318+C319</f>
        <v>0</v>
      </c>
      <c r="D315" s="515">
        <f t="shared" ref="D315:F315" si="59">D316+D317+D318+D319</f>
        <v>0</v>
      </c>
      <c r="E315" s="515">
        <f t="shared" si="59"/>
        <v>0</v>
      </c>
      <c r="F315" s="515">
        <f t="shared" si="59"/>
        <v>0</v>
      </c>
    </row>
    <row r="316" spans="2:6" ht="15" thickBot="1">
      <c r="B316" s="493" t="s">
        <v>608</v>
      </c>
      <c r="C316" s="492">
        <f>C165+C190+C215+C241+C270</f>
        <v>0</v>
      </c>
      <c r="D316" s="492">
        <f t="shared" ref="D316:F316" si="60">D165+D190+D215+D241+D270</f>
        <v>0</v>
      </c>
      <c r="E316" s="492">
        <f t="shared" si="60"/>
        <v>0</v>
      </c>
      <c r="F316" s="492">
        <f t="shared" si="60"/>
        <v>0</v>
      </c>
    </row>
    <row r="317" spans="2:6" ht="15" thickBot="1">
      <c r="B317" s="493" t="s">
        <v>630</v>
      </c>
      <c r="C317" s="492">
        <f t="shared" ref="C317:F317" si="61">C166+C191+C216+C242+C271</f>
        <v>0</v>
      </c>
      <c r="D317" s="492">
        <f t="shared" si="61"/>
        <v>0</v>
      </c>
      <c r="E317" s="492">
        <f t="shared" si="61"/>
        <v>0</v>
      </c>
      <c r="F317" s="492">
        <f t="shared" si="61"/>
        <v>0</v>
      </c>
    </row>
    <row r="318" spans="2:6" ht="15" thickBot="1">
      <c r="B318" s="493" t="s">
        <v>631</v>
      </c>
      <c r="C318" s="492">
        <f t="shared" ref="C318:F318" si="62">C167+C192+C217+C243+C272</f>
        <v>0</v>
      </c>
      <c r="D318" s="492">
        <f t="shared" si="62"/>
        <v>0</v>
      </c>
      <c r="E318" s="492">
        <f t="shared" si="62"/>
        <v>0</v>
      </c>
      <c r="F318" s="492">
        <f t="shared" si="62"/>
        <v>0</v>
      </c>
    </row>
    <row r="319" spans="2:6" ht="15" thickBot="1">
      <c r="B319" s="493" t="s">
        <v>632</v>
      </c>
      <c r="C319" s="492">
        <f t="shared" ref="C319:F319" si="63">C168+C193+C218+C244+C273</f>
        <v>0</v>
      </c>
      <c r="D319" s="492">
        <f t="shared" si="63"/>
        <v>0</v>
      </c>
      <c r="E319" s="492">
        <f t="shared" si="63"/>
        <v>0</v>
      </c>
      <c r="F319" s="492">
        <f t="shared" si="63"/>
        <v>0</v>
      </c>
    </row>
    <row r="320" spans="2:6" ht="15" thickBot="1">
      <c r="B320" s="491" t="s">
        <v>638</v>
      </c>
      <c r="C320" s="515">
        <f>C321+C322+C323+C324</f>
        <v>50000</v>
      </c>
      <c r="D320" s="515">
        <f t="shared" ref="D320:F320" si="64">D321+D322+D323+D324</f>
        <v>50000</v>
      </c>
      <c r="E320" s="515">
        <f t="shared" si="64"/>
        <v>50000</v>
      </c>
      <c r="F320" s="515">
        <f t="shared" si="64"/>
        <v>50000</v>
      </c>
    </row>
    <row r="321" spans="2:6" ht="15" thickBot="1">
      <c r="B321" s="493" t="s">
        <v>608</v>
      </c>
      <c r="C321" s="492">
        <f>C170+C195+C220+C246+C275</f>
        <v>50000</v>
      </c>
      <c r="D321" s="492">
        <f t="shared" ref="D321:F321" si="65">D170+D195+D220+D246+D275</f>
        <v>50000</v>
      </c>
      <c r="E321" s="492">
        <f t="shared" si="65"/>
        <v>50000</v>
      </c>
      <c r="F321" s="492">
        <f t="shared" si="65"/>
        <v>50000</v>
      </c>
    </row>
    <row r="322" spans="2:6" ht="15" thickBot="1">
      <c r="B322" s="493" t="s">
        <v>630</v>
      </c>
      <c r="C322" s="492">
        <f t="shared" ref="C322:F324" si="66">C171+C196+C221+C247+C276</f>
        <v>0</v>
      </c>
      <c r="D322" s="492">
        <f t="shared" si="66"/>
        <v>0</v>
      </c>
      <c r="E322" s="492">
        <f t="shared" si="66"/>
        <v>0</v>
      </c>
      <c r="F322" s="492">
        <f t="shared" si="66"/>
        <v>0</v>
      </c>
    </row>
    <row r="323" spans="2:6" ht="15" thickBot="1">
      <c r="B323" s="493" t="s">
        <v>631</v>
      </c>
      <c r="C323" s="492">
        <f t="shared" si="66"/>
        <v>0</v>
      </c>
      <c r="D323" s="492">
        <f t="shared" si="66"/>
        <v>0</v>
      </c>
      <c r="E323" s="492">
        <f t="shared" si="66"/>
        <v>0</v>
      </c>
      <c r="F323" s="492">
        <f t="shared" si="66"/>
        <v>0</v>
      </c>
    </row>
    <row r="324" spans="2:6" ht="15" thickBot="1">
      <c r="B324" s="493" t="s">
        <v>632</v>
      </c>
      <c r="C324" s="492">
        <f t="shared" si="66"/>
        <v>0</v>
      </c>
      <c r="D324" s="492">
        <f t="shared" si="66"/>
        <v>0</v>
      </c>
      <c r="E324" s="492">
        <f t="shared" si="66"/>
        <v>0</v>
      </c>
      <c r="F324" s="492">
        <f t="shared" si="66"/>
        <v>0</v>
      </c>
    </row>
    <row r="325" spans="2:6" ht="15" thickBot="1">
      <c r="B325" s="497" t="s">
        <v>617</v>
      </c>
      <c r="C325" s="498">
        <f>IF(C293-C292=0,0,"Error")</f>
        <v>0</v>
      </c>
      <c r="D325" s="498">
        <f>IF(D293-D292=0,0,"Error")</f>
        <v>0</v>
      </c>
      <c r="E325" s="498">
        <f>IF(E293-E292=0,0,"Error")</f>
        <v>0</v>
      </c>
      <c r="F325" s="498">
        <f>IF(F293-F292=0,0,"Error")</f>
        <v>0</v>
      </c>
    </row>
    <row r="326" spans="2:6">
      <c r="B326" s="516"/>
      <c r="C326" s="517"/>
      <c r="D326" s="517"/>
      <c r="E326" s="517"/>
      <c r="F326" s="517"/>
    </row>
  </sheetData>
  <mergeCells count="72">
    <mergeCell ref="B283:B284"/>
    <mergeCell ref="E254:F254"/>
    <mergeCell ref="C255:F255"/>
    <mergeCell ref="C256:F256"/>
    <mergeCell ref="C257:F257"/>
    <mergeCell ref="B258:B259"/>
    <mergeCell ref="B266:F266"/>
    <mergeCell ref="B267:B268"/>
    <mergeCell ref="E280:F280"/>
    <mergeCell ref="C281:F281"/>
    <mergeCell ref="C282:F282"/>
    <mergeCell ref="C253:F253"/>
    <mergeCell ref="B203:B204"/>
    <mergeCell ref="B211:F211"/>
    <mergeCell ref="B212:B213"/>
    <mergeCell ref="C225:F225"/>
    <mergeCell ref="C227:F227"/>
    <mergeCell ref="C228:F228"/>
    <mergeCell ref="B229:B230"/>
    <mergeCell ref="B237:F237"/>
    <mergeCell ref="B238:B239"/>
    <mergeCell ref="B251:F251"/>
    <mergeCell ref="B252:F252"/>
    <mergeCell ref="C202:F202"/>
    <mergeCell ref="C152:F152"/>
    <mergeCell ref="B153:B154"/>
    <mergeCell ref="B161:F161"/>
    <mergeCell ref="B162:B163"/>
    <mergeCell ref="E175:F175"/>
    <mergeCell ref="C176:F176"/>
    <mergeCell ref="C177:F177"/>
    <mergeCell ref="B178:B179"/>
    <mergeCell ref="B186:F186"/>
    <mergeCell ref="B187:B188"/>
    <mergeCell ref="C201:F201"/>
    <mergeCell ref="C150:F150"/>
    <mergeCell ref="C151:F151"/>
    <mergeCell ref="B84:B85"/>
    <mergeCell ref="C109:F109"/>
    <mergeCell ref="C110:F110"/>
    <mergeCell ref="C111:F111"/>
    <mergeCell ref="B112:B113"/>
    <mergeCell ref="B120:F120"/>
    <mergeCell ref="B121:B122"/>
    <mergeCell ref="B146:F146"/>
    <mergeCell ref="B147:F147"/>
    <mergeCell ref="C148:F148"/>
    <mergeCell ref="E149:F149"/>
    <mergeCell ref="B83:F83"/>
    <mergeCell ref="B34:F34"/>
    <mergeCell ref="C35:F35"/>
    <mergeCell ref="C36:F36"/>
    <mergeCell ref="C37:F37"/>
    <mergeCell ref="B38:B39"/>
    <mergeCell ref="B46:F46"/>
    <mergeCell ref="B47:B48"/>
    <mergeCell ref="C72:F72"/>
    <mergeCell ref="C73:F73"/>
    <mergeCell ref="C74:F74"/>
    <mergeCell ref="B75:B76"/>
    <mergeCell ref="B33:F33"/>
    <mergeCell ref="B2:G2"/>
    <mergeCell ref="B3:F3"/>
    <mergeCell ref="C5:F5"/>
    <mergeCell ref="C6:F6"/>
    <mergeCell ref="C7:F7"/>
    <mergeCell ref="B8:F8"/>
    <mergeCell ref="B9:F11"/>
    <mergeCell ref="C12:F12"/>
    <mergeCell ref="B13:B14"/>
    <mergeCell ref="C29:F29"/>
    <mergeCell ref="B30:F30"/>
  </mergeCells>
  <pageMargins left="0.7" right="0.7" top="0.75" bottom="0.75" header="0.3" footer="0.3"/>
  <pageSetup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485"/>
  <sheetViews>
    <sheetView view="pageBreakPreview" topLeftCell="A432" zoomScale="60" zoomScaleNormal="100" workbookViewId="0">
      <selection activeCell="P469" sqref="P469"/>
    </sheetView>
  </sheetViews>
  <sheetFormatPr defaultColWidth="9.125" defaultRowHeight="14.25"/>
  <cols>
    <col min="1" max="1" width="13.625" style="520" customWidth="1"/>
    <col min="2" max="2" width="26.125" style="520" customWidth="1"/>
    <col min="3" max="3" width="14.125" style="520" customWidth="1"/>
    <col min="4" max="4" width="16.875" style="520" customWidth="1"/>
    <col min="5" max="5" width="12.25" style="520" bestFit="1" customWidth="1"/>
    <col min="6" max="6" width="17.875" style="520" customWidth="1"/>
    <col min="7" max="7" width="21.375" style="520" customWidth="1"/>
    <col min="8" max="8" width="19" style="520" bestFit="1" customWidth="1"/>
    <col min="9" max="9" width="21.625" style="520" bestFit="1" customWidth="1"/>
    <col min="10" max="10" width="11" style="520" customWidth="1"/>
    <col min="11" max="11" width="11" style="520" bestFit="1" customWidth="1"/>
    <col min="12" max="16384" width="9.125" style="520"/>
  </cols>
  <sheetData>
    <row r="2" spans="1:8" ht="18" customHeight="1">
      <c r="A2" s="518" t="s">
        <v>576</v>
      </c>
      <c r="B2" s="518"/>
      <c r="C2" s="518"/>
      <c r="D2" s="518"/>
      <c r="E2" s="518"/>
      <c r="F2" s="518"/>
      <c r="G2" s="518"/>
      <c r="H2" s="519"/>
    </row>
    <row r="3" spans="1:8" ht="15.75">
      <c r="A3" s="521"/>
      <c r="B3" s="2696" t="s">
        <v>577</v>
      </c>
      <c r="C3" s="2696"/>
      <c r="D3" s="2696"/>
      <c r="E3" s="2696"/>
      <c r="F3" s="2696"/>
      <c r="G3" s="521"/>
    </row>
    <row r="4" spans="1:8" ht="16.5" thickBot="1">
      <c r="A4" s="522"/>
      <c r="B4" s="522"/>
      <c r="C4" s="522"/>
      <c r="D4" s="522"/>
      <c r="E4" s="522"/>
      <c r="F4" s="522"/>
      <c r="G4" s="522"/>
    </row>
    <row r="5" spans="1:8" ht="32.25" thickBot="1">
      <c r="A5" s="522"/>
      <c r="B5" s="523" t="s">
        <v>6</v>
      </c>
      <c r="C5" s="2697" t="s">
        <v>921</v>
      </c>
      <c r="D5" s="2697"/>
      <c r="E5" s="2697"/>
      <c r="F5" s="2697"/>
      <c r="G5" s="522"/>
    </row>
    <row r="6" spans="1:8" ht="16.5" thickBot="1">
      <c r="A6" s="522"/>
      <c r="B6" s="523" t="s">
        <v>8</v>
      </c>
      <c r="C6" s="2698" t="s">
        <v>922</v>
      </c>
      <c r="D6" s="2699"/>
      <c r="E6" s="2699"/>
      <c r="F6" s="2700"/>
      <c r="G6" s="522"/>
    </row>
    <row r="7" spans="1:8" ht="32.25" thickBot="1">
      <c r="A7" s="522"/>
      <c r="B7" s="523" t="s">
        <v>10</v>
      </c>
      <c r="C7" s="2701" t="s">
        <v>580</v>
      </c>
      <c r="D7" s="2702"/>
      <c r="E7" s="2702"/>
      <c r="F7" s="2703"/>
      <c r="G7" s="524"/>
    </row>
    <row r="8" spans="1:8" ht="20.25" customHeight="1" thickBot="1">
      <c r="A8" s="522"/>
      <c r="B8" s="2704" t="s">
        <v>12</v>
      </c>
      <c r="C8" s="2705"/>
      <c r="D8" s="2705"/>
      <c r="E8" s="2705"/>
      <c r="F8" s="2706"/>
      <c r="G8" s="522"/>
    </row>
    <row r="9" spans="1:8" ht="68.25" customHeight="1" thickBot="1">
      <c r="A9" s="522"/>
      <c r="B9" s="2707" t="s">
        <v>923</v>
      </c>
      <c r="C9" s="2708"/>
      <c r="D9" s="2708"/>
      <c r="E9" s="2708"/>
      <c r="F9" s="2709"/>
      <c r="G9" s="522"/>
    </row>
    <row r="10" spans="1:8" ht="23.25" customHeight="1" thickBot="1">
      <c r="A10" s="522"/>
      <c r="B10" s="2707"/>
      <c r="C10" s="2708"/>
      <c r="D10" s="2708"/>
      <c r="E10" s="2708"/>
      <c r="F10" s="2709"/>
      <c r="G10" s="522"/>
    </row>
    <row r="11" spans="1:8" ht="16.5" thickBot="1">
      <c r="A11" s="522"/>
      <c r="B11" s="2707"/>
      <c r="C11" s="2708"/>
      <c r="D11" s="2708"/>
      <c r="E11" s="2708"/>
      <c r="F11" s="2709"/>
      <c r="G11" s="522"/>
    </row>
    <row r="12" spans="1:8" ht="65.25" customHeight="1" thickBot="1">
      <c r="A12" s="522"/>
      <c r="B12" s="525" t="s">
        <v>14</v>
      </c>
      <c r="C12" s="2727" t="s">
        <v>924</v>
      </c>
      <c r="D12" s="2714"/>
      <c r="E12" s="2714"/>
      <c r="F12" s="2715"/>
      <c r="G12" s="522"/>
    </row>
    <row r="13" spans="1:8" ht="15.75">
      <c r="A13" s="522"/>
      <c r="B13" s="2722" t="s">
        <v>583</v>
      </c>
      <c r="C13" s="526">
        <v>2023</v>
      </c>
      <c r="D13" s="526">
        <v>2024</v>
      </c>
      <c r="E13" s="526">
        <v>2025</v>
      </c>
      <c r="F13" s="526">
        <v>2026</v>
      </c>
      <c r="G13" s="522"/>
    </row>
    <row r="14" spans="1:8" ht="16.5" thickBot="1">
      <c r="A14" s="522"/>
      <c r="B14" s="2723"/>
      <c r="C14" s="528" t="s">
        <v>22</v>
      </c>
      <c r="D14" s="528" t="s">
        <v>23</v>
      </c>
      <c r="E14" s="528" t="s">
        <v>23</v>
      </c>
      <c r="F14" s="528" t="s">
        <v>23</v>
      </c>
      <c r="G14" s="522"/>
    </row>
    <row r="15" spans="1:8" ht="38.25" customHeight="1" thickBot="1">
      <c r="A15" s="522"/>
      <c r="B15" s="529" t="s">
        <v>925</v>
      </c>
      <c r="C15" s="530">
        <v>543</v>
      </c>
      <c r="D15" s="530">
        <v>570</v>
      </c>
      <c r="E15" s="530">
        <v>590</v>
      </c>
      <c r="F15" s="530">
        <v>610</v>
      </c>
      <c r="G15" s="522"/>
    </row>
    <row r="16" spans="1:8" ht="63.75" customHeight="1" thickBot="1">
      <c r="A16" s="524"/>
      <c r="B16" s="529" t="s">
        <v>926</v>
      </c>
      <c r="C16" s="531" t="s">
        <v>927</v>
      </c>
      <c r="D16" s="532" t="s">
        <v>928</v>
      </c>
      <c r="E16" s="532" t="s">
        <v>928</v>
      </c>
      <c r="F16" s="532" t="s">
        <v>928</v>
      </c>
      <c r="G16" s="522"/>
    </row>
    <row r="17" spans="1:13" ht="48" customHeight="1" thickBot="1">
      <c r="A17" s="522"/>
      <c r="B17" s="529" t="s">
        <v>929</v>
      </c>
      <c r="C17" s="533">
        <v>0.79</v>
      </c>
      <c r="D17" s="534">
        <v>0.8</v>
      </c>
      <c r="E17" s="534">
        <v>0.81</v>
      </c>
      <c r="F17" s="534">
        <v>0.82</v>
      </c>
      <c r="G17" s="522"/>
    </row>
    <row r="18" spans="1:13" ht="59.25" customHeight="1" thickBot="1">
      <c r="A18" s="522"/>
      <c r="B18" s="535" t="s">
        <v>588</v>
      </c>
      <c r="C18" s="2728" t="s">
        <v>930</v>
      </c>
      <c r="D18" s="2729"/>
      <c r="E18" s="2729"/>
      <c r="F18" s="2730"/>
      <c r="G18" s="522"/>
    </row>
    <row r="19" spans="1:13" ht="16.5" thickBot="1">
      <c r="A19" s="522"/>
      <c r="B19" s="2701" t="s">
        <v>590</v>
      </c>
      <c r="C19" s="2702"/>
      <c r="D19" s="2702"/>
      <c r="E19" s="2702"/>
      <c r="F19" s="2703"/>
      <c r="G19" s="522"/>
    </row>
    <row r="20" spans="1:13" ht="49.5" customHeight="1" thickBot="1">
      <c r="A20" s="522"/>
      <c r="B20" s="529" t="s">
        <v>931</v>
      </c>
      <c r="C20" s="536">
        <v>11</v>
      </c>
      <c r="D20" s="536">
        <v>11</v>
      </c>
      <c r="E20" s="536">
        <v>11</v>
      </c>
      <c r="F20" s="536">
        <v>11</v>
      </c>
      <c r="G20" s="522"/>
    </row>
    <row r="21" spans="1:13" ht="48" thickBot="1">
      <c r="A21" s="522"/>
      <c r="B21" s="529" t="s">
        <v>932</v>
      </c>
      <c r="C21" s="536">
        <v>11</v>
      </c>
      <c r="D21" s="536">
        <v>11</v>
      </c>
      <c r="E21" s="536">
        <v>11</v>
      </c>
      <c r="F21" s="536">
        <v>11</v>
      </c>
      <c r="G21" s="522"/>
    </row>
    <row r="22" spans="1:13" ht="60.75" customHeight="1" thickBot="1">
      <c r="A22" s="522"/>
      <c r="B22" s="529" t="s">
        <v>933</v>
      </c>
      <c r="C22" s="537" t="s">
        <v>934</v>
      </c>
      <c r="D22" s="537" t="s">
        <v>934</v>
      </c>
      <c r="E22" s="537" t="s">
        <v>934</v>
      </c>
      <c r="F22" s="537" t="s">
        <v>934</v>
      </c>
      <c r="G22" s="522"/>
    </row>
    <row r="23" spans="1:13" ht="50.25" customHeight="1" thickBot="1">
      <c r="A23" s="522"/>
      <c r="B23" s="529" t="s">
        <v>935</v>
      </c>
      <c r="C23" s="538">
        <v>370</v>
      </c>
      <c r="D23" s="539">
        <v>380</v>
      </c>
      <c r="E23" s="539">
        <v>390</v>
      </c>
      <c r="F23" s="540">
        <v>400</v>
      </c>
      <c r="G23" s="522"/>
    </row>
    <row r="24" spans="1:13" ht="16.5" thickBot="1">
      <c r="A24" s="522"/>
      <c r="B24" s="2731" t="s">
        <v>595</v>
      </c>
      <c r="C24" s="2732"/>
      <c r="D24" s="2732"/>
      <c r="E24" s="2732"/>
      <c r="F24" s="2733"/>
      <c r="G24" s="522"/>
    </row>
    <row r="25" spans="1:13" ht="21.75" customHeight="1" thickBot="1">
      <c r="A25" s="522"/>
      <c r="B25" s="2710" t="s">
        <v>596</v>
      </c>
      <c r="C25" s="2711"/>
      <c r="D25" s="2711"/>
      <c r="E25" s="2711"/>
      <c r="F25" s="2712"/>
      <c r="G25" s="522"/>
    </row>
    <row r="26" spans="1:13" ht="19.5" customHeight="1" thickBot="1">
      <c r="A26" s="522"/>
      <c r="B26" s="541" t="s">
        <v>597</v>
      </c>
      <c r="C26" s="2713" t="s">
        <v>936</v>
      </c>
      <c r="D26" s="2714"/>
      <c r="E26" s="2714"/>
      <c r="F26" s="2715"/>
      <c r="G26" s="522"/>
    </row>
    <row r="27" spans="1:13" ht="58.5" customHeight="1" thickBot="1">
      <c r="A27" s="522"/>
      <c r="B27" s="542" t="s">
        <v>599</v>
      </c>
      <c r="C27" s="2716" t="s">
        <v>937</v>
      </c>
      <c r="D27" s="2717"/>
      <c r="E27" s="2717"/>
      <c r="F27" s="2718"/>
      <c r="G27" s="522"/>
    </row>
    <row r="28" spans="1:13" ht="16.5" thickBot="1">
      <c r="A28" s="522"/>
      <c r="B28" s="543" t="s">
        <v>21</v>
      </c>
      <c r="C28" s="2719"/>
      <c r="D28" s="2720"/>
      <c r="E28" s="2720"/>
      <c r="F28" s="2721"/>
      <c r="G28" s="522"/>
    </row>
    <row r="29" spans="1:13" ht="15.75">
      <c r="A29" s="522"/>
      <c r="B29" s="2722"/>
      <c r="C29" s="544">
        <v>2023</v>
      </c>
      <c r="D29" s="544">
        <v>2024</v>
      </c>
      <c r="E29" s="544">
        <v>2025</v>
      </c>
      <c r="F29" s="544">
        <v>2026</v>
      </c>
      <c r="G29" s="522"/>
    </row>
    <row r="30" spans="1:13" ht="16.5" thickBot="1">
      <c r="A30" s="522"/>
      <c r="B30" s="2723"/>
      <c r="C30" s="545" t="s">
        <v>22</v>
      </c>
      <c r="D30" s="545" t="s">
        <v>23</v>
      </c>
      <c r="E30" s="545" t="s">
        <v>23</v>
      </c>
      <c r="F30" s="545" t="s">
        <v>23</v>
      </c>
      <c r="G30" s="522"/>
      <c r="I30" s="546"/>
      <c r="J30" s="546"/>
      <c r="K30" s="546"/>
      <c r="L30" s="546"/>
      <c r="M30" s="546"/>
    </row>
    <row r="31" spans="1:13" ht="16.5" thickBot="1">
      <c r="A31" s="522"/>
      <c r="B31" s="543" t="s">
        <v>33</v>
      </c>
      <c r="C31" s="582">
        <v>1</v>
      </c>
      <c r="D31" s="582">
        <v>1</v>
      </c>
      <c r="E31" s="582">
        <v>1</v>
      </c>
      <c r="F31" s="582">
        <v>1</v>
      </c>
      <c r="G31" s="522"/>
    </row>
    <row r="32" spans="1:13" ht="16.5" thickBot="1">
      <c r="A32" s="522"/>
      <c r="B32" s="543" t="s">
        <v>602</v>
      </c>
      <c r="C32" s="547">
        <v>186212</v>
      </c>
      <c r="D32" s="547">
        <v>223283</v>
      </c>
      <c r="E32" s="547">
        <v>225147</v>
      </c>
      <c r="F32" s="547">
        <v>221147</v>
      </c>
      <c r="G32" s="522"/>
    </row>
    <row r="33" spans="1:7" ht="26.25" customHeight="1" thickBot="1">
      <c r="A33" s="522"/>
      <c r="B33" s="543" t="s">
        <v>603</v>
      </c>
      <c r="C33" s="547">
        <f>C32/C31</f>
        <v>186212</v>
      </c>
      <c r="D33" s="547">
        <f t="shared" ref="D33:F33" si="0">D32/D31</f>
        <v>223283</v>
      </c>
      <c r="E33" s="547">
        <f t="shared" si="0"/>
        <v>225147</v>
      </c>
      <c r="F33" s="547">
        <f t="shared" si="0"/>
        <v>221147</v>
      </c>
      <c r="G33" s="522"/>
    </row>
    <row r="34" spans="1:7" ht="21" customHeight="1" thickBot="1">
      <c r="A34" s="522"/>
      <c r="B34" s="543" t="s">
        <v>604</v>
      </c>
      <c r="C34" s="527" t="s">
        <v>627</v>
      </c>
      <c r="D34" s="548">
        <f>D31/C31-1</f>
        <v>0</v>
      </c>
      <c r="E34" s="548">
        <f t="shared" ref="E34:F36" si="1">E31/D31-1</f>
        <v>0</v>
      </c>
      <c r="F34" s="548">
        <f t="shared" si="1"/>
        <v>0</v>
      </c>
      <c r="G34" s="522"/>
    </row>
    <row r="35" spans="1:7" ht="21" customHeight="1" thickBot="1">
      <c r="A35" s="522"/>
      <c r="B35" s="543" t="s">
        <v>605</v>
      </c>
      <c r="C35" s="527" t="s">
        <v>627</v>
      </c>
      <c r="D35" s="548">
        <f>D32/C32-1</f>
        <v>0.19907954374583814</v>
      </c>
      <c r="E35" s="548">
        <f t="shared" si="1"/>
        <v>8.3481501054716301E-3</v>
      </c>
      <c r="F35" s="548">
        <f t="shared" si="1"/>
        <v>-1.776617054635421E-2</v>
      </c>
      <c r="G35" s="522"/>
    </row>
    <row r="36" spans="1:7" ht="32.25" thickBot="1">
      <c r="A36" s="522"/>
      <c r="B36" s="543" t="s">
        <v>47</v>
      </c>
      <c r="C36" s="527" t="s">
        <v>627</v>
      </c>
      <c r="D36" s="548">
        <f>D33/C33-1</f>
        <v>0.19907954374583814</v>
      </c>
      <c r="E36" s="548">
        <f t="shared" si="1"/>
        <v>8.3481501054716301E-3</v>
      </c>
      <c r="F36" s="548">
        <f t="shared" si="1"/>
        <v>-1.776617054635421E-2</v>
      </c>
      <c r="G36" s="522"/>
    </row>
    <row r="37" spans="1:7" ht="27" customHeight="1" thickBot="1">
      <c r="A37" s="522"/>
      <c r="B37" s="2724" t="s">
        <v>688</v>
      </c>
      <c r="C37" s="2725"/>
      <c r="D37" s="2725"/>
      <c r="E37" s="2725"/>
      <c r="F37" s="2726"/>
      <c r="G37" s="522"/>
    </row>
    <row r="38" spans="1:7" ht="15.75">
      <c r="A38" s="522"/>
      <c r="B38" s="2722"/>
      <c r="C38" s="544">
        <v>2023</v>
      </c>
      <c r="D38" s="544">
        <v>2024</v>
      </c>
      <c r="E38" s="544">
        <v>2025</v>
      </c>
      <c r="F38" s="544">
        <v>2026</v>
      </c>
      <c r="G38" s="522"/>
    </row>
    <row r="39" spans="1:7" ht="16.5" thickBot="1">
      <c r="A39" s="522"/>
      <c r="B39" s="2723"/>
      <c r="C39" s="545" t="s">
        <v>22</v>
      </c>
      <c r="D39" s="545" t="s">
        <v>23</v>
      </c>
      <c r="E39" s="545" t="s">
        <v>23</v>
      </c>
      <c r="F39" s="545" t="s">
        <v>23</v>
      </c>
      <c r="G39" s="522"/>
    </row>
    <row r="40" spans="1:7" ht="16.5" thickBot="1">
      <c r="A40" s="522"/>
      <c r="B40" s="549" t="s">
        <v>607</v>
      </c>
      <c r="C40" s="550">
        <f>C41+C42</f>
        <v>134541</v>
      </c>
      <c r="D40" s="550">
        <f t="shared" ref="D40:F40" si="2">D41+D42</f>
        <v>166940</v>
      </c>
      <c r="E40" s="550">
        <f t="shared" si="2"/>
        <v>169393</v>
      </c>
      <c r="F40" s="550">
        <f t="shared" si="2"/>
        <v>169393</v>
      </c>
      <c r="G40" s="522"/>
    </row>
    <row r="41" spans="1:7" ht="16.5" thickBot="1">
      <c r="A41" s="522"/>
      <c r="B41" s="551" t="s">
        <v>608</v>
      </c>
      <c r="C41" s="552">
        <v>134541</v>
      </c>
      <c r="D41" s="552">
        <v>166940</v>
      </c>
      <c r="E41" s="552">
        <v>169393</v>
      </c>
      <c r="F41" s="552">
        <v>169393</v>
      </c>
      <c r="G41" s="522"/>
    </row>
    <row r="42" spans="1:7" ht="16.5" thickBot="1">
      <c r="A42" s="522"/>
      <c r="B42" s="551" t="s">
        <v>609</v>
      </c>
      <c r="C42" s="552">
        <v>0</v>
      </c>
      <c r="D42" s="552">
        <v>0</v>
      </c>
      <c r="E42" s="552">
        <v>0</v>
      </c>
      <c r="F42" s="552">
        <v>0</v>
      </c>
      <c r="G42" s="522"/>
    </row>
    <row r="43" spans="1:7" ht="32.25" thickBot="1">
      <c r="A43" s="522"/>
      <c r="B43" s="549" t="s">
        <v>610</v>
      </c>
      <c r="C43" s="550">
        <f>C44+C45</f>
        <v>25819</v>
      </c>
      <c r="D43" s="550">
        <f t="shared" ref="D43:F43" si="3">D44+D45</f>
        <v>27821</v>
      </c>
      <c r="E43" s="550">
        <f t="shared" si="3"/>
        <v>27821</v>
      </c>
      <c r="F43" s="550">
        <f t="shared" si="3"/>
        <v>27821</v>
      </c>
      <c r="G43" s="522"/>
    </row>
    <row r="44" spans="1:7" ht="16.5" thickBot="1">
      <c r="A44" s="522"/>
      <c r="B44" s="551" t="s">
        <v>608</v>
      </c>
      <c r="C44" s="552">
        <v>25819</v>
      </c>
      <c r="D44" s="552">
        <v>27821</v>
      </c>
      <c r="E44" s="552">
        <v>27821</v>
      </c>
      <c r="F44" s="552">
        <v>27821</v>
      </c>
      <c r="G44" s="522"/>
    </row>
    <row r="45" spans="1:7" ht="16.5" thickBot="1">
      <c r="A45" s="522"/>
      <c r="B45" s="551" t="s">
        <v>609</v>
      </c>
      <c r="C45" s="552">
        <v>0</v>
      </c>
      <c r="D45" s="552">
        <v>0</v>
      </c>
      <c r="E45" s="552">
        <v>0</v>
      </c>
      <c r="F45" s="552">
        <v>0</v>
      </c>
      <c r="G45" s="522"/>
    </row>
    <row r="46" spans="1:7" ht="16.5" thickBot="1">
      <c r="A46" s="522"/>
      <c r="B46" s="549" t="s">
        <v>611</v>
      </c>
      <c r="C46" s="550">
        <f>C47+C48</f>
        <v>25552</v>
      </c>
      <c r="D46" s="550">
        <f t="shared" ref="D46:F46" si="4">D47+D48</f>
        <v>28522</v>
      </c>
      <c r="E46" s="550">
        <f t="shared" si="4"/>
        <v>27933</v>
      </c>
      <c r="F46" s="550">
        <f t="shared" si="4"/>
        <v>23933</v>
      </c>
      <c r="G46" s="522"/>
    </row>
    <row r="47" spans="1:7" ht="16.5" thickBot="1">
      <c r="A47" s="522"/>
      <c r="B47" s="551" t="s">
        <v>608</v>
      </c>
      <c r="C47" s="552">
        <v>25552</v>
      </c>
      <c r="D47" s="552">
        <v>28522</v>
      </c>
      <c r="E47" s="552">
        <v>27933</v>
      </c>
      <c r="F47" s="552">
        <v>23933</v>
      </c>
      <c r="G47" s="522"/>
    </row>
    <row r="48" spans="1:7" ht="16.5" thickBot="1">
      <c r="A48" s="522"/>
      <c r="B48" s="551" t="s">
        <v>609</v>
      </c>
      <c r="C48" s="552">
        <v>0</v>
      </c>
      <c r="D48" s="552">
        <v>0</v>
      </c>
      <c r="E48" s="552">
        <v>0</v>
      </c>
      <c r="F48" s="552">
        <v>0</v>
      </c>
      <c r="G48" s="522"/>
    </row>
    <row r="49" spans="1:13" ht="24.75" customHeight="1" thickBot="1">
      <c r="A49" s="522"/>
      <c r="B49" s="549" t="s">
        <v>612</v>
      </c>
      <c r="C49" s="552">
        <v>0</v>
      </c>
      <c r="D49" s="552">
        <v>0</v>
      </c>
      <c r="E49" s="552">
        <v>0</v>
      </c>
      <c r="F49" s="552">
        <v>0</v>
      </c>
      <c r="G49" s="522"/>
    </row>
    <row r="50" spans="1:13" ht="16.5" thickBot="1">
      <c r="A50" s="522"/>
      <c r="B50" s="551" t="s">
        <v>608</v>
      </c>
      <c r="C50" s="552">
        <v>0</v>
      </c>
      <c r="D50" s="552">
        <v>0</v>
      </c>
      <c r="E50" s="552">
        <v>0</v>
      </c>
      <c r="F50" s="552">
        <v>0</v>
      </c>
      <c r="G50" s="522"/>
    </row>
    <row r="51" spans="1:13" ht="12.75" customHeight="1" thickBot="1">
      <c r="A51" s="522"/>
      <c r="B51" s="551" t="s">
        <v>609</v>
      </c>
      <c r="C51" s="552">
        <v>0</v>
      </c>
      <c r="D51" s="552">
        <v>0</v>
      </c>
      <c r="E51" s="552">
        <v>0</v>
      </c>
      <c r="F51" s="552">
        <v>0</v>
      </c>
      <c r="G51" s="522"/>
    </row>
    <row r="52" spans="1:13" ht="15" customHeight="1" thickBot="1">
      <c r="A52" s="522"/>
      <c r="B52" s="549" t="s">
        <v>613</v>
      </c>
      <c r="C52" s="552">
        <v>0</v>
      </c>
      <c r="D52" s="552">
        <v>0</v>
      </c>
      <c r="E52" s="552">
        <v>0</v>
      </c>
      <c r="F52" s="552">
        <v>0</v>
      </c>
      <c r="G52" s="522"/>
    </row>
    <row r="53" spans="1:13" ht="16.5" thickBot="1">
      <c r="A53" s="522"/>
      <c r="B53" s="551" t="s">
        <v>608</v>
      </c>
      <c r="C53" s="552">
        <v>0</v>
      </c>
      <c r="D53" s="552">
        <v>0</v>
      </c>
      <c r="E53" s="552">
        <v>0</v>
      </c>
      <c r="F53" s="552">
        <v>0</v>
      </c>
      <c r="G53" s="522"/>
    </row>
    <row r="54" spans="1:13" ht="16.5" thickBot="1">
      <c r="A54" s="522"/>
      <c r="B54" s="551" t="s">
        <v>609</v>
      </c>
      <c r="C54" s="552">
        <v>0</v>
      </c>
      <c r="D54" s="552">
        <v>0</v>
      </c>
      <c r="E54" s="552">
        <v>0</v>
      </c>
      <c r="F54" s="552">
        <v>0</v>
      </c>
      <c r="G54" s="522"/>
    </row>
    <row r="55" spans="1:13" ht="16.5" thickBot="1">
      <c r="A55" s="522"/>
      <c r="B55" s="549" t="s">
        <v>614</v>
      </c>
      <c r="C55" s="552">
        <v>0</v>
      </c>
      <c r="D55" s="552">
        <v>0</v>
      </c>
      <c r="E55" s="552">
        <v>0</v>
      </c>
      <c r="F55" s="552">
        <v>0</v>
      </c>
      <c r="G55" s="522"/>
    </row>
    <row r="56" spans="1:13" ht="16.5" thickBot="1">
      <c r="A56" s="522"/>
      <c r="B56" s="551" t="s">
        <v>608</v>
      </c>
      <c r="C56" s="552">
        <v>0</v>
      </c>
      <c r="D56" s="552">
        <v>0</v>
      </c>
      <c r="E56" s="552">
        <v>0</v>
      </c>
      <c r="F56" s="552">
        <v>0</v>
      </c>
      <c r="G56" s="522"/>
      <c r="I56" s="546"/>
      <c r="J56" s="546"/>
      <c r="K56" s="546"/>
      <c r="L56" s="546"/>
      <c r="M56" s="546"/>
    </row>
    <row r="57" spans="1:13" ht="16.5" thickBot="1">
      <c r="A57" s="522"/>
      <c r="B57" s="551" t="s">
        <v>609</v>
      </c>
      <c r="C57" s="552">
        <v>0</v>
      </c>
      <c r="D57" s="552">
        <v>0</v>
      </c>
      <c r="E57" s="552">
        <v>0</v>
      </c>
      <c r="F57" s="552">
        <v>0</v>
      </c>
      <c r="G57" s="522"/>
    </row>
    <row r="58" spans="1:13" ht="32.25" thickBot="1">
      <c r="A58" s="522"/>
      <c r="B58" s="549" t="s">
        <v>615</v>
      </c>
      <c r="C58" s="550">
        <f>C59+C60</f>
        <v>300</v>
      </c>
      <c r="D58" s="552">
        <f t="shared" ref="D58:F58" si="5">D59+D60</f>
        <v>0</v>
      </c>
      <c r="E58" s="552">
        <f t="shared" si="5"/>
        <v>0</v>
      </c>
      <c r="F58" s="552">
        <f t="shared" si="5"/>
        <v>0</v>
      </c>
      <c r="G58" s="522"/>
    </row>
    <row r="59" spans="1:13" ht="15.75" customHeight="1" thickBot="1">
      <c r="A59" s="522"/>
      <c r="B59" s="551" t="s">
        <v>608</v>
      </c>
      <c r="C59" s="552">
        <v>300</v>
      </c>
      <c r="D59" s="552"/>
      <c r="E59" s="552"/>
      <c r="F59" s="552"/>
      <c r="G59" s="522"/>
    </row>
    <row r="60" spans="1:13" ht="18.75" customHeight="1" thickBot="1">
      <c r="A60" s="522"/>
      <c r="B60" s="551" t="s">
        <v>609</v>
      </c>
      <c r="C60" s="552"/>
      <c r="D60" s="552"/>
      <c r="E60" s="552"/>
      <c r="F60" s="552"/>
      <c r="G60" s="522"/>
    </row>
    <row r="61" spans="1:13" ht="36.75" customHeight="1" thickBot="1">
      <c r="A61" s="522"/>
      <c r="B61" s="553" t="s">
        <v>616</v>
      </c>
      <c r="C61" s="552">
        <f>C58+C55+C52+C49+C46+C43+C40</f>
        <v>186212</v>
      </c>
      <c r="D61" s="552">
        <f t="shared" ref="D61:F61" si="6">D58+D55+D52+D49+D46+D43+D40</f>
        <v>223283</v>
      </c>
      <c r="E61" s="552">
        <f t="shared" si="6"/>
        <v>225147</v>
      </c>
      <c r="F61" s="552">
        <f t="shared" si="6"/>
        <v>221147</v>
      </c>
      <c r="G61" s="522"/>
    </row>
    <row r="62" spans="1:13" ht="22.5" customHeight="1" thickBot="1">
      <c r="A62" s="522"/>
      <c r="B62" s="554" t="s">
        <v>617</v>
      </c>
      <c r="C62" s="555">
        <f>IF(C61-C32=0,0,"Error")</f>
        <v>0</v>
      </c>
      <c r="D62" s="555">
        <f>IF(D61-D32=0,0,"Error")</f>
        <v>0</v>
      </c>
      <c r="E62" s="555">
        <f>IF(E61-E32=0,0,"Error")</f>
        <v>0</v>
      </c>
      <c r="F62" s="555">
        <f>IF(F61-F32=0,0,"Error")</f>
        <v>0</v>
      </c>
      <c r="G62" s="522"/>
    </row>
    <row r="63" spans="1:13" ht="16.5" thickBot="1">
      <c r="A63" s="522"/>
      <c r="B63" s="2710" t="s">
        <v>618</v>
      </c>
      <c r="C63" s="2711"/>
      <c r="D63" s="2711"/>
      <c r="E63" s="2711"/>
      <c r="F63" s="2712"/>
      <c r="G63" s="522"/>
    </row>
    <row r="64" spans="1:13" ht="34.5" customHeight="1" thickBot="1">
      <c r="A64" s="522"/>
      <c r="B64" s="2710" t="s">
        <v>728</v>
      </c>
      <c r="C64" s="2711"/>
      <c r="D64" s="2711"/>
      <c r="E64" s="2711"/>
      <c r="F64" s="2712"/>
      <c r="G64" s="522"/>
    </row>
    <row r="65" spans="1:7" ht="33.75" customHeight="1" thickBot="1">
      <c r="A65" s="522"/>
      <c r="B65" s="556" t="s">
        <v>620</v>
      </c>
      <c r="C65" s="2734" t="s">
        <v>177</v>
      </c>
      <c r="D65" s="2737"/>
      <c r="E65" s="2735"/>
      <c r="F65" s="2736"/>
      <c r="G65" s="522"/>
    </row>
    <row r="66" spans="1:7" ht="48" thickBot="1">
      <c r="A66" s="522"/>
      <c r="B66" s="541" t="s">
        <v>622</v>
      </c>
      <c r="C66" s="557"/>
      <c r="D66" s="558" t="s">
        <v>624</v>
      </c>
      <c r="E66" s="2738" t="s">
        <v>939</v>
      </c>
      <c r="F66" s="2739"/>
      <c r="G66" s="522"/>
    </row>
    <row r="67" spans="1:7" ht="16.5" thickBot="1">
      <c r="A67" s="522"/>
      <c r="B67" s="559"/>
      <c r="C67" s="2734"/>
      <c r="D67" s="2740"/>
      <c r="E67" s="2735"/>
      <c r="F67" s="2736"/>
      <c r="G67" s="522"/>
    </row>
    <row r="68" spans="1:7" ht="23.25" customHeight="1" thickBot="1">
      <c r="A68" s="522"/>
      <c r="B68" s="543" t="s">
        <v>599</v>
      </c>
      <c r="C68" s="2701" t="s">
        <v>940</v>
      </c>
      <c r="D68" s="2702"/>
      <c r="E68" s="2702"/>
      <c r="F68" s="2703"/>
      <c r="G68" s="522"/>
    </row>
    <row r="69" spans="1:7" ht="12.75" customHeight="1" thickBot="1">
      <c r="A69" s="522"/>
      <c r="B69" s="543" t="s">
        <v>21</v>
      </c>
      <c r="C69" s="2719" t="s">
        <v>938</v>
      </c>
      <c r="D69" s="2720"/>
      <c r="E69" s="2720"/>
      <c r="F69" s="2721"/>
      <c r="G69" s="522"/>
    </row>
    <row r="70" spans="1:7" ht="26.25" customHeight="1">
      <c r="A70" s="522"/>
      <c r="B70" s="2722"/>
      <c r="C70" s="544">
        <v>2023</v>
      </c>
      <c r="D70" s="544">
        <v>2024</v>
      </c>
      <c r="E70" s="544">
        <v>2025</v>
      </c>
      <c r="F70" s="544">
        <v>2026</v>
      </c>
      <c r="G70" s="522"/>
    </row>
    <row r="71" spans="1:7" ht="26.25" customHeight="1" thickBot="1">
      <c r="A71" s="522"/>
      <c r="B71" s="2723"/>
      <c r="C71" s="545" t="s">
        <v>22</v>
      </c>
      <c r="D71" s="545" t="s">
        <v>23</v>
      </c>
      <c r="E71" s="545" t="s">
        <v>23</v>
      </c>
      <c r="F71" s="545" t="s">
        <v>23</v>
      </c>
      <c r="G71" s="522"/>
    </row>
    <row r="72" spans="1:7" ht="22.5" customHeight="1" thickBot="1">
      <c r="A72" s="522"/>
      <c r="B72" s="543" t="s">
        <v>33</v>
      </c>
      <c r="C72" s="547">
        <v>1</v>
      </c>
      <c r="D72" s="547">
        <v>0</v>
      </c>
      <c r="E72" s="547">
        <v>0</v>
      </c>
      <c r="F72" s="547">
        <v>0</v>
      </c>
      <c r="G72" s="522"/>
    </row>
    <row r="73" spans="1:7" ht="15.75" customHeight="1" thickBot="1">
      <c r="A73" s="522"/>
      <c r="B73" s="543" t="s">
        <v>602</v>
      </c>
      <c r="C73" s="560">
        <v>764.37599999999998</v>
      </c>
      <c r="D73" s="547">
        <v>0</v>
      </c>
      <c r="E73" s="547">
        <v>0</v>
      </c>
      <c r="F73" s="547">
        <v>0</v>
      </c>
      <c r="G73" s="522"/>
    </row>
    <row r="74" spans="1:7" ht="16.5" thickBot="1">
      <c r="A74" s="522"/>
      <c r="B74" s="543" t="s">
        <v>603</v>
      </c>
      <c r="C74" s="560">
        <f>C73</f>
        <v>764.37599999999998</v>
      </c>
      <c r="D74" s="547">
        <f t="shared" ref="D74:F74" si="7">D73</f>
        <v>0</v>
      </c>
      <c r="E74" s="547">
        <f t="shared" si="7"/>
        <v>0</v>
      </c>
      <c r="F74" s="547">
        <f t="shared" si="7"/>
        <v>0</v>
      </c>
      <c r="G74" s="522"/>
    </row>
    <row r="75" spans="1:7" ht="15.75" customHeight="1" thickBot="1">
      <c r="A75" s="522"/>
      <c r="B75" s="543" t="s">
        <v>604</v>
      </c>
      <c r="C75" s="527" t="s">
        <v>627</v>
      </c>
      <c r="D75" s="548">
        <f>D72/C72-1</f>
        <v>-1</v>
      </c>
      <c r="E75" s="548">
        <v>0</v>
      </c>
      <c r="F75" s="548">
        <v>0</v>
      </c>
      <c r="G75" s="522"/>
    </row>
    <row r="76" spans="1:7" ht="16.5" thickBot="1">
      <c r="A76" s="522"/>
      <c r="B76" s="543" t="s">
        <v>605</v>
      </c>
      <c r="C76" s="527" t="s">
        <v>627</v>
      </c>
      <c r="D76" s="548">
        <f>D73/C73-1</f>
        <v>-1</v>
      </c>
      <c r="E76" s="548">
        <v>0</v>
      </c>
      <c r="F76" s="548">
        <v>0</v>
      </c>
      <c r="G76" s="522"/>
    </row>
    <row r="77" spans="1:7" ht="32.25" thickBot="1">
      <c r="A77" s="522"/>
      <c r="B77" s="543" t="s">
        <v>47</v>
      </c>
      <c r="C77" s="527" t="s">
        <v>627</v>
      </c>
      <c r="D77" s="548">
        <f>D74/C74-1</f>
        <v>-1</v>
      </c>
      <c r="E77" s="548">
        <v>0</v>
      </c>
      <c r="F77" s="548">
        <v>0</v>
      </c>
      <c r="G77" s="522"/>
    </row>
    <row r="78" spans="1:7" ht="16.5" thickBot="1">
      <c r="A78" s="522"/>
      <c r="B78" s="2724" t="s">
        <v>688</v>
      </c>
      <c r="C78" s="2725"/>
      <c r="D78" s="2725"/>
      <c r="E78" s="2725"/>
      <c r="F78" s="2726"/>
      <c r="G78" s="522"/>
    </row>
    <row r="79" spans="1:7" ht="15.75">
      <c r="A79" s="522"/>
      <c r="B79" s="2722"/>
      <c r="C79" s="544">
        <v>2023</v>
      </c>
      <c r="D79" s="544">
        <v>2024</v>
      </c>
      <c r="E79" s="544">
        <v>2025</v>
      </c>
      <c r="F79" s="544">
        <v>2026</v>
      </c>
      <c r="G79" s="522"/>
    </row>
    <row r="80" spans="1:7" ht="16.5" thickBot="1">
      <c r="A80" s="522"/>
      <c r="B80" s="2723"/>
      <c r="C80" s="545" t="s">
        <v>22</v>
      </c>
      <c r="D80" s="545" t="s">
        <v>23</v>
      </c>
      <c r="E80" s="545" t="s">
        <v>23</v>
      </c>
      <c r="F80" s="545" t="s">
        <v>23</v>
      </c>
      <c r="G80" s="522"/>
    </row>
    <row r="81" spans="1:7" ht="20.25" customHeight="1" thickBot="1">
      <c r="A81" s="522"/>
      <c r="B81" s="549" t="s">
        <v>629</v>
      </c>
      <c r="C81" s="550">
        <v>0</v>
      </c>
      <c r="D81" s="550">
        <v>0</v>
      </c>
      <c r="E81" s="550">
        <v>0</v>
      </c>
      <c r="F81" s="550">
        <v>0</v>
      </c>
      <c r="G81" s="522"/>
    </row>
    <row r="82" spans="1:7" ht="23.25" customHeight="1" thickBot="1">
      <c r="A82" s="522"/>
      <c r="B82" s="551" t="s">
        <v>608</v>
      </c>
      <c r="C82" s="552">
        <v>0</v>
      </c>
      <c r="D82" s="552">
        <v>0</v>
      </c>
      <c r="E82" s="552">
        <v>0</v>
      </c>
      <c r="F82" s="552">
        <v>0</v>
      </c>
      <c r="G82" s="522"/>
    </row>
    <row r="83" spans="1:7" ht="16.5" thickBot="1">
      <c r="A83" s="522"/>
      <c r="B83" s="551" t="s">
        <v>630</v>
      </c>
      <c r="C83" s="552">
        <v>0</v>
      </c>
      <c r="D83" s="552">
        <v>0</v>
      </c>
      <c r="E83" s="552">
        <v>0</v>
      </c>
      <c r="F83" s="552">
        <v>0</v>
      </c>
      <c r="G83" s="522"/>
    </row>
    <row r="84" spans="1:7" ht="16.5" thickBot="1">
      <c r="A84" s="522"/>
      <c r="B84" s="551" t="s">
        <v>631</v>
      </c>
      <c r="C84" s="552">
        <v>0</v>
      </c>
      <c r="D84" s="552">
        <v>0</v>
      </c>
      <c r="E84" s="552">
        <v>0</v>
      </c>
      <c r="F84" s="552">
        <v>0</v>
      </c>
      <c r="G84" s="522"/>
    </row>
    <row r="85" spans="1:7" ht="15.75" customHeight="1" thickBot="1">
      <c r="A85" s="522"/>
      <c r="B85" s="551" t="s">
        <v>632</v>
      </c>
      <c r="C85" s="552">
        <v>0</v>
      </c>
      <c r="D85" s="552">
        <v>0</v>
      </c>
      <c r="E85" s="552">
        <v>0</v>
      </c>
      <c r="F85" s="552">
        <v>0</v>
      </c>
      <c r="G85" s="522"/>
    </row>
    <row r="86" spans="1:7" ht="16.5" thickBot="1">
      <c r="A86" s="522"/>
      <c r="B86" s="549" t="s">
        <v>633</v>
      </c>
      <c r="C86" s="561">
        <f>C87+C88+C89+C90</f>
        <v>764.37599999999998</v>
      </c>
      <c r="D86" s="550">
        <f t="shared" ref="D86:F86" si="8">D87+D88+D89+D90</f>
        <v>0</v>
      </c>
      <c r="E86" s="550">
        <f t="shared" si="8"/>
        <v>0</v>
      </c>
      <c r="F86" s="550">
        <f t="shared" si="8"/>
        <v>0</v>
      </c>
      <c r="G86" s="522"/>
    </row>
    <row r="87" spans="1:7" ht="16.5" thickBot="1">
      <c r="A87" s="522"/>
      <c r="B87" s="551" t="s">
        <v>608</v>
      </c>
      <c r="C87" s="562">
        <v>764.37599999999998</v>
      </c>
      <c r="D87" s="563">
        <v>0</v>
      </c>
      <c r="E87" s="552">
        <v>0</v>
      </c>
      <c r="F87" s="552">
        <v>0</v>
      </c>
      <c r="G87" s="522"/>
    </row>
    <row r="88" spans="1:7" ht="16.5" thickBot="1">
      <c r="A88" s="522"/>
      <c r="B88" s="551" t="s">
        <v>630</v>
      </c>
      <c r="C88" s="552">
        <v>0</v>
      </c>
      <c r="D88" s="552">
        <v>0</v>
      </c>
      <c r="E88" s="552">
        <v>0</v>
      </c>
      <c r="F88" s="552">
        <v>0</v>
      </c>
      <c r="G88" s="522"/>
    </row>
    <row r="89" spans="1:7" ht="16.5" thickBot="1">
      <c r="A89" s="522"/>
      <c r="B89" s="551" t="s">
        <v>631</v>
      </c>
      <c r="C89" s="552">
        <v>0</v>
      </c>
      <c r="D89" s="552">
        <v>0</v>
      </c>
      <c r="E89" s="552">
        <v>0</v>
      </c>
      <c r="F89" s="552">
        <v>0</v>
      </c>
      <c r="G89" s="522"/>
    </row>
    <row r="90" spans="1:7" ht="16.5" thickBot="1">
      <c r="A90" s="522"/>
      <c r="B90" s="551" t="s">
        <v>632</v>
      </c>
      <c r="C90" s="552">
        <v>0</v>
      </c>
      <c r="D90" s="552">
        <v>0</v>
      </c>
      <c r="E90" s="552">
        <v>0</v>
      </c>
      <c r="F90" s="552">
        <v>0</v>
      </c>
      <c r="G90" s="522"/>
    </row>
    <row r="91" spans="1:7" ht="16.5" thickBot="1">
      <c r="A91" s="522"/>
      <c r="B91" s="553" t="s">
        <v>616</v>
      </c>
      <c r="C91" s="562">
        <f>C81+C86</f>
        <v>764.37599999999998</v>
      </c>
      <c r="D91" s="552">
        <f t="shared" ref="D91:F91" si="9">D81+D86</f>
        <v>0</v>
      </c>
      <c r="E91" s="552">
        <f t="shared" si="9"/>
        <v>0</v>
      </c>
      <c r="F91" s="552">
        <f t="shared" si="9"/>
        <v>0</v>
      </c>
      <c r="G91" s="522"/>
    </row>
    <row r="92" spans="1:7" ht="37.5" customHeight="1" thickBot="1">
      <c r="A92" s="522"/>
      <c r="B92" s="564" t="s">
        <v>827</v>
      </c>
      <c r="C92" s="2734" t="str">
        <f>E66</f>
        <v>M870290</v>
      </c>
      <c r="D92" s="2735"/>
      <c r="E92" s="2735"/>
      <c r="F92" s="2736"/>
      <c r="G92" s="522"/>
    </row>
    <row r="93" spans="1:7" ht="33.75" customHeight="1" thickBot="1">
      <c r="A93" s="522"/>
      <c r="B93" s="556" t="s">
        <v>620</v>
      </c>
      <c r="C93" s="2734" t="s">
        <v>941</v>
      </c>
      <c r="D93" s="2737"/>
      <c r="E93" s="2735"/>
      <c r="F93" s="2736"/>
      <c r="G93" s="522"/>
    </row>
    <row r="94" spans="1:7" ht="48" thickBot="1">
      <c r="A94" s="522"/>
      <c r="B94" s="541" t="s">
        <v>873</v>
      </c>
      <c r="C94" s="557"/>
      <c r="D94" s="558" t="s">
        <v>624</v>
      </c>
      <c r="E94" s="2738" t="s">
        <v>879</v>
      </c>
      <c r="F94" s="2739"/>
      <c r="G94" s="522"/>
    </row>
    <row r="95" spans="1:7" ht="16.5" thickBot="1">
      <c r="A95" s="522"/>
      <c r="B95" s="559"/>
      <c r="C95" s="2734"/>
      <c r="D95" s="2740"/>
      <c r="E95" s="2735"/>
      <c r="F95" s="2736"/>
      <c r="G95" s="522"/>
    </row>
    <row r="96" spans="1:7" ht="30" customHeight="1" thickBot="1">
      <c r="A96" s="522"/>
      <c r="B96" s="543" t="s">
        <v>599</v>
      </c>
      <c r="C96" s="2701" t="s">
        <v>942</v>
      </c>
      <c r="D96" s="2702"/>
      <c r="E96" s="2702"/>
      <c r="F96" s="2703"/>
      <c r="G96" s="522"/>
    </row>
    <row r="97" spans="1:7" ht="16.5" thickBot="1">
      <c r="A97" s="522"/>
      <c r="B97" s="543" t="s">
        <v>21</v>
      </c>
      <c r="C97" s="2719" t="s">
        <v>938</v>
      </c>
      <c r="D97" s="2720"/>
      <c r="E97" s="2720"/>
      <c r="F97" s="2721"/>
      <c r="G97" s="522"/>
    </row>
    <row r="98" spans="1:7" ht="26.25" customHeight="1">
      <c r="A98" s="522"/>
      <c r="B98" s="2722"/>
      <c r="C98" s="544">
        <v>2023</v>
      </c>
      <c r="D98" s="544">
        <v>2024</v>
      </c>
      <c r="E98" s="544">
        <v>2025</v>
      </c>
      <c r="F98" s="544">
        <v>2026</v>
      </c>
      <c r="G98" s="522"/>
    </row>
    <row r="99" spans="1:7" ht="26.25" customHeight="1" thickBot="1">
      <c r="A99" s="522"/>
      <c r="B99" s="2723"/>
      <c r="C99" s="545" t="s">
        <v>22</v>
      </c>
      <c r="D99" s="545" t="s">
        <v>23</v>
      </c>
      <c r="E99" s="545" t="s">
        <v>23</v>
      </c>
      <c r="F99" s="545" t="s">
        <v>23</v>
      </c>
      <c r="G99" s="522"/>
    </row>
    <row r="100" spans="1:7" ht="22.5" customHeight="1" thickBot="1">
      <c r="A100" s="522"/>
      <c r="B100" s="543" t="s">
        <v>33</v>
      </c>
      <c r="C100" s="547">
        <v>1</v>
      </c>
      <c r="D100" s="547">
        <v>0</v>
      </c>
      <c r="E100" s="547">
        <v>0</v>
      </c>
      <c r="F100" s="547">
        <v>0</v>
      </c>
      <c r="G100" s="522"/>
    </row>
    <row r="101" spans="1:7" ht="15.75" customHeight="1" thickBot="1">
      <c r="A101" s="522"/>
      <c r="B101" s="543" t="s">
        <v>602</v>
      </c>
      <c r="C101" s="560">
        <v>123.892</v>
      </c>
      <c r="D101" s="547">
        <v>0</v>
      </c>
      <c r="E101" s="547">
        <v>0</v>
      </c>
      <c r="F101" s="547">
        <v>0</v>
      </c>
      <c r="G101" s="522"/>
    </row>
    <row r="102" spans="1:7" ht="16.5" thickBot="1">
      <c r="A102" s="522"/>
      <c r="B102" s="543" t="s">
        <v>603</v>
      </c>
      <c r="C102" s="560">
        <f>C101</f>
        <v>123.892</v>
      </c>
      <c r="D102" s="547">
        <f t="shared" ref="D102:F102" si="10">D101</f>
        <v>0</v>
      </c>
      <c r="E102" s="547">
        <f t="shared" si="10"/>
        <v>0</v>
      </c>
      <c r="F102" s="547">
        <f t="shared" si="10"/>
        <v>0</v>
      </c>
      <c r="G102" s="522"/>
    </row>
    <row r="103" spans="1:7" ht="15.75" customHeight="1" thickBot="1">
      <c r="A103" s="522"/>
      <c r="B103" s="543" t="s">
        <v>604</v>
      </c>
      <c r="C103" s="527" t="s">
        <v>627</v>
      </c>
      <c r="D103" s="548">
        <f>D100/C100-1</f>
        <v>-1</v>
      </c>
      <c r="E103" s="548">
        <v>0</v>
      </c>
      <c r="F103" s="548">
        <v>0</v>
      </c>
      <c r="G103" s="522"/>
    </row>
    <row r="104" spans="1:7" ht="16.5" thickBot="1">
      <c r="A104" s="522"/>
      <c r="B104" s="543" t="s">
        <v>605</v>
      </c>
      <c r="C104" s="527" t="s">
        <v>627</v>
      </c>
      <c r="D104" s="548">
        <f>D101/C101-1</f>
        <v>-1</v>
      </c>
      <c r="E104" s="548">
        <v>0</v>
      </c>
      <c r="F104" s="548">
        <v>0</v>
      </c>
      <c r="G104" s="522"/>
    </row>
    <row r="105" spans="1:7" ht="32.25" thickBot="1">
      <c r="A105" s="522"/>
      <c r="B105" s="543" t="s">
        <v>47</v>
      </c>
      <c r="C105" s="527" t="s">
        <v>627</v>
      </c>
      <c r="D105" s="548">
        <f>D102/C102-1</f>
        <v>-1</v>
      </c>
      <c r="E105" s="548">
        <v>0</v>
      </c>
      <c r="F105" s="548">
        <v>0</v>
      </c>
      <c r="G105" s="522"/>
    </row>
    <row r="106" spans="1:7" ht="16.5" thickBot="1">
      <c r="A106" s="522"/>
      <c r="B106" s="2724" t="s">
        <v>698</v>
      </c>
      <c r="C106" s="2725"/>
      <c r="D106" s="2725"/>
      <c r="E106" s="2725"/>
      <c r="F106" s="2726"/>
      <c r="G106" s="522"/>
    </row>
    <row r="107" spans="1:7" ht="15.75">
      <c r="A107" s="522"/>
      <c r="B107" s="2722"/>
      <c r="C107" s="544">
        <v>2023</v>
      </c>
      <c r="D107" s="544">
        <v>2024</v>
      </c>
      <c r="E107" s="544">
        <v>2025</v>
      </c>
      <c r="F107" s="544">
        <v>2026</v>
      </c>
      <c r="G107" s="522"/>
    </row>
    <row r="108" spans="1:7" ht="16.5" thickBot="1">
      <c r="A108" s="522"/>
      <c r="B108" s="2723"/>
      <c r="C108" s="545" t="s">
        <v>22</v>
      </c>
      <c r="D108" s="545" t="s">
        <v>23</v>
      </c>
      <c r="E108" s="545" t="s">
        <v>23</v>
      </c>
      <c r="F108" s="545" t="s">
        <v>23</v>
      </c>
      <c r="G108" s="522"/>
    </row>
    <row r="109" spans="1:7" ht="20.25" customHeight="1" thickBot="1">
      <c r="A109" s="522"/>
      <c r="B109" s="549" t="s">
        <v>629</v>
      </c>
      <c r="C109" s="550">
        <v>0</v>
      </c>
      <c r="D109" s="550">
        <v>0</v>
      </c>
      <c r="E109" s="550">
        <v>0</v>
      </c>
      <c r="F109" s="550">
        <v>0</v>
      </c>
      <c r="G109" s="522"/>
    </row>
    <row r="110" spans="1:7" ht="23.25" customHeight="1" thickBot="1">
      <c r="A110" s="522"/>
      <c r="B110" s="551" t="s">
        <v>608</v>
      </c>
      <c r="C110" s="552">
        <v>0</v>
      </c>
      <c r="D110" s="552">
        <v>0</v>
      </c>
      <c r="E110" s="552">
        <v>0</v>
      </c>
      <c r="F110" s="552">
        <v>0</v>
      </c>
      <c r="G110" s="522"/>
    </row>
    <row r="111" spans="1:7" ht="16.5" thickBot="1">
      <c r="A111" s="522"/>
      <c r="B111" s="551" t="s">
        <v>630</v>
      </c>
      <c r="C111" s="552">
        <v>0</v>
      </c>
      <c r="D111" s="552">
        <v>0</v>
      </c>
      <c r="E111" s="552">
        <v>0</v>
      </c>
      <c r="F111" s="552">
        <v>0</v>
      </c>
      <c r="G111" s="522"/>
    </row>
    <row r="112" spans="1:7" ht="16.5" thickBot="1">
      <c r="A112" s="522"/>
      <c r="B112" s="551" t="s">
        <v>631</v>
      </c>
      <c r="C112" s="552">
        <v>0</v>
      </c>
      <c r="D112" s="552">
        <v>0</v>
      </c>
      <c r="E112" s="552">
        <v>0</v>
      </c>
      <c r="F112" s="552">
        <v>0</v>
      </c>
      <c r="G112" s="522"/>
    </row>
    <row r="113" spans="1:7" ht="15.75" customHeight="1" thickBot="1">
      <c r="A113" s="522"/>
      <c r="B113" s="551" t="s">
        <v>632</v>
      </c>
      <c r="C113" s="552">
        <v>0</v>
      </c>
      <c r="D113" s="552">
        <v>0</v>
      </c>
      <c r="E113" s="552">
        <v>0</v>
      </c>
      <c r="F113" s="552">
        <v>0</v>
      </c>
      <c r="G113" s="522"/>
    </row>
    <row r="114" spans="1:7" ht="16.5" thickBot="1">
      <c r="A114" s="522"/>
      <c r="B114" s="549" t="s">
        <v>633</v>
      </c>
      <c r="C114" s="561">
        <f>C115+C116+C117+C118</f>
        <v>123.892</v>
      </c>
      <c r="D114" s="550">
        <f t="shared" ref="D114:F114" si="11">D115+D116+D117+D118</f>
        <v>0</v>
      </c>
      <c r="E114" s="550">
        <f t="shared" si="11"/>
        <v>0</v>
      </c>
      <c r="F114" s="550">
        <f t="shared" si="11"/>
        <v>0</v>
      </c>
      <c r="G114" s="522"/>
    </row>
    <row r="115" spans="1:7" ht="16.5" thickBot="1">
      <c r="A115" s="522"/>
      <c r="B115" s="551" t="s">
        <v>608</v>
      </c>
      <c r="C115" s="562">
        <v>123.892</v>
      </c>
      <c r="D115" s="563">
        <v>0</v>
      </c>
      <c r="E115" s="552">
        <v>0</v>
      </c>
      <c r="F115" s="552">
        <v>0</v>
      </c>
      <c r="G115" s="522"/>
    </row>
    <row r="116" spans="1:7" ht="16.5" thickBot="1">
      <c r="A116" s="522"/>
      <c r="B116" s="551" t="s">
        <v>630</v>
      </c>
      <c r="C116" s="552">
        <v>0</v>
      </c>
      <c r="D116" s="552">
        <v>0</v>
      </c>
      <c r="E116" s="552">
        <v>0</v>
      </c>
      <c r="F116" s="552">
        <v>0</v>
      </c>
      <c r="G116" s="522"/>
    </row>
    <row r="117" spans="1:7" ht="16.5" thickBot="1">
      <c r="A117" s="522"/>
      <c r="B117" s="551" t="s">
        <v>631</v>
      </c>
      <c r="C117" s="552">
        <v>0</v>
      </c>
      <c r="D117" s="552">
        <v>0</v>
      </c>
      <c r="E117" s="552">
        <v>0</v>
      </c>
      <c r="F117" s="552">
        <v>0</v>
      </c>
      <c r="G117" s="522"/>
    </row>
    <row r="118" spans="1:7" ht="16.5" thickBot="1">
      <c r="A118" s="522"/>
      <c r="B118" s="551" t="s">
        <v>632</v>
      </c>
      <c r="C118" s="552">
        <v>0</v>
      </c>
      <c r="D118" s="552">
        <v>0</v>
      </c>
      <c r="E118" s="552">
        <v>0</v>
      </c>
      <c r="F118" s="552">
        <v>0</v>
      </c>
      <c r="G118" s="522"/>
    </row>
    <row r="119" spans="1:7" ht="22.5" customHeight="1" thickBot="1">
      <c r="A119" s="522"/>
      <c r="B119" s="553" t="s">
        <v>660</v>
      </c>
      <c r="C119" s="562">
        <f>C109+C114</f>
        <v>123.892</v>
      </c>
      <c r="D119" s="552">
        <f t="shared" ref="D119:F119" si="12">D109+D114</f>
        <v>0</v>
      </c>
      <c r="E119" s="552">
        <f t="shared" si="12"/>
        <v>0</v>
      </c>
      <c r="F119" s="552">
        <f t="shared" si="12"/>
        <v>0</v>
      </c>
      <c r="G119" s="522"/>
    </row>
    <row r="120" spans="1:7" ht="37.5" customHeight="1" thickBot="1">
      <c r="A120" s="522"/>
      <c r="B120" s="564" t="s">
        <v>827</v>
      </c>
      <c r="C120" s="2734" t="str">
        <f>E94</f>
        <v>M870150</v>
      </c>
      <c r="D120" s="2735"/>
      <c r="E120" s="2735"/>
      <c r="F120" s="2736"/>
      <c r="G120" s="522"/>
    </row>
    <row r="121" spans="1:7" ht="33.75" customHeight="1" thickBot="1">
      <c r="A121" s="522"/>
      <c r="B121" s="556" t="s">
        <v>620</v>
      </c>
      <c r="C121" s="2734" t="s">
        <v>943</v>
      </c>
      <c r="D121" s="2737"/>
      <c r="E121" s="2735"/>
      <c r="F121" s="2736"/>
      <c r="G121" s="522"/>
    </row>
    <row r="122" spans="1:7" ht="48" thickBot="1">
      <c r="A122" s="522"/>
      <c r="B122" s="541" t="s">
        <v>877</v>
      </c>
      <c r="C122" s="557"/>
      <c r="D122" s="558" t="s">
        <v>624</v>
      </c>
      <c r="E122" s="2738" t="s">
        <v>875</v>
      </c>
      <c r="F122" s="2739"/>
      <c r="G122" s="522"/>
    </row>
    <row r="123" spans="1:7" ht="16.5" thickBot="1">
      <c r="A123" s="522"/>
      <c r="B123" s="559"/>
      <c r="C123" s="2734"/>
      <c r="D123" s="2740"/>
      <c r="E123" s="2735"/>
      <c r="F123" s="2736"/>
      <c r="G123" s="522"/>
    </row>
    <row r="124" spans="1:7" ht="30" customHeight="1" thickBot="1">
      <c r="A124" s="522"/>
      <c r="B124" s="543" t="s">
        <v>599</v>
      </c>
      <c r="C124" s="2701" t="s">
        <v>944</v>
      </c>
      <c r="D124" s="2702"/>
      <c r="E124" s="2702"/>
      <c r="F124" s="2703"/>
      <c r="G124" s="522"/>
    </row>
    <row r="125" spans="1:7" ht="16.5" thickBot="1">
      <c r="A125" s="522"/>
      <c r="B125" s="543" t="s">
        <v>21</v>
      </c>
      <c r="C125" s="2719" t="s">
        <v>938</v>
      </c>
      <c r="D125" s="2720"/>
      <c r="E125" s="2720"/>
      <c r="F125" s="2721"/>
      <c r="G125" s="522"/>
    </row>
    <row r="126" spans="1:7" ht="26.25" customHeight="1">
      <c r="A126" s="522"/>
      <c r="B126" s="2722"/>
      <c r="C126" s="544">
        <v>2023</v>
      </c>
      <c r="D126" s="544">
        <v>2024</v>
      </c>
      <c r="E126" s="544">
        <v>2025</v>
      </c>
      <c r="F126" s="544">
        <v>2026</v>
      </c>
      <c r="G126" s="522"/>
    </row>
    <row r="127" spans="1:7" ht="26.25" customHeight="1" thickBot="1">
      <c r="A127" s="522"/>
      <c r="B127" s="2723"/>
      <c r="C127" s="545" t="s">
        <v>22</v>
      </c>
      <c r="D127" s="545" t="s">
        <v>23</v>
      </c>
      <c r="E127" s="545" t="s">
        <v>23</v>
      </c>
      <c r="F127" s="545" t="s">
        <v>23</v>
      </c>
      <c r="G127" s="522"/>
    </row>
    <row r="128" spans="1:7" ht="22.5" customHeight="1" thickBot="1">
      <c r="A128" s="522"/>
      <c r="B128" s="543" t="s">
        <v>33</v>
      </c>
      <c r="C128" s="547">
        <v>1</v>
      </c>
      <c r="D128" s="547">
        <v>1</v>
      </c>
      <c r="E128" s="547">
        <v>1</v>
      </c>
      <c r="F128" s="547">
        <v>1</v>
      </c>
      <c r="G128" s="522"/>
    </row>
    <row r="129" spans="1:7" ht="15.75" customHeight="1" thickBot="1">
      <c r="A129" s="522"/>
      <c r="B129" s="543" t="s">
        <v>602</v>
      </c>
      <c r="C129" s="560">
        <v>18.584</v>
      </c>
      <c r="D129" s="547">
        <v>0</v>
      </c>
      <c r="E129" s="547">
        <v>0</v>
      </c>
      <c r="F129" s="547">
        <v>0</v>
      </c>
      <c r="G129" s="522"/>
    </row>
    <row r="130" spans="1:7" ht="16.5" thickBot="1">
      <c r="A130" s="522"/>
      <c r="B130" s="543" t="s">
        <v>603</v>
      </c>
      <c r="C130" s="560">
        <f>C129</f>
        <v>18.584</v>
      </c>
      <c r="D130" s="547">
        <f t="shared" ref="D130:F130" si="13">D129</f>
        <v>0</v>
      </c>
      <c r="E130" s="547">
        <f t="shared" si="13"/>
        <v>0</v>
      </c>
      <c r="F130" s="547">
        <f t="shared" si="13"/>
        <v>0</v>
      </c>
      <c r="G130" s="522"/>
    </row>
    <row r="131" spans="1:7" ht="15.75" customHeight="1" thickBot="1">
      <c r="A131" s="522"/>
      <c r="B131" s="543" t="s">
        <v>604</v>
      </c>
      <c r="C131" s="527" t="s">
        <v>627</v>
      </c>
      <c r="D131" s="548">
        <f>D128/C128-1</f>
        <v>0</v>
      </c>
      <c r="E131" s="548">
        <f t="shared" ref="E131:F131" si="14">E128/D128-1</f>
        <v>0</v>
      </c>
      <c r="F131" s="548">
        <f t="shared" si="14"/>
        <v>0</v>
      </c>
      <c r="G131" s="522"/>
    </row>
    <row r="132" spans="1:7" ht="16.5" thickBot="1">
      <c r="A132" s="522"/>
      <c r="B132" s="543" t="s">
        <v>605</v>
      </c>
      <c r="C132" s="527" t="s">
        <v>627</v>
      </c>
      <c r="D132" s="548">
        <f>D129/C129-1</f>
        <v>-1</v>
      </c>
      <c r="E132" s="548">
        <v>0</v>
      </c>
      <c r="F132" s="548">
        <v>0</v>
      </c>
      <c r="G132" s="522"/>
    </row>
    <row r="133" spans="1:7" ht="32.25" thickBot="1">
      <c r="A133" s="522"/>
      <c r="B133" s="543" t="s">
        <v>47</v>
      </c>
      <c r="C133" s="527" t="s">
        <v>627</v>
      </c>
      <c r="D133" s="548">
        <f>D130/C130-1</f>
        <v>-1</v>
      </c>
      <c r="E133" s="548">
        <v>0</v>
      </c>
      <c r="F133" s="548">
        <v>0</v>
      </c>
      <c r="G133" s="522"/>
    </row>
    <row r="134" spans="1:7" ht="16.5" thickBot="1">
      <c r="A134" s="522"/>
      <c r="B134" s="2724" t="s">
        <v>945</v>
      </c>
      <c r="C134" s="2725"/>
      <c r="D134" s="2725"/>
      <c r="E134" s="2725"/>
      <c r="F134" s="2726"/>
      <c r="G134" s="522"/>
    </row>
    <row r="135" spans="1:7" ht="15.75">
      <c r="A135" s="522"/>
      <c r="B135" s="2722"/>
      <c r="C135" s="544">
        <v>2023</v>
      </c>
      <c r="D135" s="544">
        <v>2024</v>
      </c>
      <c r="E135" s="544">
        <v>2025</v>
      </c>
      <c r="F135" s="544">
        <v>2026</v>
      </c>
      <c r="G135" s="522"/>
    </row>
    <row r="136" spans="1:7" ht="16.5" thickBot="1">
      <c r="A136" s="522"/>
      <c r="B136" s="2723"/>
      <c r="C136" s="545" t="s">
        <v>22</v>
      </c>
      <c r="D136" s="545" t="s">
        <v>23</v>
      </c>
      <c r="E136" s="545" t="s">
        <v>23</v>
      </c>
      <c r="F136" s="545" t="s">
        <v>23</v>
      </c>
      <c r="G136" s="522"/>
    </row>
    <row r="137" spans="1:7" ht="20.25" customHeight="1" thickBot="1">
      <c r="A137" s="522"/>
      <c r="B137" s="549" t="s">
        <v>629</v>
      </c>
      <c r="C137" s="550">
        <v>0</v>
      </c>
      <c r="D137" s="550">
        <v>0</v>
      </c>
      <c r="E137" s="550">
        <v>0</v>
      </c>
      <c r="F137" s="550">
        <v>0</v>
      </c>
      <c r="G137" s="522"/>
    </row>
    <row r="138" spans="1:7" ht="23.25" customHeight="1" thickBot="1">
      <c r="A138" s="522"/>
      <c r="B138" s="551" t="s">
        <v>608</v>
      </c>
      <c r="C138" s="552">
        <v>0</v>
      </c>
      <c r="D138" s="552">
        <v>0</v>
      </c>
      <c r="E138" s="552">
        <v>0</v>
      </c>
      <c r="F138" s="552">
        <v>0</v>
      </c>
      <c r="G138" s="522"/>
    </row>
    <row r="139" spans="1:7" ht="16.5" thickBot="1">
      <c r="A139" s="522"/>
      <c r="B139" s="551" t="s">
        <v>630</v>
      </c>
      <c r="C139" s="552">
        <v>0</v>
      </c>
      <c r="D139" s="552">
        <v>0</v>
      </c>
      <c r="E139" s="552">
        <v>0</v>
      </c>
      <c r="F139" s="552">
        <v>0</v>
      </c>
      <c r="G139" s="522"/>
    </row>
    <row r="140" spans="1:7" ht="16.5" thickBot="1">
      <c r="A140" s="522"/>
      <c r="B140" s="551" t="s">
        <v>631</v>
      </c>
      <c r="C140" s="552">
        <v>0</v>
      </c>
      <c r="D140" s="552">
        <v>0</v>
      </c>
      <c r="E140" s="552">
        <v>0</v>
      </c>
      <c r="F140" s="552">
        <v>0</v>
      </c>
      <c r="G140" s="522"/>
    </row>
    <row r="141" spans="1:7" ht="15.75" customHeight="1" thickBot="1">
      <c r="A141" s="522"/>
      <c r="B141" s="551" t="s">
        <v>632</v>
      </c>
      <c r="C141" s="552">
        <v>0</v>
      </c>
      <c r="D141" s="552">
        <v>0</v>
      </c>
      <c r="E141" s="552">
        <v>0</v>
      </c>
      <c r="F141" s="552">
        <v>0</v>
      </c>
      <c r="G141" s="522"/>
    </row>
    <row r="142" spans="1:7" ht="16.5" thickBot="1">
      <c r="A142" s="522"/>
      <c r="B142" s="549" t="s">
        <v>633</v>
      </c>
      <c r="C142" s="561">
        <f>C143+C144+C145+C146</f>
        <v>18.584</v>
      </c>
      <c r="D142" s="550">
        <f t="shared" ref="D142:F142" si="15">D143+D144+D145+D146</f>
        <v>0</v>
      </c>
      <c r="E142" s="550">
        <f t="shared" si="15"/>
        <v>0</v>
      </c>
      <c r="F142" s="550">
        <f t="shared" si="15"/>
        <v>0</v>
      </c>
      <c r="G142" s="522"/>
    </row>
    <row r="143" spans="1:7" ht="16.5" thickBot="1">
      <c r="A143" s="522"/>
      <c r="B143" s="551" t="s">
        <v>608</v>
      </c>
      <c r="C143" s="562">
        <v>18.584</v>
      </c>
      <c r="D143" s="563">
        <v>0</v>
      </c>
      <c r="E143" s="552">
        <v>0</v>
      </c>
      <c r="F143" s="552">
        <v>0</v>
      </c>
      <c r="G143" s="522"/>
    </row>
    <row r="144" spans="1:7" ht="16.5" thickBot="1">
      <c r="A144" s="522"/>
      <c r="B144" s="551" t="s">
        <v>630</v>
      </c>
      <c r="C144" s="552">
        <v>0</v>
      </c>
      <c r="D144" s="552">
        <v>0</v>
      </c>
      <c r="E144" s="552">
        <v>0</v>
      </c>
      <c r="F144" s="552">
        <v>0</v>
      </c>
      <c r="G144" s="522"/>
    </row>
    <row r="145" spans="1:7" ht="16.5" thickBot="1">
      <c r="A145" s="522"/>
      <c r="B145" s="551" t="s">
        <v>631</v>
      </c>
      <c r="C145" s="552">
        <v>0</v>
      </c>
      <c r="D145" s="552">
        <v>0</v>
      </c>
      <c r="E145" s="552">
        <v>0</v>
      </c>
      <c r="F145" s="552">
        <v>0</v>
      </c>
      <c r="G145" s="522"/>
    </row>
    <row r="146" spans="1:7" ht="16.5" thickBot="1">
      <c r="A146" s="522"/>
      <c r="B146" s="551" t="s">
        <v>632</v>
      </c>
      <c r="C146" s="552">
        <v>0</v>
      </c>
      <c r="D146" s="552">
        <v>0</v>
      </c>
      <c r="E146" s="552">
        <v>0</v>
      </c>
      <c r="F146" s="552">
        <v>0</v>
      </c>
      <c r="G146" s="522"/>
    </row>
    <row r="147" spans="1:7" ht="16.5" thickBot="1">
      <c r="A147" s="522"/>
      <c r="B147" s="553" t="s">
        <v>668</v>
      </c>
      <c r="C147" s="562">
        <f>C137+C142</f>
        <v>18.584</v>
      </c>
      <c r="D147" s="552">
        <f t="shared" ref="D147:F147" si="16">D137+D142</f>
        <v>0</v>
      </c>
      <c r="E147" s="552">
        <f t="shared" si="16"/>
        <v>0</v>
      </c>
      <c r="F147" s="552">
        <f t="shared" si="16"/>
        <v>0</v>
      </c>
      <c r="G147" s="522"/>
    </row>
    <row r="148" spans="1:7" ht="37.5" customHeight="1" thickBot="1">
      <c r="A148" s="522"/>
      <c r="B148" s="564" t="s">
        <v>827</v>
      </c>
      <c r="C148" s="2734" t="str">
        <f>E122</f>
        <v>M870326</v>
      </c>
      <c r="D148" s="2735"/>
      <c r="E148" s="2735"/>
      <c r="F148" s="2736"/>
      <c r="G148" s="522"/>
    </row>
    <row r="149" spans="1:7" ht="33.75" customHeight="1" thickBot="1">
      <c r="A149" s="522"/>
      <c r="B149" s="556" t="s">
        <v>620</v>
      </c>
      <c r="C149" s="2734" t="s">
        <v>946</v>
      </c>
      <c r="D149" s="2737"/>
      <c r="E149" s="2735"/>
      <c r="F149" s="2736"/>
      <c r="G149" s="522"/>
    </row>
    <row r="150" spans="1:7" ht="48" thickBot="1">
      <c r="A150" s="522"/>
      <c r="B150" s="541" t="s">
        <v>881</v>
      </c>
      <c r="C150" s="557"/>
      <c r="D150" s="558" t="s">
        <v>624</v>
      </c>
      <c r="E150" s="2738" t="s">
        <v>947</v>
      </c>
      <c r="F150" s="2739"/>
      <c r="G150" s="522"/>
    </row>
    <row r="151" spans="1:7" ht="16.5" thickBot="1">
      <c r="A151" s="522"/>
      <c r="B151" s="559"/>
      <c r="C151" s="2734"/>
      <c r="D151" s="2740"/>
      <c r="E151" s="2735"/>
      <c r="F151" s="2736"/>
      <c r="G151" s="522"/>
    </row>
    <row r="152" spans="1:7" ht="23.25" customHeight="1" thickBot="1">
      <c r="A152" s="522"/>
      <c r="B152" s="543" t="s">
        <v>599</v>
      </c>
      <c r="C152" s="2701" t="s">
        <v>948</v>
      </c>
      <c r="D152" s="2702"/>
      <c r="E152" s="2702"/>
      <c r="F152" s="2703"/>
      <c r="G152" s="522"/>
    </row>
    <row r="153" spans="1:7" ht="12.75" customHeight="1" thickBot="1">
      <c r="A153" s="522"/>
      <c r="B153" s="543" t="s">
        <v>21</v>
      </c>
      <c r="C153" s="2719" t="s">
        <v>938</v>
      </c>
      <c r="D153" s="2720"/>
      <c r="E153" s="2720"/>
      <c r="F153" s="2721"/>
      <c r="G153" s="522"/>
    </row>
    <row r="154" spans="1:7" ht="26.25" customHeight="1">
      <c r="A154" s="522"/>
      <c r="B154" s="2722"/>
      <c r="C154" s="544">
        <v>2023</v>
      </c>
      <c r="D154" s="544">
        <v>2024</v>
      </c>
      <c r="E154" s="544">
        <v>2025</v>
      </c>
      <c r="F154" s="544">
        <v>2026</v>
      </c>
      <c r="G154" s="522"/>
    </row>
    <row r="155" spans="1:7" ht="26.25" customHeight="1" thickBot="1">
      <c r="A155" s="522"/>
      <c r="B155" s="2723"/>
      <c r="C155" s="545" t="s">
        <v>22</v>
      </c>
      <c r="D155" s="545" t="s">
        <v>23</v>
      </c>
      <c r="E155" s="545" t="s">
        <v>23</v>
      </c>
      <c r="F155" s="545" t="s">
        <v>23</v>
      </c>
      <c r="G155" s="522"/>
    </row>
    <row r="156" spans="1:7" ht="22.5" customHeight="1" thickBot="1">
      <c r="A156" s="522"/>
      <c r="B156" s="543" t="s">
        <v>33</v>
      </c>
      <c r="C156" s="547">
        <v>1</v>
      </c>
      <c r="D156" s="547">
        <v>1</v>
      </c>
      <c r="E156" s="547">
        <v>1</v>
      </c>
      <c r="F156" s="547">
        <v>1</v>
      </c>
      <c r="G156" s="522"/>
    </row>
    <row r="157" spans="1:7" ht="15.75" customHeight="1" thickBot="1">
      <c r="A157" s="522"/>
      <c r="B157" s="543" t="s">
        <v>602</v>
      </c>
      <c r="C157" s="560">
        <f>85.276+54.328</f>
        <v>139.60399999999998</v>
      </c>
      <c r="D157" s="547">
        <v>0</v>
      </c>
      <c r="E157" s="547">
        <v>0</v>
      </c>
      <c r="F157" s="547">
        <v>0</v>
      </c>
      <c r="G157" s="522"/>
    </row>
    <row r="158" spans="1:7" ht="16.5" thickBot="1">
      <c r="A158" s="522"/>
      <c r="B158" s="543" t="s">
        <v>603</v>
      </c>
      <c r="C158" s="560">
        <f>C157</f>
        <v>139.60399999999998</v>
      </c>
      <c r="D158" s="560">
        <f t="shared" ref="D158:F158" si="17">D157</f>
        <v>0</v>
      </c>
      <c r="E158" s="560">
        <f t="shared" si="17"/>
        <v>0</v>
      </c>
      <c r="F158" s="560">
        <f t="shared" si="17"/>
        <v>0</v>
      </c>
      <c r="G158" s="522"/>
    </row>
    <row r="159" spans="1:7" ht="15.75" customHeight="1" thickBot="1">
      <c r="A159" s="522"/>
      <c r="B159" s="543" t="s">
        <v>604</v>
      </c>
      <c r="C159" s="527" t="s">
        <v>627</v>
      </c>
      <c r="D159" s="548">
        <f>D156/C156-1</f>
        <v>0</v>
      </c>
      <c r="E159" s="548">
        <f t="shared" ref="E159:F159" si="18">E156/D156-1</f>
        <v>0</v>
      </c>
      <c r="F159" s="548">
        <f t="shared" si="18"/>
        <v>0</v>
      </c>
      <c r="G159" s="522"/>
    </row>
    <row r="160" spans="1:7" ht="16.5" thickBot="1">
      <c r="A160" s="522"/>
      <c r="B160" s="543" t="s">
        <v>605</v>
      </c>
      <c r="C160" s="527" t="s">
        <v>627</v>
      </c>
      <c r="D160" s="548">
        <f>D157/C157-1</f>
        <v>-1</v>
      </c>
      <c r="E160" s="548">
        <v>0</v>
      </c>
      <c r="F160" s="548">
        <v>0</v>
      </c>
      <c r="G160" s="522"/>
    </row>
    <row r="161" spans="1:7" ht="32.25" thickBot="1">
      <c r="A161" s="522"/>
      <c r="B161" s="543" t="s">
        <v>47</v>
      </c>
      <c r="C161" s="527" t="s">
        <v>627</v>
      </c>
      <c r="D161" s="548">
        <f>D158/C158-1</f>
        <v>-1</v>
      </c>
      <c r="E161" s="548">
        <v>0</v>
      </c>
      <c r="F161" s="548">
        <v>0</v>
      </c>
      <c r="G161" s="522"/>
    </row>
    <row r="162" spans="1:7" ht="16.5" thickBot="1">
      <c r="A162" s="522"/>
      <c r="B162" s="2724" t="s">
        <v>949</v>
      </c>
      <c r="C162" s="2725"/>
      <c r="D162" s="2725"/>
      <c r="E162" s="2725"/>
      <c r="F162" s="2726"/>
      <c r="G162" s="522"/>
    </row>
    <row r="163" spans="1:7" ht="15.75">
      <c r="A163" s="522"/>
      <c r="B163" s="2722"/>
      <c r="C163" s="544">
        <v>2023</v>
      </c>
      <c r="D163" s="544">
        <v>2024</v>
      </c>
      <c r="E163" s="544">
        <v>2025</v>
      </c>
      <c r="F163" s="544">
        <v>2026</v>
      </c>
      <c r="G163" s="522"/>
    </row>
    <row r="164" spans="1:7" ht="16.5" thickBot="1">
      <c r="A164" s="522"/>
      <c r="B164" s="2723"/>
      <c r="C164" s="545" t="s">
        <v>22</v>
      </c>
      <c r="D164" s="545" t="s">
        <v>23</v>
      </c>
      <c r="E164" s="545" t="s">
        <v>23</v>
      </c>
      <c r="F164" s="545" t="s">
        <v>23</v>
      </c>
      <c r="G164" s="522"/>
    </row>
    <row r="165" spans="1:7" ht="20.25" customHeight="1" thickBot="1">
      <c r="A165" s="522"/>
      <c r="B165" s="549" t="s">
        <v>629</v>
      </c>
      <c r="C165" s="561">
        <f>C166+C167+C168+C169</f>
        <v>139.60399999999998</v>
      </c>
      <c r="D165" s="550">
        <v>0</v>
      </c>
      <c r="E165" s="550">
        <v>0</v>
      </c>
      <c r="F165" s="550">
        <v>0</v>
      </c>
      <c r="G165" s="522"/>
    </row>
    <row r="166" spans="1:7" ht="23.25" customHeight="1" thickBot="1">
      <c r="A166" s="522"/>
      <c r="B166" s="551" t="s">
        <v>608</v>
      </c>
      <c r="C166" s="562">
        <f>85.276+54.328</f>
        <v>139.60399999999998</v>
      </c>
      <c r="D166" s="552">
        <v>0</v>
      </c>
      <c r="E166" s="552">
        <v>0</v>
      </c>
      <c r="F166" s="552">
        <v>0</v>
      </c>
      <c r="G166" s="522"/>
    </row>
    <row r="167" spans="1:7" ht="16.5" thickBot="1">
      <c r="A167" s="522"/>
      <c r="B167" s="551" t="s">
        <v>630</v>
      </c>
      <c r="C167" s="552">
        <v>0</v>
      </c>
      <c r="D167" s="552">
        <v>0</v>
      </c>
      <c r="E167" s="552">
        <v>0</v>
      </c>
      <c r="F167" s="552">
        <v>0</v>
      </c>
      <c r="G167" s="522"/>
    </row>
    <row r="168" spans="1:7" ht="16.5" thickBot="1">
      <c r="A168" s="522"/>
      <c r="B168" s="551" t="s">
        <v>631</v>
      </c>
      <c r="C168" s="552">
        <v>0</v>
      </c>
      <c r="D168" s="552">
        <v>0</v>
      </c>
      <c r="E168" s="552">
        <v>0</v>
      </c>
      <c r="F168" s="552">
        <v>0</v>
      </c>
      <c r="G168" s="522"/>
    </row>
    <row r="169" spans="1:7" ht="15.75" customHeight="1" thickBot="1">
      <c r="A169" s="522"/>
      <c r="B169" s="551" t="s">
        <v>632</v>
      </c>
      <c r="C169" s="552">
        <v>0</v>
      </c>
      <c r="D169" s="552">
        <v>0</v>
      </c>
      <c r="E169" s="552">
        <v>0</v>
      </c>
      <c r="F169" s="552">
        <v>0</v>
      </c>
      <c r="G169" s="522"/>
    </row>
    <row r="170" spans="1:7" ht="16.5" thickBot="1">
      <c r="A170" s="522"/>
      <c r="B170" s="549" t="s">
        <v>633</v>
      </c>
      <c r="C170" s="550">
        <f>C171+C172+C173+C174</f>
        <v>0</v>
      </c>
      <c r="D170" s="550">
        <f t="shared" ref="D170:F170" si="19">D171+D172+D173+D174</f>
        <v>0</v>
      </c>
      <c r="E170" s="550">
        <f t="shared" si="19"/>
        <v>0</v>
      </c>
      <c r="F170" s="550">
        <f t="shared" si="19"/>
        <v>0</v>
      </c>
      <c r="G170" s="522"/>
    </row>
    <row r="171" spans="1:7" ht="16.5" thickBot="1">
      <c r="A171" s="522"/>
      <c r="B171" s="551" t="s">
        <v>608</v>
      </c>
      <c r="C171" s="552">
        <v>0</v>
      </c>
      <c r="D171" s="563">
        <v>0</v>
      </c>
      <c r="E171" s="552">
        <v>0</v>
      </c>
      <c r="F171" s="552">
        <v>0</v>
      </c>
      <c r="G171" s="522"/>
    </row>
    <row r="172" spans="1:7" ht="16.5" thickBot="1">
      <c r="A172" s="522"/>
      <c r="B172" s="551" t="s">
        <v>630</v>
      </c>
      <c r="C172" s="552">
        <v>0</v>
      </c>
      <c r="D172" s="552">
        <v>0</v>
      </c>
      <c r="E172" s="552">
        <v>0</v>
      </c>
      <c r="F172" s="552">
        <v>0</v>
      </c>
      <c r="G172" s="522"/>
    </row>
    <row r="173" spans="1:7" ht="16.5" thickBot="1">
      <c r="A173" s="522"/>
      <c r="B173" s="551" t="s">
        <v>631</v>
      </c>
      <c r="C173" s="552">
        <v>0</v>
      </c>
      <c r="D173" s="552">
        <v>0</v>
      </c>
      <c r="E173" s="552">
        <v>0</v>
      </c>
      <c r="F173" s="552">
        <v>0</v>
      </c>
      <c r="G173" s="522"/>
    </row>
    <row r="174" spans="1:7" ht="16.5" thickBot="1">
      <c r="A174" s="522"/>
      <c r="B174" s="551" t="s">
        <v>632</v>
      </c>
      <c r="C174" s="552">
        <v>0</v>
      </c>
      <c r="D174" s="552">
        <v>0</v>
      </c>
      <c r="E174" s="552">
        <v>0</v>
      </c>
      <c r="F174" s="552">
        <v>0</v>
      </c>
      <c r="G174" s="522"/>
    </row>
    <row r="175" spans="1:7" ht="16.5" thickBot="1">
      <c r="A175" s="522"/>
      <c r="B175" s="553" t="s">
        <v>778</v>
      </c>
      <c r="C175" s="562">
        <f>C165+C170</f>
        <v>139.60399999999998</v>
      </c>
      <c r="D175" s="552">
        <f t="shared" ref="D175:F175" si="20">D165+D170</f>
        <v>0</v>
      </c>
      <c r="E175" s="552">
        <f t="shared" si="20"/>
        <v>0</v>
      </c>
      <c r="F175" s="552">
        <f t="shared" si="20"/>
        <v>0</v>
      </c>
      <c r="G175" s="522"/>
    </row>
    <row r="176" spans="1:7" ht="37.5" customHeight="1" thickBot="1">
      <c r="A176" s="522"/>
      <c r="B176" s="564" t="s">
        <v>827</v>
      </c>
      <c r="C176" s="2734" t="str">
        <f>E150</f>
        <v>M870057</v>
      </c>
      <c r="D176" s="2735"/>
      <c r="E176" s="2735"/>
      <c r="F176" s="2736"/>
      <c r="G176" s="522"/>
    </row>
    <row r="177" spans="1:7" ht="33.75" customHeight="1" thickBot="1">
      <c r="A177" s="522"/>
      <c r="B177" s="556" t="s">
        <v>620</v>
      </c>
      <c r="C177" s="2734" t="s">
        <v>177</v>
      </c>
      <c r="D177" s="2737"/>
      <c r="E177" s="2735"/>
      <c r="F177" s="2736"/>
      <c r="G177" s="522"/>
    </row>
    <row r="178" spans="1:7" ht="48" thickBot="1">
      <c r="A178" s="522"/>
      <c r="B178" s="541" t="s">
        <v>779</v>
      </c>
      <c r="C178" s="557"/>
      <c r="D178" s="558" t="s">
        <v>624</v>
      </c>
      <c r="E178" s="2738" t="s">
        <v>869</v>
      </c>
      <c r="F178" s="2739"/>
      <c r="G178" s="522"/>
    </row>
    <row r="179" spans="1:7" ht="16.5" thickBot="1">
      <c r="A179" s="522"/>
      <c r="B179" s="559"/>
      <c r="C179" s="2734"/>
      <c r="D179" s="2740"/>
      <c r="E179" s="2735"/>
      <c r="F179" s="2736"/>
      <c r="G179" s="522"/>
    </row>
    <row r="180" spans="1:7" ht="30.75" customHeight="1" thickBot="1">
      <c r="A180" s="522"/>
      <c r="B180" s="543" t="s">
        <v>599</v>
      </c>
      <c r="C180" s="2701" t="s">
        <v>950</v>
      </c>
      <c r="D180" s="2702"/>
      <c r="E180" s="2702"/>
      <c r="F180" s="2703"/>
      <c r="G180" s="522"/>
    </row>
    <row r="181" spans="1:7" ht="16.5" thickBot="1">
      <c r="A181" s="522"/>
      <c r="B181" s="543" t="s">
        <v>21</v>
      </c>
      <c r="C181" s="2719" t="s">
        <v>938</v>
      </c>
      <c r="D181" s="2720"/>
      <c r="E181" s="2720"/>
      <c r="F181" s="2721"/>
      <c r="G181" s="522"/>
    </row>
    <row r="182" spans="1:7" ht="26.25" customHeight="1">
      <c r="A182" s="522"/>
      <c r="B182" s="2722"/>
      <c r="C182" s="544">
        <v>2023</v>
      </c>
      <c r="D182" s="544">
        <v>2024</v>
      </c>
      <c r="E182" s="544">
        <v>2025</v>
      </c>
      <c r="F182" s="544">
        <v>2026</v>
      </c>
      <c r="G182" s="522"/>
    </row>
    <row r="183" spans="1:7" ht="26.25" customHeight="1" thickBot="1">
      <c r="A183" s="522"/>
      <c r="B183" s="2723"/>
      <c r="C183" s="545" t="s">
        <v>22</v>
      </c>
      <c r="D183" s="545" t="s">
        <v>23</v>
      </c>
      <c r="E183" s="545" t="s">
        <v>23</v>
      </c>
      <c r="F183" s="545" t="s">
        <v>23</v>
      </c>
      <c r="G183" s="522"/>
    </row>
    <row r="184" spans="1:7" ht="22.5" customHeight="1" thickBot="1">
      <c r="A184" s="522"/>
      <c r="B184" s="543" t="s">
        <v>33</v>
      </c>
      <c r="C184" s="547">
        <v>1</v>
      </c>
      <c r="D184" s="547">
        <v>1</v>
      </c>
      <c r="E184" s="547">
        <v>1</v>
      </c>
      <c r="F184" s="547">
        <v>1</v>
      </c>
      <c r="G184" s="522"/>
    </row>
    <row r="185" spans="1:7" ht="15.75" customHeight="1" thickBot="1">
      <c r="A185" s="522"/>
      <c r="B185" s="543" t="s">
        <v>602</v>
      </c>
      <c r="C185" s="560">
        <f>2299.94</f>
        <v>2299.94</v>
      </c>
      <c r="D185" s="547">
        <v>0</v>
      </c>
      <c r="E185" s="547">
        <v>0</v>
      </c>
      <c r="F185" s="547">
        <v>0</v>
      </c>
      <c r="G185" s="522"/>
    </row>
    <row r="186" spans="1:7" ht="16.5" thickBot="1">
      <c r="A186" s="522"/>
      <c r="B186" s="543" t="s">
        <v>603</v>
      </c>
      <c r="C186" s="560">
        <f>C185</f>
        <v>2299.94</v>
      </c>
      <c r="D186" s="560">
        <f t="shared" ref="D186:F186" si="21">D185</f>
        <v>0</v>
      </c>
      <c r="E186" s="560">
        <f t="shared" si="21"/>
        <v>0</v>
      </c>
      <c r="F186" s="560">
        <f t="shared" si="21"/>
        <v>0</v>
      </c>
      <c r="G186" s="522"/>
    </row>
    <row r="187" spans="1:7" ht="15.75" customHeight="1" thickBot="1">
      <c r="A187" s="522"/>
      <c r="B187" s="543" t="s">
        <v>604</v>
      </c>
      <c r="C187" s="527" t="s">
        <v>627</v>
      </c>
      <c r="D187" s="548">
        <f>D184/C184-1</f>
        <v>0</v>
      </c>
      <c r="E187" s="548">
        <f t="shared" ref="E187:F187" si="22">E184/D184-1</f>
        <v>0</v>
      </c>
      <c r="F187" s="548">
        <f t="shared" si="22"/>
        <v>0</v>
      </c>
      <c r="G187" s="522"/>
    </row>
    <row r="188" spans="1:7" ht="16.5" thickBot="1">
      <c r="A188" s="522"/>
      <c r="B188" s="543" t="s">
        <v>605</v>
      </c>
      <c r="C188" s="527" t="s">
        <v>627</v>
      </c>
      <c r="D188" s="548">
        <f>D185/C185-1</f>
        <v>-1</v>
      </c>
      <c r="E188" s="548">
        <v>0</v>
      </c>
      <c r="F188" s="548">
        <v>0</v>
      </c>
      <c r="G188" s="522"/>
    </row>
    <row r="189" spans="1:7" ht="32.25" thickBot="1">
      <c r="A189" s="522"/>
      <c r="B189" s="543" t="s">
        <v>47</v>
      </c>
      <c r="C189" s="527" t="s">
        <v>627</v>
      </c>
      <c r="D189" s="548">
        <f>D186/C186-1</f>
        <v>-1</v>
      </c>
      <c r="E189" s="548">
        <v>0</v>
      </c>
      <c r="F189" s="548">
        <v>0</v>
      </c>
      <c r="G189" s="522"/>
    </row>
    <row r="190" spans="1:7" ht="16.5" thickBot="1">
      <c r="A190" s="522"/>
      <c r="B190" s="2724" t="s">
        <v>951</v>
      </c>
      <c r="C190" s="2725"/>
      <c r="D190" s="2725"/>
      <c r="E190" s="2725"/>
      <c r="F190" s="2726"/>
      <c r="G190" s="522"/>
    </row>
    <row r="191" spans="1:7" ht="15.75">
      <c r="A191" s="522"/>
      <c r="B191" s="2722"/>
      <c r="C191" s="544">
        <v>2023</v>
      </c>
      <c r="D191" s="544">
        <v>2024</v>
      </c>
      <c r="E191" s="544">
        <v>2025</v>
      </c>
      <c r="F191" s="544">
        <v>2026</v>
      </c>
      <c r="G191" s="522"/>
    </row>
    <row r="192" spans="1:7" ht="16.5" thickBot="1">
      <c r="A192" s="522"/>
      <c r="B192" s="2723"/>
      <c r="C192" s="545" t="s">
        <v>22</v>
      </c>
      <c r="D192" s="545" t="s">
        <v>23</v>
      </c>
      <c r="E192" s="545" t="s">
        <v>23</v>
      </c>
      <c r="F192" s="545" t="s">
        <v>23</v>
      </c>
      <c r="G192" s="522"/>
    </row>
    <row r="193" spans="1:7" ht="20.25" customHeight="1" thickBot="1">
      <c r="A193" s="522"/>
      <c r="B193" s="549" t="s">
        <v>629</v>
      </c>
      <c r="C193" s="561">
        <f>C194+C195+C196+C197</f>
        <v>0</v>
      </c>
      <c r="D193" s="550">
        <v>0</v>
      </c>
      <c r="E193" s="550">
        <v>0</v>
      </c>
      <c r="F193" s="550">
        <v>0</v>
      </c>
      <c r="G193" s="522"/>
    </row>
    <row r="194" spans="1:7" ht="23.25" customHeight="1" thickBot="1">
      <c r="A194" s="522"/>
      <c r="B194" s="551" t="s">
        <v>608</v>
      </c>
      <c r="C194" s="562">
        <v>0</v>
      </c>
      <c r="D194" s="552">
        <v>0</v>
      </c>
      <c r="E194" s="552">
        <v>0</v>
      </c>
      <c r="F194" s="552">
        <v>0</v>
      </c>
      <c r="G194" s="522"/>
    </row>
    <row r="195" spans="1:7" ht="16.5" thickBot="1">
      <c r="A195" s="522"/>
      <c r="B195" s="551" t="s">
        <v>630</v>
      </c>
      <c r="C195" s="552">
        <v>0</v>
      </c>
      <c r="D195" s="552">
        <v>0</v>
      </c>
      <c r="E195" s="552">
        <v>0</v>
      </c>
      <c r="F195" s="552">
        <v>0</v>
      </c>
      <c r="G195" s="522"/>
    </row>
    <row r="196" spans="1:7" ht="16.5" thickBot="1">
      <c r="A196" s="522"/>
      <c r="B196" s="551" t="s">
        <v>631</v>
      </c>
      <c r="C196" s="552">
        <v>0</v>
      </c>
      <c r="D196" s="552">
        <v>0</v>
      </c>
      <c r="E196" s="552">
        <v>0</v>
      </c>
      <c r="F196" s="552">
        <v>0</v>
      </c>
      <c r="G196" s="522"/>
    </row>
    <row r="197" spans="1:7" ht="15.75" customHeight="1" thickBot="1">
      <c r="A197" s="522"/>
      <c r="B197" s="551" t="s">
        <v>632</v>
      </c>
      <c r="C197" s="552">
        <v>0</v>
      </c>
      <c r="D197" s="552">
        <v>0</v>
      </c>
      <c r="E197" s="552">
        <v>0</v>
      </c>
      <c r="F197" s="552">
        <v>0</v>
      </c>
      <c r="G197" s="522"/>
    </row>
    <row r="198" spans="1:7" ht="16.5" thickBot="1">
      <c r="A198" s="522"/>
      <c r="B198" s="549" t="s">
        <v>633</v>
      </c>
      <c r="C198" s="561">
        <f>C199+C200+C201+C202</f>
        <v>2299.94</v>
      </c>
      <c r="D198" s="550">
        <f t="shared" ref="D198:F198" si="23">D199+D200+D201+D202</f>
        <v>0</v>
      </c>
      <c r="E198" s="550">
        <f t="shared" si="23"/>
        <v>0</v>
      </c>
      <c r="F198" s="550">
        <f t="shared" si="23"/>
        <v>0</v>
      </c>
      <c r="G198" s="522"/>
    </row>
    <row r="199" spans="1:7" ht="16.5" thickBot="1">
      <c r="A199" s="522"/>
      <c r="B199" s="551" t="s">
        <v>608</v>
      </c>
      <c r="C199" s="562">
        <v>2299.94</v>
      </c>
      <c r="D199" s="563">
        <v>0</v>
      </c>
      <c r="E199" s="552">
        <v>0</v>
      </c>
      <c r="F199" s="552">
        <v>0</v>
      </c>
      <c r="G199" s="522"/>
    </row>
    <row r="200" spans="1:7" ht="16.5" thickBot="1">
      <c r="A200" s="522"/>
      <c r="B200" s="551" t="s">
        <v>630</v>
      </c>
      <c r="C200" s="552">
        <v>0</v>
      </c>
      <c r="D200" s="552">
        <v>0</v>
      </c>
      <c r="E200" s="552">
        <v>0</v>
      </c>
      <c r="F200" s="552">
        <v>0</v>
      </c>
      <c r="G200" s="522"/>
    </row>
    <row r="201" spans="1:7" ht="16.5" thickBot="1">
      <c r="A201" s="522"/>
      <c r="B201" s="551" t="s">
        <v>631</v>
      </c>
      <c r="C201" s="552">
        <v>0</v>
      </c>
      <c r="D201" s="552">
        <v>0</v>
      </c>
      <c r="E201" s="552">
        <v>0</v>
      </c>
      <c r="F201" s="552">
        <v>0</v>
      </c>
      <c r="G201" s="522"/>
    </row>
    <row r="202" spans="1:7" ht="16.5" thickBot="1">
      <c r="A202" s="522"/>
      <c r="B202" s="551" t="s">
        <v>632</v>
      </c>
      <c r="C202" s="552">
        <v>0</v>
      </c>
      <c r="D202" s="552">
        <v>0</v>
      </c>
      <c r="E202" s="552">
        <v>0</v>
      </c>
      <c r="F202" s="552">
        <v>0</v>
      </c>
      <c r="G202" s="522"/>
    </row>
    <row r="203" spans="1:7" ht="16.5" thickBot="1">
      <c r="A203" s="522"/>
      <c r="B203" s="553" t="s">
        <v>783</v>
      </c>
      <c r="C203" s="562">
        <f>C193+C198</f>
        <v>2299.94</v>
      </c>
      <c r="D203" s="552">
        <f t="shared" ref="D203:F203" si="24">D193+D198</f>
        <v>0</v>
      </c>
      <c r="E203" s="552">
        <f t="shared" si="24"/>
        <v>0</v>
      </c>
      <c r="F203" s="552">
        <f t="shared" si="24"/>
        <v>0</v>
      </c>
      <c r="G203" s="522"/>
    </row>
    <row r="204" spans="1:7" ht="37.5" customHeight="1" thickBot="1">
      <c r="A204" s="522"/>
      <c r="B204" s="564" t="s">
        <v>827</v>
      </c>
      <c r="C204" s="2734" t="str">
        <f>E178</f>
        <v>M870036</v>
      </c>
      <c r="D204" s="2735"/>
      <c r="E204" s="2735"/>
      <c r="F204" s="2736"/>
      <c r="G204" s="522"/>
    </row>
    <row r="205" spans="1:7" ht="33.75" customHeight="1" thickBot="1">
      <c r="A205" s="522"/>
      <c r="B205" s="556" t="s">
        <v>620</v>
      </c>
      <c r="C205" s="2734" t="s">
        <v>177</v>
      </c>
      <c r="D205" s="2737"/>
      <c r="E205" s="2735"/>
      <c r="F205" s="2736"/>
      <c r="G205" s="522"/>
    </row>
    <row r="206" spans="1:7" ht="48" thickBot="1">
      <c r="A206" s="522"/>
      <c r="B206" s="541" t="s">
        <v>785</v>
      </c>
      <c r="C206" s="557"/>
      <c r="D206" s="558" t="s">
        <v>624</v>
      </c>
      <c r="E206" s="2738" t="s">
        <v>952</v>
      </c>
      <c r="F206" s="2739"/>
      <c r="G206" s="522"/>
    </row>
    <row r="207" spans="1:7" ht="16.5" thickBot="1">
      <c r="A207" s="522"/>
      <c r="B207" s="559"/>
      <c r="C207" s="2734"/>
      <c r="D207" s="2740"/>
      <c r="E207" s="2735"/>
      <c r="F207" s="2736"/>
      <c r="G207" s="522"/>
    </row>
    <row r="208" spans="1:7" ht="30.75" customHeight="1" thickBot="1">
      <c r="A208" s="522"/>
      <c r="B208" s="543" t="s">
        <v>599</v>
      </c>
      <c r="C208" s="2701" t="s">
        <v>953</v>
      </c>
      <c r="D208" s="2702"/>
      <c r="E208" s="2702"/>
      <c r="F208" s="2703"/>
      <c r="G208" s="522"/>
    </row>
    <row r="209" spans="1:7" ht="16.5" thickBot="1">
      <c r="A209" s="522"/>
      <c r="B209" s="543" t="s">
        <v>21</v>
      </c>
      <c r="C209" s="2719" t="s">
        <v>938</v>
      </c>
      <c r="D209" s="2720"/>
      <c r="E209" s="2720"/>
      <c r="F209" s="2721"/>
      <c r="G209" s="522"/>
    </row>
    <row r="210" spans="1:7" ht="26.25" customHeight="1">
      <c r="A210" s="522"/>
      <c r="B210" s="2722"/>
      <c r="C210" s="544">
        <v>2023</v>
      </c>
      <c r="D210" s="544">
        <v>2024</v>
      </c>
      <c r="E210" s="544">
        <v>2025</v>
      </c>
      <c r="F210" s="544">
        <v>2026</v>
      </c>
      <c r="G210" s="522"/>
    </row>
    <row r="211" spans="1:7" ht="26.25" customHeight="1" thickBot="1">
      <c r="A211" s="522"/>
      <c r="B211" s="2723"/>
      <c r="C211" s="545" t="s">
        <v>22</v>
      </c>
      <c r="D211" s="545" t="s">
        <v>23</v>
      </c>
      <c r="E211" s="545" t="s">
        <v>23</v>
      </c>
      <c r="F211" s="545" t="s">
        <v>23</v>
      </c>
      <c r="G211" s="522"/>
    </row>
    <row r="212" spans="1:7" ht="22.5" customHeight="1" thickBot="1">
      <c r="A212" s="522"/>
      <c r="B212" s="543" t="s">
        <v>33</v>
      </c>
      <c r="C212" s="547">
        <v>1</v>
      </c>
      <c r="D212" s="547">
        <v>1</v>
      </c>
      <c r="E212" s="547">
        <v>1</v>
      </c>
      <c r="F212" s="547">
        <v>1</v>
      </c>
      <c r="G212" s="522"/>
    </row>
    <row r="213" spans="1:7" ht="15.75" customHeight="1" thickBot="1">
      <c r="A213" s="522"/>
      <c r="B213" s="543" t="s">
        <v>602</v>
      </c>
      <c r="C213" s="560">
        <v>409.18900000000002</v>
      </c>
      <c r="D213" s="547">
        <v>0</v>
      </c>
      <c r="E213" s="547">
        <v>0</v>
      </c>
      <c r="F213" s="547">
        <v>0</v>
      </c>
      <c r="G213" s="522"/>
    </row>
    <row r="214" spans="1:7" ht="16.5" thickBot="1">
      <c r="A214" s="522"/>
      <c r="B214" s="543" t="s">
        <v>603</v>
      </c>
      <c r="C214" s="560">
        <f>C213</f>
        <v>409.18900000000002</v>
      </c>
      <c r="D214" s="560">
        <f t="shared" ref="D214:F214" si="25">D213</f>
        <v>0</v>
      </c>
      <c r="E214" s="560">
        <f t="shared" si="25"/>
        <v>0</v>
      </c>
      <c r="F214" s="560">
        <f t="shared" si="25"/>
        <v>0</v>
      </c>
      <c r="G214" s="522"/>
    </row>
    <row r="215" spans="1:7" ht="15.75" customHeight="1" thickBot="1">
      <c r="A215" s="522"/>
      <c r="B215" s="543" t="s">
        <v>604</v>
      </c>
      <c r="C215" s="527" t="s">
        <v>627</v>
      </c>
      <c r="D215" s="548">
        <f>D212/C212-1</f>
        <v>0</v>
      </c>
      <c r="E215" s="548">
        <f t="shared" ref="E215:F215" si="26">E212/D212-1</f>
        <v>0</v>
      </c>
      <c r="F215" s="548">
        <f t="shared" si="26"/>
        <v>0</v>
      </c>
      <c r="G215" s="522"/>
    </row>
    <row r="216" spans="1:7" ht="16.5" thickBot="1">
      <c r="A216" s="522"/>
      <c r="B216" s="543" t="s">
        <v>605</v>
      </c>
      <c r="C216" s="527" t="s">
        <v>627</v>
      </c>
      <c r="D216" s="548">
        <f>D213/C213-1</f>
        <v>-1</v>
      </c>
      <c r="E216" s="548">
        <v>0</v>
      </c>
      <c r="F216" s="548">
        <v>0</v>
      </c>
      <c r="G216" s="522"/>
    </row>
    <row r="217" spans="1:7" ht="32.25" thickBot="1">
      <c r="A217" s="522"/>
      <c r="B217" s="543" t="s">
        <v>47</v>
      </c>
      <c r="C217" s="527" t="s">
        <v>627</v>
      </c>
      <c r="D217" s="548">
        <f>D214/C214-1</f>
        <v>-1</v>
      </c>
      <c r="E217" s="548">
        <v>0</v>
      </c>
      <c r="F217" s="548">
        <v>0</v>
      </c>
      <c r="G217" s="522"/>
    </row>
    <row r="218" spans="1:7" ht="16.5" thickBot="1">
      <c r="A218" s="522"/>
      <c r="B218" s="2724" t="s">
        <v>954</v>
      </c>
      <c r="C218" s="2725"/>
      <c r="D218" s="2725"/>
      <c r="E218" s="2725"/>
      <c r="F218" s="2726"/>
      <c r="G218" s="522"/>
    </row>
    <row r="219" spans="1:7" ht="15.75">
      <c r="A219" s="522"/>
      <c r="B219" s="2722"/>
      <c r="C219" s="544">
        <v>2023</v>
      </c>
      <c r="D219" s="544">
        <v>2024</v>
      </c>
      <c r="E219" s="544">
        <v>2025</v>
      </c>
      <c r="F219" s="544">
        <v>2026</v>
      </c>
      <c r="G219" s="522"/>
    </row>
    <row r="220" spans="1:7" ht="16.5" thickBot="1">
      <c r="A220" s="522"/>
      <c r="B220" s="2723"/>
      <c r="C220" s="545" t="s">
        <v>22</v>
      </c>
      <c r="D220" s="545" t="s">
        <v>23</v>
      </c>
      <c r="E220" s="545" t="s">
        <v>23</v>
      </c>
      <c r="F220" s="545" t="s">
        <v>23</v>
      </c>
      <c r="G220" s="522"/>
    </row>
    <row r="221" spans="1:7" ht="20.25" customHeight="1" thickBot="1">
      <c r="A221" s="522"/>
      <c r="B221" s="549" t="s">
        <v>629</v>
      </c>
      <c r="C221" s="561">
        <f>C222+C223+C224+C225</f>
        <v>0</v>
      </c>
      <c r="D221" s="550">
        <v>0</v>
      </c>
      <c r="E221" s="550">
        <v>0</v>
      </c>
      <c r="F221" s="550">
        <v>0</v>
      </c>
      <c r="G221" s="522"/>
    </row>
    <row r="222" spans="1:7" ht="23.25" customHeight="1" thickBot="1">
      <c r="A222" s="522"/>
      <c r="B222" s="551" t="s">
        <v>608</v>
      </c>
      <c r="C222" s="565">
        <v>0</v>
      </c>
      <c r="D222" s="552">
        <v>0</v>
      </c>
      <c r="E222" s="552">
        <v>0</v>
      </c>
      <c r="F222" s="552">
        <v>0</v>
      </c>
      <c r="G222" s="522"/>
    </row>
    <row r="223" spans="1:7" ht="16.5" thickBot="1">
      <c r="A223" s="522"/>
      <c r="B223" s="551" t="s">
        <v>630</v>
      </c>
      <c r="C223" s="565">
        <v>0</v>
      </c>
      <c r="D223" s="552">
        <v>0</v>
      </c>
      <c r="E223" s="552">
        <v>0</v>
      </c>
      <c r="F223" s="552">
        <v>0</v>
      </c>
      <c r="G223" s="522"/>
    </row>
    <row r="224" spans="1:7" ht="16.5" thickBot="1">
      <c r="A224" s="522"/>
      <c r="B224" s="551" t="s">
        <v>631</v>
      </c>
      <c r="C224" s="565">
        <v>0</v>
      </c>
      <c r="D224" s="552">
        <v>0</v>
      </c>
      <c r="E224" s="552">
        <v>0</v>
      </c>
      <c r="F224" s="552">
        <v>0</v>
      </c>
      <c r="G224" s="522"/>
    </row>
    <row r="225" spans="1:7" ht="15.75" customHeight="1" thickBot="1">
      <c r="A225" s="522"/>
      <c r="B225" s="551" t="s">
        <v>632</v>
      </c>
      <c r="C225" s="565">
        <v>0</v>
      </c>
      <c r="D225" s="552">
        <v>0</v>
      </c>
      <c r="E225" s="552">
        <v>0</v>
      </c>
      <c r="F225" s="552">
        <v>0</v>
      </c>
      <c r="G225" s="522"/>
    </row>
    <row r="226" spans="1:7" ht="16.5" thickBot="1">
      <c r="A226" s="522"/>
      <c r="B226" s="549" t="s">
        <v>633</v>
      </c>
      <c r="C226" s="561">
        <f>C227+C228+C229+C230</f>
        <v>409.18900000000002</v>
      </c>
      <c r="D226" s="550">
        <f t="shared" ref="D226:F226" si="27">D227+D228+D229+D230</f>
        <v>0</v>
      </c>
      <c r="E226" s="550">
        <f t="shared" si="27"/>
        <v>0</v>
      </c>
      <c r="F226" s="550">
        <f t="shared" si="27"/>
        <v>0</v>
      </c>
      <c r="G226" s="522"/>
    </row>
    <row r="227" spans="1:7" ht="16.5" thickBot="1">
      <c r="A227" s="522"/>
      <c r="B227" s="551" t="s">
        <v>608</v>
      </c>
      <c r="C227" s="565">
        <v>0</v>
      </c>
      <c r="D227" s="563">
        <v>0</v>
      </c>
      <c r="E227" s="552">
        <v>0</v>
      </c>
      <c r="F227" s="552">
        <v>0</v>
      </c>
      <c r="G227" s="522"/>
    </row>
    <row r="228" spans="1:7" ht="16.5" thickBot="1">
      <c r="A228" s="522"/>
      <c r="B228" s="551" t="s">
        <v>630</v>
      </c>
      <c r="C228" s="552">
        <v>0</v>
      </c>
      <c r="D228" s="552">
        <v>0</v>
      </c>
      <c r="E228" s="552">
        <v>0</v>
      </c>
      <c r="F228" s="552">
        <v>0</v>
      </c>
      <c r="G228" s="522"/>
    </row>
    <row r="229" spans="1:7" ht="16.5" thickBot="1">
      <c r="A229" s="522"/>
      <c r="B229" s="551" t="s">
        <v>631</v>
      </c>
      <c r="C229" s="552">
        <v>0</v>
      </c>
      <c r="D229" s="552">
        <v>0</v>
      </c>
      <c r="E229" s="552">
        <v>0</v>
      </c>
      <c r="F229" s="552">
        <v>0</v>
      </c>
      <c r="G229" s="522"/>
    </row>
    <row r="230" spans="1:7" ht="16.5" thickBot="1">
      <c r="A230" s="522"/>
      <c r="B230" s="551" t="s">
        <v>632</v>
      </c>
      <c r="C230" s="562">
        <v>409.18900000000002</v>
      </c>
      <c r="D230" s="552">
        <v>0</v>
      </c>
      <c r="E230" s="552">
        <v>0</v>
      </c>
      <c r="F230" s="552">
        <v>0</v>
      </c>
      <c r="G230" s="522"/>
    </row>
    <row r="231" spans="1:7" ht="16.5" thickBot="1">
      <c r="A231" s="522"/>
      <c r="B231" s="553" t="s">
        <v>788</v>
      </c>
      <c r="C231" s="562">
        <f>C221+C226</f>
        <v>409.18900000000002</v>
      </c>
      <c r="D231" s="552">
        <f t="shared" ref="D231:F231" si="28">D221+D226</f>
        <v>0</v>
      </c>
      <c r="E231" s="552">
        <f t="shared" si="28"/>
        <v>0</v>
      </c>
      <c r="F231" s="552">
        <f t="shared" si="28"/>
        <v>0</v>
      </c>
      <c r="G231" s="522"/>
    </row>
    <row r="232" spans="1:7" ht="37.5" customHeight="1" thickBot="1">
      <c r="A232" s="522"/>
      <c r="B232" s="564" t="s">
        <v>827</v>
      </c>
      <c r="C232" s="2734" t="str">
        <f>E206</f>
        <v>M870045</v>
      </c>
      <c r="D232" s="2735"/>
      <c r="E232" s="2735"/>
      <c r="F232" s="2736"/>
      <c r="G232" s="522"/>
    </row>
    <row r="233" spans="1:7" ht="33.75" customHeight="1" thickBot="1">
      <c r="A233" s="522"/>
      <c r="B233" s="556" t="s">
        <v>620</v>
      </c>
      <c r="C233" s="2734" t="s">
        <v>955</v>
      </c>
      <c r="D233" s="2737"/>
      <c r="E233" s="2735"/>
      <c r="F233" s="2736"/>
      <c r="G233" s="522"/>
    </row>
    <row r="234" spans="1:7" ht="48" thickBot="1">
      <c r="A234" s="522"/>
      <c r="B234" s="541" t="s">
        <v>790</v>
      </c>
      <c r="C234" s="557"/>
      <c r="D234" s="558" t="s">
        <v>624</v>
      </c>
      <c r="E234" s="2738" t="s">
        <v>956</v>
      </c>
      <c r="F234" s="2739"/>
      <c r="G234" s="522"/>
    </row>
    <row r="235" spans="1:7" ht="16.5" thickBot="1">
      <c r="A235" s="522"/>
      <c r="B235" s="559"/>
      <c r="C235" s="2734"/>
      <c r="D235" s="2740"/>
      <c r="E235" s="2735"/>
      <c r="F235" s="2736"/>
      <c r="G235" s="522"/>
    </row>
    <row r="236" spans="1:7" ht="30.75" customHeight="1" thickBot="1">
      <c r="A236" s="522"/>
      <c r="B236" s="543" t="s">
        <v>599</v>
      </c>
      <c r="C236" s="2734" t="s">
        <v>957</v>
      </c>
      <c r="D236" s="2737"/>
      <c r="E236" s="2735"/>
      <c r="F236" s="2736"/>
      <c r="G236" s="522"/>
    </row>
    <row r="237" spans="1:7" ht="16.5" thickBot="1">
      <c r="A237" s="522"/>
      <c r="B237" s="543" t="s">
        <v>21</v>
      </c>
      <c r="C237" s="2719" t="s">
        <v>938</v>
      </c>
      <c r="D237" s="2720"/>
      <c r="E237" s="2720"/>
      <c r="F237" s="2721"/>
      <c r="G237" s="522"/>
    </row>
    <row r="238" spans="1:7" ht="26.25" customHeight="1">
      <c r="A238" s="522"/>
      <c r="B238" s="2722"/>
      <c r="C238" s="544">
        <v>2023</v>
      </c>
      <c r="D238" s="544">
        <v>2024</v>
      </c>
      <c r="E238" s="544">
        <v>2025</v>
      </c>
      <c r="F238" s="544">
        <v>2026</v>
      </c>
      <c r="G238" s="522"/>
    </row>
    <row r="239" spans="1:7" ht="26.25" customHeight="1" thickBot="1">
      <c r="A239" s="522"/>
      <c r="B239" s="2723"/>
      <c r="C239" s="545" t="s">
        <v>22</v>
      </c>
      <c r="D239" s="545" t="s">
        <v>23</v>
      </c>
      <c r="E239" s="545" t="s">
        <v>23</v>
      </c>
      <c r="F239" s="545" t="s">
        <v>23</v>
      </c>
      <c r="G239" s="522"/>
    </row>
    <row r="240" spans="1:7" ht="22.5" customHeight="1" thickBot="1">
      <c r="A240" s="522"/>
      <c r="B240" s="543" t="s">
        <v>33</v>
      </c>
      <c r="C240" s="547">
        <v>1</v>
      </c>
      <c r="D240" s="547">
        <v>1</v>
      </c>
      <c r="E240" s="547">
        <v>1</v>
      </c>
      <c r="F240" s="547">
        <v>1</v>
      </c>
      <c r="G240" s="522"/>
    </row>
    <row r="241" spans="1:7" ht="15.75" customHeight="1" thickBot="1">
      <c r="A241" s="522"/>
      <c r="B241" s="543" t="s">
        <v>602</v>
      </c>
      <c r="C241" s="560">
        <v>111.6</v>
      </c>
      <c r="D241" s="547">
        <v>0</v>
      </c>
      <c r="E241" s="547">
        <v>0</v>
      </c>
      <c r="F241" s="547">
        <v>0</v>
      </c>
      <c r="G241" s="522"/>
    </row>
    <row r="242" spans="1:7" ht="16.5" thickBot="1">
      <c r="A242" s="522"/>
      <c r="B242" s="543" t="s">
        <v>603</v>
      </c>
      <c r="C242" s="560">
        <f>C241</f>
        <v>111.6</v>
      </c>
      <c r="D242" s="560">
        <f t="shared" ref="D242:F242" si="29">D241</f>
        <v>0</v>
      </c>
      <c r="E242" s="560">
        <f t="shared" si="29"/>
        <v>0</v>
      </c>
      <c r="F242" s="560">
        <f t="shared" si="29"/>
        <v>0</v>
      </c>
      <c r="G242" s="522"/>
    </row>
    <row r="243" spans="1:7" ht="15.75" customHeight="1" thickBot="1">
      <c r="A243" s="522"/>
      <c r="B243" s="543" t="s">
        <v>604</v>
      </c>
      <c r="C243" s="527" t="s">
        <v>627</v>
      </c>
      <c r="D243" s="548">
        <f>D240/C240-1</f>
        <v>0</v>
      </c>
      <c r="E243" s="548">
        <f t="shared" ref="E243:F243" si="30">E240/D240-1</f>
        <v>0</v>
      </c>
      <c r="F243" s="548">
        <f t="shared" si="30"/>
        <v>0</v>
      </c>
      <c r="G243" s="522"/>
    </row>
    <row r="244" spans="1:7" ht="16.5" thickBot="1">
      <c r="A244" s="522"/>
      <c r="B244" s="543" t="s">
        <v>605</v>
      </c>
      <c r="C244" s="527" t="s">
        <v>627</v>
      </c>
      <c r="D244" s="548">
        <f>D241/C241-1</f>
        <v>-1</v>
      </c>
      <c r="E244" s="548">
        <v>0</v>
      </c>
      <c r="F244" s="548">
        <v>0</v>
      </c>
      <c r="G244" s="522"/>
    </row>
    <row r="245" spans="1:7" ht="32.25" thickBot="1">
      <c r="A245" s="522"/>
      <c r="B245" s="543" t="s">
        <v>47</v>
      </c>
      <c r="C245" s="527" t="s">
        <v>627</v>
      </c>
      <c r="D245" s="548">
        <f>D242/C242-1</f>
        <v>-1</v>
      </c>
      <c r="E245" s="548">
        <v>0</v>
      </c>
      <c r="F245" s="548">
        <v>0</v>
      </c>
      <c r="G245" s="522"/>
    </row>
    <row r="246" spans="1:7" ht="16.5" thickBot="1">
      <c r="A246" s="522"/>
      <c r="B246" s="2724" t="s">
        <v>958</v>
      </c>
      <c r="C246" s="2725"/>
      <c r="D246" s="2725"/>
      <c r="E246" s="2725"/>
      <c r="F246" s="2726"/>
      <c r="G246" s="522"/>
    </row>
    <row r="247" spans="1:7" ht="15.75">
      <c r="A247" s="522"/>
      <c r="B247" s="2722"/>
      <c r="C247" s="544">
        <v>2023</v>
      </c>
      <c r="D247" s="544">
        <v>2024</v>
      </c>
      <c r="E247" s="544">
        <v>2025</v>
      </c>
      <c r="F247" s="544">
        <v>2026</v>
      </c>
      <c r="G247" s="522"/>
    </row>
    <row r="248" spans="1:7" ht="16.5" thickBot="1">
      <c r="A248" s="522"/>
      <c r="B248" s="2723"/>
      <c r="C248" s="545" t="s">
        <v>22</v>
      </c>
      <c r="D248" s="545" t="s">
        <v>23</v>
      </c>
      <c r="E248" s="545" t="s">
        <v>23</v>
      </c>
      <c r="F248" s="545" t="s">
        <v>23</v>
      </c>
      <c r="G248" s="522"/>
    </row>
    <row r="249" spans="1:7" ht="20.25" customHeight="1" thickBot="1">
      <c r="A249" s="522"/>
      <c r="B249" s="549" t="s">
        <v>629</v>
      </c>
      <c r="C249" s="561">
        <f>C250+C251+C252+C253</f>
        <v>0</v>
      </c>
      <c r="D249" s="550">
        <v>0</v>
      </c>
      <c r="E249" s="550">
        <v>0</v>
      </c>
      <c r="F249" s="550">
        <v>0</v>
      </c>
      <c r="G249" s="522"/>
    </row>
    <row r="250" spans="1:7" ht="23.25" customHeight="1" thickBot="1">
      <c r="A250" s="522"/>
      <c r="B250" s="551" t="s">
        <v>608</v>
      </c>
      <c r="C250" s="562">
        <v>0</v>
      </c>
      <c r="D250" s="552">
        <v>0</v>
      </c>
      <c r="E250" s="552">
        <v>0</v>
      </c>
      <c r="F250" s="552">
        <v>0</v>
      </c>
      <c r="G250" s="522"/>
    </row>
    <row r="251" spans="1:7" ht="16.5" thickBot="1">
      <c r="A251" s="522"/>
      <c r="B251" s="551" t="s">
        <v>630</v>
      </c>
      <c r="C251" s="552">
        <v>0</v>
      </c>
      <c r="D251" s="552">
        <v>0</v>
      </c>
      <c r="E251" s="552">
        <v>0</v>
      </c>
      <c r="F251" s="552">
        <v>0</v>
      </c>
      <c r="G251" s="522"/>
    </row>
    <row r="252" spans="1:7" ht="16.5" thickBot="1">
      <c r="A252" s="522"/>
      <c r="B252" s="551" t="s">
        <v>631</v>
      </c>
      <c r="C252" s="552">
        <v>0</v>
      </c>
      <c r="D252" s="552">
        <v>0</v>
      </c>
      <c r="E252" s="552">
        <v>0</v>
      </c>
      <c r="F252" s="552">
        <v>0</v>
      </c>
      <c r="G252" s="522"/>
    </row>
    <row r="253" spans="1:7" ht="15.75" customHeight="1" thickBot="1">
      <c r="A253" s="522"/>
      <c r="B253" s="551" t="s">
        <v>632</v>
      </c>
      <c r="C253" s="552">
        <v>0</v>
      </c>
      <c r="D253" s="552">
        <v>0</v>
      </c>
      <c r="E253" s="552">
        <v>0</v>
      </c>
      <c r="F253" s="552">
        <v>0</v>
      </c>
      <c r="G253" s="522"/>
    </row>
    <row r="254" spans="1:7" ht="16.5" thickBot="1">
      <c r="A254" s="522"/>
      <c r="B254" s="549" t="s">
        <v>633</v>
      </c>
      <c r="C254" s="561">
        <f>C255+C256+C257+C258</f>
        <v>111.6</v>
      </c>
      <c r="D254" s="550">
        <f t="shared" ref="D254:F254" si="31">D255+D256+D257+D258</f>
        <v>0</v>
      </c>
      <c r="E254" s="550">
        <f t="shared" si="31"/>
        <v>0</v>
      </c>
      <c r="F254" s="550">
        <f t="shared" si="31"/>
        <v>0</v>
      </c>
      <c r="G254" s="522"/>
    </row>
    <row r="255" spans="1:7" ht="16.5" thickBot="1">
      <c r="A255" s="522"/>
      <c r="B255" s="551" t="s">
        <v>608</v>
      </c>
      <c r="C255" s="562">
        <v>111.6</v>
      </c>
      <c r="D255" s="563">
        <v>0</v>
      </c>
      <c r="E255" s="552">
        <v>0</v>
      </c>
      <c r="F255" s="552">
        <v>0</v>
      </c>
      <c r="G255" s="522"/>
    </row>
    <row r="256" spans="1:7" ht="16.5" thickBot="1">
      <c r="A256" s="522"/>
      <c r="B256" s="551" t="s">
        <v>630</v>
      </c>
      <c r="C256" s="552">
        <v>0</v>
      </c>
      <c r="D256" s="552">
        <v>0</v>
      </c>
      <c r="E256" s="552">
        <v>0</v>
      </c>
      <c r="F256" s="552">
        <v>0</v>
      </c>
      <c r="G256" s="522"/>
    </row>
    <row r="257" spans="1:7" ht="16.5" thickBot="1">
      <c r="A257" s="522"/>
      <c r="B257" s="551" t="s">
        <v>631</v>
      </c>
      <c r="C257" s="552">
        <v>0</v>
      </c>
      <c r="D257" s="552">
        <v>0</v>
      </c>
      <c r="E257" s="552">
        <v>0</v>
      </c>
      <c r="F257" s="552">
        <v>0</v>
      </c>
      <c r="G257" s="522"/>
    </row>
    <row r="258" spans="1:7" ht="16.5" thickBot="1">
      <c r="A258" s="522"/>
      <c r="B258" s="551" t="s">
        <v>632</v>
      </c>
      <c r="C258" s="552">
        <v>0</v>
      </c>
      <c r="D258" s="552">
        <v>0</v>
      </c>
      <c r="E258" s="552">
        <v>0</v>
      </c>
      <c r="F258" s="552">
        <v>0</v>
      </c>
      <c r="G258" s="522"/>
    </row>
    <row r="259" spans="1:7" ht="16.5" thickBot="1">
      <c r="A259" s="522"/>
      <c r="B259" s="553" t="s">
        <v>794</v>
      </c>
      <c r="C259" s="562">
        <f>C249+C254</f>
        <v>111.6</v>
      </c>
      <c r="D259" s="552">
        <f t="shared" ref="D259:F259" si="32">D249+D254</f>
        <v>0</v>
      </c>
      <c r="E259" s="552">
        <f t="shared" si="32"/>
        <v>0</v>
      </c>
      <c r="F259" s="552">
        <f t="shared" si="32"/>
        <v>0</v>
      </c>
      <c r="G259" s="522"/>
    </row>
    <row r="260" spans="1:7" ht="37.5" customHeight="1" thickBot="1">
      <c r="A260" s="522"/>
      <c r="B260" s="564" t="s">
        <v>827</v>
      </c>
      <c r="C260" s="2734" t="str">
        <f>E234</f>
        <v>M870072</v>
      </c>
      <c r="D260" s="2735"/>
      <c r="E260" s="2735"/>
      <c r="F260" s="2736"/>
      <c r="G260" s="522"/>
    </row>
    <row r="261" spans="1:7" ht="33.75" customHeight="1" thickBot="1">
      <c r="A261" s="522"/>
      <c r="B261" s="556" t="s">
        <v>620</v>
      </c>
      <c r="C261" s="2734" t="s">
        <v>177</v>
      </c>
      <c r="D261" s="2737"/>
      <c r="E261" s="2735"/>
      <c r="F261" s="2736"/>
      <c r="G261" s="522"/>
    </row>
    <row r="262" spans="1:7" ht="48" thickBot="1">
      <c r="A262" s="522"/>
      <c r="B262" s="541" t="s">
        <v>795</v>
      </c>
      <c r="C262" s="557"/>
      <c r="D262" s="558" t="s">
        <v>624</v>
      </c>
      <c r="E262" s="2741" t="s">
        <v>959</v>
      </c>
      <c r="F262" s="2742"/>
      <c r="G262" s="522"/>
    </row>
    <row r="263" spans="1:7" ht="16.5" thickBot="1">
      <c r="A263" s="522"/>
      <c r="B263" s="559"/>
      <c r="C263" s="2734"/>
      <c r="D263" s="2740"/>
      <c r="E263" s="2735"/>
      <c r="F263" s="2736"/>
      <c r="G263" s="522"/>
    </row>
    <row r="264" spans="1:7" ht="30.75" customHeight="1" thickBot="1">
      <c r="A264" s="522"/>
      <c r="B264" s="543" t="s">
        <v>599</v>
      </c>
      <c r="C264" s="2701" t="s">
        <v>960</v>
      </c>
      <c r="D264" s="2702"/>
      <c r="E264" s="2702"/>
      <c r="F264" s="2703"/>
      <c r="G264" s="522"/>
    </row>
    <row r="265" spans="1:7" ht="16.5" thickBot="1">
      <c r="A265" s="522"/>
      <c r="B265" s="543" t="s">
        <v>21</v>
      </c>
      <c r="C265" s="2719" t="s">
        <v>938</v>
      </c>
      <c r="D265" s="2720"/>
      <c r="E265" s="2720"/>
      <c r="F265" s="2721"/>
      <c r="G265" s="522"/>
    </row>
    <row r="266" spans="1:7" ht="26.25" customHeight="1">
      <c r="A266" s="522"/>
      <c r="B266" s="2722"/>
      <c r="C266" s="544">
        <v>2023</v>
      </c>
      <c r="D266" s="544">
        <v>2024</v>
      </c>
      <c r="E266" s="544">
        <v>2025</v>
      </c>
      <c r="F266" s="544">
        <v>2026</v>
      </c>
      <c r="G266" s="522"/>
    </row>
    <row r="267" spans="1:7" ht="26.25" customHeight="1" thickBot="1">
      <c r="A267" s="522"/>
      <c r="B267" s="2723"/>
      <c r="C267" s="545" t="s">
        <v>22</v>
      </c>
      <c r="D267" s="545" t="s">
        <v>23</v>
      </c>
      <c r="E267" s="545" t="s">
        <v>23</v>
      </c>
      <c r="F267" s="545" t="s">
        <v>23</v>
      </c>
      <c r="G267" s="522"/>
    </row>
    <row r="268" spans="1:7" ht="22.5" customHeight="1" thickBot="1">
      <c r="A268" s="522"/>
      <c r="B268" s="543" t="s">
        <v>33</v>
      </c>
      <c r="C268" s="547">
        <v>1</v>
      </c>
      <c r="D268" s="547">
        <v>1</v>
      </c>
      <c r="E268" s="547">
        <v>1</v>
      </c>
      <c r="F268" s="547">
        <v>1</v>
      </c>
      <c r="G268" s="522"/>
    </row>
    <row r="269" spans="1:7" ht="15.75" customHeight="1" thickBot="1">
      <c r="A269" s="522"/>
      <c r="B269" s="543" t="s">
        <v>602</v>
      </c>
      <c r="C269" s="560">
        <v>2885.4209999999998</v>
      </c>
      <c r="D269" s="547">
        <v>0</v>
      </c>
      <c r="E269" s="547">
        <v>0</v>
      </c>
      <c r="F269" s="547">
        <v>0</v>
      </c>
      <c r="G269" s="522"/>
    </row>
    <row r="270" spans="1:7" ht="16.5" thickBot="1">
      <c r="A270" s="522"/>
      <c r="B270" s="543" t="s">
        <v>603</v>
      </c>
      <c r="C270" s="560">
        <f>C269</f>
        <v>2885.4209999999998</v>
      </c>
      <c r="D270" s="560">
        <f t="shared" ref="D270:F270" si="33">D269</f>
        <v>0</v>
      </c>
      <c r="E270" s="560">
        <f t="shared" si="33"/>
        <v>0</v>
      </c>
      <c r="F270" s="560">
        <f t="shared" si="33"/>
        <v>0</v>
      </c>
      <c r="G270" s="522"/>
    </row>
    <row r="271" spans="1:7" ht="15.75" customHeight="1" thickBot="1">
      <c r="A271" s="522"/>
      <c r="B271" s="543" t="s">
        <v>604</v>
      </c>
      <c r="C271" s="527" t="s">
        <v>627</v>
      </c>
      <c r="D271" s="548">
        <f>D268/C268-1</f>
        <v>0</v>
      </c>
      <c r="E271" s="548">
        <f t="shared" ref="E271:F271" si="34">E268/D268-1</f>
        <v>0</v>
      </c>
      <c r="F271" s="548">
        <f t="shared" si="34"/>
        <v>0</v>
      </c>
      <c r="G271" s="522"/>
    </row>
    <row r="272" spans="1:7" ht="16.5" thickBot="1">
      <c r="A272" s="522"/>
      <c r="B272" s="543" t="s">
        <v>605</v>
      </c>
      <c r="C272" s="527" t="s">
        <v>627</v>
      </c>
      <c r="D272" s="548">
        <f>D269/C269-1</f>
        <v>-1</v>
      </c>
      <c r="E272" s="548">
        <v>0</v>
      </c>
      <c r="F272" s="548">
        <v>0</v>
      </c>
      <c r="G272" s="522"/>
    </row>
    <row r="273" spans="1:7" ht="32.25" thickBot="1">
      <c r="A273" s="522"/>
      <c r="B273" s="543" t="s">
        <v>47</v>
      </c>
      <c r="C273" s="527" t="s">
        <v>627</v>
      </c>
      <c r="D273" s="548">
        <f>D270/C270-1</f>
        <v>-1</v>
      </c>
      <c r="E273" s="548">
        <v>0</v>
      </c>
      <c r="F273" s="548">
        <v>0</v>
      </c>
      <c r="G273" s="522"/>
    </row>
    <row r="274" spans="1:7" ht="16.5" thickBot="1">
      <c r="A274" s="522"/>
      <c r="B274" s="2724" t="s">
        <v>961</v>
      </c>
      <c r="C274" s="2725"/>
      <c r="D274" s="2725"/>
      <c r="E274" s="2725"/>
      <c r="F274" s="2726"/>
      <c r="G274" s="522"/>
    </row>
    <row r="275" spans="1:7" ht="15.75">
      <c r="A275" s="522"/>
      <c r="B275" s="2722"/>
      <c r="C275" s="544">
        <v>2023</v>
      </c>
      <c r="D275" s="544">
        <v>2024</v>
      </c>
      <c r="E275" s="544">
        <v>2025</v>
      </c>
      <c r="F275" s="544">
        <v>2026</v>
      </c>
      <c r="G275" s="522"/>
    </row>
    <row r="276" spans="1:7" ht="16.5" thickBot="1">
      <c r="A276" s="522"/>
      <c r="B276" s="2723"/>
      <c r="C276" s="545" t="s">
        <v>22</v>
      </c>
      <c r="D276" s="545" t="s">
        <v>23</v>
      </c>
      <c r="E276" s="545" t="s">
        <v>23</v>
      </c>
      <c r="F276" s="545" t="s">
        <v>23</v>
      </c>
      <c r="G276" s="522"/>
    </row>
    <row r="277" spans="1:7" ht="20.25" customHeight="1" thickBot="1">
      <c r="A277" s="522"/>
      <c r="B277" s="549" t="s">
        <v>629</v>
      </c>
      <c r="C277" s="561">
        <f>C278+C279+C280+C281</f>
        <v>0</v>
      </c>
      <c r="D277" s="550">
        <v>0</v>
      </c>
      <c r="E277" s="550">
        <v>0</v>
      </c>
      <c r="F277" s="550">
        <v>0</v>
      </c>
      <c r="G277" s="522"/>
    </row>
    <row r="278" spans="1:7" ht="23.25" customHeight="1" thickBot="1">
      <c r="A278" s="522"/>
      <c r="B278" s="551" t="s">
        <v>608</v>
      </c>
      <c r="C278" s="562">
        <v>0</v>
      </c>
      <c r="D278" s="552">
        <v>0</v>
      </c>
      <c r="E278" s="552">
        <v>0</v>
      </c>
      <c r="F278" s="552">
        <v>0</v>
      </c>
      <c r="G278" s="522"/>
    </row>
    <row r="279" spans="1:7" ht="16.5" thickBot="1">
      <c r="A279" s="522"/>
      <c r="B279" s="551" t="s">
        <v>630</v>
      </c>
      <c r="C279" s="552">
        <v>0</v>
      </c>
      <c r="D279" s="552">
        <v>0</v>
      </c>
      <c r="E279" s="552">
        <v>0</v>
      </c>
      <c r="F279" s="552">
        <v>0</v>
      </c>
      <c r="G279" s="522"/>
    </row>
    <row r="280" spans="1:7" ht="16.5" thickBot="1">
      <c r="A280" s="522"/>
      <c r="B280" s="551" t="s">
        <v>631</v>
      </c>
      <c r="C280" s="552">
        <v>0</v>
      </c>
      <c r="D280" s="552">
        <v>0</v>
      </c>
      <c r="E280" s="552">
        <v>0</v>
      </c>
      <c r="F280" s="552">
        <v>0</v>
      </c>
      <c r="G280" s="522"/>
    </row>
    <row r="281" spans="1:7" ht="15.75" customHeight="1" thickBot="1">
      <c r="A281" s="522"/>
      <c r="B281" s="551" t="s">
        <v>632</v>
      </c>
      <c r="C281" s="552">
        <v>0</v>
      </c>
      <c r="D281" s="552">
        <v>0</v>
      </c>
      <c r="E281" s="552">
        <v>0</v>
      </c>
      <c r="F281" s="552">
        <v>0</v>
      </c>
      <c r="G281" s="522"/>
    </row>
    <row r="282" spans="1:7" ht="16.5" thickBot="1">
      <c r="A282" s="522"/>
      <c r="B282" s="549" t="s">
        <v>633</v>
      </c>
      <c r="C282" s="561">
        <f>C283+C284+C285+C286</f>
        <v>2885.4209999999998</v>
      </c>
      <c r="D282" s="550">
        <f t="shared" ref="D282:F282" si="35">D283+D284+D285+D286</f>
        <v>0</v>
      </c>
      <c r="E282" s="550">
        <f t="shared" si="35"/>
        <v>0</v>
      </c>
      <c r="F282" s="550">
        <f t="shared" si="35"/>
        <v>0</v>
      </c>
      <c r="G282" s="522"/>
    </row>
    <row r="283" spans="1:7" ht="16.5" thickBot="1">
      <c r="A283" s="522"/>
      <c r="B283" s="551" t="s">
        <v>608</v>
      </c>
      <c r="C283" s="562">
        <v>2885.4209999999998</v>
      </c>
      <c r="D283" s="563">
        <v>0</v>
      </c>
      <c r="E283" s="552">
        <v>0</v>
      </c>
      <c r="F283" s="552">
        <v>0</v>
      </c>
      <c r="G283" s="522"/>
    </row>
    <row r="284" spans="1:7" ht="16.5" thickBot="1">
      <c r="A284" s="522"/>
      <c r="B284" s="551" t="s">
        <v>630</v>
      </c>
      <c r="C284" s="552">
        <v>0</v>
      </c>
      <c r="D284" s="552">
        <v>0</v>
      </c>
      <c r="E284" s="552">
        <v>0</v>
      </c>
      <c r="F284" s="552">
        <v>0</v>
      </c>
      <c r="G284" s="522"/>
    </row>
    <row r="285" spans="1:7" ht="16.5" thickBot="1">
      <c r="A285" s="522"/>
      <c r="B285" s="551" t="s">
        <v>631</v>
      </c>
      <c r="C285" s="552">
        <v>0</v>
      </c>
      <c r="D285" s="552">
        <v>0</v>
      </c>
      <c r="E285" s="552">
        <v>0</v>
      </c>
      <c r="F285" s="552">
        <v>0</v>
      </c>
      <c r="G285" s="522"/>
    </row>
    <row r="286" spans="1:7" ht="16.5" thickBot="1">
      <c r="A286" s="522"/>
      <c r="B286" s="551" t="s">
        <v>632</v>
      </c>
      <c r="C286" s="552">
        <v>0</v>
      </c>
      <c r="D286" s="552">
        <v>0</v>
      </c>
      <c r="E286" s="552">
        <v>0</v>
      </c>
      <c r="F286" s="552">
        <v>0</v>
      </c>
      <c r="G286" s="522"/>
    </row>
    <row r="287" spans="1:7" ht="16.5" thickBot="1">
      <c r="A287" s="522"/>
      <c r="B287" s="553" t="s">
        <v>799</v>
      </c>
      <c r="C287" s="562">
        <f>C277+C282</f>
        <v>2885.4209999999998</v>
      </c>
      <c r="D287" s="552">
        <f t="shared" ref="D287:F287" si="36">D277+D282</f>
        <v>0</v>
      </c>
      <c r="E287" s="552">
        <f t="shared" si="36"/>
        <v>0</v>
      </c>
      <c r="F287" s="552">
        <f t="shared" si="36"/>
        <v>0</v>
      </c>
      <c r="G287" s="522"/>
    </row>
    <row r="288" spans="1:7" ht="37.5" customHeight="1" thickBot="1">
      <c r="A288" s="522"/>
      <c r="B288" s="564" t="s">
        <v>827</v>
      </c>
      <c r="C288" s="2734" t="str">
        <f>E262</f>
        <v>18AP306</v>
      </c>
      <c r="D288" s="2735"/>
      <c r="E288" s="2735"/>
      <c r="F288" s="2736"/>
      <c r="G288" s="522"/>
    </row>
    <row r="289" spans="1:7" ht="33.75" customHeight="1" thickBot="1">
      <c r="A289" s="522"/>
      <c r="B289" s="556" t="s">
        <v>620</v>
      </c>
      <c r="C289" s="2734" t="s">
        <v>962</v>
      </c>
      <c r="D289" s="2737"/>
      <c r="E289" s="2735"/>
      <c r="F289" s="2736"/>
      <c r="G289" s="522"/>
    </row>
    <row r="290" spans="1:7" ht="48" thickBot="1">
      <c r="A290" s="522"/>
      <c r="B290" s="541" t="s">
        <v>963</v>
      </c>
      <c r="C290" s="557"/>
      <c r="D290" s="558" t="s">
        <v>624</v>
      </c>
      <c r="E290" s="2741" t="s">
        <v>964</v>
      </c>
      <c r="F290" s="2742"/>
      <c r="G290" s="522"/>
    </row>
    <row r="291" spans="1:7" ht="16.5" thickBot="1">
      <c r="A291" s="522"/>
      <c r="B291" s="559"/>
      <c r="C291" s="2734"/>
      <c r="D291" s="2740"/>
      <c r="E291" s="2735"/>
      <c r="F291" s="2736"/>
      <c r="G291" s="522"/>
    </row>
    <row r="292" spans="1:7" ht="30.75" customHeight="1" thickBot="1">
      <c r="A292" s="522"/>
      <c r="B292" s="543" t="s">
        <v>599</v>
      </c>
      <c r="C292" s="2701" t="s">
        <v>965</v>
      </c>
      <c r="D292" s="2702"/>
      <c r="E292" s="2702"/>
      <c r="F292" s="2703"/>
      <c r="G292" s="522"/>
    </row>
    <row r="293" spans="1:7" ht="16.5" thickBot="1">
      <c r="A293" s="522"/>
      <c r="B293" s="543" t="s">
        <v>21</v>
      </c>
      <c r="C293" s="2719" t="s">
        <v>938</v>
      </c>
      <c r="D293" s="2720"/>
      <c r="E293" s="2720"/>
      <c r="F293" s="2721"/>
      <c r="G293" s="522"/>
    </row>
    <row r="294" spans="1:7" ht="26.25" customHeight="1">
      <c r="A294" s="522"/>
      <c r="B294" s="2722"/>
      <c r="C294" s="544">
        <v>2023</v>
      </c>
      <c r="D294" s="544">
        <v>2024</v>
      </c>
      <c r="E294" s="544">
        <v>2025</v>
      </c>
      <c r="F294" s="544">
        <v>2026</v>
      </c>
      <c r="G294" s="522"/>
    </row>
    <row r="295" spans="1:7" ht="26.25" customHeight="1" thickBot="1">
      <c r="A295" s="522"/>
      <c r="B295" s="2723"/>
      <c r="C295" s="545" t="s">
        <v>22</v>
      </c>
      <c r="D295" s="545" t="s">
        <v>23</v>
      </c>
      <c r="E295" s="545" t="s">
        <v>23</v>
      </c>
      <c r="F295" s="545" t="s">
        <v>23</v>
      </c>
      <c r="G295" s="522"/>
    </row>
    <row r="296" spans="1:7" ht="22.5" customHeight="1" thickBot="1">
      <c r="A296" s="522"/>
      <c r="B296" s="543" t="s">
        <v>33</v>
      </c>
      <c r="C296" s="547">
        <v>1</v>
      </c>
      <c r="D296" s="547">
        <v>1</v>
      </c>
      <c r="E296" s="547">
        <v>1</v>
      </c>
      <c r="F296" s="547">
        <v>1</v>
      </c>
      <c r="G296" s="522"/>
    </row>
    <row r="297" spans="1:7" ht="15.75" customHeight="1" thickBot="1">
      <c r="A297" s="522"/>
      <c r="B297" s="543" t="s">
        <v>602</v>
      </c>
      <c r="C297" s="560">
        <v>41.218000000000004</v>
      </c>
      <c r="D297" s="547">
        <v>0</v>
      </c>
      <c r="E297" s="547">
        <v>0</v>
      </c>
      <c r="F297" s="547">
        <v>0</v>
      </c>
      <c r="G297" s="522"/>
    </row>
    <row r="298" spans="1:7" ht="16.5" thickBot="1">
      <c r="A298" s="522"/>
      <c r="B298" s="543" t="s">
        <v>603</v>
      </c>
      <c r="C298" s="560">
        <f>C297</f>
        <v>41.218000000000004</v>
      </c>
      <c r="D298" s="560">
        <f t="shared" ref="D298:F298" si="37">D297</f>
        <v>0</v>
      </c>
      <c r="E298" s="560">
        <f t="shared" si="37"/>
        <v>0</v>
      </c>
      <c r="F298" s="560">
        <f t="shared" si="37"/>
        <v>0</v>
      </c>
      <c r="G298" s="522"/>
    </row>
    <row r="299" spans="1:7" ht="15.75" customHeight="1" thickBot="1">
      <c r="A299" s="522"/>
      <c r="B299" s="543" t="s">
        <v>604</v>
      </c>
      <c r="C299" s="527" t="s">
        <v>627</v>
      </c>
      <c r="D299" s="548">
        <f>D296/C296-1</f>
        <v>0</v>
      </c>
      <c r="E299" s="548">
        <f t="shared" ref="E299:F299" si="38">E296/D296-1</f>
        <v>0</v>
      </c>
      <c r="F299" s="548">
        <f t="shared" si="38"/>
        <v>0</v>
      </c>
      <c r="G299" s="522"/>
    </row>
    <row r="300" spans="1:7" ht="16.5" thickBot="1">
      <c r="A300" s="522"/>
      <c r="B300" s="543" t="s">
        <v>605</v>
      </c>
      <c r="C300" s="527" t="s">
        <v>627</v>
      </c>
      <c r="D300" s="548">
        <f>D297/C297-1</f>
        <v>-1</v>
      </c>
      <c r="E300" s="548">
        <v>0</v>
      </c>
      <c r="F300" s="548">
        <v>0</v>
      </c>
      <c r="G300" s="522"/>
    </row>
    <row r="301" spans="1:7" ht="32.25" thickBot="1">
      <c r="A301" s="522"/>
      <c r="B301" s="543" t="s">
        <v>47</v>
      </c>
      <c r="C301" s="527" t="s">
        <v>627</v>
      </c>
      <c r="D301" s="548">
        <f>D298/C298-1</f>
        <v>-1</v>
      </c>
      <c r="E301" s="548">
        <v>0</v>
      </c>
      <c r="F301" s="548">
        <v>0</v>
      </c>
      <c r="G301" s="522"/>
    </row>
    <row r="302" spans="1:7" ht="16.5" thickBot="1">
      <c r="A302" s="522"/>
      <c r="B302" s="2724" t="s">
        <v>966</v>
      </c>
      <c r="C302" s="2725"/>
      <c r="D302" s="2725"/>
      <c r="E302" s="2725"/>
      <c r="F302" s="2726"/>
      <c r="G302" s="522"/>
    </row>
    <row r="303" spans="1:7" ht="15.75">
      <c r="A303" s="522"/>
      <c r="B303" s="2722"/>
      <c r="C303" s="544">
        <v>2023</v>
      </c>
      <c r="D303" s="544">
        <v>2024</v>
      </c>
      <c r="E303" s="544">
        <v>2025</v>
      </c>
      <c r="F303" s="544">
        <v>2026</v>
      </c>
      <c r="G303" s="522"/>
    </row>
    <row r="304" spans="1:7" ht="16.5" thickBot="1">
      <c r="A304" s="522"/>
      <c r="B304" s="2723"/>
      <c r="C304" s="545" t="s">
        <v>22</v>
      </c>
      <c r="D304" s="545" t="s">
        <v>23</v>
      </c>
      <c r="E304" s="545" t="s">
        <v>23</v>
      </c>
      <c r="F304" s="545" t="s">
        <v>23</v>
      </c>
      <c r="G304" s="522"/>
    </row>
    <row r="305" spans="1:7" ht="20.25" customHeight="1" thickBot="1">
      <c r="A305" s="522"/>
      <c r="B305" s="549" t="s">
        <v>629</v>
      </c>
      <c r="C305" s="561">
        <f>C306+C307+C308+C309</f>
        <v>0</v>
      </c>
      <c r="D305" s="550">
        <v>0</v>
      </c>
      <c r="E305" s="550">
        <v>0</v>
      </c>
      <c r="F305" s="550">
        <v>0</v>
      </c>
      <c r="G305" s="522"/>
    </row>
    <row r="306" spans="1:7" ht="23.25" customHeight="1" thickBot="1">
      <c r="A306" s="522"/>
      <c r="B306" s="551" t="s">
        <v>608</v>
      </c>
      <c r="C306" s="562">
        <v>0</v>
      </c>
      <c r="D306" s="552">
        <v>0</v>
      </c>
      <c r="E306" s="552">
        <v>0</v>
      </c>
      <c r="F306" s="552">
        <v>0</v>
      </c>
      <c r="G306" s="522"/>
    </row>
    <row r="307" spans="1:7" ht="16.5" thickBot="1">
      <c r="A307" s="522"/>
      <c r="B307" s="551" t="s">
        <v>630</v>
      </c>
      <c r="C307" s="552">
        <v>0</v>
      </c>
      <c r="D307" s="552">
        <v>0</v>
      </c>
      <c r="E307" s="552">
        <v>0</v>
      </c>
      <c r="F307" s="552">
        <v>0</v>
      </c>
      <c r="G307" s="522"/>
    </row>
    <row r="308" spans="1:7" ht="16.5" thickBot="1">
      <c r="A308" s="522"/>
      <c r="B308" s="551" t="s">
        <v>631</v>
      </c>
      <c r="C308" s="552">
        <v>0</v>
      </c>
      <c r="D308" s="552">
        <v>0</v>
      </c>
      <c r="E308" s="552">
        <v>0</v>
      </c>
      <c r="F308" s="552">
        <v>0</v>
      </c>
      <c r="G308" s="522"/>
    </row>
    <row r="309" spans="1:7" ht="15.75" customHeight="1" thickBot="1">
      <c r="A309" s="522"/>
      <c r="B309" s="551" t="s">
        <v>632</v>
      </c>
      <c r="C309" s="552">
        <v>0</v>
      </c>
      <c r="D309" s="552">
        <v>0</v>
      </c>
      <c r="E309" s="552">
        <v>0</v>
      </c>
      <c r="F309" s="552">
        <v>0</v>
      </c>
      <c r="G309" s="522"/>
    </row>
    <row r="310" spans="1:7" ht="16.5" thickBot="1">
      <c r="A310" s="522"/>
      <c r="B310" s="549" t="s">
        <v>633</v>
      </c>
      <c r="C310" s="561">
        <f>C311+C312+C313+C314</f>
        <v>41.218000000000004</v>
      </c>
      <c r="D310" s="550">
        <f t="shared" ref="D310:F310" si="39">D311+D312+D313+D314</f>
        <v>0</v>
      </c>
      <c r="E310" s="550">
        <f t="shared" si="39"/>
        <v>0</v>
      </c>
      <c r="F310" s="550">
        <f t="shared" si="39"/>
        <v>0</v>
      </c>
      <c r="G310" s="522"/>
    </row>
    <row r="311" spans="1:7" ht="16.5" thickBot="1">
      <c r="A311" s="522"/>
      <c r="B311" s="551" t="s">
        <v>608</v>
      </c>
      <c r="C311" s="562">
        <v>41.218000000000004</v>
      </c>
      <c r="D311" s="563">
        <v>0</v>
      </c>
      <c r="E311" s="552">
        <v>0</v>
      </c>
      <c r="F311" s="552">
        <v>0</v>
      </c>
      <c r="G311" s="522"/>
    </row>
    <row r="312" spans="1:7" ht="16.5" thickBot="1">
      <c r="A312" s="522"/>
      <c r="B312" s="551" t="s">
        <v>630</v>
      </c>
      <c r="C312" s="552">
        <v>0</v>
      </c>
      <c r="D312" s="552">
        <v>0</v>
      </c>
      <c r="E312" s="552">
        <v>0</v>
      </c>
      <c r="F312" s="552">
        <v>0</v>
      </c>
      <c r="G312" s="522"/>
    </row>
    <row r="313" spans="1:7" ht="16.5" thickBot="1">
      <c r="A313" s="522"/>
      <c r="B313" s="551" t="s">
        <v>631</v>
      </c>
      <c r="C313" s="552">
        <v>0</v>
      </c>
      <c r="D313" s="552">
        <v>0</v>
      </c>
      <c r="E313" s="552">
        <v>0</v>
      </c>
      <c r="F313" s="552">
        <v>0</v>
      </c>
      <c r="G313" s="522"/>
    </row>
    <row r="314" spans="1:7" ht="16.5" thickBot="1">
      <c r="A314" s="522"/>
      <c r="B314" s="551" t="s">
        <v>632</v>
      </c>
      <c r="C314" s="552">
        <v>0</v>
      </c>
      <c r="D314" s="552">
        <v>0</v>
      </c>
      <c r="E314" s="552">
        <v>0</v>
      </c>
      <c r="F314" s="552">
        <v>0</v>
      </c>
      <c r="G314" s="522"/>
    </row>
    <row r="315" spans="1:7" ht="16.5" thickBot="1">
      <c r="A315" s="522"/>
      <c r="B315" s="553" t="s">
        <v>967</v>
      </c>
      <c r="C315" s="562">
        <f>C305+C310</f>
        <v>41.218000000000004</v>
      </c>
      <c r="D315" s="552">
        <f t="shared" ref="D315:F315" si="40">D305+D310</f>
        <v>0</v>
      </c>
      <c r="E315" s="552">
        <f t="shared" si="40"/>
        <v>0</v>
      </c>
      <c r="F315" s="552">
        <f t="shared" si="40"/>
        <v>0</v>
      </c>
      <c r="G315" s="522"/>
    </row>
    <row r="316" spans="1:7" ht="37.5" customHeight="1" thickBot="1">
      <c r="A316" s="522"/>
      <c r="B316" s="564" t="s">
        <v>827</v>
      </c>
      <c r="C316" s="2734" t="str">
        <f>E290</f>
        <v>18AP307</v>
      </c>
      <c r="D316" s="2735"/>
      <c r="E316" s="2735"/>
      <c r="F316" s="2736"/>
      <c r="G316" s="522"/>
    </row>
    <row r="317" spans="1:7" ht="33.75" customHeight="1" thickBot="1">
      <c r="A317" s="522"/>
      <c r="B317" s="556" t="s">
        <v>620</v>
      </c>
      <c r="C317" s="2734" t="s">
        <v>874</v>
      </c>
      <c r="D317" s="2737"/>
      <c r="E317" s="2735"/>
      <c r="F317" s="2736"/>
      <c r="G317" s="522"/>
    </row>
    <row r="318" spans="1:7" ht="48" thickBot="1">
      <c r="A318" s="522"/>
      <c r="B318" s="541" t="s">
        <v>968</v>
      </c>
      <c r="C318" s="557"/>
      <c r="D318" s="558" t="s">
        <v>624</v>
      </c>
      <c r="E318" s="2741" t="s">
        <v>969</v>
      </c>
      <c r="F318" s="2742"/>
      <c r="G318" s="522"/>
    </row>
    <row r="319" spans="1:7" ht="16.5" thickBot="1">
      <c r="A319" s="522"/>
      <c r="B319" s="559"/>
      <c r="C319" s="2734"/>
      <c r="D319" s="2740"/>
      <c r="E319" s="2735"/>
      <c r="F319" s="2736"/>
      <c r="G319" s="522"/>
    </row>
    <row r="320" spans="1:7" ht="30.75" customHeight="1" thickBot="1">
      <c r="A320" s="522"/>
      <c r="B320" s="543" t="s">
        <v>599</v>
      </c>
      <c r="C320" s="2701" t="s">
        <v>970</v>
      </c>
      <c r="D320" s="2702"/>
      <c r="E320" s="2702"/>
      <c r="F320" s="2703"/>
      <c r="G320" s="522"/>
    </row>
    <row r="321" spans="1:7" ht="16.5" thickBot="1">
      <c r="A321" s="522"/>
      <c r="B321" s="543" t="s">
        <v>21</v>
      </c>
      <c r="C321" s="2719" t="s">
        <v>938</v>
      </c>
      <c r="D321" s="2720"/>
      <c r="E321" s="2720"/>
      <c r="F321" s="2721"/>
      <c r="G321" s="522"/>
    </row>
    <row r="322" spans="1:7" ht="26.25" customHeight="1">
      <c r="A322" s="522"/>
      <c r="B322" s="2722"/>
      <c r="C322" s="544">
        <v>2023</v>
      </c>
      <c r="D322" s="544">
        <v>2024</v>
      </c>
      <c r="E322" s="544">
        <v>2025</v>
      </c>
      <c r="F322" s="544">
        <v>2026</v>
      </c>
      <c r="G322" s="522"/>
    </row>
    <row r="323" spans="1:7" ht="26.25" customHeight="1" thickBot="1">
      <c r="A323" s="522"/>
      <c r="B323" s="2723"/>
      <c r="C323" s="545" t="s">
        <v>22</v>
      </c>
      <c r="D323" s="545" t="s">
        <v>23</v>
      </c>
      <c r="E323" s="545" t="s">
        <v>23</v>
      </c>
      <c r="F323" s="545" t="s">
        <v>23</v>
      </c>
      <c r="G323" s="522"/>
    </row>
    <row r="324" spans="1:7" ht="22.5" customHeight="1" thickBot="1">
      <c r="A324" s="522"/>
      <c r="B324" s="543" t="s">
        <v>33</v>
      </c>
      <c r="C324" s="547">
        <v>1</v>
      </c>
      <c r="D324" s="547">
        <v>1</v>
      </c>
      <c r="E324" s="547">
        <v>1</v>
      </c>
      <c r="F324" s="547">
        <v>1</v>
      </c>
      <c r="G324" s="522"/>
    </row>
    <row r="325" spans="1:7" ht="15.75" customHeight="1" thickBot="1">
      <c r="A325" s="522"/>
      <c r="B325" s="543" t="s">
        <v>602</v>
      </c>
      <c r="C325" s="560">
        <v>3.9889999999999999</v>
      </c>
      <c r="D325" s="547">
        <v>0</v>
      </c>
      <c r="E325" s="547">
        <v>0</v>
      </c>
      <c r="F325" s="547">
        <v>0</v>
      </c>
      <c r="G325" s="522"/>
    </row>
    <row r="326" spans="1:7" ht="16.5" thickBot="1">
      <c r="A326" s="522"/>
      <c r="B326" s="543" t="s">
        <v>603</v>
      </c>
      <c r="C326" s="560">
        <f>C325</f>
        <v>3.9889999999999999</v>
      </c>
      <c r="D326" s="560">
        <f t="shared" ref="D326:F326" si="41">D325</f>
        <v>0</v>
      </c>
      <c r="E326" s="560">
        <f t="shared" si="41"/>
        <v>0</v>
      </c>
      <c r="F326" s="560">
        <f t="shared" si="41"/>
        <v>0</v>
      </c>
      <c r="G326" s="522"/>
    </row>
    <row r="327" spans="1:7" ht="15.75" customHeight="1" thickBot="1">
      <c r="A327" s="522"/>
      <c r="B327" s="543" t="s">
        <v>604</v>
      </c>
      <c r="C327" s="527" t="s">
        <v>627</v>
      </c>
      <c r="D327" s="548">
        <f>D324/C324-1</f>
        <v>0</v>
      </c>
      <c r="E327" s="548">
        <f t="shared" ref="E327:F327" si="42">E324/D324-1</f>
        <v>0</v>
      </c>
      <c r="F327" s="548">
        <f t="shared" si="42"/>
        <v>0</v>
      </c>
      <c r="G327" s="522"/>
    </row>
    <row r="328" spans="1:7" ht="16.5" thickBot="1">
      <c r="A328" s="522"/>
      <c r="B328" s="543" t="s">
        <v>605</v>
      </c>
      <c r="C328" s="527" t="s">
        <v>627</v>
      </c>
      <c r="D328" s="548">
        <f>D325/C325-1</f>
        <v>-1</v>
      </c>
      <c r="E328" s="548">
        <v>0</v>
      </c>
      <c r="F328" s="548">
        <v>0</v>
      </c>
      <c r="G328" s="522"/>
    </row>
    <row r="329" spans="1:7" ht="32.25" thickBot="1">
      <c r="A329" s="522"/>
      <c r="B329" s="543" t="s">
        <v>47</v>
      </c>
      <c r="C329" s="527" t="s">
        <v>627</v>
      </c>
      <c r="D329" s="548">
        <f>D326/C326-1</f>
        <v>-1</v>
      </c>
      <c r="E329" s="548">
        <v>0</v>
      </c>
      <c r="F329" s="548">
        <v>0</v>
      </c>
      <c r="G329" s="522"/>
    </row>
    <row r="330" spans="1:7" ht="16.5" thickBot="1">
      <c r="A330" s="522"/>
      <c r="B330" s="2724" t="s">
        <v>971</v>
      </c>
      <c r="C330" s="2725"/>
      <c r="D330" s="2725"/>
      <c r="E330" s="2725"/>
      <c r="F330" s="2726"/>
      <c r="G330" s="522"/>
    </row>
    <row r="331" spans="1:7" ht="15.75">
      <c r="A331" s="522"/>
      <c r="B331" s="2722"/>
      <c r="C331" s="544">
        <v>2023</v>
      </c>
      <c r="D331" s="544">
        <v>2024</v>
      </c>
      <c r="E331" s="544">
        <v>2025</v>
      </c>
      <c r="F331" s="544">
        <v>2026</v>
      </c>
      <c r="G331" s="522"/>
    </row>
    <row r="332" spans="1:7" ht="16.5" thickBot="1">
      <c r="A332" s="522"/>
      <c r="B332" s="2723"/>
      <c r="C332" s="545" t="s">
        <v>22</v>
      </c>
      <c r="D332" s="545" t="s">
        <v>23</v>
      </c>
      <c r="E332" s="545" t="s">
        <v>23</v>
      </c>
      <c r="F332" s="545" t="s">
        <v>23</v>
      </c>
      <c r="G332" s="522"/>
    </row>
    <row r="333" spans="1:7" ht="20.25" customHeight="1" thickBot="1">
      <c r="A333" s="522"/>
      <c r="B333" s="549" t="s">
        <v>629</v>
      </c>
      <c r="C333" s="561">
        <f>C334+C335+C336+C337</f>
        <v>0</v>
      </c>
      <c r="D333" s="550">
        <v>0</v>
      </c>
      <c r="E333" s="550">
        <v>0</v>
      </c>
      <c r="F333" s="550">
        <v>0</v>
      </c>
      <c r="G333" s="522"/>
    </row>
    <row r="334" spans="1:7" ht="23.25" customHeight="1" thickBot="1">
      <c r="A334" s="522"/>
      <c r="B334" s="551" t="s">
        <v>608</v>
      </c>
      <c r="C334" s="562">
        <v>0</v>
      </c>
      <c r="D334" s="552">
        <v>0</v>
      </c>
      <c r="E334" s="552">
        <v>0</v>
      </c>
      <c r="F334" s="552">
        <v>0</v>
      </c>
      <c r="G334" s="522"/>
    </row>
    <row r="335" spans="1:7" ht="16.5" thickBot="1">
      <c r="A335" s="522"/>
      <c r="B335" s="551" t="s">
        <v>630</v>
      </c>
      <c r="C335" s="552">
        <v>0</v>
      </c>
      <c r="D335" s="552">
        <v>0</v>
      </c>
      <c r="E335" s="552">
        <v>0</v>
      </c>
      <c r="F335" s="552">
        <v>0</v>
      </c>
      <c r="G335" s="522"/>
    </row>
    <row r="336" spans="1:7" ht="16.5" thickBot="1">
      <c r="A336" s="522"/>
      <c r="B336" s="551" t="s">
        <v>631</v>
      </c>
      <c r="C336" s="552">
        <v>0</v>
      </c>
      <c r="D336" s="552">
        <v>0</v>
      </c>
      <c r="E336" s="552">
        <v>0</v>
      </c>
      <c r="F336" s="552">
        <v>0</v>
      </c>
      <c r="G336" s="522"/>
    </row>
    <row r="337" spans="1:7" ht="15.75" customHeight="1" thickBot="1">
      <c r="A337" s="522"/>
      <c r="B337" s="551" t="s">
        <v>632</v>
      </c>
      <c r="C337" s="552">
        <v>0</v>
      </c>
      <c r="D337" s="552">
        <v>0</v>
      </c>
      <c r="E337" s="552">
        <v>0</v>
      </c>
      <c r="F337" s="552">
        <v>0</v>
      </c>
      <c r="G337" s="522"/>
    </row>
    <row r="338" spans="1:7" ht="16.5" thickBot="1">
      <c r="A338" s="522"/>
      <c r="B338" s="549" t="s">
        <v>633</v>
      </c>
      <c r="C338" s="561">
        <f>C339+C340+C341+C342</f>
        <v>3.9889999999999999</v>
      </c>
      <c r="D338" s="550">
        <f t="shared" ref="D338:F338" si="43">D339+D340+D341+D342</f>
        <v>0</v>
      </c>
      <c r="E338" s="550">
        <f t="shared" si="43"/>
        <v>0</v>
      </c>
      <c r="F338" s="550">
        <f t="shared" si="43"/>
        <v>0</v>
      </c>
      <c r="G338" s="522"/>
    </row>
    <row r="339" spans="1:7" ht="16.5" thickBot="1">
      <c r="A339" s="522"/>
      <c r="B339" s="551" t="s">
        <v>608</v>
      </c>
      <c r="C339" s="562">
        <v>3.9889999999999999</v>
      </c>
      <c r="D339" s="563">
        <v>0</v>
      </c>
      <c r="E339" s="552">
        <v>0</v>
      </c>
      <c r="F339" s="552">
        <v>0</v>
      </c>
      <c r="G339" s="522"/>
    </row>
    <row r="340" spans="1:7" ht="16.5" thickBot="1">
      <c r="A340" s="522"/>
      <c r="B340" s="551" t="s">
        <v>630</v>
      </c>
      <c r="C340" s="552">
        <v>0</v>
      </c>
      <c r="D340" s="552">
        <v>0</v>
      </c>
      <c r="E340" s="552">
        <v>0</v>
      </c>
      <c r="F340" s="552">
        <v>0</v>
      </c>
      <c r="G340" s="522"/>
    </row>
    <row r="341" spans="1:7" ht="16.5" thickBot="1">
      <c r="A341" s="522"/>
      <c r="B341" s="551" t="s">
        <v>631</v>
      </c>
      <c r="C341" s="552">
        <v>0</v>
      </c>
      <c r="D341" s="552">
        <v>0</v>
      </c>
      <c r="E341" s="552">
        <v>0</v>
      </c>
      <c r="F341" s="552">
        <v>0</v>
      </c>
      <c r="G341" s="522"/>
    </row>
    <row r="342" spans="1:7" ht="16.5" thickBot="1">
      <c r="A342" s="522"/>
      <c r="B342" s="551" t="s">
        <v>632</v>
      </c>
      <c r="C342" s="552">
        <v>0</v>
      </c>
      <c r="D342" s="552">
        <v>0</v>
      </c>
      <c r="E342" s="552">
        <v>0</v>
      </c>
      <c r="F342" s="552">
        <v>0</v>
      </c>
      <c r="G342" s="522"/>
    </row>
    <row r="343" spans="1:7" ht="16.5" thickBot="1">
      <c r="A343" s="522"/>
      <c r="B343" s="553" t="s">
        <v>972</v>
      </c>
      <c r="C343" s="562">
        <f>C333+C338</f>
        <v>3.9889999999999999</v>
      </c>
      <c r="D343" s="552">
        <f t="shared" ref="D343:F343" si="44">D333+D338</f>
        <v>0</v>
      </c>
      <c r="E343" s="552">
        <f t="shared" si="44"/>
        <v>0</v>
      </c>
      <c r="F343" s="552">
        <f t="shared" si="44"/>
        <v>0</v>
      </c>
      <c r="G343" s="522"/>
    </row>
    <row r="344" spans="1:7" ht="37.5" customHeight="1" thickBot="1">
      <c r="A344" s="522"/>
      <c r="B344" s="564" t="s">
        <v>827</v>
      </c>
      <c r="C344" s="2734" t="str">
        <f>E318</f>
        <v>18AP308</v>
      </c>
      <c r="D344" s="2735"/>
      <c r="E344" s="2735"/>
      <c r="F344" s="2736"/>
      <c r="G344" s="522"/>
    </row>
    <row r="345" spans="1:7" ht="33.75" customHeight="1" thickBot="1">
      <c r="A345" s="522"/>
      <c r="B345" s="556" t="s">
        <v>620</v>
      </c>
      <c r="C345" s="2734" t="s">
        <v>962</v>
      </c>
      <c r="D345" s="2737"/>
      <c r="E345" s="2735"/>
      <c r="F345" s="2736"/>
      <c r="G345" s="522"/>
    </row>
    <row r="346" spans="1:7" ht="48" thickBot="1">
      <c r="A346" s="522"/>
      <c r="B346" s="541" t="s">
        <v>973</v>
      </c>
      <c r="C346" s="557"/>
      <c r="D346" s="558" t="s">
        <v>624</v>
      </c>
      <c r="E346" s="2741" t="s">
        <v>974</v>
      </c>
      <c r="F346" s="2742"/>
      <c r="G346" s="522"/>
    </row>
    <row r="347" spans="1:7" ht="16.5" thickBot="1">
      <c r="A347" s="522"/>
      <c r="B347" s="559"/>
      <c r="C347" s="2734"/>
      <c r="D347" s="2740"/>
      <c r="E347" s="2735"/>
      <c r="F347" s="2736"/>
      <c r="G347" s="522"/>
    </row>
    <row r="348" spans="1:7" ht="30.75" customHeight="1" thickBot="1">
      <c r="A348" s="522"/>
      <c r="B348" s="543" t="s">
        <v>599</v>
      </c>
      <c r="C348" s="2701" t="s">
        <v>975</v>
      </c>
      <c r="D348" s="2702"/>
      <c r="E348" s="2702"/>
      <c r="F348" s="2703"/>
      <c r="G348" s="522"/>
    </row>
    <row r="349" spans="1:7" ht="16.5" thickBot="1">
      <c r="A349" s="522"/>
      <c r="B349" s="543" t="s">
        <v>21</v>
      </c>
      <c r="C349" s="2719" t="s">
        <v>938</v>
      </c>
      <c r="D349" s="2720"/>
      <c r="E349" s="2720"/>
      <c r="F349" s="2721"/>
      <c r="G349" s="522"/>
    </row>
    <row r="350" spans="1:7" ht="26.25" customHeight="1">
      <c r="A350" s="522"/>
      <c r="B350" s="2722"/>
      <c r="C350" s="544">
        <v>2023</v>
      </c>
      <c r="D350" s="544">
        <v>2024</v>
      </c>
      <c r="E350" s="544">
        <v>2025</v>
      </c>
      <c r="F350" s="544">
        <v>2026</v>
      </c>
      <c r="G350" s="522"/>
    </row>
    <row r="351" spans="1:7" ht="26.25" customHeight="1" thickBot="1">
      <c r="A351" s="522"/>
      <c r="B351" s="2723"/>
      <c r="C351" s="545" t="s">
        <v>22</v>
      </c>
      <c r="D351" s="545" t="s">
        <v>23</v>
      </c>
      <c r="E351" s="545" t="s">
        <v>23</v>
      </c>
      <c r="F351" s="545" t="s">
        <v>23</v>
      </c>
      <c r="G351" s="522"/>
    </row>
    <row r="352" spans="1:7" ht="22.5" customHeight="1" thickBot="1">
      <c r="A352" s="522"/>
      <c r="B352" s="543" t="s">
        <v>33</v>
      </c>
      <c r="C352" s="547">
        <v>1</v>
      </c>
      <c r="D352" s="547">
        <v>1</v>
      </c>
      <c r="E352" s="547">
        <v>1</v>
      </c>
      <c r="F352" s="547">
        <v>1</v>
      </c>
      <c r="G352" s="522"/>
    </row>
    <row r="353" spans="1:7" ht="15.75" customHeight="1" thickBot="1">
      <c r="A353" s="522"/>
      <c r="B353" s="543" t="s">
        <v>602</v>
      </c>
      <c r="C353" s="560">
        <v>38.698999999999998</v>
      </c>
      <c r="D353" s="547">
        <v>0</v>
      </c>
      <c r="E353" s="547">
        <v>0</v>
      </c>
      <c r="F353" s="547">
        <v>0</v>
      </c>
      <c r="G353" s="522"/>
    </row>
    <row r="354" spans="1:7" ht="16.5" thickBot="1">
      <c r="A354" s="522"/>
      <c r="B354" s="543" t="s">
        <v>603</v>
      </c>
      <c r="C354" s="560">
        <f>C353</f>
        <v>38.698999999999998</v>
      </c>
      <c r="D354" s="560">
        <f t="shared" ref="D354:F354" si="45">D353</f>
        <v>0</v>
      </c>
      <c r="E354" s="560">
        <f t="shared" si="45"/>
        <v>0</v>
      </c>
      <c r="F354" s="560">
        <f t="shared" si="45"/>
        <v>0</v>
      </c>
      <c r="G354" s="522"/>
    </row>
    <row r="355" spans="1:7" ht="15.75" customHeight="1" thickBot="1">
      <c r="A355" s="522"/>
      <c r="B355" s="543" t="s">
        <v>604</v>
      </c>
      <c r="C355" s="527" t="s">
        <v>627</v>
      </c>
      <c r="D355" s="548">
        <f>D352/C352-1</f>
        <v>0</v>
      </c>
      <c r="E355" s="548">
        <f t="shared" ref="E355:F355" si="46">E352/D352-1</f>
        <v>0</v>
      </c>
      <c r="F355" s="548">
        <f t="shared" si="46"/>
        <v>0</v>
      </c>
      <c r="G355" s="522"/>
    </row>
    <row r="356" spans="1:7" ht="16.5" thickBot="1">
      <c r="A356" s="522"/>
      <c r="B356" s="543" t="s">
        <v>605</v>
      </c>
      <c r="C356" s="527" t="s">
        <v>627</v>
      </c>
      <c r="D356" s="548">
        <f>D353/C353-1</f>
        <v>-1</v>
      </c>
      <c r="E356" s="548">
        <v>0</v>
      </c>
      <c r="F356" s="548">
        <v>0</v>
      </c>
      <c r="G356" s="522"/>
    </row>
    <row r="357" spans="1:7" ht="32.25" thickBot="1">
      <c r="A357" s="522"/>
      <c r="B357" s="543" t="s">
        <v>47</v>
      </c>
      <c r="C357" s="527" t="s">
        <v>627</v>
      </c>
      <c r="D357" s="548">
        <f>D354/C354-1</f>
        <v>-1</v>
      </c>
      <c r="E357" s="548">
        <v>0</v>
      </c>
      <c r="F357" s="548">
        <v>0</v>
      </c>
      <c r="G357" s="522"/>
    </row>
    <row r="358" spans="1:7" ht="16.5" thickBot="1">
      <c r="A358" s="522"/>
      <c r="B358" s="2724" t="s">
        <v>976</v>
      </c>
      <c r="C358" s="2725"/>
      <c r="D358" s="2725"/>
      <c r="E358" s="2725"/>
      <c r="F358" s="2726"/>
      <c r="G358" s="522"/>
    </row>
    <row r="359" spans="1:7" ht="15.75">
      <c r="A359" s="522"/>
      <c r="B359" s="2722"/>
      <c r="C359" s="544">
        <v>2023</v>
      </c>
      <c r="D359" s="544">
        <v>2024</v>
      </c>
      <c r="E359" s="544">
        <v>2025</v>
      </c>
      <c r="F359" s="544">
        <v>2026</v>
      </c>
      <c r="G359" s="522"/>
    </row>
    <row r="360" spans="1:7" ht="16.5" thickBot="1">
      <c r="A360" s="522"/>
      <c r="B360" s="2723"/>
      <c r="C360" s="545" t="s">
        <v>22</v>
      </c>
      <c r="D360" s="545" t="s">
        <v>23</v>
      </c>
      <c r="E360" s="545" t="s">
        <v>23</v>
      </c>
      <c r="F360" s="545" t="s">
        <v>23</v>
      </c>
      <c r="G360" s="522"/>
    </row>
    <row r="361" spans="1:7" ht="20.25" customHeight="1" thickBot="1">
      <c r="A361" s="522"/>
      <c r="B361" s="549" t="s">
        <v>629</v>
      </c>
      <c r="C361" s="561">
        <f>C362+C363+C364+C365</f>
        <v>0</v>
      </c>
      <c r="D361" s="550">
        <v>0</v>
      </c>
      <c r="E361" s="550">
        <v>0</v>
      </c>
      <c r="F361" s="550">
        <v>0</v>
      </c>
      <c r="G361" s="522"/>
    </row>
    <row r="362" spans="1:7" ht="23.25" customHeight="1" thickBot="1">
      <c r="A362" s="522"/>
      <c r="B362" s="551" t="s">
        <v>608</v>
      </c>
      <c r="C362" s="562">
        <v>0</v>
      </c>
      <c r="D362" s="552">
        <v>0</v>
      </c>
      <c r="E362" s="552">
        <v>0</v>
      </c>
      <c r="F362" s="552">
        <v>0</v>
      </c>
      <c r="G362" s="522"/>
    </row>
    <row r="363" spans="1:7" ht="16.5" thickBot="1">
      <c r="A363" s="522"/>
      <c r="B363" s="551" t="s">
        <v>630</v>
      </c>
      <c r="C363" s="552">
        <v>0</v>
      </c>
      <c r="D363" s="552">
        <v>0</v>
      </c>
      <c r="E363" s="552">
        <v>0</v>
      </c>
      <c r="F363" s="552">
        <v>0</v>
      </c>
      <c r="G363" s="522"/>
    </row>
    <row r="364" spans="1:7" ht="16.5" thickBot="1">
      <c r="A364" s="522"/>
      <c r="B364" s="551" t="s">
        <v>631</v>
      </c>
      <c r="C364" s="552">
        <v>0</v>
      </c>
      <c r="D364" s="552">
        <v>0</v>
      </c>
      <c r="E364" s="552">
        <v>0</v>
      </c>
      <c r="F364" s="552">
        <v>0</v>
      </c>
      <c r="G364" s="522"/>
    </row>
    <row r="365" spans="1:7" ht="15.75" customHeight="1" thickBot="1">
      <c r="A365" s="522"/>
      <c r="B365" s="551" t="s">
        <v>632</v>
      </c>
      <c r="C365" s="552">
        <v>0</v>
      </c>
      <c r="D365" s="552">
        <v>0</v>
      </c>
      <c r="E365" s="552">
        <v>0</v>
      </c>
      <c r="F365" s="552">
        <v>0</v>
      </c>
      <c r="G365" s="522"/>
    </row>
    <row r="366" spans="1:7" ht="16.5" thickBot="1">
      <c r="A366" s="522"/>
      <c r="B366" s="549" t="s">
        <v>633</v>
      </c>
      <c r="C366" s="561">
        <f>C367+C368+C369+C370</f>
        <v>38.698999999999998</v>
      </c>
      <c r="D366" s="550">
        <f t="shared" ref="D366:F366" si="47">D367+D368+D369+D370</f>
        <v>0</v>
      </c>
      <c r="E366" s="550">
        <f t="shared" si="47"/>
        <v>0</v>
      </c>
      <c r="F366" s="550">
        <f t="shared" si="47"/>
        <v>0</v>
      </c>
      <c r="G366" s="522"/>
    </row>
    <row r="367" spans="1:7" ht="16.5" thickBot="1">
      <c r="A367" s="522"/>
      <c r="B367" s="551" t="s">
        <v>608</v>
      </c>
      <c r="C367" s="562">
        <v>38.698999999999998</v>
      </c>
      <c r="D367" s="563">
        <v>0</v>
      </c>
      <c r="E367" s="552">
        <v>0</v>
      </c>
      <c r="F367" s="552">
        <v>0</v>
      </c>
      <c r="G367" s="522"/>
    </row>
    <row r="368" spans="1:7" ht="16.5" thickBot="1">
      <c r="A368" s="522"/>
      <c r="B368" s="551" t="s">
        <v>630</v>
      </c>
      <c r="C368" s="552">
        <v>0</v>
      </c>
      <c r="D368" s="552">
        <v>0</v>
      </c>
      <c r="E368" s="552">
        <v>0</v>
      </c>
      <c r="F368" s="552">
        <v>0</v>
      </c>
      <c r="G368" s="522"/>
    </row>
    <row r="369" spans="1:7" ht="16.5" thickBot="1">
      <c r="A369" s="522"/>
      <c r="B369" s="551" t="s">
        <v>631</v>
      </c>
      <c r="C369" s="552">
        <v>0</v>
      </c>
      <c r="D369" s="552">
        <v>0</v>
      </c>
      <c r="E369" s="552">
        <v>0</v>
      </c>
      <c r="F369" s="552">
        <v>0</v>
      </c>
      <c r="G369" s="522"/>
    </row>
    <row r="370" spans="1:7" ht="16.5" thickBot="1">
      <c r="A370" s="522"/>
      <c r="B370" s="551" t="s">
        <v>632</v>
      </c>
      <c r="C370" s="552">
        <v>0</v>
      </c>
      <c r="D370" s="552">
        <v>0</v>
      </c>
      <c r="E370" s="552">
        <v>0</v>
      </c>
      <c r="F370" s="552">
        <v>0</v>
      </c>
      <c r="G370" s="522"/>
    </row>
    <row r="371" spans="1:7" ht="16.5" thickBot="1">
      <c r="A371" s="522"/>
      <c r="B371" s="553" t="s">
        <v>977</v>
      </c>
      <c r="C371" s="562">
        <f>C361+C366</f>
        <v>38.698999999999998</v>
      </c>
      <c r="D371" s="552">
        <f t="shared" ref="D371:F371" si="48">D361+D366</f>
        <v>0</v>
      </c>
      <c r="E371" s="552">
        <f t="shared" si="48"/>
        <v>0</v>
      </c>
      <c r="F371" s="552">
        <f t="shared" si="48"/>
        <v>0</v>
      </c>
      <c r="G371" s="522"/>
    </row>
    <row r="372" spans="1:7" ht="37.5" customHeight="1" thickBot="1">
      <c r="A372" s="522"/>
      <c r="B372" s="564" t="s">
        <v>827</v>
      </c>
      <c r="C372" s="2734" t="str">
        <f>E346</f>
        <v>18AP309</v>
      </c>
      <c r="D372" s="2735"/>
      <c r="E372" s="2735"/>
      <c r="F372" s="2736"/>
      <c r="G372" s="522"/>
    </row>
    <row r="373" spans="1:7" ht="33.75" customHeight="1" thickBot="1">
      <c r="A373" s="522"/>
      <c r="B373" s="556" t="s">
        <v>620</v>
      </c>
      <c r="C373" s="2734" t="s">
        <v>874</v>
      </c>
      <c r="D373" s="2737"/>
      <c r="E373" s="2735"/>
      <c r="F373" s="2736"/>
      <c r="G373" s="522"/>
    </row>
    <row r="374" spans="1:7" ht="48" thickBot="1">
      <c r="A374" s="522"/>
      <c r="B374" s="541" t="s">
        <v>978</v>
      </c>
      <c r="C374" s="557"/>
      <c r="D374" s="558" t="s">
        <v>624</v>
      </c>
      <c r="E374" s="2741" t="s">
        <v>979</v>
      </c>
      <c r="F374" s="2742"/>
      <c r="G374" s="522"/>
    </row>
    <row r="375" spans="1:7" ht="16.5" thickBot="1">
      <c r="A375" s="522"/>
      <c r="B375" s="559"/>
      <c r="C375" s="2734"/>
      <c r="D375" s="2740"/>
      <c r="E375" s="2735"/>
      <c r="F375" s="2736"/>
      <c r="G375" s="522"/>
    </row>
    <row r="376" spans="1:7" ht="30.75" customHeight="1" thickBot="1">
      <c r="A376" s="522"/>
      <c r="B376" s="543" t="s">
        <v>599</v>
      </c>
      <c r="C376" s="2701" t="s">
        <v>980</v>
      </c>
      <c r="D376" s="2702"/>
      <c r="E376" s="2702"/>
      <c r="F376" s="2703"/>
      <c r="G376" s="522"/>
    </row>
    <row r="377" spans="1:7" ht="16.5" thickBot="1">
      <c r="A377" s="522"/>
      <c r="B377" s="543" t="s">
        <v>21</v>
      </c>
      <c r="C377" s="2719" t="s">
        <v>938</v>
      </c>
      <c r="D377" s="2720"/>
      <c r="E377" s="2720"/>
      <c r="F377" s="2721"/>
      <c r="G377" s="522"/>
    </row>
    <row r="378" spans="1:7" ht="26.25" customHeight="1">
      <c r="A378" s="522"/>
      <c r="B378" s="2722"/>
      <c r="C378" s="544">
        <v>2023</v>
      </c>
      <c r="D378" s="544">
        <v>2024</v>
      </c>
      <c r="E378" s="544">
        <v>2025</v>
      </c>
      <c r="F378" s="544">
        <v>2026</v>
      </c>
      <c r="G378" s="522"/>
    </row>
    <row r="379" spans="1:7" ht="26.25" customHeight="1" thickBot="1">
      <c r="A379" s="522"/>
      <c r="B379" s="2723"/>
      <c r="C379" s="545" t="s">
        <v>22</v>
      </c>
      <c r="D379" s="545" t="s">
        <v>23</v>
      </c>
      <c r="E379" s="545" t="s">
        <v>23</v>
      </c>
      <c r="F379" s="545" t="s">
        <v>23</v>
      </c>
      <c r="G379" s="522"/>
    </row>
    <row r="380" spans="1:7" ht="22.5" customHeight="1" thickBot="1">
      <c r="A380" s="522"/>
      <c r="B380" s="543" t="s">
        <v>33</v>
      </c>
      <c r="C380" s="547">
        <v>1</v>
      </c>
      <c r="D380" s="547">
        <v>1</v>
      </c>
      <c r="E380" s="547">
        <v>1</v>
      </c>
      <c r="F380" s="547">
        <v>1</v>
      </c>
      <c r="G380" s="522"/>
    </row>
    <row r="381" spans="1:7" ht="15.75" customHeight="1" thickBot="1">
      <c r="A381" s="522"/>
      <c r="B381" s="543" t="s">
        <v>602</v>
      </c>
      <c r="C381" s="560">
        <v>3.7450000000000001</v>
      </c>
      <c r="D381" s="547">
        <v>0</v>
      </c>
      <c r="E381" s="547">
        <v>0</v>
      </c>
      <c r="F381" s="547">
        <v>0</v>
      </c>
      <c r="G381" s="522"/>
    </row>
    <row r="382" spans="1:7" ht="16.5" thickBot="1">
      <c r="A382" s="522"/>
      <c r="B382" s="543" t="s">
        <v>603</v>
      </c>
      <c r="C382" s="560">
        <f>C381</f>
        <v>3.7450000000000001</v>
      </c>
      <c r="D382" s="560">
        <f t="shared" ref="D382:F382" si="49">D381</f>
        <v>0</v>
      </c>
      <c r="E382" s="560">
        <f t="shared" si="49"/>
        <v>0</v>
      </c>
      <c r="F382" s="560">
        <f t="shared" si="49"/>
        <v>0</v>
      </c>
      <c r="G382" s="522"/>
    </row>
    <row r="383" spans="1:7" ht="15.75" customHeight="1" thickBot="1">
      <c r="A383" s="522"/>
      <c r="B383" s="543" t="s">
        <v>604</v>
      </c>
      <c r="C383" s="527" t="s">
        <v>627</v>
      </c>
      <c r="D383" s="548">
        <f>D380/C380-1</f>
        <v>0</v>
      </c>
      <c r="E383" s="548">
        <f t="shared" ref="E383:F383" si="50">E380/D380-1</f>
        <v>0</v>
      </c>
      <c r="F383" s="548">
        <f t="shared" si="50"/>
        <v>0</v>
      </c>
      <c r="G383" s="522"/>
    </row>
    <row r="384" spans="1:7" ht="16.5" thickBot="1">
      <c r="A384" s="522"/>
      <c r="B384" s="543" t="s">
        <v>605</v>
      </c>
      <c r="C384" s="527" t="s">
        <v>627</v>
      </c>
      <c r="D384" s="548">
        <f>D381/C381-1</f>
        <v>-1</v>
      </c>
      <c r="E384" s="548">
        <v>0</v>
      </c>
      <c r="F384" s="548">
        <v>0</v>
      </c>
      <c r="G384" s="522"/>
    </row>
    <row r="385" spans="1:7" ht="32.25" thickBot="1">
      <c r="A385" s="522"/>
      <c r="B385" s="543" t="s">
        <v>47</v>
      </c>
      <c r="C385" s="527" t="s">
        <v>627</v>
      </c>
      <c r="D385" s="548">
        <f>D382/C382-1</f>
        <v>-1</v>
      </c>
      <c r="E385" s="548">
        <v>0</v>
      </c>
      <c r="F385" s="548">
        <v>0</v>
      </c>
      <c r="G385" s="522"/>
    </row>
    <row r="386" spans="1:7" ht="16.5" thickBot="1">
      <c r="A386" s="522"/>
      <c r="B386" s="2724" t="s">
        <v>981</v>
      </c>
      <c r="C386" s="2725"/>
      <c r="D386" s="2725"/>
      <c r="E386" s="2725"/>
      <c r="F386" s="2726"/>
      <c r="G386" s="522"/>
    </row>
    <row r="387" spans="1:7" ht="15.75">
      <c r="A387" s="522"/>
      <c r="B387" s="2722"/>
      <c r="C387" s="544">
        <v>2023</v>
      </c>
      <c r="D387" s="544">
        <v>2024</v>
      </c>
      <c r="E387" s="544">
        <v>2025</v>
      </c>
      <c r="F387" s="544">
        <v>2026</v>
      </c>
      <c r="G387" s="522"/>
    </row>
    <row r="388" spans="1:7" ht="16.5" thickBot="1">
      <c r="A388" s="522"/>
      <c r="B388" s="2723"/>
      <c r="C388" s="545" t="s">
        <v>22</v>
      </c>
      <c r="D388" s="545" t="s">
        <v>23</v>
      </c>
      <c r="E388" s="545" t="s">
        <v>23</v>
      </c>
      <c r="F388" s="545" t="s">
        <v>23</v>
      </c>
      <c r="G388" s="522"/>
    </row>
    <row r="389" spans="1:7" ht="20.25" customHeight="1" thickBot="1">
      <c r="A389" s="522"/>
      <c r="B389" s="549" t="s">
        <v>629</v>
      </c>
      <c r="C389" s="561">
        <f>C390+C391+C392+C393</f>
        <v>0</v>
      </c>
      <c r="D389" s="550">
        <v>0</v>
      </c>
      <c r="E389" s="550">
        <v>0</v>
      </c>
      <c r="F389" s="550">
        <v>0</v>
      </c>
      <c r="G389" s="522"/>
    </row>
    <row r="390" spans="1:7" ht="23.25" customHeight="1" thickBot="1">
      <c r="A390" s="522"/>
      <c r="B390" s="551" t="s">
        <v>608</v>
      </c>
      <c r="C390" s="562">
        <v>0</v>
      </c>
      <c r="D390" s="552">
        <v>0</v>
      </c>
      <c r="E390" s="552">
        <v>0</v>
      </c>
      <c r="F390" s="552">
        <v>0</v>
      </c>
      <c r="G390" s="522"/>
    </row>
    <row r="391" spans="1:7" ht="16.5" thickBot="1">
      <c r="A391" s="522"/>
      <c r="B391" s="551" t="s">
        <v>630</v>
      </c>
      <c r="C391" s="552">
        <v>0</v>
      </c>
      <c r="D391" s="552">
        <v>0</v>
      </c>
      <c r="E391" s="552">
        <v>0</v>
      </c>
      <c r="F391" s="552">
        <v>0</v>
      </c>
      <c r="G391" s="522"/>
    </row>
    <row r="392" spans="1:7" ht="16.5" thickBot="1">
      <c r="A392" s="522"/>
      <c r="B392" s="551" t="s">
        <v>631</v>
      </c>
      <c r="C392" s="552">
        <v>0</v>
      </c>
      <c r="D392" s="552">
        <v>0</v>
      </c>
      <c r="E392" s="552">
        <v>0</v>
      </c>
      <c r="F392" s="552">
        <v>0</v>
      </c>
      <c r="G392" s="522"/>
    </row>
    <row r="393" spans="1:7" ht="15.75" customHeight="1" thickBot="1">
      <c r="A393" s="522"/>
      <c r="B393" s="551" t="s">
        <v>632</v>
      </c>
      <c r="C393" s="552">
        <v>0</v>
      </c>
      <c r="D393" s="552">
        <v>0</v>
      </c>
      <c r="E393" s="552">
        <v>0</v>
      </c>
      <c r="F393" s="552">
        <v>0</v>
      </c>
      <c r="G393" s="522"/>
    </row>
    <row r="394" spans="1:7" ht="16.5" thickBot="1">
      <c r="A394" s="522"/>
      <c r="B394" s="549" t="s">
        <v>633</v>
      </c>
      <c r="C394" s="561">
        <f>C395+C396+C397+C398</f>
        <v>3.7450000000000001</v>
      </c>
      <c r="D394" s="550">
        <f t="shared" ref="D394:F394" si="51">D395+D396+D397+D398</f>
        <v>0</v>
      </c>
      <c r="E394" s="550">
        <f t="shared" si="51"/>
        <v>0</v>
      </c>
      <c r="F394" s="550">
        <f t="shared" si="51"/>
        <v>0</v>
      </c>
      <c r="G394" s="522"/>
    </row>
    <row r="395" spans="1:7" ht="16.5" thickBot="1">
      <c r="A395" s="522"/>
      <c r="B395" s="551" t="s">
        <v>608</v>
      </c>
      <c r="C395" s="562">
        <v>3.7450000000000001</v>
      </c>
      <c r="D395" s="563">
        <v>0</v>
      </c>
      <c r="E395" s="552">
        <v>0</v>
      </c>
      <c r="F395" s="552">
        <v>0</v>
      </c>
      <c r="G395" s="522"/>
    </row>
    <row r="396" spans="1:7" ht="16.5" thickBot="1">
      <c r="A396" s="522"/>
      <c r="B396" s="551" t="s">
        <v>630</v>
      </c>
      <c r="C396" s="552">
        <v>0</v>
      </c>
      <c r="D396" s="552">
        <v>0</v>
      </c>
      <c r="E396" s="552">
        <v>0</v>
      </c>
      <c r="F396" s="552">
        <v>0</v>
      </c>
      <c r="G396" s="522"/>
    </row>
    <row r="397" spans="1:7" ht="16.5" thickBot="1">
      <c r="A397" s="522"/>
      <c r="B397" s="551" t="s">
        <v>631</v>
      </c>
      <c r="C397" s="552">
        <v>0</v>
      </c>
      <c r="D397" s="552">
        <v>0</v>
      </c>
      <c r="E397" s="552">
        <v>0</v>
      </c>
      <c r="F397" s="552">
        <v>0</v>
      </c>
      <c r="G397" s="522"/>
    </row>
    <row r="398" spans="1:7" ht="16.5" thickBot="1">
      <c r="A398" s="522"/>
      <c r="B398" s="551" t="s">
        <v>632</v>
      </c>
      <c r="C398" s="552">
        <v>0</v>
      </c>
      <c r="D398" s="552">
        <v>0</v>
      </c>
      <c r="E398" s="552">
        <v>0</v>
      </c>
      <c r="F398" s="552">
        <v>0</v>
      </c>
      <c r="G398" s="522"/>
    </row>
    <row r="399" spans="1:7" ht="16.5" thickBot="1">
      <c r="A399" s="522"/>
      <c r="B399" s="553" t="s">
        <v>982</v>
      </c>
      <c r="C399" s="562">
        <f>C389+C394</f>
        <v>3.7450000000000001</v>
      </c>
      <c r="D399" s="552">
        <f t="shared" ref="D399:F399" si="52">D389+D394</f>
        <v>0</v>
      </c>
      <c r="E399" s="552">
        <f t="shared" si="52"/>
        <v>0</v>
      </c>
      <c r="F399" s="552">
        <f t="shared" si="52"/>
        <v>0</v>
      </c>
      <c r="G399" s="522"/>
    </row>
    <row r="400" spans="1:7" ht="37.5" customHeight="1" thickBot="1">
      <c r="A400" s="522"/>
      <c r="B400" s="564" t="s">
        <v>827</v>
      </c>
      <c r="C400" s="2734" t="str">
        <f>E374</f>
        <v>18AP310</v>
      </c>
      <c r="D400" s="2735"/>
      <c r="E400" s="2735"/>
      <c r="F400" s="2736"/>
      <c r="G400" s="522"/>
    </row>
    <row r="401" spans="1:7" ht="33.75" customHeight="1" thickBot="1">
      <c r="A401" s="522"/>
      <c r="B401" s="556" t="s">
        <v>620</v>
      </c>
      <c r="C401" s="2734" t="s">
        <v>983</v>
      </c>
      <c r="D401" s="2737"/>
      <c r="E401" s="2735"/>
      <c r="F401" s="2736"/>
      <c r="G401" s="522"/>
    </row>
    <row r="402" spans="1:7" ht="48" thickBot="1">
      <c r="A402" s="522"/>
      <c r="B402" s="541" t="s">
        <v>984</v>
      </c>
      <c r="C402" s="557"/>
      <c r="D402" s="558" t="s">
        <v>624</v>
      </c>
      <c r="E402" s="2738" t="s">
        <v>985</v>
      </c>
      <c r="F402" s="2739"/>
      <c r="G402" s="522"/>
    </row>
    <row r="403" spans="1:7" ht="16.5" thickBot="1">
      <c r="A403" s="522"/>
      <c r="B403" s="559"/>
      <c r="C403" s="2734"/>
      <c r="D403" s="2740"/>
      <c r="E403" s="2735"/>
      <c r="F403" s="2736"/>
      <c r="G403" s="522"/>
    </row>
    <row r="404" spans="1:7" ht="30.75" customHeight="1" thickBot="1">
      <c r="A404" s="522"/>
      <c r="B404" s="543" t="s">
        <v>599</v>
      </c>
      <c r="C404" s="2701" t="s">
        <v>983</v>
      </c>
      <c r="D404" s="2702"/>
      <c r="E404" s="2702"/>
      <c r="F404" s="2703"/>
      <c r="G404" s="522"/>
    </row>
    <row r="405" spans="1:7" ht="16.5" thickBot="1">
      <c r="A405" s="522"/>
      <c r="B405" s="543" t="s">
        <v>21</v>
      </c>
      <c r="C405" s="2719" t="s">
        <v>938</v>
      </c>
      <c r="D405" s="2720"/>
      <c r="E405" s="2720"/>
      <c r="F405" s="2721"/>
      <c r="G405" s="522"/>
    </row>
    <row r="406" spans="1:7" ht="26.25" customHeight="1">
      <c r="A406" s="522"/>
      <c r="B406" s="2722"/>
      <c r="C406" s="544">
        <v>2023</v>
      </c>
      <c r="D406" s="544">
        <v>2024</v>
      </c>
      <c r="E406" s="544">
        <v>2025</v>
      </c>
      <c r="F406" s="544">
        <v>2026</v>
      </c>
      <c r="G406" s="522"/>
    </row>
    <row r="407" spans="1:7" ht="26.25" customHeight="1" thickBot="1">
      <c r="A407" s="522"/>
      <c r="B407" s="2723"/>
      <c r="C407" s="545" t="s">
        <v>22</v>
      </c>
      <c r="D407" s="545" t="s">
        <v>23</v>
      </c>
      <c r="E407" s="545" t="s">
        <v>23</v>
      </c>
      <c r="F407" s="545" t="s">
        <v>23</v>
      </c>
      <c r="G407" s="522"/>
    </row>
    <row r="408" spans="1:7" ht="22.5" customHeight="1" thickBot="1">
      <c r="A408" s="522"/>
      <c r="B408" s="543" t="s">
        <v>33</v>
      </c>
      <c r="C408" s="547">
        <v>1</v>
      </c>
      <c r="D408" s="547">
        <v>1</v>
      </c>
      <c r="E408" s="547">
        <v>1</v>
      </c>
      <c r="F408" s="547">
        <v>1</v>
      </c>
      <c r="G408" s="522"/>
    </row>
    <row r="409" spans="1:7" ht="15.75" customHeight="1" thickBot="1">
      <c r="A409" s="522"/>
      <c r="B409" s="543" t="s">
        <v>602</v>
      </c>
      <c r="C409" s="560">
        <v>7159.741</v>
      </c>
      <c r="D409" s="547">
        <v>50000</v>
      </c>
      <c r="E409" s="547">
        <v>50000</v>
      </c>
      <c r="F409" s="547">
        <v>50000</v>
      </c>
      <c r="G409" s="522"/>
    </row>
    <row r="410" spans="1:7" ht="16.5" thickBot="1">
      <c r="A410" s="522"/>
      <c r="B410" s="543" t="s">
        <v>603</v>
      </c>
      <c r="C410" s="560">
        <f>C409</f>
        <v>7159.741</v>
      </c>
      <c r="D410" s="560">
        <f t="shared" ref="D410:F410" si="53">D409</f>
        <v>50000</v>
      </c>
      <c r="E410" s="560">
        <f t="shared" si="53"/>
        <v>50000</v>
      </c>
      <c r="F410" s="560">
        <f t="shared" si="53"/>
        <v>50000</v>
      </c>
      <c r="G410" s="522"/>
    </row>
    <row r="411" spans="1:7" ht="15.75" customHeight="1" thickBot="1">
      <c r="A411" s="522"/>
      <c r="B411" s="543" t="s">
        <v>604</v>
      </c>
      <c r="C411" s="527" t="s">
        <v>627</v>
      </c>
      <c r="D411" s="548">
        <f>D408/C408-1</f>
        <v>0</v>
      </c>
      <c r="E411" s="548">
        <f t="shared" ref="E411:F413" si="54">E408/D408-1</f>
        <v>0</v>
      </c>
      <c r="F411" s="548">
        <f t="shared" si="54"/>
        <v>0</v>
      </c>
      <c r="G411" s="522"/>
    </row>
    <row r="412" spans="1:7" ht="16.5" thickBot="1">
      <c r="A412" s="522"/>
      <c r="B412" s="543" t="s">
        <v>605</v>
      </c>
      <c r="C412" s="527" t="s">
        <v>627</v>
      </c>
      <c r="D412" s="548">
        <f>D409/C409-1</f>
        <v>5.9834928386375985</v>
      </c>
      <c r="E412" s="548">
        <f t="shared" si="54"/>
        <v>0</v>
      </c>
      <c r="F412" s="548">
        <f t="shared" si="54"/>
        <v>0</v>
      </c>
      <c r="G412" s="522"/>
    </row>
    <row r="413" spans="1:7" ht="32.25" thickBot="1">
      <c r="A413" s="522"/>
      <c r="B413" s="543" t="s">
        <v>47</v>
      </c>
      <c r="C413" s="527" t="s">
        <v>627</v>
      </c>
      <c r="D413" s="548">
        <f>D410/C410-1</f>
        <v>5.9834928386375985</v>
      </c>
      <c r="E413" s="548">
        <f t="shared" si="54"/>
        <v>0</v>
      </c>
      <c r="F413" s="548">
        <f t="shared" si="54"/>
        <v>0</v>
      </c>
      <c r="G413" s="522"/>
    </row>
    <row r="414" spans="1:7" ht="16.5" thickBot="1">
      <c r="A414" s="522"/>
      <c r="B414" s="2724" t="s">
        <v>986</v>
      </c>
      <c r="C414" s="2725"/>
      <c r="D414" s="2725"/>
      <c r="E414" s="2725"/>
      <c r="F414" s="2726"/>
      <c r="G414" s="522"/>
    </row>
    <row r="415" spans="1:7" ht="15.75">
      <c r="A415" s="522"/>
      <c r="B415" s="2722"/>
      <c r="C415" s="544">
        <v>2023</v>
      </c>
      <c r="D415" s="544">
        <v>2024</v>
      </c>
      <c r="E415" s="544">
        <v>2025</v>
      </c>
      <c r="F415" s="544">
        <v>2026</v>
      </c>
      <c r="G415" s="522"/>
    </row>
    <row r="416" spans="1:7" ht="16.5" thickBot="1">
      <c r="A416" s="522"/>
      <c r="B416" s="2723"/>
      <c r="C416" s="545" t="s">
        <v>22</v>
      </c>
      <c r="D416" s="545" t="s">
        <v>23</v>
      </c>
      <c r="E416" s="545" t="s">
        <v>23</v>
      </c>
      <c r="F416" s="545" t="s">
        <v>23</v>
      </c>
      <c r="G416" s="522"/>
    </row>
    <row r="417" spans="1:9" ht="20.25" customHeight="1" thickBot="1">
      <c r="A417" s="522"/>
      <c r="B417" s="549" t="s">
        <v>629</v>
      </c>
      <c r="C417" s="561">
        <f>C418+C419+C420+C421</f>
        <v>0</v>
      </c>
      <c r="D417" s="550">
        <v>0</v>
      </c>
      <c r="E417" s="550">
        <v>0</v>
      </c>
      <c r="F417" s="550">
        <v>0</v>
      </c>
      <c r="G417" s="522"/>
    </row>
    <row r="418" spans="1:9" ht="23.25" customHeight="1" thickBot="1">
      <c r="A418" s="522"/>
      <c r="B418" s="551" t="s">
        <v>608</v>
      </c>
      <c r="C418" s="562">
        <v>0</v>
      </c>
      <c r="D418" s="552">
        <v>0</v>
      </c>
      <c r="E418" s="552">
        <v>0</v>
      </c>
      <c r="F418" s="552">
        <v>0</v>
      </c>
      <c r="G418" s="522"/>
    </row>
    <row r="419" spans="1:9" ht="16.5" thickBot="1">
      <c r="A419" s="522"/>
      <c r="B419" s="551" t="s">
        <v>630</v>
      </c>
      <c r="C419" s="552">
        <v>0</v>
      </c>
      <c r="D419" s="552">
        <v>0</v>
      </c>
      <c r="E419" s="552">
        <v>0</v>
      </c>
      <c r="F419" s="552">
        <v>0</v>
      </c>
      <c r="G419" s="522"/>
    </row>
    <row r="420" spans="1:9" ht="16.5" thickBot="1">
      <c r="A420" s="522"/>
      <c r="B420" s="551" t="s">
        <v>631</v>
      </c>
      <c r="C420" s="552">
        <v>0</v>
      </c>
      <c r="D420" s="552">
        <v>0</v>
      </c>
      <c r="E420" s="552">
        <v>0</v>
      </c>
      <c r="F420" s="552">
        <v>0</v>
      </c>
      <c r="G420" s="522"/>
    </row>
    <row r="421" spans="1:9" ht="15.75" customHeight="1" thickBot="1">
      <c r="A421" s="522"/>
      <c r="B421" s="551" t="s">
        <v>632</v>
      </c>
      <c r="C421" s="552">
        <v>0</v>
      </c>
      <c r="D421" s="552">
        <v>0</v>
      </c>
      <c r="E421" s="552">
        <v>0</v>
      </c>
      <c r="F421" s="552">
        <v>0</v>
      </c>
      <c r="G421" s="522"/>
    </row>
    <row r="422" spans="1:9" ht="16.5" thickBot="1">
      <c r="A422" s="522"/>
      <c r="B422" s="549" t="s">
        <v>633</v>
      </c>
      <c r="C422" s="561">
        <f>C423+C424+C425+C426</f>
        <v>7159.741</v>
      </c>
      <c r="D422" s="550">
        <f t="shared" ref="D422:F422" si="55">D423+D424+D425+D426</f>
        <v>50000</v>
      </c>
      <c r="E422" s="550">
        <f t="shared" si="55"/>
        <v>50000</v>
      </c>
      <c r="F422" s="550">
        <f t="shared" si="55"/>
        <v>50000</v>
      </c>
      <c r="G422" s="522"/>
    </row>
    <row r="423" spans="1:9" ht="16.5" thickBot="1">
      <c r="A423" s="522"/>
      <c r="B423" s="551" t="s">
        <v>608</v>
      </c>
      <c r="C423" s="562">
        <v>7159.741</v>
      </c>
      <c r="D423" s="563">
        <v>50000</v>
      </c>
      <c r="E423" s="552">
        <v>50000</v>
      </c>
      <c r="F423" s="552">
        <v>50000</v>
      </c>
      <c r="G423" s="522"/>
    </row>
    <row r="424" spans="1:9" ht="16.5" thickBot="1">
      <c r="A424" s="522"/>
      <c r="B424" s="551" t="s">
        <v>630</v>
      </c>
      <c r="C424" s="552">
        <v>0</v>
      </c>
      <c r="D424" s="552">
        <v>0</v>
      </c>
      <c r="E424" s="552">
        <v>0</v>
      </c>
      <c r="F424" s="552">
        <v>0</v>
      </c>
      <c r="G424" s="522"/>
    </row>
    <row r="425" spans="1:9" ht="16.5" thickBot="1">
      <c r="A425" s="522"/>
      <c r="B425" s="551" t="s">
        <v>631</v>
      </c>
      <c r="C425" s="552">
        <v>0</v>
      </c>
      <c r="D425" s="552">
        <v>0</v>
      </c>
      <c r="E425" s="552">
        <v>0</v>
      </c>
      <c r="F425" s="552">
        <v>0</v>
      </c>
      <c r="G425" s="522"/>
    </row>
    <row r="426" spans="1:9" ht="16.5" thickBot="1">
      <c r="A426" s="522"/>
      <c r="B426" s="551" t="s">
        <v>632</v>
      </c>
      <c r="C426" s="552">
        <v>0</v>
      </c>
      <c r="D426" s="552">
        <v>0</v>
      </c>
      <c r="E426" s="552">
        <v>0</v>
      </c>
      <c r="F426" s="552">
        <v>0</v>
      </c>
      <c r="G426" s="522"/>
    </row>
    <row r="427" spans="1:9" ht="16.5" thickBot="1">
      <c r="A427" s="522"/>
      <c r="B427" s="553" t="s">
        <v>987</v>
      </c>
      <c r="C427" s="562">
        <f>C417+C422</f>
        <v>7159.741</v>
      </c>
      <c r="D427" s="552">
        <f t="shared" ref="D427:F427" si="56">D417+D422</f>
        <v>50000</v>
      </c>
      <c r="E427" s="552">
        <f t="shared" si="56"/>
        <v>50000</v>
      </c>
      <c r="F427" s="552">
        <f t="shared" si="56"/>
        <v>50000</v>
      </c>
      <c r="G427" s="522"/>
    </row>
    <row r="428" spans="1:9" ht="51" customHeight="1" thickBot="1">
      <c r="A428" s="522"/>
      <c r="B428" s="566" t="s">
        <v>634</v>
      </c>
      <c r="C428" s="567">
        <f>C40+C43+C46+C58+C91+C119+C147+C175+C399+C427+C371+C343+C315+C287+C259+C231+C203</f>
        <v>200211.99799999999</v>
      </c>
      <c r="D428" s="567">
        <f>D40+D43+D46+D58+D423</f>
        <v>273283</v>
      </c>
      <c r="E428" s="567">
        <f>E40+E43+E46+E58+E423</f>
        <v>275147</v>
      </c>
      <c r="F428" s="567">
        <f>F40+F43+F46+F58+F423</f>
        <v>271147</v>
      </c>
      <c r="G428" s="522"/>
    </row>
    <row r="429" spans="1:9" ht="48" thickBot="1">
      <c r="A429" s="522"/>
      <c r="B429" s="568" t="s">
        <v>635</v>
      </c>
      <c r="C429" s="569">
        <f>C430+C433+C436+C448+C456+C451</f>
        <v>200211.99799999999</v>
      </c>
      <c r="D429" s="569">
        <f>D430+D433+D436+D448+D456</f>
        <v>273283</v>
      </c>
      <c r="E429" s="569">
        <f t="shared" ref="E429:F429" si="57">E430+E433+E436+E448+E456</f>
        <v>275147</v>
      </c>
      <c r="F429" s="569">
        <f t="shared" si="57"/>
        <v>271147</v>
      </c>
      <c r="G429" s="570"/>
      <c r="H429" s="546"/>
      <c r="I429" s="546"/>
    </row>
    <row r="430" spans="1:9" ht="16.5" thickBot="1">
      <c r="A430" s="522"/>
      <c r="B430" s="549" t="s">
        <v>607</v>
      </c>
      <c r="C430" s="571">
        <f>C431+C432</f>
        <v>134541</v>
      </c>
      <c r="D430" s="571">
        <f t="shared" ref="D430:F430" si="58">D431+D432</f>
        <v>166940</v>
      </c>
      <c r="E430" s="571">
        <f t="shared" si="58"/>
        <v>169393</v>
      </c>
      <c r="F430" s="571">
        <f t="shared" si="58"/>
        <v>169393</v>
      </c>
      <c r="G430" s="572"/>
    </row>
    <row r="431" spans="1:9" ht="16.5" thickBot="1">
      <c r="A431" s="522"/>
      <c r="B431" s="551" t="s">
        <v>608</v>
      </c>
      <c r="C431" s="552">
        <f t="shared" ref="C431:F432" si="59">C41</f>
        <v>134541</v>
      </c>
      <c r="D431" s="552">
        <f t="shared" si="59"/>
        <v>166940</v>
      </c>
      <c r="E431" s="552">
        <f t="shared" si="59"/>
        <v>169393</v>
      </c>
      <c r="F431" s="552">
        <f t="shared" si="59"/>
        <v>169393</v>
      </c>
      <c r="G431" s="522"/>
    </row>
    <row r="432" spans="1:9" ht="24.75" customHeight="1" thickBot="1">
      <c r="A432" s="522"/>
      <c r="B432" s="551" t="s">
        <v>636</v>
      </c>
      <c r="C432" s="552">
        <f t="shared" si="59"/>
        <v>0</v>
      </c>
      <c r="D432" s="552">
        <f t="shared" si="59"/>
        <v>0</v>
      </c>
      <c r="E432" s="552">
        <f t="shared" si="59"/>
        <v>0</v>
      </c>
      <c r="F432" s="552">
        <f t="shared" si="59"/>
        <v>0</v>
      </c>
      <c r="G432" s="522"/>
    </row>
    <row r="433" spans="1:7" ht="15.75" customHeight="1" thickBot="1">
      <c r="A433" s="522"/>
      <c r="B433" s="549" t="s">
        <v>610</v>
      </c>
      <c r="C433" s="571">
        <f>C434+C435</f>
        <v>25819</v>
      </c>
      <c r="D433" s="571">
        <f t="shared" ref="D433:F433" si="60">D434+D435</f>
        <v>27821</v>
      </c>
      <c r="E433" s="571">
        <f t="shared" si="60"/>
        <v>27821</v>
      </c>
      <c r="F433" s="571">
        <f t="shared" si="60"/>
        <v>27821</v>
      </c>
      <c r="G433" s="572"/>
    </row>
    <row r="434" spans="1:7" ht="16.5" thickBot="1">
      <c r="A434" s="522"/>
      <c r="B434" s="551" t="s">
        <v>608</v>
      </c>
      <c r="C434" s="552">
        <f>C44+C45</f>
        <v>25819</v>
      </c>
      <c r="D434" s="552">
        <f>D44+D45</f>
        <v>27821</v>
      </c>
      <c r="E434" s="552">
        <f>E44+E45</f>
        <v>27821</v>
      </c>
      <c r="F434" s="552">
        <f>F44+F45</f>
        <v>27821</v>
      </c>
      <c r="G434" s="522"/>
    </row>
    <row r="435" spans="1:7" ht="16.5" thickBot="1">
      <c r="A435" s="522"/>
      <c r="B435" s="551" t="s">
        <v>636</v>
      </c>
      <c r="C435" s="552">
        <v>0</v>
      </c>
      <c r="D435" s="552">
        <v>0</v>
      </c>
      <c r="E435" s="552">
        <v>0</v>
      </c>
      <c r="F435" s="552">
        <v>0</v>
      </c>
      <c r="G435" s="522"/>
    </row>
    <row r="436" spans="1:7" ht="16.5" thickBot="1">
      <c r="A436" s="522"/>
      <c r="B436" s="549" t="s">
        <v>611</v>
      </c>
      <c r="C436" s="571">
        <f>C437+C438</f>
        <v>25552</v>
      </c>
      <c r="D436" s="571">
        <f>D437+D438</f>
        <v>28522</v>
      </c>
      <c r="E436" s="571">
        <f t="shared" ref="E436:F436" si="61">E437+E438</f>
        <v>27933</v>
      </c>
      <c r="F436" s="571">
        <f t="shared" si="61"/>
        <v>23933</v>
      </c>
      <c r="G436" s="522"/>
    </row>
    <row r="437" spans="1:7" ht="16.5" thickBot="1">
      <c r="A437" s="522"/>
      <c r="B437" s="551" t="s">
        <v>608</v>
      </c>
      <c r="C437" s="552">
        <f>C47</f>
        <v>25552</v>
      </c>
      <c r="D437" s="552">
        <f>D47</f>
        <v>28522</v>
      </c>
      <c r="E437" s="552">
        <f>E47</f>
        <v>27933</v>
      </c>
      <c r="F437" s="552">
        <f>F47</f>
        <v>23933</v>
      </c>
      <c r="G437" s="522"/>
    </row>
    <row r="438" spans="1:7" ht="16.5" thickBot="1">
      <c r="A438" s="522"/>
      <c r="B438" s="551" t="s">
        <v>636</v>
      </c>
      <c r="C438" s="552">
        <v>0</v>
      </c>
      <c r="D438" s="552">
        <v>0</v>
      </c>
      <c r="E438" s="552">
        <v>0</v>
      </c>
      <c r="F438" s="552">
        <v>0</v>
      </c>
      <c r="G438" s="522"/>
    </row>
    <row r="439" spans="1:7" ht="16.5" thickBot="1">
      <c r="A439" s="522"/>
      <c r="B439" s="549" t="s">
        <v>612</v>
      </c>
      <c r="C439" s="571">
        <f>C440+C441</f>
        <v>0</v>
      </c>
      <c r="D439" s="571">
        <f t="shared" ref="D439:F439" si="62">D440+D441</f>
        <v>0</v>
      </c>
      <c r="E439" s="571">
        <f t="shared" si="62"/>
        <v>0</v>
      </c>
      <c r="F439" s="571">
        <f t="shared" si="62"/>
        <v>0</v>
      </c>
      <c r="G439" s="522"/>
    </row>
    <row r="440" spans="1:7" ht="16.5" thickBot="1">
      <c r="A440" s="522"/>
      <c r="B440" s="551" t="s">
        <v>608</v>
      </c>
      <c r="C440" s="552">
        <f t="shared" ref="C440:F441" si="63">C50</f>
        <v>0</v>
      </c>
      <c r="D440" s="552">
        <f t="shared" si="63"/>
        <v>0</v>
      </c>
      <c r="E440" s="552">
        <f t="shared" si="63"/>
        <v>0</v>
      </c>
      <c r="F440" s="552">
        <f t="shared" si="63"/>
        <v>0</v>
      </c>
      <c r="G440" s="522"/>
    </row>
    <row r="441" spans="1:7" ht="15.75" customHeight="1" thickBot="1">
      <c r="A441" s="522"/>
      <c r="B441" s="551" t="s">
        <v>636</v>
      </c>
      <c r="C441" s="552">
        <f t="shared" si="63"/>
        <v>0</v>
      </c>
      <c r="D441" s="552">
        <f t="shared" si="63"/>
        <v>0</v>
      </c>
      <c r="E441" s="552">
        <f t="shared" si="63"/>
        <v>0</v>
      </c>
      <c r="F441" s="552">
        <f t="shared" si="63"/>
        <v>0</v>
      </c>
      <c r="G441" s="522"/>
    </row>
    <row r="442" spans="1:7" ht="16.5" thickBot="1">
      <c r="A442" s="522"/>
      <c r="B442" s="549" t="s">
        <v>613</v>
      </c>
      <c r="C442" s="571">
        <f>C443+C444</f>
        <v>0</v>
      </c>
      <c r="D442" s="571">
        <f t="shared" ref="D442:F442" si="64">D443+D444</f>
        <v>0</v>
      </c>
      <c r="E442" s="571">
        <f t="shared" si="64"/>
        <v>0</v>
      </c>
      <c r="F442" s="571">
        <f t="shared" si="64"/>
        <v>0</v>
      </c>
      <c r="G442" s="522"/>
    </row>
    <row r="443" spans="1:7" ht="16.5" thickBot="1">
      <c r="A443" s="522"/>
      <c r="B443" s="551" t="s">
        <v>608</v>
      </c>
      <c r="C443" s="552">
        <f t="shared" ref="C443:F444" si="65">C53</f>
        <v>0</v>
      </c>
      <c r="D443" s="552">
        <f t="shared" si="65"/>
        <v>0</v>
      </c>
      <c r="E443" s="552">
        <f t="shared" si="65"/>
        <v>0</v>
      </c>
      <c r="F443" s="552">
        <f t="shared" si="65"/>
        <v>0</v>
      </c>
      <c r="G443" s="522"/>
    </row>
    <row r="444" spans="1:7" ht="16.5" thickBot="1">
      <c r="A444" s="522"/>
      <c r="B444" s="551" t="s">
        <v>636</v>
      </c>
      <c r="C444" s="552">
        <f t="shared" si="65"/>
        <v>0</v>
      </c>
      <c r="D444" s="552">
        <f t="shared" si="65"/>
        <v>0</v>
      </c>
      <c r="E444" s="552">
        <f t="shared" si="65"/>
        <v>0</v>
      </c>
      <c r="F444" s="552">
        <f t="shared" si="65"/>
        <v>0</v>
      </c>
      <c r="G444" s="522"/>
    </row>
    <row r="445" spans="1:7" ht="16.5" thickBot="1">
      <c r="A445" s="522"/>
      <c r="B445" s="549" t="s">
        <v>614</v>
      </c>
      <c r="C445" s="571">
        <f>C446+C447</f>
        <v>0</v>
      </c>
      <c r="D445" s="571">
        <f t="shared" ref="D445:F445" si="66">D446+D447</f>
        <v>0</v>
      </c>
      <c r="E445" s="571">
        <f t="shared" si="66"/>
        <v>0</v>
      </c>
      <c r="F445" s="571">
        <f t="shared" si="66"/>
        <v>0</v>
      </c>
      <c r="G445" s="522"/>
    </row>
    <row r="446" spans="1:7" ht="16.5" thickBot="1">
      <c r="A446" s="522"/>
      <c r="B446" s="551" t="s">
        <v>608</v>
      </c>
      <c r="C446" s="552">
        <f t="shared" ref="C446:F447" si="67">C56</f>
        <v>0</v>
      </c>
      <c r="D446" s="552">
        <f t="shared" si="67"/>
        <v>0</v>
      </c>
      <c r="E446" s="552">
        <f t="shared" si="67"/>
        <v>0</v>
      </c>
      <c r="F446" s="552">
        <f t="shared" si="67"/>
        <v>0</v>
      </c>
      <c r="G446" s="522"/>
    </row>
    <row r="447" spans="1:7" ht="16.5" thickBot="1">
      <c r="A447" s="522"/>
      <c r="B447" s="551" t="s">
        <v>636</v>
      </c>
      <c r="C447" s="552">
        <f t="shared" si="67"/>
        <v>0</v>
      </c>
      <c r="D447" s="552">
        <f t="shared" si="67"/>
        <v>0</v>
      </c>
      <c r="E447" s="552">
        <f t="shared" si="67"/>
        <v>0</v>
      </c>
      <c r="F447" s="552">
        <f t="shared" si="67"/>
        <v>0</v>
      </c>
      <c r="G447" s="522"/>
    </row>
    <row r="448" spans="1:7" ht="26.25" customHeight="1" thickBot="1">
      <c r="A448" s="522"/>
      <c r="B448" s="549" t="s">
        <v>615</v>
      </c>
      <c r="C448" s="571">
        <f>C449+C450</f>
        <v>300</v>
      </c>
      <c r="D448" s="571">
        <f>D449+D450</f>
        <v>0</v>
      </c>
      <c r="E448" s="571">
        <f t="shared" ref="E448:F448" si="68">E449+E450</f>
        <v>0</v>
      </c>
      <c r="F448" s="571">
        <f t="shared" si="68"/>
        <v>0</v>
      </c>
      <c r="G448" s="522"/>
    </row>
    <row r="449" spans="1:9" ht="16.5" thickBot="1">
      <c r="A449" s="522"/>
      <c r="B449" s="551" t="s">
        <v>608</v>
      </c>
      <c r="C449" s="552">
        <f t="shared" ref="C449:F450" si="69">C59</f>
        <v>300</v>
      </c>
      <c r="D449" s="552">
        <f t="shared" si="69"/>
        <v>0</v>
      </c>
      <c r="E449" s="552">
        <f t="shared" si="69"/>
        <v>0</v>
      </c>
      <c r="F449" s="552">
        <f t="shared" si="69"/>
        <v>0</v>
      </c>
      <c r="G449" s="522"/>
    </row>
    <row r="450" spans="1:9" ht="16.5" thickBot="1">
      <c r="A450" s="522"/>
      <c r="B450" s="551" t="s">
        <v>636</v>
      </c>
      <c r="C450" s="552">
        <f t="shared" si="69"/>
        <v>0</v>
      </c>
      <c r="D450" s="552">
        <f t="shared" si="69"/>
        <v>0</v>
      </c>
      <c r="E450" s="552">
        <f t="shared" si="69"/>
        <v>0</v>
      </c>
      <c r="F450" s="552">
        <f t="shared" si="69"/>
        <v>0</v>
      </c>
      <c r="G450" s="522"/>
    </row>
    <row r="451" spans="1:9" ht="16.5" thickBot="1">
      <c r="A451" s="522"/>
      <c r="B451" s="549" t="s">
        <v>637</v>
      </c>
      <c r="C451" s="573">
        <f>C452+C453+C454+C455</f>
        <v>139.60399999999998</v>
      </c>
      <c r="D451" s="573">
        <f t="shared" ref="D451:F451" si="70">D452+D453+D454+D455</f>
        <v>0</v>
      </c>
      <c r="E451" s="573">
        <f t="shared" si="70"/>
        <v>0</v>
      </c>
      <c r="F451" s="573">
        <f t="shared" si="70"/>
        <v>0</v>
      </c>
      <c r="G451" s="522"/>
    </row>
    <row r="452" spans="1:9" ht="15" customHeight="1" thickBot="1">
      <c r="A452" s="522"/>
      <c r="B452" s="551" t="s">
        <v>608</v>
      </c>
      <c r="C452" s="562">
        <f>C166</f>
        <v>139.60399999999998</v>
      </c>
      <c r="D452" s="562">
        <f t="shared" ref="D452:F452" si="71">D166</f>
        <v>0</v>
      </c>
      <c r="E452" s="562">
        <f t="shared" si="71"/>
        <v>0</v>
      </c>
      <c r="F452" s="562">
        <f t="shared" si="71"/>
        <v>0</v>
      </c>
      <c r="G452" s="522"/>
    </row>
    <row r="453" spans="1:9" ht="15.75" customHeight="1" thickBot="1">
      <c r="A453" s="522"/>
      <c r="B453" s="551" t="s">
        <v>630</v>
      </c>
      <c r="C453" s="552">
        <v>0</v>
      </c>
      <c r="D453" s="552">
        <v>0</v>
      </c>
      <c r="E453" s="552">
        <v>0</v>
      </c>
      <c r="F453" s="552">
        <v>0</v>
      </c>
      <c r="G453" s="522"/>
    </row>
    <row r="454" spans="1:9" ht="19.5" customHeight="1" thickBot="1">
      <c r="A454" s="522"/>
      <c r="B454" s="551" t="s">
        <v>631</v>
      </c>
      <c r="C454" s="552">
        <v>0</v>
      </c>
      <c r="D454" s="552">
        <v>0</v>
      </c>
      <c r="E454" s="552">
        <v>0</v>
      </c>
      <c r="F454" s="552">
        <v>0</v>
      </c>
      <c r="G454" s="522"/>
    </row>
    <row r="455" spans="1:9" ht="16.5" thickBot="1">
      <c r="A455" s="522"/>
      <c r="B455" s="551" t="s">
        <v>632</v>
      </c>
      <c r="C455" s="552">
        <v>0</v>
      </c>
      <c r="D455" s="552">
        <v>0</v>
      </c>
      <c r="E455" s="552">
        <v>0</v>
      </c>
      <c r="F455" s="552">
        <v>0</v>
      </c>
      <c r="G455" s="522"/>
      <c r="H455" s="574"/>
    </row>
    <row r="456" spans="1:9" ht="16.5" thickBot="1">
      <c r="A456" s="522"/>
      <c r="B456" s="549" t="s">
        <v>638</v>
      </c>
      <c r="C456" s="573">
        <f>C457+C458+C459+C460</f>
        <v>13860.393999999998</v>
      </c>
      <c r="D456" s="571">
        <f t="shared" ref="D456:F456" si="72">D457+D458+D459+D460</f>
        <v>50000</v>
      </c>
      <c r="E456" s="571">
        <f t="shared" si="72"/>
        <v>50000</v>
      </c>
      <c r="F456" s="571">
        <f t="shared" si="72"/>
        <v>50000</v>
      </c>
      <c r="G456" s="522"/>
      <c r="H456" s="574"/>
    </row>
    <row r="457" spans="1:9" ht="21.75" customHeight="1" thickBot="1">
      <c r="A457" s="522"/>
      <c r="B457" s="551" t="s">
        <v>608</v>
      </c>
      <c r="C457" s="562">
        <f>C87+C115+C143+C199+C255+C283+C311+C339+C367+C395+C423</f>
        <v>13451.204999999998</v>
      </c>
      <c r="D457" s="552">
        <f>D423</f>
        <v>50000</v>
      </c>
      <c r="E457" s="552">
        <f>E423</f>
        <v>50000</v>
      </c>
      <c r="F457" s="552">
        <f>F423</f>
        <v>50000</v>
      </c>
      <c r="G457" s="522"/>
      <c r="H457" s="575"/>
      <c r="I457" s="576"/>
    </row>
    <row r="458" spans="1:9" ht="19.5" customHeight="1" thickBot="1">
      <c r="A458" s="522"/>
      <c r="B458" s="551" t="s">
        <v>630</v>
      </c>
      <c r="C458" s="552">
        <v>0</v>
      </c>
      <c r="D458" s="552">
        <v>0</v>
      </c>
      <c r="E458" s="552">
        <v>0</v>
      </c>
      <c r="F458" s="552">
        <v>0</v>
      </c>
      <c r="G458" s="522"/>
    </row>
    <row r="459" spans="1:9" ht="12" customHeight="1" thickBot="1">
      <c r="A459" s="522"/>
      <c r="B459" s="551" t="s">
        <v>631</v>
      </c>
      <c r="C459" s="552">
        <v>0</v>
      </c>
      <c r="D459" s="552">
        <v>0</v>
      </c>
      <c r="E459" s="552">
        <v>0</v>
      </c>
      <c r="F459" s="552">
        <v>0</v>
      </c>
      <c r="G459" s="522"/>
    </row>
    <row r="460" spans="1:9" ht="16.5" thickBot="1">
      <c r="A460" s="522"/>
      <c r="B460" s="551" t="s">
        <v>632</v>
      </c>
      <c r="C460" s="552">
        <f>C230</f>
        <v>409.18900000000002</v>
      </c>
      <c r="D460" s="552">
        <v>0</v>
      </c>
      <c r="E460" s="552">
        <v>0</v>
      </c>
      <c r="F460" s="552">
        <v>0</v>
      </c>
      <c r="G460" s="522"/>
    </row>
    <row r="461" spans="1:9" ht="16.5" thickBot="1">
      <c r="A461" s="522"/>
      <c r="B461" s="554" t="s">
        <v>617</v>
      </c>
      <c r="C461" s="555">
        <f>IF(C429=C428,0,"Error")</f>
        <v>0</v>
      </c>
      <c r="D461" s="555">
        <f>IF(D429-D428=0,0,"Error")</f>
        <v>0</v>
      </c>
      <c r="E461" s="555">
        <f t="shared" ref="E461:F461" si="73">IF(E429-E428=0,0,"Error")</f>
        <v>0</v>
      </c>
      <c r="F461" s="555">
        <f t="shared" si="73"/>
        <v>0</v>
      </c>
      <c r="G461" s="522"/>
    </row>
    <row r="462" spans="1:9" ht="15.75">
      <c r="A462" s="522"/>
      <c r="B462" s="577"/>
      <c r="C462" s="578"/>
      <c r="D462" s="578"/>
      <c r="E462" s="578"/>
      <c r="F462" s="578"/>
      <c r="G462" s="522"/>
    </row>
    <row r="477" spans="1:2">
      <c r="A477" s="2743"/>
      <c r="B477" s="580"/>
    </row>
    <row r="478" spans="1:2">
      <c r="A478" s="2743"/>
      <c r="B478" s="580"/>
    </row>
    <row r="479" spans="1:2">
      <c r="A479" s="2743"/>
      <c r="B479" s="580"/>
    </row>
    <row r="482" spans="2:6">
      <c r="B482" s="2743"/>
    </row>
    <row r="483" spans="2:6">
      <c r="B483" s="2743"/>
    </row>
    <row r="484" spans="2:6">
      <c r="B484" s="2743"/>
    </row>
    <row r="485" spans="2:6">
      <c r="C485" s="580"/>
      <c r="D485" s="581"/>
      <c r="E485" s="579"/>
      <c r="F485" s="580"/>
    </row>
  </sheetData>
  <mergeCells count="138">
    <mergeCell ref="B482:B484"/>
    <mergeCell ref="B414:F414"/>
    <mergeCell ref="B415:B416"/>
    <mergeCell ref="A477:A479"/>
    <mergeCell ref="C401:F401"/>
    <mergeCell ref="E402:F402"/>
    <mergeCell ref="C403:F403"/>
    <mergeCell ref="C404:F404"/>
    <mergeCell ref="C405:F405"/>
    <mergeCell ref="B406:B407"/>
    <mergeCell ref="C376:F376"/>
    <mergeCell ref="C377:F377"/>
    <mergeCell ref="B378:B379"/>
    <mergeCell ref="B386:F386"/>
    <mergeCell ref="B387:B388"/>
    <mergeCell ref="C400:F400"/>
    <mergeCell ref="B358:F358"/>
    <mergeCell ref="B359:B360"/>
    <mergeCell ref="C372:F372"/>
    <mergeCell ref="C373:F373"/>
    <mergeCell ref="E374:F374"/>
    <mergeCell ref="C375:F375"/>
    <mergeCell ref="C345:F345"/>
    <mergeCell ref="E346:F346"/>
    <mergeCell ref="C347:F347"/>
    <mergeCell ref="C348:F348"/>
    <mergeCell ref="C349:F349"/>
    <mergeCell ref="B350:B351"/>
    <mergeCell ref="C320:F320"/>
    <mergeCell ref="C321:F321"/>
    <mergeCell ref="B322:B323"/>
    <mergeCell ref="B330:F330"/>
    <mergeCell ref="B331:B332"/>
    <mergeCell ref="C344:F344"/>
    <mergeCell ref="B302:F302"/>
    <mergeCell ref="B303:B304"/>
    <mergeCell ref="C316:F316"/>
    <mergeCell ref="C317:F317"/>
    <mergeCell ref="E318:F318"/>
    <mergeCell ref="C319:F319"/>
    <mergeCell ref="C289:F289"/>
    <mergeCell ref="E290:F290"/>
    <mergeCell ref="C291:F291"/>
    <mergeCell ref="C292:F292"/>
    <mergeCell ref="C293:F293"/>
    <mergeCell ref="B294:B295"/>
    <mergeCell ref="C264:F264"/>
    <mergeCell ref="C265:F265"/>
    <mergeCell ref="B266:B267"/>
    <mergeCell ref="B274:F274"/>
    <mergeCell ref="B275:B276"/>
    <mergeCell ref="C288:F288"/>
    <mergeCell ref="B246:F246"/>
    <mergeCell ref="B247:B248"/>
    <mergeCell ref="C260:F260"/>
    <mergeCell ref="C261:F261"/>
    <mergeCell ref="E262:F262"/>
    <mergeCell ref="C263:F263"/>
    <mergeCell ref="C233:F233"/>
    <mergeCell ref="E234:F234"/>
    <mergeCell ref="C235:F235"/>
    <mergeCell ref="C236:F236"/>
    <mergeCell ref="C237:F237"/>
    <mergeCell ref="B238:B239"/>
    <mergeCell ref="C208:F208"/>
    <mergeCell ref="C209:F209"/>
    <mergeCell ref="B210:B211"/>
    <mergeCell ref="B218:F218"/>
    <mergeCell ref="B219:B220"/>
    <mergeCell ref="C232:F232"/>
    <mergeCell ref="B190:F190"/>
    <mergeCell ref="B191:B192"/>
    <mergeCell ref="C204:F204"/>
    <mergeCell ref="C205:F205"/>
    <mergeCell ref="E206:F206"/>
    <mergeCell ref="C207:F207"/>
    <mergeCell ref="C177:F177"/>
    <mergeCell ref="E178:F178"/>
    <mergeCell ref="C179:F179"/>
    <mergeCell ref="C180:F180"/>
    <mergeCell ref="C181:F181"/>
    <mergeCell ref="B182:B183"/>
    <mergeCell ref="C152:F152"/>
    <mergeCell ref="C153:F153"/>
    <mergeCell ref="B154:B155"/>
    <mergeCell ref="B162:F162"/>
    <mergeCell ref="B163:B164"/>
    <mergeCell ref="C176:F176"/>
    <mergeCell ref="B134:F134"/>
    <mergeCell ref="B135:B136"/>
    <mergeCell ref="C148:F148"/>
    <mergeCell ref="C149:F149"/>
    <mergeCell ref="E150:F150"/>
    <mergeCell ref="C151:F151"/>
    <mergeCell ref="C121:F121"/>
    <mergeCell ref="E122:F122"/>
    <mergeCell ref="C123:F123"/>
    <mergeCell ref="C124:F124"/>
    <mergeCell ref="C125:F125"/>
    <mergeCell ref="B126:B127"/>
    <mergeCell ref="C96:F96"/>
    <mergeCell ref="C97:F97"/>
    <mergeCell ref="B98:B99"/>
    <mergeCell ref="B106:F106"/>
    <mergeCell ref="B107:B108"/>
    <mergeCell ref="C120:F120"/>
    <mergeCell ref="B78:F78"/>
    <mergeCell ref="B79:B80"/>
    <mergeCell ref="C92:F92"/>
    <mergeCell ref="C93:F93"/>
    <mergeCell ref="E94:F94"/>
    <mergeCell ref="C95:F95"/>
    <mergeCell ref="C65:F65"/>
    <mergeCell ref="E66:F66"/>
    <mergeCell ref="C67:F67"/>
    <mergeCell ref="C68:F68"/>
    <mergeCell ref="C69:F69"/>
    <mergeCell ref="B70:B71"/>
    <mergeCell ref="B3:F3"/>
    <mergeCell ref="C5:F5"/>
    <mergeCell ref="C6:F6"/>
    <mergeCell ref="C7:F7"/>
    <mergeCell ref="B8:F8"/>
    <mergeCell ref="B9:F11"/>
    <mergeCell ref="B63:F63"/>
    <mergeCell ref="B64:F64"/>
    <mergeCell ref="C26:F26"/>
    <mergeCell ref="C27:F27"/>
    <mergeCell ref="C28:F28"/>
    <mergeCell ref="B29:B30"/>
    <mergeCell ref="B37:F37"/>
    <mergeCell ref="B38:B39"/>
    <mergeCell ref="C12:F12"/>
    <mergeCell ref="B13:B14"/>
    <mergeCell ref="C18:F18"/>
    <mergeCell ref="B19:F19"/>
    <mergeCell ref="B24:F24"/>
    <mergeCell ref="B25:F25"/>
  </mergeCells>
  <printOptions horizontalCentered="1" verticalCentered="1"/>
  <pageMargins left="0" right="0" top="0" bottom="0" header="0" footer="0"/>
  <pageSetup scale="92" fitToHeight="0" orientation="portrait" r:id="rId1"/>
  <rowBreaks count="1" manualBreakCount="1">
    <brk id="44"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87"/>
  <sheetViews>
    <sheetView view="pageBreakPreview" topLeftCell="A168" zoomScale="75" zoomScaleNormal="100" zoomScaleSheetLayoutView="75" workbookViewId="0">
      <selection activeCell="G156" sqref="G156"/>
    </sheetView>
  </sheetViews>
  <sheetFormatPr defaultRowHeight="14.25"/>
  <cols>
    <col min="1" max="1" width="12.875" style="584" customWidth="1"/>
    <col min="2" max="2" width="32.375" style="584" customWidth="1"/>
    <col min="3" max="3" width="20" style="584" customWidth="1"/>
    <col min="4" max="4" width="17.125" style="584" customWidth="1"/>
    <col min="5" max="6" width="17.625" style="584" customWidth="1"/>
    <col min="7" max="7" width="20.625" style="584" customWidth="1"/>
    <col min="8" max="245" width="9.125" style="584"/>
    <col min="246" max="246" width="12.875" style="584" customWidth="1"/>
    <col min="247" max="247" width="32.375" style="584" customWidth="1"/>
    <col min="248" max="251" width="26.125" style="584" customWidth="1"/>
    <col min="252" max="252" width="20.625" style="584" customWidth="1"/>
    <col min="253" max="253" width="9.125" style="584"/>
    <col min="254" max="254" width="11" style="584" customWidth="1"/>
    <col min="255" max="255" width="15.875" style="584" customWidth="1"/>
    <col min="256" max="256" width="9.125" style="584"/>
    <col min="257" max="257" width="15.25" style="584" customWidth="1"/>
    <col min="258" max="501" width="9.125" style="584"/>
    <col min="502" max="502" width="12.875" style="584" customWidth="1"/>
    <col min="503" max="503" width="32.375" style="584" customWidth="1"/>
    <col min="504" max="507" width="26.125" style="584" customWidth="1"/>
    <col min="508" max="508" width="20.625" style="584" customWidth="1"/>
    <col min="509" max="509" width="9.125" style="584"/>
    <col min="510" max="510" width="11" style="584" customWidth="1"/>
    <col min="511" max="511" width="15.875" style="584" customWidth="1"/>
    <col min="512" max="512" width="9.125" style="584"/>
    <col min="513" max="513" width="15.25" style="584" customWidth="1"/>
    <col min="514" max="757" width="9.125" style="584"/>
    <col min="758" max="758" width="12.875" style="584" customWidth="1"/>
    <col min="759" max="759" width="32.375" style="584" customWidth="1"/>
    <col min="760" max="763" width="26.125" style="584" customWidth="1"/>
    <col min="764" max="764" width="20.625" style="584" customWidth="1"/>
    <col min="765" max="765" width="9.125" style="584"/>
    <col min="766" max="766" width="11" style="584" customWidth="1"/>
    <col min="767" max="767" width="15.875" style="584" customWidth="1"/>
    <col min="768" max="768" width="9.125" style="584"/>
    <col min="769" max="769" width="15.25" style="584" customWidth="1"/>
    <col min="770" max="1013" width="9.125" style="584"/>
    <col min="1014" max="1014" width="12.875" style="584" customWidth="1"/>
    <col min="1015" max="1015" width="32.375" style="584" customWidth="1"/>
    <col min="1016" max="1019" width="26.125" style="584" customWidth="1"/>
    <col min="1020" max="1020" width="20.625" style="584" customWidth="1"/>
    <col min="1021" max="1021" width="9.125" style="584"/>
    <col min="1022" max="1022" width="11" style="584" customWidth="1"/>
    <col min="1023" max="1023" width="15.875" style="584" customWidth="1"/>
    <col min="1024" max="1024" width="9.125" style="584"/>
    <col min="1025" max="1025" width="15.25" style="584" customWidth="1"/>
    <col min="1026" max="1269" width="9.125" style="584"/>
    <col min="1270" max="1270" width="12.875" style="584" customWidth="1"/>
    <col min="1271" max="1271" width="32.375" style="584" customWidth="1"/>
    <col min="1272" max="1275" width="26.125" style="584" customWidth="1"/>
    <col min="1276" max="1276" width="20.625" style="584" customWidth="1"/>
    <col min="1277" max="1277" width="9.125" style="584"/>
    <col min="1278" max="1278" width="11" style="584" customWidth="1"/>
    <col min="1279" max="1279" width="15.875" style="584" customWidth="1"/>
    <col min="1280" max="1280" width="9.125" style="584"/>
    <col min="1281" max="1281" width="15.25" style="584" customWidth="1"/>
    <col min="1282" max="1525" width="9.125" style="584"/>
    <col min="1526" max="1526" width="12.875" style="584" customWidth="1"/>
    <col min="1527" max="1527" width="32.375" style="584" customWidth="1"/>
    <col min="1528" max="1531" width="26.125" style="584" customWidth="1"/>
    <col min="1532" max="1532" width="20.625" style="584" customWidth="1"/>
    <col min="1533" max="1533" width="9.125" style="584"/>
    <col min="1534" max="1534" width="11" style="584" customWidth="1"/>
    <col min="1535" max="1535" width="15.875" style="584" customWidth="1"/>
    <col min="1536" max="1536" width="9.125" style="584"/>
    <col min="1537" max="1537" width="15.25" style="584" customWidth="1"/>
    <col min="1538" max="1781" width="9.125" style="584"/>
    <col min="1782" max="1782" width="12.875" style="584" customWidth="1"/>
    <col min="1783" max="1783" width="32.375" style="584" customWidth="1"/>
    <col min="1784" max="1787" width="26.125" style="584" customWidth="1"/>
    <col min="1788" max="1788" width="20.625" style="584" customWidth="1"/>
    <col min="1789" max="1789" width="9.125" style="584"/>
    <col min="1790" max="1790" width="11" style="584" customWidth="1"/>
    <col min="1791" max="1791" width="15.875" style="584" customWidth="1"/>
    <col min="1792" max="1792" width="9.125" style="584"/>
    <col min="1793" max="1793" width="15.25" style="584" customWidth="1"/>
    <col min="1794" max="2037" width="9.125" style="584"/>
    <col min="2038" max="2038" width="12.875" style="584" customWidth="1"/>
    <col min="2039" max="2039" width="32.375" style="584" customWidth="1"/>
    <col min="2040" max="2043" width="26.125" style="584" customWidth="1"/>
    <col min="2044" max="2044" width="20.625" style="584" customWidth="1"/>
    <col min="2045" max="2045" width="9.125" style="584"/>
    <col min="2046" max="2046" width="11" style="584" customWidth="1"/>
    <col min="2047" max="2047" width="15.875" style="584" customWidth="1"/>
    <col min="2048" max="2048" width="9.125" style="584"/>
    <col min="2049" max="2049" width="15.25" style="584" customWidth="1"/>
    <col min="2050" max="2293" width="9.125" style="584"/>
    <col min="2294" max="2294" width="12.875" style="584" customWidth="1"/>
    <col min="2295" max="2295" width="32.375" style="584" customWidth="1"/>
    <col min="2296" max="2299" width="26.125" style="584" customWidth="1"/>
    <col min="2300" max="2300" width="20.625" style="584" customWidth="1"/>
    <col min="2301" max="2301" width="9.125" style="584"/>
    <col min="2302" max="2302" width="11" style="584" customWidth="1"/>
    <col min="2303" max="2303" width="15.875" style="584" customWidth="1"/>
    <col min="2304" max="2304" width="9.125" style="584"/>
    <col min="2305" max="2305" width="15.25" style="584" customWidth="1"/>
    <col min="2306" max="2549" width="9.125" style="584"/>
    <col min="2550" max="2550" width="12.875" style="584" customWidth="1"/>
    <col min="2551" max="2551" width="32.375" style="584" customWidth="1"/>
    <col min="2552" max="2555" width="26.125" style="584" customWidth="1"/>
    <col min="2556" max="2556" width="20.625" style="584" customWidth="1"/>
    <col min="2557" max="2557" width="9.125" style="584"/>
    <col min="2558" max="2558" width="11" style="584" customWidth="1"/>
    <col min="2559" max="2559" width="15.875" style="584" customWidth="1"/>
    <col min="2560" max="2560" width="9.125" style="584"/>
    <col min="2561" max="2561" width="15.25" style="584" customWidth="1"/>
    <col min="2562" max="2805" width="9.125" style="584"/>
    <col min="2806" max="2806" width="12.875" style="584" customWidth="1"/>
    <col min="2807" max="2807" width="32.375" style="584" customWidth="1"/>
    <col min="2808" max="2811" width="26.125" style="584" customWidth="1"/>
    <col min="2812" max="2812" width="20.625" style="584" customWidth="1"/>
    <col min="2813" max="2813" width="9.125" style="584"/>
    <col min="2814" max="2814" width="11" style="584" customWidth="1"/>
    <col min="2815" max="2815" width="15.875" style="584" customWidth="1"/>
    <col min="2816" max="2816" width="9.125" style="584"/>
    <col min="2817" max="2817" width="15.25" style="584" customWidth="1"/>
    <col min="2818" max="3061" width="9.125" style="584"/>
    <col min="3062" max="3062" width="12.875" style="584" customWidth="1"/>
    <col min="3063" max="3063" width="32.375" style="584" customWidth="1"/>
    <col min="3064" max="3067" width="26.125" style="584" customWidth="1"/>
    <col min="3068" max="3068" width="20.625" style="584" customWidth="1"/>
    <col min="3069" max="3069" width="9.125" style="584"/>
    <col min="3070" max="3070" width="11" style="584" customWidth="1"/>
    <col min="3071" max="3071" width="15.875" style="584" customWidth="1"/>
    <col min="3072" max="3072" width="9.125" style="584"/>
    <col min="3073" max="3073" width="15.25" style="584" customWidth="1"/>
    <col min="3074" max="3317" width="9.125" style="584"/>
    <col min="3318" max="3318" width="12.875" style="584" customWidth="1"/>
    <col min="3319" max="3319" width="32.375" style="584" customWidth="1"/>
    <col min="3320" max="3323" width="26.125" style="584" customWidth="1"/>
    <col min="3324" max="3324" width="20.625" style="584" customWidth="1"/>
    <col min="3325" max="3325" width="9.125" style="584"/>
    <col min="3326" max="3326" width="11" style="584" customWidth="1"/>
    <col min="3327" max="3327" width="15.875" style="584" customWidth="1"/>
    <col min="3328" max="3328" width="9.125" style="584"/>
    <col min="3329" max="3329" width="15.25" style="584" customWidth="1"/>
    <col min="3330" max="3573" width="9.125" style="584"/>
    <col min="3574" max="3574" width="12.875" style="584" customWidth="1"/>
    <col min="3575" max="3575" width="32.375" style="584" customWidth="1"/>
    <col min="3576" max="3579" width="26.125" style="584" customWidth="1"/>
    <col min="3580" max="3580" width="20.625" style="584" customWidth="1"/>
    <col min="3581" max="3581" width="9.125" style="584"/>
    <col min="3582" max="3582" width="11" style="584" customWidth="1"/>
    <col min="3583" max="3583" width="15.875" style="584" customWidth="1"/>
    <col min="3584" max="3584" width="9.125" style="584"/>
    <col min="3585" max="3585" width="15.25" style="584" customWidth="1"/>
    <col min="3586" max="3829" width="9.125" style="584"/>
    <col min="3830" max="3830" width="12.875" style="584" customWidth="1"/>
    <col min="3831" max="3831" width="32.375" style="584" customWidth="1"/>
    <col min="3832" max="3835" width="26.125" style="584" customWidth="1"/>
    <col min="3836" max="3836" width="20.625" style="584" customWidth="1"/>
    <col min="3837" max="3837" width="9.125" style="584"/>
    <col min="3838" max="3838" width="11" style="584" customWidth="1"/>
    <col min="3839" max="3839" width="15.875" style="584" customWidth="1"/>
    <col min="3840" max="3840" width="9.125" style="584"/>
    <col min="3841" max="3841" width="15.25" style="584" customWidth="1"/>
    <col min="3842" max="4085" width="9.125" style="584"/>
    <col min="4086" max="4086" width="12.875" style="584" customWidth="1"/>
    <col min="4087" max="4087" width="32.375" style="584" customWidth="1"/>
    <col min="4088" max="4091" width="26.125" style="584" customWidth="1"/>
    <col min="4092" max="4092" width="20.625" style="584" customWidth="1"/>
    <col min="4093" max="4093" width="9.125" style="584"/>
    <col min="4094" max="4094" width="11" style="584" customWidth="1"/>
    <col min="4095" max="4095" width="15.875" style="584" customWidth="1"/>
    <col min="4096" max="4096" width="9.125" style="584"/>
    <col min="4097" max="4097" width="15.25" style="584" customWidth="1"/>
    <col min="4098" max="4341" width="9.125" style="584"/>
    <col min="4342" max="4342" width="12.875" style="584" customWidth="1"/>
    <col min="4343" max="4343" width="32.375" style="584" customWidth="1"/>
    <col min="4344" max="4347" width="26.125" style="584" customWidth="1"/>
    <col min="4348" max="4348" width="20.625" style="584" customWidth="1"/>
    <col min="4349" max="4349" width="9.125" style="584"/>
    <col min="4350" max="4350" width="11" style="584" customWidth="1"/>
    <col min="4351" max="4351" width="15.875" style="584" customWidth="1"/>
    <col min="4352" max="4352" width="9.125" style="584"/>
    <col min="4353" max="4353" width="15.25" style="584" customWidth="1"/>
    <col min="4354" max="4597" width="9.125" style="584"/>
    <col min="4598" max="4598" width="12.875" style="584" customWidth="1"/>
    <col min="4599" max="4599" width="32.375" style="584" customWidth="1"/>
    <col min="4600" max="4603" width="26.125" style="584" customWidth="1"/>
    <col min="4604" max="4604" width="20.625" style="584" customWidth="1"/>
    <col min="4605" max="4605" width="9.125" style="584"/>
    <col min="4606" max="4606" width="11" style="584" customWidth="1"/>
    <col min="4607" max="4607" width="15.875" style="584" customWidth="1"/>
    <col min="4608" max="4608" width="9.125" style="584"/>
    <col min="4609" max="4609" width="15.25" style="584" customWidth="1"/>
    <col min="4610" max="4853" width="9.125" style="584"/>
    <col min="4854" max="4854" width="12.875" style="584" customWidth="1"/>
    <col min="4855" max="4855" width="32.375" style="584" customWidth="1"/>
    <col min="4856" max="4859" width="26.125" style="584" customWidth="1"/>
    <col min="4860" max="4860" width="20.625" style="584" customWidth="1"/>
    <col min="4861" max="4861" width="9.125" style="584"/>
    <col min="4862" max="4862" width="11" style="584" customWidth="1"/>
    <col min="4863" max="4863" width="15.875" style="584" customWidth="1"/>
    <col min="4864" max="4864" width="9.125" style="584"/>
    <col min="4865" max="4865" width="15.25" style="584" customWidth="1"/>
    <col min="4866" max="5109" width="9.125" style="584"/>
    <col min="5110" max="5110" width="12.875" style="584" customWidth="1"/>
    <col min="5111" max="5111" width="32.375" style="584" customWidth="1"/>
    <col min="5112" max="5115" width="26.125" style="584" customWidth="1"/>
    <col min="5116" max="5116" width="20.625" style="584" customWidth="1"/>
    <col min="5117" max="5117" width="9.125" style="584"/>
    <col min="5118" max="5118" width="11" style="584" customWidth="1"/>
    <col min="5119" max="5119" width="15.875" style="584" customWidth="1"/>
    <col min="5120" max="5120" width="9.125" style="584"/>
    <col min="5121" max="5121" width="15.25" style="584" customWidth="1"/>
    <col min="5122" max="5365" width="9.125" style="584"/>
    <col min="5366" max="5366" width="12.875" style="584" customWidth="1"/>
    <col min="5367" max="5367" width="32.375" style="584" customWidth="1"/>
    <col min="5368" max="5371" width="26.125" style="584" customWidth="1"/>
    <col min="5372" max="5372" width="20.625" style="584" customWidth="1"/>
    <col min="5373" max="5373" width="9.125" style="584"/>
    <col min="5374" max="5374" width="11" style="584" customWidth="1"/>
    <col min="5375" max="5375" width="15.875" style="584" customWidth="1"/>
    <col min="5376" max="5376" width="9.125" style="584"/>
    <col min="5377" max="5377" width="15.25" style="584" customWidth="1"/>
    <col min="5378" max="5621" width="9.125" style="584"/>
    <col min="5622" max="5622" width="12.875" style="584" customWidth="1"/>
    <col min="5623" max="5623" width="32.375" style="584" customWidth="1"/>
    <col min="5624" max="5627" width="26.125" style="584" customWidth="1"/>
    <col min="5628" max="5628" width="20.625" style="584" customWidth="1"/>
    <col min="5629" max="5629" width="9.125" style="584"/>
    <col min="5630" max="5630" width="11" style="584" customWidth="1"/>
    <col min="5631" max="5631" width="15.875" style="584" customWidth="1"/>
    <col min="5632" max="5632" width="9.125" style="584"/>
    <col min="5633" max="5633" width="15.25" style="584" customWidth="1"/>
    <col min="5634" max="5877" width="9.125" style="584"/>
    <col min="5878" max="5878" width="12.875" style="584" customWidth="1"/>
    <col min="5879" max="5879" width="32.375" style="584" customWidth="1"/>
    <col min="5880" max="5883" width="26.125" style="584" customWidth="1"/>
    <col min="5884" max="5884" width="20.625" style="584" customWidth="1"/>
    <col min="5885" max="5885" width="9.125" style="584"/>
    <col min="5886" max="5886" width="11" style="584" customWidth="1"/>
    <col min="5887" max="5887" width="15.875" style="584" customWidth="1"/>
    <col min="5888" max="5888" width="9.125" style="584"/>
    <col min="5889" max="5889" width="15.25" style="584" customWidth="1"/>
    <col min="5890" max="6133" width="9.125" style="584"/>
    <col min="6134" max="6134" width="12.875" style="584" customWidth="1"/>
    <col min="6135" max="6135" width="32.375" style="584" customWidth="1"/>
    <col min="6136" max="6139" width="26.125" style="584" customWidth="1"/>
    <col min="6140" max="6140" width="20.625" style="584" customWidth="1"/>
    <col min="6141" max="6141" width="9.125" style="584"/>
    <col min="6142" max="6142" width="11" style="584" customWidth="1"/>
    <col min="6143" max="6143" width="15.875" style="584" customWidth="1"/>
    <col min="6144" max="6144" width="9.125" style="584"/>
    <col min="6145" max="6145" width="15.25" style="584" customWidth="1"/>
    <col min="6146" max="6389" width="9.125" style="584"/>
    <col min="6390" max="6390" width="12.875" style="584" customWidth="1"/>
    <col min="6391" max="6391" width="32.375" style="584" customWidth="1"/>
    <col min="6392" max="6395" width="26.125" style="584" customWidth="1"/>
    <col min="6396" max="6396" width="20.625" style="584" customWidth="1"/>
    <col min="6397" max="6397" width="9.125" style="584"/>
    <col min="6398" max="6398" width="11" style="584" customWidth="1"/>
    <col min="6399" max="6399" width="15.875" style="584" customWidth="1"/>
    <col min="6400" max="6400" width="9.125" style="584"/>
    <col min="6401" max="6401" width="15.25" style="584" customWidth="1"/>
    <col min="6402" max="6645" width="9.125" style="584"/>
    <col min="6646" max="6646" width="12.875" style="584" customWidth="1"/>
    <col min="6647" max="6647" width="32.375" style="584" customWidth="1"/>
    <col min="6648" max="6651" width="26.125" style="584" customWidth="1"/>
    <col min="6652" max="6652" width="20.625" style="584" customWidth="1"/>
    <col min="6653" max="6653" width="9.125" style="584"/>
    <col min="6654" max="6654" width="11" style="584" customWidth="1"/>
    <col min="6655" max="6655" width="15.875" style="584" customWidth="1"/>
    <col min="6656" max="6656" width="9.125" style="584"/>
    <col min="6657" max="6657" width="15.25" style="584" customWidth="1"/>
    <col min="6658" max="6901" width="9.125" style="584"/>
    <col min="6902" max="6902" width="12.875" style="584" customWidth="1"/>
    <col min="6903" max="6903" width="32.375" style="584" customWidth="1"/>
    <col min="6904" max="6907" width="26.125" style="584" customWidth="1"/>
    <col min="6908" max="6908" width="20.625" style="584" customWidth="1"/>
    <col min="6909" max="6909" width="9.125" style="584"/>
    <col min="6910" max="6910" width="11" style="584" customWidth="1"/>
    <col min="6911" max="6911" width="15.875" style="584" customWidth="1"/>
    <col min="6912" max="6912" width="9.125" style="584"/>
    <col min="6913" max="6913" width="15.25" style="584" customWidth="1"/>
    <col min="6914" max="7157" width="9.125" style="584"/>
    <col min="7158" max="7158" width="12.875" style="584" customWidth="1"/>
    <col min="7159" max="7159" width="32.375" style="584" customWidth="1"/>
    <col min="7160" max="7163" width="26.125" style="584" customWidth="1"/>
    <col min="7164" max="7164" width="20.625" style="584" customWidth="1"/>
    <col min="7165" max="7165" width="9.125" style="584"/>
    <col min="7166" max="7166" width="11" style="584" customWidth="1"/>
    <col min="7167" max="7167" width="15.875" style="584" customWidth="1"/>
    <col min="7168" max="7168" width="9.125" style="584"/>
    <col min="7169" max="7169" width="15.25" style="584" customWidth="1"/>
    <col min="7170" max="7413" width="9.125" style="584"/>
    <col min="7414" max="7414" width="12.875" style="584" customWidth="1"/>
    <col min="7415" max="7415" width="32.375" style="584" customWidth="1"/>
    <col min="7416" max="7419" width="26.125" style="584" customWidth="1"/>
    <col min="7420" max="7420" width="20.625" style="584" customWidth="1"/>
    <col min="7421" max="7421" width="9.125" style="584"/>
    <col min="7422" max="7422" width="11" style="584" customWidth="1"/>
    <col min="7423" max="7423" width="15.875" style="584" customWidth="1"/>
    <col min="7424" max="7424" width="9.125" style="584"/>
    <col min="7425" max="7425" width="15.25" style="584" customWidth="1"/>
    <col min="7426" max="7669" width="9.125" style="584"/>
    <col min="7670" max="7670" width="12.875" style="584" customWidth="1"/>
    <col min="7671" max="7671" width="32.375" style="584" customWidth="1"/>
    <col min="7672" max="7675" width="26.125" style="584" customWidth="1"/>
    <col min="7676" max="7676" width="20.625" style="584" customWidth="1"/>
    <col min="7677" max="7677" width="9.125" style="584"/>
    <col min="7678" max="7678" width="11" style="584" customWidth="1"/>
    <col min="7679" max="7679" width="15.875" style="584" customWidth="1"/>
    <col min="7680" max="7680" width="9.125" style="584"/>
    <col min="7681" max="7681" width="15.25" style="584" customWidth="1"/>
    <col min="7682" max="7925" width="9.125" style="584"/>
    <col min="7926" max="7926" width="12.875" style="584" customWidth="1"/>
    <col min="7927" max="7927" width="32.375" style="584" customWidth="1"/>
    <col min="7928" max="7931" width="26.125" style="584" customWidth="1"/>
    <col min="7932" max="7932" width="20.625" style="584" customWidth="1"/>
    <col min="7933" max="7933" width="9.125" style="584"/>
    <col min="7934" max="7934" width="11" style="584" customWidth="1"/>
    <col min="7935" max="7935" width="15.875" style="584" customWidth="1"/>
    <col min="7936" max="7936" width="9.125" style="584"/>
    <col min="7937" max="7937" width="15.25" style="584" customWidth="1"/>
    <col min="7938" max="8181" width="9.125" style="584"/>
    <col min="8182" max="8182" width="12.875" style="584" customWidth="1"/>
    <col min="8183" max="8183" width="32.375" style="584" customWidth="1"/>
    <col min="8184" max="8187" width="26.125" style="584" customWidth="1"/>
    <col min="8188" max="8188" width="20.625" style="584" customWidth="1"/>
    <col min="8189" max="8189" width="9.125" style="584"/>
    <col min="8190" max="8190" width="11" style="584" customWidth="1"/>
    <col min="8191" max="8191" width="15.875" style="584" customWidth="1"/>
    <col min="8192" max="8192" width="9.125" style="584"/>
    <col min="8193" max="8193" width="15.25" style="584" customWidth="1"/>
    <col min="8194" max="8437" width="9.125" style="584"/>
    <col min="8438" max="8438" width="12.875" style="584" customWidth="1"/>
    <col min="8439" max="8439" width="32.375" style="584" customWidth="1"/>
    <col min="8440" max="8443" width="26.125" style="584" customWidth="1"/>
    <col min="8444" max="8444" width="20.625" style="584" customWidth="1"/>
    <col min="8445" max="8445" width="9.125" style="584"/>
    <col min="8446" max="8446" width="11" style="584" customWidth="1"/>
    <col min="8447" max="8447" width="15.875" style="584" customWidth="1"/>
    <col min="8448" max="8448" width="9.125" style="584"/>
    <col min="8449" max="8449" width="15.25" style="584" customWidth="1"/>
    <col min="8450" max="8693" width="9.125" style="584"/>
    <col min="8694" max="8694" width="12.875" style="584" customWidth="1"/>
    <col min="8695" max="8695" width="32.375" style="584" customWidth="1"/>
    <col min="8696" max="8699" width="26.125" style="584" customWidth="1"/>
    <col min="8700" max="8700" width="20.625" style="584" customWidth="1"/>
    <col min="8701" max="8701" width="9.125" style="584"/>
    <col min="8702" max="8702" width="11" style="584" customWidth="1"/>
    <col min="8703" max="8703" width="15.875" style="584" customWidth="1"/>
    <col min="8704" max="8704" width="9.125" style="584"/>
    <col min="8705" max="8705" width="15.25" style="584" customWidth="1"/>
    <col min="8706" max="8949" width="9.125" style="584"/>
    <col min="8950" max="8950" width="12.875" style="584" customWidth="1"/>
    <col min="8951" max="8951" width="32.375" style="584" customWidth="1"/>
    <col min="8952" max="8955" width="26.125" style="584" customWidth="1"/>
    <col min="8956" max="8956" width="20.625" style="584" customWidth="1"/>
    <col min="8957" max="8957" width="9.125" style="584"/>
    <col min="8958" max="8958" width="11" style="584" customWidth="1"/>
    <col min="8959" max="8959" width="15.875" style="584" customWidth="1"/>
    <col min="8960" max="8960" width="9.125" style="584"/>
    <col min="8961" max="8961" width="15.25" style="584" customWidth="1"/>
    <col min="8962" max="9205" width="9.125" style="584"/>
    <col min="9206" max="9206" width="12.875" style="584" customWidth="1"/>
    <col min="9207" max="9207" width="32.375" style="584" customWidth="1"/>
    <col min="9208" max="9211" width="26.125" style="584" customWidth="1"/>
    <col min="9212" max="9212" width="20.625" style="584" customWidth="1"/>
    <col min="9213" max="9213" width="9.125" style="584"/>
    <col min="9214" max="9214" width="11" style="584" customWidth="1"/>
    <col min="9215" max="9215" width="15.875" style="584" customWidth="1"/>
    <col min="9216" max="9216" width="9.125" style="584"/>
    <col min="9217" max="9217" width="15.25" style="584" customWidth="1"/>
    <col min="9218" max="9461" width="9.125" style="584"/>
    <col min="9462" max="9462" width="12.875" style="584" customWidth="1"/>
    <col min="9463" max="9463" width="32.375" style="584" customWidth="1"/>
    <col min="9464" max="9467" width="26.125" style="584" customWidth="1"/>
    <col min="9468" max="9468" width="20.625" style="584" customWidth="1"/>
    <col min="9469" max="9469" width="9.125" style="584"/>
    <col min="9470" max="9470" width="11" style="584" customWidth="1"/>
    <col min="9471" max="9471" width="15.875" style="584" customWidth="1"/>
    <col min="9472" max="9472" width="9.125" style="584"/>
    <col min="9473" max="9473" width="15.25" style="584" customWidth="1"/>
    <col min="9474" max="9717" width="9.125" style="584"/>
    <col min="9718" max="9718" width="12.875" style="584" customWidth="1"/>
    <col min="9719" max="9719" width="32.375" style="584" customWidth="1"/>
    <col min="9720" max="9723" width="26.125" style="584" customWidth="1"/>
    <col min="9724" max="9724" width="20.625" style="584" customWidth="1"/>
    <col min="9725" max="9725" width="9.125" style="584"/>
    <col min="9726" max="9726" width="11" style="584" customWidth="1"/>
    <col min="9727" max="9727" width="15.875" style="584" customWidth="1"/>
    <col min="9728" max="9728" width="9.125" style="584"/>
    <col min="9729" max="9729" width="15.25" style="584" customWidth="1"/>
    <col min="9730" max="9973" width="9.125" style="584"/>
    <col min="9974" max="9974" width="12.875" style="584" customWidth="1"/>
    <col min="9975" max="9975" width="32.375" style="584" customWidth="1"/>
    <col min="9976" max="9979" width="26.125" style="584" customWidth="1"/>
    <col min="9980" max="9980" width="20.625" style="584" customWidth="1"/>
    <col min="9981" max="9981" width="9.125" style="584"/>
    <col min="9982" max="9982" width="11" style="584" customWidth="1"/>
    <col min="9983" max="9983" width="15.875" style="584" customWidth="1"/>
    <col min="9984" max="9984" width="9.125" style="584"/>
    <col min="9985" max="9985" width="15.25" style="584" customWidth="1"/>
    <col min="9986" max="10229" width="9.125" style="584"/>
    <col min="10230" max="10230" width="12.875" style="584" customWidth="1"/>
    <col min="10231" max="10231" width="32.375" style="584" customWidth="1"/>
    <col min="10232" max="10235" width="26.125" style="584" customWidth="1"/>
    <col min="10236" max="10236" width="20.625" style="584" customWidth="1"/>
    <col min="10237" max="10237" width="9.125" style="584"/>
    <col min="10238" max="10238" width="11" style="584" customWidth="1"/>
    <col min="10239" max="10239" width="15.875" style="584" customWidth="1"/>
    <col min="10240" max="10240" width="9.125" style="584"/>
    <col min="10241" max="10241" width="15.25" style="584" customWidth="1"/>
    <col min="10242" max="10485" width="9.125" style="584"/>
    <col min="10486" max="10486" width="12.875" style="584" customWidth="1"/>
    <col min="10487" max="10487" width="32.375" style="584" customWidth="1"/>
    <col min="10488" max="10491" width="26.125" style="584" customWidth="1"/>
    <col min="10492" max="10492" width="20.625" style="584" customWidth="1"/>
    <col min="10493" max="10493" width="9.125" style="584"/>
    <col min="10494" max="10494" width="11" style="584" customWidth="1"/>
    <col min="10495" max="10495" width="15.875" style="584" customWidth="1"/>
    <col min="10496" max="10496" width="9.125" style="584"/>
    <col min="10497" max="10497" width="15.25" style="584" customWidth="1"/>
    <col min="10498" max="10741" width="9.125" style="584"/>
    <col min="10742" max="10742" width="12.875" style="584" customWidth="1"/>
    <col min="10743" max="10743" width="32.375" style="584" customWidth="1"/>
    <col min="10744" max="10747" width="26.125" style="584" customWidth="1"/>
    <col min="10748" max="10748" width="20.625" style="584" customWidth="1"/>
    <col min="10749" max="10749" width="9.125" style="584"/>
    <col min="10750" max="10750" width="11" style="584" customWidth="1"/>
    <col min="10751" max="10751" width="15.875" style="584" customWidth="1"/>
    <col min="10752" max="10752" width="9.125" style="584"/>
    <col min="10753" max="10753" width="15.25" style="584" customWidth="1"/>
    <col min="10754" max="10997" width="9.125" style="584"/>
    <col min="10998" max="10998" width="12.875" style="584" customWidth="1"/>
    <col min="10999" max="10999" width="32.375" style="584" customWidth="1"/>
    <col min="11000" max="11003" width="26.125" style="584" customWidth="1"/>
    <col min="11004" max="11004" width="20.625" style="584" customWidth="1"/>
    <col min="11005" max="11005" width="9.125" style="584"/>
    <col min="11006" max="11006" width="11" style="584" customWidth="1"/>
    <col min="11007" max="11007" width="15.875" style="584" customWidth="1"/>
    <col min="11008" max="11008" width="9.125" style="584"/>
    <col min="11009" max="11009" width="15.25" style="584" customWidth="1"/>
    <col min="11010" max="11253" width="9.125" style="584"/>
    <col min="11254" max="11254" width="12.875" style="584" customWidth="1"/>
    <col min="11255" max="11255" width="32.375" style="584" customWidth="1"/>
    <col min="11256" max="11259" width="26.125" style="584" customWidth="1"/>
    <col min="11260" max="11260" width="20.625" style="584" customWidth="1"/>
    <col min="11261" max="11261" width="9.125" style="584"/>
    <col min="11262" max="11262" width="11" style="584" customWidth="1"/>
    <col min="11263" max="11263" width="15.875" style="584" customWidth="1"/>
    <col min="11264" max="11264" width="9.125" style="584"/>
    <col min="11265" max="11265" width="15.25" style="584" customWidth="1"/>
    <col min="11266" max="11509" width="9.125" style="584"/>
    <col min="11510" max="11510" width="12.875" style="584" customWidth="1"/>
    <col min="11511" max="11511" width="32.375" style="584" customWidth="1"/>
    <col min="11512" max="11515" width="26.125" style="584" customWidth="1"/>
    <col min="11516" max="11516" width="20.625" style="584" customWidth="1"/>
    <col min="11517" max="11517" width="9.125" style="584"/>
    <col min="11518" max="11518" width="11" style="584" customWidth="1"/>
    <col min="11519" max="11519" width="15.875" style="584" customWidth="1"/>
    <col min="11520" max="11520" width="9.125" style="584"/>
    <col min="11521" max="11521" width="15.25" style="584" customWidth="1"/>
    <col min="11522" max="11765" width="9.125" style="584"/>
    <col min="11766" max="11766" width="12.875" style="584" customWidth="1"/>
    <col min="11767" max="11767" width="32.375" style="584" customWidth="1"/>
    <col min="11768" max="11771" width="26.125" style="584" customWidth="1"/>
    <col min="11772" max="11772" width="20.625" style="584" customWidth="1"/>
    <col min="11773" max="11773" width="9.125" style="584"/>
    <col min="11774" max="11774" width="11" style="584" customWidth="1"/>
    <col min="11775" max="11775" width="15.875" style="584" customWidth="1"/>
    <col min="11776" max="11776" width="9.125" style="584"/>
    <col min="11777" max="11777" width="15.25" style="584" customWidth="1"/>
    <col min="11778" max="12021" width="9.125" style="584"/>
    <col min="12022" max="12022" width="12.875" style="584" customWidth="1"/>
    <col min="12023" max="12023" width="32.375" style="584" customWidth="1"/>
    <col min="12024" max="12027" width="26.125" style="584" customWidth="1"/>
    <col min="12028" max="12028" width="20.625" style="584" customWidth="1"/>
    <col min="12029" max="12029" width="9.125" style="584"/>
    <col min="12030" max="12030" width="11" style="584" customWidth="1"/>
    <col min="12031" max="12031" width="15.875" style="584" customWidth="1"/>
    <col min="12032" max="12032" width="9.125" style="584"/>
    <col min="12033" max="12033" width="15.25" style="584" customWidth="1"/>
    <col min="12034" max="12277" width="9.125" style="584"/>
    <col min="12278" max="12278" width="12.875" style="584" customWidth="1"/>
    <col min="12279" max="12279" width="32.375" style="584" customWidth="1"/>
    <col min="12280" max="12283" width="26.125" style="584" customWidth="1"/>
    <col min="12284" max="12284" width="20.625" style="584" customWidth="1"/>
    <col min="12285" max="12285" width="9.125" style="584"/>
    <col min="12286" max="12286" width="11" style="584" customWidth="1"/>
    <col min="12287" max="12287" width="15.875" style="584" customWidth="1"/>
    <col min="12288" max="12288" width="9.125" style="584"/>
    <col min="12289" max="12289" width="15.25" style="584" customWidth="1"/>
    <col min="12290" max="12533" width="9.125" style="584"/>
    <col min="12534" max="12534" width="12.875" style="584" customWidth="1"/>
    <col min="12535" max="12535" width="32.375" style="584" customWidth="1"/>
    <col min="12536" max="12539" width="26.125" style="584" customWidth="1"/>
    <col min="12540" max="12540" width="20.625" style="584" customWidth="1"/>
    <col min="12541" max="12541" width="9.125" style="584"/>
    <col min="12542" max="12542" width="11" style="584" customWidth="1"/>
    <col min="12543" max="12543" width="15.875" style="584" customWidth="1"/>
    <col min="12544" max="12544" width="9.125" style="584"/>
    <col min="12545" max="12545" width="15.25" style="584" customWidth="1"/>
    <col min="12546" max="12789" width="9.125" style="584"/>
    <col min="12790" max="12790" width="12.875" style="584" customWidth="1"/>
    <col min="12791" max="12791" width="32.375" style="584" customWidth="1"/>
    <col min="12792" max="12795" width="26.125" style="584" customWidth="1"/>
    <col min="12796" max="12796" width="20.625" style="584" customWidth="1"/>
    <col min="12797" max="12797" width="9.125" style="584"/>
    <col min="12798" max="12798" width="11" style="584" customWidth="1"/>
    <col min="12799" max="12799" width="15.875" style="584" customWidth="1"/>
    <col min="12800" max="12800" width="9.125" style="584"/>
    <col min="12801" max="12801" width="15.25" style="584" customWidth="1"/>
    <col min="12802" max="13045" width="9.125" style="584"/>
    <col min="13046" max="13046" width="12.875" style="584" customWidth="1"/>
    <col min="13047" max="13047" width="32.375" style="584" customWidth="1"/>
    <col min="13048" max="13051" width="26.125" style="584" customWidth="1"/>
    <col min="13052" max="13052" width="20.625" style="584" customWidth="1"/>
    <col min="13053" max="13053" width="9.125" style="584"/>
    <col min="13054" max="13054" width="11" style="584" customWidth="1"/>
    <col min="13055" max="13055" width="15.875" style="584" customWidth="1"/>
    <col min="13056" max="13056" width="9.125" style="584"/>
    <col min="13057" max="13057" width="15.25" style="584" customWidth="1"/>
    <col min="13058" max="13301" width="9.125" style="584"/>
    <col min="13302" max="13302" width="12.875" style="584" customWidth="1"/>
    <col min="13303" max="13303" width="32.375" style="584" customWidth="1"/>
    <col min="13304" max="13307" width="26.125" style="584" customWidth="1"/>
    <col min="13308" max="13308" width="20.625" style="584" customWidth="1"/>
    <col min="13309" max="13309" width="9.125" style="584"/>
    <col min="13310" max="13310" width="11" style="584" customWidth="1"/>
    <col min="13311" max="13311" width="15.875" style="584" customWidth="1"/>
    <col min="13312" max="13312" width="9.125" style="584"/>
    <col min="13313" max="13313" width="15.25" style="584" customWidth="1"/>
    <col min="13314" max="13557" width="9.125" style="584"/>
    <col min="13558" max="13558" width="12.875" style="584" customWidth="1"/>
    <col min="13559" max="13559" width="32.375" style="584" customWidth="1"/>
    <col min="13560" max="13563" width="26.125" style="584" customWidth="1"/>
    <col min="13564" max="13564" width="20.625" style="584" customWidth="1"/>
    <col min="13565" max="13565" width="9.125" style="584"/>
    <col min="13566" max="13566" width="11" style="584" customWidth="1"/>
    <col min="13567" max="13567" width="15.875" style="584" customWidth="1"/>
    <col min="13568" max="13568" width="9.125" style="584"/>
    <col min="13569" max="13569" width="15.25" style="584" customWidth="1"/>
    <col min="13570" max="13813" width="9.125" style="584"/>
    <col min="13814" max="13814" width="12.875" style="584" customWidth="1"/>
    <col min="13815" max="13815" width="32.375" style="584" customWidth="1"/>
    <col min="13816" max="13819" width="26.125" style="584" customWidth="1"/>
    <col min="13820" max="13820" width="20.625" style="584" customWidth="1"/>
    <col min="13821" max="13821" width="9.125" style="584"/>
    <col min="13822" max="13822" width="11" style="584" customWidth="1"/>
    <col min="13823" max="13823" width="15.875" style="584" customWidth="1"/>
    <col min="13824" max="13824" width="9.125" style="584"/>
    <col min="13825" max="13825" width="15.25" style="584" customWidth="1"/>
    <col min="13826" max="14069" width="9.125" style="584"/>
    <col min="14070" max="14070" width="12.875" style="584" customWidth="1"/>
    <col min="14071" max="14071" width="32.375" style="584" customWidth="1"/>
    <col min="14072" max="14075" width="26.125" style="584" customWidth="1"/>
    <col min="14076" max="14076" width="20.625" style="584" customWidth="1"/>
    <col min="14077" max="14077" width="9.125" style="584"/>
    <col min="14078" max="14078" width="11" style="584" customWidth="1"/>
    <col min="14079" max="14079" width="15.875" style="584" customWidth="1"/>
    <col min="14080" max="14080" width="9.125" style="584"/>
    <col min="14081" max="14081" width="15.25" style="584" customWidth="1"/>
    <col min="14082" max="14325" width="9.125" style="584"/>
    <col min="14326" max="14326" width="12.875" style="584" customWidth="1"/>
    <col min="14327" max="14327" width="32.375" style="584" customWidth="1"/>
    <col min="14328" max="14331" width="26.125" style="584" customWidth="1"/>
    <col min="14332" max="14332" width="20.625" style="584" customWidth="1"/>
    <col min="14333" max="14333" width="9.125" style="584"/>
    <col min="14334" max="14334" width="11" style="584" customWidth="1"/>
    <col min="14335" max="14335" width="15.875" style="584" customWidth="1"/>
    <col min="14336" max="14336" width="9.125" style="584"/>
    <col min="14337" max="14337" width="15.25" style="584" customWidth="1"/>
    <col min="14338" max="14581" width="9.125" style="584"/>
    <col min="14582" max="14582" width="12.875" style="584" customWidth="1"/>
    <col min="14583" max="14583" width="32.375" style="584" customWidth="1"/>
    <col min="14584" max="14587" width="26.125" style="584" customWidth="1"/>
    <col min="14588" max="14588" width="20.625" style="584" customWidth="1"/>
    <col min="14589" max="14589" width="9.125" style="584"/>
    <col min="14590" max="14590" width="11" style="584" customWidth="1"/>
    <col min="14591" max="14591" width="15.875" style="584" customWidth="1"/>
    <col min="14592" max="14592" width="9.125" style="584"/>
    <col min="14593" max="14593" width="15.25" style="584" customWidth="1"/>
    <col min="14594" max="14837" width="9.125" style="584"/>
    <col min="14838" max="14838" width="12.875" style="584" customWidth="1"/>
    <col min="14839" max="14839" width="32.375" style="584" customWidth="1"/>
    <col min="14840" max="14843" width="26.125" style="584" customWidth="1"/>
    <col min="14844" max="14844" width="20.625" style="584" customWidth="1"/>
    <col min="14845" max="14845" width="9.125" style="584"/>
    <col min="14846" max="14846" width="11" style="584" customWidth="1"/>
    <col min="14847" max="14847" width="15.875" style="584" customWidth="1"/>
    <col min="14848" max="14848" width="9.125" style="584"/>
    <col min="14849" max="14849" width="15.25" style="584" customWidth="1"/>
    <col min="14850" max="15093" width="9.125" style="584"/>
    <col min="15094" max="15094" width="12.875" style="584" customWidth="1"/>
    <col min="15095" max="15095" width="32.375" style="584" customWidth="1"/>
    <col min="15096" max="15099" width="26.125" style="584" customWidth="1"/>
    <col min="15100" max="15100" width="20.625" style="584" customWidth="1"/>
    <col min="15101" max="15101" width="9.125" style="584"/>
    <col min="15102" max="15102" width="11" style="584" customWidth="1"/>
    <col min="15103" max="15103" width="15.875" style="584" customWidth="1"/>
    <col min="15104" max="15104" width="9.125" style="584"/>
    <col min="15105" max="15105" width="15.25" style="584" customWidth="1"/>
    <col min="15106" max="15349" width="9.125" style="584"/>
    <col min="15350" max="15350" width="12.875" style="584" customWidth="1"/>
    <col min="15351" max="15351" width="32.375" style="584" customWidth="1"/>
    <col min="15352" max="15355" width="26.125" style="584" customWidth="1"/>
    <col min="15356" max="15356" width="20.625" style="584" customWidth="1"/>
    <col min="15357" max="15357" width="9.125" style="584"/>
    <col min="15358" max="15358" width="11" style="584" customWidth="1"/>
    <col min="15359" max="15359" width="15.875" style="584" customWidth="1"/>
    <col min="15360" max="15360" width="9.125" style="584"/>
    <col min="15361" max="15361" width="15.25" style="584" customWidth="1"/>
    <col min="15362" max="15605" width="9.125" style="584"/>
    <col min="15606" max="15606" width="12.875" style="584" customWidth="1"/>
    <col min="15607" max="15607" width="32.375" style="584" customWidth="1"/>
    <col min="15608" max="15611" width="26.125" style="584" customWidth="1"/>
    <col min="15612" max="15612" width="20.625" style="584" customWidth="1"/>
    <col min="15613" max="15613" width="9.125" style="584"/>
    <col min="15614" max="15614" width="11" style="584" customWidth="1"/>
    <col min="15615" max="15615" width="15.875" style="584" customWidth="1"/>
    <col min="15616" max="15616" width="9.125" style="584"/>
    <col min="15617" max="15617" width="15.25" style="584" customWidth="1"/>
    <col min="15618" max="15861" width="9.125" style="584"/>
    <col min="15862" max="15862" width="12.875" style="584" customWidth="1"/>
    <col min="15863" max="15863" width="32.375" style="584" customWidth="1"/>
    <col min="15864" max="15867" width="26.125" style="584" customWidth="1"/>
    <col min="15868" max="15868" width="20.625" style="584" customWidth="1"/>
    <col min="15869" max="15869" width="9.125" style="584"/>
    <col min="15870" max="15870" width="11" style="584" customWidth="1"/>
    <col min="15871" max="15871" width="15.875" style="584" customWidth="1"/>
    <col min="15872" max="15872" width="9.125" style="584"/>
    <col min="15873" max="15873" width="15.25" style="584" customWidth="1"/>
    <col min="15874" max="16117" width="9.125" style="584"/>
    <col min="16118" max="16118" width="12.875" style="584" customWidth="1"/>
    <col min="16119" max="16119" width="32.375" style="584" customWidth="1"/>
    <col min="16120" max="16123" width="26.125" style="584" customWidth="1"/>
    <col min="16124" max="16124" width="20.625" style="584" customWidth="1"/>
    <col min="16125" max="16125" width="9.125" style="584"/>
    <col min="16126" max="16126" width="11" style="584" customWidth="1"/>
    <col min="16127" max="16127" width="15.875" style="584" customWidth="1"/>
    <col min="16128" max="16128" width="9.125" style="584"/>
    <col min="16129" max="16129" width="15.25" style="584" customWidth="1"/>
    <col min="16130" max="16384" width="9.125" style="584"/>
  </cols>
  <sheetData>
    <row r="1" spans="1:7">
      <c r="A1" s="583"/>
    </row>
    <row r="2" spans="1:7" ht="18" customHeight="1">
      <c r="A2" s="2747" t="s">
        <v>576</v>
      </c>
      <c r="B2" s="2747"/>
      <c r="C2" s="2747"/>
      <c r="D2" s="2747"/>
      <c r="E2" s="2747"/>
      <c r="F2" s="2747"/>
      <c r="G2" s="2747"/>
    </row>
    <row r="3" spans="1:7" ht="18" customHeight="1">
      <c r="A3" s="585"/>
      <c r="B3" s="2748" t="s">
        <v>577</v>
      </c>
      <c r="C3" s="2748"/>
      <c r="D3" s="2748"/>
      <c r="E3" s="2748"/>
      <c r="F3" s="2748"/>
      <c r="G3" s="585"/>
    </row>
    <row r="4" spans="1:7" ht="15" thickBot="1"/>
    <row r="5" spans="1:7" ht="19.5" thickBot="1">
      <c r="B5" s="586" t="s">
        <v>6</v>
      </c>
      <c r="C5" s="2749" t="s">
        <v>988</v>
      </c>
      <c r="D5" s="2749"/>
      <c r="E5" s="2749"/>
      <c r="F5" s="2749"/>
    </row>
    <row r="6" spans="1:7" ht="19.5" thickBot="1">
      <c r="B6" s="586" t="s">
        <v>8</v>
      </c>
      <c r="C6" s="2750" t="s">
        <v>922</v>
      </c>
      <c r="D6" s="2751"/>
      <c r="E6" s="2751"/>
      <c r="F6" s="2752"/>
    </row>
    <row r="7" spans="1:7" ht="19.5" thickBot="1">
      <c r="B7" s="586" t="s">
        <v>10</v>
      </c>
      <c r="C7" s="2753" t="s">
        <v>580</v>
      </c>
      <c r="D7" s="2754"/>
      <c r="E7" s="2754"/>
      <c r="F7" s="2755"/>
    </row>
    <row r="8" spans="1:7" ht="15" thickBot="1">
      <c r="B8" s="2756" t="s">
        <v>12</v>
      </c>
      <c r="C8" s="2757"/>
      <c r="D8" s="2757"/>
      <c r="E8" s="2757"/>
      <c r="F8" s="2758"/>
    </row>
    <row r="9" spans="1:7" ht="15" thickBot="1">
      <c r="B9" s="2759" t="s">
        <v>989</v>
      </c>
      <c r="C9" s="2760"/>
      <c r="D9" s="2760"/>
      <c r="E9" s="2760"/>
      <c r="F9" s="2761"/>
    </row>
    <row r="10" spans="1:7" ht="36.75" customHeight="1" thickBot="1">
      <c r="B10" s="2759"/>
      <c r="C10" s="2760"/>
      <c r="D10" s="2760"/>
      <c r="E10" s="2760"/>
      <c r="F10" s="2761"/>
    </row>
    <row r="11" spans="1:7" ht="33.75" customHeight="1" thickBot="1">
      <c r="B11" s="2759"/>
      <c r="C11" s="2760"/>
      <c r="D11" s="2760"/>
      <c r="E11" s="2760"/>
      <c r="F11" s="2761"/>
    </row>
    <row r="12" spans="1:7" ht="38.25" customHeight="1" thickBot="1">
      <c r="B12" s="587" t="s">
        <v>14</v>
      </c>
      <c r="C12" s="2762" t="s">
        <v>990</v>
      </c>
      <c r="D12" s="2763"/>
      <c r="E12" s="2763"/>
      <c r="F12" s="2764"/>
    </row>
    <row r="13" spans="1:7" ht="23.25" customHeight="1">
      <c r="B13" s="2765" t="s">
        <v>209</v>
      </c>
      <c r="C13" s="588">
        <v>2023</v>
      </c>
      <c r="D13" s="588">
        <v>2024</v>
      </c>
      <c r="E13" s="588">
        <v>2025</v>
      </c>
      <c r="F13" s="588">
        <v>2026</v>
      </c>
    </row>
    <row r="14" spans="1:7" ht="15" thickBot="1">
      <c r="B14" s="2766"/>
      <c r="C14" s="589" t="s">
        <v>22</v>
      </c>
      <c r="D14" s="589" t="s">
        <v>23</v>
      </c>
      <c r="E14" s="589" t="s">
        <v>23</v>
      </c>
      <c r="F14" s="589" t="s">
        <v>23</v>
      </c>
    </row>
    <row r="15" spans="1:7" ht="32.25" customHeight="1" thickBot="1">
      <c r="B15" s="590" t="s">
        <v>991</v>
      </c>
      <c r="C15" s="591">
        <v>36892</v>
      </c>
      <c r="D15" s="591">
        <v>36892</v>
      </c>
      <c r="E15" s="591">
        <v>36892</v>
      </c>
      <c r="F15" s="591">
        <v>36892</v>
      </c>
    </row>
    <row r="16" spans="1:7" ht="31.5" customHeight="1" thickBot="1">
      <c r="B16" s="590" t="s">
        <v>992</v>
      </c>
      <c r="C16" s="592">
        <v>6728</v>
      </c>
      <c r="D16" s="593">
        <v>6728</v>
      </c>
      <c r="E16" s="593">
        <v>6728</v>
      </c>
      <c r="F16" s="593">
        <v>6728</v>
      </c>
    </row>
    <row r="17" spans="2:6" ht="15.75" thickBot="1">
      <c r="B17" s="594"/>
      <c r="C17" s="595" t="s">
        <v>680</v>
      </c>
      <c r="D17" s="595" t="s">
        <v>681</v>
      </c>
      <c r="E17" s="595" t="s">
        <v>681</v>
      </c>
      <c r="F17" s="595" t="s">
        <v>681</v>
      </c>
    </row>
    <row r="18" spans="2:6" ht="30.75" thickBot="1">
      <c r="B18" s="594" t="s">
        <v>682</v>
      </c>
      <c r="C18" s="595" t="s">
        <v>680</v>
      </c>
      <c r="D18" s="595" t="s">
        <v>681</v>
      </c>
      <c r="E18" s="595" t="s">
        <v>681</v>
      </c>
      <c r="F18" s="595" t="s">
        <v>681</v>
      </c>
    </row>
    <row r="19" spans="2:6" ht="50.25" customHeight="1" thickBot="1">
      <c r="B19" s="596" t="s">
        <v>588</v>
      </c>
      <c r="C19" s="2767" t="s">
        <v>993</v>
      </c>
      <c r="D19" s="2762"/>
      <c r="E19" s="2762"/>
      <c r="F19" s="2768"/>
    </row>
    <row r="20" spans="2:6" ht="23.25" customHeight="1" thickBot="1">
      <c r="B20" s="2769" t="s">
        <v>994</v>
      </c>
      <c r="C20" s="2770"/>
      <c r="D20" s="2770"/>
      <c r="E20" s="2770"/>
      <c r="F20" s="2771"/>
    </row>
    <row r="21" spans="2:6" ht="27" customHeight="1" thickBot="1">
      <c r="B21" s="590" t="s">
        <v>995</v>
      </c>
      <c r="C21" s="597">
        <v>55937</v>
      </c>
      <c r="D21" s="597">
        <v>58737</v>
      </c>
      <c r="E21" s="597">
        <v>58737</v>
      </c>
      <c r="F21" s="597">
        <v>58737</v>
      </c>
    </row>
    <row r="22" spans="2:6" ht="30.75" customHeight="1" thickBot="1">
      <c r="B22" s="594"/>
      <c r="C22" s="595" t="s">
        <v>680</v>
      </c>
      <c r="D22" s="595" t="s">
        <v>681</v>
      </c>
      <c r="E22" s="595" t="s">
        <v>681</v>
      </c>
      <c r="F22" s="595" t="s">
        <v>681</v>
      </c>
    </row>
    <row r="23" spans="2:6" ht="30.75" customHeight="1" thickBot="1">
      <c r="B23" s="594" t="s">
        <v>682</v>
      </c>
      <c r="C23" s="595" t="s">
        <v>680</v>
      </c>
      <c r="D23" s="595" t="s">
        <v>681</v>
      </c>
      <c r="E23" s="595" t="s">
        <v>681</v>
      </c>
      <c r="F23" s="595" t="s">
        <v>681</v>
      </c>
    </row>
    <row r="24" spans="2:6" ht="30.75" customHeight="1" thickBot="1">
      <c r="B24" s="596" t="s">
        <v>996</v>
      </c>
      <c r="C24" s="2744" t="s">
        <v>997</v>
      </c>
      <c r="D24" s="2745"/>
      <c r="E24" s="2745"/>
      <c r="F24" s="2746"/>
    </row>
    <row r="25" spans="2:6" ht="30.75" customHeight="1" thickBot="1">
      <c r="B25" s="2772" t="s">
        <v>998</v>
      </c>
      <c r="C25" s="2773"/>
      <c r="D25" s="2773"/>
      <c r="E25" s="2773"/>
      <c r="F25" s="2774"/>
    </row>
    <row r="26" spans="2:6" ht="30.75" customHeight="1" thickBot="1">
      <c r="B26" s="590" t="s">
        <v>999</v>
      </c>
      <c r="C26" s="598">
        <v>21233</v>
      </c>
      <c r="D26" s="598">
        <v>21233</v>
      </c>
      <c r="E26" s="598">
        <v>21233</v>
      </c>
      <c r="F26" s="598">
        <v>21233</v>
      </c>
    </row>
    <row r="27" spans="2:6" ht="30.75" customHeight="1" thickBot="1">
      <c r="B27" s="590" t="s">
        <v>1000</v>
      </c>
      <c r="C27" s="599">
        <v>9760</v>
      </c>
      <c r="D27" s="599">
        <v>9760</v>
      </c>
      <c r="E27" s="599">
        <v>9760</v>
      </c>
      <c r="F27" s="599">
        <v>9760</v>
      </c>
    </row>
    <row r="28" spans="2:6" ht="30.75" customHeight="1" thickBot="1">
      <c r="B28" s="590" t="s">
        <v>1001</v>
      </c>
      <c r="C28" s="599">
        <v>5760</v>
      </c>
      <c r="D28" s="599">
        <v>5760</v>
      </c>
      <c r="E28" s="599">
        <v>5760</v>
      </c>
      <c r="F28" s="599">
        <v>5760</v>
      </c>
    </row>
    <row r="29" spans="2:6" ht="45" customHeight="1" thickBot="1">
      <c r="B29" s="590" t="s">
        <v>1002</v>
      </c>
      <c r="C29" s="599">
        <v>3</v>
      </c>
      <c r="D29" s="599">
        <v>3</v>
      </c>
      <c r="E29" s="599">
        <v>4</v>
      </c>
      <c r="F29" s="599">
        <v>4</v>
      </c>
    </row>
    <row r="30" spans="2:6" ht="15" thickBot="1">
      <c r="B30" s="2775" t="s">
        <v>596</v>
      </c>
      <c r="C30" s="2776"/>
      <c r="D30" s="2776"/>
      <c r="E30" s="2776"/>
      <c r="F30" s="2777"/>
    </row>
    <row r="31" spans="2:6" ht="18.75" customHeight="1" thickBot="1">
      <c r="B31" s="600" t="s">
        <v>597</v>
      </c>
      <c r="C31" s="2744" t="s">
        <v>1003</v>
      </c>
      <c r="D31" s="2778"/>
      <c r="E31" s="2778"/>
      <c r="F31" s="2779"/>
    </row>
    <row r="32" spans="2:6" ht="31.5" customHeight="1" thickBot="1">
      <c r="B32" s="594" t="s">
        <v>599</v>
      </c>
      <c r="C32" s="2780" t="s">
        <v>1004</v>
      </c>
      <c r="D32" s="2781"/>
      <c r="E32" s="2781"/>
      <c r="F32" s="2782"/>
    </row>
    <row r="33" spans="2:6" ht="15.75" thickBot="1">
      <c r="B33" s="594" t="s">
        <v>21</v>
      </c>
      <c r="C33" s="2783" t="s">
        <v>1005</v>
      </c>
      <c r="D33" s="2784"/>
      <c r="E33" s="2784"/>
      <c r="F33" s="2785"/>
    </row>
    <row r="34" spans="2:6" ht="12.75" customHeight="1">
      <c r="B34" s="2765"/>
      <c r="C34" s="601">
        <v>2023</v>
      </c>
      <c r="D34" s="601">
        <v>2024</v>
      </c>
      <c r="E34" s="601">
        <v>2025</v>
      </c>
      <c r="F34" s="601">
        <v>2026</v>
      </c>
    </row>
    <row r="35" spans="2:6" ht="12" customHeight="1" thickBot="1">
      <c r="B35" s="2766"/>
      <c r="C35" s="602" t="s">
        <v>22</v>
      </c>
      <c r="D35" s="602" t="s">
        <v>23</v>
      </c>
      <c r="E35" s="602" t="s">
        <v>23</v>
      </c>
      <c r="F35" s="602" t="s">
        <v>23</v>
      </c>
    </row>
    <row r="36" spans="2:6" ht="15.75" thickBot="1">
      <c r="B36" s="594" t="s">
        <v>33</v>
      </c>
      <c r="C36" s="603">
        <v>36892</v>
      </c>
      <c r="D36" s="603">
        <v>36892</v>
      </c>
      <c r="E36" s="603">
        <v>36892</v>
      </c>
      <c r="F36" s="603">
        <v>36892</v>
      </c>
    </row>
    <row r="37" spans="2:6" ht="15.75" thickBot="1">
      <c r="B37" s="594" t="s">
        <v>602</v>
      </c>
      <c r="C37" s="604">
        <f>C66</f>
        <v>53937</v>
      </c>
      <c r="D37" s="604">
        <f>D66</f>
        <v>58370</v>
      </c>
      <c r="E37" s="604">
        <f>E66</f>
        <v>59570</v>
      </c>
      <c r="F37" s="604">
        <f>F66</f>
        <v>62219</v>
      </c>
    </row>
    <row r="38" spans="2:6" ht="15.75" thickBot="1">
      <c r="B38" s="594" t="s">
        <v>603</v>
      </c>
      <c r="C38" s="604">
        <f>C37/C36</f>
        <v>1.4620242871083162</v>
      </c>
      <c r="D38" s="604">
        <f>D37/D36</f>
        <v>1.5821858397484549</v>
      </c>
      <c r="E38" s="604">
        <f>E37/E36</f>
        <v>1.6147132169576059</v>
      </c>
      <c r="F38" s="604">
        <f>F37/F36</f>
        <v>1.6865174021468068</v>
      </c>
    </row>
    <row r="39" spans="2:6" ht="15.75" thickBot="1">
      <c r="B39" s="594" t="s">
        <v>604</v>
      </c>
      <c r="C39" s="605" t="s">
        <v>627</v>
      </c>
      <c r="D39" s="606">
        <f>D36/C36-1</f>
        <v>0</v>
      </c>
      <c r="E39" s="606">
        <f t="shared" ref="E39:F41" si="0">E36/D36-1</f>
        <v>0</v>
      </c>
      <c r="F39" s="606">
        <f t="shared" si="0"/>
        <v>0</v>
      </c>
    </row>
    <row r="40" spans="2:6" ht="15.75" thickBot="1">
      <c r="B40" s="594" t="s">
        <v>605</v>
      </c>
      <c r="C40" s="605" t="s">
        <v>627</v>
      </c>
      <c r="D40" s="606">
        <f>D37/C37-1</f>
        <v>8.2188479151602767E-2</v>
      </c>
      <c r="E40" s="606">
        <f t="shared" si="0"/>
        <v>2.0558506081891359E-2</v>
      </c>
      <c r="F40" s="606">
        <f t="shared" si="0"/>
        <v>4.4468692294779233E-2</v>
      </c>
    </row>
    <row r="41" spans="2:6" ht="15.75" thickBot="1">
      <c r="B41" s="594" t="s">
        <v>47</v>
      </c>
      <c r="C41" s="605" t="s">
        <v>627</v>
      </c>
      <c r="D41" s="606">
        <f>D38/C38-1</f>
        <v>8.2188479151602767E-2</v>
      </c>
      <c r="E41" s="606">
        <f t="shared" si="0"/>
        <v>2.0558506081891359E-2</v>
      </c>
      <c r="F41" s="606">
        <f t="shared" si="0"/>
        <v>4.4468692294779233E-2</v>
      </c>
    </row>
    <row r="42" spans="2:6" ht="15" thickBot="1">
      <c r="B42" s="2786" t="s">
        <v>1006</v>
      </c>
      <c r="C42" s="2787"/>
      <c r="D42" s="2787"/>
      <c r="E42" s="2787"/>
      <c r="F42" s="2788"/>
    </row>
    <row r="43" spans="2:6" ht="12.75" customHeight="1">
      <c r="B43" s="2765"/>
      <c r="C43" s="601">
        <v>2023</v>
      </c>
      <c r="D43" s="601">
        <v>2024</v>
      </c>
      <c r="E43" s="601">
        <v>2025</v>
      </c>
      <c r="F43" s="601">
        <v>2026</v>
      </c>
    </row>
    <row r="44" spans="2:6" ht="11.25" customHeight="1" thickBot="1">
      <c r="B44" s="2766"/>
      <c r="C44" s="602" t="s">
        <v>22</v>
      </c>
      <c r="D44" s="602" t="s">
        <v>23</v>
      </c>
      <c r="E44" s="602" t="s">
        <v>23</v>
      </c>
      <c r="F44" s="602" t="s">
        <v>23</v>
      </c>
    </row>
    <row r="45" spans="2:6" ht="15.75" thickBot="1">
      <c r="B45" s="607" t="s">
        <v>607</v>
      </c>
      <c r="C45" s="608">
        <f>C46+C47</f>
        <v>25357</v>
      </c>
      <c r="D45" s="609">
        <f>D46+D47</f>
        <v>29531</v>
      </c>
      <c r="E45" s="609">
        <f>E46+E47</f>
        <v>30731</v>
      </c>
      <c r="F45" s="609">
        <f>F46+F47</f>
        <v>30731</v>
      </c>
    </row>
    <row r="46" spans="2:6" ht="15.75" thickBot="1">
      <c r="B46" s="610" t="s">
        <v>608</v>
      </c>
      <c r="C46" s="611">
        <v>25357</v>
      </c>
      <c r="D46" s="612">
        <v>29531</v>
      </c>
      <c r="E46" s="612">
        <v>30731</v>
      </c>
      <c r="F46" s="612">
        <v>30731</v>
      </c>
    </row>
    <row r="47" spans="2:6" ht="15.75" thickBot="1">
      <c r="B47" s="610" t="s">
        <v>609</v>
      </c>
      <c r="C47" s="612"/>
      <c r="D47" s="612"/>
      <c r="E47" s="612"/>
      <c r="F47" s="612"/>
    </row>
    <row r="48" spans="2:6" ht="30.75" thickBot="1">
      <c r="B48" s="607" t="s">
        <v>610</v>
      </c>
      <c r="C48" s="609">
        <f>C49+C50</f>
        <v>4380</v>
      </c>
      <c r="D48" s="609">
        <f>D49+D50</f>
        <v>4839</v>
      </c>
      <c r="E48" s="609">
        <f>E49+E50</f>
        <v>4839</v>
      </c>
      <c r="F48" s="609">
        <f>F49+F50</f>
        <v>4839</v>
      </c>
    </row>
    <row r="49" spans="2:6" ht="15.75" thickBot="1">
      <c r="B49" s="610" t="s">
        <v>608</v>
      </c>
      <c r="C49" s="611">
        <v>4380</v>
      </c>
      <c r="D49" s="612">
        <v>4839</v>
      </c>
      <c r="E49" s="612">
        <v>4839</v>
      </c>
      <c r="F49" s="612">
        <v>4839</v>
      </c>
    </row>
    <row r="50" spans="2:6" ht="15.75" thickBot="1">
      <c r="B50" s="610" t="s">
        <v>609</v>
      </c>
      <c r="C50" s="612"/>
      <c r="D50" s="609"/>
      <c r="E50" s="609"/>
      <c r="F50" s="609"/>
    </row>
    <row r="51" spans="2:6" ht="15.75" thickBot="1">
      <c r="B51" s="607" t="s">
        <v>611</v>
      </c>
      <c r="C51" s="612">
        <f>C52+C53</f>
        <v>24000</v>
      </c>
      <c r="D51" s="609">
        <f>D52+D53</f>
        <v>24000</v>
      </c>
      <c r="E51" s="609">
        <f>E52+E53</f>
        <v>24000</v>
      </c>
      <c r="F51" s="609">
        <f>F52+F53</f>
        <v>26649</v>
      </c>
    </row>
    <row r="52" spans="2:6" ht="15.75" thickBot="1">
      <c r="B52" s="610" t="s">
        <v>608</v>
      </c>
      <c r="C52" s="611">
        <v>22000</v>
      </c>
      <c r="D52" s="612">
        <v>22000</v>
      </c>
      <c r="E52" s="612">
        <v>22000</v>
      </c>
      <c r="F52" s="612">
        <v>24649</v>
      </c>
    </row>
    <row r="53" spans="2:6" ht="15.75" thickBot="1">
      <c r="B53" s="610" t="s">
        <v>609</v>
      </c>
      <c r="C53" s="612">
        <v>2000</v>
      </c>
      <c r="D53" s="612">
        <v>2000</v>
      </c>
      <c r="E53" s="612">
        <v>2000</v>
      </c>
      <c r="F53" s="612">
        <v>2000</v>
      </c>
    </row>
    <row r="54" spans="2:6" ht="15.75" thickBot="1">
      <c r="B54" s="607" t="s">
        <v>612</v>
      </c>
      <c r="C54" s="612"/>
      <c r="D54" s="609"/>
      <c r="E54" s="609"/>
      <c r="F54" s="609"/>
    </row>
    <row r="55" spans="2:6" ht="15.75" thickBot="1">
      <c r="B55" s="610" t="s">
        <v>608</v>
      </c>
      <c r="C55" s="612"/>
      <c r="D55" s="609"/>
      <c r="E55" s="609"/>
      <c r="F55" s="609"/>
    </row>
    <row r="56" spans="2:6" ht="15.75" thickBot="1">
      <c r="B56" s="610" t="s">
        <v>609</v>
      </c>
      <c r="C56" s="612"/>
      <c r="D56" s="609"/>
      <c r="E56" s="609"/>
      <c r="F56" s="609"/>
    </row>
    <row r="57" spans="2:6" ht="15.75" thickBot="1">
      <c r="B57" s="607" t="s">
        <v>613</v>
      </c>
      <c r="C57" s="612"/>
      <c r="D57" s="609"/>
      <c r="E57" s="609"/>
      <c r="F57" s="609"/>
    </row>
    <row r="58" spans="2:6" ht="15.75" thickBot="1">
      <c r="B58" s="610" t="s">
        <v>608</v>
      </c>
      <c r="C58" s="612"/>
      <c r="D58" s="609"/>
      <c r="E58" s="609"/>
      <c r="F58" s="609"/>
    </row>
    <row r="59" spans="2:6" ht="15.75" thickBot="1">
      <c r="B59" s="610" t="s">
        <v>609</v>
      </c>
      <c r="C59" s="612"/>
      <c r="D59" s="609"/>
      <c r="E59" s="609"/>
      <c r="F59" s="609"/>
    </row>
    <row r="60" spans="2:6" ht="15.75" thickBot="1">
      <c r="B60" s="607" t="s">
        <v>614</v>
      </c>
      <c r="C60" s="612">
        <f>C61+C62</f>
        <v>0</v>
      </c>
      <c r="D60" s="609">
        <f>D61+D62</f>
        <v>0</v>
      </c>
      <c r="E60" s="609">
        <f>E61+E62</f>
        <v>0</v>
      </c>
      <c r="F60" s="609">
        <f>F61+F62</f>
        <v>0</v>
      </c>
    </row>
    <row r="61" spans="2:6" ht="15.75" thickBot="1">
      <c r="B61" s="610" t="s">
        <v>608</v>
      </c>
      <c r="C61" s="613"/>
      <c r="D61" s="609">
        <v>0</v>
      </c>
      <c r="E61" s="608">
        <v>0</v>
      </c>
      <c r="F61" s="608">
        <v>0</v>
      </c>
    </row>
    <row r="62" spans="2:6" ht="15.75" thickBot="1">
      <c r="B62" s="610" t="s">
        <v>609</v>
      </c>
      <c r="C62" s="612"/>
      <c r="D62" s="612"/>
      <c r="E62" s="612"/>
      <c r="F62" s="612"/>
    </row>
    <row r="63" spans="2:6" ht="15.75" thickBot="1">
      <c r="B63" s="607" t="s">
        <v>615</v>
      </c>
      <c r="C63" s="612">
        <f>C64+C65</f>
        <v>200</v>
      </c>
      <c r="D63" s="612">
        <f>D64+D65</f>
        <v>0</v>
      </c>
      <c r="E63" s="612">
        <f>E64+E65</f>
        <v>0</v>
      </c>
      <c r="F63" s="612">
        <f>F64+F65</f>
        <v>0</v>
      </c>
    </row>
    <row r="64" spans="2:6" ht="15.75" thickBot="1">
      <c r="B64" s="610" t="s">
        <v>608</v>
      </c>
      <c r="C64" s="612">
        <v>200</v>
      </c>
      <c r="D64" s="612">
        <v>0</v>
      </c>
      <c r="E64" s="612">
        <v>0</v>
      </c>
      <c r="F64" s="612">
        <v>0</v>
      </c>
    </row>
    <row r="65" spans="2:6" ht="15.75" thickBot="1">
      <c r="B65" s="610" t="s">
        <v>609</v>
      </c>
      <c r="C65" s="612"/>
      <c r="D65" s="614"/>
      <c r="E65" s="615"/>
      <c r="F65" s="615"/>
    </row>
    <row r="66" spans="2:6" ht="15.75" thickBot="1">
      <c r="B66" s="616" t="s">
        <v>616</v>
      </c>
      <c r="C66" s="612">
        <f>C63+C60+C57+C54+C51+C48+C45</f>
        <v>53937</v>
      </c>
      <c r="D66" s="612">
        <f>D63+D60+D57+D54+D51+D48+D45</f>
        <v>58370</v>
      </c>
      <c r="E66" s="612">
        <f>E63+E60+E57+E54+E51+E48+E45</f>
        <v>59570</v>
      </c>
      <c r="F66" s="612">
        <f>F63+F60+F57+F54+F51+F48+F45</f>
        <v>62219</v>
      </c>
    </row>
    <row r="67" spans="2:6" ht="15.75" thickBot="1">
      <c r="B67" s="617" t="s">
        <v>617</v>
      </c>
      <c r="C67" s="618">
        <f>IF(C66-C37=0,0,"Error")</f>
        <v>0</v>
      </c>
      <c r="D67" s="618">
        <f>IF(D66-D37=0,0,"Error")</f>
        <v>0</v>
      </c>
      <c r="E67" s="618">
        <f>IF(E66-E37=0,0,"Error")</f>
        <v>0</v>
      </c>
      <c r="F67" s="618">
        <f>IF(F66-F37=0,0,"Error")</f>
        <v>0</v>
      </c>
    </row>
    <row r="68" spans="2:6" ht="15.75" hidden="1" thickBot="1">
      <c r="B68" s="619" t="s">
        <v>1007</v>
      </c>
      <c r="C68" s="2789"/>
      <c r="D68" s="2790"/>
      <c r="E68" s="2790"/>
      <c r="F68" s="2791"/>
    </row>
    <row r="69" spans="2:6" ht="26.25" hidden="1" customHeight="1">
      <c r="B69" s="594" t="s">
        <v>599</v>
      </c>
      <c r="C69" s="2769"/>
      <c r="D69" s="2770"/>
      <c r="E69" s="2770"/>
      <c r="F69" s="2771"/>
    </row>
    <row r="70" spans="2:6" ht="15.75" hidden="1" thickBot="1">
      <c r="B70" s="594" t="s">
        <v>21</v>
      </c>
      <c r="C70" s="2783"/>
      <c r="D70" s="2784"/>
      <c r="E70" s="2784"/>
      <c r="F70" s="2785"/>
    </row>
    <row r="71" spans="2:6" ht="12.75" hidden="1" customHeight="1">
      <c r="B71" s="2765"/>
      <c r="C71" s="601">
        <v>2018</v>
      </c>
      <c r="D71" s="601">
        <v>2019</v>
      </c>
      <c r="E71" s="601">
        <v>2020</v>
      </c>
      <c r="F71" s="601">
        <v>2021</v>
      </c>
    </row>
    <row r="72" spans="2:6" ht="9" hidden="1" customHeight="1">
      <c r="B72" s="2766"/>
      <c r="C72" s="602" t="s">
        <v>22</v>
      </c>
      <c r="D72" s="602" t="s">
        <v>23</v>
      </c>
      <c r="E72" s="602" t="s">
        <v>23</v>
      </c>
      <c r="F72" s="602" t="s">
        <v>23</v>
      </c>
    </row>
    <row r="73" spans="2:6" ht="15.75" hidden="1" thickBot="1">
      <c r="B73" s="594" t="s">
        <v>33</v>
      </c>
      <c r="C73" s="620"/>
      <c r="D73" s="620"/>
      <c r="E73" s="620"/>
      <c r="F73" s="620"/>
    </row>
    <row r="74" spans="2:6" ht="15.75" hidden="1" thickBot="1">
      <c r="B74" s="594" t="s">
        <v>602</v>
      </c>
      <c r="C74" s="604">
        <f>C103</f>
        <v>0</v>
      </c>
      <c r="D74" s="604">
        <f>D103</f>
        <v>0</v>
      </c>
      <c r="E74" s="604">
        <f>E103</f>
        <v>0</v>
      </c>
      <c r="F74" s="604">
        <f>F103</f>
        <v>0</v>
      </c>
    </row>
    <row r="75" spans="2:6" ht="15.75" hidden="1" thickBot="1">
      <c r="B75" s="594" t="s">
        <v>603</v>
      </c>
      <c r="C75" s="604" t="e">
        <f>C74/C73</f>
        <v>#DIV/0!</v>
      </c>
      <c r="D75" s="604" t="e">
        <f>D74/D73</f>
        <v>#DIV/0!</v>
      </c>
      <c r="E75" s="604" t="e">
        <f>E74/E73</f>
        <v>#DIV/0!</v>
      </c>
      <c r="F75" s="604" t="e">
        <f>F74/F73</f>
        <v>#DIV/0!</v>
      </c>
    </row>
    <row r="76" spans="2:6" ht="15.75" hidden="1" thickBot="1">
      <c r="B76" s="594" t="s">
        <v>604</v>
      </c>
      <c r="C76" s="605"/>
      <c r="D76" s="606" t="e">
        <f t="shared" ref="D76:F78" si="1">D73/C73-1</f>
        <v>#DIV/0!</v>
      </c>
      <c r="E76" s="606" t="e">
        <f t="shared" si="1"/>
        <v>#DIV/0!</v>
      </c>
      <c r="F76" s="606" t="e">
        <f t="shared" si="1"/>
        <v>#DIV/0!</v>
      </c>
    </row>
    <row r="77" spans="2:6" ht="15.75" hidden="1" thickBot="1">
      <c r="B77" s="594" t="s">
        <v>605</v>
      </c>
      <c r="C77" s="605"/>
      <c r="D77" s="606" t="e">
        <f t="shared" si="1"/>
        <v>#DIV/0!</v>
      </c>
      <c r="E77" s="606" t="e">
        <f t="shared" si="1"/>
        <v>#DIV/0!</v>
      </c>
      <c r="F77" s="606" t="e">
        <f t="shared" si="1"/>
        <v>#DIV/0!</v>
      </c>
    </row>
    <row r="78" spans="2:6" ht="15.75" hidden="1" thickBot="1">
      <c r="B78" s="594" t="s">
        <v>47</v>
      </c>
      <c r="C78" s="605"/>
      <c r="D78" s="606" t="e">
        <f t="shared" si="1"/>
        <v>#DIV/0!</v>
      </c>
      <c r="E78" s="606" t="e">
        <f t="shared" si="1"/>
        <v>#DIV/0!</v>
      </c>
      <c r="F78" s="606" t="e">
        <f t="shared" si="1"/>
        <v>#DIV/0!</v>
      </c>
    </row>
    <row r="79" spans="2:6" ht="24.75" hidden="1" customHeight="1">
      <c r="B79" s="2786" t="s">
        <v>1008</v>
      </c>
      <c r="C79" s="2787"/>
      <c r="D79" s="2787"/>
      <c r="E79" s="2787"/>
      <c r="F79" s="2788"/>
    </row>
    <row r="80" spans="2:6" ht="12.75" hidden="1" customHeight="1">
      <c r="B80" s="2765"/>
      <c r="C80" s="601">
        <v>2018</v>
      </c>
      <c r="D80" s="601">
        <v>2019</v>
      </c>
      <c r="E80" s="601">
        <v>2020</v>
      </c>
      <c r="F80" s="601">
        <v>2021</v>
      </c>
    </row>
    <row r="81" spans="2:6" ht="9" hidden="1" customHeight="1">
      <c r="B81" s="2766"/>
      <c r="C81" s="602" t="s">
        <v>22</v>
      </c>
      <c r="D81" s="602" t="s">
        <v>23</v>
      </c>
      <c r="E81" s="602" t="s">
        <v>23</v>
      </c>
      <c r="F81" s="602" t="s">
        <v>23</v>
      </c>
    </row>
    <row r="82" spans="2:6" ht="24.75" hidden="1" customHeight="1">
      <c r="B82" s="607" t="s">
        <v>607</v>
      </c>
      <c r="C82" s="621"/>
      <c r="D82" s="621"/>
      <c r="E82" s="621"/>
      <c r="F82" s="621"/>
    </row>
    <row r="83" spans="2:6" ht="38.25" hidden="1" customHeight="1">
      <c r="B83" s="610" t="s">
        <v>608</v>
      </c>
      <c r="C83" s="622"/>
      <c r="D83" s="623"/>
      <c r="E83" s="623"/>
      <c r="F83" s="623"/>
    </row>
    <row r="84" spans="2:6" ht="24.75" hidden="1" customHeight="1">
      <c r="B84" s="610" t="s">
        <v>609</v>
      </c>
      <c r="C84" s="622"/>
      <c r="D84" s="623"/>
      <c r="E84" s="623"/>
      <c r="F84" s="623"/>
    </row>
    <row r="85" spans="2:6" ht="24.75" hidden="1" customHeight="1">
      <c r="B85" s="607" t="s">
        <v>610</v>
      </c>
      <c r="C85" s="621"/>
      <c r="D85" s="621"/>
      <c r="E85" s="621"/>
      <c r="F85" s="621"/>
    </row>
    <row r="86" spans="2:6" ht="15.75" hidden="1" thickBot="1">
      <c r="B86" s="610" t="s">
        <v>608</v>
      </c>
      <c r="C86" s="622"/>
      <c r="D86" s="621"/>
      <c r="E86" s="621"/>
      <c r="F86" s="621"/>
    </row>
    <row r="87" spans="2:6" ht="15.75" hidden="1" thickBot="1">
      <c r="B87" s="610" t="s">
        <v>609</v>
      </c>
      <c r="C87" s="622"/>
      <c r="D87" s="621"/>
      <c r="E87" s="621"/>
      <c r="F87" s="621"/>
    </row>
    <row r="88" spans="2:6" ht="24.75" hidden="1" customHeight="1">
      <c r="B88" s="607" t="s">
        <v>611</v>
      </c>
      <c r="C88" s="622">
        <v>0</v>
      </c>
      <c r="D88" s="621">
        <v>0</v>
      </c>
      <c r="E88" s="621">
        <v>0</v>
      </c>
      <c r="F88" s="621">
        <v>0</v>
      </c>
    </row>
    <row r="89" spans="2:6" ht="15.75" hidden="1" thickBot="1">
      <c r="B89" s="610" t="s">
        <v>608</v>
      </c>
      <c r="C89" s="622"/>
      <c r="D89" s="621"/>
      <c r="E89" s="621"/>
      <c r="F89" s="621"/>
    </row>
    <row r="90" spans="2:6" ht="15.75" hidden="1" thickBot="1">
      <c r="B90" s="610" t="s">
        <v>609</v>
      </c>
      <c r="C90" s="622"/>
      <c r="D90" s="621"/>
      <c r="E90" s="621"/>
      <c r="F90" s="621"/>
    </row>
    <row r="91" spans="2:6" ht="15.75" hidden="1" thickBot="1">
      <c r="B91" s="607" t="s">
        <v>612</v>
      </c>
      <c r="C91" s="622"/>
      <c r="D91" s="621"/>
      <c r="E91" s="621"/>
      <c r="F91" s="621"/>
    </row>
    <row r="92" spans="2:6" ht="15.75" hidden="1" thickBot="1">
      <c r="B92" s="610" t="s">
        <v>608</v>
      </c>
      <c r="C92" s="622"/>
      <c r="D92" s="621"/>
      <c r="E92" s="621"/>
      <c r="F92" s="621"/>
    </row>
    <row r="93" spans="2:6" ht="15.75" hidden="1" thickBot="1">
      <c r="B93" s="610" t="s">
        <v>609</v>
      </c>
      <c r="C93" s="622"/>
      <c r="D93" s="621"/>
      <c r="E93" s="621"/>
      <c r="F93" s="621"/>
    </row>
    <row r="94" spans="2:6" ht="15.75" hidden="1" thickBot="1">
      <c r="B94" s="607" t="s">
        <v>613</v>
      </c>
      <c r="C94" s="622"/>
      <c r="D94" s="621"/>
      <c r="E94" s="621"/>
      <c r="F94" s="621"/>
    </row>
    <row r="95" spans="2:6" ht="15.75" hidden="1" thickBot="1">
      <c r="B95" s="610" t="s">
        <v>608</v>
      </c>
      <c r="C95" s="622"/>
      <c r="D95" s="621"/>
      <c r="E95" s="621"/>
      <c r="F95" s="621"/>
    </row>
    <row r="96" spans="2:6" ht="15.75" hidden="1" thickBot="1">
      <c r="B96" s="610" t="s">
        <v>609</v>
      </c>
      <c r="C96" s="622"/>
      <c r="D96" s="621"/>
      <c r="E96" s="621"/>
      <c r="F96" s="621"/>
    </row>
    <row r="97" spans="2:6" ht="15.75" hidden="1" thickBot="1">
      <c r="B97" s="607" t="s">
        <v>614</v>
      </c>
      <c r="C97" s="622"/>
      <c r="D97" s="621"/>
      <c r="E97" s="621"/>
      <c r="F97" s="621"/>
    </row>
    <row r="98" spans="2:6" ht="15.75" hidden="1" thickBot="1">
      <c r="B98" s="610" t="s">
        <v>608</v>
      </c>
      <c r="C98" s="622"/>
      <c r="D98" s="621"/>
      <c r="E98" s="621"/>
      <c r="F98" s="621"/>
    </row>
    <row r="99" spans="2:6" ht="15.75" hidden="1" thickBot="1">
      <c r="B99" s="610" t="s">
        <v>609</v>
      </c>
      <c r="C99" s="622"/>
      <c r="D99" s="621"/>
      <c r="E99" s="621"/>
      <c r="F99" s="621"/>
    </row>
    <row r="100" spans="2:6" ht="15.75" hidden="1" thickBot="1">
      <c r="B100" s="607" t="s">
        <v>615</v>
      </c>
      <c r="C100" s="622"/>
      <c r="D100" s="621"/>
      <c r="E100" s="621"/>
      <c r="F100" s="621"/>
    </row>
    <row r="101" spans="2:6" ht="15.75" hidden="1" thickBot="1">
      <c r="B101" s="610" t="s">
        <v>608</v>
      </c>
      <c r="C101" s="622"/>
      <c r="D101" s="621"/>
      <c r="E101" s="621"/>
      <c r="F101" s="621"/>
    </row>
    <row r="102" spans="2:6" ht="15.75" hidden="1" thickBot="1">
      <c r="B102" s="610" t="s">
        <v>609</v>
      </c>
      <c r="C102" s="622"/>
      <c r="D102" s="621"/>
      <c r="E102" s="621"/>
      <c r="F102" s="621"/>
    </row>
    <row r="103" spans="2:6" ht="15.75" hidden="1" thickBot="1">
      <c r="B103" s="624" t="s">
        <v>727</v>
      </c>
      <c r="C103" s="622">
        <f>C100+C97+C94+C91+C88+C85+C82</f>
        <v>0</v>
      </c>
      <c r="D103" s="622">
        <f>D100+D97+D94+D91+D88+D85+D82</f>
        <v>0</v>
      </c>
      <c r="E103" s="622">
        <f>E100+E97+E94+E91+E88+E85+E82</f>
        <v>0</v>
      </c>
      <c r="F103" s="622">
        <f>F100+F97+F94+F91+F88+F85+F82</f>
        <v>0</v>
      </c>
    </row>
    <row r="104" spans="2:6" ht="17.25" hidden="1" customHeight="1">
      <c r="B104" s="617" t="s">
        <v>617</v>
      </c>
      <c r="C104" s="618">
        <f>IF(C103-C74=0,0,"Error")</f>
        <v>0</v>
      </c>
      <c r="D104" s="618">
        <f>IF(D103-D74=0,0,"Error")</f>
        <v>0</v>
      </c>
      <c r="E104" s="618">
        <f>IF(E103-E74=0,0,"Error")</f>
        <v>0</v>
      </c>
      <c r="F104" s="618">
        <f>IF(F103-F74=0,0,"Error")</f>
        <v>0</v>
      </c>
    </row>
    <row r="105" spans="2:6" ht="15.75" hidden="1" thickBot="1">
      <c r="B105" s="619" t="s">
        <v>1009</v>
      </c>
      <c r="C105" s="2789"/>
      <c r="D105" s="2790"/>
      <c r="E105" s="2790"/>
      <c r="F105" s="2791"/>
    </row>
    <row r="106" spans="2:6" ht="26.25" hidden="1" customHeight="1">
      <c r="B106" s="594" t="s">
        <v>599</v>
      </c>
      <c r="C106" s="2769"/>
      <c r="D106" s="2770"/>
      <c r="E106" s="2770"/>
      <c r="F106" s="2771"/>
    </row>
    <row r="107" spans="2:6" ht="15.75" hidden="1" thickBot="1">
      <c r="B107" s="594" t="s">
        <v>21</v>
      </c>
      <c r="C107" s="2783"/>
      <c r="D107" s="2784"/>
      <c r="E107" s="2784"/>
      <c r="F107" s="2785"/>
    </row>
    <row r="108" spans="2:6" ht="12.75" hidden="1" customHeight="1">
      <c r="B108" s="2765"/>
      <c r="C108" s="601">
        <v>2018</v>
      </c>
      <c r="D108" s="601">
        <v>2019</v>
      </c>
      <c r="E108" s="601">
        <v>2020</v>
      </c>
      <c r="F108" s="601">
        <v>2021</v>
      </c>
    </row>
    <row r="109" spans="2:6" ht="9" hidden="1" customHeight="1">
      <c r="B109" s="2766"/>
      <c r="C109" s="602" t="s">
        <v>22</v>
      </c>
      <c r="D109" s="602" t="s">
        <v>23</v>
      </c>
      <c r="E109" s="602" t="s">
        <v>23</v>
      </c>
      <c r="F109" s="602" t="s">
        <v>23</v>
      </c>
    </row>
    <row r="110" spans="2:6" ht="15.75" hidden="1" thickBot="1">
      <c r="B110" s="594" t="s">
        <v>33</v>
      </c>
      <c r="C110" s="625"/>
      <c r="D110" s="625"/>
      <c r="E110" s="625"/>
      <c r="F110" s="625"/>
    </row>
    <row r="111" spans="2:6" ht="15.75" hidden="1" thickBot="1">
      <c r="B111" s="594" t="s">
        <v>602</v>
      </c>
      <c r="C111" s="604">
        <f>C140</f>
        <v>0</v>
      </c>
      <c r="D111" s="604">
        <f>D140</f>
        <v>0</v>
      </c>
      <c r="E111" s="604">
        <f>E140</f>
        <v>0</v>
      </c>
      <c r="F111" s="604">
        <f>F140</f>
        <v>0</v>
      </c>
    </row>
    <row r="112" spans="2:6" ht="15.75" hidden="1" thickBot="1">
      <c r="B112" s="594" t="s">
        <v>603</v>
      </c>
      <c r="C112" s="604" t="e">
        <f>C111/C110</f>
        <v>#DIV/0!</v>
      </c>
      <c r="D112" s="604" t="e">
        <f>D111/D110</f>
        <v>#DIV/0!</v>
      </c>
      <c r="E112" s="604" t="e">
        <f>E111/E110</f>
        <v>#DIV/0!</v>
      </c>
      <c r="F112" s="604" t="e">
        <f>F111/F110</f>
        <v>#DIV/0!</v>
      </c>
    </row>
    <row r="113" spans="2:6" ht="15.75" hidden="1" thickBot="1">
      <c r="B113" s="594" t="s">
        <v>604</v>
      </c>
      <c r="C113" s="605"/>
      <c r="D113" s="606" t="e">
        <f t="shared" ref="D113:F115" si="2">D110/C110-1</f>
        <v>#DIV/0!</v>
      </c>
      <c r="E113" s="606" t="e">
        <f t="shared" si="2"/>
        <v>#DIV/0!</v>
      </c>
      <c r="F113" s="606" t="e">
        <f t="shared" si="2"/>
        <v>#DIV/0!</v>
      </c>
    </row>
    <row r="114" spans="2:6" ht="15.75" hidden="1" thickBot="1">
      <c r="B114" s="594" t="s">
        <v>605</v>
      </c>
      <c r="C114" s="605"/>
      <c r="D114" s="606" t="e">
        <f t="shared" si="2"/>
        <v>#DIV/0!</v>
      </c>
      <c r="E114" s="606" t="e">
        <f t="shared" si="2"/>
        <v>#DIV/0!</v>
      </c>
      <c r="F114" s="606" t="e">
        <f t="shared" si="2"/>
        <v>#DIV/0!</v>
      </c>
    </row>
    <row r="115" spans="2:6" ht="15.75" hidden="1" thickBot="1">
      <c r="B115" s="594" t="s">
        <v>47</v>
      </c>
      <c r="C115" s="605"/>
      <c r="D115" s="606" t="e">
        <f t="shared" si="2"/>
        <v>#DIV/0!</v>
      </c>
      <c r="E115" s="606" t="e">
        <f t="shared" si="2"/>
        <v>#DIV/0!</v>
      </c>
      <c r="F115" s="606" t="e">
        <f t="shared" si="2"/>
        <v>#DIV/0!</v>
      </c>
    </row>
    <row r="116" spans="2:6" ht="24.75" hidden="1" customHeight="1">
      <c r="B116" s="2786" t="s">
        <v>1008</v>
      </c>
      <c r="C116" s="2787"/>
      <c r="D116" s="2787"/>
      <c r="E116" s="2787"/>
      <c r="F116" s="2788"/>
    </row>
    <row r="117" spans="2:6" ht="12.75" hidden="1" customHeight="1">
      <c r="B117" s="2765"/>
      <c r="C117" s="601">
        <v>2018</v>
      </c>
      <c r="D117" s="601">
        <v>2019</v>
      </c>
      <c r="E117" s="601">
        <v>2020</v>
      </c>
      <c r="F117" s="601">
        <v>2021</v>
      </c>
    </row>
    <row r="118" spans="2:6" ht="9" hidden="1" customHeight="1">
      <c r="B118" s="2766"/>
      <c r="C118" s="602" t="s">
        <v>22</v>
      </c>
      <c r="D118" s="602" t="s">
        <v>23</v>
      </c>
      <c r="E118" s="602" t="s">
        <v>23</v>
      </c>
      <c r="F118" s="602" t="s">
        <v>23</v>
      </c>
    </row>
    <row r="119" spans="2:6" ht="24.75" hidden="1" customHeight="1">
      <c r="B119" s="607" t="s">
        <v>607</v>
      </c>
      <c r="C119" s="621"/>
      <c r="D119" s="621"/>
      <c r="E119" s="621"/>
      <c r="F119" s="621"/>
    </row>
    <row r="120" spans="2:6" ht="15.75" hidden="1" thickBot="1">
      <c r="B120" s="610" t="s">
        <v>608</v>
      </c>
      <c r="C120" s="622"/>
      <c r="D120" s="623"/>
      <c r="E120" s="623"/>
      <c r="F120" s="623"/>
    </row>
    <row r="121" spans="2:6" ht="15.75" hidden="1" thickBot="1">
      <c r="B121" s="610" t="s">
        <v>609</v>
      </c>
      <c r="C121" s="622"/>
      <c r="D121" s="623"/>
      <c r="E121" s="623"/>
      <c r="F121" s="623"/>
    </row>
    <row r="122" spans="2:6" ht="24.75" hidden="1" customHeight="1">
      <c r="B122" s="607" t="s">
        <v>610</v>
      </c>
      <c r="C122" s="621"/>
      <c r="D122" s="621"/>
      <c r="E122" s="621"/>
      <c r="F122" s="621"/>
    </row>
    <row r="123" spans="2:6" ht="15.75" hidden="1" thickBot="1">
      <c r="B123" s="610" t="s">
        <v>608</v>
      </c>
      <c r="C123" s="622"/>
      <c r="D123" s="621"/>
      <c r="E123" s="621"/>
      <c r="F123" s="621"/>
    </row>
    <row r="124" spans="2:6" ht="15.75" hidden="1" thickBot="1">
      <c r="B124" s="610" t="s">
        <v>609</v>
      </c>
      <c r="C124" s="622"/>
      <c r="D124" s="621"/>
      <c r="E124" s="621"/>
      <c r="F124" s="621"/>
    </row>
    <row r="125" spans="2:6" ht="24.75" hidden="1" customHeight="1">
      <c r="B125" s="607" t="s">
        <v>611</v>
      </c>
      <c r="C125" s="622">
        <v>0</v>
      </c>
      <c r="D125" s="621">
        <v>0</v>
      </c>
      <c r="E125" s="621">
        <v>0</v>
      </c>
      <c r="F125" s="621">
        <v>0</v>
      </c>
    </row>
    <row r="126" spans="2:6" ht="15.75" hidden="1" thickBot="1">
      <c r="B126" s="610" t="s">
        <v>608</v>
      </c>
      <c r="C126" s="622"/>
      <c r="D126" s="621"/>
      <c r="E126" s="621"/>
      <c r="F126" s="621"/>
    </row>
    <row r="127" spans="2:6" ht="15.75" hidden="1" thickBot="1">
      <c r="B127" s="610" t="s">
        <v>609</v>
      </c>
      <c r="C127" s="622"/>
      <c r="D127" s="621"/>
      <c r="E127" s="621"/>
      <c r="F127" s="621"/>
    </row>
    <row r="128" spans="2:6" ht="15.75" hidden="1" thickBot="1">
      <c r="B128" s="607" t="s">
        <v>612</v>
      </c>
      <c r="C128" s="622"/>
      <c r="D128" s="621"/>
      <c r="E128" s="621"/>
      <c r="F128" s="621"/>
    </row>
    <row r="129" spans="2:7" ht="15.75" hidden="1" thickBot="1">
      <c r="B129" s="610" t="s">
        <v>608</v>
      </c>
      <c r="C129" s="622"/>
      <c r="D129" s="621"/>
      <c r="E129" s="621"/>
      <c r="F129" s="621"/>
    </row>
    <row r="130" spans="2:7" ht="15.75" hidden="1" thickBot="1">
      <c r="B130" s="610" t="s">
        <v>609</v>
      </c>
      <c r="C130" s="622"/>
      <c r="D130" s="621"/>
      <c r="E130" s="621"/>
      <c r="F130" s="621"/>
    </row>
    <row r="131" spans="2:7" ht="15.75" hidden="1" thickBot="1">
      <c r="B131" s="607" t="s">
        <v>613</v>
      </c>
      <c r="C131" s="622"/>
      <c r="D131" s="621"/>
      <c r="E131" s="621"/>
      <c r="F131" s="621"/>
    </row>
    <row r="132" spans="2:7" ht="15.75" hidden="1" thickBot="1">
      <c r="B132" s="610" t="s">
        <v>608</v>
      </c>
      <c r="C132" s="622"/>
      <c r="D132" s="621"/>
      <c r="E132" s="621"/>
      <c r="F132" s="621"/>
    </row>
    <row r="133" spans="2:7" ht="15" hidden="1" customHeight="1">
      <c r="B133" s="610" t="s">
        <v>609</v>
      </c>
      <c r="C133" s="622"/>
      <c r="D133" s="621"/>
      <c r="E133" s="621"/>
      <c r="F133" s="621"/>
    </row>
    <row r="134" spans="2:7" ht="15.75" hidden="1" thickBot="1">
      <c r="B134" s="607" t="s">
        <v>614</v>
      </c>
      <c r="C134" s="622">
        <v>0</v>
      </c>
      <c r="D134" s="621">
        <v>0</v>
      </c>
      <c r="E134" s="621">
        <v>0</v>
      </c>
      <c r="F134" s="621">
        <v>0</v>
      </c>
    </row>
    <row r="135" spans="2:7" ht="15.75" hidden="1" thickBot="1">
      <c r="B135" s="610" t="s">
        <v>608</v>
      </c>
      <c r="C135" s="622"/>
      <c r="D135" s="621"/>
      <c r="E135" s="621"/>
      <c r="F135" s="621"/>
    </row>
    <row r="136" spans="2:7" ht="15.75" hidden="1" thickBot="1">
      <c r="B136" s="610" t="s">
        <v>609</v>
      </c>
      <c r="C136" s="622"/>
      <c r="D136" s="621"/>
      <c r="E136" s="621"/>
      <c r="F136" s="621"/>
    </row>
    <row r="137" spans="2:7" ht="15.75" hidden="1" thickBot="1">
      <c r="B137" s="607" t="s">
        <v>615</v>
      </c>
      <c r="C137" s="622"/>
      <c r="D137" s="621"/>
      <c r="E137" s="621"/>
      <c r="F137" s="621"/>
    </row>
    <row r="138" spans="2:7" ht="15.75" hidden="1" thickBot="1">
      <c r="B138" s="610" t="s">
        <v>608</v>
      </c>
      <c r="C138" s="622"/>
      <c r="D138" s="621"/>
      <c r="E138" s="621"/>
      <c r="F138" s="621"/>
    </row>
    <row r="139" spans="2:7" ht="15.75" hidden="1" thickBot="1">
      <c r="B139" s="610" t="s">
        <v>609</v>
      </c>
      <c r="C139" s="622"/>
      <c r="D139" s="621"/>
      <c r="E139" s="621"/>
      <c r="F139" s="621"/>
    </row>
    <row r="140" spans="2:7" ht="15.75" hidden="1" thickBot="1">
      <c r="B140" s="624" t="s">
        <v>727</v>
      </c>
      <c r="C140" s="622">
        <f>C137+C134+C131+C128+C125+C122+C119</f>
        <v>0</v>
      </c>
      <c r="D140" s="622">
        <f>D137+D134+D131+D128+D125+D122+D119</f>
        <v>0</v>
      </c>
      <c r="E140" s="622">
        <f>E137+E134+E131+E128+E125+E122+E119</f>
        <v>0</v>
      </c>
      <c r="F140" s="622">
        <f>F137+F134+F131+F128+F125+F122+F119</f>
        <v>0</v>
      </c>
    </row>
    <row r="141" spans="2:7" ht="17.25" hidden="1" customHeight="1">
      <c r="B141" s="617" t="s">
        <v>617</v>
      </c>
      <c r="C141" s="618">
        <f>IF(C140-C111=0,0,"Error")</f>
        <v>0</v>
      </c>
      <c r="D141" s="618">
        <f>IF(D140-D111=0,0,"Error")</f>
        <v>0</v>
      </c>
      <c r="E141" s="618">
        <f>IF(E140-E111=0,0,"Error")</f>
        <v>0</v>
      </c>
      <c r="F141" s="618">
        <f>IF(F140-F111=0,0,"Error")</f>
        <v>0</v>
      </c>
    </row>
    <row r="142" spans="2:7" ht="15" thickBot="1">
      <c r="B142" s="2775" t="s">
        <v>618</v>
      </c>
      <c r="C142" s="2776"/>
      <c r="D142" s="2776"/>
      <c r="E142" s="2776"/>
      <c r="F142" s="2777"/>
    </row>
    <row r="143" spans="2:7" ht="15" thickBot="1">
      <c r="B143" s="2775" t="s">
        <v>619</v>
      </c>
      <c r="C143" s="2776"/>
      <c r="D143" s="2776"/>
      <c r="E143" s="2776"/>
      <c r="F143" s="2777"/>
    </row>
    <row r="144" spans="2:7" ht="30.75" thickBot="1">
      <c r="B144" s="600" t="s">
        <v>1010</v>
      </c>
      <c r="C144" s="2792" t="s">
        <v>1011</v>
      </c>
      <c r="D144" s="2794"/>
      <c r="E144" s="2794"/>
      <c r="F144" s="2793"/>
      <c r="G144" s="626"/>
    </row>
    <row r="145" spans="2:7" ht="38.25" customHeight="1" thickBot="1">
      <c r="B145" s="600" t="s">
        <v>622</v>
      </c>
      <c r="C145" s="627"/>
      <c r="D145" s="628" t="s">
        <v>624</v>
      </c>
      <c r="E145" s="2792" t="s">
        <v>1012</v>
      </c>
      <c r="F145" s="2793"/>
    </row>
    <row r="146" spans="2:7" ht="15.75" thickBot="1">
      <c r="B146" s="629"/>
      <c r="C146" s="2789"/>
      <c r="D146" s="2790"/>
      <c r="E146" s="2790"/>
      <c r="F146" s="2791"/>
    </row>
    <row r="147" spans="2:7" ht="27.75" customHeight="1" thickBot="1">
      <c r="B147" s="594" t="s">
        <v>599</v>
      </c>
      <c r="C147" s="2795" t="s">
        <v>1013</v>
      </c>
      <c r="D147" s="2796"/>
      <c r="E147" s="2796"/>
      <c r="F147" s="2797"/>
    </row>
    <row r="148" spans="2:7" ht="15.75" thickBot="1">
      <c r="B148" s="594" t="s">
        <v>21</v>
      </c>
      <c r="C148" s="2783"/>
      <c r="D148" s="2784"/>
      <c r="E148" s="2784"/>
      <c r="F148" s="2785"/>
    </row>
    <row r="149" spans="2:7" ht="12.75" customHeight="1">
      <c r="B149" s="2765"/>
      <c r="C149" s="601">
        <v>2023</v>
      </c>
      <c r="D149" s="601">
        <v>2024</v>
      </c>
      <c r="E149" s="601">
        <v>2025</v>
      </c>
      <c r="F149" s="601">
        <v>2026</v>
      </c>
    </row>
    <row r="150" spans="2:7" ht="15.75" customHeight="1" thickBot="1">
      <c r="B150" s="2766"/>
      <c r="C150" s="602" t="s">
        <v>22</v>
      </c>
      <c r="D150" s="602" t="s">
        <v>23</v>
      </c>
      <c r="E150" s="602" t="s">
        <v>23</v>
      </c>
      <c r="F150" s="602" t="s">
        <v>23</v>
      </c>
    </row>
    <row r="151" spans="2:7" ht="15.75" thickBot="1">
      <c r="B151" s="594" t="s">
        <v>33</v>
      </c>
      <c r="C151" s="630">
        <v>22</v>
      </c>
      <c r="D151" s="604">
        <v>22</v>
      </c>
      <c r="E151" s="604">
        <v>22</v>
      </c>
      <c r="F151" s="604">
        <v>22</v>
      </c>
      <c r="G151" s="631"/>
    </row>
    <row r="152" spans="2:7" ht="15.75" thickBot="1">
      <c r="B152" s="594" t="s">
        <v>602</v>
      </c>
      <c r="C152" s="604">
        <f>C170</f>
        <v>2000</v>
      </c>
      <c r="D152" s="604">
        <f>D170</f>
        <v>0</v>
      </c>
      <c r="E152" s="604">
        <f>E170</f>
        <v>0</v>
      </c>
      <c r="F152" s="604">
        <f>F170</f>
        <v>0</v>
      </c>
    </row>
    <row r="153" spans="2:7" ht="15.75" thickBot="1">
      <c r="B153" s="594" t="s">
        <v>603</v>
      </c>
      <c r="C153" s="604">
        <f>C152/C151</f>
        <v>90.909090909090907</v>
      </c>
      <c r="D153" s="604">
        <f>D152/D151</f>
        <v>0</v>
      </c>
      <c r="E153" s="604">
        <f>E152/E151</f>
        <v>0</v>
      </c>
      <c r="F153" s="604">
        <f>F152/F151</f>
        <v>0</v>
      </c>
    </row>
    <row r="154" spans="2:7" ht="15.75" thickBot="1">
      <c r="B154" s="594" t="s">
        <v>604</v>
      </c>
      <c r="C154" s="605" t="s">
        <v>627</v>
      </c>
      <c r="D154" s="606">
        <f>D151/C151-1</f>
        <v>0</v>
      </c>
      <c r="E154" s="606">
        <f t="shared" ref="E154:F154" si="3">E151/D151-1</f>
        <v>0</v>
      </c>
      <c r="F154" s="606">
        <f t="shared" si="3"/>
        <v>0</v>
      </c>
    </row>
    <row r="155" spans="2:7" ht="15.75" thickBot="1">
      <c r="B155" s="594" t="s">
        <v>605</v>
      </c>
      <c r="C155" s="605" t="s">
        <v>627</v>
      </c>
      <c r="D155" s="606">
        <f>D152/C152-1</f>
        <v>-1</v>
      </c>
      <c r="E155" s="606">
        <v>0</v>
      </c>
      <c r="F155" s="606">
        <v>0</v>
      </c>
    </row>
    <row r="156" spans="2:7" ht="15.75" thickBot="1">
      <c r="B156" s="594" t="s">
        <v>47</v>
      </c>
      <c r="C156" s="605" t="s">
        <v>627</v>
      </c>
      <c r="D156" s="606">
        <f>D153/C153-1</f>
        <v>-1</v>
      </c>
      <c r="E156" s="606">
        <v>0</v>
      </c>
      <c r="F156" s="606">
        <v>0</v>
      </c>
    </row>
    <row r="157" spans="2:7" ht="19.5" customHeight="1" thickBot="1">
      <c r="B157" s="2786" t="s">
        <v>1014</v>
      </c>
      <c r="C157" s="2787"/>
      <c r="D157" s="2787"/>
      <c r="E157" s="2787"/>
      <c r="F157" s="2788"/>
    </row>
    <row r="158" spans="2:7" ht="12.75" customHeight="1">
      <c r="B158" s="2765"/>
      <c r="C158" s="601">
        <v>2023</v>
      </c>
      <c r="D158" s="601">
        <v>2024</v>
      </c>
      <c r="E158" s="601">
        <v>2025</v>
      </c>
      <c r="F158" s="601">
        <v>2026</v>
      </c>
    </row>
    <row r="159" spans="2:7" ht="18" customHeight="1" thickBot="1">
      <c r="B159" s="2766"/>
      <c r="C159" s="602" t="s">
        <v>22</v>
      </c>
      <c r="D159" s="602" t="s">
        <v>23</v>
      </c>
      <c r="E159" s="602" t="s">
        <v>23</v>
      </c>
      <c r="F159" s="602" t="s">
        <v>23</v>
      </c>
    </row>
    <row r="160" spans="2:7" ht="15.75" thickBot="1">
      <c r="B160" s="607" t="s">
        <v>629</v>
      </c>
      <c r="C160" s="621">
        <f>C161+C162+C163+C164</f>
        <v>0</v>
      </c>
      <c r="D160" s="621">
        <f>D161+D162+D163+D164</f>
        <v>0</v>
      </c>
      <c r="E160" s="621">
        <f>E161+E162+E163+E164</f>
        <v>0</v>
      </c>
      <c r="F160" s="621">
        <f>F161+F162+F163+F164</f>
        <v>0</v>
      </c>
    </row>
    <row r="161" spans="2:6" ht="15.75" thickBot="1">
      <c r="B161" s="610" t="s">
        <v>608</v>
      </c>
      <c r="C161" s="621"/>
      <c r="D161" s="621"/>
      <c r="E161" s="621"/>
      <c r="F161" s="621"/>
    </row>
    <row r="162" spans="2:6" ht="15.75" thickBot="1">
      <c r="B162" s="610" t="s">
        <v>673</v>
      </c>
      <c r="C162" s="621"/>
      <c r="D162" s="621"/>
      <c r="E162" s="621"/>
      <c r="F162" s="621"/>
    </row>
    <row r="163" spans="2:6" ht="15.75" thickBot="1">
      <c r="B163" s="610" t="s">
        <v>631</v>
      </c>
      <c r="C163" s="621"/>
      <c r="D163" s="621"/>
      <c r="E163" s="621"/>
      <c r="F163" s="621"/>
    </row>
    <row r="164" spans="2:6" ht="15.75" thickBot="1">
      <c r="B164" s="610" t="s">
        <v>632</v>
      </c>
      <c r="C164" s="621"/>
      <c r="D164" s="621"/>
      <c r="E164" s="621"/>
      <c r="F164" s="621"/>
    </row>
    <row r="165" spans="2:6" ht="15.75" thickBot="1">
      <c r="B165" s="607" t="s">
        <v>633</v>
      </c>
      <c r="C165" s="622">
        <f>C166+C167+C168+C169</f>
        <v>2000</v>
      </c>
      <c r="D165" s="622">
        <f>D166+D167+D168+D169</f>
        <v>0</v>
      </c>
      <c r="E165" s="622">
        <f>E166+E167+E168+E169</f>
        <v>0</v>
      </c>
      <c r="F165" s="622">
        <f>F166+F167+F168+F169</f>
        <v>0</v>
      </c>
    </row>
    <row r="166" spans="2:6" ht="15.75" thickBot="1">
      <c r="B166" s="610" t="s">
        <v>608</v>
      </c>
      <c r="C166" s="632">
        <v>2000</v>
      </c>
      <c r="D166" s="632">
        <v>0</v>
      </c>
      <c r="E166" s="632">
        <v>0</v>
      </c>
      <c r="F166" s="632">
        <v>0</v>
      </c>
    </row>
    <row r="167" spans="2:6" ht="15.75" thickBot="1">
      <c r="B167" s="610" t="s">
        <v>673</v>
      </c>
      <c r="C167" s="622"/>
      <c r="D167" s="621"/>
      <c r="E167" s="621"/>
      <c r="F167" s="621"/>
    </row>
    <row r="168" spans="2:6" ht="15.75" thickBot="1">
      <c r="B168" s="610" t="s">
        <v>631</v>
      </c>
      <c r="C168" s="622"/>
      <c r="D168" s="621"/>
      <c r="E168" s="621"/>
      <c r="F168" s="621"/>
    </row>
    <row r="169" spans="2:6" ht="15.75" thickBot="1">
      <c r="B169" s="610" t="s">
        <v>632</v>
      </c>
      <c r="C169" s="622"/>
      <c r="D169" s="621"/>
      <c r="E169" s="621"/>
      <c r="F169" s="621"/>
    </row>
    <row r="170" spans="2:6" ht="15.75" thickBot="1">
      <c r="B170" s="633" t="s">
        <v>616</v>
      </c>
      <c r="C170" s="622">
        <f>C160+C165</f>
        <v>2000</v>
      </c>
      <c r="D170" s="622">
        <f>D160+D165</f>
        <v>0</v>
      </c>
      <c r="E170" s="622">
        <f>E160+E165</f>
        <v>0</v>
      </c>
      <c r="F170" s="622">
        <f>F160+F165</f>
        <v>0</v>
      </c>
    </row>
    <row r="171" spans="2:6" ht="23.25" hidden="1" thickBot="1">
      <c r="B171" s="600" t="s">
        <v>1015</v>
      </c>
      <c r="C171" s="627"/>
      <c r="D171" s="634" t="s">
        <v>624</v>
      </c>
      <c r="E171" s="2798" t="s">
        <v>1012</v>
      </c>
      <c r="F171" s="2799"/>
    </row>
    <row r="172" spans="2:6" ht="24.75" hidden="1" customHeight="1">
      <c r="B172" s="594" t="s">
        <v>1016</v>
      </c>
      <c r="C172" s="2795" t="s">
        <v>1017</v>
      </c>
      <c r="D172" s="2796"/>
      <c r="E172" s="2796"/>
      <c r="F172" s="2797"/>
    </row>
    <row r="173" spans="2:6" ht="15.75" hidden="1" thickBot="1">
      <c r="B173" s="594" t="s">
        <v>21</v>
      </c>
      <c r="C173" s="2783" t="s">
        <v>161</v>
      </c>
      <c r="D173" s="2784"/>
      <c r="E173" s="2784"/>
      <c r="F173" s="2785"/>
    </row>
    <row r="174" spans="2:6" ht="12.75" hidden="1" customHeight="1">
      <c r="B174" s="2765"/>
      <c r="C174" s="601">
        <v>2023</v>
      </c>
      <c r="D174" s="601">
        <v>2024</v>
      </c>
      <c r="E174" s="601">
        <v>2025</v>
      </c>
      <c r="F174" s="601">
        <v>2026</v>
      </c>
    </row>
    <row r="175" spans="2:6" ht="9" hidden="1" customHeight="1">
      <c r="B175" s="2766"/>
      <c r="C175" s="602" t="s">
        <v>22</v>
      </c>
      <c r="D175" s="602" t="s">
        <v>23</v>
      </c>
      <c r="E175" s="602" t="s">
        <v>23</v>
      </c>
      <c r="F175" s="602" t="s">
        <v>23</v>
      </c>
    </row>
    <row r="176" spans="2:6" ht="15.75" hidden="1" thickBot="1">
      <c r="B176" s="594" t="s">
        <v>33</v>
      </c>
      <c r="C176" s="635"/>
      <c r="D176" s="635"/>
      <c r="E176" s="605"/>
      <c r="F176" s="605"/>
    </row>
    <row r="177" spans="2:6" ht="15.75" hidden="1" thickBot="1">
      <c r="B177" s="594" t="s">
        <v>602</v>
      </c>
      <c r="C177" s="604">
        <f>C195</f>
        <v>0</v>
      </c>
      <c r="D177" s="604">
        <f>D195</f>
        <v>0</v>
      </c>
      <c r="E177" s="604">
        <f>E195</f>
        <v>0</v>
      </c>
      <c r="F177" s="604">
        <f>F195</f>
        <v>0</v>
      </c>
    </row>
    <row r="178" spans="2:6" ht="15.75" hidden="1" thickBot="1">
      <c r="B178" s="594" t="s">
        <v>603</v>
      </c>
      <c r="C178" s="604" t="e">
        <f>C177/C176</f>
        <v>#DIV/0!</v>
      </c>
      <c r="D178" s="604" t="e">
        <f>D177/D176</f>
        <v>#DIV/0!</v>
      </c>
      <c r="E178" s="604" t="e">
        <f>E177/E176</f>
        <v>#DIV/0!</v>
      </c>
      <c r="F178" s="604" t="e">
        <f>F177/F176</f>
        <v>#DIV/0!</v>
      </c>
    </row>
    <row r="179" spans="2:6" ht="15.75" hidden="1" thickBot="1">
      <c r="B179" s="594" t="s">
        <v>604</v>
      </c>
      <c r="C179" s="605" t="s">
        <v>627</v>
      </c>
      <c r="D179" s="606" t="e">
        <f>D176/C176-1</f>
        <v>#DIV/0!</v>
      </c>
      <c r="E179" s="606" t="e">
        <f t="shared" ref="E179:F181" si="4">E176/D176-1</f>
        <v>#DIV/0!</v>
      </c>
      <c r="F179" s="606" t="e">
        <f t="shared" si="4"/>
        <v>#DIV/0!</v>
      </c>
    </row>
    <row r="180" spans="2:6" ht="15.75" hidden="1" thickBot="1">
      <c r="B180" s="594" t="s">
        <v>605</v>
      </c>
      <c r="C180" s="605" t="s">
        <v>627</v>
      </c>
      <c r="D180" s="606" t="e">
        <f>D177/C177-1</f>
        <v>#DIV/0!</v>
      </c>
      <c r="E180" s="606" t="e">
        <f t="shared" si="4"/>
        <v>#DIV/0!</v>
      </c>
      <c r="F180" s="606" t="e">
        <f t="shared" si="4"/>
        <v>#DIV/0!</v>
      </c>
    </row>
    <row r="181" spans="2:6" ht="15.75" hidden="1" thickBot="1">
      <c r="B181" s="594" t="s">
        <v>47</v>
      </c>
      <c r="C181" s="605" t="s">
        <v>627</v>
      </c>
      <c r="D181" s="606" t="e">
        <f>D178/C178-1</f>
        <v>#DIV/0!</v>
      </c>
      <c r="E181" s="606" t="e">
        <f t="shared" si="4"/>
        <v>#DIV/0!</v>
      </c>
      <c r="F181" s="606" t="e">
        <f t="shared" si="4"/>
        <v>#DIV/0!</v>
      </c>
    </row>
    <row r="182" spans="2:6" ht="15.75" hidden="1" customHeight="1">
      <c r="B182" s="2786" t="s">
        <v>1018</v>
      </c>
      <c r="C182" s="2787"/>
      <c r="D182" s="2787"/>
      <c r="E182" s="2787"/>
      <c r="F182" s="2788"/>
    </row>
    <row r="183" spans="2:6" ht="12.75" hidden="1" customHeight="1">
      <c r="B183" s="2765"/>
      <c r="C183" s="601">
        <v>2023</v>
      </c>
      <c r="D183" s="601">
        <v>2024</v>
      </c>
      <c r="E183" s="601">
        <v>2025</v>
      </c>
      <c r="F183" s="601">
        <v>2026</v>
      </c>
    </row>
    <row r="184" spans="2:6" ht="9" hidden="1" customHeight="1">
      <c r="B184" s="2766"/>
      <c r="C184" s="602" t="s">
        <v>22</v>
      </c>
      <c r="D184" s="602" t="s">
        <v>23</v>
      </c>
      <c r="E184" s="602" t="s">
        <v>23</v>
      </c>
      <c r="F184" s="602" t="s">
        <v>23</v>
      </c>
    </row>
    <row r="185" spans="2:6" ht="15.75" hidden="1" thickBot="1">
      <c r="B185" s="607" t="s">
        <v>629</v>
      </c>
      <c r="C185" s="621">
        <f>C186+C187+C188+C189</f>
        <v>0</v>
      </c>
      <c r="D185" s="621">
        <f>D186+D187+D188+D189</f>
        <v>0</v>
      </c>
      <c r="E185" s="621">
        <f>E186+E187+E188+E189</f>
        <v>0</v>
      </c>
      <c r="F185" s="621">
        <f>F186+F187+F188+F189</f>
        <v>0</v>
      </c>
    </row>
    <row r="186" spans="2:6" ht="15.75" hidden="1" thickBot="1">
      <c r="B186" s="610" t="s">
        <v>608</v>
      </c>
      <c r="C186" s="636"/>
      <c r="D186" s="621"/>
      <c r="E186" s="621"/>
      <c r="F186" s="621"/>
    </row>
    <row r="187" spans="2:6" ht="15.75" hidden="1" thickBot="1">
      <c r="B187" s="610" t="s">
        <v>673</v>
      </c>
      <c r="C187" s="621"/>
      <c r="D187" s="621"/>
      <c r="E187" s="621"/>
      <c r="F187" s="621"/>
    </row>
    <row r="188" spans="2:6" ht="15.75" hidden="1" thickBot="1">
      <c r="B188" s="610" t="s">
        <v>631</v>
      </c>
      <c r="C188" s="621"/>
      <c r="D188" s="621"/>
      <c r="E188" s="621"/>
      <c r="F188" s="621"/>
    </row>
    <row r="189" spans="2:6" ht="15.75" hidden="1" thickBot="1">
      <c r="B189" s="610" t="s">
        <v>632</v>
      </c>
      <c r="C189" s="621"/>
      <c r="D189" s="621"/>
      <c r="E189" s="621"/>
      <c r="F189" s="621"/>
    </row>
    <row r="190" spans="2:6" ht="15.75" hidden="1" thickBot="1">
      <c r="B190" s="607" t="s">
        <v>633</v>
      </c>
      <c r="C190" s="622">
        <f>C191+C192+C193+C194</f>
        <v>0</v>
      </c>
      <c r="D190" s="622">
        <f>D191+D192+D193+D194</f>
        <v>0</v>
      </c>
      <c r="E190" s="622">
        <f>E191+E192+E193+E194</f>
        <v>0</v>
      </c>
      <c r="F190" s="622">
        <f>F191+F192+F193+F194</f>
        <v>0</v>
      </c>
    </row>
    <row r="191" spans="2:6" ht="15.75" hidden="1" thickBot="1">
      <c r="B191" s="610" t="s">
        <v>608</v>
      </c>
      <c r="C191" s="637"/>
      <c r="D191" s="621"/>
      <c r="E191" s="621"/>
      <c r="F191" s="621"/>
    </row>
    <row r="192" spans="2:6" ht="15.75" hidden="1" thickBot="1">
      <c r="B192" s="610" t="s">
        <v>673</v>
      </c>
      <c r="C192" s="622"/>
      <c r="D192" s="621"/>
      <c r="E192" s="621"/>
      <c r="F192" s="621"/>
    </row>
    <row r="193" spans="2:6" ht="15.75" hidden="1" thickBot="1">
      <c r="B193" s="610" t="s">
        <v>631</v>
      </c>
      <c r="C193" s="622"/>
      <c r="D193" s="621"/>
      <c r="E193" s="621"/>
      <c r="F193" s="621"/>
    </row>
    <row r="194" spans="2:6" ht="15.75" hidden="1" thickBot="1">
      <c r="B194" s="610" t="s">
        <v>632</v>
      </c>
      <c r="C194" s="622"/>
      <c r="D194" s="621"/>
      <c r="E194" s="621"/>
      <c r="F194" s="621"/>
    </row>
    <row r="195" spans="2:6" ht="15.75" hidden="1" thickBot="1">
      <c r="B195" s="633" t="s">
        <v>699</v>
      </c>
      <c r="C195" s="622">
        <f>C185+C190</f>
        <v>0</v>
      </c>
      <c r="D195" s="622">
        <f>D185+D190</f>
        <v>0</v>
      </c>
      <c r="E195" s="622">
        <f>E185+E190</f>
        <v>0</v>
      </c>
      <c r="F195" s="622">
        <f>F185+F190</f>
        <v>0</v>
      </c>
    </row>
    <row r="196" spans="2:6" ht="23.25" hidden="1" thickBot="1">
      <c r="B196" s="600" t="s">
        <v>1019</v>
      </c>
      <c r="C196" s="638"/>
      <c r="D196" s="639" t="s">
        <v>624</v>
      </c>
      <c r="E196" s="2789" t="s">
        <v>1020</v>
      </c>
      <c r="F196" s="2791"/>
    </row>
    <row r="197" spans="2:6" ht="17.25" hidden="1" customHeight="1">
      <c r="B197" s="594" t="s">
        <v>599</v>
      </c>
      <c r="C197" s="2769" t="s">
        <v>1021</v>
      </c>
      <c r="D197" s="2770"/>
      <c r="E197" s="2770"/>
      <c r="F197" s="2771"/>
    </row>
    <row r="198" spans="2:6" ht="15.75" hidden="1" thickBot="1">
      <c r="B198" s="594" t="s">
        <v>21</v>
      </c>
      <c r="C198" s="2783" t="s">
        <v>1022</v>
      </c>
      <c r="D198" s="2784"/>
      <c r="E198" s="2784"/>
      <c r="F198" s="2785"/>
    </row>
    <row r="199" spans="2:6" ht="12.75" hidden="1" customHeight="1">
      <c r="B199" s="2765"/>
      <c r="C199" s="601">
        <v>2023</v>
      </c>
      <c r="D199" s="601">
        <v>2024</v>
      </c>
      <c r="E199" s="601">
        <v>2025</v>
      </c>
      <c r="F199" s="601">
        <v>2026</v>
      </c>
    </row>
    <row r="200" spans="2:6" ht="9" hidden="1" customHeight="1">
      <c r="B200" s="2766"/>
      <c r="C200" s="602" t="s">
        <v>22</v>
      </c>
      <c r="D200" s="602" t="s">
        <v>23</v>
      </c>
      <c r="E200" s="602" t="s">
        <v>23</v>
      </c>
      <c r="F200" s="602" t="s">
        <v>23</v>
      </c>
    </row>
    <row r="201" spans="2:6" ht="15.75" hidden="1" thickBot="1">
      <c r="B201" s="594" t="s">
        <v>33</v>
      </c>
      <c r="C201" s="635">
        <v>646</v>
      </c>
      <c r="D201" s="605">
        <v>646</v>
      </c>
      <c r="E201" s="605">
        <v>646</v>
      </c>
      <c r="F201" s="605">
        <v>646</v>
      </c>
    </row>
    <row r="202" spans="2:6" ht="15.75" hidden="1" thickBot="1">
      <c r="B202" s="594" t="s">
        <v>602</v>
      </c>
      <c r="C202" s="604">
        <f>C220</f>
        <v>0</v>
      </c>
      <c r="D202" s="604">
        <f>D220</f>
        <v>0</v>
      </c>
      <c r="E202" s="604">
        <f>E220</f>
        <v>0</v>
      </c>
      <c r="F202" s="604">
        <f>F220</f>
        <v>0</v>
      </c>
    </row>
    <row r="203" spans="2:6" ht="15.75" hidden="1" thickBot="1">
      <c r="B203" s="594" t="s">
        <v>603</v>
      </c>
      <c r="C203" s="604">
        <f>C202/C201</f>
        <v>0</v>
      </c>
      <c r="D203" s="604">
        <f>D202/D201</f>
        <v>0</v>
      </c>
      <c r="E203" s="604">
        <f>E202/E201</f>
        <v>0</v>
      </c>
      <c r="F203" s="604">
        <f>F202/F201</f>
        <v>0</v>
      </c>
    </row>
    <row r="204" spans="2:6" ht="15.75" hidden="1" thickBot="1">
      <c r="B204" s="594" t="s">
        <v>604</v>
      </c>
      <c r="C204" s="605" t="s">
        <v>627</v>
      </c>
      <c r="D204" s="606">
        <f>D201/C201-1</f>
        <v>0</v>
      </c>
      <c r="E204" s="606">
        <f t="shared" ref="E204:F206" si="5">E201/D201-1</f>
        <v>0</v>
      </c>
      <c r="F204" s="606">
        <f t="shared" si="5"/>
        <v>0</v>
      </c>
    </row>
    <row r="205" spans="2:6" ht="15.75" hidden="1" thickBot="1">
      <c r="B205" s="594" t="s">
        <v>605</v>
      </c>
      <c r="C205" s="605" t="s">
        <v>627</v>
      </c>
      <c r="D205" s="606" t="e">
        <f>D202/C202-1</f>
        <v>#DIV/0!</v>
      </c>
      <c r="E205" s="606" t="e">
        <f t="shared" si="5"/>
        <v>#DIV/0!</v>
      </c>
      <c r="F205" s="606" t="e">
        <f t="shared" si="5"/>
        <v>#DIV/0!</v>
      </c>
    </row>
    <row r="206" spans="2:6" ht="15.75" hidden="1" thickBot="1">
      <c r="B206" s="594" t="s">
        <v>47</v>
      </c>
      <c r="C206" s="605" t="s">
        <v>627</v>
      </c>
      <c r="D206" s="606" t="e">
        <f>D203/C203-1</f>
        <v>#DIV/0!</v>
      </c>
      <c r="E206" s="606" t="e">
        <f t="shared" si="5"/>
        <v>#DIV/0!</v>
      </c>
      <c r="F206" s="606" t="e">
        <f t="shared" si="5"/>
        <v>#DIV/0!</v>
      </c>
    </row>
    <row r="207" spans="2:6" ht="15" hidden="1" thickBot="1">
      <c r="B207" s="2786" t="s">
        <v>1023</v>
      </c>
      <c r="C207" s="2787"/>
      <c r="D207" s="2787"/>
      <c r="E207" s="2787"/>
      <c r="F207" s="2788"/>
    </row>
    <row r="208" spans="2:6" ht="12.75" hidden="1" customHeight="1">
      <c r="B208" s="2765"/>
      <c r="C208" s="601">
        <v>2023</v>
      </c>
      <c r="D208" s="601">
        <v>2024</v>
      </c>
      <c r="E208" s="601">
        <v>2025</v>
      </c>
      <c r="F208" s="601">
        <v>2026</v>
      </c>
    </row>
    <row r="209" spans="2:6" ht="9" hidden="1" customHeight="1">
      <c r="B209" s="2766"/>
      <c r="C209" s="602" t="s">
        <v>22</v>
      </c>
      <c r="D209" s="602" t="s">
        <v>23</v>
      </c>
      <c r="E209" s="602" t="s">
        <v>23</v>
      </c>
      <c r="F209" s="602" t="s">
        <v>23</v>
      </c>
    </row>
    <row r="210" spans="2:6" ht="15.75" hidden="1" thickBot="1">
      <c r="B210" s="607" t="s">
        <v>629</v>
      </c>
      <c r="C210" s="609">
        <f>C211+C212+C213+C214</f>
        <v>0</v>
      </c>
      <c r="D210" s="609">
        <f>D211+D212+D213+D214</f>
        <v>0</v>
      </c>
      <c r="E210" s="609">
        <f>E211+E212+E213+E214</f>
        <v>0</v>
      </c>
      <c r="F210" s="609">
        <f>F211+F212+F213+F214</f>
        <v>0</v>
      </c>
    </row>
    <row r="211" spans="2:6" ht="15.75" hidden="1" thickBot="1">
      <c r="B211" s="610" t="s">
        <v>608</v>
      </c>
      <c r="C211" s="609"/>
      <c r="D211" s="609"/>
      <c r="E211" s="609"/>
      <c r="F211" s="609"/>
    </row>
    <row r="212" spans="2:6" ht="15.75" hidden="1" thickBot="1">
      <c r="B212" s="610" t="s">
        <v>673</v>
      </c>
      <c r="C212" s="609"/>
      <c r="D212" s="609"/>
      <c r="E212" s="609"/>
      <c r="F212" s="609"/>
    </row>
    <row r="213" spans="2:6" ht="15.75" hidden="1" thickBot="1">
      <c r="B213" s="610" t="s">
        <v>631</v>
      </c>
      <c r="C213" s="609"/>
      <c r="D213" s="609"/>
      <c r="E213" s="609"/>
      <c r="F213" s="609"/>
    </row>
    <row r="214" spans="2:6" ht="15.75" hidden="1" thickBot="1">
      <c r="B214" s="610" t="s">
        <v>632</v>
      </c>
      <c r="C214" s="609"/>
      <c r="D214" s="609"/>
      <c r="E214" s="609"/>
      <c r="F214" s="609"/>
    </row>
    <row r="215" spans="2:6" ht="15.75" hidden="1" thickBot="1">
      <c r="B215" s="607" t="s">
        <v>633</v>
      </c>
      <c r="C215" s="612">
        <f>C216+C217+C218+C219</f>
        <v>0</v>
      </c>
      <c r="D215" s="612">
        <f>D216+D217+D218+D219</f>
        <v>0</v>
      </c>
      <c r="E215" s="612">
        <f>E216+E217+E218+E219</f>
        <v>0</v>
      </c>
      <c r="F215" s="612">
        <f>F216+F217+F218+F219</f>
        <v>0</v>
      </c>
    </row>
    <row r="216" spans="2:6" ht="15.75" hidden="1" thickBot="1">
      <c r="B216" s="610" t="s">
        <v>608</v>
      </c>
      <c r="C216" s="640"/>
      <c r="D216" s="640"/>
      <c r="E216" s="640"/>
      <c r="F216" s="640"/>
    </row>
    <row r="217" spans="2:6" ht="15.75" hidden="1" thickBot="1">
      <c r="B217" s="610" t="s">
        <v>673</v>
      </c>
      <c r="C217" s="612"/>
      <c r="D217" s="609"/>
      <c r="E217" s="609"/>
      <c r="F217" s="609"/>
    </row>
    <row r="218" spans="2:6" ht="15.75" hidden="1" thickBot="1">
      <c r="B218" s="610" t="s">
        <v>631</v>
      </c>
      <c r="C218" s="612"/>
      <c r="D218" s="609"/>
      <c r="E218" s="609"/>
      <c r="F218" s="609"/>
    </row>
    <row r="219" spans="2:6" ht="15.75" hidden="1" thickBot="1">
      <c r="B219" s="610" t="s">
        <v>632</v>
      </c>
      <c r="C219" s="612"/>
      <c r="D219" s="609"/>
      <c r="E219" s="609"/>
      <c r="F219" s="609"/>
    </row>
    <row r="220" spans="2:6" ht="15.75" hidden="1" thickBot="1">
      <c r="B220" s="616" t="s">
        <v>702</v>
      </c>
      <c r="C220" s="612">
        <f>C210+C215</f>
        <v>0</v>
      </c>
      <c r="D220" s="612">
        <f>D210+D215</f>
        <v>0</v>
      </c>
      <c r="E220" s="612">
        <f>E210+E215</f>
        <v>0</v>
      </c>
      <c r="F220" s="612">
        <f>F210+F215</f>
        <v>0</v>
      </c>
    </row>
    <row r="221" spans="2:6" ht="25.5" hidden="1" customHeight="1">
      <c r="B221" s="641" t="s">
        <v>827</v>
      </c>
      <c r="C221" s="2798" t="s">
        <v>1024</v>
      </c>
      <c r="D221" s="2800"/>
      <c r="E221" s="2800"/>
      <c r="F221" s="2799"/>
    </row>
    <row r="222" spans="2:6" ht="23.25" hidden="1" thickBot="1">
      <c r="B222" s="600" t="s">
        <v>729</v>
      </c>
      <c r="C222" s="638"/>
      <c r="D222" s="639" t="s">
        <v>624</v>
      </c>
      <c r="E222" s="642"/>
      <c r="F222" s="643"/>
    </row>
    <row r="223" spans="2:6" ht="17.25" hidden="1" customHeight="1">
      <c r="B223" s="594" t="s">
        <v>599</v>
      </c>
      <c r="C223" s="2769" t="s">
        <v>1025</v>
      </c>
      <c r="D223" s="2770"/>
      <c r="E223" s="2770"/>
      <c r="F223" s="2771"/>
    </row>
    <row r="224" spans="2:6" ht="15.75" hidden="1" thickBot="1">
      <c r="B224" s="594" t="s">
        <v>21</v>
      </c>
      <c r="C224" s="2801" t="s">
        <v>1026</v>
      </c>
      <c r="D224" s="2784"/>
      <c r="E224" s="2784"/>
      <c r="F224" s="2785"/>
    </row>
    <row r="225" spans="2:6" ht="12.75" hidden="1" customHeight="1">
      <c r="B225" s="2765"/>
      <c r="C225" s="601">
        <v>2023</v>
      </c>
      <c r="D225" s="601">
        <v>2024</v>
      </c>
      <c r="E225" s="601">
        <v>2025</v>
      </c>
      <c r="F225" s="601">
        <v>2026</v>
      </c>
    </row>
    <row r="226" spans="2:6" ht="9" hidden="1" customHeight="1">
      <c r="B226" s="2766"/>
      <c r="C226" s="602" t="s">
        <v>22</v>
      </c>
      <c r="D226" s="602" t="s">
        <v>23</v>
      </c>
      <c r="E226" s="602" t="s">
        <v>23</v>
      </c>
      <c r="F226" s="602" t="s">
        <v>23</v>
      </c>
    </row>
    <row r="227" spans="2:6" ht="15.75" hidden="1" thickBot="1">
      <c r="B227" s="594" t="s">
        <v>33</v>
      </c>
      <c r="C227" s="635">
        <v>0</v>
      </c>
      <c r="D227" s="605">
        <v>0</v>
      </c>
      <c r="E227" s="605">
        <v>0</v>
      </c>
      <c r="F227" s="605">
        <v>5</v>
      </c>
    </row>
    <row r="228" spans="2:6" ht="15.75" hidden="1" thickBot="1">
      <c r="B228" s="594" t="s">
        <v>602</v>
      </c>
      <c r="C228" s="604">
        <f>C246</f>
        <v>0</v>
      </c>
      <c r="D228" s="604">
        <f>D246</f>
        <v>0</v>
      </c>
      <c r="E228" s="604">
        <f>E246</f>
        <v>0</v>
      </c>
      <c r="F228" s="604">
        <f>F246</f>
        <v>0</v>
      </c>
    </row>
    <row r="229" spans="2:6" ht="15.75" hidden="1" thickBot="1">
      <c r="B229" s="594" t="s">
        <v>603</v>
      </c>
      <c r="C229" s="604" t="e">
        <f>C228/C227</f>
        <v>#DIV/0!</v>
      </c>
      <c r="D229" s="604" t="e">
        <f>D228/D227</f>
        <v>#DIV/0!</v>
      </c>
      <c r="E229" s="604" t="e">
        <f>E228/E227</f>
        <v>#DIV/0!</v>
      </c>
      <c r="F229" s="604">
        <f>F228/F227</f>
        <v>0</v>
      </c>
    </row>
    <row r="230" spans="2:6" ht="15.75" hidden="1" thickBot="1">
      <c r="B230" s="594" t="s">
        <v>604</v>
      </c>
      <c r="C230" s="605" t="s">
        <v>627</v>
      </c>
      <c r="D230" s="606" t="e">
        <f>D227/C227-1</f>
        <v>#DIV/0!</v>
      </c>
      <c r="E230" s="606" t="e">
        <f t="shared" ref="E230:F232" si="6">E227/D227-1</f>
        <v>#DIV/0!</v>
      </c>
      <c r="F230" s="606" t="e">
        <f t="shared" si="6"/>
        <v>#DIV/0!</v>
      </c>
    </row>
    <row r="231" spans="2:6" ht="15.75" hidden="1" thickBot="1">
      <c r="B231" s="594" t="s">
        <v>605</v>
      </c>
      <c r="C231" s="605" t="s">
        <v>627</v>
      </c>
      <c r="D231" s="606" t="e">
        <f>D228/C228-1</f>
        <v>#DIV/0!</v>
      </c>
      <c r="E231" s="606" t="e">
        <f t="shared" si="6"/>
        <v>#DIV/0!</v>
      </c>
      <c r="F231" s="606" t="e">
        <f t="shared" si="6"/>
        <v>#DIV/0!</v>
      </c>
    </row>
    <row r="232" spans="2:6" ht="15.75" hidden="1" thickBot="1">
      <c r="B232" s="594" t="s">
        <v>47</v>
      </c>
      <c r="C232" s="605" t="s">
        <v>627</v>
      </c>
      <c r="D232" s="606" t="e">
        <f>D229/C229-1</f>
        <v>#DIV/0!</v>
      </c>
      <c r="E232" s="606" t="e">
        <f t="shared" si="6"/>
        <v>#DIV/0!</v>
      </c>
      <c r="F232" s="606" t="e">
        <f t="shared" si="6"/>
        <v>#DIV/0!</v>
      </c>
    </row>
    <row r="233" spans="2:6" ht="15" hidden="1" thickBot="1">
      <c r="B233" s="2786" t="s">
        <v>1027</v>
      </c>
      <c r="C233" s="2787"/>
      <c r="D233" s="2787"/>
      <c r="E233" s="2787"/>
      <c r="F233" s="2788"/>
    </row>
    <row r="234" spans="2:6" ht="12.75" hidden="1" customHeight="1">
      <c r="B234" s="2765"/>
      <c r="C234" s="601">
        <v>2023</v>
      </c>
      <c r="D234" s="601">
        <v>2024</v>
      </c>
      <c r="E234" s="601">
        <v>2025</v>
      </c>
      <c r="F234" s="601">
        <v>2026</v>
      </c>
    </row>
    <row r="235" spans="2:6" ht="9" hidden="1" customHeight="1">
      <c r="B235" s="2766"/>
      <c r="C235" s="602" t="s">
        <v>22</v>
      </c>
      <c r="D235" s="602" t="s">
        <v>23</v>
      </c>
      <c r="E235" s="602" t="s">
        <v>23</v>
      </c>
      <c r="F235" s="602" t="s">
        <v>23</v>
      </c>
    </row>
    <row r="236" spans="2:6" ht="15.75" hidden="1" thickBot="1">
      <c r="B236" s="607" t="s">
        <v>629</v>
      </c>
      <c r="C236" s="621">
        <f>C237+C238+C239+C240</f>
        <v>0</v>
      </c>
      <c r="D236" s="621">
        <f>D237+D238+D239+D240</f>
        <v>0</v>
      </c>
      <c r="E236" s="621">
        <f>E237+E238+E239+E240</f>
        <v>0</v>
      </c>
      <c r="F236" s="621">
        <f>F237+F238+F239+F240</f>
        <v>0</v>
      </c>
    </row>
    <row r="237" spans="2:6" ht="15.75" hidden="1" thickBot="1">
      <c r="B237" s="610" t="s">
        <v>608</v>
      </c>
      <c r="C237" s="621"/>
      <c r="D237" s="621"/>
      <c r="E237" s="621"/>
      <c r="F237" s="621"/>
    </row>
    <row r="238" spans="2:6" ht="15.75" hidden="1" thickBot="1">
      <c r="B238" s="610" t="s">
        <v>673</v>
      </c>
      <c r="C238" s="621"/>
      <c r="D238" s="621"/>
      <c r="E238" s="621"/>
      <c r="F238" s="621"/>
    </row>
    <row r="239" spans="2:6" ht="15.75" hidden="1" thickBot="1">
      <c r="B239" s="610" t="s">
        <v>631</v>
      </c>
      <c r="C239" s="621"/>
      <c r="D239" s="621"/>
      <c r="E239" s="621"/>
      <c r="F239" s="621"/>
    </row>
    <row r="240" spans="2:6" ht="15.75" hidden="1" thickBot="1">
      <c r="B240" s="610" t="s">
        <v>632</v>
      </c>
      <c r="C240" s="621"/>
      <c r="D240" s="621"/>
      <c r="E240" s="621"/>
      <c r="F240" s="621"/>
    </row>
    <row r="241" spans="2:6" ht="15.75" hidden="1" thickBot="1">
      <c r="B241" s="607" t="s">
        <v>633</v>
      </c>
      <c r="C241" s="622">
        <f>C242+C243+C244+C245</f>
        <v>0</v>
      </c>
      <c r="D241" s="622">
        <f>D242+D243+D244+D245</f>
        <v>0</v>
      </c>
      <c r="E241" s="622">
        <f>E242+E243+E244+E245</f>
        <v>0</v>
      </c>
      <c r="F241" s="622">
        <f>F242+F243+F244+F245</f>
        <v>0</v>
      </c>
    </row>
    <row r="242" spans="2:6" ht="15.75" hidden="1" thickBot="1">
      <c r="B242" s="610" t="s">
        <v>608</v>
      </c>
      <c r="C242" s="622"/>
      <c r="D242" s="622">
        <v>0</v>
      </c>
      <c r="E242" s="622">
        <v>0</v>
      </c>
      <c r="F242" s="622">
        <v>0</v>
      </c>
    </row>
    <row r="243" spans="2:6" ht="15.75" hidden="1" thickBot="1">
      <c r="B243" s="610" t="s">
        <v>673</v>
      </c>
      <c r="C243" s="622"/>
      <c r="D243" s="622"/>
      <c r="E243" s="622"/>
      <c r="F243" s="622"/>
    </row>
    <row r="244" spans="2:6" ht="15.75" hidden="1" thickBot="1">
      <c r="B244" s="610" t="s">
        <v>631</v>
      </c>
      <c r="C244" s="622"/>
      <c r="D244" s="622"/>
      <c r="E244" s="622"/>
      <c r="F244" s="622"/>
    </row>
    <row r="245" spans="2:6" ht="15.75" hidden="1" thickBot="1">
      <c r="B245" s="610" t="s">
        <v>632</v>
      </c>
      <c r="C245" s="622"/>
      <c r="D245" s="622"/>
      <c r="E245" s="622"/>
      <c r="F245" s="622"/>
    </row>
    <row r="246" spans="2:6" ht="15.75" hidden="1" thickBot="1">
      <c r="B246" s="616" t="s">
        <v>727</v>
      </c>
      <c r="C246" s="622">
        <f>C236+C241</f>
        <v>0</v>
      </c>
      <c r="D246" s="622">
        <f>D236+D241</f>
        <v>0</v>
      </c>
      <c r="E246" s="622">
        <f>E236+E241</f>
        <v>0</v>
      </c>
      <c r="F246" s="622">
        <f>F236+F241</f>
        <v>0</v>
      </c>
    </row>
    <row r="247" spans="2:6" ht="15" hidden="1" thickBot="1">
      <c r="B247" s="2775" t="s">
        <v>66</v>
      </c>
      <c r="C247" s="2776"/>
      <c r="D247" s="2776"/>
      <c r="E247" s="2776"/>
      <c r="F247" s="2777"/>
    </row>
    <row r="248" spans="2:6" ht="15" hidden="1" thickBot="1">
      <c r="B248" s="2775" t="s">
        <v>728</v>
      </c>
      <c r="C248" s="2776"/>
      <c r="D248" s="2776"/>
      <c r="E248" s="2776"/>
      <c r="F248" s="2777"/>
    </row>
    <row r="249" spans="2:6" ht="15.75" hidden="1" thickBot="1">
      <c r="B249" s="600" t="s">
        <v>620</v>
      </c>
      <c r="C249" s="2792"/>
      <c r="D249" s="2794"/>
      <c r="E249" s="2794"/>
      <c r="F249" s="2793"/>
    </row>
    <row r="250" spans="2:6" ht="30.75" hidden="1" customHeight="1" thickBot="1">
      <c r="B250" s="600" t="s">
        <v>622</v>
      </c>
      <c r="C250" s="627"/>
      <c r="D250" s="634" t="s">
        <v>624</v>
      </c>
      <c r="E250" s="2800"/>
      <c r="F250" s="2799"/>
    </row>
    <row r="251" spans="2:6" ht="15.75" hidden="1" thickBot="1">
      <c r="B251" s="629"/>
      <c r="C251" s="2798"/>
      <c r="D251" s="2802"/>
      <c r="E251" s="2800"/>
      <c r="F251" s="2799"/>
    </row>
    <row r="252" spans="2:6" ht="17.25" hidden="1" customHeight="1" thickBot="1">
      <c r="B252" s="594" t="s">
        <v>599</v>
      </c>
      <c r="C252" s="2789"/>
      <c r="D252" s="2790"/>
      <c r="E252" s="2790"/>
      <c r="F252" s="2791"/>
    </row>
    <row r="253" spans="2:6" ht="15.75" hidden="1" thickBot="1">
      <c r="B253" s="594" t="s">
        <v>21</v>
      </c>
      <c r="C253" s="2783"/>
      <c r="D253" s="2784"/>
      <c r="E253" s="2784"/>
      <c r="F253" s="2785"/>
    </row>
    <row r="254" spans="2:6" ht="12.75" hidden="1" customHeight="1">
      <c r="B254" s="2765"/>
      <c r="C254" s="601">
        <v>2023</v>
      </c>
      <c r="D254" s="601">
        <v>2024</v>
      </c>
      <c r="E254" s="601">
        <v>2025</v>
      </c>
      <c r="F254" s="601">
        <v>2026</v>
      </c>
    </row>
    <row r="255" spans="2:6" ht="9" hidden="1" customHeight="1">
      <c r="B255" s="2766"/>
      <c r="C255" s="602" t="s">
        <v>22</v>
      </c>
      <c r="D255" s="602" t="s">
        <v>23</v>
      </c>
      <c r="E255" s="602" t="s">
        <v>23</v>
      </c>
      <c r="F255" s="602" t="s">
        <v>23</v>
      </c>
    </row>
    <row r="256" spans="2:6" ht="15.75" hidden="1" thickBot="1">
      <c r="B256" s="594" t="s">
        <v>33</v>
      </c>
      <c r="C256" s="604"/>
      <c r="D256" s="604" t="s">
        <v>738</v>
      </c>
      <c r="E256" s="604"/>
      <c r="F256" s="604"/>
    </row>
    <row r="257" spans="2:6" ht="15.75" hidden="1" thickBot="1">
      <c r="B257" s="594" t="s">
        <v>602</v>
      </c>
      <c r="C257" s="604">
        <f>C320-C282</f>
        <v>0</v>
      </c>
      <c r="D257" s="604">
        <f>D320-D282</f>
        <v>0</v>
      </c>
      <c r="E257" s="604">
        <f>E320-E282</f>
        <v>0</v>
      </c>
      <c r="F257" s="604">
        <f>F275</f>
        <v>0</v>
      </c>
    </row>
    <row r="258" spans="2:6" ht="15.75" hidden="1" thickBot="1">
      <c r="B258" s="594" t="s">
        <v>603</v>
      </c>
      <c r="C258" s="604" t="e">
        <f>C257/C256</f>
        <v>#DIV/0!</v>
      </c>
      <c r="D258" s="604" t="e">
        <f>D257/D256</f>
        <v>#VALUE!</v>
      </c>
      <c r="E258" s="604" t="e">
        <f>E257/E256</f>
        <v>#DIV/0!</v>
      </c>
      <c r="F258" s="604" t="e">
        <f>F257/F256</f>
        <v>#DIV/0!</v>
      </c>
    </row>
    <row r="259" spans="2:6" ht="15.75" hidden="1" thickBot="1">
      <c r="B259" s="594" t="s">
        <v>604</v>
      </c>
      <c r="C259" s="605" t="s">
        <v>627</v>
      </c>
      <c r="D259" s="606" t="e">
        <f>D256/C256-1</f>
        <v>#VALUE!</v>
      </c>
      <c r="E259" s="606" t="e">
        <f t="shared" ref="E259:F261" si="7">E256/D256-1</f>
        <v>#VALUE!</v>
      </c>
      <c r="F259" s="606" t="e">
        <f t="shared" si="7"/>
        <v>#DIV/0!</v>
      </c>
    </row>
    <row r="260" spans="2:6" ht="15.75" hidden="1" thickBot="1">
      <c r="B260" s="594" t="s">
        <v>605</v>
      </c>
      <c r="C260" s="605" t="s">
        <v>627</v>
      </c>
      <c r="D260" s="606" t="e">
        <f>D257/C257-1</f>
        <v>#DIV/0!</v>
      </c>
      <c r="E260" s="606" t="e">
        <f t="shared" si="7"/>
        <v>#DIV/0!</v>
      </c>
      <c r="F260" s="606" t="e">
        <f t="shared" si="7"/>
        <v>#DIV/0!</v>
      </c>
    </row>
    <row r="261" spans="2:6" ht="15.75" hidden="1" thickBot="1">
      <c r="B261" s="594" t="s">
        <v>47</v>
      </c>
      <c r="C261" s="605" t="s">
        <v>627</v>
      </c>
      <c r="D261" s="606" t="e">
        <f>D258/C258-1</f>
        <v>#VALUE!</v>
      </c>
      <c r="E261" s="606" t="e">
        <f t="shared" si="7"/>
        <v>#DIV/0!</v>
      </c>
      <c r="F261" s="606" t="e">
        <f t="shared" si="7"/>
        <v>#DIV/0!</v>
      </c>
    </row>
    <row r="262" spans="2:6" ht="15" hidden="1" thickBot="1">
      <c r="B262" s="2786" t="s">
        <v>1014</v>
      </c>
      <c r="C262" s="2787"/>
      <c r="D262" s="2787"/>
      <c r="E262" s="2787"/>
      <c r="F262" s="2788"/>
    </row>
    <row r="263" spans="2:6" ht="12.75" hidden="1" customHeight="1">
      <c r="B263" s="2765"/>
      <c r="C263" s="601">
        <v>2023</v>
      </c>
      <c r="D263" s="601">
        <v>2024</v>
      </c>
      <c r="E263" s="601">
        <v>2025</v>
      </c>
      <c r="F263" s="601">
        <v>2026</v>
      </c>
    </row>
    <row r="264" spans="2:6" ht="9" hidden="1" customHeight="1">
      <c r="B264" s="2766"/>
      <c r="C264" s="602" t="s">
        <v>22</v>
      </c>
      <c r="D264" s="602" t="s">
        <v>23</v>
      </c>
      <c r="E264" s="602" t="s">
        <v>23</v>
      </c>
      <c r="F264" s="602" t="s">
        <v>23</v>
      </c>
    </row>
    <row r="265" spans="2:6" ht="15.75" hidden="1" thickBot="1">
      <c r="B265" s="607" t="s">
        <v>629</v>
      </c>
      <c r="C265" s="621">
        <f>C266+C267+C268+C269</f>
        <v>0</v>
      </c>
      <c r="D265" s="621">
        <f>D266+D267+D268+D269</f>
        <v>0</v>
      </c>
      <c r="E265" s="621">
        <f>E266+E267+E268+E269</f>
        <v>0</v>
      </c>
      <c r="F265" s="621">
        <f>F266+F267+F268+F269</f>
        <v>0</v>
      </c>
    </row>
    <row r="266" spans="2:6" ht="15.75" hidden="1" thickBot="1">
      <c r="B266" s="610" t="s">
        <v>608</v>
      </c>
      <c r="C266" s="621"/>
      <c r="D266" s="621"/>
      <c r="E266" s="621"/>
      <c r="F266" s="621"/>
    </row>
    <row r="267" spans="2:6" ht="15.75" hidden="1" thickBot="1">
      <c r="B267" s="610" t="s">
        <v>673</v>
      </c>
      <c r="C267" s="621"/>
      <c r="D267" s="621"/>
      <c r="E267" s="621"/>
      <c r="F267" s="621"/>
    </row>
    <row r="268" spans="2:6" ht="15.75" hidden="1" thickBot="1">
      <c r="B268" s="610" t="s">
        <v>631</v>
      </c>
      <c r="C268" s="621"/>
      <c r="D268" s="621"/>
      <c r="E268" s="621"/>
      <c r="F268" s="621"/>
    </row>
    <row r="269" spans="2:6" ht="15.75" hidden="1" thickBot="1">
      <c r="B269" s="610" t="s">
        <v>632</v>
      </c>
      <c r="C269" s="621"/>
      <c r="D269" s="621"/>
      <c r="E269" s="621"/>
      <c r="F269" s="621"/>
    </row>
    <row r="270" spans="2:6" ht="15.75" hidden="1" thickBot="1">
      <c r="B270" s="607" t="s">
        <v>633</v>
      </c>
      <c r="C270" s="622">
        <f>C271+C272+C273+C274</f>
        <v>0</v>
      </c>
      <c r="D270" s="622">
        <f>D271+D272+D273+D274</f>
        <v>0</v>
      </c>
      <c r="E270" s="622">
        <f>E271+E272+E273+E274</f>
        <v>0</v>
      </c>
      <c r="F270" s="622">
        <f>F271+F272+F273+F274</f>
        <v>0</v>
      </c>
    </row>
    <row r="271" spans="2:6" ht="15.75" hidden="1" thickBot="1">
      <c r="B271" s="610" t="s">
        <v>608</v>
      </c>
      <c r="C271" s="621"/>
      <c r="D271" s="621"/>
      <c r="E271" s="621"/>
      <c r="F271" s="621">
        <v>0</v>
      </c>
    </row>
    <row r="272" spans="2:6" ht="15.75" hidden="1" thickBot="1">
      <c r="B272" s="610" t="s">
        <v>673</v>
      </c>
      <c r="C272" s="622"/>
      <c r="D272" s="621"/>
      <c r="E272" s="621"/>
      <c r="F272" s="621"/>
    </row>
    <row r="273" spans="2:6" ht="15.75" hidden="1" thickBot="1">
      <c r="B273" s="610" t="s">
        <v>631</v>
      </c>
      <c r="C273" s="622"/>
      <c r="D273" s="621"/>
      <c r="E273" s="621"/>
      <c r="F273" s="621"/>
    </row>
    <row r="274" spans="2:6" ht="15.75" hidden="1" thickBot="1">
      <c r="B274" s="610" t="s">
        <v>632</v>
      </c>
      <c r="C274" s="622"/>
      <c r="D274" s="621"/>
      <c r="E274" s="621"/>
      <c r="F274" s="621"/>
    </row>
    <row r="275" spans="2:6" ht="15.75" hidden="1" thickBot="1">
      <c r="B275" s="633" t="s">
        <v>616</v>
      </c>
      <c r="C275" s="622">
        <f>C265+C270</f>
        <v>0</v>
      </c>
      <c r="D275" s="622">
        <f>D265+D270</f>
        <v>0</v>
      </c>
      <c r="E275" s="622">
        <f>E265+E270</f>
        <v>0</v>
      </c>
      <c r="F275" s="622">
        <f>F265+F270</f>
        <v>0</v>
      </c>
    </row>
    <row r="276" spans="2:6" ht="23.25" hidden="1" thickBot="1">
      <c r="B276" s="600" t="s">
        <v>655</v>
      </c>
      <c r="C276" s="627"/>
      <c r="D276" s="634" t="s">
        <v>624</v>
      </c>
      <c r="E276" s="2800"/>
      <c r="F276" s="2799"/>
    </row>
    <row r="277" spans="2:6" ht="17.25" hidden="1" customHeight="1">
      <c r="B277" s="594" t="s">
        <v>599</v>
      </c>
      <c r="C277" s="2769"/>
      <c r="D277" s="2770"/>
      <c r="E277" s="2770"/>
      <c r="F277" s="2771"/>
    </row>
    <row r="278" spans="2:6" ht="15.75" hidden="1" thickBot="1">
      <c r="B278" s="594" t="s">
        <v>21</v>
      </c>
      <c r="C278" s="2783"/>
      <c r="D278" s="2784"/>
      <c r="E278" s="2784"/>
      <c r="F278" s="2785"/>
    </row>
    <row r="279" spans="2:6" ht="12.75" hidden="1" customHeight="1">
      <c r="B279" s="2765"/>
      <c r="C279" s="601">
        <v>2023</v>
      </c>
      <c r="D279" s="601">
        <v>2024</v>
      </c>
      <c r="E279" s="601">
        <v>2025</v>
      </c>
      <c r="F279" s="601">
        <v>2026</v>
      </c>
    </row>
    <row r="280" spans="2:6" ht="9" hidden="1" customHeight="1">
      <c r="B280" s="2766"/>
      <c r="C280" s="602" t="s">
        <v>22</v>
      </c>
      <c r="D280" s="602" t="s">
        <v>23</v>
      </c>
      <c r="E280" s="602" t="s">
        <v>23</v>
      </c>
      <c r="F280" s="602" t="s">
        <v>23</v>
      </c>
    </row>
    <row r="281" spans="2:6" ht="15.75" hidden="1" thickBot="1">
      <c r="B281" s="594" t="s">
        <v>33</v>
      </c>
      <c r="C281" s="620"/>
      <c r="D281" s="620"/>
      <c r="E281" s="620"/>
      <c r="F281" s="620"/>
    </row>
    <row r="282" spans="2:6" ht="15.75" hidden="1" thickBot="1">
      <c r="B282" s="594" t="s">
        <v>602</v>
      </c>
      <c r="C282" s="604"/>
      <c r="D282" s="604"/>
      <c r="E282" s="604"/>
      <c r="F282" s="604"/>
    </row>
    <row r="283" spans="2:6" ht="15.75" hidden="1" thickBot="1">
      <c r="B283" s="594" t="s">
        <v>603</v>
      </c>
      <c r="C283" s="604" t="e">
        <f>C282/C281</f>
        <v>#DIV/0!</v>
      </c>
      <c r="D283" s="604" t="e">
        <f>D282/D281</f>
        <v>#DIV/0!</v>
      </c>
      <c r="E283" s="604" t="e">
        <f>E282/E281</f>
        <v>#DIV/0!</v>
      </c>
      <c r="F283" s="604" t="e">
        <f>F282/F281</f>
        <v>#DIV/0!</v>
      </c>
    </row>
    <row r="284" spans="2:6" ht="15.75" hidden="1" thickBot="1">
      <c r="B284" s="594" t="s">
        <v>604</v>
      </c>
      <c r="C284" s="605" t="s">
        <v>627</v>
      </c>
      <c r="D284" s="606" t="e">
        <f>D281/C281-1</f>
        <v>#DIV/0!</v>
      </c>
      <c r="E284" s="606" t="e">
        <f t="shared" ref="E284:F286" si="8">E281/D281-1</f>
        <v>#DIV/0!</v>
      </c>
      <c r="F284" s="606" t="e">
        <f t="shared" si="8"/>
        <v>#DIV/0!</v>
      </c>
    </row>
    <row r="285" spans="2:6" ht="15.75" hidden="1" thickBot="1">
      <c r="B285" s="594" t="s">
        <v>605</v>
      </c>
      <c r="C285" s="605" t="s">
        <v>627</v>
      </c>
      <c r="D285" s="606" t="e">
        <f>D282/C282-1</f>
        <v>#DIV/0!</v>
      </c>
      <c r="E285" s="606" t="e">
        <f t="shared" si="8"/>
        <v>#DIV/0!</v>
      </c>
      <c r="F285" s="606" t="e">
        <f t="shared" si="8"/>
        <v>#DIV/0!</v>
      </c>
    </row>
    <row r="286" spans="2:6" ht="15.75" hidden="1" thickBot="1">
      <c r="B286" s="594" t="s">
        <v>47</v>
      </c>
      <c r="C286" s="605" t="s">
        <v>627</v>
      </c>
      <c r="D286" s="606" t="e">
        <f>D283/C283-1</f>
        <v>#DIV/0!</v>
      </c>
      <c r="E286" s="606" t="e">
        <f t="shared" si="8"/>
        <v>#DIV/0!</v>
      </c>
      <c r="F286" s="606" t="e">
        <f t="shared" si="8"/>
        <v>#DIV/0!</v>
      </c>
    </row>
    <row r="287" spans="2:6" ht="15" hidden="1" thickBot="1">
      <c r="B287" s="2786" t="s">
        <v>1018</v>
      </c>
      <c r="C287" s="2787"/>
      <c r="D287" s="2787"/>
      <c r="E287" s="2787"/>
      <c r="F287" s="2788"/>
    </row>
    <row r="288" spans="2:6" ht="12.75" hidden="1" customHeight="1">
      <c r="B288" s="2765"/>
      <c r="C288" s="601">
        <v>2023</v>
      </c>
      <c r="D288" s="601">
        <v>2024</v>
      </c>
      <c r="E288" s="601">
        <v>2025</v>
      </c>
      <c r="F288" s="601">
        <v>2026</v>
      </c>
    </row>
    <row r="289" spans="2:6" ht="9" hidden="1" customHeight="1">
      <c r="B289" s="2766"/>
      <c r="C289" s="602" t="s">
        <v>22</v>
      </c>
      <c r="D289" s="602" t="s">
        <v>23</v>
      </c>
      <c r="E289" s="602" t="s">
        <v>23</v>
      </c>
      <c r="F289" s="602" t="s">
        <v>23</v>
      </c>
    </row>
    <row r="290" spans="2:6" ht="15.75" hidden="1" thickBot="1">
      <c r="B290" s="607" t="s">
        <v>629</v>
      </c>
      <c r="C290" s="621">
        <f>C291+C292+C293+C294</f>
        <v>0</v>
      </c>
      <c r="D290" s="621">
        <f>D291+D292+D293+D294</f>
        <v>0</v>
      </c>
      <c r="E290" s="621">
        <f>E291+E292+E293+E294</f>
        <v>0</v>
      </c>
      <c r="F290" s="621">
        <f>F291+F292+F293+F294</f>
        <v>0</v>
      </c>
    </row>
    <row r="291" spans="2:6" ht="15.75" hidden="1" thickBot="1">
      <c r="B291" s="610" t="s">
        <v>608</v>
      </c>
      <c r="C291" s="621"/>
      <c r="D291" s="621"/>
      <c r="E291" s="621"/>
      <c r="F291" s="621"/>
    </row>
    <row r="292" spans="2:6" ht="15.75" hidden="1" thickBot="1">
      <c r="B292" s="610" t="s">
        <v>673</v>
      </c>
      <c r="C292" s="621"/>
      <c r="D292" s="621"/>
      <c r="E292" s="621"/>
      <c r="F292" s="621"/>
    </row>
    <row r="293" spans="2:6" ht="15.75" hidden="1" thickBot="1">
      <c r="B293" s="610" t="s">
        <v>631</v>
      </c>
      <c r="C293" s="621"/>
      <c r="D293" s="621"/>
      <c r="E293" s="621"/>
      <c r="F293" s="621"/>
    </row>
    <row r="294" spans="2:6" ht="15.75" hidden="1" thickBot="1">
      <c r="B294" s="610" t="s">
        <v>632</v>
      </c>
      <c r="C294" s="621"/>
      <c r="D294" s="621"/>
      <c r="E294" s="621"/>
      <c r="F294" s="621"/>
    </row>
    <row r="295" spans="2:6" ht="15.75" hidden="1" thickBot="1">
      <c r="B295" s="607" t="s">
        <v>633</v>
      </c>
      <c r="C295" s="622">
        <f>C296+C297+C298+C299</f>
        <v>0</v>
      </c>
      <c r="D295" s="622">
        <f>D296+D297+D298+D299</f>
        <v>0</v>
      </c>
      <c r="E295" s="622">
        <f>E296+E297+E298+E299</f>
        <v>0</v>
      </c>
      <c r="F295" s="622">
        <f>F296+F297+F298+F299</f>
        <v>0</v>
      </c>
    </row>
    <row r="296" spans="2:6" ht="15.75" hidden="1" thickBot="1">
      <c r="B296" s="610" t="s">
        <v>608</v>
      </c>
      <c r="C296" s="622"/>
      <c r="D296" s="621"/>
      <c r="E296" s="621"/>
      <c r="F296" s="621"/>
    </row>
    <row r="297" spans="2:6" ht="15.75" hidden="1" thickBot="1">
      <c r="B297" s="610" t="s">
        <v>673</v>
      </c>
      <c r="C297" s="622"/>
      <c r="D297" s="621"/>
      <c r="E297" s="621"/>
      <c r="F297" s="621"/>
    </row>
    <row r="298" spans="2:6" ht="15.75" hidden="1" thickBot="1">
      <c r="B298" s="610" t="s">
        <v>631</v>
      </c>
      <c r="C298" s="622"/>
      <c r="D298" s="621"/>
      <c r="E298" s="621"/>
      <c r="F298" s="621"/>
    </row>
    <row r="299" spans="2:6" ht="15.75" hidden="1" thickBot="1">
      <c r="B299" s="610" t="s">
        <v>632</v>
      </c>
      <c r="C299" s="622"/>
      <c r="D299" s="621"/>
      <c r="E299" s="621"/>
      <c r="F299" s="621"/>
    </row>
    <row r="300" spans="2:6" ht="15.75" hidden="1" thickBot="1">
      <c r="B300" s="633" t="s">
        <v>699</v>
      </c>
      <c r="C300" s="622">
        <f>C290+C295</f>
        <v>0</v>
      </c>
      <c r="D300" s="622">
        <f>D290+D295</f>
        <v>0</v>
      </c>
      <c r="E300" s="622">
        <f>E290+E295</f>
        <v>0</v>
      </c>
      <c r="F300" s="622">
        <f>F290+F295</f>
        <v>0</v>
      </c>
    </row>
    <row r="301" spans="2:6" ht="23.25" hidden="1" thickBot="1">
      <c r="B301" s="600" t="s">
        <v>700</v>
      </c>
      <c r="C301" s="638"/>
      <c r="D301" s="639" t="s">
        <v>624</v>
      </c>
      <c r="E301" s="2789"/>
      <c r="F301" s="2791"/>
    </row>
    <row r="302" spans="2:6" ht="17.25" hidden="1" customHeight="1">
      <c r="B302" s="594" t="s">
        <v>599</v>
      </c>
      <c r="C302" s="2789"/>
      <c r="D302" s="2790"/>
      <c r="E302" s="2790"/>
      <c r="F302" s="2791"/>
    </row>
    <row r="303" spans="2:6" ht="15.75" hidden="1" thickBot="1">
      <c r="B303" s="594" t="s">
        <v>21</v>
      </c>
      <c r="C303" s="2783"/>
      <c r="D303" s="2784"/>
      <c r="E303" s="2784"/>
      <c r="F303" s="2785"/>
    </row>
    <row r="304" spans="2:6" ht="12.75" hidden="1" customHeight="1">
      <c r="B304" s="2765"/>
      <c r="C304" s="601">
        <v>2023</v>
      </c>
      <c r="D304" s="601">
        <v>2024</v>
      </c>
      <c r="E304" s="601">
        <v>2025</v>
      </c>
      <c r="F304" s="601">
        <v>2026</v>
      </c>
    </row>
    <row r="305" spans="2:6" ht="9" hidden="1" customHeight="1">
      <c r="B305" s="2766"/>
      <c r="C305" s="602" t="s">
        <v>22</v>
      </c>
      <c r="D305" s="602" t="s">
        <v>23</v>
      </c>
      <c r="E305" s="602" t="s">
        <v>23</v>
      </c>
      <c r="F305" s="602" t="s">
        <v>23</v>
      </c>
    </row>
    <row r="306" spans="2:6" ht="15.75" hidden="1" thickBot="1">
      <c r="B306" s="594" t="s">
        <v>33</v>
      </c>
      <c r="C306" s="620"/>
      <c r="D306" s="605">
        <v>0</v>
      </c>
      <c r="E306" s="620"/>
      <c r="F306" s="620"/>
    </row>
    <row r="307" spans="2:6" ht="15.75" hidden="1" thickBot="1">
      <c r="B307" s="594" t="s">
        <v>602</v>
      </c>
      <c r="C307" s="604">
        <f>C325</f>
        <v>0</v>
      </c>
      <c r="D307" s="604">
        <f>D325</f>
        <v>0</v>
      </c>
      <c r="E307" s="604">
        <f>E325</f>
        <v>0</v>
      </c>
      <c r="F307" s="604">
        <f>F325</f>
        <v>0</v>
      </c>
    </row>
    <row r="308" spans="2:6" ht="15.75" hidden="1" thickBot="1">
      <c r="B308" s="594" t="s">
        <v>603</v>
      </c>
      <c r="C308" s="604" t="e">
        <f>C307/C306</f>
        <v>#DIV/0!</v>
      </c>
      <c r="D308" s="604" t="e">
        <f>D307/D306</f>
        <v>#DIV/0!</v>
      </c>
      <c r="E308" s="604" t="e">
        <f>E307/E306</f>
        <v>#DIV/0!</v>
      </c>
      <c r="F308" s="604" t="e">
        <f>F307/F306</f>
        <v>#DIV/0!</v>
      </c>
    </row>
    <row r="309" spans="2:6" ht="15.75" hidden="1" thickBot="1">
      <c r="B309" s="594" t="s">
        <v>604</v>
      </c>
      <c r="C309" s="605" t="s">
        <v>627</v>
      </c>
      <c r="D309" s="606" t="e">
        <f>D306/C306-1</f>
        <v>#DIV/0!</v>
      </c>
      <c r="E309" s="606" t="e">
        <f t="shared" ref="E309:F311" si="9">E306/D306-1</f>
        <v>#DIV/0!</v>
      </c>
      <c r="F309" s="606" t="e">
        <f t="shared" si="9"/>
        <v>#DIV/0!</v>
      </c>
    </row>
    <row r="310" spans="2:6" ht="15.75" hidden="1" thickBot="1">
      <c r="B310" s="594" t="s">
        <v>605</v>
      </c>
      <c r="C310" s="605" t="s">
        <v>627</v>
      </c>
      <c r="D310" s="606" t="e">
        <f>D307/C307-1</f>
        <v>#DIV/0!</v>
      </c>
      <c r="E310" s="606" t="e">
        <f t="shared" si="9"/>
        <v>#DIV/0!</v>
      </c>
      <c r="F310" s="606" t="e">
        <f t="shared" si="9"/>
        <v>#DIV/0!</v>
      </c>
    </row>
    <row r="311" spans="2:6" ht="15.75" hidden="1" thickBot="1">
      <c r="B311" s="594" t="s">
        <v>47</v>
      </c>
      <c r="C311" s="605" t="s">
        <v>627</v>
      </c>
      <c r="D311" s="606" t="e">
        <f>D308/C308-1</f>
        <v>#DIV/0!</v>
      </c>
      <c r="E311" s="606" t="e">
        <f t="shared" si="9"/>
        <v>#DIV/0!</v>
      </c>
      <c r="F311" s="606" t="e">
        <f t="shared" si="9"/>
        <v>#DIV/0!</v>
      </c>
    </row>
    <row r="312" spans="2:6" ht="15" hidden="1" thickBot="1">
      <c r="B312" s="2786" t="s">
        <v>1028</v>
      </c>
      <c r="C312" s="2787"/>
      <c r="D312" s="2787"/>
      <c r="E312" s="2787"/>
      <c r="F312" s="2788"/>
    </row>
    <row r="313" spans="2:6" ht="12.75" hidden="1" customHeight="1">
      <c r="B313" s="2765"/>
      <c r="C313" s="601">
        <v>2023</v>
      </c>
      <c r="D313" s="601">
        <v>2024</v>
      </c>
      <c r="E313" s="601">
        <v>2025</v>
      </c>
      <c r="F313" s="601">
        <v>2026</v>
      </c>
    </row>
    <row r="314" spans="2:6" ht="9" hidden="1" customHeight="1">
      <c r="B314" s="2766"/>
      <c r="C314" s="602" t="s">
        <v>22</v>
      </c>
      <c r="D314" s="602" t="s">
        <v>23</v>
      </c>
      <c r="E314" s="602" t="s">
        <v>23</v>
      </c>
      <c r="F314" s="602" t="s">
        <v>23</v>
      </c>
    </row>
    <row r="315" spans="2:6" ht="15.75" hidden="1" thickBot="1">
      <c r="B315" s="607" t="s">
        <v>629</v>
      </c>
      <c r="C315" s="621">
        <f>C316+C317+C318+C319</f>
        <v>0</v>
      </c>
      <c r="D315" s="621">
        <f>D316+D317+D318+D319</f>
        <v>0</v>
      </c>
      <c r="E315" s="621">
        <f>E316+E317+E318+E319</f>
        <v>0</v>
      </c>
      <c r="F315" s="621">
        <f>F316+F317+F318+F319</f>
        <v>0</v>
      </c>
    </row>
    <row r="316" spans="2:6" ht="15.75" hidden="1" thickBot="1">
      <c r="B316" s="610" t="s">
        <v>608</v>
      </c>
      <c r="C316" s="621"/>
      <c r="D316" s="621"/>
      <c r="E316" s="621"/>
      <c r="F316" s="621"/>
    </row>
    <row r="317" spans="2:6" ht="15.75" hidden="1" thickBot="1">
      <c r="B317" s="610" t="s">
        <v>673</v>
      </c>
      <c r="C317" s="621"/>
      <c r="D317" s="621"/>
      <c r="E317" s="621"/>
      <c r="F317" s="621"/>
    </row>
    <row r="318" spans="2:6" ht="15.75" hidden="1" thickBot="1">
      <c r="B318" s="610" t="s">
        <v>631</v>
      </c>
      <c r="C318" s="621"/>
      <c r="D318" s="621"/>
      <c r="E318" s="621"/>
      <c r="F318" s="621"/>
    </row>
    <row r="319" spans="2:6" ht="15.75" hidden="1" thickBot="1">
      <c r="B319" s="610" t="s">
        <v>632</v>
      </c>
      <c r="C319" s="621"/>
      <c r="D319" s="621"/>
      <c r="E319" s="621"/>
      <c r="F319" s="621"/>
    </row>
    <row r="320" spans="2:6" ht="15.75" hidden="1" thickBot="1">
      <c r="B320" s="607" t="s">
        <v>633</v>
      </c>
      <c r="C320" s="622">
        <f>C321+C322+C323+C324</f>
        <v>0</v>
      </c>
      <c r="D320" s="622">
        <f>D321+D322+D323+D324</f>
        <v>0</v>
      </c>
      <c r="E320" s="622">
        <f>E321+E322+E323+E324</f>
        <v>0</v>
      </c>
      <c r="F320" s="622">
        <f>F321+F322+F323+F324</f>
        <v>0</v>
      </c>
    </row>
    <row r="321" spans="2:6" ht="15.75" hidden="1" thickBot="1">
      <c r="B321" s="610" t="s">
        <v>608</v>
      </c>
      <c r="C321" s="622"/>
      <c r="D321" s="621"/>
      <c r="E321" s="621"/>
      <c r="F321" s="621"/>
    </row>
    <row r="322" spans="2:6" ht="15.75" hidden="1" thickBot="1">
      <c r="B322" s="610" t="s">
        <v>673</v>
      </c>
      <c r="C322" s="622"/>
      <c r="D322" s="621"/>
      <c r="E322" s="621"/>
      <c r="F322" s="621"/>
    </row>
    <row r="323" spans="2:6" ht="15.75" hidden="1" thickBot="1">
      <c r="B323" s="610" t="s">
        <v>631</v>
      </c>
      <c r="C323" s="622"/>
      <c r="D323" s="621"/>
      <c r="E323" s="621"/>
      <c r="F323" s="621"/>
    </row>
    <row r="324" spans="2:6" ht="15.75" hidden="1" thickBot="1">
      <c r="B324" s="610" t="s">
        <v>632</v>
      </c>
      <c r="C324" s="622"/>
      <c r="D324" s="621"/>
      <c r="E324" s="621"/>
      <c r="F324" s="621"/>
    </row>
    <row r="325" spans="2:6" ht="15.75" hidden="1" thickBot="1">
      <c r="B325" s="616" t="s">
        <v>25</v>
      </c>
      <c r="C325" s="622">
        <f>C315+C320</f>
        <v>0</v>
      </c>
      <c r="D325" s="622">
        <f>D315+D320</f>
        <v>0</v>
      </c>
      <c r="E325" s="622">
        <f>E315+E320</f>
        <v>0</v>
      </c>
      <c r="F325" s="622">
        <f>F315+F320</f>
        <v>0</v>
      </c>
    </row>
    <row r="326" spans="2:6" ht="25.5" hidden="1" customHeight="1">
      <c r="B326" s="641" t="s">
        <v>827</v>
      </c>
      <c r="C326" s="2798"/>
      <c r="D326" s="2800"/>
      <c r="E326" s="2800"/>
      <c r="F326" s="2799"/>
    </row>
    <row r="327" spans="2:6" ht="23.25" hidden="1" thickBot="1">
      <c r="B327" s="600" t="s">
        <v>700</v>
      </c>
      <c r="C327" s="638"/>
      <c r="D327" s="639" t="s">
        <v>624</v>
      </c>
      <c r="E327" s="2789"/>
      <c r="F327" s="2791"/>
    </row>
    <row r="328" spans="2:6" ht="17.25" hidden="1" customHeight="1">
      <c r="B328" s="594" t="s">
        <v>599</v>
      </c>
      <c r="C328" s="2769"/>
      <c r="D328" s="2770"/>
      <c r="E328" s="2770"/>
      <c r="F328" s="2771"/>
    </row>
    <row r="329" spans="2:6" ht="15.75" hidden="1" thickBot="1">
      <c r="B329" s="594" t="s">
        <v>21</v>
      </c>
      <c r="C329" s="2783"/>
      <c r="D329" s="2784"/>
      <c r="E329" s="2784"/>
      <c r="F329" s="2785"/>
    </row>
    <row r="330" spans="2:6" ht="12.75" hidden="1" customHeight="1">
      <c r="B330" s="2765"/>
      <c r="C330" s="601">
        <v>2023</v>
      </c>
      <c r="D330" s="601">
        <v>2024</v>
      </c>
      <c r="E330" s="601">
        <v>2025</v>
      </c>
      <c r="F330" s="601">
        <v>2026</v>
      </c>
    </row>
    <row r="331" spans="2:6" ht="9" hidden="1" customHeight="1">
      <c r="B331" s="2766"/>
      <c r="C331" s="602" t="s">
        <v>22</v>
      </c>
      <c r="D331" s="602" t="s">
        <v>23</v>
      </c>
      <c r="E331" s="602" t="s">
        <v>23</v>
      </c>
      <c r="F331" s="602" t="s">
        <v>23</v>
      </c>
    </row>
    <row r="332" spans="2:6" ht="15.75" hidden="1" thickBot="1">
      <c r="B332" s="594" t="s">
        <v>33</v>
      </c>
      <c r="C332" s="620"/>
      <c r="D332" s="620"/>
      <c r="E332" s="620"/>
      <c r="F332" s="620"/>
    </row>
    <row r="333" spans="2:6" ht="15.75" hidden="1" thickBot="1">
      <c r="B333" s="594" t="s">
        <v>602</v>
      </c>
      <c r="C333" s="604">
        <f>C351</f>
        <v>0</v>
      </c>
      <c r="D333" s="604">
        <f>D351</f>
        <v>0</v>
      </c>
      <c r="E333" s="604">
        <f>E351</f>
        <v>0</v>
      </c>
      <c r="F333" s="604">
        <f>F351</f>
        <v>0</v>
      </c>
    </row>
    <row r="334" spans="2:6" ht="15.75" hidden="1" thickBot="1">
      <c r="B334" s="594" t="s">
        <v>603</v>
      </c>
      <c r="C334" s="604" t="e">
        <f>C333/C332</f>
        <v>#DIV/0!</v>
      </c>
      <c r="D334" s="604" t="e">
        <f>D333/D332</f>
        <v>#DIV/0!</v>
      </c>
      <c r="E334" s="604" t="e">
        <f>E333/E332</f>
        <v>#DIV/0!</v>
      </c>
      <c r="F334" s="604" t="e">
        <f>F333/F332</f>
        <v>#DIV/0!</v>
      </c>
    </row>
    <row r="335" spans="2:6" ht="15.75" hidden="1" thickBot="1">
      <c r="B335" s="594" t="s">
        <v>604</v>
      </c>
      <c r="C335" s="605" t="s">
        <v>627</v>
      </c>
      <c r="D335" s="606" t="e">
        <f>D332/C332-1</f>
        <v>#DIV/0!</v>
      </c>
      <c r="E335" s="606" t="e">
        <f t="shared" ref="E335:F337" si="10">E332/D332-1</f>
        <v>#DIV/0!</v>
      </c>
      <c r="F335" s="606" t="e">
        <f t="shared" si="10"/>
        <v>#DIV/0!</v>
      </c>
    </row>
    <row r="336" spans="2:6" ht="15.75" hidden="1" thickBot="1">
      <c r="B336" s="594" t="s">
        <v>605</v>
      </c>
      <c r="C336" s="605" t="s">
        <v>627</v>
      </c>
      <c r="D336" s="606" t="e">
        <f>D333/C333-1</f>
        <v>#DIV/0!</v>
      </c>
      <c r="E336" s="606" t="e">
        <f t="shared" si="10"/>
        <v>#DIV/0!</v>
      </c>
      <c r="F336" s="606" t="e">
        <f t="shared" si="10"/>
        <v>#DIV/0!</v>
      </c>
    </row>
    <row r="337" spans="2:6" ht="15.75" hidden="1" thickBot="1">
      <c r="B337" s="594" t="s">
        <v>47</v>
      </c>
      <c r="C337" s="605" t="s">
        <v>627</v>
      </c>
      <c r="D337" s="606" t="e">
        <f>D334/C334-1</f>
        <v>#DIV/0!</v>
      </c>
      <c r="E337" s="606" t="e">
        <f t="shared" si="10"/>
        <v>#DIV/0!</v>
      </c>
      <c r="F337" s="606" t="e">
        <f t="shared" si="10"/>
        <v>#DIV/0!</v>
      </c>
    </row>
    <row r="338" spans="2:6" ht="15" hidden="1" thickBot="1">
      <c r="B338" s="2786" t="s">
        <v>1027</v>
      </c>
      <c r="C338" s="2787"/>
      <c r="D338" s="2787"/>
      <c r="E338" s="2787"/>
      <c r="F338" s="2788"/>
    </row>
    <row r="339" spans="2:6" ht="12.75" hidden="1" customHeight="1">
      <c r="B339" s="2765"/>
      <c r="C339" s="601">
        <v>2023</v>
      </c>
      <c r="D339" s="601">
        <v>2024</v>
      </c>
      <c r="E339" s="601">
        <v>2025</v>
      </c>
      <c r="F339" s="601">
        <v>2026</v>
      </c>
    </row>
    <row r="340" spans="2:6" ht="9" hidden="1" customHeight="1">
      <c r="B340" s="2766"/>
      <c r="C340" s="602" t="s">
        <v>22</v>
      </c>
      <c r="D340" s="602" t="s">
        <v>23</v>
      </c>
      <c r="E340" s="602" t="s">
        <v>23</v>
      </c>
      <c r="F340" s="602" t="s">
        <v>23</v>
      </c>
    </row>
    <row r="341" spans="2:6" ht="15.75" hidden="1" thickBot="1">
      <c r="B341" s="607" t="s">
        <v>629</v>
      </c>
      <c r="C341" s="621">
        <f>C342+C343+C344+C345</f>
        <v>0</v>
      </c>
      <c r="D341" s="621">
        <f>D342+D343+D344+D345</f>
        <v>0</v>
      </c>
      <c r="E341" s="621">
        <f>E342+E343+E344+E345</f>
        <v>0</v>
      </c>
      <c r="F341" s="621">
        <f>F342+F343+F344+F345</f>
        <v>0</v>
      </c>
    </row>
    <row r="342" spans="2:6" ht="15.75" hidden="1" thickBot="1">
      <c r="B342" s="610" t="s">
        <v>608</v>
      </c>
      <c r="C342" s="621"/>
      <c r="D342" s="621"/>
      <c r="E342" s="621"/>
      <c r="F342" s="621"/>
    </row>
    <row r="343" spans="2:6" ht="15.75" hidden="1" thickBot="1">
      <c r="B343" s="610" t="s">
        <v>673</v>
      </c>
      <c r="C343" s="621"/>
      <c r="D343" s="621"/>
      <c r="E343" s="621"/>
      <c r="F343" s="621"/>
    </row>
    <row r="344" spans="2:6" ht="15.75" hidden="1" thickBot="1">
      <c r="B344" s="610" t="s">
        <v>631</v>
      </c>
      <c r="C344" s="621"/>
      <c r="D344" s="621"/>
      <c r="E344" s="621"/>
      <c r="F344" s="621"/>
    </row>
    <row r="345" spans="2:6" ht="15.75" hidden="1" thickBot="1">
      <c r="B345" s="610" t="s">
        <v>632</v>
      </c>
      <c r="C345" s="621"/>
      <c r="D345" s="621"/>
      <c r="E345" s="621"/>
      <c r="F345" s="621"/>
    </row>
    <row r="346" spans="2:6" ht="15.75" hidden="1" thickBot="1">
      <c r="B346" s="607" t="s">
        <v>633</v>
      </c>
      <c r="C346" s="622">
        <f>C347+C348+C349+C350</f>
        <v>0</v>
      </c>
      <c r="D346" s="622">
        <f>D347+D348+D349+D350</f>
        <v>0</v>
      </c>
      <c r="E346" s="622">
        <f>E347+E348+E349+E350</f>
        <v>0</v>
      </c>
      <c r="F346" s="622">
        <f>F347+F348+F349+F350</f>
        <v>0</v>
      </c>
    </row>
    <row r="347" spans="2:6" ht="15.75" hidden="1" thickBot="1">
      <c r="B347" s="610" t="s">
        <v>608</v>
      </c>
      <c r="C347" s="622"/>
      <c r="D347" s="622"/>
      <c r="E347" s="622"/>
      <c r="F347" s="622"/>
    </row>
    <row r="348" spans="2:6" ht="15.75" hidden="1" thickBot="1">
      <c r="B348" s="610" t="s">
        <v>673</v>
      </c>
      <c r="C348" s="622"/>
      <c r="D348" s="622"/>
      <c r="E348" s="622"/>
      <c r="F348" s="622"/>
    </row>
    <row r="349" spans="2:6" ht="15.75" hidden="1" thickBot="1">
      <c r="B349" s="610" t="s">
        <v>631</v>
      </c>
      <c r="C349" s="622"/>
      <c r="D349" s="622"/>
      <c r="E349" s="622"/>
      <c r="F349" s="622"/>
    </row>
    <row r="350" spans="2:6" ht="15.75" hidden="1" thickBot="1">
      <c r="B350" s="610" t="s">
        <v>632</v>
      </c>
      <c r="C350" s="622"/>
      <c r="D350" s="622"/>
      <c r="E350" s="622"/>
      <c r="F350" s="622"/>
    </row>
    <row r="351" spans="2:6" ht="15.75" hidden="1" thickBot="1">
      <c r="B351" s="616" t="s">
        <v>727</v>
      </c>
      <c r="C351" s="622">
        <f>C341+C346</f>
        <v>0</v>
      </c>
      <c r="D351" s="622">
        <f>D341+D346</f>
        <v>0</v>
      </c>
      <c r="E351" s="622">
        <f>E341+E346</f>
        <v>0</v>
      </c>
      <c r="F351" s="622">
        <f>F341+F346</f>
        <v>0</v>
      </c>
    </row>
    <row r="352" spans="2:6" ht="15.75" thickBot="1">
      <c r="B352" s="644"/>
      <c r="C352" s="645"/>
      <c r="D352" s="645"/>
      <c r="E352" s="645"/>
      <c r="F352" s="645"/>
    </row>
    <row r="353" spans="2:6" ht="27" customHeight="1" thickBot="1">
      <c r="B353" s="646" t="s">
        <v>634</v>
      </c>
      <c r="C353" s="647">
        <f>+C228+C152+C74+C37+C177+C111+C333+C307+C282+C257+C202</f>
        <v>55937</v>
      </c>
      <c r="D353" s="647">
        <f>+D228+D152+D74+D37+D177+D111+D333+D307+D282+D257+D202</f>
        <v>58370</v>
      </c>
      <c r="E353" s="647">
        <f>+E228+E152+E74+E37+E177+E111+E333+E307+E282+E257+E202</f>
        <v>59570</v>
      </c>
      <c r="F353" s="647">
        <f>+F228+F152+F74+F37+F177+F111+F333+F307+F282+F257+F202</f>
        <v>62219</v>
      </c>
    </row>
    <row r="354" spans="2:6" ht="30.75" thickBot="1">
      <c r="B354" s="646" t="s">
        <v>635</v>
      </c>
      <c r="C354" s="647">
        <f>+C246+C220+C140+C103+C66+C351+C325+C300+C275+C195+C170</f>
        <v>55937</v>
      </c>
      <c r="D354" s="647">
        <f>+D246+D220+D140+D103+D66+D351+D325+D300+D275+D195+D170</f>
        <v>58370</v>
      </c>
      <c r="E354" s="647">
        <f>+E246+E220+E140+E103+E66+E351+E325+E300+E275+E195+E170</f>
        <v>59570</v>
      </c>
      <c r="F354" s="647">
        <f>+F246+F220+F140+F103+F66+F351+F325+F300+F275+F195+F170</f>
        <v>62219</v>
      </c>
    </row>
    <row r="355" spans="2:6" ht="15.75" thickBot="1">
      <c r="B355" s="607" t="s">
        <v>607</v>
      </c>
      <c r="C355" s="648">
        <f>C356+C357</f>
        <v>25357</v>
      </c>
      <c r="D355" s="648">
        <f>D356+D357</f>
        <v>29531</v>
      </c>
      <c r="E355" s="648">
        <f>E356+E357</f>
        <v>30731</v>
      </c>
      <c r="F355" s="648">
        <f>F356+F357</f>
        <v>30731</v>
      </c>
    </row>
    <row r="356" spans="2:6" ht="15.75" thickBot="1">
      <c r="B356" s="610" t="s">
        <v>608</v>
      </c>
      <c r="C356" s="612">
        <f t="shared" ref="C356:F357" si="11">C46+C83+C120</f>
        <v>25357</v>
      </c>
      <c r="D356" s="612">
        <f t="shared" si="11"/>
        <v>29531</v>
      </c>
      <c r="E356" s="612">
        <f t="shared" si="11"/>
        <v>30731</v>
      </c>
      <c r="F356" s="612">
        <f t="shared" si="11"/>
        <v>30731</v>
      </c>
    </row>
    <row r="357" spans="2:6" ht="15.75" thickBot="1">
      <c r="B357" s="610" t="s">
        <v>636</v>
      </c>
      <c r="C357" s="612">
        <f t="shared" si="11"/>
        <v>0</v>
      </c>
      <c r="D357" s="612">
        <f t="shared" si="11"/>
        <v>0</v>
      </c>
      <c r="E357" s="612">
        <f t="shared" si="11"/>
        <v>0</v>
      </c>
      <c r="F357" s="612">
        <f t="shared" si="11"/>
        <v>0</v>
      </c>
    </row>
    <row r="358" spans="2:6" ht="30.75" thickBot="1">
      <c r="B358" s="607" t="s">
        <v>610</v>
      </c>
      <c r="C358" s="648">
        <f>C359+C360</f>
        <v>4380</v>
      </c>
      <c r="D358" s="648">
        <f>D359+D360</f>
        <v>4839</v>
      </c>
      <c r="E358" s="648">
        <f>E359+E360</f>
        <v>4839</v>
      </c>
      <c r="F358" s="648">
        <f>F359+F360</f>
        <v>4839</v>
      </c>
    </row>
    <row r="359" spans="2:6" ht="15.75" thickBot="1">
      <c r="B359" s="610" t="s">
        <v>608</v>
      </c>
      <c r="C359" s="609">
        <f>C49+C86+C123</f>
        <v>4380</v>
      </c>
      <c r="D359" s="609">
        <f>D49+D86+D123</f>
        <v>4839</v>
      </c>
      <c r="E359" s="609">
        <f>E49+E86+E123</f>
        <v>4839</v>
      </c>
      <c r="F359" s="609">
        <f>F49+F86+F123</f>
        <v>4839</v>
      </c>
    </row>
    <row r="360" spans="2:6" ht="15.75" thickBot="1">
      <c r="B360" s="610" t="s">
        <v>636</v>
      </c>
      <c r="C360" s="612">
        <f>C50+C87+C121</f>
        <v>0</v>
      </c>
      <c r="D360" s="612">
        <f>D50+D87+D121</f>
        <v>0</v>
      </c>
      <c r="E360" s="612">
        <f>E50+E87+E121</f>
        <v>0</v>
      </c>
      <c r="F360" s="612">
        <f>F50+F87+F121</f>
        <v>0</v>
      </c>
    </row>
    <row r="361" spans="2:6" ht="15.75" thickBot="1">
      <c r="B361" s="607" t="s">
        <v>611</v>
      </c>
      <c r="C361" s="648">
        <f>C362+C363</f>
        <v>24000</v>
      </c>
      <c r="D361" s="648">
        <f>D362+D363</f>
        <v>24000</v>
      </c>
      <c r="E361" s="648">
        <f>E362+E363</f>
        <v>24000</v>
      </c>
      <c r="F361" s="648">
        <f>F362+F363</f>
        <v>26649</v>
      </c>
    </row>
    <row r="362" spans="2:6" ht="15.75" thickBot="1">
      <c r="B362" s="610" t="s">
        <v>608</v>
      </c>
      <c r="C362" s="612">
        <f t="shared" ref="C362:F363" si="12">C52+C89+C126</f>
        <v>22000</v>
      </c>
      <c r="D362" s="612">
        <f t="shared" si="12"/>
        <v>22000</v>
      </c>
      <c r="E362" s="612">
        <f t="shared" si="12"/>
        <v>22000</v>
      </c>
      <c r="F362" s="612">
        <f t="shared" si="12"/>
        <v>24649</v>
      </c>
    </row>
    <row r="363" spans="2:6" ht="15.75" thickBot="1">
      <c r="B363" s="610" t="s">
        <v>636</v>
      </c>
      <c r="C363" s="612">
        <f t="shared" si="12"/>
        <v>2000</v>
      </c>
      <c r="D363" s="612">
        <f t="shared" si="12"/>
        <v>2000</v>
      </c>
      <c r="E363" s="612">
        <f t="shared" si="12"/>
        <v>2000</v>
      </c>
      <c r="F363" s="612">
        <f t="shared" si="12"/>
        <v>2000</v>
      </c>
    </row>
    <row r="364" spans="2:6" ht="15.75" thickBot="1">
      <c r="B364" s="607" t="s">
        <v>612</v>
      </c>
      <c r="C364" s="648">
        <f>C365+C366</f>
        <v>0</v>
      </c>
      <c r="D364" s="648">
        <f>D365+D366</f>
        <v>0</v>
      </c>
      <c r="E364" s="648">
        <f>E365+E366</f>
        <v>0</v>
      </c>
      <c r="F364" s="648">
        <f>F365+F366</f>
        <v>0</v>
      </c>
    </row>
    <row r="365" spans="2:6" ht="15.75" thickBot="1">
      <c r="B365" s="610" t="s">
        <v>608</v>
      </c>
      <c r="C365" s="609">
        <f t="shared" ref="C365:F366" si="13">C55+C92+C129</f>
        <v>0</v>
      </c>
      <c r="D365" s="609">
        <f t="shared" si="13"/>
        <v>0</v>
      </c>
      <c r="E365" s="609">
        <f t="shared" si="13"/>
        <v>0</v>
      </c>
      <c r="F365" s="609">
        <f t="shared" si="13"/>
        <v>0</v>
      </c>
    </row>
    <row r="366" spans="2:6" ht="15.75" thickBot="1">
      <c r="B366" s="610" t="s">
        <v>636</v>
      </c>
      <c r="C366" s="612">
        <f t="shared" si="13"/>
        <v>0</v>
      </c>
      <c r="D366" s="612">
        <f t="shared" si="13"/>
        <v>0</v>
      </c>
      <c r="E366" s="612">
        <f t="shared" si="13"/>
        <v>0</v>
      </c>
      <c r="F366" s="612">
        <f t="shared" si="13"/>
        <v>0</v>
      </c>
    </row>
    <row r="367" spans="2:6" ht="15.75" thickBot="1">
      <c r="B367" s="607" t="s">
        <v>613</v>
      </c>
      <c r="C367" s="648">
        <f>C368+C369</f>
        <v>0</v>
      </c>
      <c r="D367" s="648">
        <f>D368+D369</f>
        <v>0</v>
      </c>
      <c r="E367" s="648">
        <f>E368+E369</f>
        <v>0</v>
      </c>
      <c r="F367" s="648">
        <f>F368+F369</f>
        <v>0</v>
      </c>
    </row>
    <row r="368" spans="2:6" ht="15.75" thickBot="1">
      <c r="B368" s="610" t="s">
        <v>608</v>
      </c>
      <c r="C368" s="609">
        <f t="shared" ref="C368:F369" si="14">C58+C95+C132</f>
        <v>0</v>
      </c>
      <c r="D368" s="609">
        <f t="shared" si="14"/>
        <v>0</v>
      </c>
      <c r="E368" s="609">
        <f t="shared" si="14"/>
        <v>0</v>
      </c>
      <c r="F368" s="609">
        <f t="shared" si="14"/>
        <v>0</v>
      </c>
    </row>
    <row r="369" spans="2:6" ht="15.75" thickBot="1">
      <c r="B369" s="610" t="s">
        <v>636</v>
      </c>
      <c r="C369" s="612">
        <f t="shared" si="14"/>
        <v>0</v>
      </c>
      <c r="D369" s="612">
        <f t="shared" si="14"/>
        <v>0</v>
      </c>
      <c r="E369" s="612">
        <f t="shared" si="14"/>
        <v>0</v>
      </c>
      <c r="F369" s="612">
        <f t="shared" si="14"/>
        <v>0</v>
      </c>
    </row>
    <row r="370" spans="2:6" ht="15.75" thickBot="1">
      <c r="B370" s="607" t="s">
        <v>614</v>
      </c>
      <c r="C370" s="648">
        <f>C371+C372</f>
        <v>0</v>
      </c>
      <c r="D370" s="648">
        <f>D371+D372</f>
        <v>0</v>
      </c>
      <c r="E370" s="648">
        <f>E371+E372</f>
        <v>0</v>
      </c>
      <c r="F370" s="648">
        <f>F371+F372</f>
        <v>0</v>
      </c>
    </row>
    <row r="371" spans="2:6" ht="15.75" thickBot="1">
      <c r="B371" s="610" t="s">
        <v>608</v>
      </c>
      <c r="C371" s="609">
        <f t="shared" ref="C371:F372" si="15">C61+C98+C135</f>
        <v>0</v>
      </c>
      <c r="D371" s="609">
        <f t="shared" si="15"/>
        <v>0</v>
      </c>
      <c r="E371" s="609">
        <f t="shared" si="15"/>
        <v>0</v>
      </c>
      <c r="F371" s="609">
        <f t="shared" si="15"/>
        <v>0</v>
      </c>
    </row>
    <row r="372" spans="2:6" ht="15.75" thickBot="1">
      <c r="B372" s="610" t="s">
        <v>636</v>
      </c>
      <c r="C372" s="612">
        <f t="shared" si="15"/>
        <v>0</v>
      </c>
      <c r="D372" s="612">
        <f t="shared" si="15"/>
        <v>0</v>
      </c>
      <c r="E372" s="612">
        <f t="shared" si="15"/>
        <v>0</v>
      </c>
      <c r="F372" s="612">
        <f t="shared" si="15"/>
        <v>0</v>
      </c>
    </row>
    <row r="373" spans="2:6" ht="15.75" thickBot="1">
      <c r="B373" s="607" t="s">
        <v>615</v>
      </c>
      <c r="C373" s="648">
        <f>C100+C63</f>
        <v>200</v>
      </c>
      <c r="D373" s="648">
        <f>D100+D63</f>
        <v>0</v>
      </c>
      <c r="E373" s="648">
        <f>E100+E63</f>
        <v>0</v>
      </c>
      <c r="F373" s="648">
        <f>F100+F63</f>
        <v>0</v>
      </c>
    </row>
    <row r="374" spans="2:6" ht="15.75" thickBot="1">
      <c r="B374" s="610" t="s">
        <v>608</v>
      </c>
      <c r="C374" s="609">
        <f>C64+C101+C138</f>
        <v>200</v>
      </c>
      <c r="D374" s="609">
        <v>0</v>
      </c>
      <c r="E374" s="609">
        <v>0</v>
      </c>
      <c r="F374" s="609">
        <v>0</v>
      </c>
    </row>
    <row r="375" spans="2:6" ht="15.75" thickBot="1">
      <c r="B375" s="610" t="s">
        <v>636</v>
      </c>
      <c r="C375" s="612">
        <f>C65+C102+C139</f>
        <v>0</v>
      </c>
      <c r="D375" s="612">
        <f>D65+D102+D139</f>
        <v>0</v>
      </c>
      <c r="E375" s="612">
        <f>E65+E102+E139</f>
        <v>0</v>
      </c>
      <c r="F375" s="612">
        <f>F65+F102+F139</f>
        <v>0</v>
      </c>
    </row>
    <row r="376" spans="2:6" ht="15.75" thickBot="1">
      <c r="B376" s="607" t="s">
        <v>637</v>
      </c>
      <c r="C376" s="648">
        <f>C377+C378+C379+C380</f>
        <v>0</v>
      </c>
      <c r="D376" s="648">
        <f>D377+D378+D379+D380</f>
        <v>0</v>
      </c>
      <c r="E376" s="648">
        <f>E377+E378+E379+E380</f>
        <v>0</v>
      </c>
      <c r="F376" s="648">
        <f>F377+F378+F379+F380</f>
        <v>0</v>
      </c>
    </row>
    <row r="377" spans="2:6" ht="15.75" thickBot="1">
      <c r="B377" s="610" t="s">
        <v>608</v>
      </c>
      <c r="C377" s="609">
        <f t="shared" ref="C377:F380" si="16">C161+C186+C211+C237+C266+C291+C316+C342</f>
        <v>0</v>
      </c>
      <c r="D377" s="609">
        <f t="shared" si="16"/>
        <v>0</v>
      </c>
      <c r="E377" s="609">
        <f t="shared" si="16"/>
        <v>0</v>
      </c>
      <c r="F377" s="609">
        <f t="shared" si="16"/>
        <v>0</v>
      </c>
    </row>
    <row r="378" spans="2:6" ht="15.75" thickBot="1">
      <c r="B378" s="610" t="s">
        <v>630</v>
      </c>
      <c r="C378" s="609">
        <f t="shared" si="16"/>
        <v>0</v>
      </c>
      <c r="D378" s="609">
        <f t="shared" si="16"/>
        <v>0</v>
      </c>
      <c r="E378" s="609">
        <f t="shared" si="16"/>
        <v>0</v>
      </c>
      <c r="F378" s="609">
        <f t="shared" si="16"/>
        <v>0</v>
      </c>
    </row>
    <row r="379" spans="2:6" ht="15.75" thickBot="1">
      <c r="B379" s="610" t="s">
        <v>631</v>
      </c>
      <c r="C379" s="609">
        <f t="shared" si="16"/>
        <v>0</v>
      </c>
      <c r="D379" s="609">
        <f t="shared" si="16"/>
        <v>0</v>
      </c>
      <c r="E379" s="609">
        <f t="shared" si="16"/>
        <v>0</v>
      </c>
      <c r="F379" s="609">
        <f t="shared" si="16"/>
        <v>0</v>
      </c>
    </row>
    <row r="380" spans="2:6" ht="15.75" thickBot="1">
      <c r="B380" s="610" t="s">
        <v>632</v>
      </c>
      <c r="C380" s="609">
        <f t="shared" si="16"/>
        <v>0</v>
      </c>
      <c r="D380" s="609">
        <f t="shared" si="16"/>
        <v>0</v>
      </c>
      <c r="E380" s="609">
        <f t="shared" si="16"/>
        <v>0</v>
      </c>
      <c r="F380" s="609">
        <f t="shared" si="16"/>
        <v>0</v>
      </c>
    </row>
    <row r="381" spans="2:6" ht="15.75" thickBot="1">
      <c r="B381" s="607" t="s">
        <v>638</v>
      </c>
      <c r="C381" s="648">
        <f>C382+C383+C384+C385</f>
        <v>2000</v>
      </c>
      <c r="D381" s="648">
        <f>D382+D383+D384+D385</f>
        <v>0</v>
      </c>
      <c r="E381" s="648">
        <f>E382+E383+E384+E385</f>
        <v>0</v>
      </c>
      <c r="F381" s="648">
        <v>0</v>
      </c>
    </row>
    <row r="382" spans="2:6" ht="15.75" thickBot="1">
      <c r="B382" s="610" t="s">
        <v>608</v>
      </c>
      <c r="C382" s="609">
        <f t="shared" ref="C382:F385" si="17">C166+C191+C216+C242+C271+C296+C321+C347</f>
        <v>2000</v>
      </c>
      <c r="D382" s="609">
        <f t="shared" si="17"/>
        <v>0</v>
      </c>
      <c r="E382" s="609">
        <v>0</v>
      </c>
      <c r="F382" s="609">
        <v>0</v>
      </c>
    </row>
    <row r="383" spans="2:6" ht="15.75" thickBot="1">
      <c r="B383" s="610" t="s">
        <v>630</v>
      </c>
      <c r="C383" s="609">
        <f t="shared" si="17"/>
        <v>0</v>
      </c>
      <c r="D383" s="609">
        <f t="shared" si="17"/>
        <v>0</v>
      </c>
      <c r="E383" s="609">
        <f t="shared" si="17"/>
        <v>0</v>
      </c>
      <c r="F383" s="609">
        <f t="shared" si="17"/>
        <v>0</v>
      </c>
    </row>
    <row r="384" spans="2:6" ht="15.75" thickBot="1">
      <c r="B384" s="610" t="s">
        <v>631</v>
      </c>
      <c r="C384" s="609">
        <f t="shared" si="17"/>
        <v>0</v>
      </c>
      <c r="D384" s="609">
        <f t="shared" si="17"/>
        <v>0</v>
      </c>
      <c r="E384" s="609">
        <f t="shared" si="17"/>
        <v>0</v>
      </c>
      <c r="F384" s="609">
        <f t="shared" si="17"/>
        <v>0</v>
      </c>
    </row>
    <row r="385" spans="2:6" ht="15.75" thickBot="1">
      <c r="B385" s="610" t="s">
        <v>632</v>
      </c>
      <c r="C385" s="609">
        <f t="shared" si="17"/>
        <v>0</v>
      </c>
      <c r="D385" s="609">
        <f t="shared" si="17"/>
        <v>0</v>
      </c>
      <c r="E385" s="609">
        <f t="shared" si="17"/>
        <v>0</v>
      </c>
      <c r="F385" s="609">
        <f t="shared" si="17"/>
        <v>0</v>
      </c>
    </row>
    <row r="386" spans="2:6" ht="15.75" thickBot="1">
      <c r="B386" s="617" t="s">
        <v>617</v>
      </c>
      <c r="C386" s="649">
        <f>IF(C354-C353=0,0,"Error")</f>
        <v>0</v>
      </c>
      <c r="D386" s="649">
        <f>IF(D354-D353=0,0,"Error")</f>
        <v>0</v>
      </c>
      <c r="E386" s="649">
        <f>IF(E354-E353=0,0,"Error")</f>
        <v>0</v>
      </c>
      <c r="F386" s="649">
        <f>IF(F354-F353=0,0,"Error")</f>
        <v>0</v>
      </c>
    </row>
    <row r="387" spans="2:6" ht="15">
      <c r="B387" s="650"/>
      <c r="C387" s="651"/>
      <c r="D387" s="651"/>
      <c r="E387" s="651"/>
      <c r="F387" s="651"/>
    </row>
  </sheetData>
  <mergeCells count="89">
    <mergeCell ref="C328:F328"/>
    <mergeCell ref="C329:F329"/>
    <mergeCell ref="B330:B331"/>
    <mergeCell ref="B338:F338"/>
    <mergeCell ref="B339:B340"/>
    <mergeCell ref="E327:F327"/>
    <mergeCell ref="C278:F278"/>
    <mergeCell ref="B279:B280"/>
    <mergeCell ref="B287:F287"/>
    <mergeCell ref="B288:B289"/>
    <mergeCell ref="E301:F301"/>
    <mergeCell ref="C302:F302"/>
    <mergeCell ref="C303:F303"/>
    <mergeCell ref="B304:B305"/>
    <mergeCell ref="B312:F312"/>
    <mergeCell ref="B313:B314"/>
    <mergeCell ref="C326:F326"/>
    <mergeCell ref="C277:F277"/>
    <mergeCell ref="B247:F247"/>
    <mergeCell ref="B248:F248"/>
    <mergeCell ref="C249:F249"/>
    <mergeCell ref="E250:F250"/>
    <mergeCell ref="C251:F251"/>
    <mergeCell ref="C252:F252"/>
    <mergeCell ref="C253:F253"/>
    <mergeCell ref="B254:B255"/>
    <mergeCell ref="B262:F262"/>
    <mergeCell ref="B263:B264"/>
    <mergeCell ref="E276:F276"/>
    <mergeCell ref="B234:B235"/>
    <mergeCell ref="E196:F196"/>
    <mergeCell ref="C197:F197"/>
    <mergeCell ref="C198:F198"/>
    <mergeCell ref="B199:B200"/>
    <mergeCell ref="B207:F207"/>
    <mergeCell ref="B208:B209"/>
    <mergeCell ref="C221:F221"/>
    <mergeCell ref="C223:F223"/>
    <mergeCell ref="C224:F224"/>
    <mergeCell ref="B225:B226"/>
    <mergeCell ref="B233:F233"/>
    <mergeCell ref="B183:B184"/>
    <mergeCell ref="C146:F146"/>
    <mergeCell ref="C147:F147"/>
    <mergeCell ref="C148:F148"/>
    <mergeCell ref="B149:B150"/>
    <mergeCell ref="B157:F157"/>
    <mergeCell ref="B158:B159"/>
    <mergeCell ref="E171:F171"/>
    <mergeCell ref="C172:F172"/>
    <mergeCell ref="C173:F173"/>
    <mergeCell ref="B174:B175"/>
    <mergeCell ref="B182:F182"/>
    <mergeCell ref="E145:F145"/>
    <mergeCell ref="B79:F79"/>
    <mergeCell ref="B80:B81"/>
    <mergeCell ref="C105:F105"/>
    <mergeCell ref="C106:F106"/>
    <mergeCell ref="C107:F107"/>
    <mergeCell ref="B108:B109"/>
    <mergeCell ref="B116:F116"/>
    <mergeCell ref="B117:B118"/>
    <mergeCell ref="B142:F142"/>
    <mergeCell ref="B143:F143"/>
    <mergeCell ref="C144:F144"/>
    <mergeCell ref="B71:B72"/>
    <mergeCell ref="B25:F25"/>
    <mergeCell ref="B30:F30"/>
    <mergeCell ref="C31:F31"/>
    <mergeCell ref="C32:F32"/>
    <mergeCell ref="C33:F33"/>
    <mergeCell ref="B34:B35"/>
    <mergeCell ref="B42:F42"/>
    <mergeCell ref="B43:B44"/>
    <mergeCell ref="C68:F68"/>
    <mergeCell ref="C69:F69"/>
    <mergeCell ref="C70:F70"/>
    <mergeCell ref="C24:F24"/>
    <mergeCell ref="A2:G2"/>
    <mergeCell ref="B3:F3"/>
    <mergeCell ref="C5:F5"/>
    <mergeCell ref="C6:F6"/>
    <mergeCell ref="C7:F7"/>
    <mergeCell ref="B8:F8"/>
    <mergeCell ref="B9:F11"/>
    <mergeCell ref="C12:F12"/>
    <mergeCell ref="B13:B14"/>
    <mergeCell ref="C19:F19"/>
    <mergeCell ref="B20:F20"/>
  </mergeCells>
  <pageMargins left="0.7" right="0.7" top="0.75" bottom="0.75" header="0.3" footer="0.3"/>
  <pageSetup scale="70"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A1:I506"/>
  <sheetViews>
    <sheetView view="pageBreakPreview" topLeftCell="A479" zoomScale="73" zoomScaleNormal="130" zoomScaleSheetLayoutView="73" workbookViewId="0">
      <selection activeCell="M516" sqref="M516"/>
    </sheetView>
  </sheetViews>
  <sheetFormatPr defaultColWidth="9.125" defaultRowHeight="14.25"/>
  <cols>
    <col min="1" max="1" width="26.75" style="655" customWidth="1"/>
    <col min="2" max="2" width="17.125" style="655" customWidth="1"/>
    <col min="3" max="3" width="16.375" style="655" customWidth="1"/>
    <col min="4" max="4" width="12.25" style="655" customWidth="1"/>
    <col min="5" max="5" width="18.625" style="655" customWidth="1"/>
    <col min="6" max="6" width="7.125" style="655" hidden="1" customWidth="1"/>
    <col min="7" max="7" width="11" style="652" customWidth="1"/>
    <col min="8" max="8" width="14.625" style="652" customWidth="1"/>
    <col min="9" max="9" width="16" style="652" bestFit="1" customWidth="1"/>
    <col min="10" max="10" width="18.875" style="652" customWidth="1"/>
    <col min="11" max="11" width="18.625" style="652" customWidth="1"/>
    <col min="12" max="12" width="9.125" style="652"/>
    <col min="13" max="13" width="11" style="652" bestFit="1" customWidth="1"/>
    <col min="14" max="16384" width="9.125" style="652"/>
  </cols>
  <sheetData>
    <row r="1" spans="1:6" ht="26.25" customHeight="1" thickBot="1">
      <c r="A1" s="2806" t="s">
        <v>576</v>
      </c>
      <c r="B1" s="2807"/>
      <c r="C1" s="2807"/>
      <c r="D1" s="2807"/>
      <c r="E1" s="2807"/>
      <c r="F1" s="2808"/>
    </row>
    <row r="2" spans="1:6" ht="15" customHeight="1" thickBot="1">
      <c r="A2" s="2809" t="s">
        <v>1029</v>
      </c>
      <c r="B2" s="2810"/>
      <c r="C2" s="2810"/>
      <c r="D2" s="2810"/>
      <c r="E2" s="2811"/>
      <c r="F2" s="653"/>
    </row>
    <row r="3" spans="1:6" ht="15" customHeight="1" thickBot="1">
      <c r="A3" s="2812"/>
      <c r="B3" s="2812"/>
      <c r="C3" s="2812"/>
      <c r="D3" s="2812"/>
      <c r="E3" s="2812"/>
      <c r="F3" s="2812"/>
    </row>
    <row r="4" spans="1:6" ht="27.75" customHeight="1" thickBot="1">
      <c r="A4" s="654" t="s">
        <v>6</v>
      </c>
      <c r="B4" s="2813" t="s">
        <v>1030</v>
      </c>
      <c r="C4" s="2813"/>
      <c r="D4" s="2813"/>
      <c r="E4" s="2813"/>
    </row>
    <row r="5" spans="1:6" ht="15" customHeight="1" thickBot="1">
      <c r="A5" s="654" t="s">
        <v>8</v>
      </c>
      <c r="B5" s="2814" t="s">
        <v>922</v>
      </c>
      <c r="C5" s="2815"/>
      <c r="D5" s="2815"/>
      <c r="E5" s="2816"/>
    </row>
    <row r="6" spans="1:6" ht="28.5" customHeight="1" thickBot="1">
      <c r="A6" s="654" t="s">
        <v>10</v>
      </c>
      <c r="B6" s="2803" t="s">
        <v>580</v>
      </c>
      <c r="C6" s="2804"/>
      <c r="D6" s="2804"/>
      <c r="E6" s="2805"/>
    </row>
    <row r="7" spans="1:6" ht="15" customHeight="1" thickBot="1">
      <c r="A7" s="2819" t="s">
        <v>12</v>
      </c>
      <c r="B7" s="2820"/>
      <c r="C7" s="2820"/>
      <c r="D7" s="2820"/>
      <c r="E7" s="2821"/>
    </row>
    <row r="8" spans="1:6" ht="15" customHeight="1" thickBot="1">
      <c r="A8" s="2822" t="s">
        <v>1031</v>
      </c>
      <c r="B8" s="2823"/>
      <c r="C8" s="2823"/>
      <c r="D8" s="2823"/>
      <c r="E8" s="2824"/>
    </row>
    <row r="9" spans="1:6" ht="15" customHeight="1" thickBot="1">
      <c r="A9" s="2822"/>
      <c r="B9" s="2823"/>
      <c r="C9" s="2823"/>
      <c r="D9" s="2823"/>
      <c r="E9" s="2824"/>
    </row>
    <row r="10" spans="1:6" ht="65.25" customHeight="1" thickBot="1">
      <c r="A10" s="2822"/>
      <c r="B10" s="2823"/>
      <c r="C10" s="2823"/>
      <c r="D10" s="2823"/>
      <c r="E10" s="2824"/>
    </row>
    <row r="11" spans="1:6" s="658" customFormat="1" ht="46.5" customHeight="1" thickBot="1">
      <c r="A11" s="656" t="s">
        <v>14</v>
      </c>
      <c r="B11" s="2825" t="s">
        <v>1032</v>
      </c>
      <c r="C11" s="2826"/>
      <c r="D11" s="2826"/>
      <c r="E11" s="2827"/>
      <c r="F11" s="657"/>
    </row>
    <row r="12" spans="1:6" ht="15" customHeight="1">
      <c r="A12" s="2817" t="s">
        <v>209</v>
      </c>
      <c r="B12" s="659">
        <v>2023</v>
      </c>
      <c r="C12" s="659">
        <v>2024</v>
      </c>
      <c r="D12" s="659">
        <v>2025</v>
      </c>
      <c r="E12" s="659">
        <v>2026</v>
      </c>
    </row>
    <row r="13" spans="1:6" ht="9.75" customHeight="1" thickBot="1">
      <c r="A13" s="2818"/>
      <c r="B13" s="661" t="s">
        <v>22</v>
      </c>
      <c r="C13" s="661" t="s">
        <v>23</v>
      </c>
      <c r="D13" s="661" t="s">
        <v>23</v>
      </c>
      <c r="E13" s="661" t="s">
        <v>23</v>
      </c>
    </row>
    <row r="14" spans="1:6" ht="37.5" customHeight="1" thickBot="1">
      <c r="A14" s="662" t="s">
        <v>1033</v>
      </c>
      <c r="B14" s="663">
        <v>288</v>
      </c>
      <c r="C14" s="664">
        <v>600</v>
      </c>
      <c r="D14" s="664">
        <v>720</v>
      </c>
      <c r="E14" s="664">
        <v>720</v>
      </c>
    </row>
    <row r="15" spans="1:6" ht="33.75" customHeight="1" thickBot="1">
      <c r="A15" s="662" t="s">
        <v>1034</v>
      </c>
      <c r="B15" s="665">
        <v>204</v>
      </c>
      <c r="C15" s="665">
        <v>480</v>
      </c>
      <c r="D15" s="665">
        <v>480</v>
      </c>
      <c r="E15" s="665">
        <v>480</v>
      </c>
    </row>
    <row r="16" spans="1:6" ht="34.5" customHeight="1" thickBot="1">
      <c r="A16" s="662" t="s">
        <v>1035</v>
      </c>
      <c r="B16" s="665">
        <v>2</v>
      </c>
      <c r="C16" s="665">
        <v>48</v>
      </c>
      <c r="D16" s="665">
        <v>48</v>
      </c>
      <c r="E16" s="665">
        <v>48</v>
      </c>
    </row>
    <row r="17" spans="1:5" ht="21" customHeight="1" thickBot="1">
      <c r="A17" s="666" t="s">
        <v>1036</v>
      </c>
      <c r="B17" s="664">
        <v>0</v>
      </c>
      <c r="C17" s="664">
        <v>0</v>
      </c>
      <c r="D17" s="664">
        <v>0</v>
      </c>
      <c r="E17" s="664">
        <v>0</v>
      </c>
    </row>
    <row r="18" spans="1:5" ht="19.5" customHeight="1" thickBot="1">
      <c r="A18" s="666" t="s">
        <v>1037</v>
      </c>
      <c r="B18" s="665">
        <v>0</v>
      </c>
      <c r="C18" s="665">
        <v>0</v>
      </c>
      <c r="D18" s="665">
        <v>0</v>
      </c>
      <c r="E18" s="665">
        <v>0</v>
      </c>
    </row>
    <row r="19" spans="1:5" ht="45.75" customHeight="1" thickBot="1">
      <c r="A19" s="662" t="s">
        <v>1038</v>
      </c>
      <c r="B19" s="665">
        <v>27</v>
      </c>
      <c r="C19" s="665">
        <v>120</v>
      </c>
      <c r="D19" s="665">
        <v>120</v>
      </c>
      <c r="E19" s="665">
        <v>120</v>
      </c>
    </row>
    <row r="20" spans="1:5" ht="27" customHeight="1" thickBot="1">
      <c r="A20" s="662" t="s">
        <v>1039</v>
      </c>
      <c r="B20" s="664">
        <v>0</v>
      </c>
      <c r="C20" s="664">
        <v>0</v>
      </c>
      <c r="D20" s="664">
        <v>0</v>
      </c>
      <c r="E20" s="664">
        <v>0</v>
      </c>
    </row>
    <row r="21" spans="1:5" ht="20.25" customHeight="1" thickBot="1">
      <c r="A21" s="662" t="s">
        <v>1040</v>
      </c>
      <c r="B21" s="664">
        <v>0</v>
      </c>
      <c r="C21" s="664">
        <v>0</v>
      </c>
      <c r="D21" s="664">
        <v>0</v>
      </c>
      <c r="E21" s="664">
        <v>0</v>
      </c>
    </row>
    <row r="22" spans="1:5" ht="20.25" customHeight="1" thickBot="1">
      <c r="A22" s="662" t="s">
        <v>1041</v>
      </c>
      <c r="B22" s="664">
        <v>0</v>
      </c>
      <c r="C22" s="664">
        <v>0</v>
      </c>
      <c r="D22" s="664">
        <v>0</v>
      </c>
      <c r="E22" s="664">
        <v>0</v>
      </c>
    </row>
    <row r="23" spans="1:5" ht="15" customHeight="1" thickBot="1">
      <c r="A23" s="666"/>
      <c r="B23" s="665"/>
      <c r="C23" s="667"/>
      <c r="D23" s="667"/>
      <c r="E23" s="667"/>
    </row>
    <row r="24" spans="1:5" ht="78.75" customHeight="1" thickBot="1">
      <c r="A24" s="668" t="s">
        <v>588</v>
      </c>
      <c r="B24" s="2828" t="s">
        <v>1042</v>
      </c>
      <c r="C24" s="2829"/>
      <c r="D24" s="2829"/>
      <c r="E24" s="2830"/>
    </row>
    <row r="25" spans="1:5" ht="15" customHeight="1" thickBot="1">
      <c r="A25" s="2831" t="s">
        <v>590</v>
      </c>
      <c r="B25" s="2832"/>
      <c r="C25" s="2832"/>
      <c r="D25" s="2832"/>
      <c r="E25" s="2833"/>
    </row>
    <row r="26" spans="1:5" ht="19.5" customHeight="1" thickBot="1">
      <c r="A26" s="669" t="s">
        <v>853</v>
      </c>
      <c r="B26" s="670" t="s">
        <v>680</v>
      </c>
      <c r="C26" s="671" t="s">
        <v>681</v>
      </c>
      <c r="D26" s="671" t="s">
        <v>681</v>
      </c>
      <c r="E26" s="671" t="s">
        <v>681</v>
      </c>
    </row>
    <row r="27" spans="1:5" ht="37.5" customHeight="1" thickBot="1">
      <c r="A27" s="669" t="s">
        <v>1043</v>
      </c>
      <c r="B27" s="671">
        <v>0.5</v>
      </c>
      <c r="C27" s="671">
        <v>0.9</v>
      </c>
      <c r="D27" s="671">
        <v>0.9</v>
      </c>
      <c r="E27" s="671">
        <v>0.9</v>
      </c>
    </row>
    <row r="28" spans="1:5" ht="39.75" customHeight="1" thickBot="1">
      <c r="A28" s="2834" t="s">
        <v>595</v>
      </c>
      <c r="B28" s="2835"/>
      <c r="C28" s="2835"/>
      <c r="D28" s="2835"/>
      <c r="E28" s="2836"/>
    </row>
    <row r="29" spans="1:5" ht="15" customHeight="1" thickBot="1">
      <c r="A29" s="2837" t="s">
        <v>596</v>
      </c>
      <c r="B29" s="2838"/>
      <c r="C29" s="2838"/>
      <c r="D29" s="2838"/>
      <c r="E29" s="2839"/>
    </row>
    <row r="30" spans="1:5" ht="18.75" customHeight="1" thickBot="1">
      <c r="A30" s="672" t="s">
        <v>597</v>
      </c>
      <c r="B30" s="2831" t="s">
        <v>1044</v>
      </c>
      <c r="C30" s="2840"/>
      <c r="D30" s="2840"/>
      <c r="E30" s="2841"/>
    </row>
    <row r="31" spans="1:5" ht="34.5" customHeight="1" thickBot="1">
      <c r="A31" s="674" t="s">
        <v>599</v>
      </c>
      <c r="B31" s="2842" t="s">
        <v>1045</v>
      </c>
      <c r="C31" s="2843"/>
      <c r="D31" s="2843"/>
      <c r="E31" s="2844"/>
    </row>
    <row r="32" spans="1:5" ht="15" customHeight="1" thickBot="1">
      <c r="A32" s="674" t="s">
        <v>21</v>
      </c>
      <c r="B32" s="2845" t="s">
        <v>1046</v>
      </c>
      <c r="C32" s="2846"/>
      <c r="D32" s="2846"/>
      <c r="E32" s="2847"/>
    </row>
    <row r="33" spans="1:5" ht="15" customHeight="1">
      <c r="A33" s="2817"/>
      <c r="B33" s="659">
        <v>2023</v>
      </c>
      <c r="C33" s="659">
        <v>2024</v>
      </c>
      <c r="D33" s="659">
        <v>2025</v>
      </c>
      <c r="E33" s="659">
        <v>2026</v>
      </c>
    </row>
    <row r="34" spans="1:5" ht="15" customHeight="1" thickBot="1">
      <c r="A34" s="2818"/>
      <c r="B34" s="661" t="s">
        <v>22</v>
      </c>
      <c r="C34" s="661" t="s">
        <v>23</v>
      </c>
      <c r="D34" s="661" t="s">
        <v>23</v>
      </c>
      <c r="E34" s="661" t="s">
        <v>23</v>
      </c>
    </row>
    <row r="35" spans="1:5" ht="15" customHeight="1" thickBot="1">
      <c r="A35" s="674" t="s">
        <v>33</v>
      </c>
      <c r="B35" s="663">
        <v>288</v>
      </c>
      <c r="C35" s="664">
        <v>600</v>
      </c>
      <c r="D35" s="664">
        <v>720</v>
      </c>
      <c r="E35" s="664">
        <v>720</v>
      </c>
    </row>
    <row r="36" spans="1:5" ht="15" customHeight="1" thickBot="1">
      <c r="A36" s="674" t="s">
        <v>602</v>
      </c>
      <c r="B36" s="663">
        <f>B65</f>
        <v>112673</v>
      </c>
      <c r="C36" s="663">
        <f t="shared" ref="C36:E36" si="0">C65</f>
        <v>126310</v>
      </c>
      <c r="D36" s="663">
        <f t="shared" si="0"/>
        <v>133575</v>
      </c>
      <c r="E36" s="663">
        <f t="shared" si="0"/>
        <v>134183</v>
      </c>
    </row>
    <row r="37" spans="1:5" ht="15" customHeight="1" thickBot="1">
      <c r="A37" s="674" t="s">
        <v>603</v>
      </c>
      <c r="B37" s="663">
        <v>115</v>
      </c>
      <c r="C37" s="663">
        <f t="shared" ref="C37:E37" si="1">C36/C35</f>
        <v>210.51666666666668</v>
      </c>
      <c r="D37" s="663">
        <f t="shared" si="1"/>
        <v>185.52083333333334</v>
      </c>
      <c r="E37" s="663">
        <f t="shared" si="1"/>
        <v>186.36527777777778</v>
      </c>
    </row>
    <row r="38" spans="1:5" ht="15" customHeight="1" thickBot="1">
      <c r="A38" s="674" t="s">
        <v>604</v>
      </c>
      <c r="B38" s="660" t="s">
        <v>627</v>
      </c>
      <c r="C38" s="675">
        <f>C35/B35-1</f>
        <v>1.0833333333333335</v>
      </c>
      <c r="D38" s="675">
        <f t="shared" ref="D38:E40" si="2">D35/C35-1</f>
        <v>0.19999999999999996</v>
      </c>
      <c r="E38" s="675">
        <f t="shared" si="2"/>
        <v>0</v>
      </c>
    </row>
    <row r="39" spans="1:5" ht="15" customHeight="1" thickBot="1">
      <c r="A39" s="674" t="s">
        <v>605</v>
      </c>
      <c r="B39" s="660" t="s">
        <v>627</v>
      </c>
      <c r="C39" s="675">
        <f>C36/B36-1</f>
        <v>0.12103165798372273</v>
      </c>
      <c r="D39" s="675">
        <f t="shared" si="2"/>
        <v>5.7517219539228837E-2</v>
      </c>
      <c r="E39" s="675">
        <f t="shared" si="2"/>
        <v>4.5517499532097272E-3</v>
      </c>
    </row>
    <row r="40" spans="1:5" ht="15" customHeight="1" thickBot="1">
      <c r="A40" s="674" t="s">
        <v>47</v>
      </c>
      <c r="B40" s="660" t="s">
        <v>627</v>
      </c>
      <c r="C40" s="675">
        <f>C37/B37-1</f>
        <v>0.83057971014492771</v>
      </c>
      <c r="D40" s="675">
        <f t="shared" si="2"/>
        <v>-0.11873565038397593</v>
      </c>
      <c r="E40" s="675">
        <f t="shared" si="2"/>
        <v>4.5517499532097272E-3</v>
      </c>
    </row>
    <row r="41" spans="1:5" ht="15" customHeight="1" thickBot="1">
      <c r="A41" s="2848" t="s">
        <v>606</v>
      </c>
      <c r="B41" s="2849"/>
      <c r="C41" s="2849"/>
      <c r="D41" s="2849"/>
      <c r="E41" s="2850"/>
    </row>
    <row r="42" spans="1:5" ht="15" customHeight="1">
      <c r="A42" s="2817"/>
      <c r="B42" s="659">
        <v>2023</v>
      </c>
      <c r="C42" s="659">
        <v>2024</v>
      </c>
      <c r="D42" s="659">
        <v>2025</v>
      </c>
      <c r="E42" s="659">
        <v>2026</v>
      </c>
    </row>
    <row r="43" spans="1:5" ht="15" customHeight="1" thickBot="1">
      <c r="A43" s="2818"/>
      <c r="B43" s="661" t="s">
        <v>22</v>
      </c>
      <c r="C43" s="661" t="s">
        <v>23</v>
      </c>
      <c r="D43" s="661" t="s">
        <v>23</v>
      </c>
      <c r="E43" s="661" t="s">
        <v>23</v>
      </c>
    </row>
    <row r="44" spans="1:5" ht="15" customHeight="1" thickBot="1">
      <c r="A44" s="676" t="s">
        <v>607</v>
      </c>
      <c r="B44" s="677">
        <f>SUM(B45)</f>
        <v>79902</v>
      </c>
      <c r="C44" s="677">
        <f t="shared" ref="C44:E44" si="3">SUM(C45)</f>
        <v>91521</v>
      </c>
      <c r="D44" s="677">
        <f t="shared" si="3"/>
        <v>98521</v>
      </c>
      <c r="E44" s="677">
        <f t="shared" si="3"/>
        <v>98521</v>
      </c>
    </row>
    <row r="45" spans="1:5" ht="15" customHeight="1" thickBot="1">
      <c r="A45" s="678" t="s">
        <v>608</v>
      </c>
      <c r="B45" s="679">
        <v>79902</v>
      </c>
      <c r="C45" s="679">
        <v>91521</v>
      </c>
      <c r="D45" s="679">
        <v>98521</v>
      </c>
      <c r="E45" s="679">
        <v>98521</v>
      </c>
    </row>
    <row r="46" spans="1:5" ht="15" customHeight="1" thickBot="1">
      <c r="A46" s="678" t="s">
        <v>609</v>
      </c>
      <c r="B46" s="680"/>
      <c r="C46" s="681"/>
      <c r="D46" s="681"/>
      <c r="E46" s="681"/>
    </row>
    <row r="47" spans="1:5" ht="22.5" customHeight="1" thickBot="1">
      <c r="A47" s="676" t="s">
        <v>610</v>
      </c>
      <c r="B47" s="677">
        <f>SUM(B48)</f>
        <v>12571</v>
      </c>
      <c r="C47" s="677">
        <f t="shared" ref="C47:E47" si="4">SUM(C48)</f>
        <v>14985</v>
      </c>
      <c r="D47" s="677">
        <f t="shared" si="4"/>
        <v>14985</v>
      </c>
      <c r="E47" s="677">
        <f t="shared" si="4"/>
        <v>14985</v>
      </c>
    </row>
    <row r="48" spans="1:5" ht="15" customHeight="1" thickBot="1">
      <c r="A48" s="678" t="s">
        <v>608</v>
      </c>
      <c r="B48" s="683">
        <v>12571</v>
      </c>
      <c r="C48" s="683">
        <v>14985</v>
      </c>
      <c r="D48" s="683">
        <v>14985</v>
      </c>
      <c r="E48" s="683">
        <v>14985</v>
      </c>
    </row>
    <row r="49" spans="1:7" ht="15" customHeight="1" thickBot="1">
      <c r="A49" s="678" t="s">
        <v>609</v>
      </c>
      <c r="B49" s="680"/>
      <c r="C49" s="677"/>
      <c r="D49" s="677"/>
      <c r="E49" s="677"/>
    </row>
    <row r="50" spans="1:7" ht="15" customHeight="1" thickBot="1">
      <c r="A50" s="676" t="s">
        <v>611</v>
      </c>
      <c r="B50" s="680">
        <f>SUM(B51)</f>
        <v>20000</v>
      </c>
      <c r="C50" s="680">
        <f>SUM(C51)</f>
        <v>19804</v>
      </c>
      <c r="D50" s="680">
        <f t="shared" ref="D50:E50" si="5">SUM(D51)</f>
        <v>20069</v>
      </c>
      <c r="E50" s="680">
        <f t="shared" si="5"/>
        <v>20677</v>
      </c>
    </row>
    <row r="51" spans="1:7" ht="15" customHeight="1" thickBot="1">
      <c r="A51" s="678" t="s">
        <v>608</v>
      </c>
      <c r="B51" s="679">
        <v>20000</v>
      </c>
      <c r="C51" s="683">
        <v>19804</v>
      </c>
      <c r="D51" s="683">
        <v>20069</v>
      </c>
      <c r="E51" s="683">
        <v>20677</v>
      </c>
      <c r="G51" s="684"/>
    </row>
    <row r="52" spans="1:7" ht="15" customHeight="1" thickBot="1">
      <c r="A52" s="678" t="s">
        <v>609</v>
      </c>
      <c r="B52" s="680"/>
      <c r="C52" s="677"/>
      <c r="D52" s="677"/>
      <c r="E52" s="677"/>
    </row>
    <row r="53" spans="1:7" ht="15" customHeight="1" thickBot="1">
      <c r="A53" s="676" t="s">
        <v>612</v>
      </c>
      <c r="B53" s="680"/>
      <c r="C53" s="677"/>
      <c r="D53" s="677"/>
      <c r="E53" s="677"/>
      <c r="G53" s="685"/>
    </row>
    <row r="54" spans="1:7" ht="15" customHeight="1" thickBot="1">
      <c r="A54" s="678" t="s">
        <v>608</v>
      </c>
      <c r="B54" s="680"/>
      <c r="C54" s="677"/>
      <c r="D54" s="677"/>
      <c r="E54" s="677"/>
    </row>
    <row r="55" spans="1:7" ht="15" customHeight="1" thickBot="1">
      <c r="A55" s="678" t="s">
        <v>609</v>
      </c>
      <c r="B55" s="680"/>
      <c r="C55" s="677"/>
      <c r="D55" s="677"/>
      <c r="E55" s="677"/>
    </row>
    <row r="56" spans="1:7" ht="15" customHeight="1" thickBot="1">
      <c r="A56" s="676" t="s">
        <v>613</v>
      </c>
      <c r="B56" s="680"/>
      <c r="C56" s="677"/>
      <c r="D56" s="677"/>
      <c r="E56" s="677"/>
    </row>
    <row r="57" spans="1:7" ht="15" customHeight="1" thickBot="1">
      <c r="A57" s="678" t="s">
        <v>608</v>
      </c>
      <c r="B57" s="680"/>
      <c r="C57" s="677"/>
      <c r="D57" s="677"/>
      <c r="E57" s="677"/>
    </row>
    <row r="58" spans="1:7" ht="15" customHeight="1" thickBot="1">
      <c r="A58" s="678" t="s">
        <v>609</v>
      </c>
      <c r="B58" s="680"/>
      <c r="C58" s="677"/>
      <c r="D58" s="677"/>
      <c r="E58" s="677"/>
    </row>
    <row r="59" spans="1:7" ht="15" customHeight="1" thickBot="1">
      <c r="A59" s="676" t="s">
        <v>614</v>
      </c>
      <c r="B59" s="680">
        <v>0</v>
      </c>
      <c r="C59" s="677">
        <v>0</v>
      </c>
      <c r="D59" s="677">
        <v>0</v>
      </c>
      <c r="E59" s="677">
        <v>0</v>
      </c>
    </row>
    <row r="60" spans="1:7" ht="15" customHeight="1" thickBot="1">
      <c r="A60" s="678" t="s">
        <v>608</v>
      </c>
      <c r="B60" s="680"/>
      <c r="C60" s="677"/>
      <c r="D60" s="677"/>
      <c r="E60" s="677"/>
    </row>
    <row r="61" spans="1:7" ht="15" customHeight="1" thickBot="1">
      <c r="A61" s="678" t="s">
        <v>609</v>
      </c>
      <c r="B61" s="680"/>
      <c r="C61" s="677"/>
      <c r="D61" s="677"/>
      <c r="E61" s="677"/>
    </row>
    <row r="62" spans="1:7" ht="24.75" customHeight="1" thickBot="1">
      <c r="A62" s="676" t="s">
        <v>615</v>
      </c>
      <c r="B62" s="680">
        <f>B63</f>
        <v>200</v>
      </c>
      <c r="C62" s="677">
        <v>0</v>
      </c>
      <c r="D62" s="677">
        <v>0</v>
      </c>
      <c r="E62" s="677">
        <v>0</v>
      </c>
    </row>
    <row r="63" spans="1:7" ht="15" customHeight="1" thickBot="1">
      <c r="A63" s="678" t="s">
        <v>608</v>
      </c>
      <c r="B63" s="680">
        <v>200</v>
      </c>
      <c r="C63" s="686"/>
      <c r="D63" s="686"/>
      <c r="E63" s="686"/>
    </row>
    <row r="64" spans="1:7" ht="15" customHeight="1" thickBot="1">
      <c r="A64" s="678" t="s">
        <v>609</v>
      </c>
      <c r="B64" s="680"/>
      <c r="C64" s="687"/>
      <c r="D64" s="686"/>
      <c r="E64" s="686"/>
    </row>
    <row r="65" spans="1:5" ht="15" customHeight="1" thickBot="1">
      <c r="A65" s="688" t="s">
        <v>616</v>
      </c>
      <c r="B65" s="680">
        <f>B62+B59+B56+B53+B50+B47+B44</f>
        <v>112673</v>
      </c>
      <c r="C65" s="680">
        <f t="shared" ref="C65" si="6">C62+C59+C56+C53+C50+C47+C44</f>
        <v>126310</v>
      </c>
      <c r="D65" s="680">
        <f>D62+D59+D56+D53+D50+D47+D44</f>
        <v>133575</v>
      </c>
      <c r="E65" s="680">
        <f t="shared" ref="E65" si="7">E62+E59+E56+E53+E50+E47+E44</f>
        <v>134183</v>
      </c>
    </row>
    <row r="66" spans="1:5" ht="15" customHeight="1" thickBot="1">
      <c r="A66" s="689" t="s">
        <v>617</v>
      </c>
      <c r="B66" s="690">
        <f>IF(B65-B36=0,0,"Error")</f>
        <v>0</v>
      </c>
      <c r="C66" s="690">
        <f>IF(C65-C36=0,0,"Error")</f>
        <v>0</v>
      </c>
      <c r="D66" s="690">
        <f>IF(D65-D36=0,0,"Error")</f>
        <v>0</v>
      </c>
      <c r="E66" s="690">
        <f>IF(E65-E36=0,0,"Error")</f>
        <v>0</v>
      </c>
    </row>
    <row r="67" spans="1:5" ht="23.25" customHeight="1" thickBot="1">
      <c r="A67" s="723" t="s">
        <v>873</v>
      </c>
      <c r="B67" s="2851" t="s">
        <v>1047</v>
      </c>
      <c r="C67" s="2840"/>
      <c r="D67" s="2840"/>
      <c r="E67" s="2841"/>
    </row>
    <row r="68" spans="1:5" ht="30.75" customHeight="1" thickBot="1">
      <c r="A68" s="674" t="s">
        <v>599</v>
      </c>
      <c r="B68" s="2842" t="s">
        <v>1048</v>
      </c>
      <c r="C68" s="2843"/>
      <c r="D68" s="2843"/>
      <c r="E68" s="2844"/>
    </row>
    <row r="69" spans="1:5" ht="15" customHeight="1" thickBot="1">
      <c r="A69" s="674" t="s">
        <v>21</v>
      </c>
      <c r="B69" s="2845" t="s">
        <v>1049</v>
      </c>
      <c r="C69" s="2846"/>
      <c r="D69" s="2846"/>
      <c r="E69" s="2847"/>
    </row>
    <row r="70" spans="1:5" ht="15" customHeight="1">
      <c r="A70" s="2817"/>
      <c r="B70" s="659">
        <v>2023</v>
      </c>
      <c r="C70" s="659">
        <v>2024</v>
      </c>
      <c r="D70" s="659">
        <v>2025</v>
      </c>
      <c r="E70" s="659">
        <v>2026</v>
      </c>
    </row>
    <row r="71" spans="1:5" ht="15" customHeight="1" thickBot="1">
      <c r="A71" s="2818"/>
      <c r="B71" s="661" t="s">
        <v>22</v>
      </c>
      <c r="C71" s="661" t="s">
        <v>23</v>
      </c>
      <c r="D71" s="661" t="s">
        <v>23</v>
      </c>
      <c r="E71" s="661" t="s">
        <v>23</v>
      </c>
    </row>
    <row r="72" spans="1:5" ht="15" customHeight="1" thickBot="1">
      <c r="A72" s="674" t="s">
        <v>33</v>
      </c>
      <c r="B72" s="665">
        <v>204</v>
      </c>
      <c r="C72" s="665">
        <v>480</v>
      </c>
      <c r="D72" s="665">
        <v>480</v>
      </c>
      <c r="E72" s="665">
        <v>480</v>
      </c>
    </row>
    <row r="73" spans="1:5" ht="15" customHeight="1" thickBot="1">
      <c r="A73" s="674" t="s">
        <v>602</v>
      </c>
      <c r="B73" s="663">
        <f t="shared" ref="B73:E73" si="8">B102</f>
        <v>14000</v>
      </c>
      <c r="C73" s="663">
        <f t="shared" si="8"/>
        <v>14082</v>
      </c>
      <c r="D73" s="663">
        <f t="shared" si="8"/>
        <v>14272</v>
      </c>
      <c r="E73" s="663">
        <f t="shared" si="8"/>
        <v>14703</v>
      </c>
    </row>
    <row r="74" spans="1:5" ht="15" customHeight="1" thickBot="1">
      <c r="A74" s="674" t="s">
        <v>603</v>
      </c>
      <c r="B74" s="663">
        <f>B73/B72</f>
        <v>68.627450980392155</v>
      </c>
      <c r="C74" s="663">
        <v>10</v>
      </c>
      <c r="D74" s="663">
        <f>D73/D72</f>
        <v>29.733333333333334</v>
      </c>
      <c r="E74" s="663">
        <f>E73/E72</f>
        <v>30.631250000000001</v>
      </c>
    </row>
    <row r="75" spans="1:5" ht="15" customHeight="1" thickBot="1">
      <c r="A75" s="674" t="s">
        <v>604</v>
      </c>
      <c r="B75" s="660"/>
      <c r="C75" s="675">
        <f>C72/B72-1</f>
        <v>1.3529411764705883</v>
      </c>
      <c r="D75" s="675">
        <f>D72/C72-1</f>
        <v>0</v>
      </c>
      <c r="E75" s="675">
        <f>E72/D72-1</f>
        <v>0</v>
      </c>
    </row>
    <row r="76" spans="1:5" ht="15" customHeight="1" thickBot="1">
      <c r="A76" s="674" t="s">
        <v>605</v>
      </c>
      <c r="B76" s="660"/>
      <c r="C76" s="675">
        <f>C73/B73-1</f>
        <v>5.857142857142783E-3</v>
      </c>
      <c r="D76" s="675">
        <f t="shared" ref="D76:E77" si="9">D73/C73-1</f>
        <v>1.3492401647493324E-2</v>
      </c>
      <c r="E76" s="675">
        <f t="shared" si="9"/>
        <v>3.0198991031390232E-2</v>
      </c>
    </row>
    <row r="77" spans="1:5" ht="15" customHeight="1" thickBot="1">
      <c r="A77" s="674" t="s">
        <v>47</v>
      </c>
      <c r="B77" s="660"/>
      <c r="C77" s="675">
        <f>C74/B74-1</f>
        <v>-0.85428571428571431</v>
      </c>
      <c r="D77" s="675">
        <f t="shared" si="9"/>
        <v>1.9733333333333336</v>
      </c>
      <c r="E77" s="675">
        <f t="shared" si="9"/>
        <v>3.0198991031390232E-2</v>
      </c>
    </row>
    <row r="78" spans="1:5" ht="15" customHeight="1" thickBot="1">
      <c r="A78" s="2848" t="s">
        <v>1050</v>
      </c>
      <c r="B78" s="2849"/>
      <c r="C78" s="2849"/>
      <c r="D78" s="2849"/>
      <c r="E78" s="2850"/>
    </row>
    <row r="79" spans="1:5" ht="15" customHeight="1">
      <c r="A79" s="2817"/>
      <c r="B79" s="659">
        <v>2023</v>
      </c>
      <c r="C79" s="659">
        <v>2024</v>
      </c>
      <c r="D79" s="659">
        <v>2025</v>
      </c>
      <c r="E79" s="659">
        <v>2026</v>
      </c>
    </row>
    <row r="80" spans="1:5" ht="15" customHeight="1" thickBot="1">
      <c r="A80" s="2818"/>
      <c r="B80" s="661" t="s">
        <v>22</v>
      </c>
      <c r="C80" s="661" t="s">
        <v>23</v>
      </c>
      <c r="D80" s="661" t="s">
        <v>23</v>
      </c>
      <c r="E80" s="661" t="s">
        <v>23</v>
      </c>
    </row>
    <row r="81" spans="1:5" ht="15" customHeight="1" thickBot="1">
      <c r="A81" s="676" t="s">
        <v>607</v>
      </c>
      <c r="B81" s="677">
        <v>0</v>
      </c>
      <c r="C81" s="677">
        <v>0</v>
      </c>
      <c r="D81" s="677">
        <v>0</v>
      </c>
      <c r="E81" s="677">
        <v>0</v>
      </c>
    </row>
    <row r="82" spans="1:5" ht="15" customHeight="1" thickBot="1">
      <c r="A82" s="678" t="s">
        <v>608</v>
      </c>
      <c r="B82" s="680"/>
      <c r="C82" s="681"/>
      <c r="D82" s="681"/>
      <c r="E82" s="681"/>
    </row>
    <row r="83" spans="1:5" ht="15" customHeight="1" thickBot="1">
      <c r="A83" s="678" t="s">
        <v>609</v>
      </c>
      <c r="B83" s="680"/>
      <c r="C83" s="681"/>
      <c r="D83" s="681"/>
      <c r="E83" s="681"/>
    </row>
    <row r="84" spans="1:5" ht="23.25" customHeight="1" thickBot="1">
      <c r="A84" s="676" t="s">
        <v>610</v>
      </c>
      <c r="B84" s="677">
        <v>0</v>
      </c>
      <c r="C84" s="677">
        <v>0</v>
      </c>
      <c r="D84" s="677">
        <v>0</v>
      </c>
      <c r="E84" s="677">
        <v>0</v>
      </c>
    </row>
    <row r="85" spans="1:5" ht="15" customHeight="1" thickBot="1">
      <c r="A85" s="678" t="s">
        <v>608</v>
      </c>
      <c r="B85" s="680"/>
      <c r="C85" s="677"/>
      <c r="D85" s="677"/>
      <c r="E85" s="677"/>
    </row>
    <row r="86" spans="1:5" ht="15" customHeight="1" thickBot="1">
      <c r="A86" s="678" t="s">
        <v>609</v>
      </c>
      <c r="B86" s="680"/>
      <c r="C86" s="677"/>
      <c r="D86" s="677"/>
      <c r="E86" s="677"/>
    </row>
    <row r="87" spans="1:5" ht="15" customHeight="1" thickBot="1">
      <c r="A87" s="676" t="s">
        <v>611</v>
      </c>
      <c r="B87" s="680">
        <f>B88</f>
        <v>14000</v>
      </c>
      <c r="C87" s="680">
        <f t="shared" ref="C87:E87" si="10">C88</f>
        <v>14082</v>
      </c>
      <c r="D87" s="680">
        <f t="shared" si="10"/>
        <v>14272</v>
      </c>
      <c r="E87" s="680">
        <f t="shared" si="10"/>
        <v>14703</v>
      </c>
    </row>
    <row r="88" spans="1:5" ht="15" customHeight="1" thickBot="1">
      <c r="A88" s="678" t="s">
        <v>608</v>
      </c>
      <c r="B88" s="679">
        <v>14000</v>
      </c>
      <c r="C88" s="680">
        <v>14082</v>
      </c>
      <c r="D88" s="680">
        <v>14272</v>
      </c>
      <c r="E88" s="680">
        <v>14703</v>
      </c>
    </row>
    <row r="89" spans="1:5" ht="15" customHeight="1" thickBot="1">
      <c r="A89" s="678" t="s">
        <v>609</v>
      </c>
      <c r="B89" s="680"/>
      <c r="C89" s="677"/>
      <c r="D89" s="677"/>
      <c r="E89" s="677"/>
    </row>
    <row r="90" spans="1:5" ht="15" customHeight="1" thickBot="1">
      <c r="A90" s="676" t="s">
        <v>612</v>
      </c>
      <c r="B90" s="680"/>
      <c r="C90" s="677"/>
      <c r="D90" s="677"/>
      <c r="E90" s="677"/>
    </row>
    <row r="91" spans="1:5" ht="15" customHeight="1" thickBot="1">
      <c r="A91" s="678" t="s">
        <v>608</v>
      </c>
      <c r="B91" s="680"/>
      <c r="C91" s="677"/>
      <c r="D91" s="677"/>
      <c r="E91" s="677"/>
    </row>
    <row r="92" spans="1:5" ht="15" customHeight="1" thickBot="1">
      <c r="A92" s="678" t="s">
        <v>609</v>
      </c>
      <c r="B92" s="680"/>
      <c r="C92" s="677"/>
      <c r="D92" s="677"/>
      <c r="E92" s="677"/>
    </row>
    <row r="93" spans="1:5" ht="15" customHeight="1" thickBot="1">
      <c r="A93" s="676" t="s">
        <v>613</v>
      </c>
      <c r="B93" s="680"/>
      <c r="C93" s="677"/>
      <c r="D93" s="677"/>
      <c r="E93" s="677"/>
    </row>
    <row r="94" spans="1:5" ht="15" customHeight="1" thickBot="1">
      <c r="A94" s="678" t="s">
        <v>608</v>
      </c>
      <c r="B94" s="680"/>
      <c r="C94" s="677"/>
      <c r="D94" s="677"/>
      <c r="E94" s="677"/>
    </row>
    <row r="95" spans="1:5" ht="15" customHeight="1" thickBot="1">
      <c r="A95" s="678" t="s">
        <v>609</v>
      </c>
      <c r="B95" s="680"/>
      <c r="C95" s="677"/>
      <c r="D95" s="677"/>
      <c r="E95" s="677"/>
    </row>
    <row r="96" spans="1:5" ht="15" customHeight="1" thickBot="1">
      <c r="A96" s="676" t="s">
        <v>614</v>
      </c>
      <c r="B96" s="680">
        <v>0</v>
      </c>
      <c r="C96" s="677">
        <v>0</v>
      </c>
      <c r="D96" s="677">
        <v>0</v>
      </c>
      <c r="E96" s="677">
        <v>0</v>
      </c>
    </row>
    <row r="97" spans="1:5" ht="15" customHeight="1" thickBot="1">
      <c r="A97" s="678" t="s">
        <v>608</v>
      </c>
      <c r="B97" s="680"/>
      <c r="C97" s="677"/>
      <c r="D97" s="677"/>
      <c r="E97" s="677"/>
    </row>
    <row r="98" spans="1:5" ht="15" customHeight="1" thickBot="1">
      <c r="A98" s="678" t="s">
        <v>609</v>
      </c>
      <c r="B98" s="680"/>
      <c r="C98" s="677"/>
      <c r="D98" s="677"/>
      <c r="E98" s="677"/>
    </row>
    <row r="99" spans="1:5" ht="15" customHeight="1" thickBot="1">
      <c r="A99" s="676" t="s">
        <v>615</v>
      </c>
      <c r="B99" s="680"/>
      <c r="C99" s="677"/>
      <c r="D99" s="677"/>
      <c r="E99" s="677"/>
    </row>
    <row r="100" spans="1:5" ht="15" customHeight="1" thickBot="1">
      <c r="A100" s="678" t="s">
        <v>608</v>
      </c>
      <c r="B100" s="680"/>
      <c r="C100" s="677"/>
      <c r="D100" s="677"/>
      <c r="E100" s="677"/>
    </row>
    <row r="101" spans="1:5" ht="15" customHeight="1" thickBot="1">
      <c r="A101" s="678" t="s">
        <v>609</v>
      </c>
      <c r="B101" s="680"/>
      <c r="C101" s="677"/>
      <c r="D101" s="677"/>
      <c r="E101" s="677"/>
    </row>
    <row r="102" spans="1:5" ht="15" customHeight="1" thickBot="1">
      <c r="A102" s="691" t="s">
        <v>660</v>
      </c>
      <c r="B102" s="680">
        <f>B99+B96+B93+B90+B87+B84+B81</f>
        <v>14000</v>
      </c>
      <c r="C102" s="680">
        <f>C99+C96+C93+C90+C87+C84+C81</f>
        <v>14082</v>
      </c>
      <c r="D102" s="680">
        <f t="shared" ref="D102:E102" si="11">D99+D96+D93+D90+D87+D84+D81</f>
        <v>14272</v>
      </c>
      <c r="E102" s="680">
        <f t="shared" si="11"/>
        <v>14703</v>
      </c>
    </row>
    <row r="103" spans="1:5" ht="15" customHeight="1" thickBot="1">
      <c r="A103" s="692" t="s">
        <v>617</v>
      </c>
      <c r="B103" s="690">
        <f>IF(B102-B73=0,0,"Error")</f>
        <v>0</v>
      </c>
      <c r="C103" s="690">
        <f>IF(C102-C73=0,0,"Error")</f>
        <v>0</v>
      </c>
      <c r="D103" s="690">
        <f>IF(D102-D73=0,0,"Error")</f>
        <v>0</v>
      </c>
      <c r="E103" s="690">
        <f>IF(E102-E73=0,0,"Error")</f>
        <v>0</v>
      </c>
    </row>
    <row r="104" spans="1:5" ht="15" customHeight="1" thickBot="1">
      <c r="A104" s="672" t="s">
        <v>663</v>
      </c>
      <c r="B104" s="2831" t="s">
        <v>1051</v>
      </c>
      <c r="C104" s="2840"/>
      <c r="D104" s="2840"/>
      <c r="E104" s="2841"/>
    </row>
    <row r="105" spans="1:5" ht="27" customHeight="1" thickBot="1">
      <c r="A105" s="674" t="s">
        <v>599</v>
      </c>
      <c r="B105" s="2842" t="s">
        <v>1052</v>
      </c>
      <c r="C105" s="2843"/>
      <c r="D105" s="2843"/>
      <c r="E105" s="2844"/>
    </row>
    <row r="106" spans="1:5" ht="15" customHeight="1" thickBot="1">
      <c r="A106" s="674" t="s">
        <v>21</v>
      </c>
      <c r="B106" s="2845" t="s">
        <v>1053</v>
      </c>
      <c r="C106" s="2846"/>
      <c r="D106" s="2846"/>
      <c r="E106" s="2847"/>
    </row>
    <row r="107" spans="1:5" ht="15" customHeight="1">
      <c r="A107" s="2817"/>
      <c r="B107" s="659">
        <v>2023</v>
      </c>
      <c r="C107" s="659">
        <v>2024</v>
      </c>
      <c r="D107" s="659">
        <v>2025</v>
      </c>
      <c r="E107" s="659">
        <v>2026</v>
      </c>
    </row>
    <row r="108" spans="1:5" ht="15" customHeight="1" thickBot="1">
      <c r="A108" s="2818"/>
      <c r="B108" s="661" t="s">
        <v>22</v>
      </c>
      <c r="C108" s="661" t="s">
        <v>23</v>
      </c>
      <c r="D108" s="661" t="s">
        <v>23</v>
      </c>
      <c r="E108" s="661" t="s">
        <v>23</v>
      </c>
    </row>
    <row r="109" spans="1:5" ht="15" customHeight="1" thickBot="1">
      <c r="A109" s="674" t="s">
        <v>33</v>
      </c>
      <c r="B109" s="665">
        <v>1</v>
      </c>
      <c r="C109" s="665">
        <v>48</v>
      </c>
      <c r="D109" s="665">
        <v>48</v>
      </c>
      <c r="E109" s="665">
        <v>40</v>
      </c>
    </row>
    <row r="110" spans="1:5" ht="15" customHeight="1" thickBot="1">
      <c r="A110" s="674" t="s">
        <v>602</v>
      </c>
      <c r="B110" s="663">
        <f>B139</f>
        <v>28900</v>
      </c>
      <c r="C110" s="663">
        <f t="shared" ref="C110:E110" si="12">C139</f>
        <v>28941</v>
      </c>
      <c r="D110" s="663">
        <f t="shared" si="12"/>
        <v>29035</v>
      </c>
      <c r="E110" s="663">
        <f t="shared" si="12"/>
        <v>29252</v>
      </c>
    </row>
    <row r="111" spans="1:5" ht="15" customHeight="1" thickBot="1">
      <c r="A111" s="674" t="s">
        <v>603</v>
      </c>
      <c r="B111" s="663">
        <f>B110/B109</f>
        <v>28900</v>
      </c>
      <c r="C111" s="663">
        <f t="shared" ref="C111:E111" si="13">C110/C109</f>
        <v>602.9375</v>
      </c>
      <c r="D111" s="663">
        <f t="shared" si="13"/>
        <v>604.89583333333337</v>
      </c>
      <c r="E111" s="663">
        <f t="shared" si="13"/>
        <v>731.3</v>
      </c>
    </row>
    <row r="112" spans="1:5" ht="15" customHeight="1" thickBot="1">
      <c r="A112" s="674" t="s">
        <v>604</v>
      </c>
      <c r="B112" s="660" t="s">
        <v>627</v>
      </c>
      <c r="C112" s="675">
        <f>C109/B109-1</f>
        <v>47</v>
      </c>
      <c r="D112" s="675">
        <f t="shared" ref="D112:E114" si="14">D109/C109-1</f>
        <v>0</v>
      </c>
      <c r="E112" s="675">
        <f t="shared" si="14"/>
        <v>-0.16666666666666663</v>
      </c>
    </row>
    <row r="113" spans="1:5" ht="15" customHeight="1" thickBot="1">
      <c r="A113" s="674" t="s">
        <v>605</v>
      </c>
      <c r="B113" s="660" t="s">
        <v>627</v>
      </c>
      <c r="C113" s="675">
        <f>C110/B110-1</f>
        <v>1.4186851211073215E-3</v>
      </c>
      <c r="D113" s="675">
        <f t="shared" si="14"/>
        <v>3.2479872844752844E-3</v>
      </c>
      <c r="E113" s="675">
        <f t="shared" si="14"/>
        <v>7.4737385913552501E-3</v>
      </c>
    </row>
    <row r="114" spans="1:5" ht="15" customHeight="1" thickBot="1">
      <c r="A114" s="674" t="s">
        <v>47</v>
      </c>
      <c r="B114" s="660" t="s">
        <v>627</v>
      </c>
      <c r="C114" s="675">
        <f>C111/B111-1</f>
        <v>-0.97913711072664356</v>
      </c>
      <c r="D114" s="675">
        <f t="shared" si="14"/>
        <v>3.2479872844752844E-3</v>
      </c>
      <c r="E114" s="675">
        <f t="shared" si="14"/>
        <v>0.20896848630962617</v>
      </c>
    </row>
    <row r="115" spans="1:5" ht="15" customHeight="1" thickBot="1">
      <c r="A115" s="2848" t="s">
        <v>1054</v>
      </c>
      <c r="B115" s="2849"/>
      <c r="C115" s="2849"/>
      <c r="D115" s="2849"/>
      <c r="E115" s="2850"/>
    </row>
    <row r="116" spans="1:5" ht="15" customHeight="1">
      <c r="A116" s="2817"/>
      <c r="B116" s="659">
        <v>2023</v>
      </c>
      <c r="C116" s="659">
        <v>2024</v>
      </c>
      <c r="D116" s="659">
        <v>2025</v>
      </c>
      <c r="E116" s="659">
        <v>2026</v>
      </c>
    </row>
    <row r="117" spans="1:5" ht="15" customHeight="1" thickBot="1">
      <c r="A117" s="2818"/>
      <c r="B117" s="661" t="s">
        <v>22</v>
      </c>
      <c r="C117" s="661" t="s">
        <v>23</v>
      </c>
      <c r="D117" s="661" t="s">
        <v>23</v>
      </c>
      <c r="E117" s="661" t="s">
        <v>23</v>
      </c>
    </row>
    <row r="118" spans="1:5" ht="15" customHeight="1" thickBot="1">
      <c r="A118" s="676" t="s">
        <v>607</v>
      </c>
      <c r="B118" s="677">
        <v>0</v>
      </c>
      <c r="C118" s="677">
        <v>0</v>
      </c>
      <c r="D118" s="677">
        <v>0</v>
      </c>
      <c r="E118" s="677">
        <v>0</v>
      </c>
    </row>
    <row r="119" spans="1:5" ht="15" customHeight="1" thickBot="1">
      <c r="A119" s="678" t="s">
        <v>608</v>
      </c>
      <c r="B119" s="680"/>
      <c r="C119" s="694"/>
      <c r="D119" s="694"/>
      <c r="E119" s="694"/>
    </row>
    <row r="120" spans="1:5" ht="15" customHeight="1" thickBot="1">
      <c r="A120" s="678" t="s">
        <v>609</v>
      </c>
      <c r="B120" s="680"/>
      <c r="C120" s="681"/>
      <c r="D120" s="681"/>
      <c r="E120" s="681"/>
    </row>
    <row r="121" spans="1:5" ht="15" customHeight="1" thickBot="1">
      <c r="A121" s="676" t="s">
        <v>610</v>
      </c>
      <c r="B121" s="677">
        <v>0</v>
      </c>
      <c r="C121" s="677">
        <v>0</v>
      </c>
      <c r="D121" s="677">
        <v>0</v>
      </c>
      <c r="E121" s="677">
        <v>0</v>
      </c>
    </row>
    <row r="122" spans="1:5" ht="15" customHeight="1" thickBot="1">
      <c r="A122" s="678" t="s">
        <v>608</v>
      </c>
      <c r="B122" s="680"/>
      <c r="C122" s="677"/>
      <c r="D122" s="677"/>
      <c r="E122" s="677"/>
    </row>
    <row r="123" spans="1:5" ht="15" customHeight="1" thickBot="1">
      <c r="A123" s="678" t="s">
        <v>609</v>
      </c>
      <c r="B123" s="680"/>
      <c r="C123" s="677"/>
      <c r="D123" s="677"/>
      <c r="E123" s="677"/>
    </row>
    <row r="124" spans="1:5" ht="15" customHeight="1" thickBot="1">
      <c r="A124" s="676" t="s">
        <v>611</v>
      </c>
      <c r="B124" s="680">
        <f>B125</f>
        <v>7000</v>
      </c>
      <c r="C124" s="680">
        <f t="shared" ref="C124:E124" si="15">C125</f>
        <v>7041</v>
      </c>
      <c r="D124" s="680">
        <f t="shared" si="15"/>
        <v>7135</v>
      </c>
      <c r="E124" s="680">
        <f t="shared" si="15"/>
        <v>7352</v>
      </c>
    </row>
    <row r="125" spans="1:5" ht="15" customHeight="1" thickBot="1">
      <c r="A125" s="678" t="s">
        <v>608</v>
      </c>
      <c r="B125" s="680">
        <v>7000</v>
      </c>
      <c r="C125" s="680">
        <v>7041</v>
      </c>
      <c r="D125" s="680">
        <v>7135</v>
      </c>
      <c r="E125" s="680">
        <v>7352</v>
      </c>
    </row>
    <row r="126" spans="1:5" ht="15" customHeight="1" thickBot="1">
      <c r="A126" s="678" t="s">
        <v>609</v>
      </c>
      <c r="B126" s="680"/>
      <c r="C126" s="677"/>
      <c r="D126" s="677"/>
      <c r="E126" s="677"/>
    </row>
    <row r="127" spans="1:5" ht="15" customHeight="1" thickBot="1">
      <c r="A127" s="676" t="s">
        <v>612</v>
      </c>
      <c r="B127" s="680"/>
      <c r="C127" s="677"/>
      <c r="D127" s="677"/>
      <c r="E127" s="677"/>
    </row>
    <row r="128" spans="1:5" ht="15" customHeight="1" thickBot="1">
      <c r="A128" s="678" t="s">
        <v>608</v>
      </c>
      <c r="B128" s="680"/>
      <c r="C128" s="677"/>
      <c r="D128" s="677"/>
      <c r="E128" s="677"/>
    </row>
    <row r="129" spans="1:5" ht="15" customHeight="1" thickBot="1">
      <c r="A129" s="678" t="s">
        <v>609</v>
      </c>
      <c r="B129" s="680"/>
      <c r="C129" s="677"/>
      <c r="D129" s="677"/>
      <c r="E129" s="677"/>
    </row>
    <row r="130" spans="1:5" ht="15" customHeight="1" thickBot="1">
      <c r="A130" s="676" t="s">
        <v>613</v>
      </c>
      <c r="B130" s="680"/>
      <c r="C130" s="677"/>
      <c r="D130" s="677"/>
      <c r="E130" s="677"/>
    </row>
    <row r="131" spans="1:5" ht="15" customHeight="1" thickBot="1">
      <c r="A131" s="678" t="s">
        <v>608</v>
      </c>
      <c r="B131" s="680"/>
      <c r="C131" s="677"/>
      <c r="D131" s="677"/>
      <c r="E131" s="677"/>
    </row>
    <row r="132" spans="1:5" ht="15" customHeight="1" thickBot="1">
      <c r="A132" s="678" t="s">
        <v>609</v>
      </c>
      <c r="B132" s="680"/>
      <c r="C132" s="677"/>
      <c r="D132" s="677"/>
      <c r="E132" s="677"/>
    </row>
    <row r="133" spans="1:5" ht="15" customHeight="1" thickBot="1">
      <c r="A133" s="676" t="s">
        <v>614</v>
      </c>
      <c r="B133" s="677">
        <f>SUM(B134)</f>
        <v>21900</v>
      </c>
      <c r="C133" s="677">
        <f>SUM(C134)</f>
        <v>21900</v>
      </c>
      <c r="D133" s="677">
        <f t="shared" ref="D133:E133" si="16">SUM(D134)</f>
        <v>21900</v>
      </c>
      <c r="E133" s="677">
        <f t="shared" si="16"/>
        <v>21900</v>
      </c>
    </row>
    <row r="134" spans="1:5" ht="15" customHeight="1" thickBot="1">
      <c r="A134" s="678" t="s">
        <v>608</v>
      </c>
      <c r="B134" s="680">
        <v>21900</v>
      </c>
      <c r="C134" s="677">
        <v>21900</v>
      </c>
      <c r="D134" s="677">
        <v>21900</v>
      </c>
      <c r="E134" s="677">
        <v>21900</v>
      </c>
    </row>
    <row r="135" spans="1:5" ht="15" customHeight="1" thickBot="1">
      <c r="A135" s="678" t="s">
        <v>609</v>
      </c>
      <c r="B135" s="680"/>
      <c r="C135" s="677"/>
      <c r="D135" s="677"/>
      <c r="E135" s="677"/>
    </row>
    <row r="136" spans="1:5" ht="15" customHeight="1" thickBot="1">
      <c r="A136" s="676" t="s">
        <v>615</v>
      </c>
      <c r="B136" s="680">
        <v>0</v>
      </c>
      <c r="C136" s="677">
        <v>0</v>
      </c>
      <c r="D136" s="677">
        <v>0</v>
      </c>
      <c r="E136" s="677">
        <v>0</v>
      </c>
    </row>
    <row r="137" spans="1:5" ht="15" customHeight="1" thickBot="1">
      <c r="A137" s="678" t="s">
        <v>608</v>
      </c>
      <c r="B137" s="680"/>
      <c r="C137" s="686"/>
      <c r="D137" s="686"/>
      <c r="E137" s="686"/>
    </row>
    <row r="138" spans="1:5" ht="15" customHeight="1" thickBot="1">
      <c r="A138" s="678" t="s">
        <v>609</v>
      </c>
      <c r="B138" s="680"/>
      <c r="C138" s="687"/>
      <c r="D138" s="686"/>
      <c r="E138" s="686"/>
    </row>
    <row r="139" spans="1:5" ht="15" customHeight="1" thickBot="1">
      <c r="A139" s="688" t="s">
        <v>668</v>
      </c>
      <c r="B139" s="680">
        <f>B136+B133+B130+B127+B124+B121+B118</f>
        <v>28900</v>
      </c>
      <c r="C139" s="680">
        <f t="shared" ref="C139:E139" si="17">C136+C133+C130+C127+C124+C121+C118</f>
        <v>28941</v>
      </c>
      <c r="D139" s="680">
        <f t="shared" si="17"/>
        <v>29035</v>
      </c>
      <c r="E139" s="680">
        <f t="shared" si="17"/>
        <v>29252</v>
      </c>
    </row>
    <row r="140" spans="1:5" ht="15" customHeight="1" thickBot="1">
      <c r="A140" s="692" t="s">
        <v>617</v>
      </c>
      <c r="B140" s="690">
        <f>IF(B139-B110=0,0,"Error")</f>
        <v>0</v>
      </c>
      <c r="C140" s="690">
        <f>IF(C139-C110=0,0,"Error")</f>
        <v>0</v>
      </c>
      <c r="D140" s="690">
        <f>IF(D139-D110=0,0,"Error")</f>
        <v>0</v>
      </c>
      <c r="E140" s="690">
        <f>IF(E139-E110=0,0,"Error")</f>
        <v>0</v>
      </c>
    </row>
    <row r="141" spans="1:5" ht="15" hidden="1" customHeight="1" thickBot="1">
      <c r="A141" s="693" t="s">
        <v>774</v>
      </c>
      <c r="B141" s="2831" t="s">
        <v>1036</v>
      </c>
      <c r="C141" s="2840"/>
      <c r="D141" s="2840"/>
      <c r="E141" s="2841"/>
    </row>
    <row r="142" spans="1:5" ht="26.25" hidden="1" customHeight="1" thickBot="1">
      <c r="A142" s="674" t="s">
        <v>599</v>
      </c>
      <c r="B142" s="2842" t="s">
        <v>1055</v>
      </c>
      <c r="C142" s="2843"/>
      <c r="D142" s="2843"/>
      <c r="E142" s="2844"/>
    </row>
    <row r="143" spans="1:5" ht="15" hidden="1" customHeight="1" thickBot="1">
      <c r="A143" s="674" t="s">
        <v>21</v>
      </c>
      <c r="B143" s="2845" t="s">
        <v>1056</v>
      </c>
      <c r="C143" s="2846"/>
      <c r="D143" s="2846"/>
      <c r="E143" s="2847"/>
    </row>
    <row r="144" spans="1:5" ht="15" hidden="1" customHeight="1">
      <c r="A144" s="2817"/>
      <c r="B144" s="659">
        <v>2023</v>
      </c>
      <c r="C144" s="659">
        <v>2024</v>
      </c>
      <c r="D144" s="659">
        <v>2025</v>
      </c>
      <c r="E144" s="659">
        <v>2026</v>
      </c>
    </row>
    <row r="145" spans="1:7" ht="15" hidden="1" customHeight="1" thickBot="1">
      <c r="A145" s="2818"/>
      <c r="B145" s="661" t="s">
        <v>22</v>
      </c>
      <c r="C145" s="661" t="s">
        <v>23</v>
      </c>
      <c r="D145" s="661" t="s">
        <v>23</v>
      </c>
      <c r="E145" s="661" t="s">
        <v>23</v>
      </c>
    </row>
    <row r="146" spans="1:7" ht="15" hidden="1" customHeight="1" thickBot="1">
      <c r="A146" s="674" t="s">
        <v>33</v>
      </c>
      <c r="B146" s="664">
        <v>1</v>
      </c>
      <c r="C146" s="664">
        <v>0</v>
      </c>
      <c r="D146" s="664">
        <v>0</v>
      </c>
      <c r="E146" s="664">
        <v>0</v>
      </c>
    </row>
    <row r="147" spans="1:7" ht="15" hidden="1" customHeight="1" thickBot="1">
      <c r="A147" s="674" t="s">
        <v>602</v>
      </c>
      <c r="B147" s="663">
        <f>B176</f>
        <v>0</v>
      </c>
      <c r="C147" s="663">
        <f t="shared" ref="C147:E147" si="18">C176</f>
        <v>0</v>
      </c>
      <c r="D147" s="663">
        <f t="shared" si="18"/>
        <v>0</v>
      </c>
      <c r="E147" s="663">
        <f t="shared" si="18"/>
        <v>0</v>
      </c>
      <c r="G147" s="695"/>
    </row>
    <row r="148" spans="1:7" ht="15" hidden="1" customHeight="1" thickBot="1">
      <c r="A148" s="674" t="s">
        <v>603</v>
      </c>
      <c r="B148" s="663">
        <f>B147/B146</f>
        <v>0</v>
      </c>
      <c r="C148" s="663" t="e">
        <f t="shared" ref="C148:E148" si="19">C147/C146</f>
        <v>#DIV/0!</v>
      </c>
      <c r="D148" s="663" t="e">
        <f t="shared" si="19"/>
        <v>#DIV/0!</v>
      </c>
      <c r="E148" s="663" t="e">
        <f t="shared" si="19"/>
        <v>#DIV/0!</v>
      </c>
    </row>
    <row r="149" spans="1:7" ht="15" hidden="1" customHeight="1" thickBot="1">
      <c r="A149" s="674" t="s">
        <v>604</v>
      </c>
      <c r="B149" s="660" t="s">
        <v>627</v>
      </c>
      <c r="C149" s="675">
        <f>C146/B146-1</f>
        <v>-1</v>
      </c>
      <c r="D149" s="675" t="e">
        <f t="shared" ref="D149:E151" si="20">D146/C146-1</f>
        <v>#DIV/0!</v>
      </c>
      <c r="E149" s="675" t="e">
        <f t="shared" si="20"/>
        <v>#DIV/0!</v>
      </c>
    </row>
    <row r="150" spans="1:7" ht="15" hidden="1" customHeight="1" thickBot="1">
      <c r="A150" s="674" t="s">
        <v>605</v>
      </c>
      <c r="B150" s="660" t="s">
        <v>627</v>
      </c>
      <c r="C150" s="675" t="e">
        <f>C147/B147-1</f>
        <v>#DIV/0!</v>
      </c>
      <c r="D150" s="675" t="e">
        <f t="shared" si="20"/>
        <v>#DIV/0!</v>
      </c>
      <c r="E150" s="675" t="e">
        <f t="shared" si="20"/>
        <v>#DIV/0!</v>
      </c>
    </row>
    <row r="151" spans="1:7" ht="15" hidden="1" customHeight="1" thickBot="1">
      <c r="A151" s="674" t="s">
        <v>47</v>
      </c>
      <c r="B151" s="660" t="s">
        <v>627</v>
      </c>
      <c r="C151" s="675" t="e">
        <f>C148/B148-1</f>
        <v>#DIV/0!</v>
      </c>
      <c r="D151" s="675" t="e">
        <f t="shared" si="20"/>
        <v>#DIV/0!</v>
      </c>
      <c r="E151" s="675" t="e">
        <f t="shared" si="20"/>
        <v>#DIV/0!</v>
      </c>
    </row>
    <row r="152" spans="1:7" ht="15" hidden="1" customHeight="1" thickBot="1">
      <c r="A152" s="2848" t="s">
        <v>1057</v>
      </c>
      <c r="B152" s="2849"/>
      <c r="C152" s="2849"/>
      <c r="D152" s="2849"/>
      <c r="E152" s="2850"/>
    </row>
    <row r="153" spans="1:7" ht="15" hidden="1" customHeight="1">
      <c r="A153" s="2817"/>
      <c r="B153" s="659">
        <v>2023</v>
      </c>
      <c r="C153" s="659">
        <v>2024</v>
      </c>
      <c r="D153" s="659">
        <v>2025</v>
      </c>
      <c r="E153" s="659">
        <v>2026</v>
      </c>
    </row>
    <row r="154" spans="1:7" ht="15" hidden="1" customHeight="1" thickBot="1">
      <c r="A154" s="2818"/>
      <c r="B154" s="661" t="s">
        <v>22</v>
      </c>
      <c r="C154" s="661" t="s">
        <v>23</v>
      </c>
      <c r="D154" s="661" t="s">
        <v>23</v>
      </c>
      <c r="E154" s="661" t="s">
        <v>23</v>
      </c>
    </row>
    <row r="155" spans="1:7" ht="15" hidden="1" customHeight="1" thickBot="1">
      <c r="A155" s="676" t="s">
        <v>607</v>
      </c>
      <c r="B155" s="677">
        <v>0</v>
      </c>
      <c r="C155" s="677">
        <v>0</v>
      </c>
      <c r="D155" s="677">
        <v>0</v>
      </c>
      <c r="E155" s="677">
        <v>0</v>
      </c>
    </row>
    <row r="156" spans="1:7" ht="15" hidden="1" customHeight="1" thickBot="1">
      <c r="A156" s="678" t="s">
        <v>608</v>
      </c>
      <c r="B156" s="680"/>
      <c r="C156" s="694"/>
      <c r="D156" s="694"/>
      <c r="E156" s="694"/>
    </row>
    <row r="157" spans="1:7" ht="15" hidden="1" customHeight="1" thickBot="1">
      <c r="A157" s="678" t="s">
        <v>609</v>
      </c>
      <c r="B157" s="680"/>
      <c r="C157" s="681"/>
      <c r="D157" s="681"/>
      <c r="E157" s="681"/>
    </row>
    <row r="158" spans="1:7" ht="22.5" hidden="1" customHeight="1" thickBot="1">
      <c r="A158" s="676" t="s">
        <v>610</v>
      </c>
      <c r="B158" s="677">
        <v>0</v>
      </c>
      <c r="C158" s="677">
        <v>0</v>
      </c>
      <c r="D158" s="677">
        <v>0</v>
      </c>
      <c r="E158" s="677">
        <v>0</v>
      </c>
    </row>
    <row r="159" spans="1:7" ht="15" hidden="1" customHeight="1" thickBot="1">
      <c r="A159" s="678" t="s">
        <v>608</v>
      </c>
      <c r="B159" s="680"/>
      <c r="C159" s="677"/>
      <c r="D159" s="677"/>
      <c r="E159" s="677"/>
    </row>
    <row r="160" spans="1:7" ht="15" hidden="1" customHeight="1" thickBot="1">
      <c r="A160" s="678" t="s">
        <v>609</v>
      </c>
      <c r="B160" s="680"/>
      <c r="C160" s="677"/>
      <c r="D160" s="677"/>
      <c r="E160" s="677"/>
    </row>
    <row r="161" spans="1:8" ht="15" hidden="1" customHeight="1" thickBot="1">
      <c r="A161" s="676" t="s">
        <v>611</v>
      </c>
      <c r="B161" s="680">
        <f>SUM(B162)</f>
        <v>0</v>
      </c>
      <c r="C161" s="680">
        <f t="shared" ref="C161:E161" si="21">SUM(C162)</f>
        <v>0</v>
      </c>
      <c r="D161" s="680">
        <f t="shared" si="21"/>
        <v>0</v>
      </c>
      <c r="E161" s="680">
        <f t="shared" si="21"/>
        <v>0</v>
      </c>
    </row>
    <row r="162" spans="1:8" ht="15" hidden="1" customHeight="1" thickBot="1">
      <c r="A162" s="678" t="s">
        <v>608</v>
      </c>
      <c r="B162" s="680"/>
      <c r="C162" s="680">
        <v>0</v>
      </c>
      <c r="D162" s="680">
        <v>0</v>
      </c>
      <c r="E162" s="680">
        <v>0</v>
      </c>
      <c r="H162" s="685"/>
    </row>
    <row r="163" spans="1:8" ht="15" hidden="1" customHeight="1" thickBot="1">
      <c r="A163" s="678" t="s">
        <v>609</v>
      </c>
      <c r="B163" s="680"/>
      <c r="C163" s="677"/>
      <c r="D163" s="677"/>
      <c r="E163" s="677"/>
    </row>
    <row r="164" spans="1:8" ht="15" hidden="1" customHeight="1" thickBot="1">
      <c r="A164" s="676" t="s">
        <v>612</v>
      </c>
      <c r="B164" s="680"/>
      <c r="C164" s="677"/>
      <c r="D164" s="677"/>
      <c r="E164" s="677"/>
    </row>
    <row r="165" spans="1:8" ht="15" hidden="1" customHeight="1" thickBot="1">
      <c r="A165" s="678" t="s">
        <v>608</v>
      </c>
      <c r="B165" s="680"/>
      <c r="C165" s="677"/>
      <c r="D165" s="677"/>
      <c r="E165" s="677"/>
    </row>
    <row r="166" spans="1:8" ht="15" hidden="1" customHeight="1" thickBot="1">
      <c r="A166" s="678" t="s">
        <v>609</v>
      </c>
      <c r="B166" s="680"/>
      <c r="C166" s="677"/>
      <c r="D166" s="677"/>
      <c r="E166" s="677"/>
    </row>
    <row r="167" spans="1:8" ht="15" hidden="1" customHeight="1" thickBot="1">
      <c r="A167" s="676" t="s">
        <v>613</v>
      </c>
      <c r="B167" s="680"/>
      <c r="C167" s="677"/>
      <c r="D167" s="677"/>
      <c r="E167" s="677"/>
    </row>
    <row r="168" spans="1:8" ht="15" hidden="1" customHeight="1" thickBot="1">
      <c r="A168" s="678" t="s">
        <v>608</v>
      </c>
      <c r="B168" s="680"/>
      <c r="C168" s="677"/>
      <c r="D168" s="677"/>
      <c r="E168" s="677"/>
    </row>
    <row r="169" spans="1:8" ht="15" hidden="1" customHeight="1" thickBot="1">
      <c r="A169" s="678" t="s">
        <v>609</v>
      </c>
      <c r="B169" s="680"/>
      <c r="C169" s="677"/>
      <c r="D169" s="677"/>
      <c r="E169" s="677"/>
    </row>
    <row r="170" spans="1:8" ht="15" hidden="1" customHeight="1" thickBot="1">
      <c r="A170" s="676" t="s">
        <v>614</v>
      </c>
      <c r="B170" s="680">
        <f>SUM(B171)</f>
        <v>0</v>
      </c>
      <c r="C170" s="680">
        <f t="shared" ref="C170:E170" si="22">SUM(C171)</f>
        <v>0</v>
      </c>
      <c r="D170" s="680">
        <f t="shared" si="22"/>
        <v>0</v>
      </c>
      <c r="E170" s="680">
        <f t="shared" si="22"/>
        <v>0</v>
      </c>
    </row>
    <row r="171" spans="1:8" ht="15" hidden="1" customHeight="1" thickBot="1">
      <c r="A171" s="678" t="s">
        <v>608</v>
      </c>
      <c r="B171" s="680"/>
      <c r="C171" s="680">
        <v>0</v>
      </c>
      <c r="D171" s="680">
        <v>0</v>
      </c>
      <c r="E171" s="680">
        <v>0</v>
      </c>
    </row>
    <row r="172" spans="1:8" ht="15" hidden="1" customHeight="1" thickBot="1">
      <c r="A172" s="678" t="s">
        <v>609</v>
      </c>
      <c r="B172" s="680"/>
      <c r="C172" s="677"/>
      <c r="D172" s="677"/>
      <c r="E172" s="677"/>
    </row>
    <row r="173" spans="1:8" ht="22.5" hidden="1" customHeight="1" thickBot="1">
      <c r="A173" s="676" t="s">
        <v>615</v>
      </c>
      <c r="B173" s="680">
        <v>0</v>
      </c>
      <c r="C173" s="677">
        <v>0</v>
      </c>
      <c r="D173" s="677">
        <v>0</v>
      </c>
      <c r="E173" s="677">
        <v>0</v>
      </c>
    </row>
    <row r="174" spans="1:8" ht="15" hidden="1" customHeight="1" thickBot="1">
      <c r="A174" s="678" t="s">
        <v>608</v>
      </c>
      <c r="B174" s="680"/>
      <c r="C174" s="686"/>
      <c r="D174" s="686"/>
      <c r="E174" s="686"/>
    </row>
    <row r="175" spans="1:8" ht="15" hidden="1" customHeight="1" thickBot="1">
      <c r="A175" s="678" t="s">
        <v>609</v>
      </c>
      <c r="B175" s="680"/>
      <c r="C175" s="687"/>
      <c r="D175" s="686"/>
      <c r="E175" s="686"/>
    </row>
    <row r="176" spans="1:8" ht="15" hidden="1" customHeight="1" thickBot="1">
      <c r="A176" s="688" t="s">
        <v>778</v>
      </c>
      <c r="B176" s="680">
        <f>B173+B170+B167+B164+B161+B158+B155</f>
        <v>0</v>
      </c>
      <c r="C176" s="680">
        <f t="shared" ref="C176:E176" si="23">C173+C170+C167+C164+C161+C158+C155</f>
        <v>0</v>
      </c>
      <c r="D176" s="680">
        <f t="shared" si="23"/>
        <v>0</v>
      </c>
      <c r="E176" s="680">
        <f t="shared" si="23"/>
        <v>0</v>
      </c>
    </row>
    <row r="177" spans="1:6" ht="15" hidden="1" customHeight="1" thickBot="1">
      <c r="A177" s="692" t="s">
        <v>617</v>
      </c>
      <c r="B177" s="690">
        <f>IF(B176-B147=0,0,"Error")</f>
        <v>0</v>
      </c>
      <c r="C177" s="690">
        <f>IF(C176-C147=0,0,"Error")</f>
        <v>0</v>
      </c>
      <c r="D177" s="690">
        <f t="shared" ref="D177:E177" si="24">IF(D176-D147=0,0,"Error")</f>
        <v>0</v>
      </c>
      <c r="E177" s="690">
        <f t="shared" si="24"/>
        <v>0</v>
      </c>
    </row>
    <row r="178" spans="1:6" ht="15" hidden="1" customHeight="1" thickBot="1">
      <c r="A178" s="696" t="s">
        <v>1058</v>
      </c>
      <c r="B178" s="2831" t="s">
        <v>1059</v>
      </c>
      <c r="C178" s="2832"/>
      <c r="D178" s="2832"/>
      <c r="E178" s="2833"/>
    </row>
    <row r="179" spans="1:6" ht="23.25" hidden="1" customHeight="1" thickBot="1">
      <c r="A179" s="674" t="s">
        <v>599</v>
      </c>
      <c r="B179" s="2842" t="s">
        <v>1060</v>
      </c>
      <c r="C179" s="2843"/>
      <c r="D179" s="2843"/>
      <c r="E179" s="2844"/>
    </row>
    <row r="180" spans="1:6" ht="15" hidden="1" customHeight="1" thickBot="1">
      <c r="A180" s="674" t="s">
        <v>21</v>
      </c>
      <c r="B180" s="2845" t="s">
        <v>1061</v>
      </c>
      <c r="C180" s="2846"/>
      <c r="D180" s="2846"/>
      <c r="E180" s="2847"/>
    </row>
    <row r="181" spans="1:6" ht="15" hidden="1" customHeight="1">
      <c r="A181" s="2817"/>
      <c r="B181" s="659">
        <v>2023</v>
      </c>
      <c r="C181" s="659">
        <v>2024</v>
      </c>
      <c r="D181" s="659">
        <v>2025</v>
      </c>
      <c r="E181" s="659">
        <v>2026</v>
      </c>
    </row>
    <row r="182" spans="1:6" ht="15" hidden="1" customHeight="1" thickBot="1">
      <c r="A182" s="2818"/>
      <c r="B182" s="697" t="s">
        <v>22</v>
      </c>
      <c r="C182" s="697" t="s">
        <v>23</v>
      </c>
      <c r="D182" s="697" t="s">
        <v>23</v>
      </c>
      <c r="E182" s="697" t="s">
        <v>23</v>
      </c>
    </row>
    <row r="183" spans="1:6" ht="15" hidden="1" customHeight="1" thickBot="1">
      <c r="A183" s="674" t="s">
        <v>33</v>
      </c>
      <c r="B183" s="665"/>
      <c r="C183" s="665">
        <v>0</v>
      </c>
      <c r="D183" s="665">
        <v>0</v>
      </c>
      <c r="E183" s="665">
        <v>0</v>
      </c>
    </row>
    <row r="184" spans="1:6" ht="15" hidden="1" customHeight="1" thickBot="1">
      <c r="A184" s="674" t="s">
        <v>602</v>
      </c>
      <c r="B184" s="663">
        <f>B213</f>
        <v>0</v>
      </c>
      <c r="C184" s="663">
        <f t="shared" ref="C184:F184" si="25">C213</f>
        <v>0</v>
      </c>
      <c r="D184" s="663">
        <f t="shared" si="25"/>
        <v>0</v>
      </c>
      <c r="E184" s="663">
        <f t="shared" si="25"/>
        <v>0</v>
      </c>
      <c r="F184" s="663">
        <f t="shared" si="25"/>
        <v>0</v>
      </c>
    </row>
    <row r="185" spans="1:6" ht="15" hidden="1" customHeight="1" thickBot="1">
      <c r="A185" s="674" t="s">
        <v>603</v>
      </c>
      <c r="B185" s="663" t="e">
        <f>B184/B183</f>
        <v>#DIV/0!</v>
      </c>
      <c r="C185" s="663" t="e">
        <f>C184/C183</f>
        <v>#DIV/0!</v>
      </c>
      <c r="D185" s="663" t="e">
        <f>D184/D183</f>
        <v>#DIV/0!</v>
      </c>
      <c r="E185" s="663" t="e">
        <f>E184/E183</f>
        <v>#DIV/0!</v>
      </c>
    </row>
    <row r="186" spans="1:6" ht="15" hidden="1" customHeight="1" thickBot="1">
      <c r="A186" s="674" t="s">
        <v>604</v>
      </c>
      <c r="B186" s="660"/>
      <c r="C186" s="675" t="e">
        <f>C183/B183-1</f>
        <v>#DIV/0!</v>
      </c>
      <c r="D186" s="675" t="e">
        <f>D183/C183-1</f>
        <v>#DIV/0!</v>
      </c>
      <c r="E186" s="675" t="e">
        <f>E183/D183-1</f>
        <v>#DIV/0!</v>
      </c>
    </row>
    <row r="187" spans="1:6" ht="15" hidden="1" customHeight="1" thickBot="1">
      <c r="A187" s="674" t="s">
        <v>605</v>
      </c>
      <c r="B187" s="660"/>
      <c r="C187" s="675" t="e">
        <f>C184/B184-1</f>
        <v>#DIV/0!</v>
      </c>
      <c r="D187" s="675" t="e">
        <f t="shared" ref="D187:E188" si="26">D184/C184-1</f>
        <v>#DIV/0!</v>
      </c>
      <c r="E187" s="675" t="e">
        <f t="shared" si="26"/>
        <v>#DIV/0!</v>
      </c>
    </row>
    <row r="188" spans="1:6" ht="15" hidden="1" customHeight="1" thickBot="1">
      <c r="A188" s="674" t="s">
        <v>47</v>
      </c>
      <c r="B188" s="660"/>
      <c r="C188" s="675" t="e">
        <f>C185/B185-1</f>
        <v>#DIV/0!</v>
      </c>
      <c r="D188" s="675" t="e">
        <f t="shared" si="26"/>
        <v>#DIV/0!</v>
      </c>
      <c r="E188" s="675" t="e">
        <f t="shared" si="26"/>
        <v>#DIV/0!</v>
      </c>
    </row>
    <row r="189" spans="1:6" ht="15" hidden="1" customHeight="1" thickBot="1">
      <c r="A189" s="2848" t="s">
        <v>1062</v>
      </c>
      <c r="B189" s="2849"/>
      <c r="C189" s="2849"/>
      <c r="D189" s="2849"/>
      <c r="E189" s="2850"/>
    </row>
    <row r="190" spans="1:6" ht="15" hidden="1" customHeight="1">
      <c r="A190" s="2817"/>
      <c r="B190" s="659">
        <v>2023</v>
      </c>
      <c r="C190" s="659">
        <v>2024</v>
      </c>
      <c r="D190" s="659">
        <v>2025</v>
      </c>
      <c r="E190" s="659">
        <v>2026</v>
      </c>
    </row>
    <row r="191" spans="1:6" ht="15" hidden="1" customHeight="1" thickBot="1">
      <c r="A191" s="2818"/>
      <c r="B191" s="661" t="s">
        <v>22</v>
      </c>
      <c r="C191" s="661" t="s">
        <v>23</v>
      </c>
      <c r="D191" s="661" t="s">
        <v>23</v>
      </c>
      <c r="E191" s="661" t="s">
        <v>23</v>
      </c>
    </row>
    <row r="192" spans="1:6" ht="15" hidden="1" customHeight="1" thickBot="1">
      <c r="A192" s="676" t="s">
        <v>607</v>
      </c>
      <c r="B192" s="677">
        <v>0</v>
      </c>
      <c r="C192" s="677">
        <v>0</v>
      </c>
      <c r="D192" s="677">
        <v>0</v>
      </c>
      <c r="E192" s="677">
        <v>0</v>
      </c>
    </row>
    <row r="193" spans="1:5" ht="15" hidden="1" customHeight="1" thickBot="1">
      <c r="A193" s="678" t="s">
        <v>608</v>
      </c>
      <c r="B193" s="680">
        <v>0</v>
      </c>
      <c r="C193" s="677">
        <v>0</v>
      </c>
      <c r="D193" s="677">
        <v>0</v>
      </c>
      <c r="E193" s="677">
        <v>0</v>
      </c>
    </row>
    <row r="194" spans="1:5" ht="15" hidden="1" customHeight="1" thickBot="1">
      <c r="A194" s="678" t="s">
        <v>609</v>
      </c>
      <c r="B194" s="680"/>
      <c r="C194" s="681"/>
      <c r="D194" s="681"/>
      <c r="E194" s="681"/>
    </row>
    <row r="195" spans="1:5" ht="15" hidden="1" customHeight="1" thickBot="1">
      <c r="A195" s="676" t="s">
        <v>610</v>
      </c>
      <c r="B195" s="677">
        <v>0</v>
      </c>
      <c r="C195" s="677">
        <v>0</v>
      </c>
      <c r="D195" s="677">
        <v>0</v>
      </c>
      <c r="E195" s="677">
        <v>0</v>
      </c>
    </row>
    <row r="196" spans="1:5" ht="15" hidden="1" customHeight="1" thickBot="1">
      <c r="A196" s="678" t="s">
        <v>608</v>
      </c>
      <c r="B196" s="680"/>
      <c r="C196" s="677"/>
      <c r="D196" s="677"/>
      <c r="E196" s="677"/>
    </row>
    <row r="197" spans="1:5" ht="15" hidden="1" customHeight="1" thickBot="1">
      <c r="A197" s="678" t="s">
        <v>609</v>
      </c>
      <c r="B197" s="680"/>
      <c r="C197" s="677"/>
      <c r="D197" s="677"/>
      <c r="E197" s="677"/>
    </row>
    <row r="198" spans="1:5" ht="15" hidden="1" customHeight="1" thickBot="1">
      <c r="A198" s="676" t="s">
        <v>611</v>
      </c>
      <c r="B198" s="663">
        <f>B199</f>
        <v>0</v>
      </c>
      <c r="C198" s="663">
        <f t="shared" ref="C198:E198" si="27">C199</f>
        <v>0</v>
      </c>
      <c r="D198" s="663">
        <f t="shared" si="27"/>
        <v>0</v>
      </c>
      <c r="E198" s="663">
        <f t="shared" si="27"/>
        <v>0</v>
      </c>
    </row>
    <row r="199" spans="1:5" ht="15" hidden="1" customHeight="1" thickBot="1">
      <c r="A199" s="678" t="s">
        <v>608</v>
      </c>
      <c r="B199" s="664"/>
      <c r="C199" s="664">
        <v>0</v>
      </c>
      <c r="D199" s="664">
        <v>0</v>
      </c>
      <c r="E199" s="664">
        <v>0</v>
      </c>
    </row>
    <row r="200" spans="1:5" ht="15" hidden="1" customHeight="1" thickBot="1">
      <c r="A200" s="678" t="s">
        <v>609</v>
      </c>
      <c r="B200" s="680"/>
      <c r="C200" s="677"/>
      <c r="D200" s="677"/>
      <c r="E200" s="677"/>
    </row>
    <row r="201" spans="1:5" ht="15" hidden="1" customHeight="1" thickBot="1">
      <c r="A201" s="676" t="s">
        <v>612</v>
      </c>
      <c r="B201" s="680"/>
      <c r="C201" s="677"/>
      <c r="D201" s="677"/>
      <c r="E201" s="677"/>
    </row>
    <row r="202" spans="1:5" ht="15" hidden="1" customHeight="1" thickBot="1">
      <c r="A202" s="678" t="s">
        <v>608</v>
      </c>
      <c r="B202" s="680"/>
      <c r="C202" s="677"/>
      <c r="D202" s="677"/>
      <c r="E202" s="677"/>
    </row>
    <row r="203" spans="1:5" ht="15" hidden="1" customHeight="1" thickBot="1">
      <c r="A203" s="678" t="s">
        <v>609</v>
      </c>
      <c r="B203" s="680"/>
      <c r="C203" s="677"/>
      <c r="D203" s="677"/>
      <c r="E203" s="677"/>
    </row>
    <row r="204" spans="1:5" ht="15" hidden="1" customHeight="1" thickBot="1">
      <c r="A204" s="676" t="s">
        <v>613</v>
      </c>
      <c r="B204" s="680"/>
      <c r="C204" s="677"/>
      <c r="D204" s="677"/>
      <c r="E204" s="677"/>
    </row>
    <row r="205" spans="1:5" ht="15" hidden="1" customHeight="1" thickBot="1">
      <c r="A205" s="678" t="s">
        <v>608</v>
      </c>
      <c r="B205" s="680"/>
      <c r="C205" s="677"/>
      <c r="D205" s="677"/>
      <c r="E205" s="677"/>
    </row>
    <row r="206" spans="1:5" ht="15" hidden="1" customHeight="1" thickBot="1">
      <c r="A206" s="678" t="s">
        <v>609</v>
      </c>
      <c r="B206" s="680"/>
      <c r="C206" s="677"/>
      <c r="D206" s="677"/>
      <c r="E206" s="677"/>
    </row>
    <row r="207" spans="1:5" ht="15" hidden="1" customHeight="1" thickBot="1">
      <c r="A207" s="676" t="s">
        <v>614</v>
      </c>
      <c r="B207" s="680">
        <v>0</v>
      </c>
      <c r="C207" s="677">
        <v>0</v>
      </c>
      <c r="D207" s="677">
        <v>0</v>
      </c>
      <c r="E207" s="677">
        <v>0</v>
      </c>
    </row>
    <row r="208" spans="1:5" ht="15" hidden="1" customHeight="1" thickBot="1">
      <c r="A208" s="678" t="s">
        <v>608</v>
      </c>
      <c r="B208" s="680"/>
      <c r="C208" s="677"/>
      <c r="D208" s="677"/>
      <c r="E208" s="677"/>
    </row>
    <row r="209" spans="1:5" ht="15" hidden="1" customHeight="1" thickBot="1">
      <c r="A209" s="678" t="s">
        <v>609</v>
      </c>
      <c r="B209" s="680"/>
      <c r="C209" s="677"/>
      <c r="D209" s="677"/>
      <c r="E209" s="677"/>
    </row>
    <row r="210" spans="1:5" ht="15" hidden="1" customHeight="1" thickBot="1">
      <c r="A210" s="676" t="s">
        <v>615</v>
      </c>
      <c r="B210" s="680"/>
      <c r="C210" s="677"/>
      <c r="D210" s="677"/>
      <c r="E210" s="677"/>
    </row>
    <row r="211" spans="1:5" ht="15" hidden="1" customHeight="1" thickBot="1">
      <c r="A211" s="678" t="s">
        <v>608</v>
      </c>
      <c r="B211" s="680"/>
      <c r="C211" s="677"/>
      <c r="D211" s="677"/>
      <c r="E211" s="677"/>
    </row>
    <row r="212" spans="1:5" ht="15" hidden="1" customHeight="1" thickBot="1">
      <c r="A212" s="678" t="s">
        <v>609</v>
      </c>
      <c r="B212" s="680"/>
      <c r="C212" s="677"/>
      <c r="D212" s="677"/>
      <c r="E212" s="677"/>
    </row>
    <row r="213" spans="1:5" ht="15" hidden="1" customHeight="1" thickBot="1">
      <c r="A213" s="691" t="s">
        <v>783</v>
      </c>
      <c r="B213" s="680">
        <f>B210+B207+B204+B201+B198+B195+B192</f>
        <v>0</v>
      </c>
      <c r="C213" s="680">
        <f>C210+C207+C204+C201+C198+C195+C192</f>
        <v>0</v>
      </c>
      <c r="D213" s="680">
        <f t="shared" ref="D213:E213" si="28">D210+D207+D204+D201+D198+D195+D192</f>
        <v>0</v>
      </c>
      <c r="E213" s="680">
        <f t="shared" si="28"/>
        <v>0</v>
      </c>
    </row>
    <row r="214" spans="1:5" ht="15" hidden="1" customHeight="1" thickBot="1">
      <c r="A214" s="692" t="s">
        <v>617</v>
      </c>
      <c r="B214" s="690">
        <f>IF(B213-B184=0,0,"Error")</f>
        <v>0</v>
      </c>
      <c r="C214" s="690">
        <f>IF(C213-C184=0,0,"Error")</f>
        <v>0</v>
      </c>
      <c r="D214" s="690">
        <f>IF(D213-D184=0,0,"Error")</f>
        <v>0</v>
      </c>
      <c r="E214" s="690">
        <f>IF(E213-E184=0,0,"Error")</f>
        <v>0</v>
      </c>
    </row>
    <row r="215" spans="1:5" ht="15" customHeight="1" thickBot="1">
      <c r="A215" s="672" t="s">
        <v>774</v>
      </c>
      <c r="B215" s="2831" t="s">
        <v>1063</v>
      </c>
      <c r="C215" s="2840"/>
      <c r="D215" s="2840"/>
      <c r="E215" s="2841"/>
    </row>
    <row r="216" spans="1:5" ht="21.75" customHeight="1" thickBot="1">
      <c r="A216" s="674" t="s">
        <v>599</v>
      </c>
      <c r="B216" s="2842" t="s">
        <v>1064</v>
      </c>
      <c r="C216" s="2843"/>
      <c r="D216" s="2843"/>
      <c r="E216" s="2844"/>
    </row>
    <row r="217" spans="1:5" ht="15" customHeight="1" thickBot="1">
      <c r="A217" s="674" t="s">
        <v>21</v>
      </c>
      <c r="B217" s="2845" t="s">
        <v>1065</v>
      </c>
      <c r="C217" s="2846"/>
      <c r="D217" s="2846"/>
      <c r="E217" s="2847"/>
    </row>
    <row r="218" spans="1:5" ht="15" customHeight="1">
      <c r="A218" s="2817"/>
      <c r="B218" s="659">
        <v>2023</v>
      </c>
      <c r="C218" s="659">
        <v>2024</v>
      </c>
      <c r="D218" s="659">
        <v>2025</v>
      </c>
      <c r="E218" s="659">
        <v>2026</v>
      </c>
    </row>
    <row r="219" spans="1:5" ht="15" customHeight="1" thickBot="1">
      <c r="A219" s="2818"/>
      <c r="B219" s="661" t="s">
        <v>22</v>
      </c>
      <c r="C219" s="661" t="s">
        <v>23</v>
      </c>
      <c r="D219" s="661" t="s">
        <v>23</v>
      </c>
      <c r="E219" s="661" t="s">
        <v>23</v>
      </c>
    </row>
    <row r="220" spans="1:5" ht="15" customHeight="1" thickBot="1">
      <c r="A220" s="674" t="s">
        <v>33</v>
      </c>
      <c r="B220" s="665">
        <v>28</v>
      </c>
      <c r="C220" s="665">
        <v>120</v>
      </c>
      <c r="D220" s="665">
        <v>120</v>
      </c>
      <c r="E220" s="665">
        <v>120</v>
      </c>
    </row>
    <row r="221" spans="1:5" ht="15" customHeight="1" thickBot="1">
      <c r="A221" s="674" t="s">
        <v>602</v>
      </c>
      <c r="B221" s="663">
        <f>B250</f>
        <v>2948</v>
      </c>
      <c r="C221" s="663">
        <f t="shared" ref="C221:E221" si="29">C250</f>
        <v>3081</v>
      </c>
      <c r="D221" s="663">
        <f t="shared" si="29"/>
        <v>3121</v>
      </c>
      <c r="E221" s="663">
        <f t="shared" si="29"/>
        <v>3216</v>
      </c>
    </row>
    <row r="222" spans="1:5" ht="15" customHeight="1" thickBot="1">
      <c r="A222" s="674" t="s">
        <v>603</v>
      </c>
      <c r="B222" s="663">
        <f>B221/B220</f>
        <v>105.28571428571429</v>
      </c>
      <c r="C222" s="663">
        <f t="shared" ref="C222:E222" si="30">C221/C220</f>
        <v>25.675000000000001</v>
      </c>
      <c r="D222" s="663">
        <f t="shared" si="30"/>
        <v>26.008333333333333</v>
      </c>
      <c r="E222" s="663">
        <f t="shared" si="30"/>
        <v>26.8</v>
      </c>
    </row>
    <row r="223" spans="1:5" ht="15" customHeight="1" thickBot="1">
      <c r="A223" s="674" t="s">
        <v>604</v>
      </c>
      <c r="B223" s="660" t="s">
        <v>627</v>
      </c>
      <c r="C223" s="675">
        <f>C220/B220-1</f>
        <v>3.2857142857142856</v>
      </c>
      <c r="D223" s="675">
        <f t="shared" ref="D223:E225" si="31">D220/C220-1</f>
        <v>0</v>
      </c>
      <c r="E223" s="675">
        <f t="shared" si="31"/>
        <v>0</v>
      </c>
    </row>
    <row r="224" spans="1:5" ht="15" customHeight="1" thickBot="1">
      <c r="A224" s="674" t="s">
        <v>605</v>
      </c>
      <c r="B224" s="660" t="s">
        <v>627</v>
      </c>
      <c r="C224" s="675">
        <f>C221/B221-1</f>
        <v>4.5115332428765198E-2</v>
      </c>
      <c r="D224" s="675">
        <f t="shared" si="31"/>
        <v>1.2982797792924439E-2</v>
      </c>
      <c r="E224" s="675">
        <f t="shared" si="31"/>
        <v>3.0438961871195103E-2</v>
      </c>
    </row>
    <row r="225" spans="1:8" ht="15" customHeight="1" thickBot="1">
      <c r="A225" s="674" t="s">
        <v>47</v>
      </c>
      <c r="B225" s="660" t="s">
        <v>627</v>
      </c>
      <c r="C225" s="675">
        <f>C222/B222-1</f>
        <v>-0.7561397557666214</v>
      </c>
      <c r="D225" s="675">
        <f t="shared" si="31"/>
        <v>1.2982797792924439E-2</v>
      </c>
      <c r="E225" s="675">
        <f t="shared" si="31"/>
        <v>3.0438961871195103E-2</v>
      </c>
    </row>
    <row r="226" spans="1:8" ht="15" customHeight="1" thickBot="1">
      <c r="A226" s="2848" t="s">
        <v>1066</v>
      </c>
      <c r="B226" s="2849"/>
      <c r="C226" s="2849"/>
      <c r="D226" s="2849"/>
      <c r="E226" s="2850"/>
    </row>
    <row r="227" spans="1:8" ht="15" customHeight="1">
      <c r="A227" s="2817"/>
      <c r="B227" s="659">
        <v>2023</v>
      </c>
      <c r="C227" s="659">
        <v>2024</v>
      </c>
      <c r="D227" s="659">
        <v>2025</v>
      </c>
      <c r="E227" s="659">
        <v>2026</v>
      </c>
    </row>
    <row r="228" spans="1:8" ht="15" customHeight="1" thickBot="1">
      <c r="A228" s="2818"/>
      <c r="B228" s="661" t="s">
        <v>22</v>
      </c>
      <c r="C228" s="661" t="s">
        <v>23</v>
      </c>
      <c r="D228" s="661" t="s">
        <v>23</v>
      </c>
      <c r="E228" s="661" t="s">
        <v>23</v>
      </c>
    </row>
    <row r="229" spans="1:8" ht="15" customHeight="1" thickBot="1">
      <c r="A229" s="676" t="s">
        <v>607</v>
      </c>
      <c r="B229" s="677">
        <v>0</v>
      </c>
      <c r="C229" s="677">
        <v>0</v>
      </c>
      <c r="D229" s="677">
        <v>0</v>
      </c>
      <c r="E229" s="677">
        <v>0</v>
      </c>
    </row>
    <row r="230" spans="1:8" ht="15" customHeight="1" thickBot="1">
      <c r="A230" s="678" t="s">
        <v>608</v>
      </c>
      <c r="B230" s="680"/>
      <c r="C230" s="694"/>
      <c r="D230" s="694"/>
      <c r="E230" s="694"/>
    </row>
    <row r="231" spans="1:8" ht="15" customHeight="1" thickBot="1">
      <c r="A231" s="678" t="s">
        <v>609</v>
      </c>
      <c r="B231" s="680"/>
      <c r="C231" s="681"/>
      <c r="D231" s="681"/>
      <c r="E231" s="681"/>
    </row>
    <row r="232" spans="1:8" ht="23.25" customHeight="1" thickBot="1">
      <c r="A232" s="676" t="s">
        <v>610</v>
      </c>
      <c r="B232" s="677">
        <v>0</v>
      </c>
      <c r="C232" s="677">
        <v>0</v>
      </c>
      <c r="D232" s="677">
        <v>0</v>
      </c>
      <c r="E232" s="677">
        <v>0</v>
      </c>
    </row>
    <row r="233" spans="1:8" ht="15" customHeight="1" thickBot="1">
      <c r="A233" s="678" t="s">
        <v>608</v>
      </c>
      <c r="B233" s="680"/>
      <c r="C233" s="677"/>
      <c r="D233" s="677"/>
      <c r="E233" s="677"/>
    </row>
    <row r="234" spans="1:8" ht="15" customHeight="1" thickBot="1">
      <c r="A234" s="678" t="s">
        <v>609</v>
      </c>
      <c r="B234" s="680"/>
      <c r="C234" s="677"/>
      <c r="D234" s="677"/>
      <c r="E234" s="677"/>
      <c r="G234" s="655"/>
      <c r="H234" s="655"/>
    </row>
    <row r="235" spans="1:8" ht="15" customHeight="1" thickBot="1">
      <c r="A235" s="676" t="s">
        <v>611</v>
      </c>
      <c r="B235" s="680">
        <f>B236</f>
        <v>2948</v>
      </c>
      <c r="C235" s="680">
        <f t="shared" ref="C235:E235" si="32">C236</f>
        <v>3081</v>
      </c>
      <c r="D235" s="680">
        <f t="shared" si="32"/>
        <v>3121</v>
      </c>
      <c r="E235" s="680">
        <f t="shared" si="32"/>
        <v>3216</v>
      </c>
      <c r="G235" s="655"/>
      <c r="H235" s="655"/>
    </row>
    <row r="236" spans="1:8" ht="15" customHeight="1" thickBot="1">
      <c r="A236" s="678" t="s">
        <v>608</v>
      </c>
      <c r="B236" s="679">
        <v>2948</v>
      </c>
      <c r="C236" s="680">
        <v>3081</v>
      </c>
      <c r="D236" s="680">
        <v>3121</v>
      </c>
      <c r="E236" s="680">
        <v>3216</v>
      </c>
      <c r="G236" s="655"/>
      <c r="H236" s="655"/>
    </row>
    <row r="237" spans="1:8" ht="15" customHeight="1" thickBot="1">
      <c r="A237" s="678" t="s">
        <v>609</v>
      </c>
      <c r="B237" s="680"/>
      <c r="C237" s="677"/>
      <c r="D237" s="677"/>
      <c r="E237" s="677"/>
      <c r="G237" s="655"/>
      <c r="H237" s="655"/>
    </row>
    <row r="238" spans="1:8" ht="15" customHeight="1" thickBot="1">
      <c r="A238" s="676" t="s">
        <v>612</v>
      </c>
      <c r="B238" s="680"/>
      <c r="C238" s="677"/>
      <c r="D238" s="677"/>
      <c r="E238" s="677"/>
      <c r="G238" s="655"/>
      <c r="H238" s="655"/>
    </row>
    <row r="239" spans="1:8" ht="15" customHeight="1" thickBot="1">
      <c r="A239" s="678" t="s">
        <v>608</v>
      </c>
      <c r="B239" s="680"/>
      <c r="C239" s="677"/>
      <c r="D239" s="677"/>
      <c r="E239" s="677"/>
      <c r="G239" s="655"/>
      <c r="H239" s="655"/>
    </row>
    <row r="240" spans="1:8" ht="15" customHeight="1" thickBot="1">
      <c r="A240" s="678" t="s">
        <v>609</v>
      </c>
      <c r="B240" s="680"/>
      <c r="C240" s="677"/>
      <c r="D240" s="677"/>
      <c r="E240" s="677"/>
      <c r="G240" s="655"/>
      <c r="H240" s="655"/>
    </row>
    <row r="241" spans="1:5" ht="15" customHeight="1" thickBot="1">
      <c r="A241" s="676" t="s">
        <v>613</v>
      </c>
      <c r="B241" s="680"/>
      <c r="C241" s="677"/>
      <c r="D241" s="677"/>
      <c r="E241" s="677"/>
    </row>
    <row r="242" spans="1:5" ht="15" customHeight="1" thickBot="1">
      <c r="A242" s="678" t="s">
        <v>608</v>
      </c>
      <c r="B242" s="680"/>
      <c r="C242" s="677"/>
      <c r="D242" s="677"/>
      <c r="E242" s="677"/>
    </row>
    <row r="243" spans="1:5" ht="15" customHeight="1" thickBot="1">
      <c r="A243" s="678" t="s">
        <v>609</v>
      </c>
      <c r="B243" s="680"/>
      <c r="C243" s="677"/>
      <c r="D243" s="677"/>
      <c r="E243" s="677"/>
    </row>
    <row r="244" spans="1:5" ht="15" customHeight="1" thickBot="1">
      <c r="A244" s="676" t="s">
        <v>614</v>
      </c>
      <c r="B244" s="680">
        <v>0</v>
      </c>
      <c r="C244" s="677">
        <v>0</v>
      </c>
      <c r="D244" s="677">
        <v>0</v>
      </c>
      <c r="E244" s="677">
        <v>0</v>
      </c>
    </row>
    <row r="245" spans="1:5" ht="15" customHeight="1" thickBot="1">
      <c r="A245" s="678" t="s">
        <v>608</v>
      </c>
      <c r="B245" s="680">
        <v>0</v>
      </c>
      <c r="C245" s="677">
        <v>0</v>
      </c>
      <c r="D245" s="677">
        <v>0</v>
      </c>
      <c r="E245" s="677">
        <v>0</v>
      </c>
    </row>
    <row r="246" spans="1:5" ht="15" customHeight="1" thickBot="1">
      <c r="A246" s="678" t="s">
        <v>609</v>
      </c>
      <c r="B246" s="680"/>
      <c r="C246" s="677"/>
      <c r="D246" s="677"/>
      <c r="E246" s="677"/>
    </row>
    <row r="247" spans="1:5" ht="15" customHeight="1" thickBot="1">
      <c r="A247" s="676" t="s">
        <v>615</v>
      </c>
      <c r="B247" s="680">
        <v>0</v>
      </c>
      <c r="C247" s="677">
        <v>0</v>
      </c>
      <c r="D247" s="677">
        <v>0</v>
      </c>
      <c r="E247" s="677">
        <v>0</v>
      </c>
    </row>
    <row r="248" spans="1:5" ht="15" customHeight="1" thickBot="1">
      <c r="A248" s="678" t="s">
        <v>608</v>
      </c>
      <c r="B248" s="680"/>
      <c r="C248" s="686"/>
      <c r="D248" s="686"/>
      <c r="E248" s="686"/>
    </row>
    <row r="249" spans="1:5" ht="15" customHeight="1" thickBot="1">
      <c r="A249" s="678" t="s">
        <v>609</v>
      </c>
      <c r="B249" s="680"/>
      <c r="C249" s="687"/>
      <c r="D249" s="686"/>
      <c r="E249" s="686"/>
    </row>
    <row r="250" spans="1:5" ht="15" customHeight="1" thickBot="1">
      <c r="A250" s="688" t="s">
        <v>778</v>
      </c>
      <c r="B250" s="680">
        <f>B247+B244+B241+B238+B235+B232+B229</f>
        <v>2948</v>
      </c>
      <c r="C250" s="680">
        <f>C247+C244+C241+C238+C235+C232+C229</f>
        <v>3081</v>
      </c>
      <c r="D250" s="680">
        <f t="shared" ref="D250:E250" si="33">D247+D244+D241+D238+D235+D232+D229</f>
        <v>3121</v>
      </c>
      <c r="E250" s="680">
        <f t="shared" si="33"/>
        <v>3216</v>
      </c>
    </row>
    <row r="251" spans="1:5" ht="15" customHeight="1" thickBot="1">
      <c r="A251" s="692" t="s">
        <v>617</v>
      </c>
      <c r="B251" s="690">
        <v>0</v>
      </c>
      <c r="C251" s="690">
        <f>IF(C250-C221=0,0,"Error")</f>
        <v>0</v>
      </c>
      <c r="D251" s="690">
        <f>IF(D250-D221=0,0,"Error")</f>
        <v>0</v>
      </c>
      <c r="E251" s="690">
        <f>IF(E250-E221=0,0,"Error")</f>
        <v>0</v>
      </c>
    </row>
    <row r="252" spans="1:5" ht="15" hidden="1" customHeight="1" thickBot="1">
      <c r="A252" s="672" t="s">
        <v>790</v>
      </c>
      <c r="B252" s="2831" t="s">
        <v>1067</v>
      </c>
      <c r="C252" s="2840"/>
      <c r="D252" s="2840"/>
      <c r="E252" s="2841"/>
    </row>
    <row r="253" spans="1:5" ht="27" hidden="1" customHeight="1" thickBot="1">
      <c r="A253" s="674" t="s">
        <v>599</v>
      </c>
      <c r="B253" s="2842" t="s">
        <v>1068</v>
      </c>
      <c r="C253" s="2843"/>
      <c r="D253" s="2843"/>
      <c r="E253" s="2844"/>
    </row>
    <row r="254" spans="1:5" ht="15" hidden="1" customHeight="1" thickBot="1">
      <c r="A254" s="674" t="s">
        <v>21</v>
      </c>
      <c r="B254" s="2845" t="s">
        <v>1069</v>
      </c>
      <c r="C254" s="2846"/>
      <c r="D254" s="2846"/>
      <c r="E254" s="2847"/>
    </row>
    <row r="255" spans="1:5" ht="15" hidden="1" customHeight="1">
      <c r="A255" s="2817"/>
      <c r="B255" s="659">
        <v>2023</v>
      </c>
      <c r="C255" s="659">
        <v>2024</v>
      </c>
      <c r="D255" s="659">
        <v>2025</v>
      </c>
      <c r="E255" s="659">
        <v>2026</v>
      </c>
    </row>
    <row r="256" spans="1:5" ht="15" hidden="1" customHeight="1" thickBot="1">
      <c r="A256" s="2818"/>
      <c r="B256" s="661" t="s">
        <v>22</v>
      </c>
      <c r="C256" s="661" t="s">
        <v>23</v>
      </c>
      <c r="D256" s="661" t="s">
        <v>23</v>
      </c>
      <c r="E256" s="661" t="s">
        <v>23</v>
      </c>
    </row>
    <row r="257" spans="1:6" ht="15" hidden="1" customHeight="1" thickBot="1">
      <c r="A257" s="674" t="s">
        <v>33</v>
      </c>
      <c r="B257" s="664">
        <v>60</v>
      </c>
      <c r="C257" s="664">
        <v>0</v>
      </c>
      <c r="D257" s="664">
        <v>0</v>
      </c>
      <c r="E257" s="664">
        <v>0</v>
      </c>
    </row>
    <row r="258" spans="1:6" ht="15" hidden="1" customHeight="1" thickBot="1">
      <c r="A258" s="674" t="s">
        <v>602</v>
      </c>
      <c r="B258" s="663">
        <f>B287</f>
        <v>0</v>
      </c>
      <c r="C258" s="663">
        <f t="shared" ref="C258:F258" si="34">C287</f>
        <v>0</v>
      </c>
      <c r="D258" s="663">
        <f t="shared" si="34"/>
        <v>0</v>
      </c>
      <c r="E258" s="663">
        <f t="shared" si="34"/>
        <v>0</v>
      </c>
      <c r="F258" s="663">
        <f t="shared" si="34"/>
        <v>0</v>
      </c>
    </row>
    <row r="259" spans="1:6" ht="15" hidden="1" customHeight="1" thickBot="1">
      <c r="A259" s="674" t="s">
        <v>603</v>
      </c>
      <c r="B259" s="663">
        <f>B258/B257</f>
        <v>0</v>
      </c>
      <c r="C259" s="663" t="e">
        <f t="shared" ref="C259:E259" si="35">C258/C257</f>
        <v>#DIV/0!</v>
      </c>
      <c r="D259" s="663" t="e">
        <f t="shared" si="35"/>
        <v>#DIV/0!</v>
      </c>
      <c r="E259" s="663" t="e">
        <f t="shared" si="35"/>
        <v>#DIV/0!</v>
      </c>
    </row>
    <row r="260" spans="1:6" ht="15" hidden="1" customHeight="1" thickBot="1">
      <c r="A260" s="674" t="s">
        <v>604</v>
      </c>
      <c r="B260" s="660" t="s">
        <v>627</v>
      </c>
      <c r="C260" s="675">
        <f>C257/B257-1</f>
        <v>-1</v>
      </c>
      <c r="D260" s="675" t="e">
        <f t="shared" ref="D260:E262" si="36">D257/C257-1</f>
        <v>#DIV/0!</v>
      </c>
      <c r="E260" s="675" t="e">
        <f t="shared" si="36"/>
        <v>#DIV/0!</v>
      </c>
    </row>
    <row r="261" spans="1:6" ht="15" hidden="1" customHeight="1" thickBot="1">
      <c r="A261" s="674" t="s">
        <v>605</v>
      </c>
      <c r="B261" s="660" t="s">
        <v>627</v>
      </c>
      <c r="C261" s="675" t="e">
        <f>C258/B258-1</f>
        <v>#DIV/0!</v>
      </c>
      <c r="D261" s="675" t="e">
        <f t="shared" si="36"/>
        <v>#DIV/0!</v>
      </c>
      <c r="E261" s="675" t="e">
        <f t="shared" si="36"/>
        <v>#DIV/0!</v>
      </c>
    </row>
    <row r="262" spans="1:6" ht="15" hidden="1" customHeight="1" thickBot="1">
      <c r="A262" s="674" t="s">
        <v>47</v>
      </c>
      <c r="B262" s="660" t="s">
        <v>627</v>
      </c>
      <c r="C262" s="675" t="e">
        <f>C259/B259-1</f>
        <v>#DIV/0!</v>
      </c>
      <c r="D262" s="675" t="e">
        <f t="shared" si="36"/>
        <v>#DIV/0!</v>
      </c>
      <c r="E262" s="675" t="e">
        <f t="shared" si="36"/>
        <v>#DIV/0!</v>
      </c>
    </row>
    <row r="263" spans="1:6" ht="15" hidden="1" customHeight="1" thickBot="1">
      <c r="A263" s="2848" t="s">
        <v>1070</v>
      </c>
      <c r="B263" s="2849"/>
      <c r="C263" s="2849"/>
      <c r="D263" s="2849"/>
      <c r="E263" s="2850"/>
    </row>
    <row r="264" spans="1:6" ht="15" hidden="1" customHeight="1">
      <c r="A264" s="2817"/>
      <c r="B264" s="659">
        <v>2023</v>
      </c>
      <c r="C264" s="659">
        <v>2024</v>
      </c>
      <c r="D264" s="659">
        <v>2025</v>
      </c>
      <c r="E264" s="659">
        <v>2026</v>
      </c>
    </row>
    <row r="265" spans="1:6" ht="15" hidden="1" customHeight="1" thickBot="1">
      <c r="A265" s="2818"/>
      <c r="B265" s="661" t="s">
        <v>22</v>
      </c>
      <c r="C265" s="661" t="s">
        <v>23</v>
      </c>
      <c r="D265" s="661" t="s">
        <v>23</v>
      </c>
      <c r="E265" s="661" t="s">
        <v>23</v>
      </c>
    </row>
    <row r="266" spans="1:6" ht="15" hidden="1" customHeight="1" thickBot="1">
      <c r="A266" s="676" t="s">
        <v>607</v>
      </c>
      <c r="B266" s="677">
        <v>0</v>
      </c>
      <c r="C266" s="677">
        <v>0</v>
      </c>
      <c r="D266" s="677">
        <v>0</v>
      </c>
      <c r="E266" s="677">
        <v>0</v>
      </c>
    </row>
    <row r="267" spans="1:6" ht="15" hidden="1" customHeight="1" thickBot="1">
      <c r="A267" s="678" t="s">
        <v>608</v>
      </c>
      <c r="B267" s="680"/>
      <c r="C267" s="694"/>
      <c r="D267" s="694"/>
      <c r="E267" s="694"/>
    </row>
    <row r="268" spans="1:6" ht="15" hidden="1" customHeight="1" thickBot="1">
      <c r="A268" s="678" t="s">
        <v>609</v>
      </c>
      <c r="B268" s="680"/>
      <c r="C268" s="681"/>
      <c r="D268" s="681"/>
      <c r="E268" s="681"/>
    </row>
    <row r="269" spans="1:6" ht="22.5" hidden="1" customHeight="1" thickBot="1">
      <c r="A269" s="676" t="s">
        <v>610</v>
      </c>
      <c r="B269" s="677">
        <v>0</v>
      </c>
      <c r="C269" s="677">
        <v>0</v>
      </c>
      <c r="D269" s="677">
        <v>0</v>
      </c>
      <c r="E269" s="677">
        <v>0</v>
      </c>
    </row>
    <row r="270" spans="1:6" ht="15" hidden="1" customHeight="1" thickBot="1">
      <c r="A270" s="678" t="s">
        <v>608</v>
      </c>
      <c r="B270" s="680"/>
      <c r="C270" s="677"/>
      <c r="D270" s="677"/>
      <c r="E270" s="677"/>
    </row>
    <row r="271" spans="1:6" ht="15" hidden="1" customHeight="1" thickBot="1">
      <c r="A271" s="678" t="s">
        <v>609</v>
      </c>
      <c r="B271" s="680"/>
      <c r="C271" s="677"/>
      <c r="D271" s="677"/>
      <c r="E271" s="677"/>
    </row>
    <row r="272" spans="1:6" ht="15" hidden="1" customHeight="1" thickBot="1">
      <c r="A272" s="676" t="s">
        <v>611</v>
      </c>
      <c r="B272" s="680">
        <f>B273</f>
        <v>0</v>
      </c>
      <c r="C272" s="680">
        <f t="shared" ref="C272:E272" si="37">C273</f>
        <v>0</v>
      </c>
      <c r="D272" s="680">
        <f t="shared" si="37"/>
        <v>0</v>
      </c>
      <c r="E272" s="680">
        <f t="shared" si="37"/>
        <v>0</v>
      </c>
    </row>
    <row r="273" spans="1:5" ht="15" hidden="1" customHeight="1" thickBot="1">
      <c r="A273" s="678" t="s">
        <v>608</v>
      </c>
      <c r="B273" s="698"/>
      <c r="C273" s="680">
        <v>0</v>
      </c>
      <c r="D273" s="680">
        <v>0</v>
      </c>
      <c r="E273" s="680">
        <v>0</v>
      </c>
    </row>
    <row r="274" spans="1:5" ht="15" hidden="1" customHeight="1" thickBot="1">
      <c r="A274" s="678" t="s">
        <v>609</v>
      </c>
      <c r="B274" s="680"/>
      <c r="C274" s="677"/>
      <c r="D274" s="677"/>
      <c r="E274" s="677"/>
    </row>
    <row r="275" spans="1:5" ht="15" hidden="1" customHeight="1" thickBot="1">
      <c r="A275" s="676" t="s">
        <v>612</v>
      </c>
      <c r="B275" s="680"/>
      <c r="C275" s="677"/>
      <c r="D275" s="677"/>
      <c r="E275" s="677"/>
    </row>
    <row r="276" spans="1:5" ht="15" hidden="1" customHeight="1" thickBot="1">
      <c r="A276" s="678" t="s">
        <v>608</v>
      </c>
      <c r="B276" s="680"/>
      <c r="C276" s="677"/>
      <c r="D276" s="677"/>
      <c r="E276" s="677"/>
    </row>
    <row r="277" spans="1:5" ht="15" hidden="1" customHeight="1" thickBot="1">
      <c r="A277" s="678" t="s">
        <v>609</v>
      </c>
      <c r="B277" s="680"/>
      <c r="C277" s="677"/>
      <c r="D277" s="677"/>
      <c r="E277" s="677"/>
    </row>
    <row r="278" spans="1:5" ht="15" hidden="1" customHeight="1" thickBot="1">
      <c r="A278" s="676" t="s">
        <v>613</v>
      </c>
      <c r="B278" s="680"/>
      <c r="C278" s="677"/>
      <c r="D278" s="677"/>
      <c r="E278" s="677"/>
    </row>
    <row r="279" spans="1:5" ht="15" hidden="1" customHeight="1" thickBot="1">
      <c r="A279" s="678" t="s">
        <v>608</v>
      </c>
      <c r="B279" s="680"/>
      <c r="C279" s="677"/>
      <c r="D279" s="677"/>
      <c r="E279" s="677"/>
    </row>
    <row r="280" spans="1:5" ht="15" hidden="1" customHeight="1" thickBot="1">
      <c r="A280" s="678" t="s">
        <v>609</v>
      </c>
      <c r="B280" s="680"/>
      <c r="C280" s="677"/>
      <c r="D280" s="677"/>
      <c r="E280" s="677"/>
    </row>
    <row r="281" spans="1:5" ht="15" hidden="1" customHeight="1" thickBot="1">
      <c r="A281" s="676" t="s">
        <v>614</v>
      </c>
      <c r="B281" s="680">
        <v>0</v>
      </c>
      <c r="C281" s="677">
        <v>0</v>
      </c>
      <c r="D281" s="677">
        <v>0</v>
      </c>
      <c r="E281" s="677">
        <v>0</v>
      </c>
    </row>
    <row r="282" spans="1:5" ht="15" hidden="1" customHeight="1" thickBot="1">
      <c r="A282" s="678" t="s">
        <v>608</v>
      </c>
      <c r="B282" s="680"/>
      <c r="C282" s="677"/>
      <c r="D282" s="677"/>
      <c r="E282" s="677"/>
    </row>
    <row r="283" spans="1:5" ht="15" hidden="1" customHeight="1" thickBot="1">
      <c r="A283" s="678" t="s">
        <v>609</v>
      </c>
      <c r="B283" s="680"/>
      <c r="C283" s="677"/>
      <c r="D283" s="677"/>
      <c r="E283" s="677"/>
    </row>
    <row r="284" spans="1:5" ht="21.75" hidden="1" customHeight="1" thickBot="1">
      <c r="A284" s="676" t="s">
        <v>615</v>
      </c>
      <c r="B284" s="680">
        <v>0</v>
      </c>
      <c r="C284" s="677">
        <v>0</v>
      </c>
      <c r="D284" s="677">
        <v>0</v>
      </c>
      <c r="E284" s="677">
        <v>0</v>
      </c>
    </row>
    <row r="285" spans="1:5" ht="15" hidden="1" customHeight="1" thickBot="1">
      <c r="A285" s="678" t="s">
        <v>608</v>
      </c>
      <c r="B285" s="680"/>
      <c r="C285" s="686"/>
      <c r="D285" s="686"/>
      <c r="E285" s="686"/>
    </row>
    <row r="286" spans="1:5" ht="15" hidden="1" customHeight="1" thickBot="1">
      <c r="A286" s="678" t="s">
        <v>609</v>
      </c>
      <c r="B286" s="680"/>
      <c r="C286" s="687"/>
      <c r="D286" s="686"/>
      <c r="E286" s="686"/>
    </row>
    <row r="287" spans="1:5" ht="15" hidden="1" customHeight="1" thickBot="1">
      <c r="A287" s="688" t="s">
        <v>794</v>
      </c>
      <c r="B287" s="680">
        <f>B284+B281+B278+B275+B272+B269+B266</f>
        <v>0</v>
      </c>
      <c r="C287" s="680">
        <f t="shared" ref="C287:E287" si="38">C284+C281+C278+C275+C272+C269+C266</f>
        <v>0</v>
      </c>
      <c r="D287" s="680">
        <f t="shared" si="38"/>
        <v>0</v>
      </c>
      <c r="E287" s="680">
        <f t="shared" si="38"/>
        <v>0</v>
      </c>
    </row>
    <row r="288" spans="1:5" ht="15" hidden="1" customHeight="1" thickBot="1">
      <c r="A288" s="692" t="s">
        <v>617</v>
      </c>
      <c r="B288" s="690">
        <f>IF(B287-B258=0,0,"Error")</f>
        <v>0</v>
      </c>
      <c r="C288" s="690">
        <f>IF(C287-C258=0,0,"Error")</f>
        <v>0</v>
      </c>
      <c r="D288" s="690">
        <f>IF(D287-D258=0,0,"Error")</f>
        <v>0</v>
      </c>
      <c r="E288" s="690">
        <f>IF(E287-E258=0,0,"Error")</f>
        <v>0</v>
      </c>
    </row>
    <row r="289" spans="1:5" ht="15" hidden="1" customHeight="1" thickBot="1">
      <c r="A289" s="672" t="s">
        <v>795</v>
      </c>
      <c r="B289" s="2831" t="s">
        <v>1071</v>
      </c>
      <c r="C289" s="2840"/>
      <c r="D289" s="2840"/>
      <c r="E289" s="2841"/>
    </row>
    <row r="290" spans="1:5" ht="26.25" hidden="1" customHeight="1" thickBot="1">
      <c r="A290" s="674" t="s">
        <v>599</v>
      </c>
      <c r="B290" s="2842" t="s">
        <v>1072</v>
      </c>
      <c r="C290" s="2843"/>
      <c r="D290" s="2843"/>
      <c r="E290" s="2844"/>
    </row>
    <row r="291" spans="1:5" ht="15" hidden="1" customHeight="1" thickBot="1">
      <c r="A291" s="674" t="s">
        <v>21</v>
      </c>
      <c r="B291" s="2845" t="s">
        <v>1073</v>
      </c>
      <c r="C291" s="2846"/>
      <c r="D291" s="2846"/>
      <c r="E291" s="2847"/>
    </row>
    <row r="292" spans="1:5" ht="15" hidden="1" customHeight="1">
      <c r="A292" s="2817"/>
      <c r="B292" s="659">
        <v>2023</v>
      </c>
      <c r="C292" s="659">
        <v>2024</v>
      </c>
      <c r="D292" s="659">
        <v>2025</v>
      </c>
      <c r="E292" s="659">
        <v>2026</v>
      </c>
    </row>
    <row r="293" spans="1:5" ht="15" hidden="1" customHeight="1" thickBot="1">
      <c r="A293" s="2818"/>
      <c r="B293" s="661" t="s">
        <v>22</v>
      </c>
      <c r="C293" s="661" t="s">
        <v>23</v>
      </c>
      <c r="D293" s="661" t="s">
        <v>23</v>
      </c>
      <c r="E293" s="661" t="s">
        <v>23</v>
      </c>
    </row>
    <row r="294" spans="1:5" ht="15" hidden="1" customHeight="1" thickBot="1">
      <c r="A294" s="674" t="s">
        <v>33</v>
      </c>
      <c r="B294" s="664">
        <v>8</v>
      </c>
      <c r="C294" s="664">
        <v>0</v>
      </c>
      <c r="D294" s="664">
        <v>0</v>
      </c>
      <c r="E294" s="664">
        <v>0</v>
      </c>
    </row>
    <row r="295" spans="1:5" ht="15" hidden="1" customHeight="1" thickBot="1">
      <c r="A295" s="674" t="s">
        <v>602</v>
      </c>
      <c r="B295" s="663">
        <f>B324</f>
        <v>0</v>
      </c>
      <c r="C295" s="663">
        <f t="shared" ref="C295:E295" si="39">C324</f>
        <v>0</v>
      </c>
      <c r="D295" s="663">
        <f t="shared" si="39"/>
        <v>0</v>
      </c>
      <c r="E295" s="663">
        <f t="shared" si="39"/>
        <v>0</v>
      </c>
    </row>
    <row r="296" spans="1:5" ht="15" hidden="1" customHeight="1" thickBot="1">
      <c r="A296" s="674" t="s">
        <v>603</v>
      </c>
      <c r="B296" s="663">
        <f>B295/B294</f>
        <v>0</v>
      </c>
      <c r="C296" s="663" t="e">
        <f t="shared" ref="C296:E296" si="40">C295/C294</f>
        <v>#DIV/0!</v>
      </c>
      <c r="D296" s="663" t="e">
        <f t="shared" si="40"/>
        <v>#DIV/0!</v>
      </c>
      <c r="E296" s="663" t="e">
        <f t="shared" si="40"/>
        <v>#DIV/0!</v>
      </c>
    </row>
    <row r="297" spans="1:5" ht="15" hidden="1" customHeight="1" thickBot="1">
      <c r="A297" s="674" t="s">
        <v>604</v>
      </c>
      <c r="B297" s="699"/>
      <c r="C297" s="675">
        <f>C294/B294-1</f>
        <v>-1</v>
      </c>
      <c r="D297" s="675" t="e">
        <f t="shared" ref="D297:E299" si="41">D294/C294-1</f>
        <v>#DIV/0!</v>
      </c>
      <c r="E297" s="675" t="e">
        <f t="shared" si="41"/>
        <v>#DIV/0!</v>
      </c>
    </row>
    <row r="298" spans="1:5" ht="15" hidden="1" customHeight="1" thickBot="1">
      <c r="A298" s="674" t="s">
        <v>605</v>
      </c>
      <c r="B298" s="660" t="s">
        <v>627</v>
      </c>
      <c r="C298" s="675" t="e">
        <f>C295/B295-1</f>
        <v>#DIV/0!</v>
      </c>
      <c r="D298" s="675" t="e">
        <f t="shared" si="41"/>
        <v>#DIV/0!</v>
      </c>
      <c r="E298" s="675" t="e">
        <f t="shared" si="41"/>
        <v>#DIV/0!</v>
      </c>
    </row>
    <row r="299" spans="1:5" ht="15" hidden="1" customHeight="1" thickBot="1">
      <c r="A299" s="674" t="s">
        <v>47</v>
      </c>
      <c r="B299" s="660" t="s">
        <v>627</v>
      </c>
      <c r="C299" s="675" t="e">
        <f>C296/B296-1</f>
        <v>#DIV/0!</v>
      </c>
      <c r="D299" s="675" t="e">
        <f t="shared" si="41"/>
        <v>#DIV/0!</v>
      </c>
      <c r="E299" s="675" t="e">
        <f t="shared" si="41"/>
        <v>#DIV/0!</v>
      </c>
    </row>
    <row r="300" spans="1:5" ht="15" hidden="1" customHeight="1" thickBot="1">
      <c r="A300" s="2848" t="s">
        <v>1074</v>
      </c>
      <c r="B300" s="2849"/>
      <c r="C300" s="2849"/>
      <c r="D300" s="2849"/>
      <c r="E300" s="2850"/>
    </row>
    <row r="301" spans="1:5" ht="15" hidden="1" customHeight="1">
      <c r="A301" s="2817"/>
      <c r="B301" s="659">
        <v>2023</v>
      </c>
      <c r="C301" s="659">
        <v>2024</v>
      </c>
      <c r="D301" s="659">
        <v>2025</v>
      </c>
      <c r="E301" s="659">
        <v>2026</v>
      </c>
    </row>
    <row r="302" spans="1:5" ht="15" hidden="1" customHeight="1" thickBot="1">
      <c r="A302" s="2818"/>
      <c r="B302" s="661" t="s">
        <v>22</v>
      </c>
      <c r="C302" s="661" t="s">
        <v>23</v>
      </c>
      <c r="D302" s="661" t="s">
        <v>23</v>
      </c>
      <c r="E302" s="661" t="s">
        <v>23</v>
      </c>
    </row>
    <row r="303" spans="1:5" ht="15" hidden="1" customHeight="1" thickBot="1">
      <c r="A303" s="676" t="s">
        <v>607</v>
      </c>
      <c r="B303" s="677">
        <v>0</v>
      </c>
      <c r="C303" s="677">
        <v>0</v>
      </c>
      <c r="D303" s="677">
        <v>0</v>
      </c>
      <c r="E303" s="677">
        <v>0</v>
      </c>
    </row>
    <row r="304" spans="1:5" ht="15" hidden="1" customHeight="1" thickBot="1">
      <c r="A304" s="678" t="s">
        <v>608</v>
      </c>
      <c r="B304" s="680"/>
      <c r="C304" s="694"/>
      <c r="D304" s="694"/>
      <c r="E304" s="694"/>
    </row>
    <row r="305" spans="1:7" ht="15" hidden="1" customHeight="1" thickBot="1">
      <c r="A305" s="678" t="s">
        <v>609</v>
      </c>
      <c r="B305" s="680"/>
      <c r="C305" s="681"/>
      <c r="D305" s="681"/>
      <c r="E305" s="681"/>
    </row>
    <row r="306" spans="1:7" ht="25.5" hidden="1" customHeight="1" thickBot="1">
      <c r="A306" s="676" t="s">
        <v>610</v>
      </c>
      <c r="B306" s="677">
        <v>0</v>
      </c>
      <c r="C306" s="677">
        <v>0</v>
      </c>
      <c r="D306" s="677">
        <v>0</v>
      </c>
      <c r="E306" s="677">
        <v>0</v>
      </c>
    </row>
    <row r="307" spans="1:7" ht="15" hidden="1" customHeight="1" thickBot="1">
      <c r="A307" s="678" t="s">
        <v>608</v>
      </c>
      <c r="B307" s="680"/>
      <c r="C307" s="677"/>
      <c r="D307" s="677"/>
      <c r="E307" s="677"/>
    </row>
    <row r="308" spans="1:7" ht="15" hidden="1" customHeight="1" thickBot="1">
      <c r="A308" s="678" t="s">
        <v>609</v>
      </c>
      <c r="B308" s="680"/>
      <c r="C308" s="677"/>
      <c r="D308" s="677"/>
      <c r="E308" s="677"/>
    </row>
    <row r="309" spans="1:7" ht="15" hidden="1" customHeight="1" thickBot="1">
      <c r="A309" s="676" t="s">
        <v>611</v>
      </c>
      <c r="B309" s="663">
        <f>B310</f>
        <v>0</v>
      </c>
      <c r="C309" s="663">
        <f t="shared" ref="C309:E309" si="42">C310</f>
        <v>0</v>
      </c>
      <c r="D309" s="663">
        <f t="shared" si="42"/>
        <v>0</v>
      </c>
      <c r="E309" s="663">
        <f t="shared" si="42"/>
        <v>0</v>
      </c>
      <c r="G309" s="700"/>
    </row>
    <row r="310" spans="1:7" ht="15" hidden="1" customHeight="1" thickBot="1">
      <c r="A310" s="678" t="s">
        <v>608</v>
      </c>
      <c r="B310" s="663"/>
      <c r="C310" s="663">
        <v>0</v>
      </c>
      <c r="D310" s="663">
        <v>0</v>
      </c>
      <c r="E310" s="663">
        <v>0</v>
      </c>
    </row>
    <row r="311" spans="1:7" ht="15" hidden="1" customHeight="1" thickBot="1">
      <c r="A311" s="678" t="s">
        <v>609</v>
      </c>
      <c r="B311" s="680"/>
      <c r="C311" s="677"/>
      <c r="D311" s="677"/>
      <c r="E311" s="677"/>
      <c r="G311" s="685"/>
    </row>
    <row r="312" spans="1:7" ht="15" hidden="1" customHeight="1" thickBot="1">
      <c r="A312" s="676" t="s">
        <v>612</v>
      </c>
      <c r="B312" s="680"/>
      <c r="C312" s="677"/>
      <c r="D312" s="677"/>
      <c r="E312" s="677"/>
    </row>
    <row r="313" spans="1:7" ht="15" hidden="1" customHeight="1" thickBot="1">
      <c r="A313" s="678" t="s">
        <v>608</v>
      </c>
      <c r="B313" s="680"/>
      <c r="C313" s="677"/>
      <c r="D313" s="677"/>
      <c r="E313" s="677"/>
    </row>
    <row r="314" spans="1:7" ht="15" hidden="1" customHeight="1" thickBot="1">
      <c r="A314" s="678" t="s">
        <v>609</v>
      </c>
      <c r="B314" s="680"/>
      <c r="C314" s="677"/>
      <c r="D314" s="677"/>
      <c r="E314" s="677"/>
    </row>
    <row r="315" spans="1:7" ht="15" hidden="1" customHeight="1" thickBot="1">
      <c r="A315" s="676" t="s">
        <v>613</v>
      </c>
      <c r="B315" s="680"/>
      <c r="C315" s="677"/>
      <c r="D315" s="677"/>
      <c r="E315" s="677"/>
    </row>
    <row r="316" spans="1:7" ht="15" hidden="1" customHeight="1" thickBot="1">
      <c r="A316" s="678" t="s">
        <v>608</v>
      </c>
      <c r="B316" s="680"/>
      <c r="C316" s="677"/>
      <c r="D316" s="677"/>
      <c r="E316" s="677"/>
    </row>
    <row r="317" spans="1:7" ht="15" hidden="1" customHeight="1" thickBot="1">
      <c r="A317" s="678" t="s">
        <v>609</v>
      </c>
      <c r="B317" s="680"/>
      <c r="C317" s="677"/>
      <c r="D317" s="677"/>
      <c r="E317" s="677"/>
    </row>
    <row r="318" spans="1:7" ht="15" hidden="1" customHeight="1" thickBot="1">
      <c r="A318" s="676" t="s">
        <v>614</v>
      </c>
      <c r="B318" s="680">
        <v>0</v>
      </c>
      <c r="C318" s="677">
        <v>0</v>
      </c>
      <c r="D318" s="677">
        <v>0</v>
      </c>
      <c r="E318" s="677">
        <v>0</v>
      </c>
    </row>
    <row r="319" spans="1:7" ht="15" hidden="1" customHeight="1" thickBot="1">
      <c r="A319" s="678" t="s">
        <v>608</v>
      </c>
      <c r="B319" s="680"/>
      <c r="C319" s="677"/>
      <c r="D319" s="677"/>
      <c r="E319" s="677"/>
    </row>
    <row r="320" spans="1:7" ht="15" hidden="1" customHeight="1" thickBot="1">
      <c r="A320" s="678" t="s">
        <v>609</v>
      </c>
      <c r="B320" s="680"/>
      <c r="C320" s="677"/>
      <c r="D320" s="677"/>
      <c r="E320" s="677"/>
    </row>
    <row r="321" spans="1:6" ht="27" hidden="1" customHeight="1" thickBot="1">
      <c r="A321" s="676" t="s">
        <v>615</v>
      </c>
      <c r="B321" s="680">
        <v>0</v>
      </c>
      <c r="C321" s="677">
        <v>0</v>
      </c>
      <c r="D321" s="677">
        <v>0</v>
      </c>
      <c r="E321" s="677">
        <v>0</v>
      </c>
    </row>
    <row r="322" spans="1:6" ht="15" hidden="1" customHeight="1" thickBot="1">
      <c r="A322" s="678" t="s">
        <v>608</v>
      </c>
      <c r="B322" s="680"/>
      <c r="C322" s="686"/>
      <c r="D322" s="686"/>
      <c r="E322" s="686"/>
    </row>
    <row r="323" spans="1:6" ht="15" hidden="1" customHeight="1" thickBot="1">
      <c r="A323" s="678" t="s">
        <v>609</v>
      </c>
      <c r="B323" s="680"/>
      <c r="C323" s="687"/>
      <c r="D323" s="686"/>
      <c r="E323" s="686"/>
    </row>
    <row r="324" spans="1:6" ht="15" hidden="1" customHeight="1" thickBot="1">
      <c r="A324" s="688" t="s">
        <v>799</v>
      </c>
      <c r="B324" s="680">
        <f>B321+B318+B315+B312+B309+B306+B303</f>
        <v>0</v>
      </c>
      <c r="C324" s="680">
        <f t="shared" ref="C324:E324" si="43">C321+C318+C315+C312+C309+C306+C303</f>
        <v>0</v>
      </c>
      <c r="D324" s="680">
        <f t="shared" si="43"/>
        <v>0</v>
      </c>
      <c r="E324" s="680">
        <f t="shared" si="43"/>
        <v>0</v>
      </c>
    </row>
    <row r="325" spans="1:6" ht="15" hidden="1" customHeight="1" thickBot="1">
      <c r="A325" s="692" t="s">
        <v>617</v>
      </c>
      <c r="B325" s="690">
        <f>IF(B324-B295=0,0,"Error")</f>
        <v>0</v>
      </c>
      <c r="C325" s="690">
        <f>IF(C324-C295=0,0,"Error")</f>
        <v>0</v>
      </c>
      <c r="D325" s="690">
        <f>IF(D324-D295=0,0,"Error")</f>
        <v>0</v>
      </c>
      <c r="E325" s="690">
        <f>IF(E324-E295=0,0,"Error")</f>
        <v>0</v>
      </c>
    </row>
    <row r="326" spans="1:6" ht="15" hidden="1" customHeight="1" thickBot="1">
      <c r="A326" s="672" t="s">
        <v>963</v>
      </c>
      <c r="B326" s="2831" t="s">
        <v>1041</v>
      </c>
      <c r="C326" s="2840"/>
      <c r="D326" s="2840"/>
      <c r="E326" s="2841"/>
    </row>
    <row r="327" spans="1:6" ht="15" hidden="1" customHeight="1" thickBot="1">
      <c r="A327" s="674" t="s">
        <v>599</v>
      </c>
      <c r="B327" s="2842" t="s">
        <v>1075</v>
      </c>
      <c r="C327" s="2843"/>
      <c r="D327" s="2843"/>
      <c r="E327" s="2844"/>
    </row>
    <row r="328" spans="1:6" ht="15" hidden="1" customHeight="1" thickBot="1">
      <c r="A328" s="674" t="s">
        <v>21</v>
      </c>
      <c r="B328" s="2845" t="s">
        <v>1076</v>
      </c>
      <c r="C328" s="2846"/>
      <c r="D328" s="2846"/>
      <c r="E328" s="2847"/>
    </row>
    <row r="329" spans="1:6" ht="15" hidden="1" customHeight="1">
      <c r="A329" s="2817"/>
      <c r="B329" s="659">
        <v>2023</v>
      </c>
      <c r="C329" s="659">
        <v>2024</v>
      </c>
      <c r="D329" s="659">
        <v>2025</v>
      </c>
      <c r="E329" s="659">
        <v>2026</v>
      </c>
    </row>
    <row r="330" spans="1:6" ht="15" hidden="1" customHeight="1" thickBot="1">
      <c r="A330" s="2818"/>
      <c r="B330" s="661" t="s">
        <v>22</v>
      </c>
      <c r="C330" s="661" t="s">
        <v>23</v>
      </c>
      <c r="D330" s="661" t="s">
        <v>23</v>
      </c>
      <c r="E330" s="661" t="s">
        <v>23</v>
      </c>
    </row>
    <row r="331" spans="1:6" ht="15" hidden="1" customHeight="1" thickBot="1">
      <c r="A331" s="674" t="s">
        <v>33</v>
      </c>
      <c r="B331" s="664">
        <v>24</v>
      </c>
      <c r="C331" s="664">
        <v>0</v>
      </c>
      <c r="D331" s="664">
        <v>0</v>
      </c>
      <c r="E331" s="664">
        <v>0</v>
      </c>
    </row>
    <row r="332" spans="1:6" ht="15" hidden="1" customHeight="1" thickBot="1">
      <c r="A332" s="674" t="s">
        <v>602</v>
      </c>
      <c r="B332" s="663">
        <f>B361</f>
        <v>0</v>
      </c>
      <c r="C332" s="663">
        <f t="shared" ref="C332:F332" si="44">C361</f>
        <v>0</v>
      </c>
      <c r="D332" s="663">
        <f t="shared" si="44"/>
        <v>0</v>
      </c>
      <c r="E332" s="663">
        <f t="shared" si="44"/>
        <v>0</v>
      </c>
      <c r="F332" s="663">
        <f t="shared" si="44"/>
        <v>0</v>
      </c>
    </row>
    <row r="333" spans="1:6" ht="15" hidden="1" customHeight="1" thickBot="1">
      <c r="A333" s="674" t="s">
        <v>603</v>
      </c>
      <c r="B333" s="663">
        <f>B332/B331</f>
        <v>0</v>
      </c>
      <c r="C333" s="663" t="e">
        <f t="shared" ref="C333:E333" si="45">C332/C331</f>
        <v>#DIV/0!</v>
      </c>
      <c r="D333" s="663" t="e">
        <f t="shared" si="45"/>
        <v>#DIV/0!</v>
      </c>
      <c r="E333" s="663" t="e">
        <f t="shared" si="45"/>
        <v>#DIV/0!</v>
      </c>
    </row>
    <row r="334" spans="1:6" ht="15" hidden="1" customHeight="1" thickBot="1">
      <c r="A334" s="674" t="s">
        <v>604</v>
      </c>
      <c r="B334" s="660" t="s">
        <v>627</v>
      </c>
      <c r="C334" s="675">
        <f>C331/B331-1</f>
        <v>-1</v>
      </c>
      <c r="D334" s="675" t="e">
        <f t="shared" ref="D334:E336" si="46">D331/C331-1</f>
        <v>#DIV/0!</v>
      </c>
      <c r="E334" s="675" t="e">
        <f t="shared" si="46"/>
        <v>#DIV/0!</v>
      </c>
    </row>
    <row r="335" spans="1:6" ht="15" hidden="1" customHeight="1" thickBot="1">
      <c r="A335" s="674" t="s">
        <v>605</v>
      </c>
      <c r="B335" s="660" t="s">
        <v>627</v>
      </c>
      <c r="C335" s="675" t="e">
        <f>C332/B332-1</f>
        <v>#DIV/0!</v>
      </c>
      <c r="D335" s="675" t="e">
        <f t="shared" si="46"/>
        <v>#DIV/0!</v>
      </c>
      <c r="E335" s="675" t="e">
        <f t="shared" si="46"/>
        <v>#DIV/0!</v>
      </c>
    </row>
    <row r="336" spans="1:6" ht="15" hidden="1" customHeight="1" thickBot="1">
      <c r="A336" s="674" t="s">
        <v>47</v>
      </c>
      <c r="B336" s="660" t="s">
        <v>627</v>
      </c>
      <c r="C336" s="675" t="e">
        <f>C333/B333-1</f>
        <v>#DIV/0!</v>
      </c>
      <c r="D336" s="675" t="e">
        <f t="shared" si="46"/>
        <v>#DIV/0!</v>
      </c>
      <c r="E336" s="675" t="e">
        <f t="shared" si="46"/>
        <v>#DIV/0!</v>
      </c>
    </row>
    <row r="337" spans="1:7" ht="15" hidden="1" customHeight="1" thickBot="1">
      <c r="A337" s="2848" t="s">
        <v>1077</v>
      </c>
      <c r="B337" s="2849"/>
      <c r="C337" s="2849"/>
      <c r="D337" s="2849"/>
      <c r="E337" s="2850"/>
    </row>
    <row r="338" spans="1:7" ht="15" hidden="1" customHeight="1">
      <c r="A338" s="2817"/>
      <c r="B338" s="659">
        <v>2023</v>
      </c>
      <c r="C338" s="659">
        <v>2024</v>
      </c>
      <c r="D338" s="659">
        <v>2025</v>
      </c>
      <c r="E338" s="659">
        <v>2026</v>
      </c>
    </row>
    <row r="339" spans="1:7" ht="15" hidden="1" customHeight="1" thickBot="1">
      <c r="A339" s="2818"/>
      <c r="B339" s="661" t="s">
        <v>22</v>
      </c>
      <c r="C339" s="661" t="s">
        <v>23</v>
      </c>
      <c r="D339" s="661" t="s">
        <v>23</v>
      </c>
      <c r="E339" s="661" t="s">
        <v>23</v>
      </c>
    </row>
    <row r="340" spans="1:7" ht="15" hidden="1" customHeight="1" thickBot="1">
      <c r="A340" s="676" t="s">
        <v>607</v>
      </c>
      <c r="B340" s="677">
        <v>0</v>
      </c>
      <c r="C340" s="677">
        <v>0</v>
      </c>
      <c r="D340" s="677">
        <v>0</v>
      </c>
      <c r="E340" s="677">
        <v>0</v>
      </c>
    </row>
    <row r="341" spans="1:7" ht="15" hidden="1" customHeight="1" thickBot="1">
      <c r="A341" s="678" t="s">
        <v>608</v>
      </c>
      <c r="B341" s="680"/>
      <c r="C341" s="694"/>
      <c r="D341" s="694"/>
      <c r="E341" s="694"/>
    </row>
    <row r="342" spans="1:7" ht="15" hidden="1" customHeight="1" thickBot="1">
      <c r="A342" s="678" t="s">
        <v>609</v>
      </c>
      <c r="B342" s="680"/>
      <c r="C342" s="681"/>
      <c r="D342" s="681"/>
      <c r="E342" s="681"/>
    </row>
    <row r="343" spans="1:7" ht="24" hidden="1" customHeight="1" thickBot="1">
      <c r="A343" s="676" t="s">
        <v>610</v>
      </c>
      <c r="B343" s="677">
        <v>0</v>
      </c>
      <c r="C343" s="677">
        <v>0</v>
      </c>
      <c r="D343" s="677">
        <v>0</v>
      </c>
      <c r="E343" s="677">
        <v>0</v>
      </c>
    </row>
    <row r="344" spans="1:7" ht="15" hidden="1" customHeight="1" thickBot="1">
      <c r="A344" s="678" t="s">
        <v>608</v>
      </c>
      <c r="B344" s="680"/>
      <c r="C344" s="677"/>
      <c r="D344" s="677"/>
      <c r="E344" s="677"/>
    </row>
    <row r="345" spans="1:7" ht="15" hidden="1" customHeight="1" thickBot="1">
      <c r="A345" s="678" t="s">
        <v>609</v>
      </c>
      <c r="B345" s="680"/>
      <c r="C345" s="677"/>
      <c r="D345" s="677"/>
      <c r="E345" s="677"/>
    </row>
    <row r="346" spans="1:7" ht="15" hidden="1" customHeight="1" thickBot="1">
      <c r="A346" s="676" t="s">
        <v>611</v>
      </c>
      <c r="B346" s="680">
        <f>SUM(B347)</f>
        <v>0</v>
      </c>
      <c r="C346" s="680">
        <f t="shared" ref="C346:E346" si="47">SUM(C347)</f>
        <v>0</v>
      </c>
      <c r="D346" s="680">
        <f t="shared" si="47"/>
        <v>0</v>
      </c>
      <c r="E346" s="680">
        <f t="shared" si="47"/>
        <v>0</v>
      </c>
      <c r="G346" s="685"/>
    </row>
    <row r="347" spans="1:7" ht="15" hidden="1" customHeight="1" thickBot="1">
      <c r="A347" s="678" t="s">
        <v>608</v>
      </c>
      <c r="B347" s="701"/>
      <c r="C347" s="701">
        <v>0</v>
      </c>
      <c r="D347" s="701">
        <v>0</v>
      </c>
      <c r="E347" s="701">
        <v>0</v>
      </c>
      <c r="G347" s="701"/>
    </row>
    <row r="348" spans="1:7" ht="15" hidden="1" customHeight="1" thickBot="1">
      <c r="A348" s="678" t="s">
        <v>609</v>
      </c>
      <c r="B348" s="680"/>
      <c r="C348" s="677"/>
      <c r="D348" s="677"/>
      <c r="E348" s="677"/>
    </row>
    <row r="349" spans="1:7" ht="15" hidden="1" customHeight="1" thickBot="1">
      <c r="A349" s="676" t="s">
        <v>612</v>
      </c>
      <c r="B349" s="680"/>
      <c r="C349" s="677"/>
      <c r="D349" s="677"/>
      <c r="E349" s="677"/>
    </row>
    <row r="350" spans="1:7" ht="15" hidden="1" customHeight="1" thickBot="1">
      <c r="A350" s="678" t="s">
        <v>608</v>
      </c>
      <c r="B350" s="680"/>
      <c r="C350" s="677"/>
      <c r="D350" s="677"/>
      <c r="E350" s="677"/>
    </row>
    <row r="351" spans="1:7" ht="15" hidden="1" customHeight="1" thickBot="1">
      <c r="A351" s="678" t="s">
        <v>609</v>
      </c>
      <c r="B351" s="680"/>
      <c r="C351" s="677"/>
      <c r="D351" s="677"/>
      <c r="E351" s="677"/>
    </row>
    <row r="352" spans="1:7" ht="15" hidden="1" customHeight="1" thickBot="1">
      <c r="A352" s="676" t="s">
        <v>613</v>
      </c>
      <c r="B352" s="680"/>
      <c r="C352" s="677"/>
      <c r="D352" s="677"/>
      <c r="E352" s="677"/>
    </row>
    <row r="353" spans="1:5" ht="15" hidden="1" customHeight="1" thickBot="1">
      <c r="A353" s="678" t="s">
        <v>608</v>
      </c>
      <c r="B353" s="680"/>
      <c r="C353" s="677"/>
      <c r="D353" s="677"/>
      <c r="E353" s="677"/>
    </row>
    <row r="354" spans="1:5" ht="15" hidden="1" customHeight="1" thickBot="1">
      <c r="A354" s="678" t="s">
        <v>609</v>
      </c>
      <c r="B354" s="680"/>
      <c r="C354" s="677"/>
      <c r="D354" s="677"/>
      <c r="E354" s="677"/>
    </row>
    <row r="355" spans="1:5" ht="15" hidden="1" customHeight="1" thickBot="1">
      <c r="A355" s="676" t="s">
        <v>614</v>
      </c>
      <c r="B355" s="680">
        <v>0</v>
      </c>
      <c r="C355" s="677">
        <v>0</v>
      </c>
      <c r="D355" s="677">
        <v>0</v>
      </c>
      <c r="E355" s="677">
        <v>0</v>
      </c>
    </row>
    <row r="356" spans="1:5" ht="15" hidden="1" customHeight="1" thickBot="1">
      <c r="A356" s="678" t="s">
        <v>608</v>
      </c>
      <c r="B356" s="680">
        <v>0</v>
      </c>
      <c r="C356" s="677">
        <v>0</v>
      </c>
      <c r="D356" s="677">
        <v>0</v>
      </c>
      <c r="E356" s="677">
        <v>0</v>
      </c>
    </row>
    <row r="357" spans="1:5" ht="15" hidden="1" customHeight="1" thickBot="1">
      <c r="A357" s="678" t="s">
        <v>609</v>
      </c>
      <c r="B357" s="680"/>
      <c r="C357" s="677"/>
      <c r="D357" s="677"/>
      <c r="E357" s="677"/>
    </row>
    <row r="358" spans="1:5" ht="22.5" hidden="1" customHeight="1" thickBot="1">
      <c r="A358" s="676" t="s">
        <v>615</v>
      </c>
      <c r="B358" s="680">
        <v>0</v>
      </c>
      <c r="C358" s="677">
        <v>0</v>
      </c>
      <c r="D358" s="677">
        <v>0</v>
      </c>
      <c r="E358" s="677">
        <v>0</v>
      </c>
    </row>
    <row r="359" spans="1:5" ht="15" hidden="1" customHeight="1" thickBot="1">
      <c r="A359" s="678" t="s">
        <v>608</v>
      </c>
      <c r="B359" s="680"/>
      <c r="C359" s="686"/>
      <c r="D359" s="686"/>
      <c r="E359" s="686"/>
    </row>
    <row r="360" spans="1:5" ht="20.25" hidden="1" customHeight="1" thickBot="1">
      <c r="A360" s="678" t="s">
        <v>609</v>
      </c>
      <c r="B360" s="680"/>
      <c r="C360" s="687"/>
      <c r="D360" s="686"/>
      <c r="E360" s="686"/>
    </row>
    <row r="361" spans="1:5" ht="21" hidden="1" customHeight="1" thickBot="1">
      <c r="A361" s="688" t="s">
        <v>967</v>
      </c>
      <c r="B361" s="680">
        <f>B358+B355+B352+B349+B346+B343+B340</f>
        <v>0</v>
      </c>
      <c r="C361" s="680">
        <f t="shared" ref="C361:E361" si="48">C358+C355+C352+C349+C346+C343+C340</f>
        <v>0</v>
      </c>
      <c r="D361" s="680">
        <f t="shared" si="48"/>
        <v>0</v>
      </c>
      <c r="E361" s="680">
        <f t="shared" si="48"/>
        <v>0</v>
      </c>
    </row>
    <row r="362" spans="1:5" ht="15" hidden="1" customHeight="1" thickBot="1">
      <c r="A362" s="692" t="s">
        <v>617</v>
      </c>
      <c r="B362" s="690">
        <f>IF(B361-B332=0,0,"Error")</f>
        <v>0</v>
      </c>
      <c r="C362" s="690">
        <f>IF(C361-C332=0,0,"Error")</f>
        <v>0</v>
      </c>
      <c r="D362" s="690">
        <f>IF(D361-D332=0,0,"Error")</f>
        <v>0</v>
      </c>
      <c r="E362" s="690">
        <f>IF(E361-E332=0,0,"Error")</f>
        <v>0</v>
      </c>
    </row>
    <row r="363" spans="1:5" ht="15" customHeight="1" thickBot="1">
      <c r="A363" s="2852" t="s">
        <v>618</v>
      </c>
      <c r="B363" s="2853"/>
      <c r="C363" s="2853"/>
      <c r="D363" s="2853"/>
      <c r="E363" s="2854"/>
    </row>
    <row r="364" spans="1:5" ht="15" customHeight="1" thickBot="1">
      <c r="A364" s="2852" t="s">
        <v>619</v>
      </c>
      <c r="B364" s="2853"/>
      <c r="C364" s="2853"/>
      <c r="D364" s="2853"/>
      <c r="E364" s="2854"/>
    </row>
    <row r="365" spans="1:5" ht="27" customHeight="1" thickBot="1">
      <c r="A365" s="702" t="s">
        <v>1010</v>
      </c>
      <c r="B365" s="2855" t="s">
        <v>1078</v>
      </c>
      <c r="C365" s="2856"/>
      <c r="D365" s="2857"/>
      <c r="E365" s="2858"/>
    </row>
    <row r="366" spans="1:5" ht="36.75" customHeight="1" thickBot="1">
      <c r="A366" s="703" t="s">
        <v>622</v>
      </c>
      <c r="B366" s="703" t="s">
        <v>1079</v>
      </c>
      <c r="C366" s="704" t="s">
        <v>624</v>
      </c>
      <c r="D366" s="2857" t="s">
        <v>1080</v>
      </c>
      <c r="E366" s="2858"/>
    </row>
    <row r="367" spans="1:5" ht="15" customHeight="1" thickBot="1">
      <c r="A367" s="705"/>
      <c r="B367" s="2855"/>
      <c r="C367" s="2859"/>
      <c r="D367" s="2857"/>
      <c r="E367" s="2858"/>
    </row>
    <row r="368" spans="1:5" ht="28.5" customHeight="1" thickBot="1">
      <c r="A368" s="706" t="s">
        <v>599</v>
      </c>
      <c r="B368" s="2860" t="s">
        <v>1081</v>
      </c>
      <c r="C368" s="2861"/>
      <c r="D368" s="2861"/>
      <c r="E368" s="2862"/>
    </row>
    <row r="369" spans="1:5" ht="15" customHeight="1" thickBot="1">
      <c r="A369" s="706" t="s">
        <v>21</v>
      </c>
      <c r="B369" s="2863"/>
      <c r="C369" s="2864"/>
      <c r="D369" s="2864"/>
      <c r="E369" s="2865"/>
    </row>
    <row r="370" spans="1:5" ht="15" customHeight="1">
      <c r="A370" s="2866"/>
      <c r="B370" s="659">
        <v>2023</v>
      </c>
      <c r="C370" s="659">
        <v>2024</v>
      </c>
      <c r="D370" s="659">
        <v>2025</v>
      </c>
      <c r="E370" s="659">
        <v>2026</v>
      </c>
    </row>
    <row r="371" spans="1:5" ht="15" customHeight="1" thickBot="1">
      <c r="A371" s="2867"/>
      <c r="B371" s="697" t="s">
        <v>22</v>
      </c>
      <c r="C371" s="697" t="s">
        <v>23</v>
      </c>
      <c r="D371" s="697" t="s">
        <v>23</v>
      </c>
      <c r="E371" s="697" t="s">
        <v>23</v>
      </c>
    </row>
    <row r="372" spans="1:5" ht="15" customHeight="1" thickBot="1">
      <c r="A372" s="706" t="s">
        <v>33</v>
      </c>
      <c r="B372" s="664">
        <v>50</v>
      </c>
      <c r="C372" s="664">
        <v>50</v>
      </c>
      <c r="D372" s="664">
        <v>50</v>
      </c>
      <c r="E372" s="664">
        <v>50</v>
      </c>
    </row>
    <row r="373" spans="1:5" ht="15" customHeight="1" thickBot="1">
      <c r="A373" s="706" t="s">
        <v>602</v>
      </c>
      <c r="B373" s="664">
        <f>B390</f>
        <v>3000</v>
      </c>
      <c r="C373" s="664">
        <f t="shared" ref="C373:E373" si="49">C390</f>
        <v>0</v>
      </c>
      <c r="D373" s="664">
        <f t="shared" si="49"/>
        <v>0</v>
      </c>
      <c r="E373" s="664">
        <f t="shared" si="49"/>
        <v>0</v>
      </c>
    </row>
    <row r="374" spans="1:5" ht="15" customHeight="1" thickBot="1">
      <c r="A374" s="706" t="s">
        <v>603</v>
      </c>
      <c r="B374" s="664">
        <f>B373/B372</f>
        <v>60</v>
      </c>
      <c r="C374" s="664">
        <f t="shared" ref="C374:E374" si="50">C373/C372</f>
        <v>0</v>
      </c>
      <c r="D374" s="664">
        <f t="shared" si="50"/>
        <v>0</v>
      </c>
      <c r="E374" s="664">
        <f t="shared" si="50"/>
        <v>0</v>
      </c>
    </row>
    <row r="375" spans="1:5" ht="15" customHeight="1" thickBot="1">
      <c r="A375" s="706" t="s">
        <v>604</v>
      </c>
      <c r="B375" s="662" t="s">
        <v>627</v>
      </c>
      <c r="C375" s="707">
        <f>C372/B372-1</f>
        <v>0</v>
      </c>
      <c r="D375" s="707">
        <f t="shared" ref="D375:E377" si="51">D372/C372-1</f>
        <v>0</v>
      </c>
      <c r="E375" s="707">
        <f t="shared" si="51"/>
        <v>0</v>
      </c>
    </row>
    <row r="376" spans="1:5" ht="15" customHeight="1" thickBot="1">
      <c r="A376" s="706" t="s">
        <v>605</v>
      </c>
      <c r="B376" s="662" t="s">
        <v>627</v>
      </c>
      <c r="C376" s="707">
        <f>C373/B373-1</f>
        <v>-1</v>
      </c>
      <c r="D376" s="707" t="e">
        <f t="shared" si="51"/>
        <v>#DIV/0!</v>
      </c>
      <c r="E376" s="707" t="e">
        <f t="shared" si="51"/>
        <v>#DIV/0!</v>
      </c>
    </row>
    <row r="377" spans="1:5" ht="19.5" customHeight="1" thickBot="1">
      <c r="A377" s="706" t="s">
        <v>47</v>
      </c>
      <c r="B377" s="662" t="s">
        <v>627</v>
      </c>
      <c r="C377" s="707">
        <f>C374/B374-1</f>
        <v>-1</v>
      </c>
      <c r="D377" s="707" t="e">
        <f t="shared" si="51"/>
        <v>#DIV/0!</v>
      </c>
      <c r="E377" s="707" t="e">
        <f t="shared" si="51"/>
        <v>#DIV/0!</v>
      </c>
    </row>
    <row r="378" spans="1:5" ht="15" customHeight="1">
      <c r="A378" s="2866"/>
      <c r="B378" s="659">
        <v>2023</v>
      </c>
      <c r="C378" s="659">
        <v>2024</v>
      </c>
      <c r="D378" s="659">
        <v>2025</v>
      </c>
      <c r="E378" s="659">
        <v>2026</v>
      </c>
    </row>
    <row r="379" spans="1:5" ht="12" customHeight="1" thickBot="1">
      <c r="A379" s="2867"/>
      <c r="B379" s="697" t="s">
        <v>22</v>
      </c>
      <c r="C379" s="697" t="s">
        <v>23</v>
      </c>
      <c r="D379" s="697" t="s">
        <v>23</v>
      </c>
      <c r="E379" s="697" t="s">
        <v>23</v>
      </c>
    </row>
    <row r="380" spans="1:5" ht="15" customHeight="1" thickBot="1">
      <c r="A380" s="676" t="s">
        <v>629</v>
      </c>
      <c r="B380" s="677"/>
      <c r="C380" s="677"/>
      <c r="D380" s="677"/>
      <c r="E380" s="677"/>
    </row>
    <row r="381" spans="1:5" ht="15" customHeight="1" thickBot="1">
      <c r="A381" s="678" t="s">
        <v>608</v>
      </c>
      <c r="B381" s="677"/>
      <c r="C381" s="677"/>
      <c r="D381" s="677"/>
      <c r="E381" s="677"/>
    </row>
    <row r="382" spans="1:5" ht="15" customHeight="1" thickBot="1">
      <c r="A382" s="678" t="s">
        <v>630</v>
      </c>
      <c r="B382" s="677"/>
      <c r="C382" s="677"/>
      <c r="D382" s="677"/>
      <c r="E382" s="677"/>
    </row>
    <row r="383" spans="1:5" ht="15" customHeight="1" thickBot="1">
      <c r="A383" s="678" t="s">
        <v>631</v>
      </c>
      <c r="B383" s="677"/>
      <c r="C383" s="677"/>
      <c r="D383" s="677"/>
      <c r="E383" s="677"/>
    </row>
    <row r="384" spans="1:5" ht="15" customHeight="1" thickBot="1">
      <c r="A384" s="678" t="s">
        <v>632</v>
      </c>
      <c r="B384" s="677"/>
      <c r="C384" s="677"/>
      <c r="D384" s="677"/>
      <c r="E384" s="677"/>
    </row>
    <row r="385" spans="1:5" ht="15" customHeight="1" thickBot="1">
      <c r="A385" s="676" t="s">
        <v>633</v>
      </c>
      <c r="B385" s="680">
        <f>SUM(B386)</f>
        <v>3000</v>
      </c>
      <c r="C385" s="680">
        <f>SUM(C386)</f>
        <v>0</v>
      </c>
      <c r="D385" s="680">
        <f t="shared" ref="D385:E385" si="52">SUM(D386)</f>
        <v>0</v>
      </c>
      <c r="E385" s="680">
        <f t="shared" si="52"/>
        <v>0</v>
      </c>
    </row>
    <row r="386" spans="1:5" ht="15" customHeight="1" thickBot="1">
      <c r="A386" s="678" t="s">
        <v>608</v>
      </c>
      <c r="B386" s="677">
        <v>3000</v>
      </c>
      <c r="C386" s="677">
        <v>0</v>
      </c>
      <c r="D386" s="677">
        <v>0</v>
      </c>
      <c r="E386" s="677">
        <v>0</v>
      </c>
    </row>
    <row r="387" spans="1:5" ht="15" customHeight="1" thickBot="1">
      <c r="A387" s="678" t="s">
        <v>630</v>
      </c>
      <c r="B387" s="677"/>
      <c r="C387" s="677"/>
      <c r="D387" s="677"/>
      <c r="E387" s="677"/>
    </row>
    <row r="388" spans="1:5" ht="15" customHeight="1" thickBot="1">
      <c r="A388" s="678" t="s">
        <v>631</v>
      </c>
      <c r="B388" s="677"/>
      <c r="C388" s="677"/>
      <c r="D388" s="677"/>
      <c r="E388" s="677"/>
    </row>
    <row r="389" spans="1:5" ht="15" customHeight="1" thickBot="1">
      <c r="A389" s="678" t="s">
        <v>632</v>
      </c>
      <c r="B389" s="677"/>
      <c r="C389" s="677"/>
      <c r="D389" s="677"/>
      <c r="E389" s="677"/>
    </row>
    <row r="390" spans="1:5" ht="15" customHeight="1" thickBot="1">
      <c r="A390" s="688" t="s">
        <v>616</v>
      </c>
      <c r="B390" s="680">
        <f>B385+B380</f>
        <v>3000</v>
      </c>
      <c r="C390" s="680">
        <f t="shared" ref="C390:E390" si="53">C385+C380</f>
        <v>0</v>
      </c>
      <c r="D390" s="680">
        <f t="shared" si="53"/>
        <v>0</v>
      </c>
      <c r="E390" s="680">
        <f t="shared" si="53"/>
        <v>0</v>
      </c>
    </row>
    <row r="391" spans="1:5" ht="15" customHeight="1" thickBot="1">
      <c r="A391" s="2852" t="s">
        <v>618</v>
      </c>
      <c r="B391" s="2853"/>
      <c r="C391" s="2853"/>
      <c r="D391" s="2853"/>
      <c r="E391" s="2854"/>
    </row>
    <row r="392" spans="1:5" ht="15" customHeight="1" thickBot="1">
      <c r="A392" s="2852" t="s">
        <v>619</v>
      </c>
      <c r="B392" s="2853"/>
      <c r="C392" s="2853"/>
      <c r="D392" s="2853"/>
      <c r="E392" s="2854"/>
    </row>
    <row r="393" spans="1:5" ht="21.75" customHeight="1" thickBot="1">
      <c r="A393" s="702" t="s">
        <v>1082</v>
      </c>
      <c r="B393" s="2855" t="s">
        <v>1083</v>
      </c>
      <c r="C393" s="2856"/>
      <c r="D393" s="2857"/>
      <c r="E393" s="2858"/>
    </row>
    <row r="394" spans="1:5" ht="33.75" customHeight="1" thickBot="1">
      <c r="A394" s="703" t="s">
        <v>622</v>
      </c>
      <c r="B394" s="703" t="s">
        <v>1083</v>
      </c>
      <c r="C394" s="704" t="s">
        <v>624</v>
      </c>
      <c r="D394" s="2857" t="s">
        <v>939</v>
      </c>
      <c r="E394" s="2858"/>
    </row>
    <row r="395" spans="1:5" ht="9.75" customHeight="1" thickBot="1">
      <c r="A395" s="705"/>
      <c r="B395" s="2855"/>
      <c r="C395" s="2859"/>
      <c r="D395" s="2857"/>
      <c r="E395" s="2858"/>
    </row>
    <row r="396" spans="1:5" ht="23.25" customHeight="1" thickBot="1">
      <c r="A396" s="706" t="s">
        <v>599</v>
      </c>
      <c r="B396" s="2855" t="s">
        <v>1083</v>
      </c>
      <c r="C396" s="2856"/>
      <c r="D396" s="2857"/>
      <c r="E396" s="2858"/>
    </row>
    <row r="397" spans="1:5" ht="15" customHeight="1" thickBot="1">
      <c r="A397" s="706" t="s">
        <v>21</v>
      </c>
      <c r="B397" s="2863" t="s">
        <v>1084</v>
      </c>
      <c r="C397" s="2864"/>
      <c r="D397" s="2864"/>
      <c r="E397" s="2865"/>
    </row>
    <row r="398" spans="1:5" ht="15" customHeight="1">
      <c r="A398" s="2866"/>
      <c r="B398" s="659">
        <v>2023</v>
      </c>
      <c r="C398" s="659">
        <v>2024</v>
      </c>
      <c r="D398" s="659">
        <v>2025</v>
      </c>
      <c r="E398" s="659">
        <v>2026</v>
      </c>
    </row>
    <row r="399" spans="1:5" ht="15" customHeight="1" thickBot="1">
      <c r="A399" s="2867"/>
      <c r="B399" s="697" t="s">
        <v>22</v>
      </c>
      <c r="C399" s="697" t="s">
        <v>23</v>
      </c>
      <c r="D399" s="697" t="s">
        <v>23</v>
      </c>
      <c r="E399" s="697" t="s">
        <v>23</v>
      </c>
    </row>
    <row r="400" spans="1:5" ht="15" customHeight="1" thickBot="1">
      <c r="A400" s="706" t="s">
        <v>33</v>
      </c>
      <c r="B400" s="664">
        <v>0</v>
      </c>
      <c r="C400" s="664">
        <v>0</v>
      </c>
      <c r="D400" s="664">
        <v>0</v>
      </c>
      <c r="E400" s="664">
        <v>0</v>
      </c>
    </row>
    <row r="401" spans="1:5" ht="15" customHeight="1" thickBot="1">
      <c r="A401" s="706" t="s">
        <v>602</v>
      </c>
      <c r="B401" s="664">
        <f>B413</f>
        <v>0</v>
      </c>
      <c r="C401" s="664">
        <f t="shared" ref="C401:E401" si="54">C413</f>
        <v>0</v>
      </c>
      <c r="D401" s="664">
        <f t="shared" si="54"/>
        <v>0</v>
      </c>
      <c r="E401" s="664">
        <f t="shared" si="54"/>
        <v>0</v>
      </c>
    </row>
    <row r="402" spans="1:5" ht="15" customHeight="1" thickBot="1">
      <c r="A402" s="706" t="s">
        <v>603</v>
      </c>
      <c r="B402" s="664">
        <v>0</v>
      </c>
      <c r="C402" s="664">
        <v>0</v>
      </c>
      <c r="D402" s="664">
        <v>0</v>
      </c>
      <c r="E402" s="664">
        <v>0</v>
      </c>
    </row>
    <row r="403" spans="1:5" ht="15" customHeight="1" thickBot="1">
      <c r="A403" s="706" t="s">
        <v>604</v>
      </c>
      <c r="B403" s="662" t="s">
        <v>627</v>
      </c>
      <c r="C403" s="707">
        <v>0</v>
      </c>
      <c r="D403" s="707">
        <v>0</v>
      </c>
      <c r="E403" s="707">
        <v>0</v>
      </c>
    </row>
    <row r="404" spans="1:5" ht="15" customHeight="1" thickBot="1">
      <c r="A404" s="706" t="s">
        <v>605</v>
      </c>
      <c r="B404" s="662" t="s">
        <v>627</v>
      </c>
      <c r="C404" s="707">
        <v>0</v>
      </c>
      <c r="D404" s="707">
        <v>0</v>
      </c>
      <c r="E404" s="707">
        <v>0</v>
      </c>
    </row>
    <row r="405" spans="1:5" ht="15" customHeight="1" thickBot="1">
      <c r="A405" s="706" t="s">
        <v>47</v>
      </c>
      <c r="B405" s="662" t="s">
        <v>627</v>
      </c>
      <c r="C405" s="707">
        <v>0</v>
      </c>
      <c r="D405" s="707">
        <v>0</v>
      </c>
      <c r="E405" s="707">
        <v>0</v>
      </c>
    </row>
    <row r="406" spans="1:5" ht="15" customHeight="1">
      <c r="A406" s="2866"/>
      <c r="B406" s="659">
        <v>2022</v>
      </c>
      <c r="C406" s="659">
        <v>2023</v>
      </c>
      <c r="D406" s="659">
        <v>2024</v>
      </c>
      <c r="E406" s="659">
        <v>2025</v>
      </c>
    </row>
    <row r="407" spans="1:5" ht="15" customHeight="1" thickBot="1">
      <c r="A407" s="2867"/>
      <c r="B407" s="697" t="s">
        <v>22</v>
      </c>
      <c r="C407" s="697" t="s">
        <v>23</v>
      </c>
      <c r="D407" s="697" t="s">
        <v>23</v>
      </c>
      <c r="E407" s="697" t="s">
        <v>23</v>
      </c>
    </row>
    <row r="408" spans="1:5" ht="15" customHeight="1" thickBot="1">
      <c r="A408" s="676" t="s">
        <v>629</v>
      </c>
      <c r="B408" s="677"/>
      <c r="C408" s="677"/>
      <c r="D408" s="677"/>
      <c r="E408" s="677"/>
    </row>
    <row r="409" spans="1:5" ht="15" customHeight="1" thickBot="1">
      <c r="A409" s="678" t="s">
        <v>608</v>
      </c>
      <c r="B409" s="677"/>
      <c r="C409" s="677"/>
      <c r="D409" s="677"/>
      <c r="E409" s="677"/>
    </row>
    <row r="410" spans="1:5" ht="15" customHeight="1" thickBot="1">
      <c r="A410" s="678" t="s">
        <v>630</v>
      </c>
      <c r="B410" s="677"/>
      <c r="C410" s="677"/>
      <c r="D410" s="677"/>
      <c r="E410" s="677"/>
    </row>
    <row r="411" spans="1:5" ht="15" customHeight="1" thickBot="1">
      <c r="A411" s="678" t="s">
        <v>631</v>
      </c>
      <c r="B411" s="677"/>
      <c r="C411" s="677"/>
      <c r="D411" s="677"/>
      <c r="E411" s="677"/>
    </row>
    <row r="412" spans="1:5" ht="15" customHeight="1" thickBot="1">
      <c r="A412" s="678" t="s">
        <v>632</v>
      </c>
      <c r="B412" s="677"/>
      <c r="C412" s="677"/>
      <c r="D412" s="677"/>
      <c r="E412" s="677"/>
    </row>
    <row r="413" spans="1:5" ht="15" customHeight="1" thickBot="1">
      <c r="A413" s="676" t="s">
        <v>633</v>
      </c>
      <c r="B413" s="680">
        <f>SUM(B414)</f>
        <v>0</v>
      </c>
      <c r="C413" s="680">
        <f>SUM(C414)</f>
        <v>0</v>
      </c>
      <c r="D413" s="680">
        <f t="shared" ref="D413:E413" si="55">SUM(D414)</f>
        <v>0</v>
      </c>
      <c r="E413" s="680">
        <f t="shared" si="55"/>
        <v>0</v>
      </c>
    </row>
    <row r="414" spans="1:5" ht="15" customHeight="1" thickBot="1">
      <c r="A414" s="678" t="s">
        <v>608</v>
      </c>
      <c r="B414" s="677"/>
      <c r="C414" s="677">
        <v>0</v>
      </c>
      <c r="D414" s="677">
        <v>0</v>
      </c>
      <c r="E414" s="677">
        <v>0</v>
      </c>
    </row>
    <row r="415" spans="1:5" ht="15" customHeight="1" thickBot="1">
      <c r="A415" s="678" t="s">
        <v>630</v>
      </c>
      <c r="B415" s="677"/>
      <c r="C415" s="677"/>
      <c r="D415" s="677"/>
      <c r="E415" s="677"/>
    </row>
    <row r="416" spans="1:5" ht="15" customHeight="1" thickBot="1">
      <c r="A416" s="678" t="s">
        <v>631</v>
      </c>
      <c r="B416" s="677"/>
      <c r="C416" s="677"/>
      <c r="D416" s="677"/>
      <c r="E416" s="677"/>
    </row>
    <row r="417" spans="1:5" ht="15" customHeight="1" thickBot="1">
      <c r="A417" s="678" t="s">
        <v>632</v>
      </c>
      <c r="B417" s="677"/>
      <c r="C417" s="677"/>
      <c r="D417" s="677"/>
      <c r="E417" s="677"/>
    </row>
    <row r="418" spans="1:5" ht="22.5" customHeight="1" thickBot="1">
      <c r="A418" s="688" t="s">
        <v>616</v>
      </c>
      <c r="B418" s="680">
        <f>B413+B408</f>
        <v>0</v>
      </c>
      <c r="C418" s="680">
        <f>C413+C408</f>
        <v>0</v>
      </c>
      <c r="D418" s="680">
        <f t="shared" ref="D418:E418" si="56">D413+D408</f>
        <v>0</v>
      </c>
      <c r="E418" s="680">
        <f t="shared" si="56"/>
        <v>0</v>
      </c>
    </row>
    <row r="419" spans="1:5" ht="15" customHeight="1" thickBot="1">
      <c r="A419" s="708" t="s">
        <v>827</v>
      </c>
      <c r="B419" s="2868" t="s">
        <v>1085</v>
      </c>
      <c r="C419" s="2869"/>
      <c r="D419" s="2869"/>
      <c r="E419" s="2870"/>
    </row>
    <row r="420" spans="1:5" ht="36.75" customHeight="1" thickBot="1">
      <c r="A420" s="672" t="s">
        <v>597</v>
      </c>
      <c r="B420" s="709" t="s">
        <v>1086</v>
      </c>
      <c r="C420" s="710" t="s">
        <v>624</v>
      </c>
      <c r="D420" s="711"/>
      <c r="E420" s="673" t="s">
        <v>1087</v>
      </c>
    </row>
    <row r="421" spans="1:5" ht="15" customHeight="1" thickBot="1">
      <c r="A421" s="674" t="s">
        <v>599</v>
      </c>
      <c r="B421" s="2831" t="s">
        <v>1086</v>
      </c>
      <c r="C421" s="2832"/>
      <c r="D421" s="2832"/>
      <c r="E421" s="2833"/>
    </row>
    <row r="422" spans="1:5" ht="15" customHeight="1" thickBot="1">
      <c r="A422" s="674" t="s">
        <v>21</v>
      </c>
      <c r="B422" s="2845" t="s">
        <v>1088</v>
      </c>
      <c r="C422" s="2846"/>
      <c r="D422" s="2846"/>
      <c r="E422" s="2847"/>
    </row>
    <row r="423" spans="1:5" ht="15" customHeight="1">
      <c r="A423" s="2817"/>
      <c r="B423" s="659">
        <v>2023</v>
      </c>
      <c r="C423" s="659">
        <v>2024</v>
      </c>
      <c r="D423" s="659">
        <v>2025</v>
      </c>
      <c r="E423" s="659">
        <v>2026</v>
      </c>
    </row>
    <row r="424" spans="1:5" ht="15" customHeight="1" thickBot="1">
      <c r="A424" s="2818"/>
      <c r="B424" s="661" t="s">
        <v>22</v>
      </c>
      <c r="C424" s="661" t="s">
        <v>23</v>
      </c>
      <c r="D424" s="661" t="s">
        <v>23</v>
      </c>
      <c r="E424" s="661" t="s">
        <v>23</v>
      </c>
    </row>
    <row r="425" spans="1:5" ht="15" customHeight="1" thickBot="1">
      <c r="A425" s="674" t="s">
        <v>33</v>
      </c>
      <c r="B425" s="663">
        <v>1</v>
      </c>
      <c r="C425" s="663"/>
      <c r="D425" s="663"/>
      <c r="E425" s="663"/>
    </row>
    <row r="426" spans="1:5" ht="15" customHeight="1" thickBot="1">
      <c r="A426" s="674" t="s">
        <v>602</v>
      </c>
      <c r="B426" s="663">
        <f>B444</f>
        <v>100000</v>
      </c>
      <c r="C426" s="663">
        <f t="shared" ref="C426:E426" si="57">C444</f>
        <v>0</v>
      </c>
      <c r="D426" s="663">
        <f t="shared" si="57"/>
        <v>0</v>
      </c>
      <c r="E426" s="663">
        <f t="shared" si="57"/>
        <v>0</v>
      </c>
    </row>
    <row r="427" spans="1:5" ht="15" customHeight="1" thickBot="1">
      <c r="A427" s="674" t="s">
        <v>603</v>
      </c>
      <c r="B427" s="663"/>
      <c r="C427" s="663">
        <v>0</v>
      </c>
      <c r="D427" s="663">
        <v>0</v>
      </c>
      <c r="E427" s="663">
        <v>0</v>
      </c>
    </row>
    <row r="428" spans="1:5" ht="15" customHeight="1" thickBot="1">
      <c r="A428" s="674" t="s">
        <v>604</v>
      </c>
      <c r="B428" s="660" t="s">
        <v>627</v>
      </c>
      <c r="C428" s="675">
        <f>C425/B425-1</f>
        <v>-1</v>
      </c>
      <c r="D428" s="675">
        <v>0</v>
      </c>
      <c r="E428" s="675">
        <v>0</v>
      </c>
    </row>
    <row r="429" spans="1:5" ht="15" customHeight="1" thickBot="1">
      <c r="A429" s="674" t="s">
        <v>605</v>
      </c>
      <c r="B429" s="660" t="s">
        <v>627</v>
      </c>
      <c r="C429" s="675">
        <f>C426/B426-1</f>
        <v>-1</v>
      </c>
      <c r="D429" s="675">
        <v>0</v>
      </c>
      <c r="E429" s="675">
        <v>0</v>
      </c>
    </row>
    <row r="430" spans="1:5" ht="15" customHeight="1" thickBot="1">
      <c r="A430" s="674" t="s">
        <v>47</v>
      </c>
      <c r="B430" s="660" t="s">
        <v>627</v>
      </c>
      <c r="C430" s="675">
        <v>0</v>
      </c>
      <c r="D430" s="675">
        <v>0</v>
      </c>
      <c r="E430" s="675">
        <v>0</v>
      </c>
    </row>
    <row r="431" spans="1:5" ht="15" customHeight="1" thickBot="1">
      <c r="A431" s="2848" t="s">
        <v>606</v>
      </c>
      <c r="B431" s="2849"/>
      <c r="C431" s="2849"/>
      <c r="D431" s="2849"/>
      <c r="E431" s="2850"/>
    </row>
    <row r="432" spans="1:5" ht="15" customHeight="1">
      <c r="A432" s="2817"/>
      <c r="B432" s="659">
        <v>2023</v>
      </c>
      <c r="C432" s="659">
        <v>2024</v>
      </c>
      <c r="D432" s="659">
        <v>2025</v>
      </c>
      <c r="E432" s="659">
        <v>2026</v>
      </c>
    </row>
    <row r="433" spans="1:6" ht="15" customHeight="1" thickBot="1">
      <c r="A433" s="2818"/>
      <c r="B433" s="661" t="s">
        <v>22</v>
      </c>
      <c r="C433" s="661" t="s">
        <v>23</v>
      </c>
      <c r="D433" s="661" t="s">
        <v>23</v>
      </c>
      <c r="E433" s="661" t="s">
        <v>23</v>
      </c>
    </row>
    <row r="434" spans="1:6" ht="15" customHeight="1" thickBot="1">
      <c r="A434" s="676" t="s">
        <v>629</v>
      </c>
      <c r="B434" s="680">
        <v>0</v>
      </c>
      <c r="C434" s="680">
        <v>0</v>
      </c>
      <c r="D434" s="680">
        <v>0</v>
      </c>
      <c r="E434" s="680">
        <v>0</v>
      </c>
    </row>
    <row r="435" spans="1:6" ht="15" customHeight="1" thickBot="1">
      <c r="A435" s="678" t="s">
        <v>608</v>
      </c>
      <c r="B435" s="677">
        <v>0</v>
      </c>
      <c r="C435" s="677">
        <v>0</v>
      </c>
      <c r="D435" s="677">
        <v>0</v>
      </c>
      <c r="E435" s="677">
        <v>0</v>
      </c>
    </row>
    <row r="436" spans="1:6" ht="15" customHeight="1" thickBot="1">
      <c r="A436" s="678" t="s">
        <v>630</v>
      </c>
      <c r="B436" s="677"/>
      <c r="C436" s="677"/>
      <c r="D436" s="677"/>
      <c r="E436" s="677"/>
    </row>
    <row r="437" spans="1:6" ht="15" customHeight="1" thickBot="1">
      <c r="A437" s="678" t="s">
        <v>631</v>
      </c>
      <c r="B437" s="677"/>
      <c r="C437" s="677"/>
      <c r="D437" s="677"/>
      <c r="E437" s="677"/>
    </row>
    <row r="438" spans="1:6" ht="15" customHeight="1" thickBot="1">
      <c r="A438" s="678" t="s">
        <v>632</v>
      </c>
      <c r="B438" s="677"/>
      <c r="C438" s="677"/>
      <c r="D438" s="677"/>
      <c r="E438" s="677"/>
    </row>
    <row r="439" spans="1:6" ht="15" customHeight="1" thickBot="1">
      <c r="A439" s="676" t="s">
        <v>633</v>
      </c>
      <c r="B439" s="680">
        <f>B440+B441+B442+B443</f>
        <v>100000</v>
      </c>
      <c r="C439" s="680">
        <f>C440+C441+C442+C443</f>
        <v>0</v>
      </c>
      <c r="D439" s="680">
        <f t="shared" ref="D439:E439" si="58">D440+D441+D442+D443</f>
        <v>0</v>
      </c>
      <c r="E439" s="680">
        <f t="shared" si="58"/>
        <v>0</v>
      </c>
    </row>
    <row r="440" spans="1:6" ht="15" customHeight="1" thickBot="1">
      <c r="A440" s="678" t="s">
        <v>608</v>
      </c>
      <c r="B440" s="677"/>
      <c r="C440" s="677"/>
      <c r="D440" s="677"/>
      <c r="E440" s="677"/>
    </row>
    <row r="441" spans="1:6" ht="15" customHeight="1" thickBot="1">
      <c r="A441" s="678" t="s">
        <v>630</v>
      </c>
      <c r="B441" s="677">
        <v>100000</v>
      </c>
      <c r="C441" s="677">
        <v>0</v>
      </c>
      <c r="D441" s="677">
        <v>0</v>
      </c>
      <c r="E441" s="677">
        <v>0</v>
      </c>
    </row>
    <row r="442" spans="1:6" ht="15" customHeight="1" thickBot="1">
      <c r="A442" s="678" t="s">
        <v>631</v>
      </c>
      <c r="B442" s="677"/>
      <c r="C442" s="677"/>
      <c r="D442" s="677"/>
      <c r="E442" s="677"/>
    </row>
    <row r="443" spans="1:6" ht="26.25" customHeight="1" thickBot="1">
      <c r="A443" s="678" t="s">
        <v>632</v>
      </c>
      <c r="B443" s="677"/>
      <c r="C443" s="677">
        <v>0</v>
      </c>
      <c r="D443" s="677"/>
      <c r="E443" s="677"/>
    </row>
    <row r="444" spans="1:6" ht="30.75" customHeight="1" thickBot="1">
      <c r="A444" s="688" t="s">
        <v>616</v>
      </c>
      <c r="B444" s="680">
        <f>B439+B434</f>
        <v>100000</v>
      </c>
      <c r="C444" s="680">
        <f t="shared" ref="C444:E444" si="59">C439+C434</f>
        <v>0</v>
      </c>
      <c r="D444" s="680">
        <f t="shared" si="59"/>
        <v>0</v>
      </c>
      <c r="E444" s="680">
        <f t="shared" si="59"/>
        <v>0</v>
      </c>
      <c r="F444" s="682"/>
    </row>
    <row r="445" spans="1:6" ht="37.5" customHeight="1" thickBot="1">
      <c r="A445" s="672" t="s">
        <v>597</v>
      </c>
      <c r="B445" s="712" t="s">
        <v>1089</v>
      </c>
      <c r="C445" s="710" t="s">
        <v>624</v>
      </c>
      <c r="D445" s="713"/>
      <c r="E445" s="673" t="s">
        <v>1090</v>
      </c>
    </row>
    <row r="446" spans="1:6" ht="15" customHeight="1" thickBot="1">
      <c r="A446" s="674" t="s">
        <v>599</v>
      </c>
      <c r="B446" s="2848" t="s">
        <v>1091</v>
      </c>
      <c r="C446" s="2849"/>
      <c r="D446" s="2849"/>
      <c r="E446" s="2850"/>
    </row>
    <row r="447" spans="1:6" ht="15" customHeight="1" thickBot="1">
      <c r="A447" s="674" t="s">
        <v>21</v>
      </c>
      <c r="B447" s="2845"/>
      <c r="C447" s="2846"/>
      <c r="D447" s="2846"/>
      <c r="E447" s="2847"/>
      <c r="F447" s="682"/>
    </row>
    <row r="448" spans="1:6" ht="26.25" customHeight="1">
      <c r="A448" s="2817"/>
      <c r="B448" s="659">
        <v>2023</v>
      </c>
      <c r="C448" s="659">
        <v>2024</v>
      </c>
      <c r="D448" s="659">
        <v>2025</v>
      </c>
      <c r="E448" s="659">
        <v>2026</v>
      </c>
    </row>
    <row r="449" spans="1:9" ht="15" customHeight="1" thickBot="1">
      <c r="A449" s="2818"/>
      <c r="B449" s="661" t="s">
        <v>22</v>
      </c>
      <c r="C449" s="661" t="s">
        <v>23</v>
      </c>
      <c r="D449" s="661" t="s">
        <v>23</v>
      </c>
      <c r="E449" s="661" t="s">
        <v>23</v>
      </c>
    </row>
    <row r="450" spans="1:9" ht="15" customHeight="1" thickBot="1">
      <c r="A450" s="674" t="s">
        <v>33</v>
      </c>
      <c r="B450" s="663">
        <v>1</v>
      </c>
      <c r="C450" s="663">
        <v>0</v>
      </c>
      <c r="D450" s="663">
        <v>0</v>
      </c>
      <c r="E450" s="663">
        <v>0</v>
      </c>
      <c r="G450" s="714"/>
      <c r="I450" s="685"/>
    </row>
    <row r="451" spans="1:9" ht="15" customHeight="1" thickBot="1">
      <c r="A451" s="674" t="s">
        <v>602</v>
      </c>
      <c r="B451" s="663">
        <f>B469</f>
        <v>28000</v>
      </c>
      <c r="C451" s="663">
        <f t="shared" ref="C451:E451" si="60">C469</f>
        <v>0</v>
      </c>
      <c r="D451" s="663">
        <f t="shared" si="60"/>
        <v>0</v>
      </c>
      <c r="E451" s="663">
        <f t="shared" si="60"/>
        <v>0</v>
      </c>
      <c r="F451" s="682">
        <f>41618-D479</f>
        <v>-2979</v>
      </c>
      <c r="G451" s="715"/>
      <c r="H451" s="685"/>
      <c r="I451" s="685"/>
    </row>
    <row r="452" spans="1:9" ht="15" customHeight="1" thickBot="1">
      <c r="A452" s="674" t="s">
        <v>603</v>
      </c>
      <c r="B452" s="663">
        <v>0</v>
      </c>
      <c r="C452" s="663">
        <v>0</v>
      </c>
      <c r="D452" s="663">
        <v>0</v>
      </c>
      <c r="E452" s="663">
        <v>0</v>
      </c>
      <c r="H452" s="714"/>
    </row>
    <row r="453" spans="1:9" ht="15" customHeight="1" thickBot="1">
      <c r="A453" s="674" t="s">
        <v>604</v>
      </c>
      <c r="B453" s="660" t="s">
        <v>627</v>
      </c>
      <c r="C453" s="675">
        <f>C450/B450-1</f>
        <v>-1</v>
      </c>
      <c r="D453" s="675">
        <v>0</v>
      </c>
      <c r="E453" s="675">
        <v>0</v>
      </c>
      <c r="H453" s="685"/>
    </row>
    <row r="454" spans="1:9" ht="15" customHeight="1" thickBot="1">
      <c r="A454" s="674" t="s">
        <v>605</v>
      </c>
      <c r="B454" s="660" t="s">
        <v>627</v>
      </c>
      <c r="C454" s="675">
        <f>C451/B451-1</f>
        <v>-1</v>
      </c>
      <c r="D454" s="675">
        <v>0</v>
      </c>
      <c r="E454" s="675">
        <v>0</v>
      </c>
    </row>
    <row r="455" spans="1:9" ht="15" customHeight="1" thickBot="1">
      <c r="A455" s="674" t="s">
        <v>47</v>
      </c>
      <c r="B455" s="660" t="s">
        <v>627</v>
      </c>
      <c r="C455" s="675">
        <v>0</v>
      </c>
      <c r="D455" s="675">
        <v>0</v>
      </c>
      <c r="E455" s="675">
        <v>0</v>
      </c>
    </row>
    <row r="456" spans="1:9" ht="15" customHeight="1" thickBot="1">
      <c r="A456" s="2848" t="s">
        <v>606</v>
      </c>
      <c r="B456" s="2849"/>
      <c r="C456" s="2849"/>
      <c r="D456" s="2849"/>
      <c r="E456" s="2850"/>
    </row>
    <row r="457" spans="1:9" ht="15" customHeight="1">
      <c r="A457" s="2817"/>
      <c r="B457" s="659">
        <v>2023</v>
      </c>
      <c r="C457" s="659">
        <v>2024</v>
      </c>
      <c r="D457" s="659">
        <v>2025</v>
      </c>
      <c r="E457" s="659">
        <v>2026</v>
      </c>
    </row>
    <row r="458" spans="1:9" ht="15" customHeight="1" thickBot="1">
      <c r="A458" s="2818"/>
      <c r="B458" s="661" t="s">
        <v>22</v>
      </c>
      <c r="C458" s="661" t="s">
        <v>23</v>
      </c>
      <c r="D458" s="661" t="s">
        <v>23</v>
      </c>
      <c r="E458" s="661" t="s">
        <v>23</v>
      </c>
    </row>
    <row r="459" spans="1:9" ht="15" customHeight="1" thickBot="1">
      <c r="A459" s="676" t="s">
        <v>629</v>
      </c>
      <c r="B459" s="677">
        <v>0</v>
      </c>
      <c r="C459" s="677">
        <v>0</v>
      </c>
      <c r="D459" s="677">
        <v>0</v>
      </c>
      <c r="E459" s="677">
        <v>0</v>
      </c>
    </row>
    <row r="460" spans="1:9" ht="15" customHeight="1" thickBot="1">
      <c r="A460" s="678" t="s">
        <v>608</v>
      </c>
      <c r="B460" s="677"/>
      <c r="C460" s="677"/>
      <c r="D460" s="677"/>
      <c r="E460" s="677"/>
    </row>
    <row r="461" spans="1:9" ht="15" customHeight="1" thickBot="1">
      <c r="A461" s="678" t="s">
        <v>630</v>
      </c>
      <c r="B461" s="677"/>
      <c r="C461" s="677"/>
      <c r="D461" s="677"/>
      <c r="E461" s="677"/>
    </row>
    <row r="462" spans="1:9" ht="15" customHeight="1" thickBot="1">
      <c r="A462" s="678" t="s">
        <v>631</v>
      </c>
      <c r="B462" s="677"/>
      <c r="C462" s="677"/>
      <c r="D462" s="677"/>
      <c r="E462" s="677"/>
    </row>
    <row r="463" spans="1:9" ht="27" customHeight="1" thickBot="1">
      <c r="A463" s="678" t="s">
        <v>632</v>
      </c>
      <c r="B463" s="677"/>
      <c r="C463" s="677"/>
      <c r="D463" s="677"/>
      <c r="E463" s="677"/>
    </row>
    <row r="464" spans="1:9" ht="15" customHeight="1" thickBot="1">
      <c r="A464" s="676" t="s">
        <v>633</v>
      </c>
      <c r="B464" s="680">
        <f>B465+B466+B467+B468</f>
        <v>28000</v>
      </c>
      <c r="C464" s="680">
        <f>C465+C466+C467+C468</f>
        <v>0</v>
      </c>
      <c r="D464" s="680">
        <f t="shared" ref="D464:E464" si="61">D465+D466+D467+D468</f>
        <v>0</v>
      </c>
      <c r="E464" s="680">
        <f t="shared" si="61"/>
        <v>0</v>
      </c>
    </row>
    <row r="465" spans="1:6" ht="15" customHeight="1" thickBot="1">
      <c r="A465" s="678" t="s">
        <v>608</v>
      </c>
      <c r="B465" s="677">
        <v>11000</v>
      </c>
      <c r="C465" s="677">
        <v>0</v>
      </c>
      <c r="D465" s="677">
        <v>0</v>
      </c>
      <c r="E465" s="677">
        <v>0</v>
      </c>
    </row>
    <row r="466" spans="1:6" ht="15" customHeight="1" thickBot="1">
      <c r="A466" s="678" t="s">
        <v>630</v>
      </c>
      <c r="B466" s="677"/>
      <c r="C466" s="677"/>
      <c r="D466" s="677"/>
      <c r="E466" s="677"/>
    </row>
    <row r="467" spans="1:6" ht="15" customHeight="1" thickBot="1">
      <c r="A467" s="678" t="s">
        <v>631</v>
      </c>
      <c r="B467" s="677"/>
      <c r="C467" s="677"/>
      <c r="D467" s="677"/>
      <c r="E467" s="677"/>
    </row>
    <row r="468" spans="1:6" ht="15" customHeight="1" thickBot="1">
      <c r="A468" s="678" t="s">
        <v>632</v>
      </c>
      <c r="B468" s="677">
        <v>17000</v>
      </c>
      <c r="C468" s="677">
        <v>0</v>
      </c>
      <c r="D468" s="677">
        <v>0</v>
      </c>
      <c r="E468" s="677">
        <v>0</v>
      </c>
    </row>
    <row r="469" spans="1:6" ht="15" customHeight="1" thickBot="1">
      <c r="A469" s="688" t="s">
        <v>616</v>
      </c>
      <c r="B469" s="680">
        <f>B464+B459</f>
        <v>28000</v>
      </c>
      <c r="C469" s="680">
        <f t="shared" ref="C469:E469" si="62">C464+C459</f>
        <v>0</v>
      </c>
      <c r="D469" s="680">
        <f t="shared" si="62"/>
        <v>0</v>
      </c>
      <c r="E469" s="680">
        <f t="shared" si="62"/>
        <v>0</v>
      </c>
    </row>
    <row r="470" spans="1:6" ht="15" customHeight="1" thickBot="1">
      <c r="A470" s="716"/>
      <c r="B470" s="717"/>
      <c r="C470" s="717"/>
      <c r="D470" s="717"/>
      <c r="E470" s="717"/>
    </row>
    <row r="471" spans="1:6" ht="36" customHeight="1" thickBot="1">
      <c r="A471" s="718" t="s">
        <v>634</v>
      </c>
      <c r="B471" s="719">
        <f>SUM(B469+B444+B418+B390+B361+B324+B287+B250+B213+B176+B139+B102+B65)</f>
        <v>289521</v>
      </c>
      <c r="C471" s="719">
        <f t="shared" ref="C471:E471" si="63">SUM(C469+C444+C418+C390+C361+C324+C287+C250+C213+C176+C139+C102+C65)</f>
        <v>172414</v>
      </c>
      <c r="D471" s="719">
        <f t="shared" si="63"/>
        <v>180003</v>
      </c>
      <c r="E471" s="719">
        <f t="shared" si="63"/>
        <v>181354</v>
      </c>
    </row>
    <row r="472" spans="1:6" ht="25.5" customHeight="1" thickBot="1">
      <c r="A472" s="718" t="s">
        <v>635</v>
      </c>
      <c r="B472" s="719">
        <f>SUM(B451+B426+B401+B373+B332+B295+B258+B221+B184+B147+B110+B73+B36)</f>
        <v>289521</v>
      </c>
      <c r="C472" s="719">
        <f t="shared" ref="C472:F472" si="64">SUM(C451+C426+C401+C373+C332+C295+C258+C221+C184+C147+C110+C73+C36)</f>
        <v>172414</v>
      </c>
      <c r="D472" s="719">
        <f t="shared" si="64"/>
        <v>180003</v>
      </c>
      <c r="E472" s="719">
        <f t="shared" si="64"/>
        <v>181354</v>
      </c>
      <c r="F472" s="719">
        <f t="shared" si="64"/>
        <v>-2979</v>
      </c>
    </row>
    <row r="473" spans="1:6" ht="15" customHeight="1" thickBot="1">
      <c r="A473" s="676" t="s">
        <v>607</v>
      </c>
      <c r="B473" s="720">
        <f>B474+B475</f>
        <v>79902</v>
      </c>
      <c r="C473" s="720">
        <f>C474+C475</f>
        <v>91521</v>
      </c>
      <c r="D473" s="720">
        <f t="shared" ref="D473:E473" si="65">D474+D475</f>
        <v>98521</v>
      </c>
      <c r="E473" s="720">
        <f t="shared" si="65"/>
        <v>98521</v>
      </c>
    </row>
    <row r="474" spans="1:6" ht="15" customHeight="1" thickBot="1">
      <c r="A474" s="678" t="s">
        <v>608</v>
      </c>
      <c r="B474" s="680">
        <f t="shared" ref="B474:E475" si="66">B45+B82+B193</f>
        <v>79902</v>
      </c>
      <c r="C474" s="680">
        <f t="shared" si="66"/>
        <v>91521</v>
      </c>
      <c r="D474" s="680">
        <f t="shared" si="66"/>
        <v>98521</v>
      </c>
      <c r="E474" s="680">
        <f t="shared" si="66"/>
        <v>98521</v>
      </c>
    </row>
    <row r="475" spans="1:6" ht="15" customHeight="1" thickBot="1">
      <c r="A475" s="678" t="s">
        <v>636</v>
      </c>
      <c r="B475" s="680">
        <f t="shared" si="66"/>
        <v>0</v>
      </c>
      <c r="C475" s="680">
        <f t="shared" si="66"/>
        <v>0</v>
      </c>
      <c r="D475" s="680">
        <f t="shared" si="66"/>
        <v>0</v>
      </c>
      <c r="E475" s="680">
        <f t="shared" si="66"/>
        <v>0</v>
      </c>
    </row>
    <row r="476" spans="1:6" ht="15" customHeight="1" thickBot="1">
      <c r="A476" s="676" t="s">
        <v>610</v>
      </c>
      <c r="B476" s="720">
        <f>B477+B478</f>
        <v>12571</v>
      </c>
      <c r="C476" s="720">
        <f t="shared" ref="C476:E476" si="67">C477+C478</f>
        <v>14985</v>
      </c>
      <c r="D476" s="720">
        <f t="shared" si="67"/>
        <v>14985</v>
      </c>
      <c r="E476" s="720">
        <f t="shared" si="67"/>
        <v>14985</v>
      </c>
    </row>
    <row r="477" spans="1:6" ht="15" customHeight="1" thickBot="1">
      <c r="A477" s="678" t="s">
        <v>608</v>
      </c>
      <c r="B477" s="677">
        <f>B48+B85+B196</f>
        <v>12571</v>
      </c>
      <c r="C477" s="677">
        <f>C48+C85+C196</f>
        <v>14985</v>
      </c>
      <c r="D477" s="677">
        <f>D48+D85+D196</f>
        <v>14985</v>
      </c>
      <c r="E477" s="677">
        <f>E48+E85+E196</f>
        <v>14985</v>
      </c>
    </row>
    <row r="478" spans="1:6" ht="15" customHeight="1" thickBot="1">
      <c r="A478" s="678" t="s">
        <v>636</v>
      </c>
      <c r="B478" s="680">
        <f>B49+B86+B194</f>
        <v>0</v>
      </c>
      <c r="C478" s="680">
        <f>C49+C86+C194</f>
        <v>0</v>
      </c>
      <c r="D478" s="680">
        <f>D49+D86+D194</f>
        <v>0</v>
      </c>
      <c r="E478" s="680">
        <f>E49+E86+E194</f>
        <v>0</v>
      </c>
    </row>
    <row r="479" spans="1:6" ht="19.899999999999999" customHeight="1" thickBot="1">
      <c r="A479" s="676" t="s">
        <v>611</v>
      </c>
      <c r="B479" s="680">
        <f t="shared" ref="B479:E480" si="68">SUM(B346+B309+B272+B235+B198+B161+B124+B87+B50)</f>
        <v>43948</v>
      </c>
      <c r="C479" s="680">
        <f t="shared" si="68"/>
        <v>44008</v>
      </c>
      <c r="D479" s="680">
        <f t="shared" si="68"/>
        <v>44597</v>
      </c>
      <c r="E479" s="680">
        <f t="shared" si="68"/>
        <v>45948</v>
      </c>
    </row>
    <row r="480" spans="1:6" ht="15" customHeight="1" thickBot="1">
      <c r="A480" s="678" t="s">
        <v>608</v>
      </c>
      <c r="B480" s="680">
        <f t="shared" si="68"/>
        <v>43948</v>
      </c>
      <c r="C480" s="680">
        <f t="shared" si="68"/>
        <v>44008</v>
      </c>
      <c r="D480" s="680">
        <f t="shared" si="68"/>
        <v>44597</v>
      </c>
      <c r="E480" s="680">
        <f t="shared" si="68"/>
        <v>45948</v>
      </c>
    </row>
    <row r="481" spans="1:5" ht="15" customHeight="1" thickBot="1">
      <c r="A481" s="678" t="s">
        <v>636</v>
      </c>
      <c r="B481" s="680">
        <f>B52+B89+B200</f>
        <v>0</v>
      </c>
      <c r="C481" s="680">
        <f>C52+C89+C200</f>
        <v>0</v>
      </c>
      <c r="D481" s="680">
        <f>D52+D89+D200</f>
        <v>0</v>
      </c>
      <c r="E481" s="680">
        <f>E52+E89+E200</f>
        <v>0</v>
      </c>
    </row>
    <row r="482" spans="1:5" ht="21" customHeight="1" thickBot="1">
      <c r="A482" s="676" t="s">
        <v>612</v>
      </c>
      <c r="B482" s="720">
        <f>B483+B484</f>
        <v>0</v>
      </c>
      <c r="C482" s="720">
        <f t="shared" ref="C482:E482" si="69">C483+C484</f>
        <v>0</v>
      </c>
      <c r="D482" s="720">
        <f t="shared" si="69"/>
        <v>0</v>
      </c>
      <c r="E482" s="720">
        <f t="shared" si="69"/>
        <v>0</v>
      </c>
    </row>
    <row r="483" spans="1:5" ht="15" customHeight="1" thickBot="1">
      <c r="A483" s="678" t="s">
        <v>608</v>
      </c>
      <c r="B483" s="677">
        <f t="shared" ref="B483:E484" si="70">B54+B91+B202</f>
        <v>0</v>
      </c>
      <c r="C483" s="677">
        <f t="shared" si="70"/>
        <v>0</v>
      </c>
      <c r="D483" s="677">
        <f t="shared" si="70"/>
        <v>0</v>
      </c>
      <c r="E483" s="677">
        <f t="shared" si="70"/>
        <v>0</v>
      </c>
    </row>
    <row r="484" spans="1:5" ht="15" customHeight="1" thickBot="1">
      <c r="A484" s="678" t="s">
        <v>636</v>
      </c>
      <c r="B484" s="680">
        <f t="shared" si="70"/>
        <v>0</v>
      </c>
      <c r="C484" s="680">
        <f t="shared" si="70"/>
        <v>0</v>
      </c>
      <c r="D484" s="680">
        <f t="shared" si="70"/>
        <v>0</v>
      </c>
      <c r="E484" s="680">
        <f t="shared" si="70"/>
        <v>0</v>
      </c>
    </row>
    <row r="485" spans="1:5" ht="15" customHeight="1" thickBot="1">
      <c r="A485" s="676" t="s">
        <v>613</v>
      </c>
      <c r="B485" s="720">
        <f>B486+B487</f>
        <v>0</v>
      </c>
      <c r="C485" s="720">
        <f t="shared" ref="C485:E485" si="71">C486+C487</f>
        <v>0</v>
      </c>
      <c r="D485" s="720">
        <f t="shared" si="71"/>
        <v>0</v>
      </c>
      <c r="E485" s="720">
        <f t="shared" si="71"/>
        <v>0</v>
      </c>
    </row>
    <row r="486" spans="1:5" ht="15" customHeight="1" thickBot="1">
      <c r="A486" s="678" t="s">
        <v>608</v>
      </c>
      <c r="B486" s="677">
        <f t="shared" ref="B486:E487" si="72">B57+B94+B205</f>
        <v>0</v>
      </c>
      <c r="C486" s="677">
        <f t="shared" si="72"/>
        <v>0</v>
      </c>
      <c r="D486" s="677">
        <f t="shared" si="72"/>
        <v>0</v>
      </c>
      <c r="E486" s="677">
        <f t="shared" si="72"/>
        <v>0</v>
      </c>
    </row>
    <row r="487" spans="1:5" ht="15" customHeight="1" thickBot="1">
      <c r="A487" s="678" t="s">
        <v>636</v>
      </c>
      <c r="B487" s="680">
        <f t="shared" si="72"/>
        <v>0</v>
      </c>
      <c r="C487" s="680">
        <f t="shared" si="72"/>
        <v>0</v>
      </c>
      <c r="D487" s="680">
        <f t="shared" si="72"/>
        <v>0</v>
      </c>
      <c r="E487" s="680">
        <f t="shared" si="72"/>
        <v>0</v>
      </c>
    </row>
    <row r="488" spans="1:5" ht="15" customHeight="1" thickBot="1">
      <c r="A488" s="676" t="s">
        <v>614</v>
      </c>
      <c r="B488" s="720">
        <f>B489+B490</f>
        <v>21900</v>
      </c>
      <c r="C488" s="720">
        <f>C489+C490</f>
        <v>21900</v>
      </c>
      <c r="D488" s="720">
        <f t="shared" ref="D488:E488" si="73">D489+D490</f>
        <v>21900</v>
      </c>
      <c r="E488" s="720">
        <f t="shared" si="73"/>
        <v>21900</v>
      </c>
    </row>
    <row r="489" spans="1:5" ht="15" customHeight="1" thickBot="1">
      <c r="A489" s="678" t="s">
        <v>608</v>
      </c>
      <c r="B489" s="677">
        <f>+B171+B134</f>
        <v>21900</v>
      </c>
      <c r="C489" s="677">
        <f t="shared" ref="C489:E489" si="74">+C171+C134</f>
        <v>21900</v>
      </c>
      <c r="D489" s="677">
        <f t="shared" si="74"/>
        <v>21900</v>
      </c>
      <c r="E489" s="677">
        <f t="shared" si="74"/>
        <v>21900</v>
      </c>
    </row>
    <row r="490" spans="1:5" ht="15" customHeight="1" thickBot="1">
      <c r="A490" s="678" t="s">
        <v>636</v>
      </c>
      <c r="B490" s="680">
        <f>B61+B98+B209</f>
        <v>0</v>
      </c>
      <c r="C490" s="680">
        <f>C61+C98+C209</f>
        <v>0</v>
      </c>
      <c r="D490" s="680">
        <f>D61+D98+D209</f>
        <v>0</v>
      </c>
      <c r="E490" s="680">
        <f>E61+E98+E209</f>
        <v>0</v>
      </c>
    </row>
    <row r="491" spans="1:5" ht="28.5" customHeight="1" thickBot="1">
      <c r="A491" s="676" t="s">
        <v>615</v>
      </c>
      <c r="B491" s="720">
        <f>B99+B62</f>
        <v>200</v>
      </c>
      <c r="C491" s="720">
        <f>C99+C62</f>
        <v>0</v>
      </c>
      <c r="D491" s="720">
        <f>D99+D62</f>
        <v>0</v>
      </c>
      <c r="E491" s="720">
        <f>E99+E62</f>
        <v>0</v>
      </c>
    </row>
    <row r="492" spans="1:5" ht="15" customHeight="1" thickBot="1">
      <c r="A492" s="678" t="s">
        <v>608</v>
      </c>
      <c r="B492" s="677">
        <f t="shared" ref="B492:E493" si="75">B63+B100+B211</f>
        <v>200</v>
      </c>
      <c r="C492" s="677">
        <f t="shared" si="75"/>
        <v>0</v>
      </c>
      <c r="D492" s="677">
        <f t="shared" si="75"/>
        <v>0</v>
      </c>
      <c r="E492" s="677">
        <f t="shared" si="75"/>
        <v>0</v>
      </c>
    </row>
    <row r="493" spans="1:5" ht="15" customHeight="1" thickBot="1">
      <c r="A493" s="678" t="s">
        <v>636</v>
      </c>
      <c r="B493" s="680">
        <f t="shared" si="75"/>
        <v>0</v>
      </c>
      <c r="C493" s="680">
        <f t="shared" si="75"/>
        <v>0</v>
      </c>
      <c r="D493" s="680">
        <f t="shared" si="75"/>
        <v>0</v>
      </c>
      <c r="E493" s="680">
        <f t="shared" si="75"/>
        <v>0</v>
      </c>
    </row>
    <row r="494" spans="1:5" ht="15" customHeight="1" thickBot="1">
      <c r="A494" s="676" t="s">
        <v>637</v>
      </c>
      <c r="B494" s="677">
        <v>0</v>
      </c>
      <c r="C494" s="677">
        <v>0</v>
      </c>
      <c r="D494" s="677">
        <v>0</v>
      </c>
      <c r="E494" s="677">
        <v>0</v>
      </c>
    </row>
    <row r="495" spans="1:5" ht="15" customHeight="1" thickBot="1">
      <c r="A495" s="676"/>
      <c r="B495" s="677"/>
      <c r="C495" s="677"/>
      <c r="D495" s="677"/>
      <c r="E495" s="677"/>
    </row>
    <row r="496" spans="1:5" ht="15" customHeight="1" thickBot="1">
      <c r="A496" s="678" t="s">
        <v>608</v>
      </c>
      <c r="B496" s="677">
        <v>0</v>
      </c>
      <c r="C496" s="677">
        <v>0</v>
      </c>
      <c r="D496" s="677">
        <v>0</v>
      </c>
      <c r="E496" s="677">
        <v>0</v>
      </c>
    </row>
    <row r="497" spans="1:9" ht="15" customHeight="1" thickBot="1">
      <c r="A497" s="678" t="s">
        <v>630</v>
      </c>
      <c r="B497" s="677">
        <v>0</v>
      </c>
      <c r="C497" s="677">
        <v>0</v>
      </c>
      <c r="D497" s="677">
        <v>0</v>
      </c>
      <c r="E497" s="677">
        <v>0</v>
      </c>
    </row>
    <row r="498" spans="1:9" ht="15" customHeight="1" thickBot="1">
      <c r="A498" s="678" t="s">
        <v>631</v>
      </c>
      <c r="B498" s="677">
        <v>0</v>
      </c>
      <c r="C498" s="677">
        <v>0</v>
      </c>
      <c r="D498" s="677">
        <v>0</v>
      </c>
      <c r="E498" s="677">
        <v>0</v>
      </c>
    </row>
    <row r="499" spans="1:9" ht="15" customHeight="1" thickBot="1">
      <c r="A499" s="678" t="s">
        <v>632</v>
      </c>
      <c r="B499" s="677">
        <v>0</v>
      </c>
      <c r="C499" s="677">
        <v>0</v>
      </c>
      <c r="D499" s="677">
        <v>0</v>
      </c>
      <c r="E499" s="677">
        <v>0</v>
      </c>
    </row>
    <row r="500" spans="1:9" ht="15" customHeight="1" thickBot="1">
      <c r="A500" s="676" t="s">
        <v>638</v>
      </c>
      <c r="B500" s="677">
        <f>B501+B502+B503+B504</f>
        <v>131000</v>
      </c>
      <c r="C500" s="677">
        <f t="shared" ref="C500:F500" si="76">C501+C502+C503+C504</f>
        <v>0</v>
      </c>
      <c r="D500" s="677">
        <f t="shared" si="76"/>
        <v>0</v>
      </c>
      <c r="E500" s="677">
        <f t="shared" si="76"/>
        <v>0</v>
      </c>
      <c r="F500" s="677">
        <f t="shared" si="76"/>
        <v>0</v>
      </c>
    </row>
    <row r="501" spans="1:9" ht="15" customHeight="1" thickBot="1">
      <c r="A501" s="678" t="s">
        <v>608</v>
      </c>
      <c r="B501" s="677">
        <f>B465+B440+B414+B386</f>
        <v>14000</v>
      </c>
      <c r="C501" s="677">
        <f t="shared" ref="C501:E501" si="77">C465+C440+C414+C386</f>
        <v>0</v>
      </c>
      <c r="D501" s="677">
        <f t="shared" si="77"/>
        <v>0</v>
      </c>
      <c r="E501" s="677">
        <f t="shared" si="77"/>
        <v>0</v>
      </c>
    </row>
    <row r="502" spans="1:9" ht="15" customHeight="1" thickBot="1">
      <c r="A502" s="678" t="s">
        <v>630</v>
      </c>
      <c r="B502" s="677">
        <f t="shared" ref="B502:E504" si="78">B466+B441+B415+B387</f>
        <v>100000</v>
      </c>
      <c r="C502" s="677">
        <f t="shared" si="78"/>
        <v>0</v>
      </c>
      <c r="D502" s="677">
        <f t="shared" si="78"/>
        <v>0</v>
      </c>
      <c r="E502" s="677">
        <f t="shared" si="78"/>
        <v>0</v>
      </c>
      <c r="I502" s="695"/>
    </row>
    <row r="503" spans="1:9" ht="15" customHeight="1" thickBot="1">
      <c r="A503" s="678" t="s">
        <v>631</v>
      </c>
      <c r="B503" s="677">
        <f t="shared" si="78"/>
        <v>0</v>
      </c>
      <c r="C503" s="677">
        <f t="shared" si="78"/>
        <v>0</v>
      </c>
      <c r="D503" s="677">
        <f t="shared" si="78"/>
        <v>0</v>
      </c>
      <c r="E503" s="677">
        <f t="shared" si="78"/>
        <v>0</v>
      </c>
      <c r="I503" s="721"/>
    </row>
    <row r="504" spans="1:9" ht="15" customHeight="1" thickBot="1">
      <c r="A504" s="678" t="s">
        <v>632</v>
      </c>
      <c r="B504" s="677">
        <f t="shared" si="78"/>
        <v>17000</v>
      </c>
      <c r="C504" s="677">
        <f t="shared" si="78"/>
        <v>0</v>
      </c>
      <c r="D504" s="677">
        <f t="shared" si="78"/>
        <v>0</v>
      </c>
      <c r="E504" s="677">
        <f t="shared" si="78"/>
        <v>0</v>
      </c>
      <c r="I504" s="721"/>
    </row>
    <row r="505" spans="1:9" ht="15" customHeight="1" thickBot="1">
      <c r="A505" s="692" t="s">
        <v>617</v>
      </c>
      <c r="B505" s="690">
        <f>IF(B472-B471=0,0,"Error")</f>
        <v>0</v>
      </c>
      <c r="C505" s="690">
        <f>IF(C472-C471=0,0,"Error")</f>
        <v>0</v>
      </c>
      <c r="D505" s="690">
        <f>IF(D472-D471=0,0,"Error")</f>
        <v>0</v>
      </c>
      <c r="E505" s="690">
        <f>IF(E472-E471=0,0,"Error")</f>
        <v>0</v>
      </c>
      <c r="I505" s="695"/>
    </row>
    <row r="506" spans="1:9" ht="15" customHeight="1">
      <c r="A506" s="722"/>
      <c r="B506" s="684"/>
      <c r="C506" s="684"/>
      <c r="D506" s="684"/>
      <c r="E506" s="684"/>
    </row>
  </sheetData>
  <mergeCells count="97">
    <mergeCell ref="A457:A458"/>
    <mergeCell ref="A431:E431"/>
    <mergeCell ref="A432:A433"/>
    <mergeCell ref="B446:E446"/>
    <mergeCell ref="B447:E447"/>
    <mergeCell ref="A448:A449"/>
    <mergeCell ref="A456:E456"/>
    <mergeCell ref="A423:A424"/>
    <mergeCell ref="A392:E392"/>
    <mergeCell ref="B393:E393"/>
    <mergeCell ref="D394:E394"/>
    <mergeCell ref="B395:E395"/>
    <mergeCell ref="B396:E396"/>
    <mergeCell ref="B397:E397"/>
    <mergeCell ref="A398:A399"/>
    <mergeCell ref="A406:A407"/>
    <mergeCell ref="B419:E419"/>
    <mergeCell ref="B421:E421"/>
    <mergeCell ref="B422:E422"/>
    <mergeCell ref="A391:E391"/>
    <mergeCell ref="A337:E337"/>
    <mergeCell ref="A338:A339"/>
    <mergeCell ref="A363:E363"/>
    <mergeCell ref="A364:E364"/>
    <mergeCell ref="B365:E365"/>
    <mergeCell ref="D366:E366"/>
    <mergeCell ref="B367:E367"/>
    <mergeCell ref="B368:E368"/>
    <mergeCell ref="B369:E369"/>
    <mergeCell ref="A370:A371"/>
    <mergeCell ref="A378:A379"/>
    <mergeCell ref="A329:A330"/>
    <mergeCell ref="A263:E263"/>
    <mergeCell ref="A264:A265"/>
    <mergeCell ref="B289:E289"/>
    <mergeCell ref="B290:E290"/>
    <mergeCell ref="B291:E291"/>
    <mergeCell ref="A292:A293"/>
    <mergeCell ref="A300:E300"/>
    <mergeCell ref="A301:A302"/>
    <mergeCell ref="B326:E326"/>
    <mergeCell ref="B327:E327"/>
    <mergeCell ref="B328:E328"/>
    <mergeCell ref="A255:A256"/>
    <mergeCell ref="A189:E189"/>
    <mergeCell ref="A190:A191"/>
    <mergeCell ref="B215:E215"/>
    <mergeCell ref="B216:E216"/>
    <mergeCell ref="B217:E217"/>
    <mergeCell ref="A218:A219"/>
    <mergeCell ref="A226:E226"/>
    <mergeCell ref="A227:A228"/>
    <mergeCell ref="B252:E252"/>
    <mergeCell ref="B253:E253"/>
    <mergeCell ref="B254:E254"/>
    <mergeCell ref="A181:A182"/>
    <mergeCell ref="A115:E115"/>
    <mergeCell ref="A116:A117"/>
    <mergeCell ref="B141:E141"/>
    <mergeCell ref="B142:E142"/>
    <mergeCell ref="B143:E143"/>
    <mergeCell ref="A144:A145"/>
    <mergeCell ref="A152:E152"/>
    <mergeCell ref="A153:A154"/>
    <mergeCell ref="B178:E178"/>
    <mergeCell ref="B179:E179"/>
    <mergeCell ref="B180:E180"/>
    <mergeCell ref="A107:A108"/>
    <mergeCell ref="A41:E41"/>
    <mergeCell ref="A42:A43"/>
    <mergeCell ref="B67:E67"/>
    <mergeCell ref="B68:E68"/>
    <mergeCell ref="B69:E69"/>
    <mergeCell ref="A70:A71"/>
    <mergeCell ref="A78:E78"/>
    <mergeCell ref="A79:A80"/>
    <mergeCell ref="B104:E104"/>
    <mergeCell ref="B105:E105"/>
    <mergeCell ref="B106:E106"/>
    <mergeCell ref="A33:A34"/>
    <mergeCell ref="A7:E7"/>
    <mergeCell ref="A8:E10"/>
    <mergeCell ref="B11:E11"/>
    <mergeCell ref="A12:A13"/>
    <mergeCell ref="B24:E24"/>
    <mergeCell ref="A25:E25"/>
    <mergeCell ref="A28:E28"/>
    <mergeCell ref="A29:E29"/>
    <mergeCell ref="B30:E30"/>
    <mergeCell ref="B31:E31"/>
    <mergeCell ref="B32:E32"/>
    <mergeCell ref="B6:E6"/>
    <mergeCell ref="A1:F1"/>
    <mergeCell ref="A2:E2"/>
    <mergeCell ref="A3:F3"/>
    <mergeCell ref="B4:E4"/>
    <mergeCell ref="B5:E5"/>
  </mergeCells>
  <pageMargins left="0.7" right="0.7" top="0.75" bottom="0.75" header="0.3" footer="0.3"/>
  <pageSetup scale="91" fitToHeight="0"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79"/>
  <sheetViews>
    <sheetView view="pageBreakPreview" topLeftCell="A341" zoomScale="59" zoomScaleNormal="130" zoomScaleSheetLayoutView="59" workbookViewId="0">
      <selection activeCell="U371" sqref="U371"/>
    </sheetView>
  </sheetViews>
  <sheetFormatPr defaultColWidth="9.125" defaultRowHeight="18"/>
  <cols>
    <col min="1" max="1" width="16.75" style="724" customWidth="1"/>
    <col min="2" max="2" width="54.375" style="727" customWidth="1"/>
    <col min="3" max="3" width="18.875" style="727" customWidth="1"/>
    <col min="4" max="4" width="23.625" style="727" customWidth="1"/>
    <col min="5" max="5" width="21" style="727" customWidth="1"/>
    <col min="6" max="6" width="25.875" style="727" customWidth="1"/>
    <col min="7" max="7" width="8.375" style="724" customWidth="1"/>
    <col min="8" max="16384" width="9.125" style="724"/>
  </cols>
  <sheetData>
    <row r="2" spans="1:7" ht="23.25" customHeight="1">
      <c r="B2" s="725" t="s">
        <v>576</v>
      </c>
      <c r="C2" s="725"/>
      <c r="D2" s="725"/>
      <c r="E2" s="725"/>
      <c r="F2" s="725"/>
      <c r="G2" s="725"/>
    </row>
    <row r="3" spans="1:7" ht="27.75" customHeight="1">
      <c r="A3" s="726"/>
      <c r="B3" s="2874" t="s">
        <v>577</v>
      </c>
      <c r="C3" s="2874"/>
      <c r="D3" s="2874"/>
      <c r="E3" s="2874"/>
      <c r="F3" s="2874"/>
      <c r="G3" s="726"/>
    </row>
    <row r="4" spans="1:7" ht="18.75" thickBot="1"/>
    <row r="5" spans="1:7" ht="45.75" customHeight="1" thickBot="1">
      <c r="B5" s="728" t="s">
        <v>6</v>
      </c>
      <c r="C5" s="2875" t="s">
        <v>1092</v>
      </c>
      <c r="D5" s="2875"/>
      <c r="E5" s="2875"/>
      <c r="F5" s="2875"/>
    </row>
    <row r="6" spans="1:7" ht="45.75" customHeight="1" thickBot="1">
      <c r="B6" s="728" t="s">
        <v>8</v>
      </c>
      <c r="C6" s="2876" t="s">
        <v>1093</v>
      </c>
      <c r="D6" s="2877"/>
      <c r="E6" s="2877"/>
      <c r="F6" s="2878"/>
    </row>
    <row r="7" spans="1:7" ht="45.75" customHeight="1" thickBot="1">
      <c r="B7" s="728" t="s">
        <v>10</v>
      </c>
      <c r="C7" s="2879" t="s">
        <v>580</v>
      </c>
      <c r="D7" s="2880"/>
      <c r="E7" s="2880"/>
      <c r="F7" s="2881"/>
    </row>
    <row r="8" spans="1:7" ht="20.25" customHeight="1" thickBot="1">
      <c r="B8" s="2882" t="s">
        <v>12</v>
      </c>
      <c r="C8" s="2883"/>
      <c r="D8" s="2883"/>
      <c r="E8" s="2883"/>
      <c r="F8" s="2884"/>
    </row>
    <row r="9" spans="1:7" ht="14.25">
      <c r="B9" s="2885" t="s">
        <v>1094</v>
      </c>
      <c r="C9" s="2886"/>
      <c r="D9" s="2886"/>
      <c r="E9" s="2886"/>
      <c r="F9" s="2887"/>
    </row>
    <row r="10" spans="1:7" ht="36.75" customHeight="1">
      <c r="B10" s="2888"/>
      <c r="C10" s="2889"/>
      <c r="D10" s="2889"/>
      <c r="E10" s="2889"/>
      <c r="F10" s="2890"/>
    </row>
    <row r="11" spans="1:7" ht="15" thickBot="1">
      <c r="B11" s="2891"/>
      <c r="C11" s="2892"/>
      <c r="D11" s="2892"/>
      <c r="E11" s="2892"/>
      <c r="F11" s="2893"/>
    </row>
    <row r="12" spans="1:7" ht="47.25" customHeight="1" thickBot="1">
      <c r="B12" s="729" t="s">
        <v>14</v>
      </c>
      <c r="C12" s="2894" t="s">
        <v>1095</v>
      </c>
      <c r="D12" s="2895"/>
      <c r="E12" s="2895"/>
      <c r="F12" s="2896"/>
    </row>
    <row r="13" spans="1:7" ht="23.25" customHeight="1">
      <c r="B13" s="2897" t="s">
        <v>209</v>
      </c>
      <c r="C13" s="730">
        <v>2023</v>
      </c>
      <c r="D13" s="730">
        <v>2024</v>
      </c>
      <c r="E13" s="730">
        <v>2025</v>
      </c>
      <c r="F13" s="730">
        <v>2026</v>
      </c>
    </row>
    <row r="14" spans="1:7" ht="19.5" thickBot="1">
      <c r="B14" s="2898"/>
      <c r="C14" s="732" t="s">
        <v>22</v>
      </c>
      <c r="D14" s="732" t="s">
        <v>23</v>
      </c>
      <c r="E14" s="732" t="s">
        <v>23</v>
      </c>
      <c r="F14" s="732" t="s">
        <v>23</v>
      </c>
    </row>
    <row r="15" spans="1:7" ht="95.25" customHeight="1" thickBot="1">
      <c r="B15" s="733" t="s">
        <v>1096</v>
      </c>
      <c r="C15" s="734">
        <v>0.67</v>
      </c>
      <c r="D15" s="734">
        <v>0.65</v>
      </c>
      <c r="E15" s="734">
        <v>0.61</v>
      </c>
      <c r="F15" s="734">
        <v>0.57999999999999996</v>
      </c>
    </row>
    <row r="16" spans="1:7" ht="57" thickBot="1">
      <c r="B16" s="733" t="s">
        <v>1097</v>
      </c>
      <c r="C16" s="734">
        <v>0.7</v>
      </c>
      <c r="D16" s="734">
        <v>0.8</v>
      </c>
      <c r="E16" s="734">
        <v>0.81</v>
      </c>
      <c r="F16" s="734">
        <v>0.81</v>
      </c>
    </row>
    <row r="17" spans="2:6" ht="69" customHeight="1" thickBot="1">
      <c r="B17" s="735" t="s">
        <v>588</v>
      </c>
      <c r="C17" s="2894" t="s">
        <v>1098</v>
      </c>
      <c r="D17" s="2899"/>
      <c r="E17" s="2899"/>
      <c r="F17" s="2900"/>
    </row>
    <row r="18" spans="2:6" ht="40.5" customHeight="1" thickBot="1">
      <c r="B18" s="2879" t="s">
        <v>590</v>
      </c>
      <c r="C18" s="2880"/>
      <c r="D18" s="2880"/>
      <c r="E18" s="2880"/>
      <c r="F18" s="2881"/>
    </row>
    <row r="19" spans="2:6" ht="117.75" customHeight="1" thickBot="1">
      <c r="B19" s="736" t="s">
        <v>1099</v>
      </c>
      <c r="C19" s="734">
        <v>0.67</v>
      </c>
      <c r="D19" s="734">
        <v>0.64</v>
      </c>
      <c r="E19" s="734">
        <v>0.62</v>
      </c>
      <c r="F19" s="734">
        <v>0.6</v>
      </c>
    </row>
    <row r="20" spans="2:6" ht="78.75" customHeight="1" thickBot="1">
      <c r="B20" s="737" t="s">
        <v>1100</v>
      </c>
      <c r="C20" s="734">
        <v>0.7</v>
      </c>
      <c r="D20" s="734">
        <v>0.8</v>
      </c>
      <c r="E20" s="734">
        <v>0.81</v>
      </c>
      <c r="F20" s="734">
        <v>0.81</v>
      </c>
    </row>
    <row r="21" spans="2:6" ht="24.75" customHeight="1" thickBot="1">
      <c r="B21" s="2871" t="s">
        <v>595</v>
      </c>
      <c r="C21" s="2872"/>
      <c r="D21" s="2872"/>
      <c r="E21" s="2872"/>
      <c r="F21" s="2873"/>
    </row>
    <row r="22" spans="2:6" ht="24.75" customHeight="1" thickBot="1">
      <c r="B22" s="2871" t="s">
        <v>596</v>
      </c>
      <c r="C22" s="2872"/>
      <c r="D22" s="2872"/>
      <c r="E22" s="2872"/>
      <c r="F22" s="2873"/>
    </row>
    <row r="23" spans="2:6" ht="24.75" customHeight="1" thickBot="1">
      <c r="B23" s="738" t="s">
        <v>597</v>
      </c>
      <c r="C23" s="2901" t="s">
        <v>1101</v>
      </c>
      <c r="D23" s="2902"/>
      <c r="E23" s="2902"/>
      <c r="F23" s="2903"/>
    </row>
    <row r="24" spans="2:6" ht="38.25" customHeight="1" thickBot="1">
      <c r="B24" s="739" t="s">
        <v>599</v>
      </c>
      <c r="C24" s="2904" t="s">
        <v>1102</v>
      </c>
      <c r="D24" s="2905"/>
      <c r="E24" s="2905"/>
      <c r="F24" s="2906"/>
    </row>
    <row r="25" spans="2:6" ht="19.5" thickBot="1">
      <c r="B25" s="739" t="s">
        <v>21</v>
      </c>
      <c r="C25" s="2907" t="s">
        <v>1103</v>
      </c>
      <c r="D25" s="2908"/>
      <c r="E25" s="2908"/>
      <c r="F25" s="2909"/>
    </row>
    <row r="26" spans="2:6" ht="12.75" customHeight="1">
      <c r="B26" s="2897"/>
      <c r="C26" s="740">
        <v>2023</v>
      </c>
      <c r="D26" s="740">
        <v>2024</v>
      </c>
      <c r="E26" s="740">
        <v>2025</v>
      </c>
      <c r="F26" s="740">
        <v>2026</v>
      </c>
    </row>
    <row r="27" spans="2:6" ht="27.75" customHeight="1" thickBot="1">
      <c r="B27" s="2898"/>
      <c r="C27" s="741" t="s">
        <v>22</v>
      </c>
      <c r="D27" s="741" t="s">
        <v>23</v>
      </c>
      <c r="E27" s="741" t="s">
        <v>23</v>
      </c>
      <c r="F27" s="741" t="s">
        <v>23</v>
      </c>
    </row>
    <row r="28" spans="2:6" ht="19.5" customHeight="1" thickBot="1">
      <c r="B28" s="739" t="s">
        <v>33</v>
      </c>
      <c r="C28" s="742">
        <v>22</v>
      </c>
      <c r="D28" s="742">
        <v>20</v>
      </c>
      <c r="E28" s="742">
        <v>20</v>
      </c>
      <c r="F28" s="742">
        <v>20</v>
      </c>
    </row>
    <row r="29" spans="2:6" ht="19.5" customHeight="1" thickBot="1">
      <c r="B29" s="739" t="s">
        <v>602</v>
      </c>
      <c r="C29" s="742">
        <f>C58</f>
        <v>60481</v>
      </c>
      <c r="D29" s="742">
        <f>D58</f>
        <v>67781</v>
      </c>
      <c r="E29" s="742">
        <f t="shared" ref="E29:F29" si="0">E58</f>
        <v>67781</v>
      </c>
      <c r="F29" s="742">
        <f t="shared" si="0"/>
        <v>67781</v>
      </c>
    </row>
    <row r="30" spans="2:6" ht="19.5" customHeight="1" thickBot="1">
      <c r="B30" s="739" t="s">
        <v>603</v>
      </c>
      <c r="C30" s="742">
        <f>C29/C28</f>
        <v>2749.1363636363635</v>
      </c>
      <c r="D30" s="742">
        <f t="shared" ref="D30:F30" si="1">D29/D28</f>
        <v>3389.05</v>
      </c>
      <c r="E30" s="742">
        <f t="shared" si="1"/>
        <v>3389.05</v>
      </c>
      <c r="F30" s="742">
        <f t="shared" si="1"/>
        <v>3389.05</v>
      </c>
    </row>
    <row r="31" spans="2:6" ht="19.5" customHeight="1" thickBot="1">
      <c r="B31" s="739" t="s">
        <v>604</v>
      </c>
      <c r="C31" s="731" t="s">
        <v>627</v>
      </c>
      <c r="D31" s="743">
        <f>D28/C28-1</f>
        <v>-9.0909090909090939E-2</v>
      </c>
      <c r="E31" s="743">
        <f t="shared" ref="E31:F33" si="2">E28/D28-1</f>
        <v>0</v>
      </c>
      <c r="F31" s="743">
        <f t="shared" si="2"/>
        <v>0</v>
      </c>
    </row>
    <row r="32" spans="2:6" ht="19.5" customHeight="1" thickBot="1">
      <c r="B32" s="739" t="s">
        <v>605</v>
      </c>
      <c r="C32" s="731" t="s">
        <v>627</v>
      </c>
      <c r="D32" s="743">
        <f>D29/C29-1</f>
        <v>0.12069906251550067</v>
      </c>
      <c r="E32" s="743">
        <f t="shared" si="2"/>
        <v>0</v>
      </c>
      <c r="F32" s="743">
        <f t="shared" si="2"/>
        <v>0</v>
      </c>
    </row>
    <row r="33" spans="2:6" ht="19.5" customHeight="1" thickBot="1">
      <c r="B33" s="739" t="s">
        <v>47</v>
      </c>
      <c r="C33" s="731" t="s">
        <v>627</v>
      </c>
      <c r="D33" s="743">
        <f>D30/C30-1</f>
        <v>0.23276896876705089</v>
      </c>
      <c r="E33" s="743">
        <f t="shared" si="2"/>
        <v>0</v>
      </c>
      <c r="F33" s="743">
        <f t="shared" si="2"/>
        <v>0</v>
      </c>
    </row>
    <row r="34" spans="2:6" ht="25.5" customHeight="1" thickBot="1">
      <c r="B34" s="2910" t="s">
        <v>1104</v>
      </c>
      <c r="C34" s="2911"/>
      <c r="D34" s="2911"/>
      <c r="E34" s="2911"/>
      <c r="F34" s="2912"/>
    </row>
    <row r="35" spans="2:6" ht="12.75" customHeight="1">
      <c r="B35" s="2897"/>
      <c r="C35" s="740">
        <v>2023</v>
      </c>
      <c r="D35" s="740">
        <v>2024</v>
      </c>
      <c r="E35" s="740">
        <v>2025</v>
      </c>
      <c r="F35" s="740">
        <v>2026</v>
      </c>
    </row>
    <row r="36" spans="2:6" ht="18.75" customHeight="1" thickBot="1">
      <c r="B36" s="2898"/>
      <c r="C36" s="741" t="s">
        <v>22</v>
      </c>
      <c r="D36" s="741" t="s">
        <v>23</v>
      </c>
      <c r="E36" s="741" t="s">
        <v>23</v>
      </c>
      <c r="F36" s="741" t="s">
        <v>23</v>
      </c>
    </row>
    <row r="37" spans="2:6" ht="21.75" customHeight="1" thickBot="1">
      <c r="B37" s="744" t="s">
        <v>607</v>
      </c>
      <c r="C37" s="745">
        <f>C38+C39</f>
        <v>36922</v>
      </c>
      <c r="D37" s="745">
        <f>D38+D39</f>
        <v>44472</v>
      </c>
      <c r="E37" s="745">
        <f t="shared" ref="E37:F37" si="3">E38+E39</f>
        <v>44472</v>
      </c>
      <c r="F37" s="745">
        <f t="shared" si="3"/>
        <v>44472</v>
      </c>
    </row>
    <row r="38" spans="2:6" ht="21.75" customHeight="1" thickBot="1">
      <c r="B38" s="746" t="s">
        <v>608</v>
      </c>
      <c r="C38" s="747">
        <v>36922</v>
      </c>
      <c r="D38" s="748">
        <v>44472</v>
      </c>
      <c r="E38" s="748">
        <v>44472</v>
      </c>
      <c r="F38" s="748">
        <v>44472</v>
      </c>
    </row>
    <row r="39" spans="2:6" ht="21.75" customHeight="1" thickBot="1">
      <c r="B39" s="746" t="s">
        <v>609</v>
      </c>
      <c r="C39" s="748"/>
      <c r="D39" s="748"/>
      <c r="E39" s="748"/>
      <c r="F39" s="748"/>
    </row>
    <row r="40" spans="2:6" ht="21.75" customHeight="1" thickBot="1">
      <c r="B40" s="744" t="s">
        <v>610</v>
      </c>
      <c r="C40" s="745">
        <f>C41+C42</f>
        <v>6799</v>
      </c>
      <c r="D40" s="745">
        <f>D41+D42</f>
        <v>6699</v>
      </c>
      <c r="E40" s="745">
        <f t="shared" ref="E40:F40" si="4">E41+E42</f>
        <v>6699</v>
      </c>
      <c r="F40" s="745">
        <f t="shared" si="4"/>
        <v>6699</v>
      </c>
    </row>
    <row r="41" spans="2:6" ht="21.75" customHeight="1" thickBot="1">
      <c r="B41" s="746" t="s">
        <v>608</v>
      </c>
      <c r="C41" s="747">
        <v>6799</v>
      </c>
      <c r="D41" s="745">
        <v>6699</v>
      </c>
      <c r="E41" s="745">
        <v>6699</v>
      </c>
      <c r="F41" s="745">
        <v>6699</v>
      </c>
    </row>
    <row r="42" spans="2:6" ht="21.75" customHeight="1" thickBot="1">
      <c r="B42" s="746" t="s">
        <v>609</v>
      </c>
      <c r="C42" s="748"/>
      <c r="D42" s="745"/>
      <c r="E42" s="745"/>
      <c r="F42" s="745"/>
    </row>
    <row r="43" spans="2:6" ht="21.75" customHeight="1" thickBot="1">
      <c r="B43" s="744" t="s">
        <v>611</v>
      </c>
      <c r="C43" s="748">
        <f>C44+C45</f>
        <v>16760</v>
      </c>
      <c r="D43" s="745">
        <f>D44+D45</f>
        <v>16610</v>
      </c>
      <c r="E43" s="745">
        <f t="shared" ref="E43:F43" si="5">E44+E45</f>
        <v>16610</v>
      </c>
      <c r="F43" s="745">
        <f t="shared" si="5"/>
        <v>16610</v>
      </c>
    </row>
    <row r="44" spans="2:6" ht="21.75" customHeight="1" thickBot="1">
      <c r="B44" s="746" t="s">
        <v>608</v>
      </c>
      <c r="C44" s="747">
        <v>16760</v>
      </c>
      <c r="D44" s="745">
        <v>16610</v>
      </c>
      <c r="E44" s="749">
        <v>16610</v>
      </c>
      <c r="F44" s="749">
        <v>16610</v>
      </c>
    </row>
    <row r="45" spans="2:6" ht="21.75" customHeight="1" thickBot="1">
      <c r="B45" s="746" t="s">
        <v>609</v>
      </c>
      <c r="C45" s="748"/>
      <c r="D45" s="745"/>
      <c r="E45" s="745"/>
      <c r="F45" s="745"/>
    </row>
    <row r="46" spans="2:6" ht="21.75" customHeight="1" thickBot="1">
      <c r="B46" s="744" t="s">
        <v>612</v>
      </c>
      <c r="C46" s="748"/>
      <c r="D46" s="745"/>
      <c r="E46" s="745"/>
      <c r="F46" s="745"/>
    </row>
    <row r="47" spans="2:6" ht="21.75" customHeight="1" thickBot="1">
      <c r="B47" s="746" t="s">
        <v>608</v>
      </c>
      <c r="C47" s="748"/>
      <c r="D47" s="745"/>
      <c r="E47" s="745"/>
      <c r="F47" s="745"/>
    </row>
    <row r="48" spans="2:6" ht="21.75" customHeight="1" thickBot="1">
      <c r="B48" s="746" t="s">
        <v>609</v>
      </c>
      <c r="C48" s="748"/>
      <c r="D48" s="745"/>
      <c r="E48" s="745"/>
      <c r="F48" s="745"/>
    </row>
    <row r="49" spans="2:6" ht="21.75" customHeight="1" thickBot="1">
      <c r="B49" s="744" t="s">
        <v>613</v>
      </c>
      <c r="C49" s="748"/>
      <c r="D49" s="745"/>
      <c r="E49" s="745"/>
      <c r="F49" s="745"/>
    </row>
    <row r="50" spans="2:6" ht="21.75" customHeight="1" thickBot="1">
      <c r="B50" s="746" t="s">
        <v>608</v>
      </c>
      <c r="C50" s="748"/>
      <c r="D50" s="745"/>
      <c r="E50" s="745"/>
      <c r="F50" s="745"/>
    </row>
    <row r="51" spans="2:6" ht="21.75" customHeight="1" thickBot="1">
      <c r="B51" s="746" t="s">
        <v>609</v>
      </c>
      <c r="C51" s="748"/>
      <c r="D51" s="745"/>
      <c r="E51" s="745"/>
      <c r="F51" s="745"/>
    </row>
    <row r="52" spans="2:6" ht="21.75" customHeight="1" thickBot="1">
      <c r="B52" s="744" t="s">
        <v>614</v>
      </c>
      <c r="C52" s="748">
        <f>C53+C54</f>
        <v>0</v>
      </c>
      <c r="D52" s="745">
        <f t="shared" ref="D52:F52" si="6">D53+D54</f>
        <v>0</v>
      </c>
      <c r="E52" s="745">
        <f t="shared" si="6"/>
        <v>0</v>
      </c>
      <c r="F52" s="745">
        <f t="shared" si="6"/>
        <v>0</v>
      </c>
    </row>
    <row r="53" spans="2:6" ht="21.75" customHeight="1" thickBot="1">
      <c r="B53" s="746" t="s">
        <v>608</v>
      </c>
      <c r="C53" s="747"/>
      <c r="D53" s="745">
        <v>0</v>
      </c>
      <c r="E53" s="749">
        <v>0</v>
      </c>
      <c r="F53" s="749">
        <v>0</v>
      </c>
    </row>
    <row r="54" spans="2:6" ht="21.75" customHeight="1" thickBot="1">
      <c r="B54" s="746" t="s">
        <v>609</v>
      </c>
      <c r="C54" s="748"/>
      <c r="D54" s="745"/>
      <c r="E54" s="745"/>
      <c r="F54" s="745"/>
    </row>
    <row r="55" spans="2:6" ht="21.75" customHeight="1" thickBot="1">
      <c r="B55" s="744" t="s">
        <v>615</v>
      </c>
      <c r="C55" s="748">
        <v>0</v>
      </c>
      <c r="D55" s="745">
        <v>0</v>
      </c>
      <c r="E55" s="745">
        <f>D55*1.03*0.99</f>
        <v>0</v>
      </c>
      <c r="F55" s="745">
        <f>E55*1.03*0.99</f>
        <v>0</v>
      </c>
    </row>
    <row r="56" spans="2:6" ht="21.75" customHeight="1" thickBot="1">
      <c r="B56" s="746" t="s">
        <v>608</v>
      </c>
      <c r="C56" s="748"/>
      <c r="D56" s="750"/>
      <c r="E56" s="750"/>
      <c r="F56" s="750"/>
    </row>
    <row r="57" spans="2:6" ht="21.75" customHeight="1" thickBot="1">
      <c r="B57" s="746" t="s">
        <v>609</v>
      </c>
      <c r="C57" s="748"/>
      <c r="D57" s="751"/>
      <c r="E57" s="750"/>
      <c r="F57" s="750"/>
    </row>
    <row r="58" spans="2:6" ht="21.75" customHeight="1" thickBot="1">
      <c r="B58" s="752" t="s">
        <v>616</v>
      </c>
      <c r="C58" s="748">
        <f>C55+C52+C49+C46+C43+C40+C37</f>
        <v>60481</v>
      </c>
      <c r="D58" s="748">
        <f>D55+D52+D49+D46+D43+D40+D37</f>
        <v>67781</v>
      </c>
      <c r="E58" s="748">
        <f t="shared" ref="E58:F58" si="7">E55+E52+E49+E46+E43+E40+E37</f>
        <v>67781</v>
      </c>
      <c r="F58" s="748">
        <f t="shared" si="7"/>
        <v>67781</v>
      </c>
    </row>
    <row r="59" spans="2:6" ht="19.5" thickBot="1">
      <c r="B59" s="753" t="s">
        <v>617</v>
      </c>
      <c r="C59" s="754">
        <f>IF(C58-C29=0,0,"Error")</f>
        <v>0</v>
      </c>
      <c r="D59" s="754">
        <f>IF(D58-D29=0,0,"Error")</f>
        <v>0</v>
      </c>
      <c r="E59" s="754">
        <f>IF(E58-E29=0,0,"Error")</f>
        <v>0</v>
      </c>
      <c r="F59" s="754">
        <f>IF(F58-F29=0,0,"Error")</f>
        <v>0</v>
      </c>
    </row>
    <row r="60" spans="2:6" ht="19.5" hidden="1" thickBot="1">
      <c r="B60" s="755" t="s">
        <v>1105</v>
      </c>
      <c r="C60" s="2913"/>
      <c r="D60" s="2914"/>
      <c r="E60" s="2914"/>
      <c r="F60" s="2915"/>
    </row>
    <row r="61" spans="2:6" ht="26.25" hidden="1" customHeight="1" thickBot="1">
      <c r="B61" s="739" t="s">
        <v>599</v>
      </c>
      <c r="C61" s="2879"/>
      <c r="D61" s="2880"/>
      <c r="E61" s="2880"/>
      <c r="F61" s="2881"/>
    </row>
    <row r="62" spans="2:6" ht="19.5" hidden="1" thickBot="1">
      <c r="B62" s="739" t="s">
        <v>21</v>
      </c>
      <c r="C62" s="2907"/>
      <c r="D62" s="2908"/>
      <c r="E62" s="2908"/>
      <c r="F62" s="2909"/>
    </row>
    <row r="63" spans="2:6" ht="12.75" hidden="1" customHeight="1">
      <c r="B63" s="2897"/>
      <c r="C63" s="740">
        <v>2018</v>
      </c>
      <c r="D63" s="740">
        <v>2019</v>
      </c>
      <c r="E63" s="740">
        <v>2025</v>
      </c>
      <c r="F63" s="740">
        <v>2026</v>
      </c>
    </row>
    <row r="64" spans="2:6" ht="9" hidden="1" customHeight="1" thickBot="1">
      <c r="B64" s="2898"/>
      <c r="C64" s="741" t="s">
        <v>22</v>
      </c>
      <c r="D64" s="741" t="s">
        <v>23</v>
      </c>
      <c r="E64" s="741" t="s">
        <v>23</v>
      </c>
      <c r="F64" s="741" t="s">
        <v>23</v>
      </c>
    </row>
    <row r="65" spans="2:6" ht="19.5" hidden="1" thickBot="1">
      <c r="B65" s="739" t="s">
        <v>33</v>
      </c>
      <c r="C65" s="739"/>
      <c r="D65" s="739"/>
      <c r="E65" s="739"/>
      <c r="F65" s="739"/>
    </row>
    <row r="66" spans="2:6" ht="19.5" hidden="1" thickBot="1">
      <c r="B66" s="739" t="s">
        <v>602</v>
      </c>
      <c r="C66" s="742">
        <f>C95</f>
        <v>0</v>
      </c>
      <c r="D66" s="742">
        <f t="shared" ref="D66:F66" si="8">D95</f>
        <v>0</v>
      </c>
      <c r="E66" s="742">
        <f t="shared" si="8"/>
        <v>0</v>
      </c>
      <c r="F66" s="742">
        <f t="shared" si="8"/>
        <v>0</v>
      </c>
    </row>
    <row r="67" spans="2:6" ht="19.5" hidden="1" thickBot="1">
      <c r="B67" s="739" t="s">
        <v>603</v>
      </c>
      <c r="C67" s="742" t="e">
        <f>C66/C65</f>
        <v>#DIV/0!</v>
      </c>
      <c r="D67" s="742" t="e">
        <f>D66/D65</f>
        <v>#DIV/0!</v>
      </c>
      <c r="E67" s="742" t="e">
        <f>E66/E65</f>
        <v>#DIV/0!</v>
      </c>
      <c r="F67" s="742" t="e">
        <f>F66/F65</f>
        <v>#DIV/0!</v>
      </c>
    </row>
    <row r="68" spans="2:6" ht="19.5" hidden="1" thickBot="1">
      <c r="B68" s="739" t="s">
        <v>604</v>
      </c>
      <c r="C68" s="731"/>
      <c r="D68" s="743" t="e">
        <f>D65/C65-1</f>
        <v>#DIV/0!</v>
      </c>
      <c r="E68" s="743" t="e">
        <f>E65/D65-1</f>
        <v>#DIV/0!</v>
      </c>
      <c r="F68" s="743" t="e">
        <f>F65/E65-1</f>
        <v>#DIV/0!</v>
      </c>
    </row>
    <row r="69" spans="2:6" ht="19.5" hidden="1" thickBot="1">
      <c r="B69" s="739" t="s">
        <v>605</v>
      </c>
      <c r="C69" s="731"/>
      <c r="D69" s="743" t="e">
        <f>D66/C66-1</f>
        <v>#DIV/0!</v>
      </c>
      <c r="E69" s="743" t="e">
        <f t="shared" ref="E69:F70" si="9">E66/D66-1</f>
        <v>#DIV/0!</v>
      </c>
      <c r="F69" s="743" t="e">
        <f t="shared" si="9"/>
        <v>#DIV/0!</v>
      </c>
    </row>
    <row r="70" spans="2:6" ht="19.5" hidden="1" thickBot="1">
      <c r="B70" s="739" t="s">
        <v>47</v>
      </c>
      <c r="C70" s="731"/>
      <c r="D70" s="743" t="e">
        <f>D67/C67-1</f>
        <v>#DIV/0!</v>
      </c>
      <c r="E70" s="743" t="e">
        <f t="shared" si="9"/>
        <v>#DIV/0!</v>
      </c>
      <c r="F70" s="743" t="e">
        <f t="shared" si="9"/>
        <v>#DIV/0!</v>
      </c>
    </row>
    <row r="71" spans="2:6" ht="24.75" hidden="1" customHeight="1" thickBot="1">
      <c r="B71" s="2910" t="s">
        <v>1106</v>
      </c>
      <c r="C71" s="2911"/>
      <c r="D71" s="2911"/>
      <c r="E71" s="2911"/>
      <c r="F71" s="2912"/>
    </row>
    <row r="72" spans="2:6" ht="12.75" hidden="1" customHeight="1">
      <c r="B72" s="2897"/>
      <c r="C72" s="740">
        <v>2018</v>
      </c>
      <c r="D72" s="740">
        <v>2019</v>
      </c>
      <c r="E72" s="740">
        <v>2025</v>
      </c>
      <c r="F72" s="740">
        <v>2026</v>
      </c>
    </row>
    <row r="73" spans="2:6" ht="9" hidden="1" customHeight="1" thickBot="1">
      <c r="B73" s="2898"/>
      <c r="C73" s="741" t="s">
        <v>22</v>
      </c>
      <c r="D73" s="741" t="s">
        <v>23</v>
      </c>
      <c r="E73" s="741" t="s">
        <v>23</v>
      </c>
      <c r="F73" s="741" t="s">
        <v>23</v>
      </c>
    </row>
    <row r="74" spans="2:6" ht="24.75" hidden="1" customHeight="1" thickBot="1">
      <c r="B74" s="744" t="s">
        <v>607</v>
      </c>
      <c r="C74" s="745"/>
      <c r="D74" s="745"/>
      <c r="E74" s="745"/>
      <c r="F74" s="745"/>
    </row>
    <row r="75" spans="2:6" ht="38.25" hidden="1" customHeight="1" thickBot="1">
      <c r="B75" s="746" t="s">
        <v>608</v>
      </c>
      <c r="C75" s="748"/>
      <c r="D75" s="756"/>
      <c r="E75" s="756"/>
      <c r="F75" s="756"/>
    </row>
    <row r="76" spans="2:6" ht="24.75" hidden="1" customHeight="1" thickBot="1">
      <c r="B76" s="746" t="s">
        <v>609</v>
      </c>
      <c r="C76" s="748"/>
      <c r="D76" s="756"/>
      <c r="E76" s="756"/>
      <c r="F76" s="756"/>
    </row>
    <row r="77" spans="2:6" ht="24.75" hidden="1" customHeight="1" thickBot="1">
      <c r="B77" s="744" t="s">
        <v>610</v>
      </c>
      <c r="C77" s="745"/>
      <c r="D77" s="745"/>
      <c r="E77" s="745"/>
      <c r="F77" s="745"/>
    </row>
    <row r="78" spans="2:6" ht="19.5" hidden="1" thickBot="1">
      <c r="B78" s="746" t="s">
        <v>608</v>
      </c>
      <c r="C78" s="748"/>
      <c r="D78" s="745"/>
      <c r="E78" s="745"/>
      <c r="F78" s="745"/>
    </row>
    <row r="79" spans="2:6" ht="19.5" hidden="1" thickBot="1">
      <c r="B79" s="746" t="s">
        <v>609</v>
      </c>
      <c r="C79" s="748"/>
      <c r="D79" s="745"/>
      <c r="E79" s="745"/>
      <c r="F79" s="745"/>
    </row>
    <row r="80" spans="2:6" ht="24.75" hidden="1" customHeight="1" thickBot="1">
      <c r="B80" s="744" t="s">
        <v>611</v>
      </c>
      <c r="C80" s="748">
        <v>0</v>
      </c>
      <c r="D80" s="745">
        <v>0</v>
      </c>
      <c r="E80" s="745">
        <v>0</v>
      </c>
      <c r="F80" s="745">
        <v>0</v>
      </c>
    </row>
    <row r="81" spans="2:6" ht="19.5" hidden="1" thickBot="1">
      <c r="B81" s="746" t="s">
        <v>608</v>
      </c>
      <c r="C81" s="748"/>
      <c r="D81" s="745"/>
      <c r="E81" s="745"/>
      <c r="F81" s="745"/>
    </row>
    <row r="82" spans="2:6" ht="19.5" hidden="1" thickBot="1">
      <c r="B82" s="746" t="s">
        <v>609</v>
      </c>
      <c r="C82" s="748"/>
      <c r="D82" s="745"/>
      <c r="E82" s="745"/>
      <c r="F82" s="745"/>
    </row>
    <row r="83" spans="2:6" ht="19.5" hidden="1" thickBot="1">
      <c r="B83" s="744" t="s">
        <v>612</v>
      </c>
      <c r="C83" s="748"/>
      <c r="D83" s="745"/>
      <c r="E83" s="745"/>
      <c r="F83" s="745"/>
    </row>
    <row r="84" spans="2:6" ht="19.5" hidden="1" thickBot="1">
      <c r="B84" s="746" t="s">
        <v>608</v>
      </c>
      <c r="C84" s="748"/>
      <c r="D84" s="745"/>
      <c r="E84" s="745"/>
      <c r="F84" s="745"/>
    </row>
    <row r="85" spans="2:6" ht="19.5" hidden="1" thickBot="1">
      <c r="B85" s="746" t="s">
        <v>609</v>
      </c>
      <c r="C85" s="748"/>
      <c r="D85" s="745"/>
      <c r="E85" s="745"/>
      <c r="F85" s="745"/>
    </row>
    <row r="86" spans="2:6" ht="19.5" hidden="1" thickBot="1">
      <c r="B86" s="744" t="s">
        <v>613</v>
      </c>
      <c r="C86" s="748"/>
      <c r="D86" s="745"/>
      <c r="E86" s="745"/>
      <c r="F86" s="745"/>
    </row>
    <row r="87" spans="2:6" ht="19.5" hidden="1" thickBot="1">
      <c r="B87" s="746" t="s">
        <v>608</v>
      </c>
      <c r="C87" s="748"/>
      <c r="D87" s="745"/>
      <c r="E87" s="745"/>
      <c r="F87" s="745"/>
    </row>
    <row r="88" spans="2:6" ht="19.5" hidden="1" thickBot="1">
      <c r="B88" s="746" t="s">
        <v>609</v>
      </c>
      <c r="C88" s="748"/>
      <c r="D88" s="745"/>
      <c r="E88" s="745"/>
      <c r="F88" s="745"/>
    </row>
    <row r="89" spans="2:6" ht="19.5" hidden="1" thickBot="1">
      <c r="B89" s="744" t="s">
        <v>614</v>
      </c>
      <c r="C89" s="748"/>
      <c r="D89" s="745"/>
      <c r="E89" s="745"/>
      <c r="F89" s="745"/>
    </row>
    <row r="90" spans="2:6" ht="19.5" hidden="1" thickBot="1">
      <c r="B90" s="746" t="s">
        <v>608</v>
      </c>
      <c r="C90" s="748"/>
      <c r="D90" s="745"/>
      <c r="E90" s="745"/>
      <c r="F90" s="745"/>
    </row>
    <row r="91" spans="2:6" ht="19.5" hidden="1" thickBot="1">
      <c r="B91" s="746" t="s">
        <v>609</v>
      </c>
      <c r="C91" s="748"/>
      <c r="D91" s="745"/>
      <c r="E91" s="745"/>
      <c r="F91" s="745"/>
    </row>
    <row r="92" spans="2:6" ht="19.5" hidden="1" thickBot="1">
      <c r="B92" s="744" t="s">
        <v>615</v>
      </c>
      <c r="C92" s="748"/>
      <c r="D92" s="745"/>
      <c r="E92" s="745"/>
      <c r="F92" s="745"/>
    </row>
    <row r="93" spans="2:6" ht="19.5" hidden="1" thickBot="1">
      <c r="B93" s="746" t="s">
        <v>608</v>
      </c>
      <c r="C93" s="748"/>
      <c r="D93" s="745"/>
      <c r="E93" s="745"/>
      <c r="F93" s="745"/>
    </row>
    <row r="94" spans="2:6" ht="19.5" hidden="1" thickBot="1">
      <c r="B94" s="746" t="s">
        <v>609</v>
      </c>
      <c r="C94" s="748"/>
      <c r="D94" s="745"/>
      <c r="E94" s="745"/>
      <c r="F94" s="745"/>
    </row>
    <row r="95" spans="2:6" ht="19.5" hidden="1" thickBot="1">
      <c r="B95" s="757" t="s">
        <v>727</v>
      </c>
      <c r="C95" s="748">
        <f>C92+C89+C86+C83+C80+C77+C74</f>
        <v>0</v>
      </c>
      <c r="D95" s="748">
        <f t="shared" ref="D95:F95" si="10">D92+D89+D86+D83+D80+D77+D74</f>
        <v>0</v>
      </c>
      <c r="E95" s="748">
        <f t="shared" si="10"/>
        <v>0</v>
      </c>
      <c r="F95" s="748">
        <f t="shared" si="10"/>
        <v>0</v>
      </c>
    </row>
    <row r="96" spans="2:6" ht="17.25" hidden="1" customHeight="1" thickBot="1">
      <c r="B96" s="753" t="s">
        <v>617</v>
      </c>
      <c r="C96" s="754">
        <f>IF(C95-C66=0,0,"Error")</f>
        <v>0</v>
      </c>
      <c r="D96" s="754">
        <f>IF(D95-D66=0,0,"Error")</f>
        <v>0</v>
      </c>
      <c r="E96" s="754">
        <f>IF(E95-E66=0,0,"Error")</f>
        <v>0</v>
      </c>
      <c r="F96" s="754">
        <f>IF(F95-F66=0,0,"Error")</f>
        <v>0</v>
      </c>
    </row>
    <row r="97" spans="2:6" ht="19.5" hidden="1" thickBot="1">
      <c r="B97" s="755" t="s">
        <v>1107</v>
      </c>
      <c r="C97" s="2913"/>
      <c r="D97" s="2914"/>
      <c r="E97" s="2914"/>
      <c r="F97" s="2915"/>
    </row>
    <row r="98" spans="2:6" ht="26.25" hidden="1" customHeight="1" thickBot="1">
      <c r="B98" s="739" t="s">
        <v>599</v>
      </c>
      <c r="C98" s="2879"/>
      <c r="D98" s="2880"/>
      <c r="E98" s="2880"/>
      <c r="F98" s="2881"/>
    </row>
    <row r="99" spans="2:6" ht="19.5" hidden="1" thickBot="1">
      <c r="B99" s="739" t="s">
        <v>21</v>
      </c>
      <c r="C99" s="2907"/>
      <c r="D99" s="2908"/>
      <c r="E99" s="2908"/>
      <c r="F99" s="2909"/>
    </row>
    <row r="100" spans="2:6" ht="12.75" hidden="1" customHeight="1">
      <c r="B100" s="2897"/>
      <c r="C100" s="740">
        <v>2018</v>
      </c>
      <c r="D100" s="740">
        <v>2019</v>
      </c>
      <c r="E100" s="740">
        <v>2025</v>
      </c>
      <c r="F100" s="740">
        <v>2026</v>
      </c>
    </row>
    <row r="101" spans="2:6" ht="9" hidden="1" customHeight="1" thickBot="1">
      <c r="B101" s="2898"/>
      <c r="C101" s="741" t="s">
        <v>22</v>
      </c>
      <c r="D101" s="741" t="s">
        <v>23</v>
      </c>
      <c r="E101" s="741" t="s">
        <v>23</v>
      </c>
      <c r="F101" s="741" t="s">
        <v>23</v>
      </c>
    </row>
    <row r="102" spans="2:6" ht="19.5" hidden="1" thickBot="1">
      <c r="B102" s="739" t="s">
        <v>33</v>
      </c>
      <c r="C102" s="758"/>
      <c r="D102" s="758"/>
      <c r="E102" s="758"/>
      <c r="F102" s="758"/>
    </row>
    <row r="103" spans="2:6" ht="19.5" hidden="1" thickBot="1">
      <c r="B103" s="739" t="s">
        <v>602</v>
      </c>
      <c r="C103" s="742">
        <f>C132</f>
        <v>0</v>
      </c>
      <c r="D103" s="742">
        <f t="shared" ref="D103:F103" si="11">D132</f>
        <v>0</v>
      </c>
      <c r="E103" s="742">
        <f t="shared" si="11"/>
        <v>0</v>
      </c>
      <c r="F103" s="742">
        <f t="shared" si="11"/>
        <v>0</v>
      </c>
    </row>
    <row r="104" spans="2:6" ht="19.5" hidden="1" thickBot="1">
      <c r="B104" s="739" t="s">
        <v>603</v>
      </c>
      <c r="C104" s="742" t="e">
        <f>C103/C102</f>
        <v>#DIV/0!</v>
      </c>
      <c r="D104" s="742" t="e">
        <f>D103/D102</f>
        <v>#DIV/0!</v>
      </c>
      <c r="E104" s="742" t="e">
        <f>E103/E102</f>
        <v>#DIV/0!</v>
      </c>
      <c r="F104" s="742" t="e">
        <f>F103/F102</f>
        <v>#DIV/0!</v>
      </c>
    </row>
    <row r="105" spans="2:6" ht="19.5" hidden="1" thickBot="1">
      <c r="B105" s="739" t="s">
        <v>604</v>
      </c>
      <c r="C105" s="731"/>
      <c r="D105" s="743" t="e">
        <f>D102/C102-1</f>
        <v>#DIV/0!</v>
      </c>
      <c r="E105" s="743" t="e">
        <f>E102/D102-1</f>
        <v>#DIV/0!</v>
      </c>
      <c r="F105" s="743" t="e">
        <f>F102/E102-1</f>
        <v>#DIV/0!</v>
      </c>
    </row>
    <row r="106" spans="2:6" ht="19.5" hidden="1" thickBot="1">
      <c r="B106" s="739" t="s">
        <v>605</v>
      </c>
      <c r="C106" s="731"/>
      <c r="D106" s="743" t="e">
        <f>D103/C103-1</f>
        <v>#DIV/0!</v>
      </c>
      <c r="E106" s="743" t="e">
        <f t="shared" ref="E106:F107" si="12">E103/D103-1</f>
        <v>#DIV/0!</v>
      </c>
      <c r="F106" s="743" t="e">
        <f t="shared" si="12"/>
        <v>#DIV/0!</v>
      </c>
    </row>
    <row r="107" spans="2:6" ht="19.5" hidden="1" thickBot="1">
      <c r="B107" s="739" t="s">
        <v>47</v>
      </c>
      <c r="C107" s="731"/>
      <c r="D107" s="743" t="e">
        <f>D104/C104-1</f>
        <v>#DIV/0!</v>
      </c>
      <c r="E107" s="743" t="e">
        <f t="shared" si="12"/>
        <v>#DIV/0!</v>
      </c>
      <c r="F107" s="743" t="e">
        <f t="shared" si="12"/>
        <v>#DIV/0!</v>
      </c>
    </row>
    <row r="108" spans="2:6" ht="24.75" hidden="1" customHeight="1" thickBot="1">
      <c r="B108" s="2910" t="s">
        <v>1106</v>
      </c>
      <c r="C108" s="2911"/>
      <c r="D108" s="2911"/>
      <c r="E108" s="2911"/>
      <c r="F108" s="2912"/>
    </row>
    <row r="109" spans="2:6" ht="12.75" hidden="1" customHeight="1">
      <c r="B109" s="2897"/>
      <c r="C109" s="740">
        <v>2018</v>
      </c>
      <c r="D109" s="740">
        <v>2019</v>
      </c>
      <c r="E109" s="740">
        <v>2025</v>
      </c>
      <c r="F109" s="740">
        <v>2026</v>
      </c>
    </row>
    <row r="110" spans="2:6" ht="9" hidden="1" customHeight="1" thickBot="1">
      <c r="B110" s="2898"/>
      <c r="C110" s="741" t="s">
        <v>22</v>
      </c>
      <c r="D110" s="741" t="s">
        <v>23</v>
      </c>
      <c r="E110" s="741" t="s">
        <v>23</v>
      </c>
      <c r="F110" s="741" t="s">
        <v>23</v>
      </c>
    </row>
    <row r="111" spans="2:6" ht="24.75" hidden="1" customHeight="1" thickBot="1">
      <c r="B111" s="744" t="s">
        <v>607</v>
      </c>
      <c r="C111" s="745"/>
      <c r="D111" s="745"/>
      <c r="E111" s="745"/>
      <c r="F111" s="745"/>
    </row>
    <row r="112" spans="2:6" ht="19.5" hidden="1" thickBot="1">
      <c r="B112" s="746" t="s">
        <v>608</v>
      </c>
      <c r="C112" s="748"/>
      <c r="D112" s="756"/>
      <c r="E112" s="756"/>
      <c r="F112" s="756"/>
    </row>
    <row r="113" spans="2:6" ht="19.5" hidden="1" thickBot="1">
      <c r="B113" s="746" t="s">
        <v>609</v>
      </c>
      <c r="C113" s="748"/>
      <c r="D113" s="756"/>
      <c r="E113" s="756"/>
      <c r="F113" s="756"/>
    </row>
    <row r="114" spans="2:6" ht="24.75" hidden="1" customHeight="1" thickBot="1">
      <c r="B114" s="744" t="s">
        <v>610</v>
      </c>
      <c r="C114" s="745"/>
      <c r="D114" s="745"/>
      <c r="E114" s="745"/>
      <c r="F114" s="745"/>
    </row>
    <row r="115" spans="2:6" ht="19.5" hidden="1" thickBot="1">
      <c r="B115" s="746" t="s">
        <v>608</v>
      </c>
      <c r="C115" s="748"/>
      <c r="D115" s="745"/>
      <c r="E115" s="745"/>
      <c r="F115" s="745"/>
    </row>
    <row r="116" spans="2:6" ht="19.5" hidden="1" thickBot="1">
      <c r="B116" s="746" t="s">
        <v>609</v>
      </c>
      <c r="C116" s="748"/>
      <c r="D116" s="745"/>
      <c r="E116" s="745"/>
      <c r="F116" s="745"/>
    </row>
    <row r="117" spans="2:6" ht="24.75" hidden="1" customHeight="1" thickBot="1">
      <c r="B117" s="744" t="s">
        <v>611</v>
      </c>
      <c r="C117" s="748">
        <v>0</v>
      </c>
      <c r="D117" s="745">
        <v>0</v>
      </c>
      <c r="E117" s="745">
        <v>0</v>
      </c>
      <c r="F117" s="745">
        <v>0</v>
      </c>
    </row>
    <row r="118" spans="2:6" ht="19.5" hidden="1" thickBot="1">
      <c r="B118" s="746" t="s">
        <v>608</v>
      </c>
      <c r="C118" s="748"/>
      <c r="D118" s="745"/>
      <c r="E118" s="745"/>
      <c r="F118" s="745"/>
    </row>
    <row r="119" spans="2:6" ht="19.5" hidden="1" thickBot="1">
      <c r="B119" s="746" t="s">
        <v>609</v>
      </c>
      <c r="C119" s="748"/>
      <c r="D119" s="745"/>
      <c r="E119" s="745"/>
      <c r="F119" s="745"/>
    </row>
    <row r="120" spans="2:6" ht="19.5" hidden="1" thickBot="1">
      <c r="B120" s="744" t="s">
        <v>612</v>
      </c>
      <c r="C120" s="748"/>
      <c r="D120" s="745"/>
      <c r="E120" s="745"/>
      <c r="F120" s="745"/>
    </row>
    <row r="121" spans="2:6" ht="19.5" hidden="1" thickBot="1">
      <c r="B121" s="746" t="s">
        <v>608</v>
      </c>
      <c r="C121" s="748"/>
      <c r="D121" s="745"/>
      <c r="E121" s="745"/>
      <c r="F121" s="745"/>
    </row>
    <row r="122" spans="2:6" ht="19.5" hidden="1" thickBot="1">
      <c r="B122" s="746" t="s">
        <v>609</v>
      </c>
      <c r="C122" s="748"/>
      <c r="D122" s="745"/>
      <c r="E122" s="745"/>
      <c r="F122" s="745"/>
    </row>
    <row r="123" spans="2:6" ht="19.5" hidden="1" thickBot="1">
      <c r="B123" s="744" t="s">
        <v>613</v>
      </c>
      <c r="C123" s="748"/>
      <c r="D123" s="745"/>
      <c r="E123" s="745"/>
      <c r="F123" s="745"/>
    </row>
    <row r="124" spans="2:6" ht="19.5" hidden="1" thickBot="1">
      <c r="B124" s="746" t="s">
        <v>608</v>
      </c>
      <c r="C124" s="748"/>
      <c r="D124" s="745"/>
      <c r="E124" s="745"/>
      <c r="F124" s="745"/>
    </row>
    <row r="125" spans="2:6" ht="15" hidden="1" customHeight="1" thickBot="1">
      <c r="B125" s="746" t="s">
        <v>609</v>
      </c>
      <c r="C125" s="748"/>
      <c r="D125" s="745"/>
      <c r="E125" s="745"/>
      <c r="F125" s="745"/>
    </row>
    <row r="126" spans="2:6" ht="19.5" hidden="1" thickBot="1">
      <c r="B126" s="744" t="s">
        <v>614</v>
      </c>
      <c r="C126" s="748">
        <v>0</v>
      </c>
      <c r="D126" s="745">
        <v>0</v>
      </c>
      <c r="E126" s="745">
        <v>0</v>
      </c>
      <c r="F126" s="745">
        <v>0</v>
      </c>
    </row>
    <row r="127" spans="2:6" ht="19.5" hidden="1" thickBot="1">
      <c r="B127" s="746" t="s">
        <v>608</v>
      </c>
      <c r="C127" s="748"/>
      <c r="D127" s="745"/>
      <c r="E127" s="745"/>
      <c r="F127" s="745"/>
    </row>
    <row r="128" spans="2:6" ht="19.5" hidden="1" thickBot="1">
      <c r="B128" s="746" t="s">
        <v>609</v>
      </c>
      <c r="C128" s="748"/>
      <c r="D128" s="745"/>
      <c r="E128" s="745"/>
      <c r="F128" s="745"/>
    </row>
    <row r="129" spans="2:6" ht="19.5" hidden="1" thickBot="1">
      <c r="B129" s="744" t="s">
        <v>615</v>
      </c>
      <c r="C129" s="748"/>
      <c r="D129" s="745"/>
      <c r="E129" s="745"/>
      <c r="F129" s="745"/>
    </row>
    <row r="130" spans="2:6" ht="19.5" hidden="1" thickBot="1">
      <c r="B130" s="746" t="s">
        <v>608</v>
      </c>
      <c r="C130" s="748"/>
      <c r="D130" s="745"/>
      <c r="E130" s="745"/>
      <c r="F130" s="745"/>
    </row>
    <row r="131" spans="2:6" ht="19.5" hidden="1" thickBot="1">
      <c r="B131" s="746" t="s">
        <v>609</v>
      </c>
      <c r="C131" s="748"/>
      <c r="D131" s="745"/>
      <c r="E131" s="745"/>
      <c r="F131" s="745"/>
    </row>
    <row r="132" spans="2:6" ht="19.5" hidden="1" thickBot="1">
      <c r="B132" s="757" t="s">
        <v>727</v>
      </c>
      <c r="C132" s="748">
        <f>C129+C126+C123+C120+C117+C114+C111</f>
        <v>0</v>
      </c>
      <c r="D132" s="748">
        <f t="shared" ref="D132:F132" si="13">D129+D126+D123+D120+D117+D114+D111</f>
        <v>0</v>
      </c>
      <c r="E132" s="748">
        <f t="shared" si="13"/>
        <v>0</v>
      </c>
      <c r="F132" s="748">
        <f t="shared" si="13"/>
        <v>0</v>
      </c>
    </row>
    <row r="133" spans="2:6" ht="17.25" hidden="1" customHeight="1" thickBot="1">
      <c r="B133" s="753" t="s">
        <v>617</v>
      </c>
      <c r="C133" s="754">
        <f>IF(C132-C103=0,0,"Error")</f>
        <v>0</v>
      </c>
      <c r="D133" s="754">
        <f>IF(D132-D103=0,0,"Error")</f>
        <v>0</v>
      </c>
      <c r="E133" s="754">
        <f>IF(E132-E103=0,0,"Error")</f>
        <v>0</v>
      </c>
      <c r="F133" s="754">
        <f>IF(F132-F103=0,0,"Error")</f>
        <v>0</v>
      </c>
    </row>
    <row r="134" spans="2:6" ht="23.25" customHeight="1" thickBot="1">
      <c r="B134" s="2871" t="s">
        <v>618</v>
      </c>
      <c r="C134" s="2872"/>
      <c r="D134" s="2872"/>
      <c r="E134" s="2872"/>
      <c r="F134" s="2873"/>
    </row>
    <row r="135" spans="2:6" ht="19.5" customHeight="1" thickBot="1">
      <c r="B135" s="2871" t="s">
        <v>619</v>
      </c>
      <c r="C135" s="2872"/>
      <c r="D135" s="2872"/>
      <c r="E135" s="2872"/>
      <c r="F135" s="2873"/>
    </row>
    <row r="136" spans="2:6" ht="19.5" thickBot="1">
      <c r="B136" s="738" t="s">
        <v>620</v>
      </c>
      <c r="C136" s="2919"/>
      <c r="D136" s="2920"/>
      <c r="E136" s="2921"/>
      <c r="F136" s="2922"/>
    </row>
    <row r="137" spans="2:6" ht="41.25" customHeight="1" thickBot="1">
      <c r="B137" s="738" t="s">
        <v>622</v>
      </c>
      <c r="C137" s="738"/>
      <c r="D137" s="759" t="s">
        <v>624</v>
      </c>
      <c r="E137" s="2923" t="s">
        <v>1108</v>
      </c>
      <c r="F137" s="2924"/>
    </row>
    <row r="138" spans="2:6" ht="19.5" thickBot="1">
      <c r="B138" s="760"/>
      <c r="C138" s="2925"/>
      <c r="D138" s="2926"/>
      <c r="E138" s="2923"/>
      <c r="F138" s="2924"/>
    </row>
    <row r="139" spans="2:6" ht="27.75" customHeight="1" thickBot="1">
      <c r="B139" s="739" t="s">
        <v>599</v>
      </c>
      <c r="C139" s="2916" t="s">
        <v>1109</v>
      </c>
      <c r="D139" s="2917"/>
      <c r="E139" s="2917"/>
      <c r="F139" s="2918"/>
    </row>
    <row r="140" spans="2:6" ht="26.25" customHeight="1" thickBot="1">
      <c r="B140" s="739" t="s">
        <v>21</v>
      </c>
      <c r="C140" s="2907" t="s">
        <v>867</v>
      </c>
      <c r="D140" s="2908"/>
      <c r="E140" s="2908"/>
      <c r="F140" s="2909"/>
    </row>
    <row r="141" spans="2:6" ht="12.75" customHeight="1">
      <c r="B141" s="2897"/>
      <c r="C141" s="740">
        <v>2023</v>
      </c>
      <c r="D141" s="740">
        <v>2024</v>
      </c>
      <c r="E141" s="740">
        <v>2025</v>
      </c>
      <c r="F141" s="740">
        <v>2026</v>
      </c>
    </row>
    <row r="142" spans="2:6" ht="20.25" customHeight="1" thickBot="1">
      <c r="B142" s="2898"/>
      <c r="C142" s="741" t="s">
        <v>22</v>
      </c>
      <c r="D142" s="741" t="s">
        <v>23</v>
      </c>
      <c r="E142" s="741" t="s">
        <v>23</v>
      </c>
      <c r="F142" s="741" t="s">
        <v>23</v>
      </c>
    </row>
    <row r="143" spans="2:6" ht="20.25" customHeight="1" thickBot="1">
      <c r="B143" s="739" t="s">
        <v>33</v>
      </c>
      <c r="C143" s="761">
        <v>0</v>
      </c>
      <c r="D143" s="761">
        <v>0</v>
      </c>
      <c r="E143" s="761">
        <v>0</v>
      </c>
      <c r="F143" s="761">
        <v>0</v>
      </c>
    </row>
    <row r="144" spans="2:6" ht="20.25" customHeight="1" thickBot="1">
      <c r="B144" s="739" t="s">
        <v>602</v>
      </c>
      <c r="C144" s="742">
        <f>C162</f>
        <v>0</v>
      </c>
      <c r="D144" s="742">
        <f t="shared" ref="D144:F144" si="14">D162</f>
        <v>0</v>
      </c>
      <c r="E144" s="742">
        <f t="shared" si="14"/>
        <v>0</v>
      </c>
      <c r="F144" s="742">
        <f t="shared" si="14"/>
        <v>0</v>
      </c>
    </row>
    <row r="145" spans="2:6" ht="20.25" customHeight="1" thickBot="1">
      <c r="B145" s="739" t="s">
        <v>603</v>
      </c>
      <c r="C145" s="742">
        <v>0</v>
      </c>
      <c r="D145" s="742">
        <v>0</v>
      </c>
      <c r="E145" s="742">
        <v>0</v>
      </c>
      <c r="F145" s="742">
        <v>0</v>
      </c>
    </row>
    <row r="146" spans="2:6" ht="19.5" thickBot="1">
      <c r="B146" s="739" t="s">
        <v>604</v>
      </c>
      <c r="C146" s="731" t="s">
        <v>627</v>
      </c>
      <c r="D146" s="742">
        <v>0</v>
      </c>
      <c r="E146" s="742">
        <v>0</v>
      </c>
      <c r="F146" s="742">
        <v>0</v>
      </c>
    </row>
    <row r="147" spans="2:6" ht="19.5" thickBot="1">
      <c r="B147" s="739" t="s">
        <v>605</v>
      </c>
      <c r="C147" s="731" t="s">
        <v>627</v>
      </c>
      <c r="D147" s="742">
        <v>0</v>
      </c>
      <c r="E147" s="742">
        <v>0</v>
      </c>
      <c r="F147" s="742">
        <v>0</v>
      </c>
    </row>
    <row r="148" spans="2:6" ht="19.5" thickBot="1">
      <c r="B148" s="739" t="s">
        <v>47</v>
      </c>
      <c r="C148" s="731" t="s">
        <v>627</v>
      </c>
      <c r="D148" s="742">
        <v>0</v>
      </c>
      <c r="E148" s="742">
        <v>0</v>
      </c>
      <c r="F148" s="742">
        <v>0</v>
      </c>
    </row>
    <row r="149" spans="2:6" ht="22.5" customHeight="1" thickBot="1">
      <c r="B149" s="2910" t="s">
        <v>1110</v>
      </c>
      <c r="C149" s="2911"/>
      <c r="D149" s="2911"/>
      <c r="E149" s="2911"/>
      <c r="F149" s="2912"/>
    </row>
    <row r="150" spans="2:6" ht="12.75" customHeight="1">
      <c r="B150" s="2897"/>
      <c r="C150" s="740">
        <v>2023</v>
      </c>
      <c r="D150" s="740">
        <v>2024</v>
      </c>
      <c r="E150" s="740">
        <v>2025</v>
      </c>
      <c r="F150" s="740">
        <v>2026</v>
      </c>
    </row>
    <row r="151" spans="2:6" ht="26.25" customHeight="1" thickBot="1">
      <c r="B151" s="2898"/>
      <c r="C151" s="741" t="s">
        <v>22</v>
      </c>
      <c r="D151" s="741" t="s">
        <v>23</v>
      </c>
      <c r="E151" s="741" t="s">
        <v>23</v>
      </c>
      <c r="F151" s="741" t="s">
        <v>23</v>
      </c>
    </row>
    <row r="152" spans="2:6" ht="19.5" thickBot="1">
      <c r="B152" s="744" t="s">
        <v>629</v>
      </c>
      <c r="C152" s="745">
        <f>C153+C154+C155+C156</f>
        <v>0</v>
      </c>
      <c r="D152" s="745">
        <f t="shared" ref="D152:F152" si="15">D153+D154+D155+D156</f>
        <v>0</v>
      </c>
      <c r="E152" s="745">
        <f t="shared" si="15"/>
        <v>0</v>
      </c>
      <c r="F152" s="745">
        <f t="shared" si="15"/>
        <v>0</v>
      </c>
    </row>
    <row r="153" spans="2:6" ht="19.5" thickBot="1">
      <c r="B153" s="746" t="s">
        <v>608</v>
      </c>
      <c r="C153" s="745"/>
      <c r="D153" s="745"/>
      <c r="E153" s="745"/>
      <c r="F153" s="745"/>
    </row>
    <row r="154" spans="2:6" ht="19.5" thickBot="1">
      <c r="B154" s="746" t="s">
        <v>673</v>
      </c>
      <c r="C154" s="745"/>
      <c r="D154" s="745"/>
      <c r="E154" s="745"/>
      <c r="F154" s="745"/>
    </row>
    <row r="155" spans="2:6" ht="19.5" thickBot="1">
      <c r="B155" s="746" t="s">
        <v>631</v>
      </c>
      <c r="C155" s="745"/>
      <c r="D155" s="745"/>
      <c r="E155" s="745"/>
      <c r="F155" s="745"/>
    </row>
    <row r="156" spans="2:6" ht="19.5" thickBot="1">
      <c r="B156" s="746" t="s">
        <v>632</v>
      </c>
      <c r="C156" s="745"/>
      <c r="D156" s="745"/>
      <c r="E156" s="745"/>
      <c r="F156" s="745"/>
    </row>
    <row r="157" spans="2:6" ht="19.5" thickBot="1">
      <c r="B157" s="744" t="s">
        <v>633</v>
      </c>
      <c r="C157" s="748">
        <f>C158+C159+C160+C161</f>
        <v>0</v>
      </c>
      <c r="D157" s="748">
        <f t="shared" ref="D157:F157" si="16">D158+D159+D160+D161</f>
        <v>0</v>
      </c>
      <c r="E157" s="748">
        <f t="shared" si="16"/>
        <v>0</v>
      </c>
      <c r="F157" s="748">
        <f t="shared" si="16"/>
        <v>0</v>
      </c>
    </row>
    <row r="158" spans="2:6" ht="19.5" thickBot="1">
      <c r="B158" s="746" t="s">
        <v>608</v>
      </c>
      <c r="C158" s="748">
        <v>0</v>
      </c>
      <c r="D158" s="745">
        <v>0</v>
      </c>
      <c r="E158" s="745">
        <v>0</v>
      </c>
      <c r="F158" s="745">
        <v>0</v>
      </c>
    </row>
    <row r="159" spans="2:6" ht="19.5" thickBot="1">
      <c r="B159" s="746" t="s">
        <v>673</v>
      </c>
      <c r="C159" s="748"/>
      <c r="D159" s="745"/>
      <c r="E159" s="745"/>
      <c r="F159" s="745"/>
    </row>
    <row r="160" spans="2:6" ht="19.5" thickBot="1">
      <c r="B160" s="746" t="s">
        <v>631</v>
      </c>
      <c r="C160" s="748"/>
      <c r="D160" s="745"/>
      <c r="E160" s="745"/>
      <c r="F160" s="745"/>
    </row>
    <row r="161" spans="2:6" ht="19.5" thickBot="1">
      <c r="B161" s="746" t="s">
        <v>632</v>
      </c>
      <c r="C161" s="748"/>
      <c r="D161" s="745"/>
      <c r="E161" s="745"/>
      <c r="F161" s="745"/>
    </row>
    <row r="162" spans="2:6" ht="19.5" thickBot="1">
      <c r="B162" s="762" t="s">
        <v>616</v>
      </c>
      <c r="C162" s="748">
        <f>C152+C157</f>
        <v>0</v>
      </c>
      <c r="D162" s="748">
        <f t="shared" ref="D162:F162" si="17">D152+D157</f>
        <v>0</v>
      </c>
      <c r="E162" s="748">
        <f t="shared" si="17"/>
        <v>0</v>
      </c>
      <c r="F162" s="748">
        <f t="shared" si="17"/>
        <v>0</v>
      </c>
    </row>
    <row r="163" spans="2:6" ht="36.75" customHeight="1" thickBot="1">
      <c r="B163" s="738" t="s">
        <v>655</v>
      </c>
      <c r="C163" s="738" t="s">
        <v>920</v>
      </c>
      <c r="D163" s="759" t="s">
        <v>624</v>
      </c>
      <c r="E163" s="2923"/>
      <c r="F163" s="2924"/>
    </row>
    <row r="164" spans="2:6" ht="17.25" customHeight="1" thickBot="1">
      <c r="B164" s="739" t="s">
        <v>599</v>
      </c>
      <c r="C164" s="2879" t="s">
        <v>918</v>
      </c>
      <c r="D164" s="2880"/>
      <c r="E164" s="2880"/>
      <c r="F164" s="2881"/>
    </row>
    <row r="165" spans="2:6" ht="19.5" thickBot="1">
      <c r="B165" s="739" t="s">
        <v>21</v>
      </c>
      <c r="C165" s="2907" t="s">
        <v>279</v>
      </c>
      <c r="D165" s="2908"/>
      <c r="E165" s="2908"/>
      <c r="F165" s="2909"/>
    </row>
    <row r="166" spans="2:6" ht="12.75" customHeight="1">
      <c r="B166" s="2897"/>
      <c r="C166" s="740">
        <v>2023</v>
      </c>
      <c r="D166" s="740">
        <v>2024</v>
      </c>
      <c r="E166" s="740">
        <v>2025</v>
      </c>
      <c r="F166" s="740">
        <v>2026</v>
      </c>
    </row>
    <row r="167" spans="2:6" ht="18.75" customHeight="1" thickBot="1">
      <c r="B167" s="2898"/>
      <c r="C167" s="741" t="s">
        <v>22</v>
      </c>
      <c r="D167" s="741" t="s">
        <v>23</v>
      </c>
      <c r="E167" s="741" t="s">
        <v>23</v>
      </c>
      <c r="F167" s="741" t="s">
        <v>23</v>
      </c>
    </row>
    <row r="168" spans="2:6" ht="19.5" thickBot="1">
      <c r="B168" s="739" t="s">
        <v>33</v>
      </c>
      <c r="C168" s="739"/>
      <c r="D168" s="731">
        <v>0</v>
      </c>
      <c r="E168" s="739"/>
      <c r="F168" s="739"/>
    </row>
    <row r="169" spans="2:6" ht="19.5" thickBot="1">
      <c r="B169" s="739" t="s">
        <v>602</v>
      </c>
      <c r="C169" s="742"/>
      <c r="D169" s="742">
        <f>D187</f>
        <v>0</v>
      </c>
      <c r="E169" s="742"/>
      <c r="F169" s="742"/>
    </row>
    <row r="170" spans="2:6" ht="19.5" thickBot="1">
      <c r="B170" s="739" t="s">
        <v>603</v>
      </c>
      <c r="C170" s="742">
        <v>0</v>
      </c>
      <c r="D170" s="742">
        <v>0</v>
      </c>
      <c r="E170" s="742">
        <v>0</v>
      </c>
      <c r="F170" s="742">
        <v>0</v>
      </c>
    </row>
    <row r="171" spans="2:6" ht="19.5" thickBot="1">
      <c r="B171" s="739" t="s">
        <v>604</v>
      </c>
      <c r="C171" s="731" t="s">
        <v>627</v>
      </c>
      <c r="D171" s="742">
        <v>0</v>
      </c>
      <c r="E171" s="742">
        <v>0</v>
      </c>
      <c r="F171" s="742">
        <v>0</v>
      </c>
    </row>
    <row r="172" spans="2:6" ht="19.5" thickBot="1">
      <c r="B172" s="739" t="s">
        <v>605</v>
      </c>
      <c r="C172" s="731" t="s">
        <v>627</v>
      </c>
      <c r="D172" s="742">
        <v>0</v>
      </c>
      <c r="E172" s="742">
        <v>0</v>
      </c>
      <c r="F172" s="742">
        <v>0</v>
      </c>
    </row>
    <row r="173" spans="2:6" ht="19.5" thickBot="1">
      <c r="B173" s="739" t="s">
        <v>47</v>
      </c>
      <c r="C173" s="731" t="s">
        <v>627</v>
      </c>
      <c r="D173" s="742">
        <v>0</v>
      </c>
      <c r="E173" s="742">
        <v>0</v>
      </c>
      <c r="F173" s="742">
        <v>0</v>
      </c>
    </row>
    <row r="174" spans="2:6" ht="18.75" customHeight="1" thickBot="1">
      <c r="B174" s="2910" t="s">
        <v>1111</v>
      </c>
      <c r="C174" s="2911"/>
      <c r="D174" s="2911"/>
      <c r="E174" s="2911"/>
      <c r="F174" s="2912"/>
    </row>
    <row r="175" spans="2:6" ht="12.75" customHeight="1">
      <c r="B175" s="2897"/>
      <c r="C175" s="740">
        <v>2023</v>
      </c>
      <c r="D175" s="740">
        <v>2024</v>
      </c>
      <c r="E175" s="740">
        <v>2025</v>
      </c>
      <c r="F175" s="740">
        <v>2026</v>
      </c>
    </row>
    <row r="176" spans="2:6" ht="18.75" customHeight="1" thickBot="1">
      <c r="B176" s="2898"/>
      <c r="C176" s="741" t="s">
        <v>22</v>
      </c>
      <c r="D176" s="741" t="s">
        <v>23</v>
      </c>
      <c r="E176" s="741" t="s">
        <v>23</v>
      </c>
      <c r="F176" s="741" t="s">
        <v>23</v>
      </c>
    </row>
    <row r="177" spans="2:6" ht="19.5" thickBot="1">
      <c r="B177" s="744" t="s">
        <v>629</v>
      </c>
      <c r="C177" s="745">
        <f>C178+C179+C180+C181</f>
        <v>0</v>
      </c>
      <c r="D177" s="745">
        <f t="shared" ref="D177:F177" si="18">D178+D179+D180+D181</f>
        <v>0</v>
      </c>
      <c r="E177" s="745">
        <f t="shared" si="18"/>
        <v>0</v>
      </c>
      <c r="F177" s="745">
        <f t="shared" si="18"/>
        <v>0</v>
      </c>
    </row>
    <row r="178" spans="2:6" ht="19.5" thickBot="1">
      <c r="B178" s="746" t="s">
        <v>608</v>
      </c>
      <c r="C178" s="745"/>
      <c r="D178" s="745"/>
      <c r="E178" s="745"/>
      <c r="F178" s="745"/>
    </row>
    <row r="179" spans="2:6" ht="19.5" thickBot="1">
      <c r="B179" s="746" t="s">
        <v>673</v>
      </c>
      <c r="C179" s="745"/>
      <c r="D179" s="745"/>
      <c r="E179" s="745"/>
      <c r="F179" s="745"/>
    </row>
    <row r="180" spans="2:6" ht="19.5" thickBot="1">
      <c r="B180" s="746" t="s">
        <v>631</v>
      </c>
      <c r="C180" s="745"/>
      <c r="D180" s="745"/>
      <c r="E180" s="745"/>
      <c r="F180" s="745"/>
    </row>
    <row r="181" spans="2:6" ht="19.5" thickBot="1">
      <c r="B181" s="746" t="s">
        <v>632</v>
      </c>
      <c r="C181" s="745"/>
      <c r="D181" s="745"/>
      <c r="E181" s="745"/>
      <c r="F181" s="745"/>
    </row>
    <row r="182" spans="2:6" ht="19.5" thickBot="1">
      <c r="B182" s="744" t="s">
        <v>633</v>
      </c>
      <c r="C182" s="748">
        <f>C183+C184+C185+C186</f>
        <v>0</v>
      </c>
      <c r="D182" s="748">
        <f t="shared" ref="D182:F182" si="19">D183+D184+D185+D186</f>
        <v>0</v>
      </c>
      <c r="E182" s="748">
        <f t="shared" si="19"/>
        <v>0</v>
      </c>
      <c r="F182" s="748">
        <f t="shared" si="19"/>
        <v>0</v>
      </c>
    </row>
    <row r="183" spans="2:6" ht="19.5" thickBot="1">
      <c r="B183" s="746" t="s">
        <v>608</v>
      </c>
      <c r="C183" s="748"/>
      <c r="D183" s="749">
        <v>0</v>
      </c>
      <c r="E183" s="745"/>
      <c r="F183" s="745"/>
    </row>
    <row r="184" spans="2:6" ht="19.5" thickBot="1">
      <c r="B184" s="746" t="s">
        <v>673</v>
      </c>
      <c r="C184" s="748"/>
      <c r="D184" s="745"/>
      <c r="E184" s="745"/>
      <c r="F184" s="745"/>
    </row>
    <row r="185" spans="2:6" ht="19.5" thickBot="1">
      <c r="B185" s="746" t="s">
        <v>631</v>
      </c>
      <c r="C185" s="748"/>
      <c r="D185" s="745"/>
      <c r="E185" s="745"/>
      <c r="F185" s="745"/>
    </row>
    <row r="186" spans="2:6" ht="19.5" thickBot="1">
      <c r="B186" s="746" t="s">
        <v>632</v>
      </c>
      <c r="C186" s="748"/>
      <c r="D186" s="745"/>
      <c r="E186" s="745"/>
      <c r="F186" s="745"/>
    </row>
    <row r="187" spans="2:6" ht="19.5" thickBot="1">
      <c r="B187" s="762" t="s">
        <v>699</v>
      </c>
      <c r="C187" s="748">
        <f>C177+C182</f>
        <v>0</v>
      </c>
      <c r="D187" s="748">
        <f t="shared" ref="D187:F187" si="20">D177+D182</f>
        <v>0</v>
      </c>
      <c r="E187" s="748">
        <f t="shared" si="20"/>
        <v>0</v>
      </c>
      <c r="F187" s="748">
        <f t="shared" si="20"/>
        <v>0</v>
      </c>
    </row>
    <row r="188" spans="2:6" ht="38.25" hidden="1" thickBot="1">
      <c r="B188" s="738" t="s">
        <v>700</v>
      </c>
      <c r="C188" s="763"/>
      <c r="D188" s="764" t="s">
        <v>624</v>
      </c>
      <c r="E188" s="765"/>
      <c r="F188" s="766"/>
    </row>
    <row r="189" spans="2:6" ht="17.25" hidden="1" customHeight="1" thickBot="1">
      <c r="B189" s="739" t="s">
        <v>599</v>
      </c>
      <c r="C189" s="2879"/>
      <c r="D189" s="2880"/>
      <c r="E189" s="2880"/>
      <c r="F189" s="2881"/>
    </row>
    <row r="190" spans="2:6" ht="19.5" hidden="1" thickBot="1">
      <c r="B190" s="739" t="s">
        <v>21</v>
      </c>
      <c r="C190" s="2907"/>
      <c r="D190" s="2908"/>
      <c r="E190" s="2908"/>
      <c r="F190" s="2909"/>
    </row>
    <row r="191" spans="2:6" ht="12.75" hidden="1" customHeight="1">
      <c r="B191" s="2897"/>
      <c r="C191" s="740">
        <v>2018</v>
      </c>
      <c r="D191" s="740">
        <v>2019</v>
      </c>
      <c r="E191" s="740">
        <v>2025</v>
      </c>
      <c r="F191" s="740">
        <v>2026</v>
      </c>
    </row>
    <row r="192" spans="2:6" ht="9" hidden="1" customHeight="1" thickBot="1">
      <c r="B192" s="2898"/>
      <c r="C192" s="741" t="s">
        <v>22</v>
      </c>
      <c r="D192" s="741" t="s">
        <v>23</v>
      </c>
      <c r="E192" s="741" t="s">
        <v>23</v>
      </c>
      <c r="F192" s="741" t="s">
        <v>23</v>
      </c>
    </row>
    <row r="193" spans="2:6" ht="19.5" hidden="1" thickBot="1">
      <c r="B193" s="739" t="s">
        <v>33</v>
      </c>
      <c r="C193" s="739"/>
      <c r="D193" s="739"/>
      <c r="E193" s="739"/>
      <c r="F193" s="739"/>
    </row>
    <row r="194" spans="2:6" ht="19.5" hidden="1" thickBot="1">
      <c r="B194" s="739" t="s">
        <v>602</v>
      </c>
      <c r="C194" s="742">
        <f>C212</f>
        <v>0</v>
      </c>
      <c r="D194" s="742">
        <f t="shared" ref="D194:F194" si="21">D212</f>
        <v>0</v>
      </c>
      <c r="E194" s="742">
        <f t="shared" si="21"/>
        <v>0</v>
      </c>
      <c r="F194" s="742">
        <f t="shared" si="21"/>
        <v>0</v>
      </c>
    </row>
    <row r="195" spans="2:6" ht="19.5" hidden="1" thickBot="1">
      <c r="B195" s="739" t="s">
        <v>603</v>
      </c>
      <c r="C195" s="742" t="e">
        <f>C194/C193</f>
        <v>#DIV/0!</v>
      </c>
      <c r="D195" s="742" t="e">
        <f t="shared" ref="D195:F195" si="22">D194/D193</f>
        <v>#DIV/0!</v>
      </c>
      <c r="E195" s="742" t="e">
        <f t="shared" si="22"/>
        <v>#DIV/0!</v>
      </c>
      <c r="F195" s="742" t="e">
        <f t="shared" si="22"/>
        <v>#DIV/0!</v>
      </c>
    </row>
    <row r="196" spans="2:6" ht="19.5" hidden="1" thickBot="1">
      <c r="B196" s="739" t="s">
        <v>604</v>
      </c>
      <c r="C196" s="731" t="s">
        <v>627</v>
      </c>
      <c r="D196" s="743" t="e">
        <f>D193/C193-1</f>
        <v>#DIV/0!</v>
      </c>
      <c r="E196" s="743" t="e">
        <f t="shared" ref="E196:F198" si="23">E193/D193-1</f>
        <v>#DIV/0!</v>
      </c>
      <c r="F196" s="743" t="e">
        <f t="shared" si="23"/>
        <v>#DIV/0!</v>
      </c>
    </row>
    <row r="197" spans="2:6" ht="19.5" hidden="1" thickBot="1">
      <c r="B197" s="739" t="s">
        <v>605</v>
      </c>
      <c r="C197" s="731" t="s">
        <v>627</v>
      </c>
      <c r="D197" s="743" t="e">
        <f>D194/C194-1</f>
        <v>#DIV/0!</v>
      </c>
      <c r="E197" s="743" t="e">
        <f t="shared" si="23"/>
        <v>#DIV/0!</v>
      </c>
      <c r="F197" s="743" t="e">
        <f t="shared" si="23"/>
        <v>#DIV/0!</v>
      </c>
    </row>
    <row r="198" spans="2:6" ht="19.5" hidden="1" thickBot="1">
      <c r="B198" s="739" t="s">
        <v>47</v>
      </c>
      <c r="C198" s="731" t="s">
        <v>627</v>
      </c>
      <c r="D198" s="743" t="e">
        <f>D195/C195-1</f>
        <v>#DIV/0!</v>
      </c>
      <c r="E198" s="743" t="e">
        <f t="shared" si="23"/>
        <v>#DIV/0!</v>
      </c>
      <c r="F198" s="743" t="e">
        <f t="shared" si="23"/>
        <v>#DIV/0!</v>
      </c>
    </row>
    <row r="199" spans="2:6" ht="19.5" hidden="1" thickBot="1">
      <c r="B199" s="2910" t="s">
        <v>1112</v>
      </c>
      <c r="C199" s="2911"/>
      <c r="D199" s="2911"/>
      <c r="E199" s="2911"/>
      <c r="F199" s="2912"/>
    </row>
    <row r="200" spans="2:6" ht="12.75" hidden="1" customHeight="1">
      <c r="B200" s="2897"/>
      <c r="C200" s="740">
        <v>2018</v>
      </c>
      <c r="D200" s="740">
        <v>2019</v>
      </c>
      <c r="E200" s="740">
        <v>2025</v>
      </c>
      <c r="F200" s="740">
        <v>2026</v>
      </c>
    </row>
    <row r="201" spans="2:6" ht="9" hidden="1" customHeight="1" thickBot="1">
      <c r="B201" s="2898"/>
      <c r="C201" s="741" t="s">
        <v>22</v>
      </c>
      <c r="D201" s="741" t="s">
        <v>23</v>
      </c>
      <c r="E201" s="741" t="s">
        <v>23</v>
      </c>
      <c r="F201" s="741" t="s">
        <v>23</v>
      </c>
    </row>
    <row r="202" spans="2:6" ht="19.5" hidden="1" thickBot="1">
      <c r="B202" s="744" t="s">
        <v>629</v>
      </c>
      <c r="C202" s="745">
        <f>C203+C204+C205+C206</f>
        <v>0</v>
      </c>
      <c r="D202" s="745">
        <f t="shared" ref="D202:F202" si="24">D203+D204+D205+D206</f>
        <v>0</v>
      </c>
      <c r="E202" s="745">
        <f t="shared" si="24"/>
        <v>0</v>
      </c>
      <c r="F202" s="745">
        <f t="shared" si="24"/>
        <v>0</v>
      </c>
    </row>
    <row r="203" spans="2:6" ht="19.5" hidden="1" thickBot="1">
      <c r="B203" s="746" t="s">
        <v>608</v>
      </c>
      <c r="C203" s="745"/>
      <c r="D203" s="745"/>
      <c r="E203" s="745"/>
      <c r="F203" s="745"/>
    </row>
    <row r="204" spans="2:6" ht="19.5" hidden="1" thickBot="1">
      <c r="B204" s="746" t="s">
        <v>673</v>
      </c>
      <c r="C204" s="745"/>
      <c r="D204" s="745"/>
      <c r="E204" s="745"/>
      <c r="F204" s="745"/>
    </row>
    <row r="205" spans="2:6" ht="19.5" hidden="1" thickBot="1">
      <c r="B205" s="746" t="s">
        <v>631</v>
      </c>
      <c r="C205" s="745"/>
      <c r="D205" s="745"/>
      <c r="E205" s="745"/>
      <c r="F205" s="745"/>
    </row>
    <row r="206" spans="2:6" ht="19.5" hidden="1" thickBot="1">
      <c r="B206" s="746" t="s">
        <v>632</v>
      </c>
      <c r="C206" s="745"/>
      <c r="D206" s="745"/>
      <c r="E206" s="745"/>
      <c r="F206" s="745"/>
    </row>
    <row r="207" spans="2:6" ht="19.5" hidden="1" thickBot="1">
      <c r="B207" s="744" t="s">
        <v>633</v>
      </c>
      <c r="C207" s="748">
        <f>C208+C209+C210+C211</f>
        <v>0</v>
      </c>
      <c r="D207" s="748">
        <f t="shared" ref="D207:F207" si="25">D208+D209+D210+D211</f>
        <v>0</v>
      </c>
      <c r="E207" s="748">
        <f t="shared" si="25"/>
        <v>0</v>
      </c>
      <c r="F207" s="748">
        <f t="shared" si="25"/>
        <v>0</v>
      </c>
    </row>
    <row r="208" spans="2:6" ht="19.5" hidden="1" thickBot="1">
      <c r="B208" s="746" t="s">
        <v>608</v>
      </c>
      <c r="C208" s="748"/>
      <c r="D208" s="745"/>
      <c r="E208" s="745"/>
      <c r="F208" s="745"/>
    </row>
    <row r="209" spans="2:6" ht="19.5" hidden="1" thickBot="1">
      <c r="B209" s="746" t="s">
        <v>673</v>
      </c>
      <c r="C209" s="748"/>
      <c r="D209" s="745"/>
      <c r="E209" s="745"/>
      <c r="F209" s="745"/>
    </row>
    <row r="210" spans="2:6" ht="19.5" hidden="1" thickBot="1">
      <c r="B210" s="746" t="s">
        <v>631</v>
      </c>
      <c r="C210" s="748"/>
      <c r="D210" s="745"/>
      <c r="E210" s="745"/>
      <c r="F210" s="745"/>
    </row>
    <row r="211" spans="2:6" ht="19.5" hidden="1" thickBot="1">
      <c r="B211" s="746" t="s">
        <v>632</v>
      </c>
      <c r="C211" s="748"/>
      <c r="D211" s="745"/>
      <c r="E211" s="745"/>
      <c r="F211" s="745"/>
    </row>
    <row r="212" spans="2:6" ht="19.5" hidden="1" thickBot="1">
      <c r="B212" s="752" t="s">
        <v>702</v>
      </c>
      <c r="C212" s="748">
        <f>C202+C207</f>
        <v>0</v>
      </c>
      <c r="D212" s="748">
        <f t="shared" ref="D212:F212" si="26">D202+D207</f>
        <v>0</v>
      </c>
      <c r="E212" s="748">
        <f t="shared" si="26"/>
        <v>0</v>
      </c>
      <c r="F212" s="748">
        <f t="shared" si="26"/>
        <v>0</v>
      </c>
    </row>
    <row r="213" spans="2:6" ht="25.5" customHeight="1" thickBot="1">
      <c r="B213" s="767" t="s">
        <v>827</v>
      </c>
      <c r="C213" s="2925"/>
      <c r="D213" s="2923"/>
      <c r="E213" s="2923"/>
      <c r="F213" s="2924"/>
    </row>
    <row r="214" spans="2:6" ht="38.25" thickBot="1">
      <c r="B214" s="738" t="s">
        <v>729</v>
      </c>
      <c r="C214" s="763"/>
      <c r="D214" s="764" t="s">
        <v>624</v>
      </c>
      <c r="E214" s="765"/>
      <c r="F214" s="766"/>
    </row>
    <row r="215" spans="2:6" ht="17.25" customHeight="1" thickBot="1">
      <c r="B215" s="739" t="s">
        <v>599</v>
      </c>
      <c r="C215" s="2879"/>
      <c r="D215" s="2880"/>
      <c r="E215" s="2880"/>
      <c r="F215" s="2881"/>
    </row>
    <row r="216" spans="2:6" ht="19.5" thickBot="1">
      <c r="B216" s="739" t="s">
        <v>21</v>
      </c>
      <c r="C216" s="2930"/>
      <c r="D216" s="2908"/>
      <c r="E216" s="2908"/>
      <c r="F216" s="2909"/>
    </row>
    <row r="217" spans="2:6" ht="12.75" customHeight="1">
      <c r="B217" s="2897"/>
      <c r="C217" s="740">
        <v>2023</v>
      </c>
      <c r="D217" s="740">
        <v>2024</v>
      </c>
      <c r="E217" s="740">
        <v>2025</v>
      </c>
      <c r="F217" s="740">
        <v>2026</v>
      </c>
    </row>
    <row r="218" spans="2:6" ht="20.25" customHeight="1" thickBot="1">
      <c r="B218" s="2898"/>
      <c r="C218" s="741" t="s">
        <v>22</v>
      </c>
      <c r="D218" s="741" t="s">
        <v>23</v>
      </c>
      <c r="E218" s="741" t="s">
        <v>23</v>
      </c>
      <c r="F218" s="741" t="s">
        <v>23</v>
      </c>
    </row>
    <row r="219" spans="2:6" ht="19.5" thickBot="1">
      <c r="B219" s="739" t="s">
        <v>33</v>
      </c>
      <c r="C219" s="739">
        <v>0</v>
      </c>
      <c r="D219" s="731">
        <v>0</v>
      </c>
      <c r="E219" s="731">
        <v>0</v>
      </c>
      <c r="F219" s="739">
        <v>0</v>
      </c>
    </row>
    <row r="220" spans="2:6" ht="19.5" thickBot="1">
      <c r="B220" s="739" t="s">
        <v>602</v>
      </c>
      <c r="C220" s="742">
        <f>C238</f>
        <v>0</v>
      </c>
      <c r="D220" s="742">
        <f t="shared" ref="D220:F220" si="27">D238</f>
        <v>0</v>
      </c>
      <c r="E220" s="742">
        <f t="shared" si="27"/>
        <v>0</v>
      </c>
      <c r="F220" s="742">
        <f t="shared" si="27"/>
        <v>0</v>
      </c>
    </row>
    <row r="221" spans="2:6" ht="19.5" thickBot="1">
      <c r="B221" s="739" t="s">
        <v>603</v>
      </c>
      <c r="C221" s="742">
        <v>0</v>
      </c>
      <c r="D221" s="742">
        <v>0</v>
      </c>
      <c r="E221" s="742">
        <v>0</v>
      </c>
      <c r="F221" s="742">
        <v>0</v>
      </c>
    </row>
    <row r="222" spans="2:6" ht="19.5" thickBot="1">
      <c r="B222" s="739" t="s">
        <v>604</v>
      </c>
      <c r="C222" s="731" t="s">
        <v>627</v>
      </c>
      <c r="D222" s="742">
        <v>0</v>
      </c>
      <c r="E222" s="742">
        <v>0</v>
      </c>
      <c r="F222" s="742">
        <v>0</v>
      </c>
    </row>
    <row r="223" spans="2:6" ht="19.5" thickBot="1">
      <c r="B223" s="739" t="s">
        <v>605</v>
      </c>
      <c r="C223" s="731" t="s">
        <v>627</v>
      </c>
      <c r="D223" s="742">
        <v>0</v>
      </c>
      <c r="E223" s="742">
        <v>0</v>
      </c>
      <c r="F223" s="742">
        <v>0</v>
      </c>
    </row>
    <row r="224" spans="2:6" ht="19.5" thickBot="1">
      <c r="B224" s="739" t="s">
        <v>47</v>
      </c>
      <c r="C224" s="731" t="s">
        <v>627</v>
      </c>
      <c r="D224" s="742">
        <v>0</v>
      </c>
      <c r="E224" s="742">
        <v>0</v>
      </c>
      <c r="F224" s="742">
        <v>0</v>
      </c>
    </row>
    <row r="225" spans="2:6" ht="19.5" customHeight="1" thickBot="1">
      <c r="B225" s="2910" t="s">
        <v>1113</v>
      </c>
      <c r="C225" s="2911"/>
      <c r="D225" s="2911"/>
      <c r="E225" s="2911"/>
      <c r="F225" s="2912"/>
    </row>
    <row r="226" spans="2:6" ht="12.75" customHeight="1">
      <c r="B226" s="2897"/>
      <c r="C226" s="740">
        <v>2023</v>
      </c>
      <c r="D226" s="740">
        <v>2024</v>
      </c>
      <c r="E226" s="740">
        <v>2025</v>
      </c>
      <c r="F226" s="740">
        <v>2026</v>
      </c>
    </row>
    <row r="227" spans="2:6" ht="22.5" customHeight="1" thickBot="1">
      <c r="B227" s="2898"/>
      <c r="C227" s="741" t="s">
        <v>22</v>
      </c>
      <c r="D227" s="741" t="s">
        <v>23</v>
      </c>
      <c r="E227" s="741" t="s">
        <v>23</v>
      </c>
      <c r="F227" s="741" t="s">
        <v>23</v>
      </c>
    </row>
    <row r="228" spans="2:6" ht="19.5" thickBot="1">
      <c r="B228" s="744" t="s">
        <v>629</v>
      </c>
      <c r="C228" s="745">
        <f>C229+C230+C231+C232</f>
        <v>0</v>
      </c>
      <c r="D228" s="745">
        <f t="shared" ref="D228:F228" si="28">D229+D230+D231+D232</f>
        <v>0</v>
      </c>
      <c r="E228" s="745">
        <f t="shared" si="28"/>
        <v>0</v>
      </c>
      <c r="F228" s="745">
        <f t="shared" si="28"/>
        <v>0</v>
      </c>
    </row>
    <row r="229" spans="2:6" ht="19.5" thickBot="1">
      <c r="B229" s="746" t="s">
        <v>608</v>
      </c>
      <c r="C229" s="745"/>
      <c r="D229" s="745"/>
      <c r="E229" s="745"/>
      <c r="F229" s="745"/>
    </row>
    <row r="230" spans="2:6" ht="19.5" thickBot="1">
      <c r="B230" s="746" t="s">
        <v>673</v>
      </c>
      <c r="C230" s="745"/>
      <c r="D230" s="745"/>
      <c r="E230" s="745"/>
      <c r="F230" s="745"/>
    </row>
    <row r="231" spans="2:6" ht="19.5" thickBot="1">
      <c r="B231" s="746" t="s">
        <v>631</v>
      </c>
      <c r="C231" s="745"/>
      <c r="D231" s="745"/>
      <c r="E231" s="745"/>
      <c r="F231" s="745"/>
    </row>
    <row r="232" spans="2:6" ht="19.5" thickBot="1">
      <c r="B232" s="746" t="s">
        <v>632</v>
      </c>
      <c r="C232" s="745"/>
      <c r="D232" s="745"/>
      <c r="E232" s="745"/>
      <c r="F232" s="745"/>
    </row>
    <row r="233" spans="2:6" ht="19.5" thickBot="1">
      <c r="B233" s="744" t="s">
        <v>633</v>
      </c>
      <c r="C233" s="748">
        <f>C234+C235+C236+C237</f>
        <v>0</v>
      </c>
      <c r="D233" s="748">
        <f t="shared" ref="D233:F233" si="29">D234+D235+D236+D237</f>
        <v>0</v>
      </c>
      <c r="E233" s="748">
        <f t="shared" si="29"/>
        <v>0</v>
      </c>
      <c r="F233" s="748">
        <f t="shared" si="29"/>
        <v>0</v>
      </c>
    </row>
    <row r="234" spans="2:6" ht="19.5" thickBot="1">
      <c r="B234" s="746" t="s">
        <v>608</v>
      </c>
      <c r="C234" s="748"/>
      <c r="D234" s="748">
        <v>0</v>
      </c>
      <c r="E234" s="748">
        <v>0</v>
      </c>
      <c r="F234" s="748"/>
    </row>
    <row r="235" spans="2:6" ht="19.5" thickBot="1">
      <c r="B235" s="746" t="s">
        <v>673</v>
      </c>
      <c r="C235" s="748"/>
      <c r="D235" s="748"/>
      <c r="E235" s="748"/>
      <c r="F235" s="748"/>
    </row>
    <row r="236" spans="2:6" ht="19.5" thickBot="1">
      <c r="B236" s="746" t="s">
        <v>631</v>
      </c>
      <c r="C236" s="748"/>
      <c r="D236" s="748"/>
      <c r="E236" s="748"/>
      <c r="F236" s="748"/>
    </row>
    <row r="237" spans="2:6" ht="19.5" thickBot="1">
      <c r="B237" s="746" t="s">
        <v>632</v>
      </c>
      <c r="C237" s="748"/>
      <c r="D237" s="748"/>
      <c r="E237" s="748"/>
      <c r="F237" s="748"/>
    </row>
    <row r="238" spans="2:6" ht="19.5" thickBot="1">
      <c r="B238" s="752" t="s">
        <v>727</v>
      </c>
      <c r="C238" s="748">
        <f>C228+C233</f>
        <v>0</v>
      </c>
      <c r="D238" s="748">
        <f t="shared" ref="D238:F238" si="30">D228+D233</f>
        <v>0</v>
      </c>
      <c r="E238" s="748">
        <f t="shared" si="30"/>
        <v>0</v>
      </c>
      <c r="F238" s="748">
        <f t="shared" si="30"/>
        <v>0</v>
      </c>
    </row>
    <row r="239" spans="2:6" ht="27" customHeight="1" thickBot="1">
      <c r="B239" s="2871" t="s">
        <v>66</v>
      </c>
      <c r="C239" s="2872"/>
      <c r="D239" s="2872"/>
      <c r="E239" s="2872"/>
      <c r="F239" s="2873"/>
    </row>
    <row r="240" spans="2:6" ht="26.25" customHeight="1" thickBot="1">
      <c r="B240" s="2871" t="s">
        <v>728</v>
      </c>
      <c r="C240" s="2872"/>
      <c r="D240" s="2872"/>
      <c r="E240" s="2872"/>
      <c r="F240" s="2873"/>
    </row>
    <row r="241" spans="2:6" ht="19.5" thickBot="1">
      <c r="B241" s="738" t="s">
        <v>620</v>
      </c>
      <c r="C241" s="2927"/>
      <c r="D241" s="2928"/>
      <c r="E241" s="2928"/>
      <c r="F241" s="2929"/>
    </row>
    <row r="242" spans="2:6" ht="30.75" customHeight="1" thickBot="1">
      <c r="B242" s="738" t="s">
        <v>622</v>
      </c>
      <c r="C242" s="738"/>
      <c r="D242" s="759" t="s">
        <v>624</v>
      </c>
      <c r="E242" s="2923"/>
      <c r="F242" s="2924"/>
    </row>
    <row r="243" spans="2:6" ht="19.5" thickBot="1">
      <c r="B243" s="760"/>
      <c r="C243" s="2925"/>
      <c r="D243" s="2926"/>
      <c r="E243" s="2923"/>
      <c r="F243" s="2924"/>
    </row>
    <row r="244" spans="2:6" ht="17.25" customHeight="1" thickBot="1">
      <c r="B244" s="739" t="s">
        <v>599</v>
      </c>
      <c r="C244" s="2879"/>
      <c r="D244" s="2880"/>
      <c r="E244" s="2880"/>
      <c r="F244" s="2881"/>
    </row>
    <row r="245" spans="2:6" ht="19.5" thickBot="1">
      <c r="B245" s="739" t="s">
        <v>21</v>
      </c>
      <c r="C245" s="2907"/>
      <c r="D245" s="2908"/>
      <c r="E245" s="2908"/>
      <c r="F245" s="2909"/>
    </row>
    <row r="246" spans="2:6" ht="12.75" customHeight="1">
      <c r="B246" s="2897"/>
      <c r="C246" s="740">
        <v>2023</v>
      </c>
      <c r="D246" s="740">
        <v>2024</v>
      </c>
      <c r="E246" s="740">
        <v>2025</v>
      </c>
      <c r="F246" s="740">
        <v>2026</v>
      </c>
    </row>
    <row r="247" spans="2:6" ht="20.25" customHeight="1" thickBot="1">
      <c r="B247" s="2898"/>
      <c r="C247" s="741" t="s">
        <v>22</v>
      </c>
      <c r="D247" s="741" t="s">
        <v>23</v>
      </c>
      <c r="E247" s="741" t="s">
        <v>23</v>
      </c>
      <c r="F247" s="741" t="s">
        <v>23</v>
      </c>
    </row>
    <row r="248" spans="2:6" ht="19.5" thickBot="1">
      <c r="B248" s="739" t="s">
        <v>33</v>
      </c>
      <c r="C248" s="742"/>
      <c r="D248" s="742"/>
      <c r="E248" s="742"/>
      <c r="F248" s="742"/>
    </row>
    <row r="249" spans="2:6" ht="19.5" thickBot="1">
      <c r="B249" s="739" t="s">
        <v>602</v>
      </c>
      <c r="C249" s="742">
        <f>C312-C274</f>
        <v>0</v>
      </c>
      <c r="D249" s="742">
        <f t="shared" ref="D249:E249" si="31">D312-D274</f>
        <v>0</v>
      </c>
      <c r="E249" s="742">
        <f t="shared" si="31"/>
        <v>0</v>
      </c>
      <c r="F249" s="742">
        <f>F267</f>
        <v>0</v>
      </c>
    </row>
    <row r="250" spans="2:6" ht="19.5" thickBot="1">
      <c r="B250" s="739" t="s">
        <v>603</v>
      </c>
      <c r="C250" s="742">
        <v>0</v>
      </c>
      <c r="D250" s="742">
        <v>0</v>
      </c>
      <c r="E250" s="742">
        <v>0</v>
      </c>
      <c r="F250" s="742">
        <v>0</v>
      </c>
    </row>
    <row r="251" spans="2:6" ht="19.5" thickBot="1">
      <c r="B251" s="739" t="s">
        <v>604</v>
      </c>
      <c r="C251" s="731" t="s">
        <v>627</v>
      </c>
      <c r="D251" s="742">
        <v>0</v>
      </c>
      <c r="E251" s="742">
        <v>0</v>
      </c>
      <c r="F251" s="742">
        <v>0</v>
      </c>
    </row>
    <row r="252" spans="2:6" ht="19.5" thickBot="1">
      <c r="B252" s="739" t="s">
        <v>605</v>
      </c>
      <c r="C252" s="731" t="s">
        <v>627</v>
      </c>
      <c r="D252" s="742">
        <v>0</v>
      </c>
      <c r="E252" s="742">
        <v>0</v>
      </c>
      <c r="F252" s="742">
        <v>0</v>
      </c>
    </row>
    <row r="253" spans="2:6" ht="19.5" thickBot="1">
      <c r="B253" s="739" t="s">
        <v>47</v>
      </c>
      <c r="C253" s="731" t="s">
        <v>627</v>
      </c>
      <c r="D253" s="742">
        <v>0</v>
      </c>
      <c r="E253" s="742">
        <v>0</v>
      </c>
      <c r="F253" s="742">
        <v>0</v>
      </c>
    </row>
    <row r="254" spans="2:6" ht="27.75" customHeight="1" thickBot="1">
      <c r="B254" s="2910" t="s">
        <v>1110</v>
      </c>
      <c r="C254" s="2911"/>
      <c r="D254" s="2911"/>
      <c r="E254" s="2911"/>
      <c r="F254" s="2912"/>
    </row>
    <row r="255" spans="2:6" ht="12.75" customHeight="1">
      <c r="B255" s="2897"/>
      <c r="C255" s="740">
        <v>2023</v>
      </c>
      <c r="D255" s="740">
        <v>2024</v>
      </c>
      <c r="E255" s="740">
        <v>2025</v>
      </c>
      <c r="F255" s="740">
        <v>2026</v>
      </c>
    </row>
    <row r="256" spans="2:6" ht="19.5" customHeight="1" thickBot="1">
      <c r="B256" s="2898"/>
      <c r="C256" s="741" t="s">
        <v>22</v>
      </c>
      <c r="D256" s="741" t="s">
        <v>23</v>
      </c>
      <c r="E256" s="741" t="s">
        <v>23</v>
      </c>
      <c r="F256" s="741" t="s">
        <v>23</v>
      </c>
    </row>
    <row r="257" spans="2:6" ht="19.5" thickBot="1">
      <c r="B257" s="744" t="s">
        <v>629</v>
      </c>
      <c r="C257" s="745">
        <f>C258+C259+C260+C261</f>
        <v>0</v>
      </c>
      <c r="D257" s="745">
        <f t="shared" ref="D257:F257" si="32">D258+D259+D260+D261</f>
        <v>0</v>
      </c>
      <c r="E257" s="745">
        <f t="shared" si="32"/>
        <v>0</v>
      </c>
      <c r="F257" s="745">
        <f t="shared" si="32"/>
        <v>0</v>
      </c>
    </row>
    <row r="258" spans="2:6" ht="19.5" thickBot="1">
      <c r="B258" s="746" t="s">
        <v>608</v>
      </c>
      <c r="C258" s="745"/>
      <c r="D258" s="745"/>
      <c r="E258" s="745"/>
      <c r="F258" s="745"/>
    </row>
    <row r="259" spans="2:6" ht="19.5" thickBot="1">
      <c r="B259" s="746" t="s">
        <v>673</v>
      </c>
      <c r="C259" s="745"/>
      <c r="D259" s="745"/>
      <c r="E259" s="745"/>
      <c r="F259" s="745"/>
    </row>
    <row r="260" spans="2:6" ht="19.5" thickBot="1">
      <c r="B260" s="746" t="s">
        <v>631</v>
      </c>
      <c r="C260" s="745"/>
      <c r="D260" s="745"/>
      <c r="E260" s="745"/>
      <c r="F260" s="745"/>
    </row>
    <row r="261" spans="2:6" ht="19.5" thickBot="1">
      <c r="B261" s="746" t="s">
        <v>632</v>
      </c>
      <c r="C261" s="745"/>
      <c r="D261" s="745"/>
      <c r="E261" s="745"/>
      <c r="F261" s="745"/>
    </row>
    <row r="262" spans="2:6" ht="19.5" thickBot="1">
      <c r="B262" s="744" t="s">
        <v>633</v>
      </c>
      <c r="C262" s="748">
        <f>C263+C264+C265+C266</f>
        <v>0</v>
      </c>
      <c r="D262" s="748">
        <f t="shared" ref="D262:F262" si="33">D263+D264+D265+D266</f>
        <v>0</v>
      </c>
      <c r="E262" s="748">
        <f t="shared" si="33"/>
        <v>0</v>
      </c>
      <c r="F262" s="748">
        <f t="shared" si="33"/>
        <v>0</v>
      </c>
    </row>
    <row r="263" spans="2:6" ht="19.5" thickBot="1">
      <c r="B263" s="746" t="s">
        <v>608</v>
      </c>
      <c r="C263" s="748"/>
      <c r="D263" s="745"/>
      <c r="E263" s="745"/>
      <c r="F263" s="745">
        <v>0</v>
      </c>
    </row>
    <row r="264" spans="2:6" ht="19.5" thickBot="1">
      <c r="B264" s="746" t="s">
        <v>673</v>
      </c>
      <c r="C264" s="748"/>
      <c r="D264" s="745"/>
      <c r="E264" s="745"/>
      <c r="F264" s="745"/>
    </row>
    <row r="265" spans="2:6" ht="19.5" thickBot="1">
      <c r="B265" s="746" t="s">
        <v>631</v>
      </c>
      <c r="C265" s="748"/>
      <c r="D265" s="745"/>
      <c r="E265" s="745"/>
      <c r="F265" s="745"/>
    </row>
    <row r="266" spans="2:6" ht="19.5" thickBot="1">
      <c r="B266" s="746" t="s">
        <v>632</v>
      </c>
      <c r="C266" s="748"/>
      <c r="D266" s="745"/>
      <c r="E266" s="745"/>
      <c r="F266" s="745"/>
    </row>
    <row r="267" spans="2:6" ht="19.5" thickBot="1">
      <c r="B267" s="762" t="s">
        <v>616</v>
      </c>
      <c r="C267" s="748">
        <f>C257+C262</f>
        <v>0</v>
      </c>
      <c r="D267" s="748">
        <f t="shared" ref="D267:F267" si="34">D257+D262</f>
        <v>0</v>
      </c>
      <c r="E267" s="748">
        <f t="shared" si="34"/>
        <v>0</v>
      </c>
      <c r="F267" s="748">
        <f t="shared" si="34"/>
        <v>0</v>
      </c>
    </row>
    <row r="268" spans="2:6" ht="38.25" customHeight="1" thickBot="1">
      <c r="B268" s="738" t="s">
        <v>655</v>
      </c>
      <c r="C268" s="738"/>
      <c r="D268" s="759" t="s">
        <v>624</v>
      </c>
      <c r="E268" s="2923"/>
      <c r="F268" s="2924"/>
    </row>
    <row r="269" spans="2:6" ht="17.25" customHeight="1" thickBot="1">
      <c r="B269" s="739" t="s">
        <v>599</v>
      </c>
      <c r="C269" s="2879"/>
      <c r="D269" s="2880"/>
      <c r="E269" s="2880"/>
      <c r="F269" s="2881"/>
    </row>
    <row r="270" spans="2:6" ht="19.5" thickBot="1">
      <c r="B270" s="739" t="s">
        <v>21</v>
      </c>
      <c r="C270" s="2907"/>
      <c r="D270" s="2908"/>
      <c r="E270" s="2908"/>
      <c r="F270" s="2909"/>
    </row>
    <row r="271" spans="2:6" ht="12.75" customHeight="1">
      <c r="B271" s="2897"/>
      <c r="C271" s="740">
        <v>2023</v>
      </c>
      <c r="D271" s="740">
        <v>2024</v>
      </c>
      <c r="E271" s="740">
        <v>2025</v>
      </c>
      <c r="F271" s="740">
        <v>2026</v>
      </c>
    </row>
    <row r="272" spans="2:6" ht="19.5" customHeight="1" thickBot="1">
      <c r="B272" s="2898"/>
      <c r="C272" s="741" t="s">
        <v>22</v>
      </c>
      <c r="D272" s="741" t="s">
        <v>23</v>
      </c>
      <c r="E272" s="741" t="s">
        <v>23</v>
      </c>
      <c r="F272" s="741" t="s">
        <v>23</v>
      </c>
    </row>
    <row r="273" spans="2:6" ht="19.5" thickBot="1">
      <c r="B273" s="739" t="s">
        <v>33</v>
      </c>
      <c r="C273" s="739"/>
      <c r="D273" s="739"/>
      <c r="E273" s="739"/>
      <c r="F273" s="739"/>
    </row>
    <row r="274" spans="2:6" ht="19.5" thickBot="1">
      <c r="B274" s="739" t="s">
        <v>602</v>
      </c>
      <c r="C274" s="742"/>
      <c r="D274" s="742"/>
      <c r="E274" s="742"/>
      <c r="F274" s="742"/>
    </row>
    <row r="275" spans="2:6" ht="19.5" thickBot="1">
      <c r="B275" s="739" t="s">
        <v>603</v>
      </c>
      <c r="C275" s="742">
        <v>0</v>
      </c>
      <c r="D275" s="742">
        <v>0</v>
      </c>
      <c r="E275" s="742">
        <v>0</v>
      </c>
      <c r="F275" s="742">
        <v>0</v>
      </c>
    </row>
    <row r="276" spans="2:6" ht="19.5" thickBot="1">
      <c r="B276" s="739" t="s">
        <v>604</v>
      </c>
      <c r="C276" s="731" t="s">
        <v>627</v>
      </c>
      <c r="D276" s="742">
        <v>0</v>
      </c>
      <c r="E276" s="742">
        <v>0</v>
      </c>
      <c r="F276" s="742">
        <v>0</v>
      </c>
    </row>
    <row r="277" spans="2:6" ht="19.5" thickBot="1">
      <c r="B277" s="739" t="s">
        <v>605</v>
      </c>
      <c r="C277" s="731" t="s">
        <v>627</v>
      </c>
      <c r="D277" s="742">
        <v>0</v>
      </c>
      <c r="E277" s="742">
        <v>0</v>
      </c>
      <c r="F277" s="742">
        <v>0</v>
      </c>
    </row>
    <row r="278" spans="2:6" ht="19.5" thickBot="1">
      <c r="B278" s="739" t="s">
        <v>47</v>
      </c>
      <c r="C278" s="731" t="s">
        <v>627</v>
      </c>
      <c r="D278" s="742">
        <v>0</v>
      </c>
      <c r="E278" s="742">
        <v>0</v>
      </c>
      <c r="F278" s="742">
        <v>0</v>
      </c>
    </row>
    <row r="279" spans="2:6" ht="23.25" customHeight="1" thickBot="1">
      <c r="B279" s="2910" t="s">
        <v>1111</v>
      </c>
      <c r="C279" s="2911"/>
      <c r="D279" s="2911"/>
      <c r="E279" s="2911"/>
      <c r="F279" s="2912"/>
    </row>
    <row r="280" spans="2:6" ht="12.75" customHeight="1">
      <c r="B280" s="2897"/>
      <c r="C280" s="740">
        <v>2023</v>
      </c>
      <c r="D280" s="740">
        <v>2024</v>
      </c>
      <c r="E280" s="740">
        <v>2025</v>
      </c>
      <c r="F280" s="740">
        <v>2026</v>
      </c>
    </row>
    <row r="281" spans="2:6" ht="28.5" customHeight="1" thickBot="1">
      <c r="B281" s="2898"/>
      <c r="C281" s="741" t="s">
        <v>22</v>
      </c>
      <c r="D281" s="741" t="s">
        <v>23</v>
      </c>
      <c r="E281" s="741" t="s">
        <v>23</v>
      </c>
      <c r="F281" s="741" t="s">
        <v>23</v>
      </c>
    </row>
    <row r="282" spans="2:6" ht="19.5" thickBot="1">
      <c r="B282" s="744" t="s">
        <v>629</v>
      </c>
      <c r="C282" s="745">
        <f>C283+C284+C285+C286</f>
        <v>0</v>
      </c>
      <c r="D282" s="745">
        <f t="shared" ref="D282:F282" si="35">D283+D284+D285+D286</f>
        <v>0</v>
      </c>
      <c r="E282" s="745">
        <f t="shared" si="35"/>
        <v>0</v>
      </c>
      <c r="F282" s="745">
        <f t="shared" si="35"/>
        <v>0</v>
      </c>
    </row>
    <row r="283" spans="2:6" ht="19.5" thickBot="1">
      <c r="B283" s="746" t="s">
        <v>608</v>
      </c>
      <c r="C283" s="745"/>
      <c r="D283" s="745"/>
      <c r="E283" s="745"/>
      <c r="F283" s="745"/>
    </row>
    <row r="284" spans="2:6" ht="19.5" thickBot="1">
      <c r="B284" s="746" t="s">
        <v>673</v>
      </c>
      <c r="C284" s="745"/>
      <c r="D284" s="745"/>
      <c r="E284" s="745"/>
      <c r="F284" s="745"/>
    </row>
    <row r="285" spans="2:6" ht="19.5" thickBot="1">
      <c r="B285" s="746" t="s">
        <v>631</v>
      </c>
      <c r="C285" s="745"/>
      <c r="D285" s="745"/>
      <c r="E285" s="745"/>
      <c r="F285" s="745"/>
    </row>
    <row r="286" spans="2:6" ht="19.5" thickBot="1">
      <c r="B286" s="746" t="s">
        <v>632</v>
      </c>
      <c r="C286" s="745"/>
      <c r="D286" s="745"/>
      <c r="E286" s="745"/>
      <c r="F286" s="745"/>
    </row>
    <row r="287" spans="2:6" ht="19.5" thickBot="1">
      <c r="B287" s="744" t="s">
        <v>633</v>
      </c>
      <c r="C287" s="748">
        <f>C288+C289+C290+C291</f>
        <v>0</v>
      </c>
      <c r="D287" s="748">
        <f t="shared" ref="D287:F287" si="36">D288+D289+D290+D291</f>
        <v>0</v>
      </c>
      <c r="E287" s="748">
        <f t="shared" si="36"/>
        <v>0</v>
      </c>
      <c r="F287" s="748">
        <f t="shared" si="36"/>
        <v>0</v>
      </c>
    </row>
    <row r="288" spans="2:6" ht="19.5" thickBot="1">
      <c r="B288" s="746" t="s">
        <v>608</v>
      </c>
      <c r="C288" s="748"/>
      <c r="D288" s="745"/>
      <c r="E288" s="745"/>
      <c r="F288" s="745"/>
    </row>
    <row r="289" spans="2:6" ht="19.5" thickBot="1">
      <c r="B289" s="746" t="s">
        <v>673</v>
      </c>
      <c r="C289" s="748"/>
      <c r="D289" s="745"/>
      <c r="E289" s="745"/>
      <c r="F289" s="745"/>
    </row>
    <row r="290" spans="2:6" ht="19.5" thickBot="1">
      <c r="B290" s="746" t="s">
        <v>631</v>
      </c>
      <c r="C290" s="748"/>
      <c r="D290" s="745"/>
      <c r="E290" s="745"/>
      <c r="F290" s="745"/>
    </row>
    <row r="291" spans="2:6" ht="19.5" thickBot="1">
      <c r="B291" s="746" t="s">
        <v>632</v>
      </c>
      <c r="C291" s="748"/>
      <c r="D291" s="745"/>
      <c r="E291" s="745"/>
      <c r="F291" s="745"/>
    </row>
    <row r="292" spans="2:6" ht="19.5" thickBot="1">
      <c r="B292" s="762" t="s">
        <v>699</v>
      </c>
      <c r="C292" s="748">
        <f>C282+C287</f>
        <v>0</v>
      </c>
      <c r="D292" s="748">
        <f t="shared" ref="D292:F292" si="37">D282+D287</f>
        <v>0</v>
      </c>
      <c r="E292" s="748">
        <f t="shared" si="37"/>
        <v>0</v>
      </c>
      <c r="F292" s="748">
        <f t="shared" si="37"/>
        <v>0</v>
      </c>
    </row>
    <row r="293" spans="2:6" ht="38.25" thickBot="1">
      <c r="B293" s="738" t="s">
        <v>700</v>
      </c>
      <c r="C293" s="763"/>
      <c r="D293" s="764" t="s">
        <v>624</v>
      </c>
      <c r="E293" s="765"/>
      <c r="F293" s="766"/>
    </row>
    <row r="294" spans="2:6" ht="17.25" customHeight="1" thickBot="1">
      <c r="B294" s="739" t="s">
        <v>599</v>
      </c>
      <c r="C294" s="2879"/>
      <c r="D294" s="2880"/>
      <c r="E294" s="2880"/>
      <c r="F294" s="2881"/>
    </row>
    <row r="295" spans="2:6" ht="19.5" thickBot="1">
      <c r="B295" s="739" t="s">
        <v>21</v>
      </c>
      <c r="C295" s="2907"/>
      <c r="D295" s="2908"/>
      <c r="E295" s="2908"/>
      <c r="F295" s="2909"/>
    </row>
    <row r="296" spans="2:6" ht="12.75" customHeight="1">
      <c r="B296" s="2897"/>
      <c r="C296" s="740">
        <v>2023</v>
      </c>
      <c r="D296" s="740">
        <v>2024</v>
      </c>
      <c r="E296" s="740">
        <v>2025</v>
      </c>
      <c r="F296" s="740">
        <v>2026</v>
      </c>
    </row>
    <row r="297" spans="2:6" ht="17.25" customHeight="1" thickBot="1">
      <c r="B297" s="2898"/>
      <c r="C297" s="741" t="s">
        <v>22</v>
      </c>
      <c r="D297" s="741" t="s">
        <v>23</v>
      </c>
      <c r="E297" s="741" t="s">
        <v>23</v>
      </c>
      <c r="F297" s="741" t="s">
        <v>23</v>
      </c>
    </row>
    <row r="298" spans="2:6" ht="19.5" thickBot="1">
      <c r="B298" s="739" t="s">
        <v>33</v>
      </c>
      <c r="C298" s="739"/>
      <c r="D298" s="739"/>
      <c r="E298" s="739"/>
      <c r="F298" s="739"/>
    </row>
    <row r="299" spans="2:6" ht="19.5" thickBot="1">
      <c r="B299" s="739" t="s">
        <v>602</v>
      </c>
      <c r="C299" s="742">
        <f>C317</f>
        <v>0</v>
      </c>
      <c r="D299" s="742">
        <f t="shared" ref="D299:F299" si="38">D317</f>
        <v>0</v>
      </c>
      <c r="E299" s="742">
        <f t="shared" si="38"/>
        <v>0</v>
      </c>
      <c r="F299" s="742">
        <f t="shared" si="38"/>
        <v>0</v>
      </c>
    </row>
    <row r="300" spans="2:6" ht="19.5" thickBot="1">
      <c r="B300" s="739" t="s">
        <v>603</v>
      </c>
      <c r="C300" s="742">
        <v>0</v>
      </c>
      <c r="D300" s="742">
        <v>0</v>
      </c>
      <c r="E300" s="742">
        <v>0</v>
      </c>
      <c r="F300" s="742">
        <v>0</v>
      </c>
    </row>
    <row r="301" spans="2:6" ht="19.5" thickBot="1">
      <c r="B301" s="739" t="s">
        <v>604</v>
      </c>
      <c r="C301" s="731" t="s">
        <v>627</v>
      </c>
      <c r="D301" s="742">
        <v>0</v>
      </c>
      <c r="E301" s="742">
        <v>0</v>
      </c>
      <c r="F301" s="742">
        <v>0</v>
      </c>
    </row>
    <row r="302" spans="2:6" ht="19.5" thickBot="1">
      <c r="B302" s="739" t="s">
        <v>605</v>
      </c>
      <c r="C302" s="731" t="s">
        <v>627</v>
      </c>
      <c r="D302" s="742">
        <v>0</v>
      </c>
      <c r="E302" s="742">
        <v>0</v>
      </c>
      <c r="F302" s="742">
        <v>0</v>
      </c>
    </row>
    <row r="303" spans="2:6" ht="19.5" thickBot="1">
      <c r="B303" s="739" t="s">
        <v>47</v>
      </c>
      <c r="C303" s="731" t="s">
        <v>627</v>
      </c>
      <c r="D303" s="742">
        <v>0</v>
      </c>
      <c r="E303" s="742">
        <v>0</v>
      </c>
      <c r="F303" s="742">
        <v>0</v>
      </c>
    </row>
    <row r="304" spans="2:6" ht="23.25" customHeight="1" thickBot="1">
      <c r="B304" s="2910" t="s">
        <v>1114</v>
      </c>
      <c r="C304" s="2911"/>
      <c r="D304" s="2911"/>
      <c r="E304" s="2911"/>
      <c r="F304" s="2912"/>
    </row>
    <row r="305" spans="2:6" ht="12.75" customHeight="1">
      <c r="B305" s="2897"/>
      <c r="C305" s="740">
        <v>2023</v>
      </c>
      <c r="D305" s="740">
        <v>2024</v>
      </c>
      <c r="E305" s="740">
        <v>2025</v>
      </c>
      <c r="F305" s="740">
        <v>2026</v>
      </c>
    </row>
    <row r="306" spans="2:6" ht="22.5" customHeight="1" thickBot="1">
      <c r="B306" s="2898"/>
      <c r="C306" s="741" t="s">
        <v>22</v>
      </c>
      <c r="D306" s="741" t="s">
        <v>23</v>
      </c>
      <c r="E306" s="741" t="s">
        <v>23</v>
      </c>
      <c r="F306" s="741" t="s">
        <v>23</v>
      </c>
    </row>
    <row r="307" spans="2:6" ht="19.5" thickBot="1">
      <c r="B307" s="744" t="s">
        <v>629</v>
      </c>
      <c r="C307" s="745">
        <f>C308+C309+C310+C311</f>
        <v>0</v>
      </c>
      <c r="D307" s="745">
        <f t="shared" ref="D307:F307" si="39">D308+D309+D310+D311</f>
        <v>0</v>
      </c>
      <c r="E307" s="745">
        <f t="shared" si="39"/>
        <v>0</v>
      </c>
      <c r="F307" s="745">
        <f t="shared" si="39"/>
        <v>0</v>
      </c>
    </row>
    <row r="308" spans="2:6" ht="19.5" thickBot="1">
      <c r="B308" s="746" t="s">
        <v>608</v>
      </c>
      <c r="C308" s="745"/>
      <c r="D308" s="745"/>
      <c r="E308" s="745"/>
      <c r="F308" s="745"/>
    </row>
    <row r="309" spans="2:6" ht="19.5" thickBot="1">
      <c r="B309" s="746" t="s">
        <v>673</v>
      </c>
      <c r="C309" s="745"/>
      <c r="D309" s="745"/>
      <c r="E309" s="745"/>
      <c r="F309" s="745"/>
    </row>
    <row r="310" spans="2:6" ht="19.5" thickBot="1">
      <c r="B310" s="746" t="s">
        <v>631</v>
      </c>
      <c r="C310" s="745"/>
      <c r="D310" s="745"/>
      <c r="E310" s="745"/>
      <c r="F310" s="745"/>
    </row>
    <row r="311" spans="2:6" ht="19.5" thickBot="1">
      <c r="B311" s="746" t="s">
        <v>632</v>
      </c>
      <c r="C311" s="745"/>
      <c r="D311" s="745"/>
      <c r="E311" s="745"/>
      <c r="F311" s="745"/>
    </row>
    <row r="312" spans="2:6" ht="19.5" thickBot="1">
      <c r="B312" s="744" t="s">
        <v>633</v>
      </c>
      <c r="C312" s="748">
        <f>C313+C314+C315+C316</f>
        <v>0</v>
      </c>
      <c r="D312" s="748">
        <f t="shared" ref="D312:F312" si="40">D313+D314+D315+D316</f>
        <v>0</v>
      </c>
      <c r="E312" s="748">
        <f t="shared" si="40"/>
        <v>0</v>
      </c>
      <c r="F312" s="748">
        <f t="shared" si="40"/>
        <v>0</v>
      </c>
    </row>
    <row r="313" spans="2:6" ht="19.5" thickBot="1">
      <c r="B313" s="746" t="s">
        <v>608</v>
      </c>
      <c r="C313" s="748"/>
      <c r="D313" s="745"/>
      <c r="E313" s="745"/>
      <c r="F313" s="745"/>
    </row>
    <row r="314" spans="2:6" ht="19.5" thickBot="1">
      <c r="B314" s="746" t="s">
        <v>673</v>
      </c>
      <c r="C314" s="748"/>
      <c r="D314" s="745"/>
      <c r="E314" s="745"/>
      <c r="F314" s="745"/>
    </row>
    <row r="315" spans="2:6" ht="19.5" thickBot="1">
      <c r="B315" s="746" t="s">
        <v>631</v>
      </c>
      <c r="C315" s="748"/>
      <c r="D315" s="745"/>
      <c r="E315" s="745"/>
      <c r="F315" s="745"/>
    </row>
    <row r="316" spans="2:6" ht="19.5" thickBot="1">
      <c r="B316" s="746" t="s">
        <v>632</v>
      </c>
      <c r="C316" s="748"/>
      <c r="D316" s="745"/>
      <c r="E316" s="745"/>
      <c r="F316" s="745"/>
    </row>
    <row r="317" spans="2:6" ht="19.5" thickBot="1">
      <c r="B317" s="752" t="s">
        <v>25</v>
      </c>
      <c r="C317" s="748">
        <f>C307+C312</f>
        <v>0</v>
      </c>
      <c r="D317" s="748">
        <f t="shared" ref="D317:F317" si="41">D307+D312</f>
        <v>0</v>
      </c>
      <c r="E317" s="748">
        <f t="shared" si="41"/>
        <v>0</v>
      </c>
      <c r="F317" s="748">
        <f t="shared" si="41"/>
        <v>0</v>
      </c>
    </row>
    <row r="318" spans="2:6" ht="25.5" customHeight="1" thickBot="1">
      <c r="B318" s="767" t="s">
        <v>827</v>
      </c>
      <c r="C318" s="2925"/>
      <c r="D318" s="2923"/>
      <c r="E318" s="2923"/>
      <c r="F318" s="2924"/>
    </row>
    <row r="319" spans="2:6" ht="38.25" thickBot="1">
      <c r="B319" s="738" t="s">
        <v>700</v>
      </c>
      <c r="C319" s="763"/>
      <c r="D319" s="764" t="s">
        <v>624</v>
      </c>
      <c r="E319" s="765"/>
      <c r="F319" s="766"/>
    </row>
    <row r="320" spans="2:6" ht="17.25" customHeight="1" thickBot="1">
      <c r="B320" s="739" t="s">
        <v>599</v>
      </c>
      <c r="C320" s="2879"/>
      <c r="D320" s="2880"/>
      <c r="E320" s="2880"/>
      <c r="F320" s="2881"/>
    </row>
    <row r="321" spans="2:6" ht="19.5" thickBot="1">
      <c r="B321" s="739" t="s">
        <v>21</v>
      </c>
      <c r="C321" s="2907"/>
      <c r="D321" s="2908"/>
      <c r="E321" s="2908"/>
      <c r="F321" s="2909"/>
    </row>
    <row r="322" spans="2:6" ht="12.75" customHeight="1">
      <c r="B322" s="2897"/>
      <c r="C322" s="740">
        <v>2023</v>
      </c>
      <c r="D322" s="740">
        <v>2024</v>
      </c>
      <c r="E322" s="740">
        <v>2025</v>
      </c>
      <c r="F322" s="740">
        <v>2026</v>
      </c>
    </row>
    <row r="323" spans="2:6" ht="18.75" customHeight="1" thickBot="1">
      <c r="B323" s="2898"/>
      <c r="C323" s="741" t="s">
        <v>22</v>
      </c>
      <c r="D323" s="741" t="s">
        <v>23</v>
      </c>
      <c r="E323" s="741" t="s">
        <v>23</v>
      </c>
      <c r="F323" s="741" t="s">
        <v>23</v>
      </c>
    </row>
    <row r="324" spans="2:6" ht="19.5" thickBot="1">
      <c r="B324" s="739" t="s">
        <v>33</v>
      </c>
      <c r="C324" s="739"/>
      <c r="D324" s="739"/>
      <c r="E324" s="739"/>
      <c r="F324" s="739"/>
    </row>
    <row r="325" spans="2:6" ht="19.5" thickBot="1">
      <c r="B325" s="739" t="s">
        <v>602</v>
      </c>
      <c r="C325" s="742">
        <f>C343</f>
        <v>0</v>
      </c>
      <c r="D325" s="742">
        <f t="shared" ref="D325:F325" si="42">D343</f>
        <v>0</v>
      </c>
      <c r="E325" s="742">
        <f t="shared" si="42"/>
        <v>0</v>
      </c>
      <c r="F325" s="742">
        <f t="shared" si="42"/>
        <v>0</v>
      </c>
    </row>
    <row r="326" spans="2:6" ht="19.5" thickBot="1">
      <c r="B326" s="739" t="s">
        <v>603</v>
      </c>
      <c r="C326" s="742">
        <v>0</v>
      </c>
      <c r="D326" s="742">
        <v>0</v>
      </c>
      <c r="E326" s="742">
        <v>0</v>
      </c>
      <c r="F326" s="742">
        <v>0</v>
      </c>
    </row>
    <row r="327" spans="2:6" ht="19.5" thickBot="1">
      <c r="B327" s="739" t="s">
        <v>604</v>
      </c>
      <c r="C327" s="731" t="s">
        <v>627</v>
      </c>
      <c r="D327" s="742">
        <v>0</v>
      </c>
      <c r="E327" s="742">
        <v>0</v>
      </c>
      <c r="F327" s="742">
        <v>0</v>
      </c>
    </row>
    <row r="328" spans="2:6" ht="19.5" thickBot="1">
      <c r="B328" s="739" t="s">
        <v>605</v>
      </c>
      <c r="C328" s="731" t="s">
        <v>627</v>
      </c>
      <c r="D328" s="742">
        <v>0</v>
      </c>
      <c r="E328" s="742">
        <v>0</v>
      </c>
      <c r="F328" s="742">
        <v>0</v>
      </c>
    </row>
    <row r="329" spans="2:6" ht="19.5" thickBot="1">
      <c r="B329" s="739" t="s">
        <v>47</v>
      </c>
      <c r="C329" s="731" t="s">
        <v>627</v>
      </c>
      <c r="D329" s="742">
        <v>0</v>
      </c>
      <c r="E329" s="742">
        <v>0</v>
      </c>
      <c r="F329" s="742">
        <v>0</v>
      </c>
    </row>
    <row r="330" spans="2:6" ht="19.5" thickBot="1">
      <c r="B330" s="2910" t="s">
        <v>1113</v>
      </c>
      <c r="C330" s="2911"/>
      <c r="D330" s="2911"/>
      <c r="E330" s="2911"/>
      <c r="F330" s="2912"/>
    </row>
    <row r="331" spans="2:6" ht="12.75" customHeight="1">
      <c r="B331" s="2897"/>
      <c r="C331" s="740">
        <v>2023</v>
      </c>
      <c r="D331" s="740">
        <v>2024</v>
      </c>
      <c r="E331" s="740">
        <v>2025</v>
      </c>
      <c r="F331" s="740">
        <v>2026</v>
      </c>
    </row>
    <row r="332" spans="2:6" ht="15" customHeight="1" thickBot="1">
      <c r="B332" s="2898"/>
      <c r="C332" s="741" t="s">
        <v>22</v>
      </c>
      <c r="D332" s="741" t="s">
        <v>23</v>
      </c>
      <c r="E332" s="741" t="s">
        <v>23</v>
      </c>
      <c r="F332" s="741" t="s">
        <v>23</v>
      </c>
    </row>
    <row r="333" spans="2:6" ht="21.75" customHeight="1" thickBot="1">
      <c r="B333" s="744" t="s">
        <v>629</v>
      </c>
      <c r="C333" s="745">
        <f>C334+C335+C336+C337</f>
        <v>0</v>
      </c>
      <c r="D333" s="745">
        <f t="shared" ref="D333:F333" si="43">D334+D335+D336+D337</f>
        <v>0</v>
      </c>
      <c r="E333" s="745">
        <f t="shared" si="43"/>
        <v>0</v>
      </c>
      <c r="F333" s="745">
        <f t="shared" si="43"/>
        <v>0</v>
      </c>
    </row>
    <row r="334" spans="2:6" ht="19.5" thickBot="1">
      <c r="B334" s="746" t="s">
        <v>608</v>
      </c>
      <c r="C334" s="745"/>
      <c r="D334" s="745"/>
      <c r="E334" s="745"/>
      <c r="F334" s="745"/>
    </row>
    <row r="335" spans="2:6" ht="19.5" thickBot="1">
      <c r="B335" s="746" t="s">
        <v>673</v>
      </c>
      <c r="C335" s="745"/>
      <c r="D335" s="745"/>
      <c r="E335" s="745"/>
      <c r="F335" s="745"/>
    </row>
    <row r="336" spans="2:6" ht="19.5" thickBot="1">
      <c r="B336" s="746" t="s">
        <v>631</v>
      </c>
      <c r="C336" s="745"/>
      <c r="D336" s="745"/>
      <c r="E336" s="745"/>
      <c r="F336" s="745"/>
    </row>
    <row r="337" spans="2:6" ht="19.5" thickBot="1">
      <c r="B337" s="746" t="s">
        <v>632</v>
      </c>
      <c r="C337" s="745"/>
      <c r="D337" s="745"/>
      <c r="E337" s="745"/>
      <c r="F337" s="745"/>
    </row>
    <row r="338" spans="2:6" ht="19.5" thickBot="1">
      <c r="B338" s="744" t="s">
        <v>633</v>
      </c>
      <c r="C338" s="748">
        <f>C339+C340+C341+C342</f>
        <v>0</v>
      </c>
      <c r="D338" s="748">
        <f t="shared" ref="D338:F338" si="44">D339+D340+D341+D342</f>
        <v>0</v>
      </c>
      <c r="E338" s="748">
        <f t="shared" si="44"/>
        <v>0</v>
      </c>
      <c r="F338" s="748">
        <f t="shared" si="44"/>
        <v>0</v>
      </c>
    </row>
    <row r="339" spans="2:6" ht="19.5" thickBot="1">
      <c r="B339" s="746" t="s">
        <v>608</v>
      </c>
      <c r="C339" s="748"/>
      <c r="D339" s="748"/>
      <c r="E339" s="748"/>
      <c r="F339" s="748"/>
    </row>
    <row r="340" spans="2:6" ht="19.5" thickBot="1">
      <c r="B340" s="746" t="s">
        <v>673</v>
      </c>
      <c r="C340" s="748"/>
      <c r="D340" s="748"/>
      <c r="E340" s="748"/>
      <c r="F340" s="748"/>
    </row>
    <row r="341" spans="2:6" ht="19.5" thickBot="1">
      <c r="B341" s="746" t="s">
        <v>631</v>
      </c>
      <c r="C341" s="748"/>
      <c r="D341" s="748"/>
      <c r="E341" s="748"/>
      <c r="F341" s="748"/>
    </row>
    <row r="342" spans="2:6" ht="19.5" thickBot="1">
      <c r="B342" s="746" t="s">
        <v>632</v>
      </c>
      <c r="C342" s="748"/>
      <c r="D342" s="748"/>
      <c r="E342" s="748"/>
      <c r="F342" s="748"/>
    </row>
    <row r="343" spans="2:6" ht="19.5" thickBot="1">
      <c r="B343" s="752" t="s">
        <v>727</v>
      </c>
      <c r="C343" s="748">
        <f>C333+C338</f>
        <v>0</v>
      </c>
      <c r="D343" s="748">
        <f t="shared" ref="D343:F343" si="45">D333+D338</f>
        <v>0</v>
      </c>
      <c r="E343" s="748">
        <f t="shared" si="45"/>
        <v>0</v>
      </c>
      <c r="F343" s="748">
        <f t="shared" si="45"/>
        <v>0</v>
      </c>
    </row>
    <row r="344" spans="2:6" ht="19.5" thickBot="1">
      <c r="B344" s="768"/>
      <c r="C344" s="769"/>
      <c r="D344" s="769"/>
      <c r="E344" s="769"/>
      <c r="F344" s="769"/>
    </row>
    <row r="345" spans="2:6" ht="45.75" customHeight="1" thickBot="1">
      <c r="B345" s="735" t="s">
        <v>634</v>
      </c>
      <c r="C345" s="770">
        <f>+C220+C144+C66+C29+C169+C103+C325+C299+C274+C249+C194</f>
        <v>60481</v>
      </c>
      <c r="D345" s="770">
        <f>+D220+D144+D66+D29+D169+D103+D325+D299+D274+D249+D194</f>
        <v>67781</v>
      </c>
      <c r="E345" s="770">
        <f>+E220+E144+E66+E29+E169+E103+E325+E299+E274+E249+E194</f>
        <v>67781</v>
      </c>
      <c r="F345" s="770">
        <f>+F220+F144+F66+F29+F169+F103+F325+F299+F274+F249+F194</f>
        <v>67781</v>
      </c>
    </row>
    <row r="346" spans="2:6" ht="38.25" thickBot="1">
      <c r="B346" s="735" t="s">
        <v>635</v>
      </c>
      <c r="C346" s="770">
        <f>+C238+C212+C132+C95+C58+C343+C317+C292+C267+C187+C162</f>
        <v>60481</v>
      </c>
      <c r="D346" s="770">
        <f>+D238+D212+D132+D95+D58+D343+D317+D292+D267+D187+D162</f>
        <v>67781</v>
      </c>
      <c r="E346" s="770">
        <f>+E238+E212+E132+E95+E58+E343+E317+E292+E267+E187+E162</f>
        <v>67781</v>
      </c>
      <c r="F346" s="770">
        <f>+F238+F212+F132+F95+F58+F343+F317+F292+F267+F187+F162</f>
        <v>67781</v>
      </c>
    </row>
    <row r="347" spans="2:6" ht="20.25" customHeight="1" thickBot="1">
      <c r="B347" s="744" t="s">
        <v>607</v>
      </c>
      <c r="C347" s="771">
        <f>C348+C349</f>
        <v>36922</v>
      </c>
      <c r="D347" s="771">
        <f t="shared" ref="D347:F347" si="46">D348+D349</f>
        <v>44472</v>
      </c>
      <c r="E347" s="771">
        <f t="shared" si="46"/>
        <v>44472</v>
      </c>
      <c r="F347" s="771">
        <f t="shared" si="46"/>
        <v>44472</v>
      </c>
    </row>
    <row r="348" spans="2:6" ht="20.25" customHeight="1" thickBot="1">
      <c r="B348" s="746" t="s">
        <v>608</v>
      </c>
      <c r="C348" s="748">
        <f t="shared" ref="C348:F349" si="47">C38+C75+C112</f>
        <v>36922</v>
      </c>
      <c r="D348" s="748">
        <f t="shared" si="47"/>
        <v>44472</v>
      </c>
      <c r="E348" s="748">
        <f t="shared" si="47"/>
        <v>44472</v>
      </c>
      <c r="F348" s="748">
        <f t="shared" si="47"/>
        <v>44472</v>
      </c>
    </row>
    <row r="349" spans="2:6" ht="20.25" customHeight="1" thickBot="1">
      <c r="B349" s="746" t="s">
        <v>636</v>
      </c>
      <c r="C349" s="748">
        <f t="shared" si="47"/>
        <v>0</v>
      </c>
      <c r="D349" s="748">
        <f t="shared" si="47"/>
        <v>0</v>
      </c>
      <c r="E349" s="748">
        <f t="shared" si="47"/>
        <v>0</v>
      </c>
      <c r="F349" s="748">
        <f t="shared" si="47"/>
        <v>0</v>
      </c>
    </row>
    <row r="350" spans="2:6" ht="20.25" customHeight="1" thickBot="1">
      <c r="B350" s="744" t="s">
        <v>610</v>
      </c>
      <c r="C350" s="771">
        <f>C351+C352</f>
        <v>6799</v>
      </c>
      <c r="D350" s="771">
        <f t="shared" ref="D350:F350" si="48">D351+D352</f>
        <v>6699</v>
      </c>
      <c r="E350" s="771">
        <f t="shared" si="48"/>
        <v>6699</v>
      </c>
      <c r="F350" s="771">
        <f t="shared" si="48"/>
        <v>6699</v>
      </c>
    </row>
    <row r="351" spans="2:6" ht="20.25" customHeight="1" thickBot="1">
      <c r="B351" s="746" t="s">
        <v>608</v>
      </c>
      <c r="C351" s="745">
        <f>C41+C78+C115</f>
        <v>6799</v>
      </c>
      <c r="D351" s="745">
        <f>D41+D78+D115</f>
        <v>6699</v>
      </c>
      <c r="E351" s="745">
        <f>E41+E78+E115</f>
        <v>6699</v>
      </c>
      <c r="F351" s="745">
        <f>F41+F78+F115</f>
        <v>6699</v>
      </c>
    </row>
    <row r="352" spans="2:6" ht="20.25" customHeight="1" thickBot="1">
      <c r="B352" s="746" t="s">
        <v>636</v>
      </c>
      <c r="C352" s="748">
        <f>C42+C79+C113</f>
        <v>0</v>
      </c>
      <c r="D352" s="748">
        <f>D42+D79+D113</f>
        <v>0</v>
      </c>
      <c r="E352" s="748">
        <f>E42+E79+E113</f>
        <v>0</v>
      </c>
      <c r="F352" s="748">
        <f>F42+F79+F113</f>
        <v>0</v>
      </c>
    </row>
    <row r="353" spans="2:6" ht="20.25" customHeight="1" thickBot="1">
      <c r="B353" s="744" t="s">
        <v>611</v>
      </c>
      <c r="C353" s="771">
        <f>C354+C355</f>
        <v>16760</v>
      </c>
      <c r="D353" s="771">
        <f t="shared" ref="D353:F353" si="49">D354+D355</f>
        <v>16610</v>
      </c>
      <c r="E353" s="771">
        <f t="shared" si="49"/>
        <v>16610</v>
      </c>
      <c r="F353" s="771">
        <f t="shared" si="49"/>
        <v>16610</v>
      </c>
    </row>
    <row r="354" spans="2:6" ht="20.25" customHeight="1" thickBot="1">
      <c r="B354" s="746" t="s">
        <v>608</v>
      </c>
      <c r="C354" s="748">
        <f t="shared" ref="C354:F355" si="50">C44+C81+C118</f>
        <v>16760</v>
      </c>
      <c r="D354" s="748">
        <f t="shared" si="50"/>
        <v>16610</v>
      </c>
      <c r="E354" s="748">
        <f t="shared" si="50"/>
        <v>16610</v>
      </c>
      <c r="F354" s="748">
        <f t="shared" si="50"/>
        <v>16610</v>
      </c>
    </row>
    <row r="355" spans="2:6" ht="19.5" thickBot="1">
      <c r="B355" s="746" t="s">
        <v>636</v>
      </c>
      <c r="C355" s="748">
        <f t="shared" si="50"/>
        <v>0</v>
      </c>
      <c r="D355" s="748">
        <f t="shared" si="50"/>
        <v>0</v>
      </c>
      <c r="E355" s="748">
        <f t="shared" si="50"/>
        <v>0</v>
      </c>
      <c r="F355" s="748">
        <f t="shared" si="50"/>
        <v>0</v>
      </c>
    </row>
    <row r="356" spans="2:6" ht="19.5" thickBot="1">
      <c r="B356" s="744" t="s">
        <v>612</v>
      </c>
      <c r="C356" s="771">
        <f>C357+C358</f>
        <v>0</v>
      </c>
      <c r="D356" s="771">
        <f t="shared" ref="D356:F356" si="51">D357+D358</f>
        <v>0</v>
      </c>
      <c r="E356" s="771">
        <f t="shared" si="51"/>
        <v>0</v>
      </c>
      <c r="F356" s="771">
        <f t="shared" si="51"/>
        <v>0</v>
      </c>
    </row>
    <row r="357" spans="2:6" ht="19.5" thickBot="1">
      <c r="B357" s="746" t="s">
        <v>608</v>
      </c>
      <c r="C357" s="745">
        <f t="shared" ref="C357:F358" si="52">C47+C84+C121</f>
        <v>0</v>
      </c>
      <c r="D357" s="745">
        <f t="shared" si="52"/>
        <v>0</v>
      </c>
      <c r="E357" s="745">
        <f t="shared" si="52"/>
        <v>0</v>
      </c>
      <c r="F357" s="745">
        <f t="shared" si="52"/>
        <v>0</v>
      </c>
    </row>
    <row r="358" spans="2:6" ht="19.5" thickBot="1">
      <c r="B358" s="746" t="s">
        <v>636</v>
      </c>
      <c r="C358" s="748">
        <f t="shared" si="52"/>
        <v>0</v>
      </c>
      <c r="D358" s="748">
        <f t="shared" si="52"/>
        <v>0</v>
      </c>
      <c r="E358" s="748">
        <f t="shared" si="52"/>
        <v>0</v>
      </c>
      <c r="F358" s="748">
        <f t="shared" si="52"/>
        <v>0</v>
      </c>
    </row>
    <row r="359" spans="2:6" ht="19.5" thickBot="1">
      <c r="B359" s="744" t="s">
        <v>613</v>
      </c>
      <c r="C359" s="771">
        <f>C360+C361</f>
        <v>0</v>
      </c>
      <c r="D359" s="771">
        <f t="shared" ref="D359:F359" si="53">D360+D361</f>
        <v>0</v>
      </c>
      <c r="E359" s="771">
        <f t="shared" si="53"/>
        <v>0</v>
      </c>
      <c r="F359" s="771">
        <f t="shared" si="53"/>
        <v>0</v>
      </c>
    </row>
    <row r="360" spans="2:6" ht="19.5" thickBot="1">
      <c r="B360" s="746" t="s">
        <v>608</v>
      </c>
      <c r="C360" s="745">
        <f t="shared" ref="C360:F361" si="54">C50+C87+C124</f>
        <v>0</v>
      </c>
      <c r="D360" s="745">
        <f t="shared" si="54"/>
        <v>0</v>
      </c>
      <c r="E360" s="745">
        <f t="shared" si="54"/>
        <v>0</v>
      </c>
      <c r="F360" s="745">
        <f t="shared" si="54"/>
        <v>0</v>
      </c>
    </row>
    <row r="361" spans="2:6" ht="19.5" thickBot="1">
      <c r="B361" s="746" t="s">
        <v>636</v>
      </c>
      <c r="C361" s="748">
        <f t="shared" si="54"/>
        <v>0</v>
      </c>
      <c r="D361" s="748">
        <f t="shared" si="54"/>
        <v>0</v>
      </c>
      <c r="E361" s="748">
        <f t="shared" si="54"/>
        <v>0</v>
      </c>
      <c r="F361" s="748">
        <f t="shared" si="54"/>
        <v>0</v>
      </c>
    </row>
    <row r="362" spans="2:6" ht="19.5" thickBot="1">
      <c r="B362" s="744" t="s">
        <v>614</v>
      </c>
      <c r="C362" s="771">
        <f>C363+C364</f>
        <v>0</v>
      </c>
      <c r="D362" s="771">
        <f>D363+D364</f>
        <v>0</v>
      </c>
      <c r="E362" s="771">
        <f t="shared" ref="E362:F362" si="55">E363+E364</f>
        <v>0</v>
      </c>
      <c r="F362" s="771">
        <f t="shared" si="55"/>
        <v>0</v>
      </c>
    </row>
    <row r="363" spans="2:6" ht="19.5" thickBot="1">
      <c r="B363" s="746" t="s">
        <v>608</v>
      </c>
      <c r="C363" s="745">
        <f t="shared" ref="C363:F364" si="56">C53+C90+C127</f>
        <v>0</v>
      </c>
      <c r="D363" s="745">
        <f t="shared" si="56"/>
        <v>0</v>
      </c>
      <c r="E363" s="745">
        <f t="shared" si="56"/>
        <v>0</v>
      </c>
      <c r="F363" s="745">
        <f t="shared" si="56"/>
        <v>0</v>
      </c>
    </row>
    <row r="364" spans="2:6" ht="19.5" thickBot="1">
      <c r="B364" s="746" t="s">
        <v>636</v>
      </c>
      <c r="C364" s="748">
        <f t="shared" si="56"/>
        <v>0</v>
      </c>
      <c r="D364" s="748">
        <f t="shared" si="56"/>
        <v>0</v>
      </c>
      <c r="E364" s="748">
        <f t="shared" si="56"/>
        <v>0</v>
      </c>
      <c r="F364" s="748">
        <f t="shared" si="56"/>
        <v>0</v>
      </c>
    </row>
    <row r="365" spans="2:6" ht="19.5" thickBot="1">
      <c r="B365" s="744" t="s">
        <v>615</v>
      </c>
      <c r="C365" s="771">
        <f>C92+C55</f>
        <v>0</v>
      </c>
      <c r="D365" s="771">
        <f>D92+D55</f>
        <v>0</v>
      </c>
      <c r="E365" s="771">
        <f>E92+E55</f>
        <v>0</v>
      </c>
      <c r="F365" s="771">
        <f>F92+F55</f>
        <v>0</v>
      </c>
    </row>
    <row r="366" spans="2:6" ht="19.5" thickBot="1">
      <c r="B366" s="746" t="s">
        <v>608</v>
      </c>
      <c r="C366" s="745">
        <f t="shared" ref="C366:F367" si="57">C56+C93+C130</f>
        <v>0</v>
      </c>
      <c r="D366" s="745">
        <f t="shared" si="57"/>
        <v>0</v>
      </c>
      <c r="E366" s="745">
        <f t="shared" si="57"/>
        <v>0</v>
      </c>
      <c r="F366" s="745">
        <f t="shared" si="57"/>
        <v>0</v>
      </c>
    </row>
    <row r="367" spans="2:6" ht="19.5" thickBot="1">
      <c r="B367" s="746" t="s">
        <v>636</v>
      </c>
      <c r="C367" s="748">
        <f t="shared" si="57"/>
        <v>0</v>
      </c>
      <c r="D367" s="748">
        <f t="shared" si="57"/>
        <v>0</v>
      </c>
      <c r="E367" s="748">
        <f t="shared" si="57"/>
        <v>0</v>
      </c>
      <c r="F367" s="748">
        <f t="shared" si="57"/>
        <v>0</v>
      </c>
    </row>
    <row r="368" spans="2:6" ht="19.5" thickBot="1">
      <c r="B368" s="744" t="s">
        <v>637</v>
      </c>
      <c r="C368" s="771">
        <f>C369+C370+C371+C372</f>
        <v>0</v>
      </c>
      <c r="D368" s="771">
        <f t="shared" ref="D368:F368" si="58">D369+D370+D371+D372</f>
        <v>0</v>
      </c>
      <c r="E368" s="771">
        <f t="shared" si="58"/>
        <v>0</v>
      </c>
      <c r="F368" s="771">
        <f t="shared" si="58"/>
        <v>0</v>
      </c>
    </row>
    <row r="369" spans="2:6" ht="19.5" thickBot="1">
      <c r="B369" s="746" t="s">
        <v>608</v>
      </c>
      <c r="C369" s="745">
        <f t="shared" ref="C369:F372" si="59">C153+C178+C203+C229+C258+C283+C308+C334</f>
        <v>0</v>
      </c>
      <c r="D369" s="745">
        <f t="shared" si="59"/>
        <v>0</v>
      </c>
      <c r="E369" s="745">
        <f t="shared" si="59"/>
        <v>0</v>
      </c>
      <c r="F369" s="745">
        <f t="shared" si="59"/>
        <v>0</v>
      </c>
    </row>
    <row r="370" spans="2:6" ht="19.5" thickBot="1">
      <c r="B370" s="746" t="s">
        <v>630</v>
      </c>
      <c r="C370" s="745">
        <f t="shared" si="59"/>
        <v>0</v>
      </c>
      <c r="D370" s="745">
        <f t="shared" si="59"/>
        <v>0</v>
      </c>
      <c r="E370" s="745">
        <f t="shared" si="59"/>
        <v>0</v>
      </c>
      <c r="F370" s="745">
        <f t="shared" si="59"/>
        <v>0</v>
      </c>
    </row>
    <row r="371" spans="2:6" ht="19.5" thickBot="1">
      <c r="B371" s="746" t="s">
        <v>631</v>
      </c>
      <c r="C371" s="745">
        <f t="shared" si="59"/>
        <v>0</v>
      </c>
      <c r="D371" s="745">
        <f t="shared" si="59"/>
        <v>0</v>
      </c>
      <c r="E371" s="745">
        <f t="shared" si="59"/>
        <v>0</v>
      </c>
      <c r="F371" s="745">
        <f t="shared" si="59"/>
        <v>0</v>
      </c>
    </row>
    <row r="372" spans="2:6" ht="19.5" thickBot="1">
      <c r="B372" s="746" t="s">
        <v>632</v>
      </c>
      <c r="C372" s="745">
        <f t="shared" si="59"/>
        <v>0</v>
      </c>
      <c r="D372" s="745">
        <f t="shared" si="59"/>
        <v>0</v>
      </c>
      <c r="E372" s="745">
        <f t="shared" si="59"/>
        <v>0</v>
      </c>
      <c r="F372" s="745">
        <f t="shared" si="59"/>
        <v>0</v>
      </c>
    </row>
    <row r="373" spans="2:6" ht="18.75" customHeight="1" thickBot="1">
      <c r="B373" s="744" t="s">
        <v>638</v>
      </c>
      <c r="C373" s="771">
        <f>C374+C375+C376+C377</f>
        <v>0</v>
      </c>
      <c r="D373" s="771">
        <f t="shared" ref="D373:F373" si="60">D374+D375+D376+D377</f>
        <v>0</v>
      </c>
      <c r="E373" s="771">
        <f t="shared" si="60"/>
        <v>0</v>
      </c>
      <c r="F373" s="771">
        <f t="shared" si="60"/>
        <v>0</v>
      </c>
    </row>
    <row r="374" spans="2:6" ht="18.75" customHeight="1" thickBot="1">
      <c r="B374" s="746" t="s">
        <v>608</v>
      </c>
      <c r="C374" s="745">
        <f t="shared" ref="C374:F377" si="61">C158+C183+C208+C234+C263+C288+C313+C339</f>
        <v>0</v>
      </c>
      <c r="D374" s="745">
        <f t="shared" si="61"/>
        <v>0</v>
      </c>
      <c r="E374" s="745">
        <f t="shared" si="61"/>
        <v>0</v>
      </c>
      <c r="F374" s="745">
        <f t="shared" si="61"/>
        <v>0</v>
      </c>
    </row>
    <row r="375" spans="2:6" ht="19.5" thickBot="1">
      <c r="B375" s="746" t="s">
        <v>630</v>
      </c>
      <c r="C375" s="745">
        <f t="shared" si="61"/>
        <v>0</v>
      </c>
      <c r="D375" s="745">
        <f t="shared" si="61"/>
        <v>0</v>
      </c>
      <c r="E375" s="745">
        <f t="shared" si="61"/>
        <v>0</v>
      </c>
      <c r="F375" s="745">
        <f t="shared" si="61"/>
        <v>0</v>
      </c>
    </row>
    <row r="376" spans="2:6" ht="19.5" thickBot="1">
      <c r="B376" s="746" t="s">
        <v>631</v>
      </c>
      <c r="C376" s="745">
        <f t="shared" si="61"/>
        <v>0</v>
      </c>
      <c r="D376" s="745">
        <f t="shared" si="61"/>
        <v>0</v>
      </c>
      <c r="E376" s="745">
        <f t="shared" si="61"/>
        <v>0</v>
      </c>
      <c r="F376" s="745">
        <f t="shared" si="61"/>
        <v>0</v>
      </c>
    </row>
    <row r="377" spans="2:6" ht="19.5" thickBot="1">
      <c r="B377" s="746" t="s">
        <v>632</v>
      </c>
      <c r="C377" s="745">
        <f t="shared" si="61"/>
        <v>0</v>
      </c>
      <c r="D377" s="745">
        <f t="shared" si="61"/>
        <v>0</v>
      </c>
      <c r="E377" s="745">
        <f t="shared" si="61"/>
        <v>0</v>
      </c>
      <c r="F377" s="745">
        <f t="shared" si="61"/>
        <v>0</v>
      </c>
    </row>
    <row r="378" spans="2:6" ht="19.5" thickBot="1">
      <c r="B378" s="753" t="s">
        <v>617</v>
      </c>
      <c r="C378" s="754">
        <f>IF(C346-C345=0,0,"Error")</f>
        <v>0</v>
      </c>
      <c r="D378" s="754">
        <f>IF(D346-D345=0,0,"Error")</f>
        <v>0</v>
      </c>
      <c r="E378" s="754">
        <f>IF(E346-E345=0,0,"Error")</f>
        <v>0</v>
      </c>
      <c r="F378" s="754">
        <f>IF(F346-F345=0,0,"Error")</f>
        <v>0</v>
      </c>
    </row>
    <row r="379" spans="2:6" ht="18.75">
      <c r="B379" s="772"/>
      <c r="C379" s="773"/>
      <c r="D379" s="773"/>
      <c r="E379" s="773"/>
      <c r="F379" s="773"/>
    </row>
  </sheetData>
  <mergeCells count="84">
    <mergeCell ref="B331:B332"/>
    <mergeCell ref="B280:B281"/>
    <mergeCell ref="C294:F294"/>
    <mergeCell ref="C295:F295"/>
    <mergeCell ref="B296:B297"/>
    <mergeCell ref="B304:F304"/>
    <mergeCell ref="B305:B306"/>
    <mergeCell ref="C318:F318"/>
    <mergeCell ref="C320:F320"/>
    <mergeCell ref="C321:F321"/>
    <mergeCell ref="B322:B323"/>
    <mergeCell ref="B330:F330"/>
    <mergeCell ref="B279:F279"/>
    <mergeCell ref="E242:F242"/>
    <mergeCell ref="C243:F243"/>
    <mergeCell ref="C244:F244"/>
    <mergeCell ref="C245:F245"/>
    <mergeCell ref="B246:B247"/>
    <mergeCell ref="B254:F254"/>
    <mergeCell ref="B255:B256"/>
    <mergeCell ref="E268:F268"/>
    <mergeCell ref="C269:F269"/>
    <mergeCell ref="C270:F270"/>
    <mergeCell ref="B271:B272"/>
    <mergeCell ref="C241:F241"/>
    <mergeCell ref="B191:B192"/>
    <mergeCell ref="B199:F199"/>
    <mergeCell ref="B200:B201"/>
    <mergeCell ref="C213:F213"/>
    <mergeCell ref="C215:F215"/>
    <mergeCell ref="C216:F216"/>
    <mergeCell ref="B217:B218"/>
    <mergeCell ref="B225:F225"/>
    <mergeCell ref="B226:B227"/>
    <mergeCell ref="B239:F239"/>
    <mergeCell ref="B240:F240"/>
    <mergeCell ref="C190:F190"/>
    <mergeCell ref="C140:F140"/>
    <mergeCell ref="B141:B142"/>
    <mergeCell ref="B149:F149"/>
    <mergeCell ref="B150:B151"/>
    <mergeCell ref="E163:F163"/>
    <mergeCell ref="C164:F164"/>
    <mergeCell ref="C165:F165"/>
    <mergeCell ref="B166:B167"/>
    <mergeCell ref="B174:F174"/>
    <mergeCell ref="B175:B176"/>
    <mergeCell ref="C189:F189"/>
    <mergeCell ref="C139:F139"/>
    <mergeCell ref="C97:F97"/>
    <mergeCell ref="C98:F98"/>
    <mergeCell ref="C99:F99"/>
    <mergeCell ref="B100:B101"/>
    <mergeCell ref="B108:F108"/>
    <mergeCell ref="B109:B110"/>
    <mergeCell ref="B134:F134"/>
    <mergeCell ref="B135:F135"/>
    <mergeCell ref="C136:F136"/>
    <mergeCell ref="E137:F137"/>
    <mergeCell ref="C138:F138"/>
    <mergeCell ref="B72:B73"/>
    <mergeCell ref="C23:F23"/>
    <mergeCell ref="C24:F24"/>
    <mergeCell ref="C25:F25"/>
    <mergeCell ref="B26:B27"/>
    <mergeCell ref="B34:F34"/>
    <mergeCell ref="B35:B36"/>
    <mergeCell ref="C60:F60"/>
    <mergeCell ref="C61:F61"/>
    <mergeCell ref="C62:F62"/>
    <mergeCell ref="B63:B64"/>
    <mergeCell ref="B71:F71"/>
    <mergeCell ref="B22:F22"/>
    <mergeCell ref="B3:F3"/>
    <mergeCell ref="C5:F5"/>
    <mergeCell ref="C6:F6"/>
    <mergeCell ref="C7:F7"/>
    <mergeCell ref="B8:F8"/>
    <mergeCell ref="B9:F11"/>
    <mergeCell ref="C12:F12"/>
    <mergeCell ref="B13:B14"/>
    <mergeCell ref="C17:F17"/>
    <mergeCell ref="B18:F18"/>
    <mergeCell ref="B21:F21"/>
  </mergeCells>
  <pageMargins left="0.34" right="0.31" top="0.56999999999999995" bottom="0.28999999999999998" header="0.3" footer="0.3"/>
  <pageSetup scale="42" fitToHeight="0" orientation="portrait" r:id="rId1"/>
  <rowBreaks count="4" manualBreakCount="4">
    <brk id="133" max="5" man="1"/>
    <brk id="213" max="5" man="1"/>
    <brk id="292" max="5" man="1"/>
    <brk id="347" max="5" man="1"/>
  </rowBreaks>
  <colBreaks count="1" manualBreakCount="1">
    <brk id="6" max="383"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5"/>
  <sheetViews>
    <sheetView view="pageBreakPreview" topLeftCell="A300" zoomScale="77" zoomScaleNormal="160" zoomScaleSheetLayoutView="77" workbookViewId="0">
      <selection activeCell="G379" sqref="G379"/>
    </sheetView>
  </sheetViews>
  <sheetFormatPr defaultColWidth="9.125" defaultRowHeight="14.25"/>
  <cols>
    <col min="1" max="1" width="7.875" style="849" customWidth="1"/>
    <col min="2" max="2" width="27.875" style="849" customWidth="1"/>
    <col min="3" max="3" width="17.625" style="849" customWidth="1"/>
    <col min="4" max="4" width="11" style="849" customWidth="1"/>
    <col min="5" max="5" width="11.75" style="849" customWidth="1"/>
    <col min="6" max="6" width="15" style="849" customWidth="1"/>
    <col min="7" max="7" width="10.75" style="849" customWidth="1"/>
    <col min="8" max="16384" width="9.125" style="849"/>
  </cols>
  <sheetData>
    <row r="1" spans="1:7" ht="10.5" customHeight="1"/>
    <row r="2" spans="1:7" ht="18" customHeight="1">
      <c r="A2" s="2934" t="s">
        <v>576</v>
      </c>
      <c r="B2" s="2934"/>
      <c r="C2" s="2934"/>
      <c r="D2" s="2934"/>
      <c r="E2" s="2934"/>
      <c r="F2" s="2934"/>
      <c r="G2" s="2934"/>
    </row>
    <row r="3" spans="1:7" ht="18" customHeight="1">
      <c r="A3" s="850"/>
      <c r="B3" s="2935" t="s">
        <v>577</v>
      </c>
      <c r="C3" s="2935"/>
      <c r="D3" s="2935"/>
      <c r="E3" s="2935"/>
      <c r="F3" s="2935"/>
      <c r="G3" s="850"/>
    </row>
    <row r="4" spans="1:7" ht="8.25" customHeight="1" thickBot="1"/>
    <row r="5" spans="1:7" ht="30" customHeight="1" thickBot="1">
      <c r="B5" s="851" t="s">
        <v>6</v>
      </c>
      <c r="C5" s="2936" t="s">
        <v>1194</v>
      </c>
      <c r="D5" s="2936"/>
      <c r="E5" s="2936"/>
      <c r="F5" s="2936"/>
    </row>
    <row r="6" spans="1:7" ht="18" customHeight="1" thickBot="1">
      <c r="B6" s="851" t="s">
        <v>8</v>
      </c>
      <c r="C6" s="2937" t="s">
        <v>1093</v>
      </c>
      <c r="D6" s="2938"/>
      <c r="E6" s="2938"/>
      <c r="F6" s="2939"/>
    </row>
    <row r="7" spans="1:7" ht="33.75" customHeight="1" thickBot="1">
      <c r="B7" s="851" t="s">
        <v>10</v>
      </c>
      <c r="C7" s="2940" t="s">
        <v>580</v>
      </c>
      <c r="D7" s="2941"/>
      <c r="E7" s="2941"/>
      <c r="F7" s="2942"/>
    </row>
    <row r="8" spans="1:7" ht="20.25" customHeight="1" thickBot="1">
      <c r="B8" s="2943" t="s">
        <v>12</v>
      </c>
      <c r="C8" s="2944"/>
      <c r="D8" s="2944"/>
      <c r="E8" s="2944"/>
      <c r="F8" s="2945"/>
    </row>
    <row r="9" spans="1:7" ht="15" thickBot="1">
      <c r="B9" s="2946" t="s">
        <v>1195</v>
      </c>
      <c r="C9" s="2947"/>
      <c r="D9" s="2947"/>
      <c r="E9" s="2947"/>
      <c r="F9" s="2948"/>
    </row>
    <row r="10" spans="1:7" ht="36.75" customHeight="1" thickBot="1">
      <c r="B10" s="2946"/>
      <c r="C10" s="2947"/>
      <c r="D10" s="2947"/>
      <c r="E10" s="2947"/>
      <c r="F10" s="2948"/>
    </row>
    <row r="11" spans="1:7" ht="21" customHeight="1" thickBot="1">
      <c r="B11" s="2946"/>
      <c r="C11" s="2947"/>
      <c r="D11" s="2947"/>
      <c r="E11" s="2947"/>
      <c r="F11" s="2948"/>
    </row>
    <row r="12" spans="1:7" ht="133.5" customHeight="1" thickBot="1">
      <c r="B12" s="852" t="s">
        <v>14</v>
      </c>
      <c r="C12" s="2949" t="s">
        <v>1196</v>
      </c>
      <c r="D12" s="2950"/>
      <c r="E12" s="2950"/>
      <c r="F12" s="2951"/>
    </row>
    <row r="13" spans="1:7" ht="14.25" customHeight="1">
      <c r="B13" s="2952" t="s">
        <v>209</v>
      </c>
      <c r="C13" s="853">
        <v>2023</v>
      </c>
      <c r="D13" s="853">
        <v>2024</v>
      </c>
      <c r="E13" s="853">
        <v>2025</v>
      </c>
      <c r="F13" s="853">
        <v>2026</v>
      </c>
    </row>
    <row r="14" spans="1:7" ht="16.5" customHeight="1" thickBot="1">
      <c r="B14" s="2953"/>
      <c r="C14" s="855" t="s">
        <v>22</v>
      </c>
      <c r="D14" s="855" t="s">
        <v>23</v>
      </c>
      <c r="E14" s="855" t="s">
        <v>23</v>
      </c>
      <c r="F14" s="855" t="s">
        <v>23</v>
      </c>
    </row>
    <row r="15" spans="1:7" ht="33.75" customHeight="1" thickBot="1">
      <c r="B15" s="856" t="s">
        <v>1197</v>
      </c>
      <c r="C15" s="857">
        <v>0.8</v>
      </c>
      <c r="D15" s="857">
        <v>0.9</v>
      </c>
      <c r="E15" s="857">
        <v>0.9</v>
      </c>
      <c r="F15" s="857">
        <v>1</v>
      </c>
    </row>
    <row r="16" spans="1:7" ht="15" hidden="1" thickBot="1">
      <c r="B16" s="856"/>
      <c r="C16" s="857">
        <v>0</v>
      </c>
      <c r="D16" s="857">
        <v>0</v>
      </c>
      <c r="E16" s="857">
        <v>0</v>
      </c>
      <c r="F16" s="857">
        <v>0</v>
      </c>
    </row>
    <row r="17" spans="2:6" ht="23.25" hidden="1" thickBot="1">
      <c r="B17" s="858" t="s">
        <v>682</v>
      </c>
      <c r="C17" s="857" t="s">
        <v>680</v>
      </c>
      <c r="D17" s="857" t="s">
        <v>681</v>
      </c>
      <c r="E17" s="857" t="s">
        <v>681</v>
      </c>
      <c r="F17" s="857" t="s">
        <v>681</v>
      </c>
    </row>
    <row r="18" spans="2:6" ht="32.25" customHeight="1" thickBot="1">
      <c r="B18" s="859" t="s">
        <v>588</v>
      </c>
      <c r="C18" s="2954" t="s">
        <v>1198</v>
      </c>
      <c r="D18" s="2955"/>
      <c r="E18" s="2955"/>
      <c r="F18" s="2956"/>
    </row>
    <row r="19" spans="2:6" ht="18" customHeight="1" thickBot="1">
      <c r="B19" s="2931" t="s">
        <v>590</v>
      </c>
      <c r="C19" s="2932"/>
      <c r="D19" s="2932"/>
      <c r="E19" s="2932"/>
      <c r="F19" s="2933"/>
    </row>
    <row r="20" spans="2:6" ht="15" customHeight="1" thickBot="1">
      <c r="B20" s="2931" t="s">
        <v>590</v>
      </c>
      <c r="C20" s="2932"/>
      <c r="D20" s="2932"/>
      <c r="E20" s="2932"/>
      <c r="F20" s="2933"/>
    </row>
    <row r="21" spans="2:6" ht="35.25" customHeight="1" thickBot="1">
      <c r="B21" s="860" t="s">
        <v>1199</v>
      </c>
      <c r="C21" s="861">
        <v>1</v>
      </c>
      <c r="D21" s="861">
        <v>1</v>
      </c>
      <c r="E21" s="861">
        <v>1</v>
      </c>
      <c r="F21" s="861">
        <v>1</v>
      </c>
    </row>
    <row r="22" spans="2:6" ht="35.25" customHeight="1" thickBot="1">
      <c r="B22" s="860" t="s">
        <v>1200</v>
      </c>
      <c r="C22" s="861">
        <v>0.56999999999999995</v>
      </c>
      <c r="D22" s="861">
        <v>0.56999999999999995</v>
      </c>
      <c r="E22" s="861">
        <v>0.56999999999999995</v>
      </c>
      <c r="F22" s="861">
        <v>0.56999999999999995</v>
      </c>
    </row>
    <row r="23" spans="2:6" ht="35.25" customHeight="1" thickBot="1">
      <c r="B23" s="860" t="s">
        <v>1201</v>
      </c>
      <c r="C23" s="861">
        <v>0.8</v>
      </c>
      <c r="D23" s="861">
        <v>0.8</v>
      </c>
      <c r="E23" s="861">
        <v>0.8</v>
      </c>
      <c r="F23" s="861">
        <v>0.8</v>
      </c>
    </row>
    <row r="24" spans="2:6" ht="35.25" customHeight="1" thickBot="1">
      <c r="B24" s="860" t="s">
        <v>1202</v>
      </c>
      <c r="C24" s="861">
        <v>0.95</v>
      </c>
      <c r="D24" s="861">
        <v>0.95</v>
      </c>
      <c r="E24" s="861">
        <v>0.95</v>
      </c>
      <c r="F24" s="861">
        <v>0.95</v>
      </c>
    </row>
    <row r="25" spans="2:6" ht="35.25" customHeight="1" thickBot="1">
      <c r="B25" s="860" t="s">
        <v>1203</v>
      </c>
      <c r="C25" s="861">
        <v>0.56999999999999995</v>
      </c>
      <c r="D25" s="861">
        <v>0.56999999999999995</v>
      </c>
      <c r="E25" s="861">
        <v>0.56999999999999995</v>
      </c>
      <c r="F25" s="861">
        <v>0.56999999999999995</v>
      </c>
    </row>
    <row r="26" spans="2:6" ht="35.25" customHeight="1" thickBot="1">
      <c r="B26" s="860" t="s">
        <v>1204</v>
      </c>
      <c r="C26" s="861">
        <v>0.95</v>
      </c>
      <c r="D26" s="861">
        <v>0.95</v>
      </c>
      <c r="E26" s="861">
        <v>0.95</v>
      </c>
      <c r="F26" s="861">
        <v>0.95</v>
      </c>
    </row>
    <row r="27" spans="2:6" ht="24" customHeight="1" thickBot="1">
      <c r="B27" s="858"/>
      <c r="C27" s="862" t="s">
        <v>680</v>
      </c>
      <c r="D27" s="863" t="s">
        <v>681</v>
      </c>
      <c r="E27" s="863" t="s">
        <v>681</v>
      </c>
      <c r="F27" s="863" t="s">
        <v>681</v>
      </c>
    </row>
    <row r="28" spans="2:6" ht="21.75" customHeight="1" thickBot="1">
      <c r="B28" s="2960" t="s">
        <v>596</v>
      </c>
      <c r="C28" s="2961"/>
      <c r="D28" s="2961"/>
      <c r="E28" s="2961"/>
      <c r="F28" s="2962"/>
    </row>
    <row r="29" spans="2:6" ht="30.75" customHeight="1" thickBot="1">
      <c r="B29" s="864" t="s">
        <v>597</v>
      </c>
      <c r="C29" s="2963" t="s">
        <v>1205</v>
      </c>
      <c r="D29" s="2964"/>
      <c r="E29" s="2964"/>
      <c r="F29" s="2965"/>
    </row>
    <row r="30" spans="2:6" ht="31.5" customHeight="1" thickBot="1">
      <c r="B30" s="858" t="s">
        <v>599</v>
      </c>
      <c r="C30" s="2966" t="s">
        <v>1206</v>
      </c>
      <c r="D30" s="2967"/>
      <c r="E30" s="2967"/>
      <c r="F30" s="2968"/>
    </row>
    <row r="31" spans="2:6" ht="15" thickBot="1">
      <c r="B31" s="858" t="s">
        <v>21</v>
      </c>
      <c r="C31" s="2969" t="s">
        <v>1207</v>
      </c>
      <c r="D31" s="2970"/>
      <c r="E31" s="2970"/>
      <c r="F31" s="2971"/>
    </row>
    <row r="32" spans="2:6" ht="12.75" customHeight="1">
      <c r="B32" s="2952"/>
      <c r="C32" s="853">
        <v>2023</v>
      </c>
      <c r="D32" s="853">
        <v>2024</v>
      </c>
      <c r="E32" s="853">
        <v>2025</v>
      </c>
      <c r="F32" s="853">
        <v>2026</v>
      </c>
    </row>
    <row r="33" spans="2:6" ht="15.75" customHeight="1" thickBot="1">
      <c r="B33" s="2953"/>
      <c r="C33" s="865" t="s">
        <v>22</v>
      </c>
      <c r="D33" s="865" t="s">
        <v>23</v>
      </c>
      <c r="E33" s="865" t="s">
        <v>23</v>
      </c>
      <c r="F33" s="865" t="s">
        <v>23</v>
      </c>
    </row>
    <row r="34" spans="2:6" ht="15" thickBot="1">
      <c r="B34" s="858" t="s">
        <v>33</v>
      </c>
      <c r="C34" s="866">
        <v>41</v>
      </c>
      <c r="D34" s="866">
        <v>41</v>
      </c>
      <c r="E34" s="866">
        <v>41</v>
      </c>
      <c r="F34" s="866">
        <v>41</v>
      </c>
    </row>
    <row r="35" spans="2:6" ht="15" thickBot="1">
      <c r="B35" s="858" t="s">
        <v>602</v>
      </c>
      <c r="C35" s="866">
        <f>C43+C46+C49+C52+C55+C58+C61</f>
        <v>66950</v>
      </c>
      <c r="D35" s="866">
        <f>D64</f>
        <v>75740</v>
      </c>
      <c r="E35" s="866">
        <f t="shared" ref="E35:F35" si="0">E64</f>
        <v>75740</v>
      </c>
      <c r="F35" s="866">
        <f t="shared" si="0"/>
        <v>75740</v>
      </c>
    </row>
    <row r="36" spans="2:6" ht="15" thickBot="1">
      <c r="B36" s="858" t="s">
        <v>603</v>
      </c>
      <c r="C36" s="866">
        <f>C35/C34</f>
        <v>1632.9268292682927</v>
      </c>
      <c r="D36" s="866">
        <f t="shared" ref="D36:F36" si="1">D35/D34</f>
        <v>1847.3170731707316</v>
      </c>
      <c r="E36" s="866">
        <f t="shared" si="1"/>
        <v>1847.3170731707316</v>
      </c>
      <c r="F36" s="866">
        <f t="shared" si="1"/>
        <v>1847.3170731707316</v>
      </c>
    </row>
    <row r="37" spans="2:6" ht="15" thickBot="1">
      <c r="B37" s="858" t="s">
        <v>604</v>
      </c>
      <c r="C37" s="854" t="s">
        <v>627</v>
      </c>
      <c r="D37" s="867">
        <f>D34/C34-1</f>
        <v>0</v>
      </c>
      <c r="E37" s="867">
        <f t="shared" ref="E37:F39" si="2">E34/D34-1</f>
        <v>0</v>
      </c>
      <c r="F37" s="867">
        <f t="shared" si="2"/>
        <v>0</v>
      </c>
    </row>
    <row r="38" spans="2:6" ht="15" thickBot="1">
      <c r="B38" s="858" t="s">
        <v>605</v>
      </c>
      <c r="C38" s="854" t="s">
        <v>627</v>
      </c>
      <c r="D38" s="867">
        <f>D35/C35-1</f>
        <v>0.13129200896191184</v>
      </c>
      <c r="E38" s="867">
        <f t="shared" si="2"/>
        <v>0</v>
      </c>
      <c r="F38" s="867">
        <f t="shared" si="2"/>
        <v>0</v>
      </c>
    </row>
    <row r="39" spans="2:6" ht="15" thickBot="1">
      <c r="B39" s="858" t="s">
        <v>47</v>
      </c>
      <c r="C39" s="854" t="s">
        <v>627</v>
      </c>
      <c r="D39" s="867">
        <f>D36/C36-1</f>
        <v>0.13129200896191184</v>
      </c>
      <c r="E39" s="867">
        <f t="shared" si="2"/>
        <v>0</v>
      </c>
      <c r="F39" s="867">
        <f t="shared" si="2"/>
        <v>0</v>
      </c>
    </row>
    <row r="40" spans="2:6" ht="15" thickBot="1">
      <c r="B40" s="2957" t="s">
        <v>811</v>
      </c>
      <c r="C40" s="2958"/>
      <c r="D40" s="2958"/>
      <c r="E40" s="2958"/>
      <c r="F40" s="2959"/>
    </row>
    <row r="41" spans="2:6" ht="12.75" customHeight="1">
      <c r="B41" s="2952"/>
      <c r="C41" s="853">
        <v>2023</v>
      </c>
      <c r="D41" s="853">
        <v>2024</v>
      </c>
      <c r="E41" s="853">
        <v>2025</v>
      </c>
      <c r="F41" s="853">
        <v>2026</v>
      </c>
    </row>
    <row r="42" spans="2:6" ht="9" customHeight="1" thickBot="1">
      <c r="B42" s="2953"/>
      <c r="C42" s="865" t="s">
        <v>22</v>
      </c>
      <c r="D42" s="865" t="s">
        <v>23</v>
      </c>
      <c r="E42" s="865" t="s">
        <v>23</v>
      </c>
      <c r="F42" s="865" t="s">
        <v>23</v>
      </c>
    </row>
    <row r="43" spans="2:6" ht="15" thickBot="1">
      <c r="B43" s="868" t="s">
        <v>607</v>
      </c>
      <c r="C43" s="869">
        <f>C44+C45</f>
        <v>45198</v>
      </c>
      <c r="D43" s="870">
        <f>D44+D45</f>
        <v>53998</v>
      </c>
      <c r="E43" s="870">
        <f t="shared" ref="E43:F43" si="3">E44+E45</f>
        <v>53998</v>
      </c>
      <c r="F43" s="870">
        <f t="shared" si="3"/>
        <v>53998</v>
      </c>
    </row>
    <row r="44" spans="2:6" ht="15" thickBot="1">
      <c r="B44" s="871" t="s">
        <v>608</v>
      </c>
      <c r="C44" s="869">
        <v>45198</v>
      </c>
      <c r="D44" s="870">
        <v>53998</v>
      </c>
      <c r="E44" s="870">
        <v>53998</v>
      </c>
      <c r="F44" s="870">
        <v>53998</v>
      </c>
    </row>
    <row r="45" spans="2:6" ht="15" thickBot="1">
      <c r="B45" s="871" t="s">
        <v>609</v>
      </c>
      <c r="C45" s="869"/>
      <c r="D45" s="870"/>
      <c r="E45" s="870"/>
      <c r="F45" s="870"/>
    </row>
    <row r="46" spans="2:6" ht="24.75" thickBot="1">
      <c r="B46" s="868" t="s">
        <v>610</v>
      </c>
      <c r="C46" s="869">
        <f>C47+C48</f>
        <v>7528</v>
      </c>
      <c r="D46" s="870">
        <f>D47+D48</f>
        <v>8808</v>
      </c>
      <c r="E46" s="870">
        <f t="shared" ref="E46:F46" si="4">E47+E48</f>
        <v>8808</v>
      </c>
      <c r="F46" s="870">
        <f t="shared" si="4"/>
        <v>8808</v>
      </c>
    </row>
    <row r="47" spans="2:6" ht="15" thickBot="1">
      <c r="B47" s="871" t="s">
        <v>608</v>
      </c>
      <c r="C47" s="869">
        <v>7528</v>
      </c>
      <c r="D47" s="870">
        <v>8808</v>
      </c>
      <c r="E47" s="870">
        <v>8808</v>
      </c>
      <c r="F47" s="870">
        <v>8808</v>
      </c>
    </row>
    <row r="48" spans="2:6" ht="15" thickBot="1">
      <c r="B48" s="871" t="s">
        <v>609</v>
      </c>
      <c r="C48" s="869"/>
      <c r="D48" s="870"/>
      <c r="E48" s="870"/>
      <c r="F48" s="870"/>
    </row>
    <row r="49" spans="2:6" ht="15" thickBot="1">
      <c r="B49" s="868" t="s">
        <v>611</v>
      </c>
      <c r="C49" s="869">
        <f>C50+C51</f>
        <v>14034</v>
      </c>
      <c r="D49" s="870">
        <f>D50+D51</f>
        <v>12934</v>
      </c>
      <c r="E49" s="870">
        <f t="shared" ref="E49:F49" si="5">E50+E51</f>
        <v>12934</v>
      </c>
      <c r="F49" s="870">
        <f t="shared" si="5"/>
        <v>12934</v>
      </c>
    </row>
    <row r="50" spans="2:6" ht="15" thickBot="1">
      <c r="B50" s="871" t="s">
        <v>608</v>
      </c>
      <c r="C50" s="869">
        <v>14034</v>
      </c>
      <c r="D50" s="870">
        <v>12934</v>
      </c>
      <c r="E50" s="869">
        <v>12934</v>
      </c>
      <c r="F50" s="869">
        <v>12934</v>
      </c>
    </row>
    <row r="51" spans="2:6" ht="15" thickBot="1">
      <c r="B51" s="871" t="s">
        <v>609</v>
      </c>
      <c r="C51" s="869"/>
      <c r="D51" s="870"/>
      <c r="E51" s="870"/>
      <c r="F51" s="870"/>
    </row>
    <row r="52" spans="2:6" ht="15" thickBot="1">
      <c r="B52" s="868" t="s">
        <v>612</v>
      </c>
      <c r="C52" s="869"/>
      <c r="D52" s="872"/>
      <c r="E52" s="872"/>
      <c r="F52" s="872"/>
    </row>
    <row r="53" spans="2:6" ht="15" thickBot="1">
      <c r="B53" s="871" t="s">
        <v>608</v>
      </c>
      <c r="C53" s="869"/>
      <c r="D53" s="872"/>
      <c r="E53" s="872"/>
      <c r="F53" s="872"/>
    </row>
    <row r="54" spans="2:6" ht="15" thickBot="1">
      <c r="B54" s="871" t="s">
        <v>609</v>
      </c>
      <c r="C54" s="869"/>
      <c r="D54" s="872"/>
      <c r="E54" s="872"/>
      <c r="F54" s="872"/>
    </row>
    <row r="55" spans="2:6" ht="15" thickBot="1">
      <c r="B55" s="868" t="s">
        <v>613</v>
      </c>
      <c r="C55" s="869"/>
      <c r="D55" s="872"/>
      <c r="E55" s="872"/>
      <c r="F55" s="872"/>
    </row>
    <row r="56" spans="2:6" ht="15" thickBot="1">
      <c r="B56" s="871" t="s">
        <v>608</v>
      </c>
      <c r="C56" s="869"/>
      <c r="D56" s="872"/>
      <c r="E56" s="872"/>
      <c r="F56" s="872"/>
    </row>
    <row r="57" spans="2:6" ht="15" thickBot="1">
      <c r="B57" s="871" t="s">
        <v>609</v>
      </c>
      <c r="C57" s="869"/>
      <c r="D57" s="872"/>
      <c r="E57" s="872"/>
      <c r="F57" s="872"/>
    </row>
    <row r="58" spans="2:6" ht="15" thickBot="1">
      <c r="B58" s="868" t="s">
        <v>614</v>
      </c>
      <c r="C58" s="869">
        <f>C59+C60</f>
        <v>0</v>
      </c>
      <c r="D58" s="872">
        <f t="shared" ref="D58:F58" si="6">D59+D60</f>
        <v>0</v>
      </c>
      <c r="E58" s="872">
        <f t="shared" si="6"/>
        <v>0</v>
      </c>
      <c r="F58" s="872">
        <f t="shared" si="6"/>
        <v>0</v>
      </c>
    </row>
    <row r="59" spans="2:6" ht="15" thickBot="1">
      <c r="B59" s="871" t="s">
        <v>608</v>
      </c>
      <c r="C59" s="869"/>
      <c r="D59" s="872">
        <v>0</v>
      </c>
      <c r="E59" s="873">
        <v>0</v>
      </c>
      <c r="F59" s="873">
        <v>0</v>
      </c>
    </row>
    <row r="60" spans="2:6" ht="15" thickBot="1">
      <c r="B60" s="871" t="s">
        <v>609</v>
      </c>
      <c r="C60" s="869"/>
      <c r="D60" s="872"/>
      <c r="E60" s="872"/>
      <c r="F60" s="872"/>
    </row>
    <row r="61" spans="2:6" ht="15" thickBot="1">
      <c r="B61" s="868" t="s">
        <v>615</v>
      </c>
      <c r="C61" s="869">
        <f>C62</f>
        <v>190</v>
      </c>
      <c r="D61" s="872">
        <v>0</v>
      </c>
      <c r="E61" s="872">
        <f>D61*1.03*0.99</f>
        <v>0</v>
      </c>
      <c r="F61" s="872">
        <f>E61*1.03*0.99</f>
        <v>0</v>
      </c>
    </row>
    <row r="62" spans="2:6" ht="15" thickBot="1">
      <c r="B62" s="871" t="s">
        <v>608</v>
      </c>
      <c r="C62" s="869">
        <v>190</v>
      </c>
      <c r="D62" s="374"/>
      <c r="E62" s="374"/>
      <c r="F62" s="374"/>
    </row>
    <row r="63" spans="2:6" ht="15" thickBot="1">
      <c r="B63" s="871" t="s">
        <v>609</v>
      </c>
      <c r="C63" s="869"/>
      <c r="D63" s="375"/>
      <c r="E63" s="374"/>
      <c r="F63" s="374"/>
    </row>
    <row r="64" spans="2:6" ht="15" thickBot="1">
      <c r="B64" s="874" t="s">
        <v>616</v>
      </c>
      <c r="C64" s="869">
        <f>C61+C58+C55+C52+C49+C46+C43</f>
        <v>66950</v>
      </c>
      <c r="D64" s="870">
        <f>D61+D58+D55+D52+D49+D46+D43</f>
        <v>75740</v>
      </c>
      <c r="E64" s="870">
        <f t="shared" ref="E64:F64" si="7">E61+E58+E55+E52+E49+E46+E43</f>
        <v>75740</v>
      </c>
      <c r="F64" s="870">
        <f t="shared" si="7"/>
        <v>75740</v>
      </c>
    </row>
    <row r="65" spans="2:6" ht="15" thickBot="1">
      <c r="B65" s="875" t="s">
        <v>617</v>
      </c>
      <c r="C65" s="876">
        <f>IF(C64-C35=0,0,"Error")</f>
        <v>0</v>
      </c>
      <c r="D65" s="876">
        <f>IF(D64-D35=0,0,"Error")</f>
        <v>0</v>
      </c>
      <c r="E65" s="876">
        <f>IF(E64-E35=0,0,"Error")</f>
        <v>0</v>
      </c>
      <c r="F65" s="876">
        <f>IF(F64-F35=0,0,"Error")</f>
        <v>0</v>
      </c>
    </row>
    <row r="66" spans="2:6" ht="15" hidden="1" thickBot="1">
      <c r="B66" s="877" t="s">
        <v>812</v>
      </c>
      <c r="C66" s="2972"/>
      <c r="D66" s="2964"/>
      <c r="E66" s="2964"/>
      <c r="F66" s="2965"/>
    </row>
    <row r="67" spans="2:6" ht="26.25" hidden="1" customHeight="1" thickBot="1">
      <c r="B67" s="858" t="s">
        <v>599</v>
      </c>
      <c r="C67" s="2931"/>
      <c r="D67" s="2932"/>
      <c r="E67" s="2932"/>
      <c r="F67" s="2933"/>
    </row>
    <row r="68" spans="2:6" ht="15" hidden="1" thickBot="1">
      <c r="B68" s="858" t="s">
        <v>21</v>
      </c>
      <c r="C68" s="2969"/>
      <c r="D68" s="2970"/>
      <c r="E68" s="2970"/>
      <c r="F68" s="2971"/>
    </row>
    <row r="69" spans="2:6" ht="12.75" hidden="1" customHeight="1">
      <c r="B69" s="2952"/>
      <c r="C69" s="878">
        <v>2018</v>
      </c>
      <c r="D69" s="878">
        <v>2019</v>
      </c>
      <c r="E69" s="878">
        <v>2020</v>
      </c>
      <c r="F69" s="878">
        <v>2021</v>
      </c>
    </row>
    <row r="70" spans="2:6" ht="9" hidden="1" customHeight="1" thickBot="1">
      <c r="B70" s="2953"/>
      <c r="C70" s="865" t="s">
        <v>22</v>
      </c>
      <c r="D70" s="865" t="s">
        <v>23</v>
      </c>
      <c r="E70" s="865" t="s">
        <v>23</v>
      </c>
      <c r="F70" s="865" t="s">
        <v>23</v>
      </c>
    </row>
    <row r="71" spans="2:6" ht="15" hidden="1" thickBot="1">
      <c r="B71" s="858" t="s">
        <v>33</v>
      </c>
      <c r="C71" s="858"/>
      <c r="D71" s="858"/>
      <c r="E71" s="858"/>
      <c r="F71" s="858"/>
    </row>
    <row r="72" spans="2:6" ht="15" hidden="1" thickBot="1">
      <c r="B72" s="858" t="s">
        <v>602</v>
      </c>
      <c r="C72" s="866">
        <f>C101</f>
        <v>0</v>
      </c>
      <c r="D72" s="866">
        <f t="shared" ref="D72:F72" si="8">D101</f>
        <v>0</v>
      </c>
      <c r="E72" s="866">
        <f t="shared" si="8"/>
        <v>0</v>
      </c>
      <c r="F72" s="866">
        <f t="shared" si="8"/>
        <v>0</v>
      </c>
    </row>
    <row r="73" spans="2:6" ht="15" hidden="1" thickBot="1">
      <c r="B73" s="858" t="s">
        <v>603</v>
      </c>
      <c r="C73" s="866" t="e">
        <f>C72/C71</f>
        <v>#DIV/0!</v>
      </c>
      <c r="D73" s="866" t="e">
        <f>D72/D71</f>
        <v>#DIV/0!</v>
      </c>
      <c r="E73" s="866" t="e">
        <f>E72/E71</f>
        <v>#DIV/0!</v>
      </c>
      <c r="F73" s="866" t="e">
        <f>F72/F71</f>
        <v>#DIV/0!</v>
      </c>
    </row>
    <row r="74" spans="2:6" ht="15" hidden="1" thickBot="1">
      <c r="B74" s="858" t="s">
        <v>604</v>
      </c>
      <c r="C74" s="854"/>
      <c r="D74" s="867" t="e">
        <f>D71/C71-1</f>
        <v>#DIV/0!</v>
      </c>
      <c r="E74" s="867" t="e">
        <f>E71/D71-1</f>
        <v>#DIV/0!</v>
      </c>
      <c r="F74" s="867" t="e">
        <f>F71/E71-1</f>
        <v>#DIV/0!</v>
      </c>
    </row>
    <row r="75" spans="2:6" ht="15" hidden="1" thickBot="1">
      <c r="B75" s="858" t="s">
        <v>605</v>
      </c>
      <c r="C75" s="854"/>
      <c r="D75" s="867" t="e">
        <f>D72/C72-1</f>
        <v>#DIV/0!</v>
      </c>
      <c r="E75" s="867" t="e">
        <f t="shared" ref="E75:F76" si="9">E72/D72-1</f>
        <v>#DIV/0!</v>
      </c>
      <c r="F75" s="867" t="e">
        <f t="shared" si="9"/>
        <v>#DIV/0!</v>
      </c>
    </row>
    <row r="76" spans="2:6" ht="15" hidden="1" thickBot="1">
      <c r="B76" s="858" t="s">
        <v>47</v>
      </c>
      <c r="C76" s="854"/>
      <c r="D76" s="867" t="e">
        <f>D73/C73-1</f>
        <v>#DIV/0!</v>
      </c>
      <c r="E76" s="867" t="e">
        <f t="shared" si="9"/>
        <v>#DIV/0!</v>
      </c>
      <c r="F76" s="867" t="e">
        <f t="shared" si="9"/>
        <v>#DIV/0!</v>
      </c>
    </row>
    <row r="77" spans="2:6" ht="24.75" hidden="1" customHeight="1" thickBot="1">
      <c r="B77" s="2957" t="s">
        <v>813</v>
      </c>
      <c r="C77" s="2958"/>
      <c r="D77" s="2958"/>
      <c r="E77" s="2958"/>
      <c r="F77" s="2959"/>
    </row>
    <row r="78" spans="2:6" ht="12.75" hidden="1" customHeight="1">
      <c r="B78" s="2952"/>
      <c r="C78" s="878">
        <v>2018</v>
      </c>
      <c r="D78" s="878">
        <v>2019</v>
      </c>
      <c r="E78" s="878">
        <v>2020</v>
      </c>
      <c r="F78" s="878">
        <v>2021</v>
      </c>
    </row>
    <row r="79" spans="2:6" ht="9" hidden="1" customHeight="1" thickBot="1">
      <c r="B79" s="2953"/>
      <c r="C79" s="865" t="s">
        <v>22</v>
      </c>
      <c r="D79" s="865" t="s">
        <v>23</v>
      </c>
      <c r="E79" s="865" t="s">
        <v>23</v>
      </c>
      <c r="F79" s="865" t="s">
        <v>23</v>
      </c>
    </row>
    <row r="80" spans="2:6" ht="24.75" hidden="1" customHeight="1" thickBot="1">
      <c r="B80" s="868" t="s">
        <v>607</v>
      </c>
      <c r="C80" s="872"/>
      <c r="D80" s="872"/>
      <c r="E80" s="872"/>
      <c r="F80" s="872"/>
    </row>
    <row r="81" spans="2:6" ht="38.25" hidden="1" customHeight="1" thickBot="1">
      <c r="B81" s="871" t="s">
        <v>608</v>
      </c>
      <c r="C81" s="870"/>
      <c r="D81" s="879"/>
      <c r="E81" s="879"/>
      <c r="F81" s="879"/>
    </row>
    <row r="82" spans="2:6" ht="24.75" hidden="1" customHeight="1" thickBot="1">
      <c r="B82" s="871" t="s">
        <v>609</v>
      </c>
      <c r="C82" s="870"/>
      <c r="D82" s="879"/>
      <c r="E82" s="879"/>
      <c r="F82" s="879"/>
    </row>
    <row r="83" spans="2:6" ht="24.75" hidden="1" customHeight="1" thickBot="1">
      <c r="B83" s="868" t="s">
        <v>610</v>
      </c>
      <c r="C83" s="872"/>
      <c r="D83" s="872"/>
      <c r="E83" s="872"/>
      <c r="F83" s="872"/>
    </row>
    <row r="84" spans="2:6" ht="15" hidden="1" thickBot="1">
      <c r="B84" s="871" t="s">
        <v>608</v>
      </c>
      <c r="C84" s="870"/>
      <c r="D84" s="872"/>
      <c r="E84" s="872"/>
      <c r="F84" s="872"/>
    </row>
    <row r="85" spans="2:6" ht="15" hidden="1" thickBot="1">
      <c r="B85" s="871" t="s">
        <v>609</v>
      </c>
      <c r="C85" s="870"/>
      <c r="D85" s="872"/>
      <c r="E85" s="872"/>
      <c r="F85" s="872"/>
    </row>
    <row r="86" spans="2:6" ht="24.75" hidden="1" customHeight="1" thickBot="1">
      <c r="B86" s="868" t="s">
        <v>611</v>
      </c>
      <c r="C86" s="870">
        <v>0</v>
      </c>
      <c r="D86" s="872">
        <v>0</v>
      </c>
      <c r="E86" s="872">
        <v>0</v>
      </c>
      <c r="F86" s="872">
        <v>0</v>
      </c>
    </row>
    <row r="87" spans="2:6" ht="15" hidden="1" thickBot="1">
      <c r="B87" s="871" t="s">
        <v>608</v>
      </c>
      <c r="C87" s="870"/>
      <c r="D87" s="872"/>
      <c r="E87" s="872"/>
      <c r="F87" s="872"/>
    </row>
    <row r="88" spans="2:6" ht="15" hidden="1" thickBot="1">
      <c r="B88" s="871" t="s">
        <v>609</v>
      </c>
      <c r="C88" s="870"/>
      <c r="D88" s="872"/>
      <c r="E88" s="872"/>
      <c r="F88" s="872"/>
    </row>
    <row r="89" spans="2:6" ht="15" hidden="1" thickBot="1">
      <c r="B89" s="868" t="s">
        <v>612</v>
      </c>
      <c r="C89" s="870"/>
      <c r="D89" s="872"/>
      <c r="E89" s="872"/>
      <c r="F89" s="872"/>
    </row>
    <row r="90" spans="2:6" ht="15" hidden="1" thickBot="1">
      <c r="B90" s="871" t="s">
        <v>608</v>
      </c>
      <c r="C90" s="870"/>
      <c r="D90" s="872"/>
      <c r="E90" s="872"/>
      <c r="F90" s="872"/>
    </row>
    <row r="91" spans="2:6" ht="15" hidden="1" thickBot="1">
      <c r="B91" s="871" t="s">
        <v>609</v>
      </c>
      <c r="C91" s="870"/>
      <c r="D91" s="872"/>
      <c r="E91" s="872"/>
      <c r="F91" s="872"/>
    </row>
    <row r="92" spans="2:6" ht="15" hidden="1" thickBot="1">
      <c r="B92" s="868" t="s">
        <v>613</v>
      </c>
      <c r="C92" s="870"/>
      <c r="D92" s="872"/>
      <c r="E92" s="872"/>
      <c r="F92" s="872"/>
    </row>
    <row r="93" spans="2:6" ht="15" hidden="1" thickBot="1">
      <c r="B93" s="871" t="s">
        <v>608</v>
      </c>
      <c r="C93" s="870"/>
      <c r="D93" s="872"/>
      <c r="E93" s="872"/>
      <c r="F93" s="872"/>
    </row>
    <row r="94" spans="2:6" ht="15" hidden="1" thickBot="1">
      <c r="B94" s="871" t="s">
        <v>609</v>
      </c>
      <c r="C94" s="870"/>
      <c r="D94" s="872"/>
      <c r="E94" s="872"/>
      <c r="F94" s="872"/>
    </row>
    <row r="95" spans="2:6" ht="15" hidden="1" thickBot="1">
      <c r="B95" s="868" t="s">
        <v>614</v>
      </c>
      <c r="C95" s="870"/>
      <c r="D95" s="872"/>
      <c r="E95" s="872"/>
      <c r="F95" s="872"/>
    </row>
    <row r="96" spans="2:6" ht="15" hidden="1" thickBot="1">
      <c r="B96" s="871" t="s">
        <v>608</v>
      </c>
      <c r="C96" s="870"/>
      <c r="D96" s="872"/>
      <c r="E96" s="872"/>
      <c r="F96" s="872"/>
    </row>
    <row r="97" spans="2:6" ht="15" hidden="1" thickBot="1">
      <c r="B97" s="871" t="s">
        <v>609</v>
      </c>
      <c r="C97" s="870"/>
      <c r="D97" s="872"/>
      <c r="E97" s="872"/>
      <c r="F97" s="872"/>
    </row>
    <row r="98" spans="2:6" ht="15" hidden="1" thickBot="1">
      <c r="B98" s="868" t="s">
        <v>615</v>
      </c>
      <c r="C98" s="870"/>
      <c r="D98" s="872"/>
      <c r="E98" s="872"/>
      <c r="F98" s="872"/>
    </row>
    <row r="99" spans="2:6" ht="15" hidden="1" thickBot="1">
      <c r="B99" s="871" t="s">
        <v>608</v>
      </c>
      <c r="C99" s="870"/>
      <c r="D99" s="872"/>
      <c r="E99" s="872"/>
      <c r="F99" s="872"/>
    </row>
    <row r="100" spans="2:6" ht="15" hidden="1" thickBot="1">
      <c r="B100" s="871" t="s">
        <v>609</v>
      </c>
      <c r="C100" s="870"/>
      <c r="D100" s="872"/>
      <c r="E100" s="872"/>
      <c r="F100" s="872"/>
    </row>
    <row r="101" spans="2:6" ht="15" hidden="1" thickBot="1">
      <c r="B101" s="880" t="s">
        <v>727</v>
      </c>
      <c r="C101" s="870">
        <f>C98+C95+C92+C89+C86+C83+C80</f>
        <v>0</v>
      </c>
      <c r="D101" s="870">
        <f t="shared" ref="D101:F101" si="10">D98+D95+D92+D89+D86+D83+D80</f>
        <v>0</v>
      </c>
      <c r="E101" s="870">
        <f t="shared" si="10"/>
        <v>0</v>
      </c>
      <c r="F101" s="870">
        <f t="shared" si="10"/>
        <v>0</v>
      </c>
    </row>
    <row r="102" spans="2:6" ht="17.25" hidden="1" customHeight="1" thickBot="1">
      <c r="B102" s="875" t="s">
        <v>617</v>
      </c>
      <c r="C102" s="876">
        <f>IF(C101-C72=0,0,"Error")</f>
        <v>0</v>
      </c>
      <c r="D102" s="876">
        <f>IF(D101-D72=0,0,"Error")</f>
        <v>0</v>
      </c>
      <c r="E102" s="876">
        <f>IF(E101-E72=0,0,"Error")</f>
        <v>0</v>
      </c>
      <c r="F102" s="876">
        <f>IF(F101-F72=0,0,"Error")</f>
        <v>0</v>
      </c>
    </row>
    <row r="103" spans="2:6" ht="15" hidden="1" thickBot="1">
      <c r="B103" s="877" t="s">
        <v>814</v>
      </c>
      <c r="C103" s="2972"/>
      <c r="D103" s="2964"/>
      <c r="E103" s="2964"/>
      <c r="F103" s="2965"/>
    </row>
    <row r="104" spans="2:6" ht="26.25" hidden="1" customHeight="1" thickBot="1">
      <c r="B104" s="858" t="s">
        <v>599</v>
      </c>
      <c r="C104" s="2931"/>
      <c r="D104" s="2932"/>
      <c r="E104" s="2932"/>
      <c r="F104" s="2933"/>
    </row>
    <row r="105" spans="2:6" ht="15" hidden="1" thickBot="1">
      <c r="B105" s="858" t="s">
        <v>21</v>
      </c>
      <c r="C105" s="2969"/>
      <c r="D105" s="2970"/>
      <c r="E105" s="2970"/>
      <c r="F105" s="2971"/>
    </row>
    <row r="106" spans="2:6" ht="12.75" hidden="1" customHeight="1">
      <c r="B106" s="2952"/>
      <c r="C106" s="878">
        <v>2018</v>
      </c>
      <c r="D106" s="878">
        <v>2019</v>
      </c>
      <c r="E106" s="878">
        <v>2020</v>
      </c>
      <c r="F106" s="878">
        <v>2021</v>
      </c>
    </row>
    <row r="107" spans="2:6" ht="9" hidden="1" customHeight="1" thickBot="1">
      <c r="B107" s="2953"/>
      <c r="C107" s="865" t="s">
        <v>22</v>
      </c>
      <c r="D107" s="865" t="s">
        <v>23</v>
      </c>
      <c r="E107" s="865" t="s">
        <v>23</v>
      </c>
      <c r="F107" s="865" t="s">
        <v>23</v>
      </c>
    </row>
    <row r="108" spans="2:6" ht="15" hidden="1" thickBot="1">
      <c r="B108" s="858" t="s">
        <v>33</v>
      </c>
      <c r="C108" s="881"/>
      <c r="D108" s="881"/>
      <c r="E108" s="881"/>
      <c r="F108" s="881"/>
    </row>
    <row r="109" spans="2:6" ht="15" hidden="1" thickBot="1">
      <c r="B109" s="858" t="s">
        <v>602</v>
      </c>
      <c r="C109" s="866">
        <f>C138</f>
        <v>0</v>
      </c>
      <c r="D109" s="866">
        <f t="shared" ref="D109:F109" si="11">D138</f>
        <v>0</v>
      </c>
      <c r="E109" s="866">
        <f t="shared" si="11"/>
        <v>0</v>
      </c>
      <c r="F109" s="866">
        <f t="shared" si="11"/>
        <v>0</v>
      </c>
    </row>
    <row r="110" spans="2:6" ht="15" hidden="1" thickBot="1">
      <c r="B110" s="858" t="s">
        <v>603</v>
      </c>
      <c r="C110" s="866" t="e">
        <f>C109/C108</f>
        <v>#DIV/0!</v>
      </c>
      <c r="D110" s="866" t="e">
        <f>D109/D108</f>
        <v>#DIV/0!</v>
      </c>
      <c r="E110" s="866" t="e">
        <f>E109/E108</f>
        <v>#DIV/0!</v>
      </c>
      <c r="F110" s="866" t="e">
        <f>F109/F108</f>
        <v>#DIV/0!</v>
      </c>
    </row>
    <row r="111" spans="2:6" ht="15" hidden="1" thickBot="1">
      <c r="B111" s="858" t="s">
        <v>604</v>
      </c>
      <c r="C111" s="854"/>
      <c r="D111" s="867" t="e">
        <f>D108/C108-1</f>
        <v>#DIV/0!</v>
      </c>
      <c r="E111" s="867" t="e">
        <f>E108/D108-1</f>
        <v>#DIV/0!</v>
      </c>
      <c r="F111" s="867" t="e">
        <f>F108/E108-1</f>
        <v>#DIV/0!</v>
      </c>
    </row>
    <row r="112" spans="2:6" ht="15" hidden="1" thickBot="1">
      <c r="B112" s="858" t="s">
        <v>605</v>
      </c>
      <c r="C112" s="854"/>
      <c r="D112" s="867" t="e">
        <f>D109/C109-1</f>
        <v>#DIV/0!</v>
      </c>
      <c r="E112" s="867" t="e">
        <f t="shared" ref="E112:F113" si="12">E109/D109-1</f>
        <v>#DIV/0!</v>
      </c>
      <c r="F112" s="867" t="e">
        <f t="shared" si="12"/>
        <v>#DIV/0!</v>
      </c>
    </row>
    <row r="113" spans="2:6" ht="15" hidden="1" thickBot="1">
      <c r="B113" s="858" t="s">
        <v>47</v>
      </c>
      <c r="C113" s="854"/>
      <c r="D113" s="867" t="e">
        <f>D110/C110-1</f>
        <v>#DIV/0!</v>
      </c>
      <c r="E113" s="867" t="e">
        <f t="shared" si="12"/>
        <v>#DIV/0!</v>
      </c>
      <c r="F113" s="867" t="e">
        <f t="shared" si="12"/>
        <v>#DIV/0!</v>
      </c>
    </row>
    <row r="114" spans="2:6" ht="24.75" hidden="1" customHeight="1" thickBot="1">
      <c r="B114" s="2957" t="s">
        <v>813</v>
      </c>
      <c r="C114" s="2958"/>
      <c r="D114" s="2958"/>
      <c r="E114" s="2958"/>
      <c r="F114" s="2959"/>
    </row>
    <row r="115" spans="2:6" ht="12.75" hidden="1" customHeight="1">
      <c r="B115" s="2952"/>
      <c r="C115" s="878">
        <v>2018</v>
      </c>
      <c r="D115" s="878">
        <v>2019</v>
      </c>
      <c r="E115" s="878">
        <v>2020</v>
      </c>
      <c r="F115" s="878">
        <v>2021</v>
      </c>
    </row>
    <row r="116" spans="2:6" ht="9" hidden="1" customHeight="1" thickBot="1">
      <c r="B116" s="2953"/>
      <c r="C116" s="865" t="s">
        <v>22</v>
      </c>
      <c r="D116" s="865" t="s">
        <v>23</v>
      </c>
      <c r="E116" s="865" t="s">
        <v>23</v>
      </c>
      <c r="F116" s="865" t="s">
        <v>23</v>
      </c>
    </row>
    <row r="117" spans="2:6" ht="24.75" hidden="1" customHeight="1" thickBot="1">
      <c r="B117" s="868" t="s">
        <v>607</v>
      </c>
      <c r="C117" s="872"/>
      <c r="D117" s="872"/>
      <c r="E117" s="872"/>
      <c r="F117" s="872"/>
    </row>
    <row r="118" spans="2:6" ht="15" hidden="1" thickBot="1">
      <c r="B118" s="871" t="s">
        <v>608</v>
      </c>
      <c r="C118" s="870"/>
      <c r="D118" s="879"/>
      <c r="E118" s="879"/>
      <c r="F118" s="879"/>
    </row>
    <row r="119" spans="2:6" ht="15" hidden="1" thickBot="1">
      <c r="B119" s="871" t="s">
        <v>609</v>
      </c>
      <c r="C119" s="870"/>
      <c r="D119" s="879"/>
      <c r="E119" s="879"/>
      <c r="F119" s="879"/>
    </row>
    <row r="120" spans="2:6" ht="24.75" hidden="1" customHeight="1" thickBot="1">
      <c r="B120" s="868" t="s">
        <v>610</v>
      </c>
      <c r="C120" s="872"/>
      <c r="D120" s="872"/>
      <c r="E120" s="872"/>
      <c r="F120" s="872"/>
    </row>
    <row r="121" spans="2:6" ht="15" hidden="1" thickBot="1">
      <c r="B121" s="871" t="s">
        <v>608</v>
      </c>
      <c r="C121" s="870"/>
      <c r="D121" s="872"/>
      <c r="E121" s="872"/>
      <c r="F121" s="872"/>
    </row>
    <row r="122" spans="2:6" ht="15" hidden="1" thickBot="1">
      <c r="B122" s="871" t="s">
        <v>609</v>
      </c>
      <c r="C122" s="870"/>
      <c r="D122" s="872"/>
      <c r="E122" s="872"/>
      <c r="F122" s="872"/>
    </row>
    <row r="123" spans="2:6" ht="24.75" hidden="1" customHeight="1" thickBot="1">
      <c r="B123" s="868" t="s">
        <v>611</v>
      </c>
      <c r="C123" s="870">
        <v>0</v>
      </c>
      <c r="D123" s="872">
        <v>0</v>
      </c>
      <c r="E123" s="872">
        <v>0</v>
      </c>
      <c r="F123" s="872">
        <v>0</v>
      </c>
    </row>
    <row r="124" spans="2:6" ht="15" hidden="1" thickBot="1">
      <c r="B124" s="871" t="s">
        <v>608</v>
      </c>
      <c r="C124" s="870"/>
      <c r="D124" s="872"/>
      <c r="E124" s="872"/>
      <c r="F124" s="872"/>
    </row>
    <row r="125" spans="2:6" ht="15" hidden="1" thickBot="1">
      <c r="B125" s="871" t="s">
        <v>609</v>
      </c>
      <c r="C125" s="870"/>
      <c r="D125" s="872"/>
      <c r="E125" s="872"/>
      <c r="F125" s="872"/>
    </row>
    <row r="126" spans="2:6" ht="15" hidden="1" thickBot="1">
      <c r="B126" s="868" t="s">
        <v>612</v>
      </c>
      <c r="C126" s="870"/>
      <c r="D126" s="872"/>
      <c r="E126" s="872"/>
      <c r="F126" s="872"/>
    </row>
    <row r="127" spans="2:6" ht="15" hidden="1" thickBot="1">
      <c r="B127" s="871" t="s">
        <v>608</v>
      </c>
      <c r="C127" s="870"/>
      <c r="D127" s="872"/>
      <c r="E127" s="872"/>
      <c r="F127" s="872"/>
    </row>
    <row r="128" spans="2:6" ht="15" hidden="1" thickBot="1">
      <c r="B128" s="871" t="s">
        <v>609</v>
      </c>
      <c r="C128" s="870"/>
      <c r="D128" s="872"/>
      <c r="E128" s="872"/>
      <c r="F128" s="872"/>
    </row>
    <row r="129" spans="2:6" ht="15" hidden="1" thickBot="1">
      <c r="B129" s="868" t="s">
        <v>613</v>
      </c>
      <c r="C129" s="870"/>
      <c r="D129" s="872"/>
      <c r="E129" s="872"/>
      <c r="F129" s="872"/>
    </row>
    <row r="130" spans="2:6" ht="15" hidden="1" thickBot="1">
      <c r="B130" s="871" t="s">
        <v>608</v>
      </c>
      <c r="C130" s="870"/>
      <c r="D130" s="872"/>
      <c r="E130" s="872"/>
      <c r="F130" s="872"/>
    </row>
    <row r="131" spans="2:6" ht="15" hidden="1" customHeight="1" thickBot="1">
      <c r="B131" s="871" t="s">
        <v>609</v>
      </c>
      <c r="C131" s="870"/>
      <c r="D131" s="872"/>
      <c r="E131" s="872"/>
      <c r="F131" s="872"/>
    </row>
    <row r="132" spans="2:6" ht="15" hidden="1" thickBot="1">
      <c r="B132" s="868" t="s">
        <v>614</v>
      </c>
      <c r="C132" s="870">
        <v>0</v>
      </c>
      <c r="D132" s="872">
        <v>0</v>
      </c>
      <c r="E132" s="872">
        <v>0</v>
      </c>
      <c r="F132" s="872">
        <v>0</v>
      </c>
    </row>
    <row r="133" spans="2:6" ht="15" hidden="1" thickBot="1">
      <c r="B133" s="871" t="s">
        <v>608</v>
      </c>
      <c r="C133" s="870"/>
      <c r="D133" s="872"/>
      <c r="E133" s="872"/>
      <c r="F133" s="872"/>
    </row>
    <row r="134" spans="2:6" ht="15" hidden="1" thickBot="1">
      <c r="B134" s="871" t="s">
        <v>609</v>
      </c>
      <c r="C134" s="870"/>
      <c r="D134" s="872"/>
      <c r="E134" s="872"/>
      <c r="F134" s="872"/>
    </row>
    <row r="135" spans="2:6" ht="15" hidden="1" thickBot="1">
      <c r="B135" s="868" t="s">
        <v>615</v>
      </c>
      <c r="C135" s="870"/>
      <c r="D135" s="872"/>
      <c r="E135" s="872"/>
      <c r="F135" s="872"/>
    </row>
    <row r="136" spans="2:6" ht="15" hidden="1" thickBot="1">
      <c r="B136" s="871" t="s">
        <v>608</v>
      </c>
      <c r="C136" s="870"/>
      <c r="D136" s="872"/>
      <c r="E136" s="872"/>
      <c r="F136" s="872"/>
    </row>
    <row r="137" spans="2:6" ht="15" hidden="1" thickBot="1">
      <c r="B137" s="871" t="s">
        <v>609</v>
      </c>
      <c r="C137" s="870"/>
      <c r="D137" s="872"/>
      <c r="E137" s="872"/>
      <c r="F137" s="872"/>
    </row>
    <row r="138" spans="2:6" ht="15" hidden="1" thickBot="1">
      <c r="B138" s="880" t="s">
        <v>727</v>
      </c>
      <c r="C138" s="870">
        <f>C135+C132+C129+C126+C123+C120+C117</f>
        <v>0</v>
      </c>
      <c r="D138" s="870">
        <f t="shared" ref="D138:F138" si="13">D135+D132+D129+D126+D123+D120+D117</f>
        <v>0</v>
      </c>
      <c r="E138" s="870">
        <f t="shared" si="13"/>
        <v>0</v>
      </c>
      <c r="F138" s="870">
        <f t="shared" si="13"/>
        <v>0</v>
      </c>
    </row>
    <row r="139" spans="2:6" ht="17.25" hidden="1" customHeight="1" thickBot="1">
      <c r="B139" s="875" t="s">
        <v>617</v>
      </c>
      <c r="C139" s="876">
        <f>IF(C138-C109=0,0,"Error")</f>
        <v>0</v>
      </c>
      <c r="D139" s="876">
        <f>IF(D138-D109=0,0,"Error")</f>
        <v>0</v>
      </c>
      <c r="E139" s="876">
        <f>IF(E138-E109=0,0,"Error")</f>
        <v>0</v>
      </c>
      <c r="F139" s="876">
        <f>IF(F138-F109=0,0,"Error")</f>
        <v>0</v>
      </c>
    </row>
    <row r="140" spans="2:6" ht="18" customHeight="1" thickBot="1">
      <c r="B140" s="2960" t="s">
        <v>618</v>
      </c>
      <c r="C140" s="2961"/>
      <c r="D140" s="2961"/>
      <c r="E140" s="2961"/>
      <c r="F140" s="2962"/>
    </row>
    <row r="141" spans="2:6" ht="18.75" customHeight="1" thickBot="1">
      <c r="B141" s="2960" t="s">
        <v>619</v>
      </c>
      <c r="C141" s="2961"/>
      <c r="D141" s="2961"/>
      <c r="E141" s="2961"/>
      <c r="F141" s="2962"/>
    </row>
    <row r="142" spans="2:6" ht="25.5" customHeight="1" thickBot="1">
      <c r="B142" s="864" t="s">
        <v>620</v>
      </c>
      <c r="C142" s="2977" t="s">
        <v>1208</v>
      </c>
      <c r="D142" s="2978"/>
      <c r="E142" s="2979"/>
      <c r="F142" s="2980"/>
    </row>
    <row r="143" spans="2:6" ht="43.5" customHeight="1" thickBot="1">
      <c r="B143" s="864" t="s">
        <v>622</v>
      </c>
      <c r="C143" s="864" t="s">
        <v>1209</v>
      </c>
      <c r="D143" s="882" t="s">
        <v>624</v>
      </c>
      <c r="E143" s="2981" t="s">
        <v>1210</v>
      </c>
      <c r="F143" s="2982"/>
    </row>
    <row r="144" spans="2:6" ht="16.5" customHeight="1" thickBot="1">
      <c r="B144" s="883"/>
      <c r="C144" s="2973"/>
      <c r="D144" s="2974"/>
      <c r="E144" s="2975"/>
      <c r="F144" s="2976"/>
    </row>
    <row r="145" spans="2:6" ht="93.75" customHeight="1" thickBot="1">
      <c r="B145" s="858" t="s">
        <v>599</v>
      </c>
      <c r="C145" s="2931" t="s">
        <v>1211</v>
      </c>
      <c r="D145" s="2932"/>
      <c r="E145" s="2932"/>
      <c r="F145" s="2933"/>
    </row>
    <row r="146" spans="2:6" ht="22.5" customHeight="1" thickBot="1">
      <c r="B146" s="858" t="s">
        <v>21</v>
      </c>
      <c r="C146" s="2969" t="s">
        <v>1212</v>
      </c>
      <c r="D146" s="2970"/>
      <c r="E146" s="2970"/>
      <c r="F146" s="2971"/>
    </row>
    <row r="147" spans="2:6" ht="12.75" customHeight="1">
      <c r="B147" s="2952"/>
      <c r="C147" s="853">
        <v>2023</v>
      </c>
      <c r="D147" s="853">
        <v>2024</v>
      </c>
      <c r="E147" s="853">
        <v>2025</v>
      </c>
      <c r="F147" s="853">
        <v>2026</v>
      </c>
    </row>
    <row r="148" spans="2:6" ht="9" customHeight="1" thickBot="1">
      <c r="B148" s="2953"/>
      <c r="C148" s="865" t="s">
        <v>22</v>
      </c>
      <c r="D148" s="865" t="s">
        <v>23</v>
      </c>
      <c r="E148" s="865" t="s">
        <v>23</v>
      </c>
      <c r="F148" s="865" t="s">
        <v>23</v>
      </c>
    </row>
    <row r="149" spans="2:6" ht="15" thickBot="1">
      <c r="B149" s="858" t="s">
        <v>33</v>
      </c>
      <c r="C149" s="866">
        <v>4</v>
      </c>
      <c r="D149" s="866">
        <v>3</v>
      </c>
      <c r="E149" s="866">
        <v>3</v>
      </c>
      <c r="F149" s="866">
        <v>3</v>
      </c>
    </row>
    <row r="150" spans="2:6" ht="15" thickBot="1">
      <c r="B150" s="858" t="s">
        <v>602</v>
      </c>
      <c r="C150" s="866">
        <v>15000</v>
      </c>
      <c r="D150" s="866">
        <v>5000</v>
      </c>
      <c r="E150" s="866">
        <v>5000</v>
      </c>
      <c r="F150" s="866">
        <v>5000</v>
      </c>
    </row>
    <row r="151" spans="2:6" ht="15" thickBot="1">
      <c r="B151" s="858" t="s">
        <v>603</v>
      </c>
      <c r="C151" s="866">
        <f>C150/C149</f>
        <v>3750</v>
      </c>
      <c r="D151" s="866">
        <f t="shared" ref="D151:F151" si="14">D150/D149</f>
        <v>1666.6666666666667</v>
      </c>
      <c r="E151" s="866">
        <f t="shared" si="14"/>
        <v>1666.6666666666667</v>
      </c>
      <c r="F151" s="866">
        <f t="shared" si="14"/>
        <v>1666.6666666666667</v>
      </c>
    </row>
    <row r="152" spans="2:6" ht="15" thickBot="1">
      <c r="B152" s="858" t="s">
        <v>604</v>
      </c>
      <c r="C152" s="854" t="s">
        <v>627</v>
      </c>
      <c r="D152" s="867">
        <f>D149/C149-1</f>
        <v>-0.25</v>
      </c>
      <c r="E152" s="867">
        <f t="shared" ref="E152:F154" si="15">E149/D149-1</f>
        <v>0</v>
      </c>
      <c r="F152" s="867">
        <f t="shared" si="15"/>
        <v>0</v>
      </c>
    </row>
    <row r="153" spans="2:6" ht="15" thickBot="1">
      <c r="B153" s="858" t="s">
        <v>605</v>
      </c>
      <c r="C153" s="854" t="s">
        <v>627</v>
      </c>
      <c r="D153" s="867">
        <f>D150/C150-1</f>
        <v>-0.66666666666666674</v>
      </c>
      <c r="E153" s="867">
        <f t="shared" si="15"/>
        <v>0</v>
      </c>
      <c r="F153" s="867">
        <f t="shared" si="15"/>
        <v>0</v>
      </c>
    </row>
    <row r="154" spans="2:6" ht="15" thickBot="1">
      <c r="B154" s="858" t="s">
        <v>47</v>
      </c>
      <c r="C154" s="854" t="s">
        <v>627</v>
      </c>
      <c r="D154" s="867">
        <f>D151/C151-1</f>
        <v>-0.55555555555555558</v>
      </c>
      <c r="E154" s="867">
        <f t="shared" si="15"/>
        <v>0</v>
      </c>
      <c r="F154" s="867">
        <f t="shared" si="15"/>
        <v>0</v>
      </c>
    </row>
    <row r="155" spans="2:6" ht="15" thickBot="1">
      <c r="B155" s="2957" t="s">
        <v>818</v>
      </c>
      <c r="C155" s="2958"/>
      <c r="D155" s="2958"/>
      <c r="E155" s="2958"/>
      <c r="F155" s="2959"/>
    </row>
    <row r="156" spans="2:6" ht="12.75" customHeight="1">
      <c r="B156" s="2952"/>
      <c r="C156" s="853">
        <v>2023</v>
      </c>
      <c r="D156" s="853">
        <v>2024</v>
      </c>
      <c r="E156" s="853">
        <v>2025</v>
      </c>
      <c r="F156" s="853">
        <v>2026</v>
      </c>
    </row>
    <row r="157" spans="2:6" ht="9" customHeight="1" thickBot="1">
      <c r="B157" s="2953"/>
      <c r="C157" s="865" t="s">
        <v>22</v>
      </c>
      <c r="D157" s="865" t="s">
        <v>23</v>
      </c>
      <c r="E157" s="865" t="s">
        <v>23</v>
      </c>
      <c r="F157" s="865" t="s">
        <v>23</v>
      </c>
    </row>
    <row r="158" spans="2:6" ht="15" thickBot="1">
      <c r="B158" s="868" t="s">
        <v>629</v>
      </c>
      <c r="C158" s="872">
        <f>C159+C160+C161+C162</f>
        <v>0</v>
      </c>
      <c r="D158" s="872">
        <f t="shared" ref="D158:F158" si="16">D159+D160+D161+D162</f>
        <v>0</v>
      </c>
      <c r="E158" s="872">
        <f t="shared" si="16"/>
        <v>0</v>
      </c>
      <c r="F158" s="872">
        <f t="shared" si="16"/>
        <v>0</v>
      </c>
    </row>
    <row r="159" spans="2:6" ht="15" thickBot="1">
      <c r="B159" s="871" t="s">
        <v>608</v>
      </c>
      <c r="C159" s="872"/>
      <c r="D159" s="872"/>
      <c r="E159" s="872"/>
      <c r="F159" s="872"/>
    </row>
    <row r="160" spans="2:6" ht="15" thickBot="1">
      <c r="B160" s="871" t="s">
        <v>673</v>
      </c>
      <c r="C160" s="872"/>
      <c r="D160" s="872"/>
      <c r="E160" s="872"/>
      <c r="F160" s="872"/>
    </row>
    <row r="161" spans="2:6" ht="15" thickBot="1">
      <c r="B161" s="871" t="s">
        <v>631</v>
      </c>
      <c r="C161" s="872"/>
      <c r="D161" s="872"/>
      <c r="E161" s="872"/>
      <c r="F161" s="872"/>
    </row>
    <row r="162" spans="2:6" ht="15" thickBot="1">
      <c r="B162" s="871" t="s">
        <v>632</v>
      </c>
      <c r="C162" s="872"/>
      <c r="D162" s="872"/>
      <c r="E162" s="872"/>
      <c r="F162" s="872"/>
    </row>
    <row r="163" spans="2:6" ht="15" thickBot="1">
      <c r="B163" s="868" t="s">
        <v>633</v>
      </c>
      <c r="C163" s="869">
        <f>C164+C165+C166+C167</f>
        <v>15000</v>
      </c>
      <c r="D163" s="869">
        <f t="shared" ref="D163:F163" si="17">D164+D165+D166+D167</f>
        <v>5000</v>
      </c>
      <c r="E163" s="869">
        <f t="shared" si="17"/>
        <v>5000</v>
      </c>
      <c r="F163" s="869">
        <f t="shared" si="17"/>
        <v>5000</v>
      </c>
    </row>
    <row r="164" spans="2:6" ht="15" thickBot="1">
      <c r="B164" s="871" t="s">
        <v>608</v>
      </c>
      <c r="C164" s="869">
        <v>15000</v>
      </c>
      <c r="D164" s="869">
        <v>5000</v>
      </c>
      <c r="E164" s="869">
        <v>5000</v>
      </c>
      <c r="F164" s="869">
        <v>5000</v>
      </c>
    </row>
    <row r="165" spans="2:6" ht="15" thickBot="1">
      <c r="B165" s="871" t="s">
        <v>673</v>
      </c>
      <c r="C165" s="870"/>
      <c r="D165" s="872"/>
      <c r="E165" s="872"/>
      <c r="F165" s="872"/>
    </row>
    <row r="166" spans="2:6" ht="15" thickBot="1">
      <c r="B166" s="871" t="s">
        <v>631</v>
      </c>
      <c r="C166" s="870"/>
      <c r="D166" s="872"/>
      <c r="E166" s="872"/>
      <c r="F166" s="872"/>
    </row>
    <row r="167" spans="2:6" ht="15" thickBot="1">
      <c r="B167" s="871" t="s">
        <v>632</v>
      </c>
      <c r="C167" s="870"/>
      <c r="D167" s="872"/>
      <c r="E167" s="872"/>
      <c r="F167" s="872"/>
    </row>
    <row r="168" spans="2:6" ht="15" thickBot="1">
      <c r="B168" s="884" t="s">
        <v>616</v>
      </c>
      <c r="C168" s="870">
        <f>C158+C163</f>
        <v>15000</v>
      </c>
      <c r="D168" s="870">
        <f t="shared" ref="D168:F168" si="18">D158+D163</f>
        <v>5000</v>
      </c>
      <c r="E168" s="870">
        <f t="shared" si="18"/>
        <v>5000</v>
      </c>
      <c r="F168" s="870">
        <f t="shared" si="18"/>
        <v>5000</v>
      </c>
    </row>
    <row r="169" spans="2:6" ht="27" customHeight="1" thickBot="1">
      <c r="B169" s="885" t="s">
        <v>620</v>
      </c>
      <c r="C169" s="2977" t="s">
        <v>817</v>
      </c>
      <c r="D169" s="2978"/>
      <c r="E169" s="2979"/>
      <c r="F169" s="2980"/>
    </row>
    <row r="170" spans="2:6" ht="44.25" customHeight="1" thickBot="1">
      <c r="B170" s="886" t="s">
        <v>597</v>
      </c>
      <c r="C170" s="886" t="s">
        <v>1213</v>
      </c>
      <c r="D170" s="887" t="s">
        <v>624</v>
      </c>
      <c r="E170" s="2983" t="s">
        <v>1214</v>
      </c>
      <c r="F170" s="2982"/>
    </row>
    <row r="171" spans="2:6" ht="25.5" customHeight="1" thickBot="1">
      <c r="B171" s="858" t="s">
        <v>599</v>
      </c>
      <c r="C171" s="2984" t="s">
        <v>1215</v>
      </c>
      <c r="D171" s="2985"/>
      <c r="E171" s="2985"/>
      <c r="F171" s="2986"/>
    </row>
    <row r="172" spans="2:6" ht="15" thickBot="1">
      <c r="B172" s="858" t="s">
        <v>21</v>
      </c>
      <c r="C172" s="2969" t="s">
        <v>161</v>
      </c>
      <c r="D172" s="2970"/>
      <c r="E172" s="2970"/>
      <c r="F172" s="2971"/>
    </row>
    <row r="173" spans="2:6" ht="12.75" customHeight="1">
      <c r="B173" s="2952"/>
      <c r="C173" s="853">
        <v>2023</v>
      </c>
      <c r="D173" s="853">
        <v>2024</v>
      </c>
      <c r="E173" s="853">
        <v>2025</v>
      </c>
      <c r="F173" s="853">
        <v>2026</v>
      </c>
    </row>
    <row r="174" spans="2:6" ht="9" customHeight="1" thickBot="1">
      <c r="B174" s="2953"/>
      <c r="C174" s="865" t="s">
        <v>22</v>
      </c>
      <c r="D174" s="865" t="s">
        <v>23</v>
      </c>
      <c r="E174" s="865" t="s">
        <v>23</v>
      </c>
      <c r="F174" s="865" t="s">
        <v>23</v>
      </c>
    </row>
    <row r="175" spans="2:6" ht="15" thickBot="1">
      <c r="B175" s="858" t="s">
        <v>33</v>
      </c>
      <c r="C175" s="854">
        <v>2</v>
      </c>
      <c r="D175" s="854">
        <v>0</v>
      </c>
      <c r="E175" s="888">
        <v>0</v>
      </c>
      <c r="F175" s="888">
        <v>0</v>
      </c>
    </row>
    <row r="176" spans="2:6" ht="15" thickBot="1">
      <c r="B176" s="858" t="s">
        <v>602</v>
      </c>
      <c r="C176" s="866">
        <v>100</v>
      </c>
      <c r="D176" s="866">
        <f>D194</f>
        <v>0</v>
      </c>
      <c r="E176" s="889">
        <v>0</v>
      </c>
      <c r="F176" s="889">
        <v>0</v>
      </c>
    </row>
    <row r="177" spans="2:6" ht="15" thickBot="1">
      <c r="B177" s="858" t="s">
        <v>603</v>
      </c>
      <c r="C177" s="866">
        <f>C176/C175</f>
        <v>50</v>
      </c>
      <c r="D177" s="866">
        <v>0</v>
      </c>
      <c r="E177" s="866">
        <v>0</v>
      </c>
      <c r="F177" s="866">
        <v>0</v>
      </c>
    </row>
    <row r="178" spans="2:6" ht="15" thickBot="1">
      <c r="B178" s="858" t="s">
        <v>604</v>
      </c>
      <c r="C178" s="854" t="s">
        <v>627</v>
      </c>
      <c r="D178" s="867">
        <f>D175/C175-1</f>
        <v>-1</v>
      </c>
      <c r="E178" s="866">
        <v>0</v>
      </c>
      <c r="F178" s="866">
        <v>0</v>
      </c>
    </row>
    <row r="179" spans="2:6" ht="15" thickBot="1">
      <c r="B179" s="858" t="s">
        <v>605</v>
      </c>
      <c r="C179" s="854" t="s">
        <v>627</v>
      </c>
      <c r="D179" s="867">
        <f>D176/C176-1</f>
        <v>-1</v>
      </c>
      <c r="E179" s="866">
        <v>0</v>
      </c>
      <c r="F179" s="866">
        <v>0</v>
      </c>
    </row>
    <row r="180" spans="2:6" ht="15" thickBot="1">
      <c r="B180" s="858" t="s">
        <v>47</v>
      </c>
      <c r="C180" s="854" t="s">
        <v>627</v>
      </c>
      <c r="D180" s="867">
        <f>D177/C177-1</f>
        <v>-1</v>
      </c>
      <c r="E180" s="866">
        <v>0</v>
      </c>
      <c r="F180" s="866">
        <v>0</v>
      </c>
    </row>
    <row r="181" spans="2:6" ht="15" thickBot="1">
      <c r="B181" s="2957" t="s">
        <v>821</v>
      </c>
      <c r="C181" s="2958"/>
      <c r="D181" s="2958"/>
      <c r="E181" s="2958"/>
      <c r="F181" s="2959"/>
    </row>
    <row r="182" spans="2:6" ht="12.75" customHeight="1">
      <c r="B182" s="2952"/>
      <c r="C182" s="853">
        <v>2023</v>
      </c>
      <c r="D182" s="853">
        <v>2024</v>
      </c>
      <c r="E182" s="853">
        <v>2025</v>
      </c>
      <c r="F182" s="853">
        <v>2026</v>
      </c>
    </row>
    <row r="183" spans="2:6" ht="10.5" customHeight="1" thickBot="1">
      <c r="B183" s="2953"/>
      <c r="C183" s="865" t="s">
        <v>22</v>
      </c>
      <c r="D183" s="865" t="s">
        <v>23</v>
      </c>
      <c r="E183" s="865" t="s">
        <v>23</v>
      </c>
      <c r="F183" s="865" t="s">
        <v>23</v>
      </c>
    </row>
    <row r="184" spans="2:6" ht="15" thickBot="1">
      <c r="B184" s="868" t="s">
        <v>629</v>
      </c>
      <c r="C184" s="872">
        <f>C185+C186+C187+C188</f>
        <v>0</v>
      </c>
      <c r="D184" s="872">
        <f t="shared" ref="D184:F184" si="19">D185+D186+D187+D188</f>
        <v>0</v>
      </c>
      <c r="E184" s="872">
        <f t="shared" si="19"/>
        <v>0</v>
      </c>
      <c r="F184" s="872">
        <f t="shared" si="19"/>
        <v>0</v>
      </c>
    </row>
    <row r="185" spans="2:6" ht="15" thickBot="1">
      <c r="B185" s="871" t="s">
        <v>608</v>
      </c>
      <c r="C185" s="872"/>
      <c r="D185" s="872"/>
      <c r="E185" s="872"/>
      <c r="F185" s="872"/>
    </row>
    <row r="186" spans="2:6" ht="15" thickBot="1">
      <c r="B186" s="871" t="s">
        <v>673</v>
      </c>
      <c r="C186" s="872"/>
      <c r="D186" s="872"/>
      <c r="E186" s="872"/>
      <c r="F186" s="872"/>
    </row>
    <row r="187" spans="2:6" ht="15" thickBot="1">
      <c r="B187" s="871" t="s">
        <v>631</v>
      </c>
      <c r="C187" s="872"/>
      <c r="D187" s="872"/>
      <c r="E187" s="872"/>
      <c r="F187" s="872"/>
    </row>
    <row r="188" spans="2:6" ht="15" thickBot="1">
      <c r="B188" s="871" t="s">
        <v>632</v>
      </c>
      <c r="C188" s="872"/>
      <c r="D188" s="872"/>
      <c r="E188" s="872"/>
      <c r="F188" s="872"/>
    </row>
    <row r="189" spans="2:6" ht="15" thickBot="1">
      <c r="B189" s="868" t="s">
        <v>633</v>
      </c>
      <c r="C189" s="870">
        <f>C190+C191+C192+C193</f>
        <v>100</v>
      </c>
      <c r="D189" s="870">
        <f t="shared" ref="D189:F189" si="20">D190+D191+D192+D193</f>
        <v>0</v>
      </c>
      <c r="E189" s="870">
        <f t="shared" si="20"/>
        <v>0</v>
      </c>
      <c r="F189" s="870">
        <f t="shared" si="20"/>
        <v>0</v>
      </c>
    </row>
    <row r="190" spans="2:6" ht="15" thickBot="1">
      <c r="B190" s="871" t="s">
        <v>608</v>
      </c>
      <c r="C190" s="870">
        <v>100</v>
      </c>
      <c r="D190" s="873">
        <v>0</v>
      </c>
      <c r="E190" s="872">
        <v>0</v>
      </c>
      <c r="F190" s="872">
        <v>0</v>
      </c>
    </row>
    <row r="191" spans="2:6" ht="15" thickBot="1">
      <c r="B191" s="871" t="s">
        <v>673</v>
      </c>
      <c r="C191" s="870"/>
      <c r="D191" s="872"/>
      <c r="E191" s="872"/>
      <c r="F191" s="872"/>
    </row>
    <row r="192" spans="2:6" ht="22.5" customHeight="1" thickBot="1">
      <c r="B192" s="871" t="s">
        <v>631</v>
      </c>
      <c r="C192" s="870"/>
      <c r="D192" s="872"/>
      <c r="E192" s="872"/>
      <c r="F192" s="872"/>
    </row>
    <row r="193" spans="2:6" ht="15" thickBot="1">
      <c r="B193" s="871" t="s">
        <v>632</v>
      </c>
      <c r="C193" s="870"/>
      <c r="D193" s="872"/>
      <c r="E193" s="872"/>
      <c r="F193" s="872"/>
    </row>
    <row r="194" spans="2:6" ht="15" customHeight="1" thickBot="1">
      <c r="B194" s="890" t="s">
        <v>674</v>
      </c>
      <c r="C194" s="870">
        <f>C184+C189</f>
        <v>100</v>
      </c>
      <c r="D194" s="870">
        <f t="shared" ref="D194:F194" si="21">D184+D189</f>
        <v>0</v>
      </c>
      <c r="E194" s="870">
        <f t="shared" si="21"/>
        <v>0</v>
      </c>
      <c r="F194" s="870">
        <f t="shared" si="21"/>
        <v>0</v>
      </c>
    </row>
    <row r="195" spans="2:6" ht="34.5" hidden="1" thickBot="1">
      <c r="B195" s="864" t="s">
        <v>700</v>
      </c>
      <c r="C195" s="891"/>
      <c r="D195" s="892" t="s">
        <v>624</v>
      </c>
      <c r="E195" s="893"/>
      <c r="F195" s="894"/>
    </row>
    <row r="196" spans="2:6" ht="17.25" hidden="1" customHeight="1" thickBot="1">
      <c r="B196" s="858" t="s">
        <v>599</v>
      </c>
      <c r="C196" s="2931"/>
      <c r="D196" s="2932"/>
      <c r="E196" s="2932"/>
      <c r="F196" s="2933"/>
    </row>
    <row r="197" spans="2:6" ht="15" hidden="1" thickBot="1">
      <c r="B197" s="858" t="s">
        <v>21</v>
      </c>
      <c r="C197" s="2969"/>
      <c r="D197" s="2970"/>
      <c r="E197" s="2970"/>
      <c r="F197" s="2971"/>
    </row>
    <row r="198" spans="2:6" ht="12.75" hidden="1" customHeight="1">
      <c r="B198" s="2952"/>
      <c r="C198" s="878">
        <v>2018</v>
      </c>
      <c r="D198" s="878">
        <v>2019</v>
      </c>
      <c r="E198" s="878">
        <v>2020</v>
      </c>
      <c r="F198" s="878">
        <v>2021</v>
      </c>
    </row>
    <row r="199" spans="2:6" ht="9" hidden="1" customHeight="1" thickBot="1">
      <c r="B199" s="2953"/>
      <c r="C199" s="865" t="s">
        <v>22</v>
      </c>
      <c r="D199" s="865" t="s">
        <v>23</v>
      </c>
      <c r="E199" s="865" t="s">
        <v>23</v>
      </c>
      <c r="F199" s="865" t="s">
        <v>23</v>
      </c>
    </row>
    <row r="200" spans="2:6" ht="15" hidden="1" thickBot="1">
      <c r="B200" s="858" t="s">
        <v>33</v>
      </c>
      <c r="C200" s="858"/>
      <c r="D200" s="858"/>
      <c r="E200" s="858"/>
      <c r="F200" s="858"/>
    </row>
    <row r="201" spans="2:6" ht="15" hidden="1" thickBot="1">
      <c r="B201" s="858" t="s">
        <v>602</v>
      </c>
      <c r="C201" s="866">
        <f>C219</f>
        <v>0</v>
      </c>
      <c r="D201" s="866">
        <f t="shared" ref="D201:F201" si="22">D219</f>
        <v>0</v>
      </c>
      <c r="E201" s="866">
        <f t="shared" si="22"/>
        <v>0</v>
      </c>
      <c r="F201" s="866">
        <f t="shared" si="22"/>
        <v>0</v>
      </c>
    </row>
    <row r="202" spans="2:6" ht="15" hidden="1" thickBot="1">
      <c r="B202" s="858" t="s">
        <v>603</v>
      </c>
      <c r="C202" s="866" t="e">
        <f>C201/C200</f>
        <v>#DIV/0!</v>
      </c>
      <c r="D202" s="866" t="e">
        <f t="shared" ref="D202:F202" si="23">D201/D200</f>
        <v>#DIV/0!</v>
      </c>
      <c r="E202" s="866" t="e">
        <f t="shared" si="23"/>
        <v>#DIV/0!</v>
      </c>
      <c r="F202" s="866" t="e">
        <f t="shared" si="23"/>
        <v>#DIV/0!</v>
      </c>
    </row>
    <row r="203" spans="2:6" ht="15" hidden="1" thickBot="1">
      <c r="B203" s="858" t="s">
        <v>604</v>
      </c>
      <c r="C203" s="854" t="s">
        <v>627</v>
      </c>
      <c r="D203" s="867" t="e">
        <f>D200/C200-1</f>
        <v>#DIV/0!</v>
      </c>
      <c r="E203" s="867" t="e">
        <f t="shared" ref="E203:F205" si="24">E200/D200-1</f>
        <v>#DIV/0!</v>
      </c>
      <c r="F203" s="867" t="e">
        <f t="shared" si="24"/>
        <v>#DIV/0!</v>
      </c>
    </row>
    <row r="204" spans="2:6" ht="15" hidden="1" thickBot="1">
      <c r="B204" s="858" t="s">
        <v>605</v>
      </c>
      <c r="C204" s="854" t="s">
        <v>627</v>
      </c>
      <c r="D204" s="867" t="e">
        <f>D201/C201-1</f>
        <v>#DIV/0!</v>
      </c>
      <c r="E204" s="867" t="e">
        <f t="shared" si="24"/>
        <v>#DIV/0!</v>
      </c>
      <c r="F204" s="867" t="e">
        <f t="shared" si="24"/>
        <v>#DIV/0!</v>
      </c>
    </row>
    <row r="205" spans="2:6" ht="15" hidden="1" thickBot="1">
      <c r="B205" s="858" t="s">
        <v>47</v>
      </c>
      <c r="C205" s="854" t="s">
        <v>627</v>
      </c>
      <c r="D205" s="867" t="e">
        <f>D202/C202-1</f>
        <v>#DIV/0!</v>
      </c>
      <c r="E205" s="867" t="e">
        <f t="shared" si="24"/>
        <v>#DIV/0!</v>
      </c>
      <c r="F205" s="867" t="e">
        <f t="shared" si="24"/>
        <v>#DIV/0!</v>
      </c>
    </row>
    <row r="206" spans="2:6" ht="15" hidden="1" thickBot="1">
      <c r="B206" s="2957" t="s">
        <v>872</v>
      </c>
      <c r="C206" s="2958"/>
      <c r="D206" s="2958"/>
      <c r="E206" s="2958"/>
      <c r="F206" s="2959"/>
    </row>
    <row r="207" spans="2:6" ht="12.75" hidden="1" customHeight="1">
      <c r="B207" s="2952"/>
      <c r="C207" s="878">
        <v>2018</v>
      </c>
      <c r="D207" s="878">
        <v>2019</v>
      </c>
      <c r="E207" s="878">
        <v>2020</v>
      </c>
      <c r="F207" s="878">
        <v>2021</v>
      </c>
    </row>
    <row r="208" spans="2:6" ht="9" hidden="1" customHeight="1" thickBot="1">
      <c r="B208" s="2953"/>
      <c r="C208" s="865" t="s">
        <v>22</v>
      </c>
      <c r="D208" s="865" t="s">
        <v>23</v>
      </c>
      <c r="E208" s="865" t="s">
        <v>23</v>
      </c>
      <c r="F208" s="865" t="s">
        <v>23</v>
      </c>
    </row>
    <row r="209" spans="1:6" ht="15" hidden="1" thickBot="1">
      <c r="B209" s="868" t="s">
        <v>629</v>
      </c>
      <c r="C209" s="872">
        <f>C210+C211+C212+C213</f>
        <v>0</v>
      </c>
      <c r="D209" s="872">
        <f t="shared" ref="D209:F209" si="25">D210+D211+D212+D213</f>
        <v>0</v>
      </c>
      <c r="E209" s="872">
        <f t="shared" si="25"/>
        <v>0</v>
      </c>
      <c r="F209" s="872">
        <f t="shared" si="25"/>
        <v>0</v>
      </c>
    </row>
    <row r="210" spans="1:6" ht="15" hidden="1" thickBot="1">
      <c r="B210" s="871" t="s">
        <v>608</v>
      </c>
      <c r="C210" s="872"/>
      <c r="D210" s="872"/>
      <c r="E210" s="872"/>
      <c r="F210" s="872"/>
    </row>
    <row r="211" spans="1:6" ht="15" hidden="1" thickBot="1">
      <c r="B211" s="871" t="s">
        <v>673</v>
      </c>
      <c r="C211" s="872"/>
      <c r="D211" s="872"/>
      <c r="E211" s="872"/>
      <c r="F211" s="872"/>
    </row>
    <row r="212" spans="1:6" ht="15" hidden="1" thickBot="1">
      <c r="B212" s="871" t="s">
        <v>631</v>
      </c>
      <c r="C212" s="872"/>
      <c r="D212" s="872"/>
      <c r="E212" s="872"/>
      <c r="F212" s="872"/>
    </row>
    <row r="213" spans="1:6" ht="15" hidden="1" thickBot="1">
      <c r="B213" s="871" t="s">
        <v>632</v>
      </c>
      <c r="C213" s="872"/>
      <c r="D213" s="872"/>
      <c r="E213" s="872"/>
      <c r="F213" s="872"/>
    </row>
    <row r="214" spans="1:6" ht="15" hidden="1" thickBot="1">
      <c r="B214" s="868" t="s">
        <v>633</v>
      </c>
      <c r="C214" s="870">
        <f>C215+C216+C217+C218</f>
        <v>0</v>
      </c>
      <c r="D214" s="870">
        <f t="shared" ref="D214:F214" si="26">D215+D216+D217+D218</f>
        <v>0</v>
      </c>
      <c r="E214" s="870">
        <f t="shared" si="26"/>
        <v>0</v>
      </c>
      <c r="F214" s="870">
        <f t="shared" si="26"/>
        <v>0</v>
      </c>
    </row>
    <row r="215" spans="1:6" ht="15" hidden="1" thickBot="1">
      <c r="B215" s="871" t="s">
        <v>608</v>
      </c>
      <c r="C215" s="870"/>
      <c r="D215" s="872"/>
      <c r="E215" s="872"/>
      <c r="F215" s="872"/>
    </row>
    <row r="216" spans="1:6" ht="15" hidden="1" thickBot="1">
      <c r="B216" s="871" t="s">
        <v>673</v>
      </c>
      <c r="C216" s="870"/>
      <c r="D216" s="872"/>
      <c r="E216" s="872"/>
      <c r="F216" s="872"/>
    </row>
    <row r="217" spans="1:6" ht="15" hidden="1" thickBot="1">
      <c r="B217" s="871" t="s">
        <v>631</v>
      </c>
      <c r="C217" s="870"/>
      <c r="D217" s="872"/>
      <c r="E217" s="872"/>
      <c r="F217" s="872"/>
    </row>
    <row r="218" spans="1:6" ht="15" hidden="1" thickBot="1">
      <c r="B218" s="871" t="s">
        <v>632</v>
      </c>
      <c r="C218" s="870"/>
      <c r="D218" s="872"/>
      <c r="E218" s="872"/>
      <c r="F218" s="872"/>
    </row>
    <row r="219" spans="1:6" ht="15" hidden="1" thickBot="1">
      <c r="B219" s="874" t="s">
        <v>702</v>
      </c>
      <c r="C219" s="870">
        <f>C209+C214</f>
        <v>0</v>
      </c>
      <c r="D219" s="870">
        <f t="shared" ref="D219:F219" si="27">D209+D214</f>
        <v>0</v>
      </c>
      <c r="E219" s="870">
        <f t="shared" si="27"/>
        <v>0</v>
      </c>
      <c r="F219" s="870">
        <f t="shared" si="27"/>
        <v>0</v>
      </c>
    </row>
    <row r="220" spans="1:6" ht="12.75" hidden="1" customHeight="1" thickBot="1">
      <c r="A220" s="895"/>
      <c r="B220" s="896" t="s">
        <v>827</v>
      </c>
      <c r="C220" s="2973"/>
      <c r="D220" s="2975"/>
      <c r="E220" s="2975"/>
      <c r="F220" s="2976"/>
    </row>
    <row r="221" spans="1:6" ht="28.5" hidden="1" customHeight="1" thickBot="1">
      <c r="B221" s="864" t="s">
        <v>729</v>
      </c>
      <c r="C221" s="891"/>
      <c r="D221" s="892" t="s">
        <v>624</v>
      </c>
      <c r="E221" s="893"/>
      <c r="F221" s="894"/>
    </row>
    <row r="222" spans="1:6" ht="17.25" hidden="1" customHeight="1" thickBot="1">
      <c r="B222" s="858" t="s">
        <v>599</v>
      </c>
      <c r="C222" s="2931"/>
      <c r="D222" s="2932"/>
      <c r="E222" s="2932"/>
      <c r="F222" s="2933"/>
    </row>
    <row r="223" spans="1:6" ht="8.25" hidden="1" customHeight="1" thickBot="1">
      <c r="B223" s="858" t="s">
        <v>21</v>
      </c>
      <c r="C223" s="2987"/>
      <c r="D223" s="2970"/>
      <c r="E223" s="2970"/>
      <c r="F223" s="2971"/>
    </row>
    <row r="224" spans="1:6" ht="12.75" hidden="1" customHeight="1" thickBot="1">
      <c r="B224" s="2952"/>
      <c r="C224" s="853">
        <v>2023</v>
      </c>
      <c r="D224" s="853">
        <v>2024</v>
      </c>
      <c r="E224" s="853">
        <v>2025</v>
      </c>
      <c r="F224" s="853">
        <v>2026</v>
      </c>
    </row>
    <row r="225" spans="2:6" ht="9" hidden="1" customHeight="1" thickBot="1">
      <c r="B225" s="2953"/>
      <c r="C225" s="865" t="s">
        <v>22</v>
      </c>
      <c r="D225" s="865" t="s">
        <v>23</v>
      </c>
      <c r="E225" s="865" t="s">
        <v>23</v>
      </c>
      <c r="F225" s="865" t="s">
        <v>23</v>
      </c>
    </row>
    <row r="226" spans="2:6" ht="15" hidden="1" thickBot="1">
      <c r="B226" s="858" t="s">
        <v>33</v>
      </c>
      <c r="C226" s="858">
        <v>0</v>
      </c>
      <c r="D226" s="854">
        <v>0</v>
      </c>
      <c r="E226" s="854">
        <v>0</v>
      </c>
      <c r="F226" s="858">
        <v>0</v>
      </c>
    </row>
    <row r="227" spans="2:6" ht="15" hidden="1" thickBot="1">
      <c r="B227" s="858" t="s">
        <v>602</v>
      </c>
      <c r="C227" s="866">
        <f>C245</f>
        <v>0</v>
      </c>
      <c r="D227" s="866">
        <f t="shared" ref="D227:F227" si="28">D245</f>
        <v>0</v>
      </c>
      <c r="E227" s="866">
        <f t="shared" si="28"/>
        <v>0</v>
      </c>
      <c r="F227" s="866">
        <f t="shared" si="28"/>
        <v>0</v>
      </c>
    </row>
    <row r="228" spans="2:6" ht="15" hidden="1" thickBot="1">
      <c r="B228" s="858" t="s">
        <v>603</v>
      </c>
      <c r="C228" s="866" t="e">
        <f>C227/C226</f>
        <v>#DIV/0!</v>
      </c>
      <c r="D228" s="866" t="e">
        <f t="shared" ref="D228:F228" si="29">D227/D226</f>
        <v>#DIV/0!</v>
      </c>
      <c r="E228" s="866" t="e">
        <f t="shared" si="29"/>
        <v>#DIV/0!</v>
      </c>
      <c r="F228" s="866" t="e">
        <f t="shared" si="29"/>
        <v>#DIV/0!</v>
      </c>
    </row>
    <row r="229" spans="2:6" ht="15" hidden="1" thickBot="1">
      <c r="B229" s="858" t="s">
        <v>604</v>
      </c>
      <c r="C229" s="854" t="s">
        <v>627</v>
      </c>
      <c r="D229" s="867" t="e">
        <f>D226/C226-1</f>
        <v>#DIV/0!</v>
      </c>
      <c r="E229" s="867" t="e">
        <f t="shared" ref="E229:F231" si="30">E226/D226-1</f>
        <v>#DIV/0!</v>
      </c>
      <c r="F229" s="867" t="e">
        <f t="shared" si="30"/>
        <v>#DIV/0!</v>
      </c>
    </row>
    <row r="230" spans="2:6" ht="15" hidden="1" thickBot="1">
      <c r="B230" s="858" t="s">
        <v>605</v>
      </c>
      <c r="C230" s="854" t="s">
        <v>627</v>
      </c>
      <c r="D230" s="867" t="e">
        <f>D227/C227-1</f>
        <v>#DIV/0!</v>
      </c>
      <c r="E230" s="867" t="e">
        <f t="shared" si="30"/>
        <v>#DIV/0!</v>
      </c>
      <c r="F230" s="867" t="e">
        <f t="shared" si="30"/>
        <v>#DIV/0!</v>
      </c>
    </row>
    <row r="231" spans="2:6" ht="15" hidden="1" thickBot="1">
      <c r="B231" s="858" t="s">
        <v>47</v>
      </c>
      <c r="C231" s="854" t="s">
        <v>627</v>
      </c>
      <c r="D231" s="867" t="e">
        <f>D228/C228-1</f>
        <v>#DIV/0!</v>
      </c>
      <c r="E231" s="867" t="e">
        <f t="shared" si="30"/>
        <v>#DIV/0!</v>
      </c>
      <c r="F231" s="867" t="e">
        <f t="shared" si="30"/>
        <v>#DIV/0!</v>
      </c>
    </row>
    <row r="232" spans="2:6" ht="15" hidden="1" thickBot="1">
      <c r="B232" s="2957" t="s">
        <v>886</v>
      </c>
      <c r="C232" s="2958"/>
      <c r="D232" s="2958"/>
      <c r="E232" s="2958"/>
      <c r="F232" s="2959"/>
    </row>
    <row r="233" spans="2:6" ht="12.75" hidden="1" customHeight="1" thickBot="1">
      <c r="B233" s="2952"/>
      <c r="C233" s="853">
        <v>2022</v>
      </c>
      <c r="D233" s="853">
        <v>2023</v>
      </c>
      <c r="E233" s="853">
        <v>2024</v>
      </c>
      <c r="F233" s="853">
        <v>2025</v>
      </c>
    </row>
    <row r="234" spans="2:6" ht="9" hidden="1" customHeight="1" thickBot="1">
      <c r="B234" s="2953"/>
      <c r="C234" s="865" t="s">
        <v>22</v>
      </c>
      <c r="D234" s="865" t="s">
        <v>23</v>
      </c>
      <c r="E234" s="865" t="s">
        <v>23</v>
      </c>
      <c r="F234" s="865" t="s">
        <v>23</v>
      </c>
    </row>
    <row r="235" spans="2:6" ht="15" hidden="1" thickBot="1">
      <c r="B235" s="868" t="s">
        <v>629</v>
      </c>
      <c r="C235" s="872">
        <f>C236+C237+C238+C239</f>
        <v>0</v>
      </c>
      <c r="D235" s="872">
        <f t="shared" ref="D235:F235" si="31">D236+D237+D238+D239</f>
        <v>0</v>
      </c>
      <c r="E235" s="872">
        <f t="shared" si="31"/>
        <v>0</v>
      </c>
      <c r="F235" s="872">
        <f t="shared" si="31"/>
        <v>0</v>
      </c>
    </row>
    <row r="236" spans="2:6" ht="15" hidden="1" thickBot="1">
      <c r="B236" s="871" t="s">
        <v>608</v>
      </c>
      <c r="C236" s="872"/>
      <c r="D236" s="872"/>
      <c r="E236" s="872"/>
      <c r="F236" s="872"/>
    </row>
    <row r="237" spans="2:6" ht="15" hidden="1" thickBot="1">
      <c r="B237" s="871" t="s">
        <v>673</v>
      </c>
      <c r="C237" s="872"/>
      <c r="D237" s="872"/>
      <c r="E237" s="872"/>
      <c r="F237" s="872"/>
    </row>
    <row r="238" spans="2:6" ht="15" hidden="1" thickBot="1">
      <c r="B238" s="871" t="s">
        <v>631</v>
      </c>
      <c r="C238" s="872"/>
      <c r="D238" s="872"/>
      <c r="E238" s="872"/>
      <c r="F238" s="872"/>
    </row>
    <row r="239" spans="2:6" ht="15" hidden="1" thickBot="1">
      <c r="B239" s="871" t="s">
        <v>632</v>
      </c>
      <c r="C239" s="872"/>
      <c r="D239" s="872"/>
      <c r="E239" s="872"/>
      <c r="F239" s="872"/>
    </row>
    <row r="240" spans="2:6" ht="15" hidden="1" thickBot="1">
      <c r="B240" s="868" t="s">
        <v>633</v>
      </c>
      <c r="C240" s="870">
        <f>C241+C242+C243+C244</f>
        <v>0</v>
      </c>
      <c r="D240" s="870">
        <f t="shared" ref="D240:F240" si="32">D241+D242+D243+D244</f>
        <v>0</v>
      </c>
      <c r="E240" s="870">
        <f t="shared" si="32"/>
        <v>0</v>
      </c>
      <c r="F240" s="870">
        <f t="shared" si="32"/>
        <v>0</v>
      </c>
    </row>
    <row r="241" spans="2:6" ht="15" hidden="1" thickBot="1">
      <c r="B241" s="871" t="s">
        <v>608</v>
      </c>
      <c r="C241" s="870"/>
      <c r="D241" s="870">
        <v>0</v>
      </c>
      <c r="E241" s="870">
        <v>0</v>
      </c>
      <c r="F241" s="870"/>
    </row>
    <row r="242" spans="2:6" ht="15" hidden="1" thickBot="1">
      <c r="B242" s="871" t="s">
        <v>673</v>
      </c>
      <c r="C242" s="870"/>
      <c r="D242" s="870"/>
      <c r="E242" s="870"/>
      <c r="F242" s="870"/>
    </row>
    <row r="243" spans="2:6" ht="15" hidden="1" thickBot="1">
      <c r="B243" s="871" t="s">
        <v>631</v>
      </c>
      <c r="C243" s="870"/>
      <c r="D243" s="870"/>
      <c r="E243" s="870"/>
      <c r="F243" s="870"/>
    </row>
    <row r="244" spans="2:6" ht="15" hidden="1" thickBot="1">
      <c r="B244" s="871" t="s">
        <v>632</v>
      </c>
      <c r="C244" s="870"/>
      <c r="D244" s="870"/>
      <c r="E244" s="870"/>
      <c r="F244" s="870"/>
    </row>
    <row r="245" spans="2:6" ht="15" hidden="1" thickBot="1">
      <c r="B245" s="874" t="s">
        <v>727</v>
      </c>
      <c r="C245" s="870">
        <f>C235+C240</f>
        <v>0</v>
      </c>
      <c r="D245" s="870">
        <f t="shared" ref="D245:F245" si="33">D235+D240</f>
        <v>0</v>
      </c>
      <c r="E245" s="870">
        <f t="shared" si="33"/>
        <v>0</v>
      </c>
      <c r="F245" s="870">
        <f t="shared" si="33"/>
        <v>0</v>
      </c>
    </row>
    <row r="246" spans="2:6" ht="15" thickBot="1">
      <c r="B246" s="2960" t="s">
        <v>66</v>
      </c>
      <c r="C246" s="2961"/>
      <c r="D246" s="2961"/>
      <c r="E246" s="2961"/>
      <c r="F246" s="2962"/>
    </row>
    <row r="247" spans="2:6" ht="15.75" customHeight="1" thickBot="1">
      <c r="B247" s="2960" t="s">
        <v>1216</v>
      </c>
      <c r="C247" s="2961"/>
      <c r="D247" s="2961"/>
      <c r="E247" s="2961"/>
      <c r="F247" s="2962"/>
    </row>
    <row r="248" spans="2:6" ht="15" customHeight="1" thickBot="1">
      <c r="B248" s="864" t="s">
        <v>620</v>
      </c>
      <c r="C248" s="2977" t="s">
        <v>1217</v>
      </c>
      <c r="D248" s="2978"/>
      <c r="E248" s="2979"/>
      <c r="F248" s="2980"/>
    </row>
    <row r="249" spans="2:6" ht="37.5" customHeight="1" thickBot="1">
      <c r="B249" s="864" t="s">
        <v>622</v>
      </c>
      <c r="C249" s="864" t="s">
        <v>1218</v>
      </c>
      <c r="D249" s="882" t="s">
        <v>624</v>
      </c>
      <c r="E249" s="2988" t="s">
        <v>1219</v>
      </c>
      <c r="F249" s="2989"/>
    </row>
    <row r="250" spans="2:6" ht="9.75" customHeight="1" thickBot="1">
      <c r="B250" s="883"/>
      <c r="C250" s="2973"/>
      <c r="D250" s="2974"/>
      <c r="E250" s="2975"/>
      <c r="F250" s="2976"/>
    </row>
    <row r="251" spans="2:6" ht="80.25" customHeight="1" thickBot="1">
      <c r="B251" s="858" t="s">
        <v>599</v>
      </c>
      <c r="C251" s="2931" t="s">
        <v>1220</v>
      </c>
      <c r="D251" s="2932"/>
      <c r="E251" s="2932"/>
      <c r="F251" s="2933"/>
    </row>
    <row r="252" spans="2:6" ht="15" thickBot="1">
      <c r="B252" s="858" t="s">
        <v>21</v>
      </c>
      <c r="C252" s="2969" t="s">
        <v>1221</v>
      </c>
      <c r="D252" s="2970"/>
      <c r="E252" s="2970"/>
      <c r="F252" s="2971"/>
    </row>
    <row r="253" spans="2:6" ht="12.75" customHeight="1">
      <c r="B253" s="2952"/>
      <c r="C253" s="853">
        <v>2023</v>
      </c>
      <c r="D253" s="853">
        <v>2024</v>
      </c>
      <c r="E253" s="853">
        <v>2025</v>
      </c>
      <c r="F253" s="853">
        <v>2026</v>
      </c>
    </row>
    <row r="254" spans="2:6" ht="10.5" customHeight="1" thickBot="1">
      <c r="B254" s="2953"/>
      <c r="C254" s="865" t="s">
        <v>22</v>
      </c>
      <c r="D254" s="865" t="s">
        <v>23</v>
      </c>
      <c r="E254" s="865" t="s">
        <v>23</v>
      </c>
      <c r="F254" s="865" t="s">
        <v>23</v>
      </c>
    </row>
    <row r="255" spans="2:6" ht="15" thickBot="1">
      <c r="B255" s="858" t="s">
        <v>33</v>
      </c>
      <c r="C255" s="866">
        <v>1</v>
      </c>
      <c r="D255" s="866">
        <v>1</v>
      </c>
      <c r="E255" s="866">
        <v>1</v>
      </c>
      <c r="F255" s="866">
        <v>1</v>
      </c>
    </row>
    <row r="256" spans="2:6" ht="15" thickBot="1">
      <c r="B256" s="858" t="s">
        <v>602</v>
      </c>
      <c r="C256" s="866">
        <v>1900</v>
      </c>
      <c r="D256" s="866">
        <v>2000</v>
      </c>
      <c r="E256" s="866">
        <v>5000</v>
      </c>
      <c r="F256" s="866">
        <v>5000</v>
      </c>
    </row>
    <row r="257" spans="2:6" ht="15" thickBot="1">
      <c r="B257" s="858" t="s">
        <v>603</v>
      </c>
      <c r="C257" s="866">
        <f>C256/C255</f>
        <v>1900</v>
      </c>
      <c r="D257" s="866">
        <f t="shared" ref="D257:F257" si="34">D256/D255</f>
        <v>2000</v>
      </c>
      <c r="E257" s="866">
        <f t="shared" si="34"/>
        <v>5000</v>
      </c>
      <c r="F257" s="866">
        <f t="shared" si="34"/>
        <v>5000</v>
      </c>
    </row>
    <row r="258" spans="2:6" ht="15" thickBot="1">
      <c r="B258" s="858" t="s">
        <v>604</v>
      </c>
      <c r="C258" s="854" t="s">
        <v>627</v>
      </c>
      <c r="D258" s="867">
        <f>D255/C255-1</f>
        <v>0</v>
      </c>
      <c r="E258" s="867">
        <f t="shared" ref="E258:F260" si="35">E255/D255-1</f>
        <v>0</v>
      </c>
      <c r="F258" s="867">
        <f t="shared" si="35"/>
        <v>0</v>
      </c>
    </row>
    <row r="259" spans="2:6" ht="15" thickBot="1">
      <c r="B259" s="858" t="s">
        <v>605</v>
      </c>
      <c r="C259" s="854" t="s">
        <v>627</v>
      </c>
      <c r="D259" s="867">
        <f>D256/C256-1</f>
        <v>5.2631578947368363E-2</v>
      </c>
      <c r="E259" s="867">
        <f t="shared" si="35"/>
        <v>1.5</v>
      </c>
      <c r="F259" s="867">
        <f t="shared" si="35"/>
        <v>0</v>
      </c>
    </row>
    <row r="260" spans="2:6" ht="15" thickBot="1">
      <c r="B260" s="858" t="s">
        <v>47</v>
      </c>
      <c r="C260" s="854" t="s">
        <v>627</v>
      </c>
      <c r="D260" s="867">
        <f>D257/C257-1</f>
        <v>5.2631578947368363E-2</v>
      </c>
      <c r="E260" s="867">
        <f t="shared" si="35"/>
        <v>1.5</v>
      </c>
      <c r="F260" s="867">
        <f t="shared" si="35"/>
        <v>0</v>
      </c>
    </row>
    <row r="261" spans="2:6" ht="15" thickBot="1">
      <c r="B261" s="2957" t="s">
        <v>818</v>
      </c>
      <c r="C261" s="2958"/>
      <c r="D261" s="2958"/>
      <c r="E261" s="2958"/>
      <c r="F261" s="2959"/>
    </row>
    <row r="262" spans="2:6" ht="12.75" customHeight="1">
      <c r="B262" s="2952"/>
      <c r="C262" s="853">
        <v>2023</v>
      </c>
      <c r="D262" s="853">
        <v>2024</v>
      </c>
      <c r="E262" s="853">
        <v>2025</v>
      </c>
      <c r="F262" s="853">
        <v>2026</v>
      </c>
    </row>
    <row r="263" spans="2:6" ht="9" customHeight="1" thickBot="1">
      <c r="B263" s="2953"/>
      <c r="C263" s="865" t="s">
        <v>22</v>
      </c>
      <c r="D263" s="865" t="s">
        <v>23</v>
      </c>
      <c r="E263" s="865" t="s">
        <v>23</v>
      </c>
      <c r="F263" s="865" t="s">
        <v>23</v>
      </c>
    </row>
    <row r="264" spans="2:6" ht="15" thickBot="1">
      <c r="B264" s="868" t="s">
        <v>629</v>
      </c>
      <c r="C264" s="872">
        <f>C265+C266+C267+C268</f>
        <v>1900</v>
      </c>
      <c r="D264" s="872">
        <f t="shared" ref="D264:F264" si="36">D265+D266+D267+D268</f>
        <v>2000</v>
      </c>
      <c r="E264" s="872">
        <f t="shared" si="36"/>
        <v>5000</v>
      </c>
      <c r="F264" s="872">
        <f t="shared" si="36"/>
        <v>5000</v>
      </c>
    </row>
    <row r="265" spans="2:6" ht="15" thickBot="1">
      <c r="B265" s="871" t="s">
        <v>608</v>
      </c>
      <c r="C265" s="870">
        <v>1900</v>
      </c>
      <c r="D265" s="872">
        <v>2000</v>
      </c>
      <c r="E265" s="870">
        <v>5000</v>
      </c>
      <c r="F265" s="870">
        <v>5000</v>
      </c>
    </row>
    <row r="266" spans="2:6" ht="15" thickBot="1">
      <c r="B266" s="871" t="s">
        <v>673</v>
      </c>
      <c r="C266" s="872"/>
      <c r="D266" s="872"/>
      <c r="E266" s="872"/>
      <c r="F266" s="872"/>
    </row>
    <row r="267" spans="2:6" ht="15" thickBot="1">
      <c r="B267" s="871" t="s">
        <v>631</v>
      </c>
      <c r="C267" s="872"/>
      <c r="D267" s="872"/>
      <c r="E267" s="872"/>
      <c r="F267" s="872"/>
    </row>
    <row r="268" spans="2:6" ht="15" thickBot="1">
      <c r="B268" s="871" t="s">
        <v>632</v>
      </c>
      <c r="C268" s="872"/>
      <c r="D268" s="872"/>
      <c r="E268" s="872"/>
      <c r="F268" s="872"/>
    </row>
    <row r="269" spans="2:6" ht="15" thickBot="1">
      <c r="B269" s="868" t="s">
        <v>633</v>
      </c>
      <c r="C269" s="870">
        <f>C270+C271+C272+C273</f>
        <v>0</v>
      </c>
      <c r="D269" s="870">
        <f>D270+D271+D272+D273</f>
        <v>0</v>
      </c>
      <c r="E269" s="870">
        <f>E270+E271+E272+E273</f>
        <v>0</v>
      </c>
      <c r="F269" s="870">
        <f>F270+F271+F272+F273</f>
        <v>0</v>
      </c>
    </row>
    <row r="270" spans="2:6" ht="15" thickBot="1">
      <c r="B270" s="871" t="s">
        <v>608</v>
      </c>
      <c r="C270" s="870"/>
      <c r="D270" s="872"/>
      <c r="E270" s="870"/>
      <c r="F270" s="870"/>
    </row>
    <row r="271" spans="2:6" ht="15" thickBot="1">
      <c r="B271" s="871" t="s">
        <v>673</v>
      </c>
      <c r="C271" s="870"/>
      <c r="D271" s="872"/>
      <c r="E271" s="872"/>
      <c r="F271" s="872"/>
    </row>
    <row r="272" spans="2:6" ht="15" thickBot="1">
      <c r="B272" s="871" t="s">
        <v>631</v>
      </c>
      <c r="C272" s="870"/>
      <c r="D272" s="872"/>
      <c r="E272" s="872"/>
      <c r="F272" s="872"/>
    </row>
    <row r="273" spans="2:6" ht="15" thickBot="1">
      <c r="B273" s="871" t="s">
        <v>632</v>
      </c>
      <c r="C273" s="870"/>
      <c r="D273" s="872"/>
      <c r="E273" s="872"/>
      <c r="F273" s="872"/>
    </row>
    <row r="274" spans="2:6" ht="15" thickBot="1">
      <c r="B274" s="890" t="s">
        <v>616</v>
      </c>
      <c r="C274" s="870">
        <f>C264+C269</f>
        <v>1900</v>
      </c>
      <c r="D274" s="870">
        <f>D264+D269</f>
        <v>2000</v>
      </c>
      <c r="E274" s="870">
        <f>E264+E269</f>
        <v>5000</v>
      </c>
      <c r="F274" s="870">
        <f>F264+F269</f>
        <v>5000</v>
      </c>
    </row>
    <row r="275" spans="2:6" ht="28.5" customHeight="1" thickBot="1">
      <c r="B275" s="896" t="s">
        <v>827</v>
      </c>
      <c r="C275" s="2977" t="s">
        <v>1222</v>
      </c>
      <c r="D275" s="2979"/>
      <c r="E275" s="2979"/>
      <c r="F275" s="2980"/>
    </row>
    <row r="276" spans="2:6" ht="39.75" customHeight="1" thickBot="1">
      <c r="B276" s="864" t="s">
        <v>597</v>
      </c>
      <c r="C276" s="864" t="s">
        <v>1223</v>
      </c>
      <c r="D276" s="892" t="s">
        <v>624</v>
      </c>
      <c r="E276" s="2990"/>
      <c r="F276" s="2991"/>
    </row>
    <row r="277" spans="2:6" ht="39.75" customHeight="1" thickBot="1">
      <c r="B277" s="858" t="s">
        <v>599</v>
      </c>
      <c r="C277" s="2931" t="s">
        <v>1224</v>
      </c>
      <c r="D277" s="2932"/>
      <c r="E277" s="2932"/>
      <c r="F277" s="2933"/>
    </row>
    <row r="278" spans="2:6" ht="18.75" customHeight="1" thickBot="1">
      <c r="B278" s="858" t="s">
        <v>21</v>
      </c>
      <c r="C278" s="2969" t="s">
        <v>1225</v>
      </c>
      <c r="D278" s="2970"/>
      <c r="E278" s="2970"/>
      <c r="F278" s="2971"/>
    </row>
    <row r="279" spans="2:6" ht="19.5" customHeight="1">
      <c r="B279" s="2952"/>
      <c r="C279" s="853">
        <v>2023</v>
      </c>
      <c r="D279" s="853">
        <v>2024</v>
      </c>
      <c r="E279" s="853">
        <v>2025</v>
      </c>
      <c r="F279" s="853">
        <v>2026</v>
      </c>
    </row>
    <row r="280" spans="2:6" ht="7.5" customHeight="1" thickBot="1">
      <c r="B280" s="2953"/>
      <c r="C280" s="865" t="s">
        <v>22</v>
      </c>
      <c r="D280" s="865" t="s">
        <v>23</v>
      </c>
      <c r="E280" s="865" t="s">
        <v>23</v>
      </c>
      <c r="F280" s="865" t="s">
        <v>23</v>
      </c>
    </row>
    <row r="281" spans="2:6" ht="15" thickBot="1">
      <c r="B281" s="858" t="s">
        <v>33</v>
      </c>
      <c r="C281" s="854"/>
      <c r="D281" s="854"/>
      <c r="E281" s="854">
        <v>1</v>
      </c>
      <c r="F281" s="854">
        <v>1</v>
      </c>
    </row>
    <row r="282" spans="2:6" ht="15" thickBot="1">
      <c r="B282" s="858" t="s">
        <v>602</v>
      </c>
      <c r="C282" s="866">
        <v>0</v>
      </c>
      <c r="D282" s="866">
        <v>0</v>
      </c>
      <c r="E282" s="866">
        <v>7000</v>
      </c>
      <c r="F282" s="866">
        <v>7000</v>
      </c>
    </row>
    <row r="283" spans="2:6" ht="15" thickBot="1">
      <c r="B283" s="858" t="s">
        <v>603</v>
      </c>
      <c r="C283" s="866">
        <v>0</v>
      </c>
      <c r="D283" s="866">
        <v>0</v>
      </c>
      <c r="E283" s="866">
        <f t="shared" ref="E283:F283" si="37">E282/E281</f>
        <v>7000</v>
      </c>
      <c r="F283" s="866">
        <f t="shared" si="37"/>
        <v>7000</v>
      </c>
    </row>
    <row r="284" spans="2:6" ht="15" thickBot="1">
      <c r="B284" s="858" t="s">
        <v>604</v>
      </c>
      <c r="C284" s="854" t="s">
        <v>627</v>
      </c>
      <c r="D284" s="867">
        <v>0</v>
      </c>
      <c r="E284" s="867">
        <v>0</v>
      </c>
      <c r="F284" s="867">
        <f t="shared" ref="F284:F286" si="38">F281/E281-1</f>
        <v>0</v>
      </c>
    </row>
    <row r="285" spans="2:6" ht="15" thickBot="1">
      <c r="B285" s="858" t="s">
        <v>605</v>
      </c>
      <c r="C285" s="854" t="s">
        <v>627</v>
      </c>
      <c r="D285" s="867">
        <v>0</v>
      </c>
      <c r="E285" s="867">
        <v>0</v>
      </c>
      <c r="F285" s="867">
        <f t="shared" si="38"/>
        <v>0</v>
      </c>
    </row>
    <row r="286" spans="2:6" ht="15" thickBot="1">
      <c r="B286" s="858" t="s">
        <v>47</v>
      </c>
      <c r="C286" s="854" t="s">
        <v>627</v>
      </c>
      <c r="D286" s="867">
        <v>0</v>
      </c>
      <c r="E286" s="867">
        <v>0</v>
      </c>
      <c r="F286" s="867">
        <f t="shared" si="38"/>
        <v>0</v>
      </c>
    </row>
    <row r="287" spans="2:6" ht="15.75" customHeight="1" thickBot="1">
      <c r="B287" s="2957" t="s">
        <v>821</v>
      </c>
      <c r="C287" s="2958"/>
      <c r="D287" s="2958"/>
      <c r="E287" s="2958"/>
      <c r="F287" s="2959"/>
    </row>
    <row r="288" spans="2:6" ht="12.75" customHeight="1">
      <c r="B288" s="2952"/>
      <c r="C288" s="853">
        <v>2023</v>
      </c>
      <c r="D288" s="853">
        <v>2024</v>
      </c>
      <c r="E288" s="853">
        <v>2025</v>
      </c>
      <c r="F288" s="853">
        <v>2026</v>
      </c>
    </row>
    <row r="289" spans="1:6" ht="9" customHeight="1" thickBot="1">
      <c r="B289" s="2953"/>
      <c r="C289" s="865" t="s">
        <v>22</v>
      </c>
      <c r="D289" s="865" t="s">
        <v>23</v>
      </c>
      <c r="E289" s="865" t="s">
        <v>23</v>
      </c>
      <c r="F289" s="865" t="s">
        <v>23</v>
      </c>
    </row>
    <row r="290" spans="1:6" ht="15" thickBot="1">
      <c r="B290" s="868" t="s">
        <v>629</v>
      </c>
      <c r="C290" s="872">
        <f>C291+C292+C293+C294</f>
        <v>0</v>
      </c>
      <c r="D290" s="872">
        <f t="shared" ref="D290:F290" si="39">D291+D292+D293+D294</f>
        <v>0</v>
      </c>
      <c r="E290" s="872">
        <f t="shared" si="39"/>
        <v>0</v>
      </c>
      <c r="F290" s="872">
        <f t="shared" si="39"/>
        <v>0</v>
      </c>
    </row>
    <row r="291" spans="1:6" ht="15" thickBot="1">
      <c r="B291" s="871" t="s">
        <v>608</v>
      </c>
      <c r="C291" s="872"/>
      <c r="D291" s="872"/>
      <c r="E291" s="872"/>
      <c r="F291" s="872"/>
    </row>
    <row r="292" spans="1:6" ht="15" thickBot="1">
      <c r="B292" s="871" t="s">
        <v>673</v>
      </c>
      <c r="C292" s="872"/>
      <c r="D292" s="872"/>
      <c r="E292" s="872"/>
      <c r="F292" s="872"/>
    </row>
    <row r="293" spans="1:6" ht="15" thickBot="1">
      <c r="B293" s="871" t="s">
        <v>631</v>
      </c>
      <c r="C293" s="872"/>
      <c r="D293" s="872"/>
      <c r="E293" s="872"/>
      <c r="F293" s="872"/>
    </row>
    <row r="294" spans="1:6" ht="15" thickBot="1">
      <c r="B294" s="871" t="s">
        <v>632</v>
      </c>
      <c r="C294" s="872"/>
      <c r="D294" s="872"/>
      <c r="E294" s="872"/>
      <c r="F294" s="872"/>
    </row>
    <row r="295" spans="1:6" ht="15" thickBot="1">
      <c r="B295" s="868" t="s">
        <v>633</v>
      </c>
      <c r="C295" s="870">
        <f>C296+C297+C298+C299</f>
        <v>0</v>
      </c>
      <c r="D295" s="870">
        <f t="shared" ref="D295:F295" si="40">D296+D297+D298+D299</f>
        <v>0</v>
      </c>
      <c r="E295" s="870">
        <f t="shared" si="40"/>
        <v>7000</v>
      </c>
      <c r="F295" s="870">
        <f t="shared" si="40"/>
        <v>7000</v>
      </c>
    </row>
    <row r="296" spans="1:6" ht="15" thickBot="1">
      <c r="B296" s="871" t="s">
        <v>608</v>
      </c>
      <c r="C296" s="870"/>
      <c r="D296" s="872"/>
      <c r="E296" s="872">
        <v>7000</v>
      </c>
      <c r="F296" s="872">
        <v>7000</v>
      </c>
    </row>
    <row r="297" spans="1:6" ht="15" thickBot="1">
      <c r="B297" s="871" t="s">
        <v>673</v>
      </c>
      <c r="C297" s="870"/>
      <c r="D297" s="872"/>
      <c r="E297" s="872"/>
      <c r="F297" s="872"/>
    </row>
    <row r="298" spans="1:6" ht="15" thickBot="1">
      <c r="B298" s="871" t="s">
        <v>631</v>
      </c>
      <c r="C298" s="870"/>
      <c r="D298" s="872"/>
      <c r="E298" s="872"/>
      <c r="F298" s="872"/>
    </row>
    <row r="299" spans="1:6" ht="15" thickBot="1">
      <c r="B299" s="871" t="s">
        <v>632</v>
      </c>
      <c r="C299" s="870"/>
      <c r="D299" s="872"/>
      <c r="E299" s="872"/>
      <c r="F299" s="872"/>
    </row>
    <row r="300" spans="1:6" ht="14.25" customHeight="1" thickBot="1">
      <c r="B300" s="890" t="s">
        <v>699</v>
      </c>
      <c r="C300" s="870">
        <f>C290+C295</f>
        <v>0</v>
      </c>
      <c r="D300" s="870">
        <f t="shared" ref="D300:F300" si="41">D290+D295</f>
        <v>0</v>
      </c>
      <c r="E300" s="870">
        <f t="shared" si="41"/>
        <v>7000</v>
      </c>
      <c r="F300" s="870">
        <f t="shared" si="41"/>
        <v>7000</v>
      </c>
    </row>
    <row r="301" spans="1:6" ht="20.25" hidden="1" customHeight="1" thickBot="1">
      <c r="A301" s="895"/>
      <c r="B301" s="896" t="s">
        <v>827</v>
      </c>
      <c r="C301" s="2994"/>
      <c r="D301" s="2988"/>
      <c r="E301" s="2988"/>
      <c r="F301" s="2989"/>
    </row>
    <row r="302" spans="1:6" ht="30" hidden="1" customHeight="1" thickBot="1">
      <c r="B302" s="864" t="s">
        <v>700</v>
      </c>
      <c r="C302" s="897"/>
      <c r="D302" s="892"/>
      <c r="E302" s="2990"/>
      <c r="F302" s="2991"/>
    </row>
    <row r="303" spans="1:6" ht="28.5" hidden="1" customHeight="1" thickBot="1">
      <c r="B303" s="858" t="s">
        <v>599</v>
      </c>
      <c r="C303" s="2931"/>
      <c r="D303" s="2932"/>
      <c r="E303" s="2932"/>
      <c r="F303" s="2933"/>
    </row>
    <row r="304" spans="1:6" ht="15.75" hidden="1" customHeight="1" thickBot="1">
      <c r="B304" s="858" t="s">
        <v>21</v>
      </c>
      <c r="C304" s="2969" t="s">
        <v>1226</v>
      </c>
      <c r="D304" s="2970"/>
      <c r="E304" s="2970"/>
      <c r="F304" s="2971"/>
    </row>
    <row r="305" spans="2:6" ht="12.75" hidden="1" customHeight="1">
      <c r="B305" s="2952"/>
      <c r="C305" s="853">
        <v>2023</v>
      </c>
      <c r="D305" s="853">
        <v>2024</v>
      </c>
      <c r="E305" s="853">
        <v>2025</v>
      </c>
      <c r="F305" s="853">
        <v>2026</v>
      </c>
    </row>
    <row r="306" spans="2:6" ht="9" hidden="1" customHeight="1" thickBot="1">
      <c r="B306" s="2953"/>
      <c r="C306" s="865" t="s">
        <v>22</v>
      </c>
      <c r="D306" s="865" t="s">
        <v>23</v>
      </c>
      <c r="E306" s="865" t="s">
        <v>23</v>
      </c>
      <c r="F306" s="865" t="s">
        <v>23</v>
      </c>
    </row>
    <row r="307" spans="2:6" ht="15.75" hidden="1" customHeight="1" thickBot="1">
      <c r="B307" s="858" t="s">
        <v>33</v>
      </c>
      <c r="C307" s="854"/>
      <c r="D307" s="858"/>
      <c r="E307" s="858"/>
      <c r="F307" s="858"/>
    </row>
    <row r="308" spans="2:6" ht="15.75" hidden="1" customHeight="1" thickBot="1">
      <c r="B308" s="858" t="s">
        <v>602</v>
      </c>
      <c r="C308" s="866"/>
      <c r="D308" s="866">
        <f t="shared" ref="D308:F308" si="42">D326</f>
        <v>0</v>
      </c>
      <c r="E308" s="866">
        <f t="shared" si="42"/>
        <v>0</v>
      </c>
      <c r="F308" s="866">
        <f t="shared" si="42"/>
        <v>0</v>
      </c>
    </row>
    <row r="309" spans="2:6" ht="12" hidden="1" customHeight="1" thickBot="1">
      <c r="B309" s="858" t="s">
        <v>603</v>
      </c>
      <c r="C309" s="866" t="e">
        <f>C308/C307</f>
        <v>#DIV/0!</v>
      </c>
      <c r="D309" s="866" t="e">
        <f t="shared" ref="D309:F309" si="43">D308/D307</f>
        <v>#DIV/0!</v>
      </c>
      <c r="E309" s="866" t="e">
        <f t="shared" si="43"/>
        <v>#DIV/0!</v>
      </c>
      <c r="F309" s="866" t="e">
        <f t="shared" si="43"/>
        <v>#DIV/0!</v>
      </c>
    </row>
    <row r="310" spans="2:6" ht="15.75" hidden="1" customHeight="1" thickBot="1">
      <c r="B310" s="858" t="s">
        <v>604</v>
      </c>
      <c r="C310" s="854" t="s">
        <v>627</v>
      </c>
      <c r="D310" s="867" t="e">
        <f>D307/C307-1</f>
        <v>#DIV/0!</v>
      </c>
      <c r="E310" s="867" t="e">
        <f t="shared" ref="E310:F312" si="44">E307/D307-1</f>
        <v>#DIV/0!</v>
      </c>
      <c r="F310" s="867" t="e">
        <f t="shared" si="44"/>
        <v>#DIV/0!</v>
      </c>
    </row>
    <row r="311" spans="2:6" ht="15.75" hidden="1" customHeight="1" thickBot="1">
      <c r="B311" s="858" t="s">
        <v>605</v>
      </c>
      <c r="C311" s="854" t="s">
        <v>627</v>
      </c>
      <c r="D311" s="867" t="e">
        <f>D308/C308-1</f>
        <v>#DIV/0!</v>
      </c>
      <c r="E311" s="867" t="e">
        <f t="shared" si="44"/>
        <v>#DIV/0!</v>
      </c>
      <c r="F311" s="867" t="e">
        <f t="shared" si="44"/>
        <v>#DIV/0!</v>
      </c>
    </row>
    <row r="312" spans="2:6" ht="15.75" hidden="1" customHeight="1" thickBot="1">
      <c r="B312" s="858" t="s">
        <v>47</v>
      </c>
      <c r="C312" s="854" t="s">
        <v>627</v>
      </c>
      <c r="D312" s="867" t="e">
        <f>D309/C309-1</f>
        <v>#DIV/0!</v>
      </c>
      <c r="E312" s="867" t="e">
        <f t="shared" si="44"/>
        <v>#DIV/0!</v>
      </c>
      <c r="F312" s="867" t="e">
        <f t="shared" si="44"/>
        <v>#DIV/0!</v>
      </c>
    </row>
    <row r="313" spans="2:6" ht="15.75" hidden="1" customHeight="1" thickBot="1">
      <c r="B313" s="2957" t="s">
        <v>887</v>
      </c>
      <c r="C313" s="2958"/>
      <c r="D313" s="2958"/>
      <c r="E313" s="2958"/>
      <c r="F313" s="2959"/>
    </row>
    <row r="314" spans="2:6" ht="12.75" hidden="1" customHeight="1">
      <c r="B314" s="2952"/>
      <c r="C314" s="853">
        <v>2023</v>
      </c>
      <c r="D314" s="853">
        <v>2024</v>
      </c>
      <c r="E314" s="853">
        <v>2025</v>
      </c>
      <c r="F314" s="853">
        <v>2026</v>
      </c>
    </row>
    <row r="315" spans="2:6" ht="9" hidden="1" customHeight="1" thickBot="1">
      <c r="B315" s="2953"/>
      <c r="C315" s="865" t="s">
        <v>22</v>
      </c>
      <c r="D315" s="865" t="s">
        <v>23</v>
      </c>
      <c r="E315" s="865" t="s">
        <v>23</v>
      </c>
      <c r="F315" s="865" t="s">
        <v>23</v>
      </c>
    </row>
    <row r="316" spans="2:6" ht="15.75" hidden="1" customHeight="1" thickBot="1">
      <c r="B316" s="868" t="s">
        <v>629</v>
      </c>
      <c r="C316" s="873">
        <f>C317+C318+C319+C320</f>
        <v>0</v>
      </c>
      <c r="D316" s="872">
        <f t="shared" ref="D316:F316" si="45">D317+D318+D319+D320</f>
        <v>0</v>
      </c>
      <c r="E316" s="872">
        <f t="shared" si="45"/>
        <v>0</v>
      </c>
      <c r="F316" s="872">
        <f t="shared" si="45"/>
        <v>0</v>
      </c>
    </row>
    <row r="317" spans="2:6" ht="15.75" hidden="1" customHeight="1" thickBot="1">
      <c r="B317" s="871" t="s">
        <v>608</v>
      </c>
      <c r="C317" s="873"/>
      <c r="D317" s="872"/>
      <c r="E317" s="872"/>
      <c r="F317" s="872"/>
    </row>
    <row r="318" spans="2:6" ht="15" hidden="1" thickBot="1">
      <c r="B318" s="871" t="s">
        <v>673</v>
      </c>
      <c r="C318" s="872"/>
      <c r="D318" s="872"/>
      <c r="E318" s="872"/>
      <c r="F318" s="872"/>
    </row>
    <row r="319" spans="2:6" ht="15" hidden="1" thickBot="1">
      <c r="B319" s="871" t="s">
        <v>631</v>
      </c>
      <c r="C319" s="872"/>
      <c r="D319" s="872"/>
      <c r="E319" s="872"/>
      <c r="F319" s="872"/>
    </row>
    <row r="320" spans="2:6" ht="15" hidden="1" thickBot="1">
      <c r="B320" s="871" t="s">
        <v>632</v>
      </c>
      <c r="C320" s="872"/>
      <c r="D320" s="872"/>
      <c r="E320" s="872"/>
      <c r="F320" s="872"/>
    </row>
    <row r="321" spans="1:6" ht="15" hidden="1" thickBot="1">
      <c r="B321" s="868" t="s">
        <v>633</v>
      </c>
      <c r="C321" s="870">
        <f>C322+C323+C324+C325</f>
        <v>0</v>
      </c>
      <c r="D321" s="870">
        <f t="shared" ref="D321:F321" si="46">D322+D323+D324+D325</f>
        <v>0</v>
      </c>
      <c r="E321" s="870">
        <f t="shared" si="46"/>
        <v>0</v>
      </c>
      <c r="F321" s="870">
        <f t="shared" si="46"/>
        <v>0</v>
      </c>
    </row>
    <row r="322" spans="1:6" ht="15" hidden="1" thickBot="1">
      <c r="B322" s="871" t="s">
        <v>608</v>
      </c>
      <c r="C322" s="870"/>
      <c r="D322" s="872"/>
      <c r="E322" s="872"/>
      <c r="F322" s="872"/>
    </row>
    <row r="323" spans="1:6" ht="15" hidden="1" thickBot="1">
      <c r="B323" s="871" t="s">
        <v>673</v>
      </c>
      <c r="C323" s="870"/>
      <c r="D323" s="872"/>
      <c r="E323" s="872"/>
      <c r="F323" s="872"/>
    </row>
    <row r="324" spans="1:6" ht="15" hidden="1" thickBot="1">
      <c r="B324" s="871" t="s">
        <v>631</v>
      </c>
      <c r="C324" s="870"/>
      <c r="D324" s="872"/>
      <c r="E324" s="872"/>
      <c r="F324" s="872"/>
    </row>
    <row r="325" spans="1:6" ht="15" hidden="1" thickBot="1">
      <c r="B325" s="871" t="s">
        <v>632</v>
      </c>
      <c r="C325" s="870"/>
      <c r="D325" s="872"/>
      <c r="E325" s="872"/>
      <c r="F325" s="872"/>
    </row>
    <row r="326" spans="1:6" ht="15" hidden="1" thickBot="1">
      <c r="A326" s="895"/>
      <c r="B326" s="874" t="s">
        <v>25</v>
      </c>
      <c r="C326" s="870">
        <f>C316+C321</f>
        <v>0</v>
      </c>
      <c r="D326" s="870">
        <f t="shared" ref="D326:F326" si="47">D316+D321</f>
        <v>0</v>
      </c>
      <c r="E326" s="870">
        <f t="shared" si="47"/>
        <v>0</v>
      </c>
      <c r="F326" s="870">
        <f t="shared" si="47"/>
        <v>0</v>
      </c>
    </row>
    <row r="327" spans="1:6" ht="12.75" hidden="1" customHeight="1">
      <c r="B327" s="2992"/>
      <c r="C327" s="853">
        <v>2022</v>
      </c>
      <c r="D327" s="853">
        <v>2023</v>
      </c>
      <c r="E327" s="853">
        <v>2024</v>
      </c>
      <c r="F327" s="853">
        <v>2025</v>
      </c>
    </row>
    <row r="328" spans="1:6" ht="9" hidden="1" customHeight="1" thickBot="1">
      <c r="B328" s="2993"/>
      <c r="C328" s="898" t="s">
        <v>22</v>
      </c>
      <c r="D328" s="898" t="s">
        <v>23</v>
      </c>
      <c r="E328" s="898" t="s">
        <v>23</v>
      </c>
      <c r="F328" s="898" t="s">
        <v>23</v>
      </c>
    </row>
    <row r="329" spans="1:6" ht="15" hidden="1" thickBot="1">
      <c r="B329" s="899" t="s">
        <v>629</v>
      </c>
      <c r="C329" s="900">
        <f>C330+C331+C332+C333</f>
        <v>0</v>
      </c>
      <c r="D329" s="900">
        <f t="shared" ref="D329:F329" si="48">D330+D331+D332+D333</f>
        <v>0</v>
      </c>
      <c r="E329" s="900">
        <f t="shared" si="48"/>
        <v>0</v>
      </c>
      <c r="F329" s="900">
        <f t="shared" si="48"/>
        <v>0</v>
      </c>
    </row>
    <row r="330" spans="1:6" ht="15" hidden="1" thickBot="1">
      <c r="B330" s="901" t="s">
        <v>608</v>
      </c>
      <c r="C330" s="900"/>
      <c r="D330" s="900"/>
      <c r="E330" s="900"/>
      <c r="F330" s="900"/>
    </row>
    <row r="331" spans="1:6" ht="15" hidden="1" thickBot="1">
      <c r="B331" s="901" t="s">
        <v>673</v>
      </c>
      <c r="C331" s="900"/>
      <c r="D331" s="900"/>
      <c r="E331" s="900"/>
      <c r="F331" s="900"/>
    </row>
    <row r="332" spans="1:6" ht="15" hidden="1" thickBot="1">
      <c r="B332" s="901" t="s">
        <v>631</v>
      </c>
      <c r="C332" s="900"/>
      <c r="D332" s="900"/>
      <c r="E332" s="900"/>
      <c r="F332" s="900"/>
    </row>
    <row r="333" spans="1:6" ht="15" hidden="1" thickBot="1">
      <c r="B333" s="901" t="s">
        <v>632</v>
      </c>
      <c r="C333" s="900"/>
      <c r="D333" s="900"/>
      <c r="E333" s="900"/>
      <c r="F333" s="900"/>
    </row>
    <row r="334" spans="1:6" ht="15" hidden="1" thickBot="1">
      <c r="B334" s="899" t="s">
        <v>633</v>
      </c>
      <c r="C334" s="902">
        <f>C335+C336+C337+C338</f>
        <v>2756</v>
      </c>
      <c r="D334" s="902">
        <f t="shared" ref="D334:F334" si="49">D335+D336+D337+D338</f>
        <v>0</v>
      </c>
      <c r="E334" s="902">
        <f t="shared" si="49"/>
        <v>0</v>
      </c>
      <c r="F334" s="902">
        <f t="shared" si="49"/>
        <v>0</v>
      </c>
    </row>
    <row r="335" spans="1:6" ht="15" hidden="1" thickBot="1">
      <c r="B335" s="901" t="s">
        <v>608</v>
      </c>
      <c r="C335" s="902">
        <v>2756</v>
      </c>
      <c r="D335" s="902"/>
      <c r="E335" s="902"/>
      <c r="F335" s="902"/>
    </row>
    <row r="336" spans="1:6" ht="15" hidden="1" thickBot="1">
      <c r="B336" s="901" t="s">
        <v>673</v>
      </c>
      <c r="C336" s="902"/>
      <c r="D336" s="902"/>
      <c r="E336" s="902"/>
      <c r="F336" s="902"/>
    </row>
    <row r="337" spans="2:6" ht="15" hidden="1" thickBot="1">
      <c r="B337" s="901" t="s">
        <v>631</v>
      </c>
      <c r="C337" s="902"/>
      <c r="D337" s="902"/>
      <c r="E337" s="902"/>
      <c r="F337" s="902"/>
    </row>
    <row r="338" spans="2:6" ht="15" hidden="1" thickBot="1">
      <c r="B338" s="901" t="s">
        <v>632</v>
      </c>
      <c r="C338" s="902"/>
      <c r="D338" s="902"/>
      <c r="E338" s="902"/>
      <c r="F338" s="902"/>
    </row>
    <row r="339" spans="2:6" ht="15" hidden="1" thickBot="1">
      <c r="B339" s="903" t="s">
        <v>727</v>
      </c>
      <c r="C339" s="902">
        <f>C329+C334</f>
        <v>2756</v>
      </c>
      <c r="D339" s="902">
        <f t="shared" ref="D339:F339" si="50">D329+D334</f>
        <v>0</v>
      </c>
      <c r="E339" s="902">
        <f t="shared" si="50"/>
        <v>0</v>
      </c>
      <c r="F339" s="902">
        <f t="shared" si="50"/>
        <v>0</v>
      </c>
    </row>
    <row r="340" spans="2:6" ht="15" thickBot="1">
      <c r="B340" s="904"/>
      <c r="C340" s="905"/>
      <c r="D340" s="905"/>
      <c r="E340" s="905"/>
      <c r="F340" s="905"/>
    </row>
    <row r="341" spans="2:6" ht="38.25" customHeight="1" thickBot="1">
      <c r="B341" s="859" t="s">
        <v>634</v>
      </c>
      <c r="C341" s="906">
        <f>+C227+C150+C72+C35+C176+C109+C308+C282+C256+C201</f>
        <v>83950</v>
      </c>
      <c r="D341" s="906">
        <f>D342</f>
        <v>82740</v>
      </c>
      <c r="E341" s="906">
        <f>E342</f>
        <v>92740</v>
      </c>
      <c r="F341" s="906">
        <f>F342</f>
        <v>92740</v>
      </c>
    </row>
    <row r="342" spans="2:6" ht="25.5" customHeight="1" thickBot="1">
      <c r="B342" s="859" t="s">
        <v>635</v>
      </c>
      <c r="C342" s="906">
        <f>+C245+C219+C138+C101+C64+C326+C300+C274+C194+C168</f>
        <v>83950</v>
      </c>
      <c r="D342" s="906">
        <f>+D245+D219+D138+D101+D64+D326+D300+D274+D194+D168</f>
        <v>82740</v>
      </c>
      <c r="E342" s="906">
        <f>+E245+E219+E138+E101+E64+E326+E300+E274+E194+E168</f>
        <v>92740</v>
      </c>
      <c r="F342" s="906">
        <f>+F245+F219+F138+F101+F64+F326+F300+F274+F194+F168</f>
        <v>92740</v>
      </c>
    </row>
    <row r="343" spans="2:6" ht="18" customHeight="1" thickBot="1">
      <c r="B343" s="868" t="s">
        <v>607</v>
      </c>
      <c r="C343" s="907">
        <f>C344+C345</f>
        <v>45198</v>
      </c>
      <c r="D343" s="907">
        <f t="shared" ref="D343:F343" si="51">D344+D345</f>
        <v>53998</v>
      </c>
      <c r="E343" s="907">
        <f t="shared" si="51"/>
        <v>53998</v>
      </c>
      <c r="F343" s="907">
        <f t="shared" si="51"/>
        <v>53998</v>
      </c>
    </row>
    <row r="344" spans="2:6" ht="15" thickBot="1">
      <c r="B344" s="871" t="s">
        <v>608</v>
      </c>
      <c r="C344" s="870">
        <f t="shared" ref="C344:F345" si="52">C44+C81+C118</f>
        <v>45198</v>
      </c>
      <c r="D344" s="870">
        <f t="shared" si="52"/>
        <v>53998</v>
      </c>
      <c r="E344" s="870">
        <f t="shared" si="52"/>
        <v>53998</v>
      </c>
      <c r="F344" s="870">
        <f t="shared" si="52"/>
        <v>53998</v>
      </c>
    </row>
    <row r="345" spans="2:6" ht="15" thickBot="1">
      <c r="B345" s="871" t="s">
        <v>636</v>
      </c>
      <c r="C345" s="869">
        <f t="shared" si="52"/>
        <v>0</v>
      </c>
      <c r="D345" s="870">
        <f t="shared" si="52"/>
        <v>0</v>
      </c>
      <c r="E345" s="870">
        <f t="shared" si="52"/>
        <v>0</v>
      </c>
      <c r="F345" s="870">
        <f t="shared" si="52"/>
        <v>0</v>
      </c>
    </row>
    <row r="346" spans="2:6" ht="24.75" thickBot="1">
      <c r="B346" s="868" t="s">
        <v>610</v>
      </c>
      <c r="C346" s="907">
        <f>C347+C348</f>
        <v>7528</v>
      </c>
      <c r="D346" s="907">
        <f t="shared" ref="D346:F346" si="53">D347+D348</f>
        <v>8808</v>
      </c>
      <c r="E346" s="907">
        <f t="shared" si="53"/>
        <v>8808</v>
      </c>
      <c r="F346" s="907">
        <f t="shared" si="53"/>
        <v>8808</v>
      </c>
    </row>
    <row r="347" spans="2:6" ht="15" thickBot="1">
      <c r="B347" s="871" t="s">
        <v>608</v>
      </c>
      <c r="C347" s="872">
        <v>7528</v>
      </c>
      <c r="D347" s="872">
        <f>D47+D84+D121</f>
        <v>8808</v>
      </c>
      <c r="E347" s="872">
        <f>E47+E84+E121</f>
        <v>8808</v>
      </c>
      <c r="F347" s="872">
        <f>F47+F84+F121</f>
        <v>8808</v>
      </c>
    </row>
    <row r="348" spans="2:6" ht="15" thickBot="1">
      <c r="B348" s="871" t="s">
        <v>636</v>
      </c>
      <c r="C348" s="872">
        <f>C48+C85+C119</f>
        <v>0</v>
      </c>
      <c r="D348" s="870">
        <f>D48+D85+D119</f>
        <v>0</v>
      </c>
      <c r="E348" s="870">
        <f>E48+E85+E119</f>
        <v>0</v>
      </c>
      <c r="F348" s="870">
        <f>F48+F85+F119</f>
        <v>0</v>
      </c>
    </row>
    <row r="349" spans="2:6" ht="15" thickBot="1">
      <c r="B349" s="868" t="s">
        <v>611</v>
      </c>
      <c r="C349" s="907">
        <f>C350+C351</f>
        <v>14034</v>
      </c>
      <c r="D349" s="907">
        <f t="shared" ref="D349:F349" si="54">D350+D351</f>
        <v>12934</v>
      </c>
      <c r="E349" s="907">
        <f t="shared" si="54"/>
        <v>12934</v>
      </c>
      <c r="F349" s="907">
        <f t="shared" si="54"/>
        <v>12934</v>
      </c>
    </row>
    <row r="350" spans="2:6" ht="15" thickBot="1">
      <c r="B350" s="871" t="s">
        <v>608</v>
      </c>
      <c r="C350" s="870">
        <f>C50+C87+C124</f>
        <v>14034</v>
      </c>
      <c r="D350" s="870">
        <v>12934</v>
      </c>
      <c r="E350" s="870">
        <f>E50+E87+E124</f>
        <v>12934</v>
      </c>
      <c r="F350" s="870">
        <f>F50+F87+F124</f>
        <v>12934</v>
      </c>
    </row>
    <row r="351" spans="2:6" ht="15" thickBot="1">
      <c r="B351" s="871" t="s">
        <v>636</v>
      </c>
      <c r="C351" s="869">
        <f>C51+C88+C125</f>
        <v>0</v>
      </c>
      <c r="D351" s="869">
        <f>D51+D88+D125</f>
        <v>0</v>
      </c>
      <c r="E351" s="870">
        <f>E51+E88+E125</f>
        <v>0</v>
      </c>
      <c r="F351" s="870">
        <f>F51+F88+F125</f>
        <v>0</v>
      </c>
    </row>
    <row r="352" spans="2:6" ht="15" thickBot="1">
      <c r="B352" s="868" t="s">
        <v>612</v>
      </c>
      <c r="C352" s="869">
        <f>C353+C354</f>
        <v>0</v>
      </c>
      <c r="D352" s="907">
        <f t="shared" ref="D352:F352" si="55">D353+D354</f>
        <v>0</v>
      </c>
      <c r="E352" s="907">
        <f t="shared" si="55"/>
        <v>0</v>
      </c>
      <c r="F352" s="907">
        <f t="shared" si="55"/>
        <v>0</v>
      </c>
    </row>
    <row r="353" spans="2:6" ht="15" thickBot="1">
      <c r="B353" s="871" t="s">
        <v>608</v>
      </c>
      <c r="C353" s="869">
        <f t="shared" ref="C353:F354" si="56">C53+C90+C127</f>
        <v>0</v>
      </c>
      <c r="D353" s="872">
        <f t="shared" si="56"/>
        <v>0</v>
      </c>
      <c r="E353" s="872">
        <f t="shared" si="56"/>
        <v>0</v>
      </c>
      <c r="F353" s="872">
        <f t="shared" si="56"/>
        <v>0</v>
      </c>
    </row>
    <row r="354" spans="2:6" ht="15" thickBot="1">
      <c r="B354" s="871" t="s">
        <v>636</v>
      </c>
      <c r="C354" s="869">
        <f t="shared" si="56"/>
        <v>0</v>
      </c>
      <c r="D354" s="870">
        <f t="shared" si="56"/>
        <v>0</v>
      </c>
      <c r="E354" s="870">
        <f t="shared" si="56"/>
        <v>0</v>
      </c>
      <c r="F354" s="870">
        <f t="shared" si="56"/>
        <v>0</v>
      </c>
    </row>
    <row r="355" spans="2:6" ht="15" thickBot="1">
      <c r="B355" s="868" t="s">
        <v>613</v>
      </c>
      <c r="C355" s="869">
        <f>C356+C357</f>
        <v>0</v>
      </c>
      <c r="D355" s="907">
        <f t="shared" ref="D355:F355" si="57">D356+D357</f>
        <v>0</v>
      </c>
      <c r="E355" s="907">
        <f t="shared" si="57"/>
        <v>0</v>
      </c>
      <c r="F355" s="907">
        <f t="shared" si="57"/>
        <v>0</v>
      </c>
    </row>
    <row r="356" spans="2:6" ht="15" thickBot="1">
      <c r="B356" s="871" t="s">
        <v>608</v>
      </c>
      <c r="C356" s="869">
        <f t="shared" ref="C356:F357" si="58">C56+C93+C130</f>
        <v>0</v>
      </c>
      <c r="D356" s="872">
        <f t="shared" si="58"/>
        <v>0</v>
      </c>
      <c r="E356" s="872">
        <f t="shared" si="58"/>
        <v>0</v>
      </c>
      <c r="F356" s="872">
        <f t="shared" si="58"/>
        <v>0</v>
      </c>
    </row>
    <row r="357" spans="2:6" ht="15" thickBot="1">
      <c r="B357" s="871" t="s">
        <v>636</v>
      </c>
      <c r="C357" s="869">
        <f t="shared" si="58"/>
        <v>0</v>
      </c>
      <c r="D357" s="870">
        <f t="shared" si="58"/>
        <v>0</v>
      </c>
      <c r="E357" s="870">
        <f t="shared" si="58"/>
        <v>0</v>
      </c>
      <c r="F357" s="870">
        <f t="shared" si="58"/>
        <v>0</v>
      </c>
    </row>
    <row r="358" spans="2:6" ht="15" thickBot="1">
      <c r="B358" s="868" t="s">
        <v>614</v>
      </c>
      <c r="C358" s="869">
        <f>C359+C360</f>
        <v>0</v>
      </c>
      <c r="D358" s="907">
        <f>D359+D360</f>
        <v>0</v>
      </c>
      <c r="E358" s="907">
        <f t="shared" ref="E358:F358" si="59">E359+E360</f>
        <v>0</v>
      </c>
      <c r="F358" s="907">
        <f t="shared" si="59"/>
        <v>0</v>
      </c>
    </row>
    <row r="359" spans="2:6" ht="15" thickBot="1">
      <c r="B359" s="871" t="s">
        <v>608</v>
      </c>
      <c r="C359" s="869">
        <f t="shared" ref="C359:F360" si="60">C59+C96+C133</f>
        <v>0</v>
      </c>
      <c r="D359" s="872">
        <f t="shared" si="60"/>
        <v>0</v>
      </c>
      <c r="E359" s="872">
        <f t="shared" si="60"/>
        <v>0</v>
      </c>
      <c r="F359" s="872">
        <f t="shared" si="60"/>
        <v>0</v>
      </c>
    </row>
    <row r="360" spans="2:6" ht="15" thickBot="1">
      <c r="B360" s="871" t="s">
        <v>636</v>
      </c>
      <c r="C360" s="869">
        <f t="shared" si="60"/>
        <v>0</v>
      </c>
      <c r="D360" s="870">
        <f t="shared" si="60"/>
        <v>0</v>
      </c>
      <c r="E360" s="870">
        <f t="shared" si="60"/>
        <v>0</v>
      </c>
      <c r="F360" s="870">
        <f t="shared" si="60"/>
        <v>0</v>
      </c>
    </row>
    <row r="361" spans="2:6" ht="15" thickBot="1">
      <c r="B361" s="868" t="s">
        <v>615</v>
      </c>
      <c r="C361" s="907">
        <f>C98+C61</f>
        <v>190</v>
      </c>
      <c r="D361" s="907">
        <f>D98+D61</f>
        <v>0</v>
      </c>
      <c r="E361" s="907">
        <f>E98+E61</f>
        <v>0</v>
      </c>
      <c r="F361" s="907">
        <f>F98+F61</f>
        <v>0</v>
      </c>
    </row>
    <row r="362" spans="2:6" ht="15" thickBot="1">
      <c r="B362" s="871" t="s">
        <v>608</v>
      </c>
      <c r="C362" s="907">
        <f t="shared" ref="C362:F363" si="61">C62+C99+C136</f>
        <v>190</v>
      </c>
      <c r="D362" s="872">
        <f t="shared" si="61"/>
        <v>0</v>
      </c>
      <c r="E362" s="872">
        <f t="shared" si="61"/>
        <v>0</v>
      </c>
      <c r="F362" s="872">
        <f t="shared" si="61"/>
        <v>0</v>
      </c>
    </row>
    <row r="363" spans="2:6" ht="15" thickBot="1">
      <c r="B363" s="871" t="s">
        <v>636</v>
      </c>
      <c r="C363" s="907">
        <f t="shared" si="61"/>
        <v>0</v>
      </c>
      <c r="D363" s="870">
        <f t="shared" si="61"/>
        <v>0</v>
      </c>
      <c r="E363" s="870">
        <f t="shared" si="61"/>
        <v>0</v>
      </c>
      <c r="F363" s="870">
        <f t="shared" si="61"/>
        <v>0</v>
      </c>
    </row>
    <row r="364" spans="2:6" ht="15" thickBot="1">
      <c r="B364" s="868" t="s">
        <v>637</v>
      </c>
      <c r="C364" s="907">
        <f>C365+C366+C367+C368</f>
        <v>1900</v>
      </c>
      <c r="D364" s="907">
        <v>5000</v>
      </c>
      <c r="E364" s="907">
        <v>5000</v>
      </c>
      <c r="F364" s="907">
        <f t="shared" ref="F364" si="62">F365+F366+F367+F368</f>
        <v>5000</v>
      </c>
    </row>
    <row r="365" spans="2:6" ht="15" thickBot="1">
      <c r="B365" s="871" t="s">
        <v>608</v>
      </c>
      <c r="C365" s="872">
        <f>C159+C185+C210+C236+C265+C291+C317</f>
        <v>1900</v>
      </c>
      <c r="D365" s="872">
        <v>2000</v>
      </c>
      <c r="E365" s="872">
        <f>E159+E185+E210+E236+E265+E291+E317</f>
        <v>5000</v>
      </c>
      <c r="F365" s="872">
        <f>F159+F185+F210+F236+F265+F291+F317</f>
        <v>5000</v>
      </c>
    </row>
    <row r="366" spans="2:6" ht="15" thickBot="1">
      <c r="B366" s="871" t="s">
        <v>630</v>
      </c>
      <c r="C366" s="907">
        <f t="shared" ref="C366:F368" si="63">C160+C186+C211+C237+C266+C292+C318+C331</f>
        <v>0</v>
      </c>
      <c r="D366" s="872">
        <f t="shared" si="63"/>
        <v>0</v>
      </c>
      <c r="E366" s="872">
        <f t="shared" si="63"/>
        <v>0</v>
      </c>
      <c r="F366" s="872">
        <f t="shared" si="63"/>
        <v>0</v>
      </c>
    </row>
    <row r="367" spans="2:6" ht="15" thickBot="1">
      <c r="B367" s="871" t="s">
        <v>631</v>
      </c>
      <c r="C367" s="872">
        <f t="shared" si="63"/>
        <v>0</v>
      </c>
      <c r="D367" s="872">
        <f t="shared" si="63"/>
        <v>0</v>
      </c>
      <c r="E367" s="872">
        <f t="shared" si="63"/>
        <v>0</v>
      </c>
      <c r="F367" s="872">
        <f t="shared" si="63"/>
        <v>0</v>
      </c>
    </row>
    <row r="368" spans="2:6" ht="15" thickBot="1">
      <c r="B368" s="871" t="s">
        <v>632</v>
      </c>
      <c r="C368" s="872">
        <f t="shared" si="63"/>
        <v>0</v>
      </c>
      <c r="D368" s="872">
        <f t="shared" si="63"/>
        <v>0</v>
      </c>
      <c r="E368" s="872">
        <f t="shared" si="63"/>
        <v>0</v>
      </c>
      <c r="F368" s="872">
        <f t="shared" si="63"/>
        <v>0</v>
      </c>
    </row>
    <row r="369" spans="2:6" ht="15" thickBot="1">
      <c r="B369" s="868" t="s">
        <v>638</v>
      </c>
      <c r="C369" s="872">
        <f>C370+C371+C372+C373</f>
        <v>15100</v>
      </c>
      <c r="D369" s="907">
        <f t="shared" ref="D369:F369" si="64">D370+D371+D372+D373</f>
        <v>5000</v>
      </c>
      <c r="E369" s="907">
        <f t="shared" si="64"/>
        <v>12000</v>
      </c>
      <c r="F369" s="907">
        <f t="shared" si="64"/>
        <v>12000</v>
      </c>
    </row>
    <row r="370" spans="2:6" ht="15" thickBot="1">
      <c r="B370" s="871" t="s">
        <v>608</v>
      </c>
      <c r="C370" s="872">
        <f>C164+C190+C215+C241+C270+C296+C322</f>
        <v>15100</v>
      </c>
      <c r="D370" s="872">
        <f>D164+D190+D215+D241+D270+D296+D322</f>
        <v>5000</v>
      </c>
      <c r="E370" s="872">
        <f>E164+E190+E215+E241+E270+E296+E322</f>
        <v>12000</v>
      </c>
      <c r="F370" s="872">
        <f>F164+F190+F215+F241+F270+F296+F322</f>
        <v>12000</v>
      </c>
    </row>
    <row r="371" spans="2:6" ht="15" thickBot="1">
      <c r="B371" s="871" t="s">
        <v>630</v>
      </c>
      <c r="C371" s="872">
        <f t="shared" ref="C371:F373" si="65">C165+C191+C216+C242+C271+C297+C323+C336</f>
        <v>0</v>
      </c>
      <c r="D371" s="872">
        <f t="shared" si="65"/>
        <v>0</v>
      </c>
      <c r="E371" s="872">
        <f t="shared" si="65"/>
        <v>0</v>
      </c>
      <c r="F371" s="872">
        <f t="shared" si="65"/>
        <v>0</v>
      </c>
    </row>
    <row r="372" spans="2:6" ht="15" thickBot="1">
      <c r="B372" s="871" t="s">
        <v>631</v>
      </c>
      <c r="C372" s="872">
        <f t="shared" si="65"/>
        <v>0</v>
      </c>
      <c r="D372" s="872">
        <f t="shared" si="65"/>
        <v>0</v>
      </c>
      <c r="E372" s="872">
        <f t="shared" si="65"/>
        <v>0</v>
      </c>
      <c r="F372" s="872">
        <f t="shared" si="65"/>
        <v>0</v>
      </c>
    </row>
    <row r="373" spans="2:6" ht="15" thickBot="1">
      <c r="B373" s="871" t="s">
        <v>632</v>
      </c>
      <c r="C373" s="872">
        <f t="shared" si="65"/>
        <v>0</v>
      </c>
      <c r="D373" s="872">
        <f t="shared" si="65"/>
        <v>0</v>
      </c>
      <c r="E373" s="872">
        <f t="shared" si="65"/>
        <v>0</v>
      </c>
      <c r="F373" s="872">
        <f t="shared" si="65"/>
        <v>0</v>
      </c>
    </row>
    <row r="374" spans="2:6" ht="15" thickBot="1">
      <c r="B374" s="875" t="s">
        <v>617</v>
      </c>
      <c r="C374" s="876">
        <f>IF(C342-C341=0,0,"Error")</f>
        <v>0</v>
      </c>
      <c r="D374" s="876">
        <f>IF(D342-D341=0,0,"Error")</f>
        <v>0</v>
      </c>
      <c r="E374" s="876">
        <f>IF(E342-E341=0,0,"Error")</f>
        <v>0</v>
      </c>
      <c r="F374" s="876">
        <f>IF(F342-F341=0,0,"Error")</f>
        <v>0</v>
      </c>
    </row>
    <row r="375" spans="2:6">
      <c r="B375" s="908"/>
      <c r="C375" s="909"/>
      <c r="D375" s="909"/>
      <c r="E375" s="909"/>
      <c r="F375" s="909"/>
    </row>
  </sheetData>
  <mergeCells count="84">
    <mergeCell ref="B327:B328"/>
    <mergeCell ref="C278:F278"/>
    <mergeCell ref="B279:B280"/>
    <mergeCell ref="B287:F287"/>
    <mergeCell ref="B288:B289"/>
    <mergeCell ref="C301:F301"/>
    <mergeCell ref="E302:F302"/>
    <mergeCell ref="C303:F303"/>
    <mergeCell ref="C304:F304"/>
    <mergeCell ref="B305:B306"/>
    <mergeCell ref="B313:F313"/>
    <mergeCell ref="B314:B315"/>
    <mergeCell ref="B253:B254"/>
    <mergeCell ref="B261:F261"/>
    <mergeCell ref="B262:B263"/>
    <mergeCell ref="C275:F275"/>
    <mergeCell ref="E276:F276"/>
    <mergeCell ref="C277:F277"/>
    <mergeCell ref="C248:F248"/>
    <mergeCell ref="E249:F249"/>
    <mergeCell ref="C250:F250"/>
    <mergeCell ref="C251:F251"/>
    <mergeCell ref="C252:F252"/>
    <mergeCell ref="B247:F247"/>
    <mergeCell ref="C197:F197"/>
    <mergeCell ref="B198:B199"/>
    <mergeCell ref="B206:F206"/>
    <mergeCell ref="B207:B208"/>
    <mergeCell ref="C220:F220"/>
    <mergeCell ref="C222:F222"/>
    <mergeCell ref="C223:F223"/>
    <mergeCell ref="B224:B225"/>
    <mergeCell ref="B232:F232"/>
    <mergeCell ref="B233:B234"/>
    <mergeCell ref="B246:F246"/>
    <mergeCell ref="C196:F196"/>
    <mergeCell ref="C146:F146"/>
    <mergeCell ref="B147:B148"/>
    <mergeCell ref="B155:F155"/>
    <mergeCell ref="B156:B157"/>
    <mergeCell ref="C169:F169"/>
    <mergeCell ref="E170:F170"/>
    <mergeCell ref="C171:F171"/>
    <mergeCell ref="C172:F172"/>
    <mergeCell ref="B173:B174"/>
    <mergeCell ref="B181:F181"/>
    <mergeCell ref="B182:B183"/>
    <mergeCell ref="C144:F144"/>
    <mergeCell ref="C145:F145"/>
    <mergeCell ref="B78:B79"/>
    <mergeCell ref="C103:F103"/>
    <mergeCell ref="C104:F104"/>
    <mergeCell ref="C105:F105"/>
    <mergeCell ref="B106:B107"/>
    <mergeCell ref="B114:F114"/>
    <mergeCell ref="B115:B116"/>
    <mergeCell ref="B140:F140"/>
    <mergeCell ref="B141:F141"/>
    <mergeCell ref="C142:F142"/>
    <mergeCell ref="E143:F143"/>
    <mergeCell ref="B77:F77"/>
    <mergeCell ref="B28:F28"/>
    <mergeCell ref="C29:F29"/>
    <mergeCell ref="C30:F30"/>
    <mergeCell ref="C31:F31"/>
    <mergeCell ref="B32:B33"/>
    <mergeCell ref="B40:F40"/>
    <mergeCell ref="B41:B42"/>
    <mergeCell ref="C66:F66"/>
    <mergeCell ref="C67:F67"/>
    <mergeCell ref="C68:F68"/>
    <mergeCell ref="B69:B70"/>
    <mergeCell ref="B20:F20"/>
    <mergeCell ref="A2:G2"/>
    <mergeCell ref="B3:F3"/>
    <mergeCell ref="C5:F5"/>
    <mergeCell ref="C6:F6"/>
    <mergeCell ref="C7:F7"/>
    <mergeCell ref="B8:F8"/>
    <mergeCell ref="B9:F11"/>
    <mergeCell ref="C12:F12"/>
    <mergeCell ref="B13:B14"/>
    <mergeCell ref="C18:F18"/>
    <mergeCell ref="B19:F19"/>
  </mergeCells>
  <pageMargins left="0.25" right="0.25" top="0.75" bottom="0.75" header="0.3" footer="0.3"/>
  <pageSetup paperSize="9" fitToHeight="0" orientation="portrait" r:id="rId1"/>
  <rowBreaks count="2" manualBreakCount="2">
    <brk id="65" max="5" man="1"/>
    <brk id="245" max="5"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19"/>
  <sheetViews>
    <sheetView view="pageBreakPreview" topLeftCell="A164" zoomScale="60" zoomScaleNormal="170" workbookViewId="0">
      <selection activeCell="W395" sqref="W395"/>
    </sheetView>
  </sheetViews>
  <sheetFormatPr defaultColWidth="9.125" defaultRowHeight="14.25"/>
  <cols>
    <col min="1" max="1" width="4.625" style="911" customWidth="1"/>
    <col min="2" max="2" width="25.375" style="911" customWidth="1"/>
    <col min="3" max="3" width="11.75" style="911" customWidth="1"/>
    <col min="4" max="4" width="13.25" style="911" customWidth="1"/>
    <col min="5" max="5" width="10.875" style="911" customWidth="1"/>
    <col min="6" max="6" width="17.125" style="911" customWidth="1"/>
    <col min="7" max="7" width="10.875" style="911" customWidth="1"/>
    <col min="8" max="16384" width="9.125" style="911"/>
  </cols>
  <sheetData>
    <row r="1" spans="2:7" ht="14.25" customHeight="1">
      <c r="B1" s="2998" t="s">
        <v>576</v>
      </c>
      <c r="C1" s="2998"/>
      <c r="D1" s="2998"/>
      <c r="E1" s="2998"/>
      <c r="F1" s="2998"/>
      <c r="G1" s="910"/>
    </row>
    <row r="2" spans="2:7" ht="3.75" hidden="1" customHeight="1">
      <c r="B2" s="912"/>
      <c r="C2" s="2999"/>
      <c r="D2" s="2999"/>
      <c r="E2" s="2999"/>
      <c r="F2" s="2999"/>
      <c r="G2" s="2999"/>
    </row>
    <row r="3" spans="2:7" ht="18" customHeight="1" thickBot="1">
      <c r="B3" s="3000" t="s">
        <v>577</v>
      </c>
      <c r="C3" s="3000"/>
      <c r="D3" s="3000"/>
      <c r="E3" s="3000"/>
      <c r="F3" s="3000"/>
      <c r="G3" s="913"/>
    </row>
    <row r="4" spans="2:7" ht="15" hidden="1" thickBot="1">
      <c r="B4" s="914"/>
      <c r="C4" s="914"/>
      <c r="D4" s="914"/>
      <c r="E4" s="914"/>
      <c r="F4" s="914"/>
      <c r="G4" s="915"/>
    </row>
    <row r="5" spans="2:7" ht="24" customHeight="1" thickBot="1">
      <c r="B5" s="916" t="s">
        <v>6</v>
      </c>
      <c r="C5" s="3001" t="s">
        <v>1227</v>
      </c>
      <c r="D5" s="3001"/>
      <c r="E5" s="3001"/>
      <c r="F5" s="3001"/>
      <c r="G5" s="915"/>
    </row>
    <row r="6" spans="2:7" ht="24" customHeight="1" thickBot="1">
      <c r="B6" s="916" t="s">
        <v>8</v>
      </c>
      <c r="C6" s="3002" t="s">
        <v>1093</v>
      </c>
      <c r="D6" s="3003"/>
      <c r="E6" s="3003"/>
      <c r="F6" s="3004"/>
      <c r="G6" s="915"/>
    </row>
    <row r="7" spans="2:7" ht="27" customHeight="1" thickBot="1">
      <c r="B7" s="916" t="s">
        <v>10</v>
      </c>
      <c r="C7" s="2995" t="s">
        <v>1229</v>
      </c>
      <c r="D7" s="2996"/>
      <c r="E7" s="2996"/>
      <c r="F7" s="2997"/>
      <c r="G7" s="915"/>
    </row>
    <row r="8" spans="2:7" ht="15" thickBot="1">
      <c r="B8" s="3005" t="s">
        <v>12</v>
      </c>
      <c r="C8" s="3006"/>
      <c r="D8" s="3006"/>
      <c r="E8" s="3006"/>
      <c r="F8" s="3007"/>
      <c r="G8" s="915"/>
    </row>
    <row r="9" spans="2:7" ht="15.75" customHeight="1">
      <c r="B9" s="3008" t="s">
        <v>1230</v>
      </c>
      <c r="C9" s="3009"/>
      <c r="D9" s="3009"/>
      <c r="E9" s="3009"/>
      <c r="F9" s="3010"/>
      <c r="G9" s="915"/>
    </row>
    <row r="10" spans="2:7" ht="36.75" customHeight="1">
      <c r="B10" s="3011"/>
      <c r="C10" s="3012"/>
      <c r="D10" s="3012"/>
      <c r="E10" s="3012"/>
      <c r="F10" s="3013"/>
      <c r="G10" s="915"/>
    </row>
    <row r="11" spans="2:7" ht="15.75" customHeight="1" thickBot="1">
      <c r="B11" s="3014"/>
      <c r="C11" s="3015"/>
      <c r="D11" s="3015"/>
      <c r="E11" s="3015"/>
      <c r="F11" s="3016"/>
      <c r="G11" s="915"/>
    </row>
    <row r="12" spans="2:7" ht="44.25" customHeight="1" thickBot="1">
      <c r="B12" s="917" t="s">
        <v>14</v>
      </c>
      <c r="C12" s="3017" t="s">
        <v>1231</v>
      </c>
      <c r="D12" s="3018"/>
      <c r="E12" s="3018"/>
      <c r="F12" s="3019"/>
      <c r="G12" s="915"/>
    </row>
    <row r="13" spans="2:7" ht="23.25" customHeight="1">
      <c r="B13" s="3020" t="s">
        <v>209</v>
      </c>
      <c r="C13" s="918">
        <v>2023</v>
      </c>
      <c r="D13" s="918">
        <v>2024</v>
      </c>
      <c r="E13" s="918">
        <v>2025</v>
      </c>
      <c r="F13" s="918">
        <v>2026</v>
      </c>
      <c r="G13" s="915"/>
    </row>
    <row r="14" spans="2:7" ht="15" thickBot="1">
      <c r="B14" s="3021"/>
      <c r="C14" s="920" t="s">
        <v>1232</v>
      </c>
      <c r="D14" s="920" t="s">
        <v>1233</v>
      </c>
      <c r="E14" s="920" t="s">
        <v>23</v>
      </c>
      <c r="F14" s="920" t="s">
        <v>1233</v>
      </c>
      <c r="G14" s="915"/>
    </row>
    <row r="15" spans="2:7" ht="76.5" customHeight="1" thickBot="1">
      <c r="B15" s="921" t="s">
        <v>1234</v>
      </c>
      <c r="C15" s="922">
        <v>12</v>
      </c>
      <c r="D15" s="922">
        <v>13</v>
      </c>
      <c r="E15" s="922">
        <v>13</v>
      </c>
      <c r="F15" s="922">
        <v>14</v>
      </c>
      <c r="G15" s="915"/>
    </row>
    <row r="16" spans="2:7" ht="72.75" customHeight="1" thickBot="1">
      <c r="B16" s="921" t="s">
        <v>1235</v>
      </c>
      <c r="C16" s="923">
        <v>14</v>
      </c>
      <c r="D16" s="923">
        <v>15</v>
      </c>
      <c r="E16" s="923">
        <v>16</v>
      </c>
      <c r="F16" s="923">
        <v>18</v>
      </c>
      <c r="G16" s="915"/>
    </row>
    <row r="17" spans="2:7" ht="82.5" customHeight="1" thickBot="1">
      <c r="B17" s="921" t="s">
        <v>1236</v>
      </c>
      <c r="C17" s="923">
        <v>12</v>
      </c>
      <c r="D17" s="923">
        <v>13</v>
      </c>
      <c r="E17" s="923">
        <v>15</v>
      </c>
      <c r="F17" s="923">
        <v>15</v>
      </c>
      <c r="G17" s="915"/>
    </row>
    <row r="18" spans="2:7" s="924" customFormat="1" ht="99.75" customHeight="1" thickBot="1">
      <c r="B18" s="921" t="s">
        <v>1237</v>
      </c>
      <c r="C18" s="922">
        <v>11</v>
      </c>
      <c r="D18" s="922">
        <v>15</v>
      </c>
      <c r="E18" s="922">
        <v>18</v>
      </c>
      <c r="F18" s="922">
        <v>18</v>
      </c>
      <c r="G18" s="914"/>
    </row>
    <row r="19" spans="2:7" ht="87.75" customHeight="1" thickBot="1">
      <c r="B19" s="921" t="s">
        <v>1238</v>
      </c>
      <c r="C19" s="922">
        <v>10</v>
      </c>
      <c r="D19" s="922">
        <v>11</v>
      </c>
      <c r="E19" s="922">
        <v>12</v>
      </c>
      <c r="F19" s="922">
        <v>12</v>
      </c>
      <c r="G19" s="915"/>
    </row>
    <row r="20" spans="2:7" ht="36.75" customHeight="1" thickBot="1">
      <c r="B20" s="925" t="s">
        <v>588</v>
      </c>
      <c r="C20" s="3022" t="s">
        <v>1239</v>
      </c>
      <c r="D20" s="3017"/>
      <c r="E20" s="3017"/>
      <c r="F20" s="3023"/>
      <c r="G20" s="915"/>
    </row>
    <row r="21" spans="2:7" ht="23.25" customHeight="1" thickBot="1">
      <c r="B21" s="2995" t="s">
        <v>590</v>
      </c>
      <c r="C21" s="2996"/>
      <c r="D21" s="2996"/>
      <c r="E21" s="2996"/>
      <c r="F21" s="2997"/>
      <c r="G21" s="915"/>
    </row>
    <row r="22" spans="2:7" ht="27" customHeight="1" thickBot="1">
      <c r="B22" s="926" t="s">
        <v>853</v>
      </c>
      <c r="C22" s="927" t="s">
        <v>680</v>
      </c>
      <c r="D22" s="928" t="s">
        <v>681</v>
      </c>
      <c r="E22" s="928" t="s">
        <v>681</v>
      </c>
      <c r="F22" s="928" t="s">
        <v>681</v>
      </c>
      <c r="G22" s="915"/>
    </row>
    <row r="23" spans="2:7" ht="85.5" customHeight="1" thickBot="1">
      <c r="B23" s="929" t="s">
        <v>1240</v>
      </c>
      <c r="C23" s="922">
        <v>11</v>
      </c>
      <c r="D23" s="922">
        <v>14</v>
      </c>
      <c r="E23" s="922">
        <v>16</v>
      </c>
      <c r="F23" s="922">
        <v>16</v>
      </c>
      <c r="G23" s="915"/>
    </row>
    <row r="24" spans="2:7" ht="30.75" customHeight="1" thickBot="1">
      <c r="B24" s="921" t="s">
        <v>1241</v>
      </c>
      <c r="C24" s="930">
        <v>0.625</v>
      </c>
      <c r="D24" s="922" t="s">
        <v>1242</v>
      </c>
      <c r="E24" s="922" t="s">
        <v>1242</v>
      </c>
      <c r="F24" s="922" t="s">
        <v>1242</v>
      </c>
      <c r="G24" s="915"/>
    </row>
    <row r="25" spans="2:7" ht="24" customHeight="1" thickBot="1">
      <c r="B25" s="3027" t="s">
        <v>595</v>
      </c>
      <c r="C25" s="3028"/>
      <c r="D25" s="3028"/>
      <c r="E25" s="3028"/>
      <c r="F25" s="3029"/>
      <c r="G25" s="915"/>
    </row>
    <row r="26" spans="2:7" ht="15" thickBot="1">
      <c r="B26" s="3027" t="s">
        <v>596</v>
      </c>
      <c r="C26" s="3028"/>
      <c r="D26" s="3028"/>
      <c r="E26" s="3028"/>
      <c r="F26" s="3029"/>
      <c r="G26" s="915"/>
    </row>
    <row r="27" spans="2:7" ht="18.75" customHeight="1" thickBot="1">
      <c r="B27" s="931" t="s">
        <v>597</v>
      </c>
      <c r="C27" s="2995" t="s">
        <v>1243</v>
      </c>
      <c r="D27" s="3025"/>
      <c r="E27" s="3025"/>
      <c r="F27" s="3026"/>
      <c r="G27" s="915"/>
    </row>
    <row r="28" spans="2:7" ht="31.5" customHeight="1" thickBot="1">
      <c r="B28" s="926" t="s">
        <v>599</v>
      </c>
      <c r="C28" s="3030" t="s">
        <v>1244</v>
      </c>
      <c r="D28" s="3031"/>
      <c r="E28" s="3031"/>
      <c r="F28" s="3032"/>
      <c r="G28" s="915"/>
    </row>
    <row r="29" spans="2:7" ht="15" thickBot="1">
      <c r="B29" s="926" t="s">
        <v>21</v>
      </c>
      <c r="C29" s="3024" t="s">
        <v>1245</v>
      </c>
      <c r="D29" s="3025"/>
      <c r="E29" s="3025"/>
      <c r="F29" s="3026"/>
      <c r="G29" s="915"/>
    </row>
    <row r="30" spans="2:7" ht="12.75" customHeight="1">
      <c r="B30" s="3020"/>
      <c r="C30" s="918">
        <v>2023</v>
      </c>
      <c r="D30" s="918">
        <v>2024</v>
      </c>
      <c r="E30" s="918">
        <v>2025</v>
      </c>
      <c r="F30" s="918">
        <v>2026</v>
      </c>
      <c r="G30" s="915"/>
    </row>
    <row r="31" spans="2:7" ht="9" customHeight="1" thickBot="1">
      <c r="B31" s="3021"/>
      <c r="C31" s="932" t="s">
        <v>22</v>
      </c>
      <c r="D31" s="932" t="s">
        <v>23</v>
      </c>
      <c r="E31" s="932" t="s">
        <v>23</v>
      </c>
      <c r="F31" s="932" t="s">
        <v>23</v>
      </c>
      <c r="G31" s="915"/>
    </row>
    <row r="32" spans="2:7" ht="15" thickBot="1">
      <c r="B32" s="926" t="s">
        <v>33</v>
      </c>
      <c r="C32" s="933">
        <v>1</v>
      </c>
      <c r="D32" s="933">
        <v>1</v>
      </c>
      <c r="E32" s="933">
        <v>1</v>
      </c>
      <c r="F32" s="933">
        <v>1</v>
      </c>
      <c r="G32" s="915"/>
    </row>
    <row r="33" spans="2:7" ht="15" thickBot="1">
      <c r="B33" s="926" t="s">
        <v>602</v>
      </c>
      <c r="C33" s="933">
        <f>C41+C44+C47</f>
        <v>122085</v>
      </c>
      <c r="D33" s="933">
        <f>D41+D44+D47</f>
        <v>156964</v>
      </c>
      <c r="E33" s="933">
        <f>E41+E44+E47</f>
        <v>156885</v>
      </c>
      <c r="F33" s="933">
        <f>F41+F44+F47</f>
        <v>156885</v>
      </c>
      <c r="G33" s="915"/>
    </row>
    <row r="34" spans="2:7" ht="15" thickBot="1">
      <c r="B34" s="926" t="s">
        <v>603</v>
      </c>
      <c r="C34" s="933">
        <f>C33/C32</f>
        <v>122085</v>
      </c>
      <c r="D34" s="933">
        <f>D33/D32</f>
        <v>156964</v>
      </c>
      <c r="E34" s="933">
        <f>E33/E32</f>
        <v>156885</v>
      </c>
      <c r="F34" s="933">
        <f>F33/F32</f>
        <v>156885</v>
      </c>
      <c r="G34" s="915"/>
    </row>
    <row r="35" spans="2:7" ht="15" thickBot="1">
      <c r="B35" s="926" t="s">
        <v>604</v>
      </c>
      <c r="C35" s="919" t="s">
        <v>627</v>
      </c>
      <c r="D35" s="930">
        <f>D32/C32-1</f>
        <v>0</v>
      </c>
      <c r="E35" s="930">
        <f t="shared" ref="E35:F37" si="0">E32/D32-1</f>
        <v>0</v>
      </c>
      <c r="F35" s="930">
        <f t="shared" si="0"/>
        <v>0</v>
      </c>
      <c r="G35" s="915"/>
    </row>
    <row r="36" spans="2:7" ht="15" thickBot="1">
      <c r="B36" s="926" t="s">
        <v>605</v>
      </c>
      <c r="C36" s="955"/>
      <c r="D36" s="930">
        <f>D33/C33-1</f>
        <v>0.28569439325060419</v>
      </c>
      <c r="E36" s="930">
        <f t="shared" si="0"/>
        <v>-5.0330011977273159E-4</v>
      </c>
      <c r="F36" s="930">
        <f t="shared" si="0"/>
        <v>0</v>
      </c>
      <c r="G36" s="915"/>
    </row>
    <row r="37" spans="2:7" ht="15" thickBot="1">
      <c r="B37" s="926" t="s">
        <v>47</v>
      </c>
      <c r="C37" s="919" t="s">
        <v>627</v>
      </c>
      <c r="D37" s="930">
        <f>D34/C34-1</f>
        <v>0.28569439325060419</v>
      </c>
      <c r="E37" s="930">
        <f t="shared" si="0"/>
        <v>-5.0330011977273159E-4</v>
      </c>
      <c r="F37" s="930">
        <f t="shared" si="0"/>
        <v>0</v>
      </c>
      <c r="G37" s="915"/>
    </row>
    <row r="38" spans="2:7" ht="15" thickBot="1">
      <c r="B38" s="3033" t="s">
        <v>606</v>
      </c>
      <c r="C38" s="3034"/>
      <c r="D38" s="3034"/>
      <c r="E38" s="3034"/>
      <c r="F38" s="3035"/>
      <c r="G38" s="915"/>
    </row>
    <row r="39" spans="2:7" ht="12.75" customHeight="1">
      <c r="B39" s="3020"/>
      <c r="C39" s="918">
        <v>2023</v>
      </c>
      <c r="D39" s="918">
        <v>2024</v>
      </c>
      <c r="E39" s="918">
        <v>2025</v>
      </c>
      <c r="F39" s="918">
        <v>2026</v>
      </c>
      <c r="G39" s="915"/>
    </row>
    <row r="40" spans="2:7" ht="13.5" customHeight="1" thickBot="1">
      <c r="B40" s="3021"/>
      <c r="C40" s="932" t="s">
        <v>22</v>
      </c>
      <c r="D40" s="932" t="s">
        <v>23</v>
      </c>
      <c r="E40" s="932" t="s">
        <v>23</v>
      </c>
      <c r="F40" s="932" t="s">
        <v>23</v>
      </c>
      <c r="G40" s="915"/>
    </row>
    <row r="41" spans="2:7" ht="15" thickBot="1">
      <c r="B41" s="934" t="s">
        <v>607</v>
      </c>
      <c r="C41" s="935">
        <f>C42+C43</f>
        <v>78985</v>
      </c>
      <c r="D41" s="935">
        <f>D42+D43</f>
        <v>106785</v>
      </c>
      <c r="E41" s="935">
        <f>E42+E43</f>
        <v>106785</v>
      </c>
      <c r="F41" s="935">
        <f>F42+F43</f>
        <v>106785</v>
      </c>
      <c r="G41" s="915"/>
    </row>
    <row r="42" spans="2:7" ht="15" thickBot="1">
      <c r="B42" s="936" t="s">
        <v>608</v>
      </c>
      <c r="C42" s="937">
        <v>78985</v>
      </c>
      <c r="D42" s="937">
        <v>106785</v>
      </c>
      <c r="E42" s="937">
        <v>106785</v>
      </c>
      <c r="F42" s="937">
        <v>106785</v>
      </c>
      <c r="G42" s="915"/>
    </row>
    <row r="43" spans="2:7" ht="15" thickBot="1">
      <c r="B43" s="936" t="s">
        <v>609</v>
      </c>
      <c r="C43" s="937"/>
      <c r="D43" s="937"/>
      <c r="E43" s="937"/>
      <c r="F43" s="937"/>
      <c r="G43" s="915"/>
    </row>
    <row r="44" spans="2:7" ht="26.25" thickBot="1">
      <c r="B44" s="934" t="s">
        <v>610</v>
      </c>
      <c r="C44" s="935">
        <f>C45+C46</f>
        <v>13100</v>
      </c>
      <c r="D44" s="935">
        <f>D45+D46</f>
        <v>17100</v>
      </c>
      <c r="E44" s="935">
        <f>E45+E46</f>
        <v>17100</v>
      </c>
      <c r="F44" s="935">
        <f>F45+F46</f>
        <v>17100</v>
      </c>
      <c r="G44" s="915"/>
    </row>
    <row r="45" spans="2:7" ht="15" thickBot="1">
      <c r="B45" s="936" t="s">
        <v>608</v>
      </c>
      <c r="C45" s="937">
        <v>13100</v>
      </c>
      <c r="D45" s="937">
        <v>17100</v>
      </c>
      <c r="E45" s="937">
        <v>17100</v>
      </c>
      <c r="F45" s="937">
        <v>17100</v>
      </c>
      <c r="G45" s="915"/>
    </row>
    <row r="46" spans="2:7" ht="15" thickBot="1">
      <c r="B46" s="936" t="s">
        <v>609</v>
      </c>
      <c r="C46" s="937"/>
      <c r="D46" s="935"/>
      <c r="E46" s="935"/>
      <c r="F46" s="935"/>
      <c r="G46" s="915"/>
    </row>
    <row r="47" spans="2:7" ht="15" thickBot="1">
      <c r="B47" s="934" t="s">
        <v>611</v>
      </c>
      <c r="C47" s="937">
        <f>C48+C49</f>
        <v>30000</v>
      </c>
      <c r="D47" s="935">
        <f>D48+D49</f>
        <v>33079</v>
      </c>
      <c r="E47" s="935">
        <f>E48+E49</f>
        <v>33000</v>
      </c>
      <c r="F47" s="935">
        <f>F48+F49</f>
        <v>33000</v>
      </c>
      <c r="G47" s="915"/>
    </row>
    <row r="48" spans="2:7" ht="15" thickBot="1">
      <c r="B48" s="936" t="s">
        <v>608</v>
      </c>
      <c r="C48" s="937">
        <v>30000</v>
      </c>
      <c r="D48" s="937">
        <v>33079</v>
      </c>
      <c r="E48" s="937">
        <v>33000</v>
      </c>
      <c r="F48" s="937">
        <v>33000</v>
      </c>
      <c r="G48" s="915"/>
    </row>
    <row r="49" spans="2:7" ht="15" thickBot="1">
      <c r="B49" s="936" t="s">
        <v>609</v>
      </c>
      <c r="C49" s="937"/>
      <c r="D49" s="935"/>
      <c r="E49" s="935"/>
      <c r="F49" s="935"/>
      <c r="G49" s="915"/>
    </row>
    <row r="50" spans="2:7" ht="15" thickBot="1">
      <c r="B50" s="934" t="s">
        <v>612</v>
      </c>
      <c r="C50" s="937"/>
      <c r="D50" s="935"/>
      <c r="E50" s="935"/>
      <c r="F50" s="935"/>
      <c r="G50" s="915"/>
    </row>
    <row r="51" spans="2:7" ht="15" thickBot="1">
      <c r="B51" s="936" t="s">
        <v>608</v>
      </c>
      <c r="C51" s="937"/>
      <c r="D51" s="935"/>
      <c r="E51" s="935"/>
      <c r="F51" s="935"/>
      <c r="G51" s="915"/>
    </row>
    <row r="52" spans="2:7" ht="15" thickBot="1">
      <c r="B52" s="936" t="s">
        <v>609</v>
      </c>
      <c r="C52" s="937"/>
      <c r="D52" s="935"/>
      <c r="E52" s="935"/>
      <c r="F52" s="935"/>
      <c r="G52" s="915"/>
    </row>
    <row r="53" spans="2:7" ht="15" thickBot="1">
      <c r="B53" s="934" t="s">
        <v>613</v>
      </c>
      <c r="C53" s="937"/>
      <c r="D53" s="935"/>
      <c r="E53" s="935"/>
      <c r="F53" s="935"/>
      <c r="G53" s="915"/>
    </row>
    <row r="54" spans="2:7" ht="15" thickBot="1">
      <c r="B54" s="936" t="s">
        <v>608</v>
      </c>
      <c r="C54" s="937"/>
      <c r="D54" s="935"/>
      <c r="E54" s="935"/>
      <c r="F54" s="935"/>
      <c r="G54" s="915"/>
    </row>
    <row r="55" spans="2:7" ht="15" thickBot="1">
      <c r="B55" s="936" t="s">
        <v>609</v>
      </c>
      <c r="C55" s="937"/>
      <c r="D55" s="935"/>
      <c r="E55" s="935"/>
      <c r="F55" s="935"/>
      <c r="G55" s="915"/>
    </row>
    <row r="56" spans="2:7" ht="15" thickBot="1">
      <c r="B56" s="934" t="s">
        <v>614</v>
      </c>
      <c r="C56" s="937">
        <f>C57+C58</f>
        <v>0</v>
      </c>
      <c r="D56" s="935">
        <f>D57+D58</f>
        <v>0</v>
      </c>
      <c r="E56" s="935">
        <f>E57+E58</f>
        <v>0</v>
      </c>
      <c r="F56" s="935">
        <f>F57+F58</f>
        <v>0</v>
      </c>
      <c r="G56" s="915"/>
    </row>
    <row r="57" spans="2:7" ht="15" thickBot="1">
      <c r="B57" s="936" t="s">
        <v>608</v>
      </c>
      <c r="C57" s="937"/>
      <c r="D57" s="935">
        <v>0</v>
      </c>
      <c r="E57" s="935">
        <v>0</v>
      </c>
      <c r="F57" s="935">
        <v>0</v>
      </c>
      <c r="G57" s="915"/>
    </row>
    <row r="58" spans="2:7" ht="15" thickBot="1">
      <c r="B58" s="936" t="s">
        <v>609</v>
      </c>
      <c r="C58" s="937"/>
      <c r="D58" s="935"/>
      <c r="E58" s="935"/>
      <c r="F58" s="935"/>
      <c r="G58" s="915"/>
    </row>
    <row r="59" spans="2:7" ht="26.25" thickBot="1">
      <c r="B59" s="934" t="s">
        <v>615</v>
      </c>
      <c r="C59" s="937">
        <v>0</v>
      </c>
      <c r="D59" s="935">
        <v>0</v>
      </c>
      <c r="E59" s="935">
        <f>D59*1.03*0.99</f>
        <v>0</v>
      </c>
      <c r="F59" s="935">
        <f>E59*1.03*0.99</f>
        <v>0</v>
      </c>
      <c r="G59" s="915"/>
    </row>
    <row r="60" spans="2:7" ht="15" thickBot="1">
      <c r="B60" s="936" t="s">
        <v>608</v>
      </c>
      <c r="C60" s="937"/>
      <c r="D60" s="938"/>
      <c r="E60" s="938"/>
      <c r="F60" s="938"/>
      <c r="G60" s="915"/>
    </row>
    <row r="61" spans="2:7" ht="15" thickBot="1">
      <c r="B61" s="936" t="s">
        <v>609</v>
      </c>
      <c r="C61" s="937"/>
      <c r="D61" s="939"/>
      <c r="E61" s="938"/>
      <c r="F61" s="938"/>
      <c r="G61" s="915"/>
    </row>
    <row r="62" spans="2:7" ht="15" thickBot="1">
      <c r="B62" s="940" t="s">
        <v>616</v>
      </c>
      <c r="C62" s="937">
        <f>C59+C56+C53+C50+C47+C44+C41</f>
        <v>122085</v>
      </c>
      <c r="D62" s="937">
        <f>D59+D56+D53+D50+D47+D44+D41</f>
        <v>156964</v>
      </c>
      <c r="E62" s="937">
        <f>E59+E56+E53+E50+E47+E44+E41</f>
        <v>156885</v>
      </c>
      <c r="F62" s="937">
        <f>F59+F56+F53+F50+F47+F44+F41</f>
        <v>156885</v>
      </c>
      <c r="G62" s="915"/>
    </row>
    <row r="63" spans="2:7" ht="15" thickBot="1">
      <c r="B63" s="925" t="s">
        <v>617</v>
      </c>
      <c r="C63" s="941">
        <f>IF(C62-C33=0,0,"Error")</f>
        <v>0</v>
      </c>
      <c r="D63" s="941">
        <f>IF(D62-D33=0,0,"Error")</f>
        <v>0</v>
      </c>
      <c r="E63" s="941">
        <f>IF(E62-E33=0,0,"Error")</f>
        <v>0</v>
      </c>
      <c r="F63" s="941">
        <f>IF(F62-F33=0,0,"Error")</f>
        <v>0</v>
      </c>
      <c r="G63" s="915"/>
    </row>
    <row r="64" spans="2:7" ht="26.25" hidden="1" customHeight="1" thickBot="1">
      <c r="B64" s="942" t="s">
        <v>1246</v>
      </c>
      <c r="C64" s="3024"/>
      <c r="D64" s="3025"/>
      <c r="E64" s="3025"/>
      <c r="F64" s="3026"/>
      <c r="G64" s="915"/>
    </row>
    <row r="65" spans="2:7" ht="15.75" hidden="1" customHeight="1" thickBot="1">
      <c r="B65" s="926" t="s">
        <v>599</v>
      </c>
      <c r="C65" s="2995"/>
      <c r="D65" s="2996"/>
      <c r="E65" s="2996"/>
      <c r="F65" s="2997"/>
      <c r="G65" s="915"/>
    </row>
    <row r="66" spans="2:7" ht="15.75" hidden="1" customHeight="1" thickBot="1">
      <c r="B66" s="926" t="s">
        <v>21</v>
      </c>
      <c r="C66" s="3024"/>
      <c r="D66" s="3025"/>
      <c r="E66" s="3025"/>
      <c r="F66" s="3026"/>
      <c r="G66" s="915"/>
    </row>
    <row r="67" spans="2:7" ht="15" hidden="1" customHeight="1" thickBot="1">
      <c r="B67" s="3020"/>
      <c r="C67" s="943">
        <v>2018</v>
      </c>
      <c r="D67" s="943">
        <v>2019</v>
      </c>
      <c r="E67" s="943">
        <v>2024</v>
      </c>
      <c r="F67" s="943">
        <v>2025</v>
      </c>
      <c r="G67" s="915"/>
    </row>
    <row r="68" spans="2:7" ht="15.75" hidden="1" customHeight="1" thickBot="1">
      <c r="B68" s="3021"/>
      <c r="C68" s="932" t="s">
        <v>22</v>
      </c>
      <c r="D68" s="932" t="s">
        <v>23</v>
      </c>
      <c r="E68" s="932" t="s">
        <v>23</v>
      </c>
      <c r="F68" s="932" t="s">
        <v>23</v>
      </c>
      <c r="G68" s="915"/>
    </row>
    <row r="69" spans="2:7" ht="15.75" hidden="1" customHeight="1" thickBot="1">
      <c r="B69" s="926" t="s">
        <v>33</v>
      </c>
      <c r="C69" s="926"/>
      <c r="D69" s="926"/>
      <c r="E69" s="926"/>
      <c r="F69" s="926"/>
      <c r="G69" s="915"/>
    </row>
    <row r="70" spans="2:7" ht="15.75" hidden="1" customHeight="1" thickBot="1">
      <c r="B70" s="926" t="s">
        <v>602</v>
      </c>
      <c r="C70" s="933">
        <f>C99</f>
        <v>0</v>
      </c>
      <c r="D70" s="933">
        <f>D99</f>
        <v>0</v>
      </c>
      <c r="E70" s="933">
        <f>E99</f>
        <v>0</v>
      </c>
      <c r="F70" s="933">
        <f>F99</f>
        <v>0</v>
      </c>
      <c r="G70" s="915"/>
    </row>
    <row r="71" spans="2:7" ht="15.75" hidden="1" customHeight="1" thickBot="1">
      <c r="B71" s="926" t="s">
        <v>603</v>
      </c>
      <c r="C71" s="933" t="e">
        <f>C70/C69</f>
        <v>#DIV/0!</v>
      </c>
      <c r="D71" s="933" t="e">
        <f>D70/D69</f>
        <v>#DIV/0!</v>
      </c>
      <c r="E71" s="933" t="e">
        <f>E70/E69</f>
        <v>#DIV/0!</v>
      </c>
      <c r="F71" s="933" t="e">
        <f>F70/F69</f>
        <v>#DIV/0!</v>
      </c>
      <c r="G71" s="915"/>
    </row>
    <row r="72" spans="2:7" ht="15.75" hidden="1" customHeight="1" thickBot="1">
      <c r="B72" s="926" t="s">
        <v>604</v>
      </c>
      <c r="C72" s="919"/>
      <c r="D72" s="930" t="e">
        <f t="shared" ref="D72:F74" si="1">D69/C69-1</f>
        <v>#DIV/0!</v>
      </c>
      <c r="E72" s="930" t="e">
        <f t="shared" si="1"/>
        <v>#DIV/0!</v>
      </c>
      <c r="F72" s="930" t="e">
        <f t="shared" si="1"/>
        <v>#DIV/0!</v>
      </c>
      <c r="G72" s="915"/>
    </row>
    <row r="73" spans="2:7" ht="15.75" hidden="1" customHeight="1" thickBot="1">
      <c r="B73" s="926" t="s">
        <v>605</v>
      </c>
      <c r="C73" s="919"/>
      <c r="D73" s="930" t="e">
        <f t="shared" si="1"/>
        <v>#DIV/0!</v>
      </c>
      <c r="E73" s="930" t="e">
        <f t="shared" si="1"/>
        <v>#DIV/0!</v>
      </c>
      <c r="F73" s="930" t="e">
        <f t="shared" si="1"/>
        <v>#DIV/0!</v>
      </c>
      <c r="G73" s="915"/>
    </row>
    <row r="74" spans="2:7" ht="26.25" hidden="1" customHeight="1" thickBot="1">
      <c r="B74" s="926" t="s">
        <v>47</v>
      </c>
      <c r="C74" s="919"/>
      <c r="D74" s="930" t="e">
        <f t="shared" si="1"/>
        <v>#DIV/0!</v>
      </c>
      <c r="E74" s="930" t="e">
        <f t="shared" si="1"/>
        <v>#DIV/0!</v>
      </c>
      <c r="F74" s="930" t="e">
        <f t="shared" si="1"/>
        <v>#DIV/0!</v>
      </c>
      <c r="G74" s="915"/>
    </row>
    <row r="75" spans="2:7" ht="15.75" hidden="1" customHeight="1" thickBot="1">
      <c r="B75" s="3033" t="s">
        <v>1247</v>
      </c>
      <c r="C75" s="3034"/>
      <c r="D75" s="3034"/>
      <c r="E75" s="3034"/>
      <c r="F75" s="3035"/>
      <c r="G75" s="915"/>
    </row>
    <row r="76" spans="2:7" ht="15" hidden="1" customHeight="1" thickBot="1">
      <c r="B76" s="3020"/>
      <c r="C76" s="943">
        <v>2018</v>
      </c>
      <c r="D76" s="943">
        <v>2019</v>
      </c>
      <c r="E76" s="943">
        <v>2024</v>
      </c>
      <c r="F76" s="943">
        <v>2025</v>
      </c>
      <c r="G76" s="915"/>
    </row>
    <row r="77" spans="2:7" ht="15.75" hidden="1" customHeight="1" thickBot="1">
      <c r="B77" s="3021"/>
      <c r="C77" s="932" t="s">
        <v>22</v>
      </c>
      <c r="D77" s="932" t="s">
        <v>23</v>
      </c>
      <c r="E77" s="932" t="s">
        <v>23</v>
      </c>
      <c r="F77" s="932" t="s">
        <v>23</v>
      </c>
      <c r="G77" s="915"/>
    </row>
    <row r="78" spans="2:7" ht="15.75" hidden="1" customHeight="1" thickBot="1">
      <c r="B78" s="934" t="s">
        <v>607</v>
      </c>
      <c r="C78" s="935"/>
      <c r="D78" s="935"/>
      <c r="E78" s="935"/>
      <c r="F78" s="935"/>
      <c r="G78" s="915"/>
    </row>
    <row r="79" spans="2:7" ht="15.75" hidden="1" customHeight="1" thickBot="1">
      <c r="B79" s="936" t="s">
        <v>608</v>
      </c>
      <c r="C79" s="937"/>
      <c r="D79" s="944"/>
      <c r="E79" s="944"/>
      <c r="F79" s="944"/>
      <c r="G79" s="915"/>
    </row>
    <row r="80" spans="2:7" ht="15.75" hidden="1" customHeight="1" thickBot="1">
      <c r="B80" s="936" t="s">
        <v>609</v>
      </c>
      <c r="C80" s="937"/>
      <c r="D80" s="944"/>
      <c r="E80" s="944"/>
      <c r="F80" s="944"/>
      <c r="G80" s="915"/>
    </row>
    <row r="81" spans="2:7" ht="26.25" hidden="1" customHeight="1" thickBot="1">
      <c r="B81" s="934" t="s">
        <v>610</v>
      </c>
      <c r="C81" s="935"/>
      <c r="D81" s="935"/>
      <c r="E81" s="935"/>
      <c r="F81" s="935"/>
      <c r="G81" s="915"/>
    </row>
    <row r="82" spans="2:7" ht="15.75" hidden="1" customHeight="1" thickBot="1">
      <c r="B82" s="936" t="s">
        <v>608</v>
      </c>
      <c r="C82" s="937"/>
      <c r="D82" s="935"/>
      <c r="E82" s="935"/>
      <c r="F82" s="935"/>
      <c r="G82" s="915"/>
    </row>
    <row r="83" spans="2:7" ht="15.75" hidden="1" customHeight="1" thickBot="1">
      <c r="B83" s="936" t="s">
        <v>609</v>
      </c>
      <c r="C83" s="937"/>
      <c r="D83" s="935"/>
      <c r="E83" s="935"/>
      <c r="F83" s="935"/>
      <c r="G83" s="915"/>
    </row>
    <row r="84" spans="2:7" ht="15.75" hidden="1" customHeight="1" thickBot="1">
      <c r="B84" s="934" t="s">
        <v>611</v>
      </c>
      <c r="C84" s="937">
        <v>0</v>
      </c>
      <c r="D84" s="935">
        <v>0</v>
      </c>
      <c r="E84" s="935">
        <v>0</v>
      </c>
      <c r="F84" s="935">
        <v>0</v>
      </c>
      <c r="G84" s="915"/>
    </row>
    <row r="85" spans="2:7" ht="15.75" hidden="1" customHeight="1" thickBot="1">
      <c r="B85" s="936" t="s">
        <v>608</v>
      </c>
      <c r="C85" s="937"/>
      <c r="D85" s="935"/>
      <c r="E85" s="935"/>
      <c r="F85" s="935"/>
      <c r="G85" s="915"/>
    </row>
    <row r="86" spans="2:7" ht="15.75" hidden="1" customHeight="1" thickBot="1">
      <c r="B86" s="936" t="s">
        <v>609</v>
      </c>
      <c r="C86" s="937"/>
      <c r="D86" s="935"/>
      <c r="E86" s="935"/>
      <c r="F86" s="935"/>
      <c r="G86" s="915"/>
    </row>
    <row r="87" spans="2:7" ht="15.75" hidden="1" customHeight="1" thickBot="1">
      <c r="B87" s="934" t="s">
        <v>612</v>
      </c>
      <c r="C87" s="937"/>
      <c r="D87" s="935"/>
      <c r="E87" s="935"/>
      <c r="F87" s="935"/>
      <c r="G87" s="915"/>
    </row>
    <row r="88" spans="2:7" ht="15.75" hidden="1" customHeight="1" thickBot="1">
      <c r="B88" s="936" t="s">
        <v>608</v>
      </c>
      <c r="C88" s="937"/>
      <c r="D88" s="935"/>
      <c r="E88" s="935"/>
      <c r="F88" s="935"/>
      <c r="G88" s="915"/>
    </row>
    <row r="89" spans="2:7" ht="15.75" hidden="1" customHeight="1" thickBot="1">
      <c r="B89" s="936" t="s">
        <v>609</v>
      </c>
      <c r="C89" s="937"/>
      <c r="D89" s="935"/>
      <c r="E89" s="935"/>
      <c r="F89" s="935"/>
      <c r="G89" s="915"/>
    </row>
    <row r="90" spans="2:7" ht="15.75" hidden="1" customHeight="1" thickBot="1">
      <c r="B90" s="934" t="s">
        <v>613</v>
      </c>
      <c r="C90" s="937"/>
      <c r="D90" s="935"/>
      <c r="E90" s="935"/>
      <c r="F90" s="935"/>
      <c r="G90" s="915"/>
    </row>
    <row r="91" spans="2:7" ht="15.75" hidden="1" customHeight="1" thickBot="1">
      <c r="B91" s="936" t="s">
        <v>608</v>
      </c>
      <c r="C91" s="937"/>
      <c r="D91" s="935"/>
      <c r="E91" s="935"/>
      <c r="F91" s="935"/>
      <c r="G91" s="915"/>
    </row>
    <row r="92" spans="2:7" ht="15.75" hidden="1" customHeight="1" thickBot="1">
      <c r="B92" s="936" t="s">
        <v>609</v>
      </c>
      <c r="C92" s="937"/>
      <c r="D92" s="935"/>
      <c r="E92" s="935"/>
      <c r="F92" s="935"/>
      <c r="G92" s="915"/>
    </row>
    <row r="93" spans="2:7" ht="15.75" hidden="1" customHeight="1" thickBot="1">
      <c r="B93" s="934" t="s">
        <v>614</v>
      </c>
      <c r="C93" s="937"/>
      <c r="D93" s="935"/>
      <c r="E93" s="935"/>
      <c r="F93" s="935"/>
      <c r="G93" s="915"/>
    </row>
    <row r="94" spans="2:7" ht="15.75" hidden="1" customHeight="1" thickBot="1">
      <c r="B94" s="936" t="s">
        <v>608</v>
      </c>
      <c r="C94" s="937"/>
      <c r="D94" s="935"/>
      <c r="E94" s="935"/>
      <c r="F94" s="935"/>
      <c r="G94" s="915"/>
    </row>
    <row r="95" spans="2:7" ht="15.75" hidden="1" customHeight="1" thickBot="1">
      <c r="B95" s="936" t="s">
        <v>609</v>
      </c>
      <c r="C95" s="937"/>
      <c r="D95" s="935"/>
      <c r="E95" s="935"/>
      <c r="F95" s="935"/>
      <c r="G95" s="915"/>
    </row>
    <row r="96" spans="2:7" ht="26.25" hidden="1" customHeight="1" thickBot="1">
      <c r="B96" s="934" t="s">
        <v>615</v>
      </c>
      <c r="C96" s="937"/>
      <c r="D96" s="935"/>
      <c r="E96" s="935"/>
      <c r="F96" s="935"/>
      <c r="G96" s="915"/>
    </row>
    <row r="97" spans="2:7" ht="15.75" hidden="1" customHeight="1" thickBot="1">
      <c r="B97" s="936" t="s">
        <v>608</v>
      </c>
      <c r="C97" s="937"/>
      <c r="D97" s="935"/>
      <c r="E97" s="935"/>
      <c r="F97" s="935"/>
      <c r="G97" s="915"/>
    </row>
    <row r="98" spans="2:7" ht="15.75" hidden="1" customHeight="1" thickBot="1">
      <c r="B98" s="936" t="s">
        <v>609</v>
      </c>
      <c r="C98" s="937"/>
      <c r="D98" s="935"/>
      <c r="E98" s="935"/>
      <c r="F98" s="935"/>
      <c r="G98" s="915"/>
    </row>
    <row r="99" spans="2:7" ht="15.75" hidden="1" customHeight="1" thickBot="1">
      <c r="B99" s="945" t="s">
        <v>727</v>
      </c>
      <c r="C99" s="937">
        <f>C96+C93+C90+C87+C84+C81+C78</f>
        <v>0</v>
      </c>
      <c r="D99" s="937">
        <f>D96+D93+D90+D87+D84+D81+D78</f>
        <v>0</v>
      </c>
      <c r="E99" s="937">
        <f>E96+E93+E90+E87+E84+E81+E78</f>
        <v>0</v>
      </c>
      <c r="F99" s="937">
        <f>F96+F93+F90+F87+F84+F81+F78</f>
        <v>0</v>
      </c>
      <c r="G99" s="915"/>
    </row>
    <row r="100" spans="2:7" ht="15.75" hidden="1" customHeight="1" thickBot="1">
      <c r="B100" s="925" t="s">
        <v>617</v>
      </c>
      <c r="C100" s="941">
        <f>IF(C99-C70=0,0,"Error")</f>
        <v>0</v>
      </c>
      <c r="D100" s="941">
        <f>IF(D99-D70=0,0,"Error")</f>
        <v>0</v>
      </c>
      <c r="E100" s="941">
        <f>IF(E99-E70=0,0,"Error")</f>
        <v>0</v>
      </c>
      <c r="F100" s="941">
        <f>IF(F99-F70=0,0,"Error")</f>
        <v>0</v>
      </c>
      <c r="G100" s="915"/>
    </row>
    <row r="101" spans="2:7" ht="26.25" hidden="1" customHeight="1" thickBot="1">
      <c r="B101" s="942" t="s">
        <v>1248</v>
      </c>
      <c r="C101" s="3024"/>
      <c r="D101" s="3025"/>
      <c r="E101" s="3025"/>
      <c r="F101" s="3026"/>
      <c r="G101" s="915"/>
    </row>
    <row r="102" spans="2:7" ht="15.75" hidden="1" customHeight="1" thickBot="1">
      <c r="B102" s="926" t="s">
        <v>599</v>
      </c>
      <c r="C102" s="2995"/>
      <c r="D102" s="2996"/>
      <c r="E102" s="2996"/>
      <c r="F102" s="2997"/>
      <c r="G102" s="915"/>
    </row>
    <row r="103" spans="2:7" ht="15.75" hidden="1" customHeight="1" thickBot="1">
      <c r="B103" s="926" t="s">
        <v>21</v>
      </c>
      <c r="C103" s="3024"/>
      <c r="D103" s="3025"/>
      <c r="E103" s="3025"/>
      <c r="F103" s="3026"/>
      <c r="G103" s="915"/>
    </row>
    <row r="104" spans="2:7" ht="15" hidden="1" customHeight="1" thickBot="1">
      <c r="B104" s="3020"/>
      <c r="C104" s="943">
        <v>2018</v>
      </c>
      <c r="D104" s="943">
        <v>2019</v>
      </c>
      <c r="E104" s="943">
        <v>2024</v>
      </c>
      <c r="F104" s="943">
        <v>2025</v>
      </c>
      <c r="G104" s="915"/>
    </row>
    <row r="105" spans="2:7" ht="15.75" hidden="1" customHeight="1" thickBot="1">
      <c r="B105" s="3021"/>
      <c r="C105" s="932" t="s">
        <v>22</v>
      </c>
      <c r="D105" s="932" t="s">
        <v>23</v>
      </c>
      <c r="E105" s="932" t="s">
        <v>23</v>
      </c>
      <c r="F105" s="932" t="s">
        <v>23</v>
      </c>
      <c r="G105" s="915"/>
    </row>
    <row r="106" spans="2:7" ht="15.75" hidden="1" customHeight="1" thickBot="1">
      <c r="B106" s="926" t="s">
        <v>33</v>
      </c>
      <c r="C106" s="933"/>
      <c r="D106" s="933"/>
      <c r="E106" s="933"/>
      <c r="F106" s="933"/>
      <c r="G106" s="915"/>
    </row>
    <row r="107" spans="2:7" ht="15.75" hidden="1" customHeight="1" thickBot="1">
      <c r="B107" s="926" t="s">
        <v>602</v>
      </c>
      <c r="C107" s="933">
        <f>C136</f>
        <v>0</v>
      </c>
      <c r="D107" s="933">
        <f>D136</f>
        <v>0</v>
      </c>
      <c r="E107" s="933">
        <f>E136</f>
        <v>0</v>
      </c>
      <c r="F107" s="933">
        <f>F136</f>
        <v>0</v>
      </c>
      <c r="G107" s="915"/>
    </row>
    <row r="108" spans="2:7" ht="15.75" hidden="1" customHeight="1" thickBot="1">
      <c r="B108" s="926" t="s">
        <v>603</v>
      </c>
      <c r="C108" s="933" t="e">
        <f>C107/C106</f>
        <v>#DIV/0!</v>
      </c>
      <c r="D108" s="933" t="e">
        <f>D107/D106</f>
        <v>#DIV/0!</v>
      </c>
      <c r="E108" s="933" t="e">
        <f>E107/E106</f>
        <v>#DIV/0!</v>
      </c>
      <c r="F108" s="933" t="e">
        <f>F107/F106</f>
        <v>#DIV/0!</v>
      </c>
      <c r="G108" s="915"/>
    </row>
    <row r="109" spans="2:7" ht="15.75" hidden="1" customHeight="1" thickBot="1">
      <c r="B109" s="926" t="s">
        <v>604</v>
      </c>
      <c r="C109" s="919"/>
      <c r="D109" s="930" t="e">
        <f t="shared" ref="D109:F111" si="2">D106/C106-1</f>
        <v>#DIV/0!</v>
      </c>
      <c r="E109" s="930" t="e">
        <f t="shared" si="2"/>
        <v>#DIV/0!</v>
      </c>
      <c r="F109" s="930" t="e">
        <f t="shared" si="2"/>
        <v>#DIV/0!</v>
      </c>
      <c r="G109" s="915"/>
    </row>
    <row r="110" spans="2:7" ht="15.75" hidden="1" customHeight="1" thickBot="1">
      <c r="B110" s="926" t="s">
        <v>605</v>
      </c>
      <c r="C110" s="919"/>
      <c r="D110" s="930" t="e">
        <f t="shared" si="2"/>
        <v>#DIV/0!</v>
      </c>
      <c r="E110" s="930" t="e">
        <f t="shared" si="2"/>
        <v>#DIV/0!</v>
      </c>
      <c r="F110" s="930" t="e">
        <f t="shared" si="2"/>
        <v>#DIV/0!</v>
      </c>
      <c r="G110" s="915"/>
    </row>
    <row r="111" spans="2:7" ht="26.25" hidden="1" customHeight="1" thickBot="1">
      <c r="B111" s="926" t="s">
        <v>47</v>
      </c>
      <c r="C111" s="919"/>
      <c r="D111" s="930" t="e">
        <f t="shared" si="2"/>
        <v>#DIV/0!</v>
      </c>
      <c r="E111" s="930" t="e">
        <f t="shared" si="2"/>
        <v>#DIV/0!</v>
      </c>
      <c r="F111" s="930" t="e">
        <f t="shared" si="2"/>
        <v>#DIV/0!</v>
      </c>
      <c r="G111" s="915"/>
    </row>
    <row r="112" spans="2:7" ht="15.75" hidden="1" customHeight="1" thickBot="1">
      <c r="B112" s="3033" t="s">
        <v>1247</v>
      </c>
      <c r="C112" s="3034"/>
      <c r="D112" s="3034"/>
      <c r="E112" s="3034"/>
      <c r="F112" s="3035"/>
      <c r="G112" s="915"/>
    </row>
    <row r="113" spans="2:7" ht="15" hidden="1" customHeight="1" thickBot="1">
      <c r="B113" s="3020"/>
      <c r="C113" s="943">
        <v>2018</v>
      </c>
      <c r="D113" s="943">
        <v>2019</v>
      </c>
      <c r="E113" s="943">
        <v>2024</v>
      </c>
      <c r="F113" s="943">
        <v>2025</v>
      </c>
      <c r="G113" s="915"/>
    </row>
    <row r="114" spans="2:7" ht="15.75" hidden="1" customHeight="1" thickBot="1">
      <c r="B114" s="3021"/>
      <c r="C114" s="932" t="s">
        <v>22</v>
      </c>
      <c r="D114" s="932" t="s">
        <v>23</v>
      </c>
      <c r="E114" s="932" t="s">
        <v>23</v>
      </c>
      <c r="F114" s="932" t="s">
        <v>23</v>
      </c>
      <c r="G114" s="915"/>
    </row>
    <row r="115" spans="2:7" ht="15.75" hidden="1" customHeight="1" thickBot="1">
      <c r="B115" s="934" t="s">
        <v>607</v>
      </c>
      <c r="C115" s="935"/>
      <c r="D115" s="935"/>
      <c r="E115" s="935"/>
      <c r="F115" s="935"/>
      <c r="G115" s="915"/>
    </row>
    <row r="116" spans="2:7" ht="15.75" hidden="1" customHeight="1" thickBot="1">
      <c r="B116" s="936" t="s">
        <v>608</v>
      </c>
      <c r="C116" s="937"/>
      <c r="D116" s="944"/>
      <c r="E116" s="944"/>
      <c r="F116" s="944"/>
      <c r="G116" s="915"/>
    </row>
    <row r="117" spans="2:7" ht="15.75" hidden="1" customHeight="1" thickBot="1">
      <c r="B117" s="936" t="s">
        <v>609</v>
      </c>
      <c r="C117" s="937"/>
      <c r="D117" s="944"/>
      <c r="E117" s="944"/>
      <c r="F117" s="944"/>
      <c r="G117" s="915"/>
    </row>
    <row r="118" spans="2:7" ht="26.25" hidden="1" customHeight="1" thickBot="1">
      <c r="B118" s="934" t="s">
        <v>610</v>
      </c>
      <c r="C118" s="935"/>
      <c r="D118" s="935"/>
      <c r="E118" s="935"/>
      <c r="F118" s="935"/>
      <c r="G118" s="915"/>
    </row>
    <row r="119" spans="2:7" ht="15.75" hidden="1" customHeight="1" thickBot="1">
      <c r="B119" s="936" t="s">
        <v>608</v>
      </c>
      <c r="C119" s="937"/>
      <c r="D119" s="935"/>
      <c r="E119" s="935"/>
      <c r="F119" s="935"/>
      <c r="G119" s="915"/>
    </row>
    <row r="120" spans="2:7" ht="15.75" hidden="1" customHeight="1" thickBot="1">
      <c r="B120" s="936" t="s">
        <v>609</v>
      </c>
      <c r="C120" s="937"/>
      <c r="D120" s="935"/>
      <c r="E120" s="935"/>
      <c r="F120" s="935"/>
      <c r="G120" s="915"/>
    </row>
    <row r="121" spans="2:7" ht="15.75" hidden="1" customHeight="1" thickBot="1">
      <c r="B121" s="934" t="s">
        <v>611</v>
      </c>
      <c r="C121" s="937">
        <v>0</v>
      </c>
      <c r="D121" s="935">
        <v>0</v>
      </c>
      <c r="E121" s="935">
        <v>0</v>
      </c>
      <c r="F121" s="935">
        <v>0</v>
      </c>
      <c r="G121" s="915"/>
    </row>
    <row r="122" spans="2:7" ht="15.75" hidden="1" customHeight="1" thickBot="1">
      <c r="B122" s="936" t="s">
        <v>608</v>
      </c>
      <c r="C122" s="937"/>
      <c r="D122" s="935"/>
      <c r="E122" s="935"/>
      <c r="F122" s="935"/>
      <c r="G122" s="915"/>
    </row>
    <row r="123" spans="2:7" ht="15.75" hidden="1" customHeight="1" thickBot="1">
      <c r="B123" s="936" t="s">
        <v>609</v>
      </c>
      <c r="C123" s="937"/>
      <c r="D123" s="935"/>
      <c r="E123" s="935"/>
      <c r="F123" s="935"/>
      <c r="G123" s="915"/>
    </row>
    <row r="124" spans="2:7" ht="15.75" hidden="1" customHeight="1" thickBot="1">
      <c r="B124" s="934" t="s">
        <v>612</v>
      </c>
      <c r="C124" s="937"/>
      <c r="D124" s="935"/>
      <c r="E124" s="935"/>
      <c r="F124" s="935"/>
      <c r="G124" s="915"/>
    </row>
    <row r="125" spans="2:7" ht="15.75" hidden="1" customHeight="1" thickBot="1">
      <c r="B125" s="936" t="s">
        <v>608</v>
      </c>
      <c r="C125" s="937"/>
      <c r="D125" s="935"/>
      <c r="E125" s="935"/>
      <c r="F125" s="935"/>
      <c r="G125" s="915"/>
    </row>
    <row r="126" spans="2:7" ht="15.75" hidden="1" customHeight="1" thickBot="1">
      <c r="B126" s="936" t="s">
        <v>609</v>
      </c>
      <c r="C126" s="937"/>
      <c r="D126" s="935"/>
      <c r="E126" s="935"/>
      <c r="F126" s="935"/>
      <c r="G126" s="915"/>
    </row>
    <row r="127" spans="2:7" ht="15.75" hidden="1" customHeight="1" thickBot="1">
      <c r="B127" s="934" t="s">
        <v>613</v>
      </c>
      <c r="C127" s="937"/>
      <c r="D127" s="935"/>
      <c r="E127" s="935"/>
      <c r="F127" s="935"/>
      <c r="G127" s="915"/>
    </row>
    <row r="128" spans="2:7" ht="15.75" hidden="1" customHeight="1" thickBot="1">
      <c r="B128" s="936" t="s">
        <v>608</v>
      </c>
      <c r="C128" s="937"/>
      <c r="D128" s="935"/>
      <c r="E128" s="935"/>
      <c r="F128" s="935"/>
      <c r="G128" s="915"/>
    </row>
    <row r="129" spans="2:7" ht="15.75" hidden="1" customHeight="1" thickBot="1">
      <c r="B129" s="936" t="s">
        <v>609</v>
      </c>
      <c r="C129" s="937"/>
      <c r="D129" s="935"/>
      <c r="E129" s="935"/>
      <c r="F129" s="935"/>
      <c r="G129" s="915"/>
    </row>
    <row r="130" spans="2:7" ht="15.75" hidden="1" customHeight="1" thickBot="1">
      <c r="B130" s="934" t="s">
        <v>614</v>
      </c>
      <c r="C130" s="937">
        <v>0</v>
      </c>
      <c r="D130" s="935">
        <v>0</v>
      </c>
      <c r="E130" s="935">
        <v>0</v>
      </c>
      <c r="F130" s="935">
        <v>0</v>
      </c>
      <c r="G130" s="915"/>
    </row>
    <row r="131" spans="2:7" ht="15.75" hidden="1" customHeight="1" thickBot="1">
      <c r="B131" s="936" t="s">
        <v>608</v>
      </c>
      <c r="C131" s="937"/>
      <c r="D131" s="935"/>
      <c r="E131" s="935"/>
      <c r="F131" s="935"/>
      <c r="G131" s="915"/>
    </row>
    <row r="132" spans="2:7" ht="15.75" hidden="1" customHeight="1" thickBot="1">
      <c r="B132" s="936" t="s">
        <v>609</v>
      </c>
      <c r="C132" s="937"/>
      <c r="D132" s="935"/>
      <c r="E132" s="935"/>
      <c r="F132" s="935"/>
      <c r="G132" s="915"/>
    </row>
    <row r="133" spans="2:7" ht="26.25" hidden="1" customHeight="1" thickBot="1">
      <c r="B133" s="934" t="s">
        <v>615</v>
      </c>
      <c r="C133" s="937"/>
      <c r="D133" s="935"/>
      <c r="E133" s="935"/>
      <c r="F133" s="935"/>
      <c r="G133" s="915"/>
    </row>
    <row r="134" spans="2:7" ht="15.75" hidden="1" customHeight="1" thickBot="1">
      <c r="B134" s="936" t="s">
        <v>608</v>
      </c>
      <c r="C134" s="937"/>
      <c r="D134" s="935"/>
      <c r="E134" s="935"/>
      <c r="F134" s="935"/>
      <c r="G134" s="915"/>
    </row>
    <row r="135" spans="2:7" ht="15.75" hidden="1" customHeight="1" thickBot="1">
      <c r="B135" s="936" t="s">
        <v>609</v>
      </c>
      <c r="C135" s="937"/>
      <c r="D135" s="935"/>
      <c r="E135" s="935"/>
      <c r="F135" s="935"/>
      <c r="G135" s="915"/>
    </row>
    <row r="136" spans="2:7" ht="15.75" hidden="1" customHeight="1" thickBot="1">
      <c r="B136" s="945" t="s">
        <v>727</v>
      </c>
      <c r="C136" s="937">
        <f>C133+C130+C127+C124+C121+C118+C115</f>
        <v>0</v>
      </c>
      <c r="D136" s="937">
        <f>D133+D130+D127+D124+D121+D118+D115</f>
        <v>0</v>
      </c>
      <c r="E136" s="937">
        <f>E133+E130+E127+E124+E121+E118+E115</f>
        <v>0</v>
      </c>
      <c r="F136" s="937">
        <f>F133+F130+F127+F124+F121+F118+F115</f>
        <v>0</v>
      </c>
      <c r="G136" s="915"/>
    </row>
    <row r="137" spans="2:7" ht="15.75" hidden="1" customHeight="1" thickBot="1">
      <c r="B137" s="925" t="s">
        <v>617</v>
      </c>
      <c r="C137" s="941">
        <f>IF(C136-C107=0,0,"Error")</f>
        <v>0</v>
      </c>
      <c r="D137" s="941">
        <f>IF(D136-D107=0,0,"Error")</f>
        <v>0</v>
      </c>
      <c r="E137" s="941">
        <f>IF(E136-E107=0,0,"Error")</f>
        <v>0</v>
      </c>
      <c r="F137" s="941">
        <f>IF(F136-F107=0,0,"Error")</f>
        <v>0</v>
      </c>
      <c r="G137" s="915"/>
    </row>
    <row r="138" spans="2:7" ht="15" thickBot="1">
      <c r="B138" s="3027" t="s">
        <v>618</v>
      </c>
      <c r="C138" s="3028"/>
      <c r="D138" s="3028"/>
      <c r="E138" s="3028"/>
      <c r="F138" s="3029"/>
      <c r="G138" s="915"/>
    </row>
    <row r="139" spans="2:7" ht="15" thickBot="1">
      <c r="B139" s="3027" t="s">
        <v>619</v>
      </c>
      <c r="C139" s="3028"/>
      <c r="D139" s="3028"/>
      <c r="E139" s="3028"/>
      <c r="F139" s="3029"/>
      <c r="G139" s="915"/>
    </row>
    <row r="140" spans="2:7" ht="15" thickBot="1">
      <c r="B140" s="946" t="s">
        <v>620</v>
      </c>
      <c r="C140" s="3036"/>
      <c r="D140" s="3037"/>
      <c r="E140" s="3038"/>
      <c r="F140" s="3039"/>
      <c r="G140" s="915"/>
    </row>
    <row r="141" spans="2:7" ht="36.75" customHeight="1" thickBot="1">
      <c r="B141" s="946" t="s">
        <v>622</v>
      </c>
      <c r="C141" s="946"/>
      <c r="D141" s="947" t="s">
        <v>624</v>
      </c>
      <c r="E141" s="3040"/>
      <c r="F141" s="3041"/>
      <c r="G141" s="915"/>
    </row>
    <row r="142" spans="2:7" ht="15" thickBot="1">
      <c r="B142" s="948"/>
      <c r="C142" s="3042"/>
      <c r="D142" s="3043"/>
      <c r="E142" s="3040"/>
      <c r="F142" s="3041"/>
      <c r="G142" s="915"/>
    </row>
    <row r="143" spans="2:7" ht="17.25" customHeight="1" thickBot="1">
      <c r="B143" s="926" t="s">
        <v>599</v>
      </c>
      <c r="C143" s="2995"/>
      <c r="D143" s="2996"/>
      <c r="E143" s="2996"/>
      <c r="F143" s="2997"/>
      <c r="G143" s="915"/>
    </row>
    <row r="144" spans="2:7" ht="15" thickBot="1">
      <c r="B144" s="926" t="s">
        <v>21</v>
      </c>
      <c r="C144" s="3024"/>
      <c r="D144" s="3025"/>
      <c r="E144" s="3025"/>
      <c r="F144" s="3026"/>
      <c r="G144" s="915"/>
    </row>
    <row r="145" spans="2:7" ht="12.75" customHeight="1">
      <c r="B145" s="3020"/>
      <c r="C145" s="918">
        <v>2023</v>
      </c>
      <c r="D145" s="918">
        <v>2024</v>
      </c>
      <c r="E145" s="918">
        <v>2025</v>
      </c>
      <c r="F145" s="918">
        <v>2026</v>
      </c>
      <c r="G145" s="915"/>
    </row>
    <row r="146" spans="2:7" ht="12" customHeight="1" thickBot="1">
      <c r="B146" s="3021"/>
      <c r="C146" s="932" t="s">
        <v>22</v>
      </c>
      <c r="D146" s="932" t="s">
        <v>23</v>
      </c>
      <c r="E146" s="932" t="s">
        <v>23</v>
      </c>
      <c r="F146" s="932" t="s">
        <v>23</v>
      </c>
      <c r="G146" s="915"/>
    </row>
    <row r="147" spans="2:7" ht="27.75" customHeight="1" thickBot="1">
      <c r="B147" s="926" t="s">
        <v>33</v>
      </c>
      <c r="C147" s="933">
        <v>1</v>
      </c>
      <c r="D147" s="933"/>
      <c r="E147" s="933"/>
      <c r="F147" s="933"/>
      <c r="G147" s="915"/>
    </row>
    <row r="148" spans="2:7" ht="15" thickBot="1">
      <c r="B148" s="926" t="s">
        <v>602</v>
      </c>
      <c r="C148" s="933">
        <v>1000</v>
      </c>
      <c r="D148" s="933"/>
      <c r="E148" s="933"/>
      <c r="F148" s="933"/>
      <c r="G148" s="915"/>
    </row>
    <row r="149" spans="2:7" ht="15" thickBot="1">
      <c r="B149" s="926" t="s">
        <v>603</v>
      </c>
      <c r="C149" s="933">
        <f>C148/C147</f>
        <v>1000</v>
      </c>
      <c r="D149" s="933">
        <v>0</v>
      </c>
      <c r="E149" s="933">
        <v>0</v>
      </c>
      <c r="F149" s="933">
        <v>0</v>
      </c>
      <c r="G149" s="915"/>
    </row>
    <row r="150" spans="2:7" ht="15" thickBot="1">
      <c r="B150" s="926" t="s">
        <v>604</v>
      </c>
      <c r="C150" s="919" t="s">
        <v>627</v>
      </c>
      <c r="D150" s="930"/>
      <c r="E150" s="930"/>
      <c r="F150" s="930"/>
      <c r="G150" s="915"/>
    </row>
    <row r="151" spans="2:7" ht="15" thickBot="1">
      <c r="B151" s="926" t="s">
        <v>605</v>
      </c>
      <c r="C151" s="919" t="s">
        <v>627</v>
      </c>
      <c r="D151" s="930"/>
      <c r="E151" s="930"/>
      <c r="F151" s="930"/>
      <c r="G151" s="915"/>
    </row>
    <row r="152" spans="2:7" ht="15" thickBot="1">
      <c r="B152" s="926" t="s">
        <v>47</v>
      </c>
      <c r="C152" s="919" t="s">
        <v>627</v>
      </c>
      <c r="D152" s="930"/>
      <c r="E152" s="930"/>
      <c r="F152" s="930"/>
      <c r="G152" s="915"/>
    </row>
    <row r="153" spans="2:7" ht="15" thickBot="1">
      <c r="B153" s="3033" t="s">
        <v>606</v>
      </c>
      <c r="C153" s="3034"/>
      <c r="D153" s="3034"/>
      <c r="E153" s="3034"/>
      <c r="F153" s="3035"/>
      <c r="G153" s="915"/>
    </row>
    <row r="154" spans="2:7" ht="12.75" customHeight="1">
      <c r="B154" s="3020"/>
      <c r="C154" s="918">
        <v>2023</v>
      </c>
      <c r="D154" s="918">
        <v>2024</v>
      </c>
      <c r="E154" s="918">
        <v>2025</v>
      </c>
      <c r="F154" s="918">
        <v>2026</v>
      </c>
      <c r="G154" s="915"/>
    </row>
    <row r="155" spans="2:7" ht="12" customHeight="1" thickBot="1">
      <c r="B155" s="3021"/>
      <c r="C155" s="932" t="s">
        <v>22</v>
      </c>
      <c r="D155" s="932" t="s">
        <v>23</v>
      </c>
      <c r="E155" s="932" t="s">
        <v>23</v>
      </c>
      <c r="F155" s="932" t="s">
        <v>23</v>
      </c>
      <c r="G155" s="915"/>
    </row>
    <row r="156" spans="2:7" ht="15" thickBot="1">
      <c r="B156" s="934" t="s">
        <v>629</v>
      </c>
      <c r="C156" s="935">
        <f>C157+C158+C159+C160</f>
        <v>0</v>
      </c>
      <c r="D156" s="935">
        <f>D157+D158+D159+D160</f>
        <v>0</v>
      </c>
      <c r="E156" s="935">
        <f>E157+E158+E159+E160</f>
        <v>0</v>
      </c>
      <c r="F156" s="935">
        <f>F157+F158+F159+F160</f>
        <v>0</v>
      </c>
      <c r="G156" s="915"/>
    </row>
    <row r="157" spans="2:7" ht="15" thickBot="1">
      <c r="B157" s="936" t="s">
        <v>608</v>
      </c>
      <c r="C157" s="935"/>
      <c r="D157" s="935"/>
      <c r="E157" s="935"/>
      <c r="F157" s="935"/>
      <c r="G157" s="915"/>
    </row>
    <row r="158" spans="2:7" ht="15" thickBot="1">
      <c r="B158" s="936" t="s">
        <v>673</v>
      </c>
      <c r="C158" s="935"/>
      <c r="D158" s="935"/>
      <c r="E158" s="935"/>
      <c r="F158" s="935"/>
      <c r="G158" s="915"/>
    </row>
    <row r="159" spans="2:7" ht="15" thickBot="1">
      <c r="B159" s="936" t="s">
        <v>631</v>
      </c>
      <c r="C159" s="935"/>
      <c r="D159" s="935"/>
      <c r="E159" s="935"/>
      <c r="F159" s="935"/>
      <c r="G159" s="915"/>
    </row>
    <row r="160" spans="2:7" ht="15" thickBot="1">
      <c r="B160" s="936" t="s">
        <v>632</v>
      </c>
      <c r="C160" s="935"/>
      <c r="D160" s="935"/>
      <c r="E160" s="935"/>
      <c r="F160" s="935"/>
      <c r="G160" s="915"/>
    </row>
    <row r="161" spans="2:7" ht="15" thickBot="1">
      <c r="B161" s="934" t="s">
        <v>633</v>
      </c>
      <c r="C161" s="937">
        <f>C162+C163+C164+C165</f>
        <v>1000</v>
      </c>
      <c r="D161" s="937">
        <f>D162+D163+D164+D165</f>
        <v>0</v>
      </c>
      <c r="E161" s="937">
        <f>E162+E163+E164+E165</f>
        <v>0</v>
      </c>
      <c r="F161" s="937">
        <f>F162+F163+F164+F165</f>
        <v>0</v>
      </c>
      <c r="G161" s="915"/>
    </row>
    <row r="162" spans="2:7" ht="15" thickBot="1">
      <c r="B162" s="936" t="s">
        <v>608</v>
      </c>
      <c r="C162" s="937">
        <v>1000</v>
      </c>
      <c r="D162" s="933"/>
      <c r="E162" s="933"/>
      <c r="F162" s="933"/>
      <c r="G162" s="915"/>
    </row>
    <row r="163" spans="2:7" ht="15" thickBot="1">
      <c r="B163" s="936" t="s">
        <v>673</v>
      </c>
      <c r="C163" s="937"/>
      <c r="D163" s="935"/>
      <c r="E163" s="935"/>
      <c r="F163" s="935"/>
      <c r="G163" s="915"/>
    </row>
    <row r="164" spans="2:7" ht="15" thickBot="1">
      <c r="B164" s="936" t="s">
        <v>631</v>
      </c>
      <c r="C164" s="937"/>
      <c r="D164" s="935"/>
      <c r="E164" s="935"/>
      <c r="F164" s="935"/>
      <c r="G164" s="915"/>
    </row>
    <row r="165" spans="2:7" ht="15" thickBot="1">
      <c r="B165" s="936" t="s">
        <v>632</v>
      </c>
      <c r="C165" s="937"/>
      <c r="D165" s="935"/>
      <c r="E165" s="935"/>
      <c r="F165" s="935"/>
      <c r="G165" s="915"/>
    </row>
    <row r="166" spans="2:7" ht="15" thickBot="1">
      <c r="B166" s="949" t="s">
        <v>616</v>
      </c>
      <c r="C166" s="937">
        <f>C156+C161</f>
        <v>1000</v>
      </c>
      <c r="D166" s="937">
        <f t="shared" ref="D166:F166" si="3">D156+D161</f>
        <v>0</v>
      </c>
      <c r="E166" s="937">
        <f t="shared" si="3"/>
        <v>0</v>
      </c>
      <c r="F166" s="937">
        <f t="shared" si="3"/>
        <v>0</v>
      </c>
      <c r="G166" s="915"/>
    </row>
    <row r="167" spans="2:7" ht="39" hidden="1" thickBot="1">
      <c r="B167" s="946" t="s">
        <v>655</v>
      </c>
      <c r="C167" s="946" t="s">
        <v>920</v>
      </c>
      <c r="D167" s="947" t="s">
        <v>624</v>
      </c>
      <c r="E167" s="3040"/>
      <c r="F167" s="3041"/>
      <c r="G167" s="915"/>
    </row>
    <row r="168" spans="2:7" ht="17.25" hidden="1" customHeight="1" thickBot="1">
      <c r="B168" s="926" t="s">
        <v>599</v>
      </c>
      <c r="C168" s="2995"/>
      <c r="D168" s="2996"/>
      <c r="E168" s="2996"/>
      <c r="F168" s="2997"/>
      <c r="G168" s="915"/>
    </row>
    <row r="169" spans="2:7" ht="15" hidden="1" thickBot="1">
      <c r="B169" s="926" t="s">
        <v>21</v>
      </c>
      <c r="C169" s="3024"/>
      <c r="D169" s="3025"/>
      <c r="E169" s="3025"/>
      <c r="F169" s="3026"/>
      <c r="G169" s="915"/>
    </row>
    <row r="170" spans="2:7" ht="12.75" hidden="1" customHeight="1" thickBot="1">
      <c r="B170" s="3020"/>
      <c r="C170" s="918">
        <v>2023</v>
      </c>
      <c r="D170" s="918">
        <v>2024</v>
      </c>
      <c r="E170" s="918">
        <v>2025</v>
      </c>
      <c r="F170" s="918">
        <v>2026</v>
      </c>
      <c r="G170" s="915"/>
    </row>
    <row r="171" spans="2:7" ht="12" hidden="1" customHeight="1" thickBot="1">
      <c r="B171" s="3021"/>
      <c r="C171" s="932" t="s">
        <v>22</v>
      </c>
      <c r="D171" s="932" t="s">
        <v>23</v>
      </c>
      <c r="E171" s="932" t="s">
        <v>23</v>
      </c>
      <c r="F171" s="932" t="s">
        <v>23</v>
      </c>
      <c r="G171" s="915"/>
    </row>
    <row r="172" spans="2:7" ht="15" hidden="1" thickBot="1">
      <c r="B172" s="926" t="s">
        <v>33</v>
      </c>
      <c r="C172" s="926"/>
      <c r="D172" s="919">
        <v>0</v>
      </c>
      <c r="E172" s="926"/>
      <c r="F172" s="926"/>
      <c r="G172" s="915"/>
    </row>
    <row r="173" spans="2:7" ht="15" hidden="1" thickBot="1">
      <c r="B173" s="926" t="s">
        <v>602</v>
      </c>
      <c r="C173" s="933">
        <v>0</v>
      </c>
      <c r="D173" s="933">
        <f>D191</f>
        <v>0</v>
      </c>
      <c r="E173" s="933">
        <v>0</v>
      </c>
      <c r="F173" s="933">
        <v>0</v>
      </c>
      <c r="G173" s="915"/>
    </row>
    <row r="174" spans="2:7" ht="15" hidden="1" thickBot="1">
      <c r="B174" s="926" t="s">
        <v>603</v>
      </c>
      <c r="C174" s="933">
        <v>0</v>
      </c>
      <c r="D174" s="933">
        <v>0</v>
      </c>
      <c r="E174" s="933">
        <v>0</v>
      </c>
      <c r="F174" s="933">
        <v>0</v>
      </c>
      <c r="G174" s="915"/>
    </row>
    <row r="175" spans="2:7" ht="15" hidden="1" thickBot="1">
      <c r="B175" s="926" t="s">
        <v>604</v>
      </c>
      <c r="C175" s="919"/>
      <c r="D175" s="930"/>
      <c r="E175" s="930"/>
      <c r="F175" s="930"/>
      <c r="G175" s="915"/>
    </row>
    <row r="176" spans="2:7" ht="15" hidden="1" thickBot="1">
      <c r="B176" s="926" t="s">
        <v>605</v>
      </c>
      <c r="C176" s="919"/>
      <c r="D176" s="930"/>
      <c r="E176" s="930"/>
      <c r="F176" s="930"/>
      <c r="G176" s="915"/>
    </row>
    <row r="177" spans="2:7" ht="15" hidden="1" thickBot="1">
      <c r="B177" s="926" t="s">
        <v>47</v>
      </c>
      <c r="C177" s="919"/>
      <c r="D177" s="930"/>
      <c r="E177" s="930"/>
      <c r="F177" s="930"/>
      <c r="G177" s="915"/>
    </row>
    <row r="178" spans="2:7" ht="15" hidden="1" thickBot="1">
      <c r="B178" s="3033" t="s">
        <v>1050</v>
      </c>
      <c r="C178" s="3034"/>
      <c r="D178" s="3034"/>
      <c r="E178" s="3034"/>
      <c r="F178" s="3035"/>
      <c r="G178" s="915"/>
    </row>
    <row r="179" spans="2:7" ht="12.75" hidden="1" customHeight="1" thickBot="1">
      <c r="B179" s="3020"/>
      <c r="C179" s="918">
        <v>2023</v>
      </c>
      <c r="D179" s="918">
        <v>2024</v>
      </c>
      <c r="E179" s="918">
        <v>2025</v>
      </c>
      <c r="F179" s="918">
        <v>2026</v>
      </c>
      <c r="G179" s="915"/>
    </row>
    <row r="180" spans="2:7" ht="9" hidden="1" customHeight="1" thickBot="1">
      <c r="B180" s="3021"/>
      <c r="C180" s="932" t="s">
        <v>22</v>
      </c>
      <c r="D180" s="932" t="s">
        <v>23</v>
      </c>
      <c r="E180" s="932" t="s">
        <v>23</v>
      </c>
      <c r="F180" s="932" t="s">
        <v>23</v>
      </c>
      <c r="G180" s="915"/>
    </row>
    <row r="181" spans="2:7" ht="15" hidden="1" thickBot="1">
      <c r="B181" s="934" t="s">
        <v>629</v>
      </c>
      <c r="C181" s="935">
        <f>C182+C183+C184+C185</f>
        <v>0</v>
      </c>
      <c r="D181" s="935">
        <f>D182+D183+D184+D185</f>
        <v>0</v>
      </c>
      <c r="E181" s="935">
        <f>E182+E183+E184+E185</f>
        <v>0</v>
      </c>
      <c r="F181" s="935">
        <f>F182+F183+F184+F185</f>
        <v>0</v>
      </c>
      <c r="G181" s="915"/>
    </row>
    <row r="182" spans="2:7" ht="15" hidden="1" thickBot="1">
      <c r="B182" s="936" t="s">
        <v>608</v>
      </c>
      <c r="C182" s="935"/>
      <c r="D182" s="935"/>
      <c r="E182" s="935"/>
      <c r="F182" s="935"/>
      <c r="G182" s="915"/>
    </row>
    <row r="183" spans="2:7" ht="15" hidden="1" thickBot="1">
      <c r="B183" s="936" t="s">
        <v>673</v>
      </c>
      <c r="C183" s="935"/>
      <c r="D183" s="935"/>
      <c r="E183" s="935"/>
      <c r="F183" s="935"/>
      <c r="G183" s="915"/>
    </row>
    <row r="184" spans="2:7" ht="15" hidden="1" thickBot="1">
      <c r="B184" s="936" t="s">
        <v>631</v>
      </c>
      <c r="C184" s="935"/>
      <c r="D184" s="935"/>
      <c r="E184" s="935"/>
      <c r="F184" s="935"/>
      <c r="G184" s="915"/>
    </row>
    <row r="185" spans="2:7" ht="15" hidden="1" thickBot="1">
      <c r="B185" s="936" t="s">
        <v>632</v>
      </c>
      <c r="C185" s="935"/>
      <c r="D185" s="935"/>
      <c r="E185" s="935"/>
      <c r="F185" s="935"/>
      <c r="G185" s="915"/>
    </row>
    <row r="186" spans="2:7" ht="15" hidden="1" thickBot="1">
      <c r="B186" s="934" t="s">
        <v>633</v>
      </c>
      <c r="C186" s="937">
        <f>C187+C188+C189+C190</f>
        <v>0</v>
      </c>
      <c r="D186" s="937">
        <f>D187+D188+D189+D190</f>
        <v>0</v>
      </c>
      <c r="E186" s="937">
        <f>E187+E188+E189+E190</f>
        <v>0</v>
      </c>
      <c r="F186" s="937">
        <f>F187+F188+F189+F190</f>
        <v>0</v>
      </c>
      <c r="G186" s="915"/>
    </row>
    <row r="187" spans="2:7" ht="15" hidden="1" thickBot="1">
      <c r="B187" s="936" t="s">
        <v>608</v>
      </c>
      <c r="C187" s="937"/>
      <c r="D187" s="935"/>
      <c r="E187" s="935"/>
      <c r="F187" s="935"/>
      <c r="G187" s="915"/>
    </row>
    <row r="188" spans="2:7" ht="15" hidden="1" thickBot="1">
      <c r="B188" s="936" t="s">
        <v>673</v>
      </c>
      <c r="C188" s="937"/>
      <c r="D188" s="935"/>
      <c r="E188" s="935"/>
      <c r="F188" s="935"/>
      <c r="G188" s="915"/>
    </row>
    <row r="189" spans="2:7" ht="15" hidden="1" thickBot="1">
      <c r="B189" s="936" t="s">
        <v>631</v>
      </c>
      <c r="C189" s="937"/>
      <c r="D189" s="935"/>
      <c r="E189" s="935"/>
      <c r="F189" s="935"/>
      <c r="G189" s="915"/>
    </row>
    <row r="190" spans="2:7" ht="15" hidden="1" thickBot="1">
      <c r="B190" s="936" t="s">
        <v>632</v>
      </c>
      <c r="C190" s="937"/>
      <c r="D190" s="935"/>
      <c r="E190" s="935"/>
      <c r="F190" s="935"/>
      <c r="G190" s="915"/>
    </row>
    <row r="191" spans="2:7" ht="15" hidden="1" thickBot="1">
      <c r="B191" s="949" t="s">
        <v>699</v>
      </c>
      <c r="C191" s="937">
        <f>C181+C186</f>
        <v>0</v>
      </c>
      <c r="D191" s="937">
        <f>D181+D186</f>
        <v>0</v>
      </c>
      <c r="E191" s="937">
        <f>E181+E186</f>
        <v>0</v>
      </c>
      <c r="F191" s="937">
        <f>F181+F186</f>
        <v>0</v>
      </c>
      <c r="G191" s="915"/>
    </row>
    <row r="192" spans="2:7" ht="39" hidden="1" thickBot="1">
      <c r="B192" s="946" t="s">
        <v>700</v>
      </c>
      <c r="C192" s="950"/>
      <c r="D192" s="917" t="s">
        <v>624</v>
      </c>
      <c r="E192" s="951"/>
      <c r="F192" s="952"/>
      <c r="G192" s="915"/>
    </row>
    <row r="193" spans="2:7" ht="17.25" hidden="1" customHeight="1" thickBot="1">
      <c r="B193" s="926" t="s">
        <v>599</v>
      </c>
      <c r="C193" s="2995"/>
      <c r="D193" s="2996"/>
      <c r="E193" s="2996"/>
      <c r="F193" s="2997"/>
      <c r="G193" s="915"/>
    </row>
    <row r="194" spans="2:7" ht="15" hidden="1" thickBot="1">
      <c r="B194" s="926" t="s">
        <v>21</v>
      </c>
      <c r="C194" s="3024"/>
      <c r="D194" s="3025"/>
      <c r="E194" s="3025"/>
      <c r="F194" s="3026"/>
      <c r="G194" s="915"/>
    </row>
    <row r="195" spans="2:7" ht="12.75" hidden="1" customHeight="1" thickBot="1">
      <c r="B195" s="3020"/>
      <c r="C195" s="943">
        <v>2018</v>
      </c>
      <c r="D195" s="943">
        <v>2019</v>
      </c>
      <c r="E195" s="943">
        <v>2024</v>
      </c>
      <c r="F195" s="943">
        <v>2025</v>
      </c>
      <c r="G195" s="915"/>
    </row>
    <row r="196" spans="2:7" ht="9" hidden="1" customHeight="1" thickBot="1">
      <c r="B196" s="3021"/>
      <c r="C196" s="932" t="s">
        <v>22</v>
      </c>
      <c r="D196" s="932" t="s">
        <v>23</v>
      </c>
      <c r="E196" s="932" t="s">
        <v>23</v>
      </c>
      <c r="F196" s="932" t="s">
        <v>23</v>
      </c>
      <c r="G196" s="915"/>
    </row>
    <row r="197" spans="2:7" ht="15" hidden="1" thickBot="1">
      <c r="B197" s="926" t="s">
        <v>33</v>
      </c>
      <c r="C197" s="926"/>
      <c r="D197" s="926"/>
      <c r="E197" s="926"/>
      <c r="F197" s="926"/>
      <c r="G197" s="915"/>
    </row>
    <row r="198" spans="2:7" ht="15" hidden="1" thickBot="1">
      <c r="B198" s="926" t="s">
        <v>602</v>
      </c>
      <c r="C198" s="933">
        <f>C216</f>
        <v>0</v>
      </c>
      <c r="D198" s="933">
        <f>D216</f>
        <v>0</v>
      </c>
      <c r="E198" s="933">
        <f>E216</f>
        <v>0</v>
      </c>
      <c r="F198" s="933">
        <f>F216</f>
        <v>0</v>
      </c>
      <c r="G198" s="915"/>
    </row>
    <row r="199" spans="2:7" ht="15" hidden="1" thickBot="1">
      <c r="B199" s="926" t="s">
        <v>603</v>
      </c>
      <c r="C199" s="933" t="e">
        <f>C198/C197</f>
        <v>#DIV/0!</v>
      </c>
      <c r="D199" s="933" t="e">
        <f>D198/D197</f>
        <v>#DIV/0!</v>
      </c>
      <c r="E199" s="933" t="e">
        <f>E198/E197</f>
        <v>#DIV/0!</v>
      </c>
      <c r="F199" s="933" t="e">
        <f>F198/F197</f>
        <v>#DIV/0!</v>
      </c>
      <c r="G199" s="915"/>
    </row>
    <row r="200" spans="2:7" ht="15" hidden="1" thickBot="1">
      <c r="B200" s="926" t="s">
        <v>604</v>
      </c>
      <c r="C200" s="919" t="s">
        <v>627</v>
      </c>
      <c r="D200" s="930" t="e">
        <f>D197/C197-1</f>
        <v>#DIV/0!</v>
      </c>
      <c r="E200" s="930" t="e">
        <f t="shared" ref="E200:F202" si="4">E197/D197-1</f>
        <v>#DIV/0!</v>
      </c>
      <c r="F200" s="930" t="e">
        <f t="shared" si="4"/>
        <v>#DIV/0!</v>
      </c>
      <c r="G200" s="915"/>
    </row>
    <row r="201" spans="2:7" ht="15" hidden="1" thickBot="1">
      <c r="B201" s="926" t="s">
        <v>605</v>
      </c>
      <c r="C201" s="919" t="s">
        <v>627</v>
      </c>
      <c r="D201" s="930" t="e">
        <f>D198/C198-1</f>
        <v>#DIV/0!</v>
      </c>
      <c r="E201" s="930" t="e">
        <f t="shared" si="4"/>
        <v>#DIV/0!</v>
      </c>
      <c r="F201" s="930" t="e">
        <f t="shared" si="4"/>
        <v>#DIV/0!</v>
      </c>
      <c r="G201" s="915"/>
    </row>
    <row r="202" spans="2:7" ht="15" hidden="1" thickBot="1">
      <c r="B202" s="926" t="s">
        <v>47</v>
      </c>
      <c r="C202" s="919" t="s">
        <v>627</v>
      </c>
      <c r="D202" s="930" t="e">
        <f>D199/C199-1</f>
        <v>#DIV/0!</v>
      </c>
      <c r="E202" s="930" t="e">
        <f t="shared" si="4"/>
        <v>#DIV/0!</v>
      </c>
      <c r="F202" s="930" t="e">
        <f t="shared" si="4"/>
        <v>#DIV/0!</v>
      </c>
      <c r="G202" s="915"/>
    </row>
    <row r="203" spans="2:7" ht="15" hidden="1" thickBot="1">
      <c r="B203" s="3033" t="s">
        <v>1249</v>
      </c>
      <c r="C203" s="3034"/>
      <c r="D203" s="3034"/>
      <c r="E203" s="3034"/>
      <c r="F203" s="3035"/>
      <c r="G203" s="915"/>
    </row>
    <row r="204" spans="2:7" ht="12.75" hidden="1" customHeight="1" thickBot="1">
      <c r="B204" s="3020"/>
      <c r="C204" s="943">
        <v>2018</v>
      </c>
      <c r="D204" s="943">
        <v>2019</v>
      </c>
      <c r="E204" s="943">
        <v>2024</v>
      </c>
      <c r="F204" s="943">
        <v>2025</v>
      </c>
      <c r="G204" s="915"/>
    </row>
    <row r="205" spans="2:7" ht="9" hidden="1" customHeight="1" thickBot="1">
      <c r="B205" s="3021"/>
      <c r="C205" s="932" t="s">
        <v>22</v>
      </c>
      <c r="D205" s="932" t="s">
        <v>23</v>
      </c>
      <c r="E205" s="932" t="s">
        <v>23</v>
      </c>
      <c r="F205" s="932" t="s">
        <v>23</v>
      </c>
      <c r="G205" s="915"/>
    </row>
    <row r="206" spans="2:7" ht="15" hidden="1" thickBot="1">
      <c r="B206" s="934" t="s">
        <v>629</v>
      </c>
      <c r="C206" s="935">
        <f>C207+C208+C209+C210</f>
        <v>0</v>
      </c>
      <c r="D206" s="935">
        <f>D207+D208+D209+D210</f>
        <v>0</v>
      </c>
      <c r="E206" s="935">
        <f>E207+E208+E209+E210</f>
        <v>0</v>
      </c>
      <c r="F206" s="935">
        <f>F207+F208+F209+F210</f>
        <v>0</v>
      </c>
      <c r="G206" s="915"/>
    </row>
    <row r="207" spans="2:7" ht="15" hidden="1" thickBot="1">
      <c r="B207" s="936" t="s">
        <v>608</v>
      </c>
      <c r="C207" s="935"/>
      <c r="D207" s="935"/>
      <c r="E207" s="935"/>
      <c r="F207" s="935"/>
      <c r="G207" s="915"/>
    </row>
    <row r="208" spans="2:7" ht="15" hidden="1" thickBot="1">
      <c r="B208" s="936" t="s">
        <v>673</v>
      </c>
      <c r="C208" s="935"/>
      <c r="D208" s="935"/>
      <c r="E208" s="935"/>
      <c r="F208" s="935"/>
      <c r="G208" s="915"/>
    </row>
    <row r="209" spans="2:7" ht="15" hidden="1" thickBot="1">
      <c r="B209" s="936" t="s">
        <v>631</v>
      </c>
      <c r="C209" s="935"/>
      <c r="D209" s="935"/>
      <c r="E209" s="935"/>
      <c r="F209" s="935"/>
      <c r="G209" s="915"/>
    </row>
    <row r="210" spans="2:7" ht="15" hidden="1" thickBot="1">
      <c r="B210" s="936" t="s">
        <v>632</v>
      </c>
      <c r="C210" s="935"/>
      <c r="D210" s="935"/>
      <c r="E210" s="935"/>
      <c r="F210" s="935"/>
      <c r="G210" s="915"/>
    </row>
    <row r="211" spans="2:7" ht="15" hidden="1" thickBot="1">
      <c r="B211" s="934" t="s">
        <v>633</v>
      </c>
      <c r="C211" s="937">
        <f>C212+C213+C214+C215</f>
        <v>0</v>
      </c>
      <c r="D211" s="937">
        <f>D212+D213+D214+D215</f>
        <v>0</v>
      </c>
      <c r="E211" s="937">
        <f>E212+E213+E214+E215</f>
        <v>0</v>
      </c>
      <c r="F211" s="937">
        <f>F212+F213+F214+F215</f>
        <v>0</v>
      </c>
      <c r="G211" s="915"/>
    </row>
    <row r="212" spans="2:7" ht="15" hidden="1" thickBot="1">
      <c r="B212" s="936" t="s">
        <v>608</v>
      </c>
      <c r="C212" s="937"/>
      <c r="D212" s="935"/>
      <c r="E212" s="935"/>
      <c r="F212" s="935"/>
      <c r="G212" s="915"/>
    </row>
    <row r="213" spans="2:7" ht="15" hidden="1" thickBot="1">
      <c r="B213" s="936" t="s">
        <v>673</v>
      </c>
      <c r="C213" s="937"/>
      <c r="D213" s="935"/>
      <c r="E213" s="935"/>
      <c r="F213" s="935"/>
      <c r="G213" s="915"/>
    </row>
    <row r="214" spans="2:7" ht="15" hidden="1" thickBot="1">
      <c r="B214" s="936" t="s">
        <v>631</v>
      </c>
      <c r="C214" s="937"/>
      <c r="D214" s="935"/>
      <c r="E214" s="935"/>
      <c r="F214" s="935"/>
      <c r="G214" s="915"/>
    </row>
    <row r="215" spans="2:7" ht="15" hidden="1" thickBot="1">
      <c r="B215" s="936" t="s">
        <v>632</v>
      </c>
      <c r="C215" s="937"/>
      <c r="D215" s="935"/>
      <c r="E215" s="935"/>
      <c r="F215" s="935"/>
      <c r="G215" s="915"/>
    </row>
    <row r="216" spans="2:7" ht="15" hidden="1" thickBot="1">
      <c r="B216" s="940" t="s">
        <v>702</v>
      </c>
      <c r="C216" s="937">
        <f>C206+C211</f>
        <v>0</v>
      </c>
      <c r="D216" s="937">
        <f>D206+D211</f>
        <v>0</v>
      </c>
      <c r="E216" s="937">
        <f>E206+E211</f>
        <v>0</v>
      </c>
      <c r="F216" s="937">
        <f>F206+F211</f>
        <v>0</v>
      </c>
      <c r="G216" s="915"/>
    </row>
    <row r="217" spans="2:7" ht="25.5" hidden="1" customHeight="1" thickBot="1">
      <c r="B217" s="916" t="s">
        <v>827</v>
      </c>
      <c r="C217" s="3042"/>
      <c r="D217" s="3040"/>
      <c r="E217" s="3040"/>
      <c r="F217" s="3041"/>
      <c r="G217" s="915"/>
    </row>
    <row r="218" spans="2:7" ht="60.75" hidden="1" customHeight="1" thickBot="1">
      <c r="B218" s="946" t="s">
        <v>729</v>
      </c>
      <c r="C218" s="950"/>
      <c r="D218" s="917" t="s">
        <v>624</v>
      </c>
      <c r="E218" s="951"/>
      <c r="F218" s="952"/>
      <c r="G218" s="915"/>
    </row>
    <row r="219" spans="2:7" ht="17.25" hidden="1" customHeight="1" thickBot="1">
      <c r="B219" s="926" t="s">
        <v>599</v>
      </c>
      <c r="C219" s="2995"/>
      <c r="D219" s="2996"/>
      <c r="E219" s="2996"/>
      <c r="F219" s="2997"/>
      <c r="G219" s="915"/>
    </row>
    <row r="220" spans="2:7" ht="15" hidden="1" thickBot="1">
      <c r="B220" s="926" t="s">
        <v>21</v>
      </c>
      <c r="C220" s="3027"/>
      <c r="D220" s="3025"/>
      <c r="E220" s="3025"/>
      <c r="F220" s="3026"/>
      <c r="G220" s="915"/>
    </row>
    <row r="221" spans="2:7" ht="12.75" hidden="1" customHeight="1" thickBot="1">
      <c r="B221" s="3020"/>
      <c r="C221" s="918">
        <v>2023</v>
      </c>
      <c r="D221" s="918">
        <v>2024</v>
      </c>
      <c r="E221" s="918">
        <v>2025</v>
      </c>
      <c r="F221" s="918">
        <v>2026</v>
      </c>
      <c r="G221" s="915"/>
    </row>
    <row r="222" spans="2:7" ht="18" hidden="1" customHeight="1" thickBot="1">
      <c r="B222" s="3021"/>
      <c r="C222" s="932" t="s">
        <v>22</v>
      </c>
      <c r="D222" s="932" t="s">
        <v>23</v>
      </c>
      <c r="E222" s="932" t="s">
        <v>23</v>
      </c>
      <c r="F222" s="932" t="s">
        <v>23</v>
      </c>
      <c r="G222" s="915"/>
    </row>
    <row r="223" spans="2:7" ht="15" hidden="1" thickBot="1">
      <c r="B223" s="926" t="s">
        <v>33</v>
      </c>
      <c r="C223" s="926">
        <v>0</v>
      </c>
      <c r="D223" s="919">
        <v>0</v>
      </c>
      <c r="E223" s="919">
        <v>0</v>
      </c>
      <c r="F223" s="926">
        <v>0</v>
      </c>
      <c r="G223" s="915"/>
    </row>
    <row r="224" spans="2:7" ht="15" hidden="1" thickBot="1">
      <c r="B224" s="926" t="s">
        <v>602</v>
      </c>
      <c r="C224" s="933">
        <f>C242</f>
        <v>0</v>
      </c>
      <c r="D224" s="933">
        <f>D242</f>
        <v>0</v>
      </c>
      <c r="E224" s="933">
        <f>E242</f>
        <v>0</v>
      </c>
      <c r="F224" s="933">
        <f>F242</f>
        <v>0</v>
      </c>
      <c r="G224" s="915"/>
    </row>
    <row r="225" spans="2:7" ht="15" hidden="1" thickBot="1">
      <c r="B225" s="926" t="s">
        <v>603</v>
      </c>
      <c r="C225" s="933"/>
      <c r="D225" s="933"/>
      <c r="E225" s="933"/>
      <c r="F225" s="933"/>
      <c r="G225" s="915"/>
    </row>
    <row r="226" spans="2:7" ht="15" hidden="1" thickBot="1">
      <c r="B226" s="926" t="s">
        <v>604</v>
      </c>
      <c r="C226" s="919"/>
      <c r="D226" s="930"/>
      <c r="E226" s="930"/>
      <c r="F226" s="930"/>
      <c r="G226" s="915"/>
    </row>
    <row r="227" spans="2:7" ht="15" hidden="1" thickBot="1">
      <c r="B227" s="926" t="s">
        <v>605</v>
      </c>
      <c r="C227" s="919"/>
      <c r="D227" s="930"/>
      <c r="E227" s="930"/>
      <c r="F227" s="930"/>
      <c r="G227" s="915"/>
    </row>
    <row r="228" spans="2:7" ht="15" hidden="1" thickBot="1">
      <c r="B228" s="926" t="s">
        <v>47</v>
      </c>
      <c r="C228" s="919"/>
      <c r="D228" s="930"/>
      <c r="E228" s="930"/>
      <c r="F228" s="930"/>
      <c r="G228" s="915"/>
    </row>
    <row r="229" spans="2:7" ht="15" hidden="1" thickBot="1">
      <c r="B229" s="3033" t="s">
        <v>1247</v>
      </c>
      <c r="C229" s="3034"/>
      <c r="D229" s="3034"/>
      <c r="E229" s="3034"/>
      <c r="F229" s="3035"/>
      <c r="G229" s="915"/>
    </row>
    <row r="230" spans="2:7" ht="12.75" hidden="1" customHeight="1" thickBot="1">
      <c r="B230" s="3020"/>
      <c r="C230" s="918">
        <v>2023</v>
      </c>
      <c r="D230" s="918">
        <v>2024</v>
      </c>
      <c r="E230" s="918">
        <v>2025</v>
      </c>
      <c r="F230" s="918">
        <v>2026</v>
      </c>
      <c r="G230" s="915"/>
    </row>
    <row r="231" spans="2:7" ht="14.25" hidden="1" customHeight="1" thickBot="1">
      <c r="B231" s="3021"/>
      <c r="C231" s="932" t="s">
        <v>22</v>
      </c>
      <c r="D231" s="932" t="s">
        <v>23</v>
      </c>
      <c r="E231" s="932" t="s">
        <v>23</v>
      </c>
      <c r="F231" s="932" t="s">
        <v>23</v>
      </c>
      <c r="G231" s="915"/>
    </row>
    <row r="232" spans="2:7" ht="15" hidden="1" thickBot="1">
      <c r="B232" s="934" t="s">
        <v>629</v>
      </c>
      <c r="C232" s="935">
        <f>C233+C234+C235+C236</f>
        <v>0</v>
      </c>
      <c r="D232" s="935">
        <f>D233+D234+D235+D236</f>
        <v>0</v>
      </c>
      <c r="E232" s="935">
        <f>E233+E234+E235+E236</f>
        <v>0</v>
      </c>
      <c r="F232" s="935">
        <f>F233+F234+F235+F236</f>
        <v>0</v>
      </c>
      <c r="G232" s="915"/>
    </row>
    <row r="233" spans="2:7" ht="15" hidden="1" thickBot="1">
      <c r="B233" s="936" t="s">
        <v>608</v>
      </c>
      <c r="C233" s="935"/>
      <c r="D233" s="935"/>
      <c r="E233" s="935"/>
      <c r="F233" s="935"/>
      <c r="G233" s="915"/>
    </row>
    <row r="234" spans="2:7" ht="15" hidden="1" thickBot="1">
      <c r="B234" s="936" t="s">
        <v>673</v>
      </c>
      <c r="C234" s="935"/>
      <c r="D234" s="935"/>
      <c r="E234" s="935"/>
      <c r="F234" s="935"/>
      <c r="G234" s="915"/>
    </row>
    <row r="235" spans="2:7" ht="15" hidden="1" thickBot="1">
      <c r="B235" s="936" t="s">
        <v>631</v>
      </c>
      <c r="C235" s="935"/>
      <c r="D235" s="935"/>
      <c r="E235" s="935"/>
      <c r="F235" s="935"/>
      <c r="G235" s="915"/>
    </row>
    <row r="236" spans="2:7" ht="15" hidden="1" thickBot="1">
      <c r="B236" s="936" t="s">
        <v>632</v>
      </c>
      <c r="C236" s="935"/>
      <c r="D236" s="935"/>
      <c r="E236" s="935"/>
      <c r="F236" s="935"/>
      <c r="G236" s="915"/>
    </row>
    <row r="237" spans="2:7" ht="15" hidden="1" thickBot="1">
      <c r="B237" s="934" t="s">
        <v>633</v>
      </c>
      <c r="C237" s="937">
        <f>C238+C239+C240+C241</f>
        <v>0</v>
      </c>
      <c r="D237" s="937">
        <f>D238+D239+D240+D241</f>
        <v>0</v>
      </c>
      <c r="E237" s="937">
        <f>E238+E239+E240+E241</f>
        <v>0</v>
      </c>
      <c r="F237" s="937">
        <f>F238+F239+F240+F241</f>
        <v>0</v>
      </c>
      <c r="G237" s="915"/>
    </row>
    <row r="238" spans="2:7" ht="15" hidden="1" thickBot="1">
      <c r="B238" s="936" t="s">
        <v>608</v>
      </c>
      <c r="C238" s="937">
        <v>0</v>
      </c>
      <c r="D238" s="937">
        <v>0</v>
      </c>
      <c r="E238" s="937">
        <v>0</v>
      </c>
      <c r="F238" s="937">
        <v>0</v>
      </c>
      <c r="G238" s="915"/>
    </row>
    <row r="239" spans="2:7" ht="15" hidden="1" thickBot="1">
      <c r="B239" s="936" t="s">
        <v>673</v>
      </c>
      <c r="C239" s="937"/>
      <c r="D239" s="937"/>
      <c r="E239" s="937"/>
      <c r="F239" s="937"/>
      <c r="G239" s="915"/>
    </row>
    <row r="240" spans="2:7" ht="15" hidden="1" thickBot="1">
      <c r="B240" s="936" t="s">
        <v>631</v>
      </c>
      <c r="C240" s="937"/>
      <c r="D240" s="937"/>
      <c r="E240" s="937"/>
      <c r="F240" s="937"/>
      <c r="G240" s="915"/>
    </row>
    <row r="241" spans="2:7" ht="15" hidden="1" thickBot="1">
      <c r="B241" s="936" t="s">
        <v>632</v>
      </c>
      <c r="C241" s="937"/>
      <c r="D241" s="937"/>
      <c r="E241" s="937"/>
      <c r="F241" s="937"/>
      <c r="G241" s="915"/>
    </row>
    <row r="242" spans="2:7" ht="15" hidden="1" thickBot="1">
      <c r="B242" s="940" t="s">
        <v>727</v>
      </c>
      <c r="C242" s="937">
        <f>C232+C237</f>
        <v>0</v>
      </c>
      <c r="D242" s="937">
        <f>D232+D237</f>
        <v>0</v>
      </c>
      <c r="E242" s="937">
        <f>E232+E237</f>
        <v>0</v>
      </c>
      <c r="F242" s="937">
        <f>F232+F237</f>
        <v>0</v>
      </c>
      <c r="G242" s="915"/>
    </row>
    <row r="243" spans="2:7" ht="15" hidden="1" thickBot="1">
      <c r="B243" s="3027" t="s">
        <v>66</v>
      </c>
      <c r="C243" s="3028"/>
      <c r="D243" s="3028"/>
      <c r="E243" s="3028"/>
      <c r="F243" s="3029"/>
      <c r="G243" s="915"/>
    </row>
    <row r="244" spans="2:7" ht="15" hidden="1" thickBot="1">
      <c r="B244" s="3027" t="s">
        <v>728</v>
      </c>
      <c r="C244" s="3028"/>
      <c r="D244" s="3028"/>
      <c r="E244" s="3028"/>
      <c r="F244" s="3029"/>
      <c r="G244" s="915"/>
    </row>
    <row r="245" spans="2:7" ht="15" hidden="1" thickBot="1">
      <c r="B245" s="946" t="s">
        <v>620</v>
      </c>
      <c r="C245" s="3033"/>
      <c r="D245" s="3034"/>
      <c r="E245" s="3034"/>
      <c r="F245" s="3035"/>
      <c r="G245" s="915"/>
    </row>
    <row r="246" spans="2:7" ht="35.25" hidden="1" customHeight="1" thickBot="1">
      <c r="B246" s="946" t="s">
        <v>622</v>
      </c>
      <c r="C246" s="946"/>
      <c r="D246" s="947" t="s">
        <v>624</v>
      </c>
      <c r="E246" s="3040"/>
      <c r="F246" s="3041"/>
      <c r="G246" s="915"/>
    </row>
    <row r="247" spans="2:7" ht="15" hidden="1" thickBot="1">
      <c r="B247" s="948"/>
      <c r="C247" s="3042"/>
      <c r="D247" s="3043"/>
      <c r="E247" s="3040"/>
      <c r="F247" s="3041"/>
      <c r="G247" s="915"/>
    </row>
    <row r="248" spans="2:7" ht="17.25" hidden="1" customHeight="1" thickBot="1">
      <c r="B248" s="926" t="s">
        <v>599</v>
      </c>
      <c r="C248" s="2995"/>
      <c r="D248" s="2996"/>
      <c r="E248" s="2996"/>
      <c r="F248" s="2997"/>
      <c r="G248" s="915"/>
    </row>
    <row r="249" spans="2:7" ht="15" hidden="1" thickBot="1">
      <c r="B249" s="926" t="s">
        <v>21</v>
      </c>
      <c r="C249" s="3024"/>
      <c r="D249" s="3025"/>
      <c r="E249" s="3025"/>
      <c r="F249" s="3026"/>
      <c r="G249" s="915"/>
    </row>
    <row r="250" spans="2:7" ht="12.75" hidden="1" customHeight="1" thickBot="1">
      <c r="B250" s="3020"/>
      <c r="C250" s="918">
        <v>2023</v>
      </c>
      <c r="D250" s="918">
        <v>2024</v>
      </c>
      <c r="E250" s="918">
        <v>2025</v>
      </c>
      <c r="F250" s="918">
        <v>2026</v>
      </c>
      <c r="G250" s="915"/>
    </row>
    <row r="251" spans="2:7" ht="16.5" hidden="1" customHeight="1" thickBot="1">
      <c r="B251" s="3021"/>
      <c r="C251" s="932" t="s">
        <v>22</v>
      </c>
      <c r="D251" s="932" t="s">
        <v>23</v>
      </c>
      <c r="E251" s="932" t="s">
        <v>23</v>
      </c>
      <c r="F251" s="932" t="s">
        <v>23</v>
      </c>
      <c r="G251" s="915"/>
    </row>
    <row r="252" spans="2:7" ht="15" hidden="1" thickBot="1">
      <c r="B252" s="926" t="s">
        <v>33</v>
      </c>
      <c r="C252" s="933"/>
      <c r="D252" s="933"/>
      <c r="E252" s="933"/>
      <c r="F252" s="933"/>
      <c r="G252" s="915"/>
    </row>
    <row r="253" spans="2:7" ht="15" hidden="1" thickBot="1">
      <c r="B253" s="926" t="s">
        <v>602</v>
      </c>
      <c r="C253" s="933">
        <f>C316-C278</f>
        <v>0</v>
      </c>
      <c r="D253" s="933">
        <f>D316-D278</f>
        <v>0</v>
      </c>
      <c r="E253" s="933">
        <f>E316-E278</f>
        <v>0</v>
      </c>
      <c r="F253" s="933">
        <f>F271</f>
        <v>0</v>
      </c>
      <c r="G253" s="915"/>
    </row>
    <row r="254" spans="2:7" ht="15" hidden="1" thickBot="1">
      <c r="B254" s="926" t="s">
        <v>603</v>
      </c>
      <c r="C254" s="933">
        <v>0</v>
      </c>
      <c r="D254" s="933">
        <v>0</v>
      </c>
      <c r="E254" s="933">
        <v>0</v>
      </c>
      <c r="F254" s="933">
        <v>0</v>
      </c>
      <c r="G254" s="915"/>
    </row>
    <row r="255" spans="2:7" ht="15" hidden="1" thickBot="1">
      <c r="B255" s="926" t="s">
        <v>604</v>
      </c>
      <c r="C255" s="919"/>
      <c r="D255" s="930"/>
      <c r="E255" s="930"/>
      <c r="F255" s="930"/>
      <c r="G255" s="915"/>
    </row>
    <row r="256" spans="2:7" ht="15" hidden="1" thickBot="1">
      <c r="B256" s="926" t="s">
        <v>605</v>
      </c>
      <c r="C256" s="919"/>
      <c r="D256" s="930"/>
      <c r="E256" s="930"/>
      <c r="F256" s="930"/>
      <c r="G256" s="915"/>
    </row>
    <row r="257" spans="2:7" ht="15" hidden="1" thickBot="1">
      <c r="B257" s="926" t="s">
        <v>47</v>
      </c>
      <c r="C257" s="919"/>
      <c r="D257" s="930"/>
      <c r="E257" s="930"/>
      <c r="F257" s="930"/>
      <c r="G257" s="915"/>
    </row>
    <row r="258" spans="2:7" ht="15" hidden="1" thickBot="1">
      <c r="B258" s="3033" t="s">
        <v>606</v>
      </c>
      <c r="C258" s="3034"/>
      <c r="D258" s="3034"/>
      <c r="E258" s="3034"/>
      <c r="F258" s="3035"/>
      <c r="G258" s="915"/>
    </row>
    <row r="259" spans="2:7" ht="12.75" hidden="1" customHeight="1" thickBot="1">
      <c r="B259" s="3020"/>
      <c r="C259" s="918">
        <v>2023</v>
      </c>
      <c r="D259" s="918">
        <v>2024</v>
      </c>
      <c r="E259" s="918">
        <v>2025</v>
      </c>
      <c r="F259" s="918">
        <v>2026</v>
      </c>
      <c r="G259" s="915"/>
    </row>
    <row r="260" spans="2:7" ht="17.25" hidden="1" customHeight="1" thickBot="1">
      <c r="B260" s="3021"/>
      <c r="C260" s="932" t="s">
        <v>22</v>
      </c>
      <c r="D260" s="932" t="s">
        <v>23</v>
      </c>
      <c r="E260" s="932" t="s">
        <v>23</v>
      </c>
      <c r="F260" s="932" t="s">
        <v>23</v>
      </c>
      <c r="G260" s="915"/>
    </row>
    <row r="261" spans="2:7" ht="15" hidden="1" thickBot="1">
      <c r="B261" s="934" t="s">
        <v>629</v>
      </c>
      <c r="C261" s="935">
        <f>C262+C263+C264+C265</f>
        <v>0</v>
      </c>
      <c r="D261" s="935">
        <f>D262+D263+D264+D265</f>
        <v>0</v>
      </c>
      <c r="E261" s="935">
        <f>E262+E263+E264+E265</f>
        <v>0</v>
      </c>
      <c r="F261" s="935">
        <f>F262+F263+F264+F265</f>
        <v>0</v>
      </c>
      <c r="G261" s="915"/>
    </row>
    <row r="262" spans="2:7" ht="15" hidden="1" thickBot="1">
      <c r="B262" s="936" t="s">
        <v>608</v>
      </c>
      <c r="C262" s="935"/>
      <c r="D262" s="935"/>
      <c r="E262" s="935"/>
      <c r="F262" s="935"/>
      <c r="G262" s="915"/>
    </row>
    <row r="263" spans="2:7" ht="15" hidden="1" thickBot="1">
      <c r="B263" s="936" t="s">
        <v>673</v>
      </c>
      <c r="C263" s="935"/>
      <c r="D263" s="935"/>
      <c r="E263" s="935"/>
      <c r="F263" s="935"/>
      <c r="G263" s="915"/>
    </row>
    <row r="264" spans="2:7" ht="15" hidden="1" thickBot="1">
      <c r="B264" s="936" t="s">
        <v>631</v>
      </c>
      <c r="C264" s="935"/>
      <c r="D264" s="935"/>
      <c r="E264" s="935"/>
      <c r="F264" s="935"/>
      <c r="G264" s="915"/>
    </row>
    <row r="265" spans="2:7" ht="15" hidden="1" thickBot="1">
      <c r="B265" s="936" t="s">
        <v>632</v>
      </c>
      <c r="C265" s="935"/>
      <c r="D265" s="935"/>
      <c r="E265" s="935"/>
      <c r="F265" s="935"/>
      <c r="G265" s="915"/>
    </row>
    <row r="266" spans="2:7" ht="15" hidden="1" thickBot="1">
      <c r="B266" s="934" t="s">
        <v>633</v>
      </c>
      <c r="C266" s="937">
        <f>C267+C268+C269+C270</f>
        <v>0</v>
      </c>
      <c r="D266" s="937">
        <f>D267+D268+D269+D270</f>
        <v>0</v>
      </c>
      <c r="E266" s="937">
        <f>E267+E268+E269+E270</f>
        <v>0</v>
      </c>
      <c r="F266" s="937">
        <f>F267+F268+F269+F270</f>
        <v>0</v>
      </c>
      <c r="G266" s="915"/>
    </row>
    <row r="267" spans="2:7" ht="15" hidden="1" thickBot="1">
      <c r="B267" s="936" t="s">
        <v>608</v>
      </c>
      <c r="C267" s="937">
        <v>0</v>
      </c>
      <c r="D267" s="935">
        <v>0</v>
      </c>
      <c r="E267" s="935">
        <v>0</v>
      </c>
      <c r="F267" s="935">
        <v>0</v>
      </c>
      <c r="G267" s="915"/>
    </row>
    <row r="268" spans="2:7" ht="15" hidden="1" thickBot="1">
      <c r="B268" s="936" t="s">
        <v>673</v>
      </c>
      <c r="C268" s="937"/>
      <c r="D268" s="935"/>
      <c r="E268" s="935"/>
      <c r="F268" s="935"/>
      <c r="G268" s="915"/>
    </row>
    <row r="269" spans="2:7" ht="15" hidden="1" thickBot="1">
      <c r="B269" s="936" t="s">
        <v>631</v>
      </c>
      <c r="C269" s="937"/>
      <c r="D269" s="935"/>
      <c r="E269" s="935"/>
      <c r="F269" s="935"/>
      <c r="G269" s="915"/>
    </row>
    <row r="270" spans="2:7" ht="15" hidden="1" thickBot="1">
      <c r="B270" s="936" t="s">
        <v>632</v>
      </c>
      <c r="C270" s="937"/>
      <c r="D270" s="935"/>
      <c r="E270" s="935"/>
      <c r="F270" s="935"/>
      <c r="G270" s="915"/>
    </row>
    <row r="271" spans="2:7" ht="15" hidden="1" thickBot="1">
      <c r="B271" s="949" t="s">
        <v>616</v>
      </c>
      <c r="C271" s="937">
        <f>C261+C266</f>
        <v>0</v>
      </c>
      <c r="D271" s="937">
        <f>D261+D266</f>
        <v>0</v>
      </c>
      <c r="E271" s="937">
        <f>E261+E266</f>
        <v>0</v>
      </c>
      <c r="F271" s="937">
        <f>F261+F266</f>
        <v>0</v>
      </c>
      <c r="G271" s="915"/>
    </row>
    <row r="272" spans="2:7" ht="66" hidden="1" customHeight="1" thickBot="1">
      <c r="B272" s="946" t="s">
        <v>655</v>
      </c>
      <c r="C272" s="946"/>
      <c r="D272" s="947" t="s">
        <v>624</v>
      </c>
      <c r="E272" s="3040"/>
      <c r="F272" s="3041"/>
      <c r="G272" s="915"/>
    </row>
    <row r="273" spans="2:7" ht="17.25" hidden="1" customHeight="1" thickBot="1">
      <c r="B273" s="926" t="s">
        <v>599</v>
      </c>
      <c r="C273" s="2995"/>
      <c r="D273" s="2996"/>
      <c r="E273" s="2996"/>
      <c r="F273" s="2997"/>
      <c r="G273" s="915"/>
    </row>
    <row r="274" spans="2:7" ht="15" hidden="1" thickBot="1">
      <c r="B274" s="926" t="s">
        <v>21</v>
      </c>
      <c r="C274" s="3024"/>
      <c r="D274" s="3025"/>
      <c r="E274" s="3025"/>
      <c r="F274" s="3026"/>
      <c r="G274" s="915"/>
    </row>
    <row r="275" spans="2:7" ht="12.75" hidden="1" customHeight="1" thickBot="1">
      <c r="B275" s="3020"/>
      <c r="C275" s="943">
        <v>2022</v>
      </c>
      <c r="D275" s="943">
        <v>2023</v>
      </c>
      <c r="E275" s="943">
        <v>2024</v>
      </c>
      <c r="F275" s="943">
        <v>2025</v>
      </c>
      <c r="G275" s="915"/>
    </row>
    <row r="276" spans="2:7" ht="9" hidden="1" customHeight="1" thickBot="1">
      <c r="B276" s="3021"/>
      <c r="C276" s="932" t="s">
        <v>22</v>
      </c>
      <c r="D276" s="932" t="s">
        <v>23</v>
      </c>
      <c r="E276" s="932" t="s">
        <v>23</v>
      </c>
      <c r="F276" s="932" t="s">
        <v>23</v>
      </c>
      <c r="G276" s="915"/>
    </row>
    <row r="277" spans="2:7" ht="15" hidden="1" thickBot="1">
      <c r="B277" s="926" t="s">
        <v>33</v>
      </c>
      <c r="C277" s="926"/>
      <c r="D277" s="926"/>
      <c r="E277" s="926"/>
      <c r="F277" s="926"/>
      <c r="G277" s="915"/>
    </row>
    <row r="278" spans="2:7" ht="15" hidden="1" thickBot="1">
      <c r="B278" s="926" t="s">
        <v>602</v>
      </c>
      <c r="C278" s="933">
        <v>0</v>
      </c>
      <c r="D278" s="933">
        <v>0</v>
      </c>
      <c r="E278" s="933">
        <v>0</v>
      </c>
      <c r="F278" s="933">
        <v>0</v>
      </c>
      <c r="G278" s="915"/>
    </row>
    <row r="279" spans="2:7" ht="15" hidden="1" thickBot="1">
      <c r="B279" s="926" t="s">
        <v>603</v>
      </c>
      <c r="C279" s="933">
        <v>0</v>
      </c>
      <c r="D279" s="933">
        <v>0</v>
      </c>
      <c r="E279" s="933">
        <v>0</v>
      </c>
      <c r="F279" s="933">
        <v>0</v>
      </c>
      <c r="G279" s="915"/>
    </row>
    <row r="280" spans="2:7" ht="15" hidden="1" thickBot="1">
      <c r="B280" s="926" t="s">
        <v>604</v>
      </c>
      <c r="C280" s="919"/>
      <c r="D280" s="930"/>
      <c r="E280" s="930"/>
      <c r="F280" s="930"/>
      <c r="G280" s="915"/>
    </row>
    <row r="281" spans="2:7" ht="15" hidden="1" thickBot="1">
      <c r="B281" s="926" t="s">
        <v>605</v>
      </c>
      <c r="C281" s="919"/>
      <c r="D281" s="930"/>
      <c r="E281" s="930"/>
      <c r="F281" s="930"/>
      <c r="G281" s="915"/>
    </row>
    <row r="282" spans="2:7" ht="15" hidden="1" thickBot="1">
      <c r="B282" s="926" t="s">
        <v>47</v>
      </c>
      <c r="C282" s="919"/>
      <c r="D282" s="930"/>
      <c r="E282" s="930"/>
      <c r="F282" s="930"/>
      <c r="G282" s="915"/>
    </row>
    <row r="283" spans="2:7" ht="15" hidden="1" thickBot="1">
      <c r="B283" s="3033" t="s">
        <v>1050</v>
      </c>
      <c r="C283" s="3034"/>
      <c r="D283" s="3034"/>
      <c r="E283" s="3034"/>
      <c r="F283" s="3035"/>
      <c r="G283" s="915"/>
    </row>
    <row r="284" spans="2:7" ht="12.75" hidden="1" customHeight="1" thickBot="1">
      <c r="B284" s="3020"/>
      <c r="C284" s="918">
        <v>2023</v>
      </c>
      <c r="D284" s="918">
        <v>2024</v>
      </c>
      <c r="E284" s="918">
        <v>2025</v>
      </c>
      <c r="F284" s="918">
        <v>2026</v>
      </c>
      <c r="G284" s="915"/>
    </row>
    <row r="285" spans="2:7" ht="9" hidden="1" customHeight="1" thickBot="1">
      <c r="B285" s="3021"/>
      <c r="C285" s="932" t="s">
        <v>22</v>
      </c>
      <c r="D285" s="932" t="s">
        <v>23</v>
      </c>
      <c r="E285" s="932" t="s">
        <v>23</v>
      </c>
      <c r="F285" s="932" t="s">
        <v>23</v>
      </c>
      <c r="G285" s="915"/>
    </row>
    <row r="286" spans="2:7" ht="15" hidden="1" thickBot="1">
      <c r="B286" s="934" t="s">
        <v>629</v>
      </c>
      <c r="C286" s="935">
        <f>C287+C288+C289+C290</f>
        <v>0</v>
      </c>
      <c r="D286" s="935">
        <f>D287+D288+D289+D290</f>
        <v>0</v>
      </c>
      <c r="E286" s="935">
        <f>E287+E288+E289+E290</f>
        <v>0</v>
      </c>
      <c r="F286" s="935">
        <f>F287+F288+F289+F290</f>
        <v>0</v>
      </c>
      <c r="G286" s="915"/>
    </row>
    <row r="287" spans="2:7" ht="15" hidden="1" thickBot="1">
      <c r="B287" s="936" t="s">
        <v>608</v>
      </c>
      <c r="C287" s="935">
        <v>0</v>
      </c>
      <c r="D287" s="935">
        <v>0</v>
      </c>
      <c r="E287" s="935">
        <v>0</v>
      </c>
      <c r="F287" s="935">
        <v>0</v>
      </c>
      <c r="G287" s="915"/>
    </row>
    <row r="288" spans="2:7" ht="15" hidden="1" thickBot="1">
      <c r="B288" s="936" t="s">
        <v>673</v>
      </c>
      <c r="C288" s="935"/>
      <c r="D288" s="935"/>
      <c r="E288" s="935"/>
      <c r="F288" s="935"/>
      <c r="G288" s="915"/>
    </row>
    <row r="289" spans="2:7" ht="15" hidden="1" thickBot="1">
      <c r="B289" s="936" t="s">
        <v>631</v>
      </c>
      <c r="C289" s="935"/>
      <c r="D289" s="935"/>
      <c r="E289" s="935"/>
      <c r="F289" s="935"/>
      <c r="G289" s="915"/>
    </row>
    <row r="290" spans="2:7" ht="15" hidden="1" thickBot="1">
      <c r="B290" s="936" t="s">
        <v>632</v>
      </c>
      <c r="C290" s="935"/>
      <c r="D290" s="935"/>
      <c r="E290" s="935"/>
      <c r="F290" s="935"/>
      <c r="G290" s="915"/>
    </row>
    <row r="291" spans="2:7" ht="15" hidden="1" thickBot="1">
      <c r="B291" s="934" t="s">
        <v>633</v>
      </c>
      <c r="C291" s="937">
        <f>C292+C293+C294+C295</f>
        <v>0</v>
      </c>
      <c r="D291" s="937">
        <f>D292+D293+D294+D295</f>
        <v>0</v>
      </c>
      <c r="E291" s="937">
        <f>E292+E293+E294+E295</f>
        <v>0</v>
      </c>
      <c r="F291" s="937">
        <f>F292+F293+F294+F295</f>
        <v>0</v>
      </c>
      <c r="G291" s="915"/>
    </row>
    <row r="292" spans="2:7" ht="15" hidden="1" thickBot="1">
      <c r="B292" s="936" t="s">
        <v>608</v>
      </c>
      <c r="C292" s="937">
        <v>0</v>
      </c>
      <c r="D292" s="935">
        <v>0</v>
      </c>
      <c r="E292" s="935">
        <v>0</v>
      </c>
      <c r="F292" s="935">
        <v>0</v>
      </c>
      <c r="G292" s="915"/>
    </row>
    <row r="293" spans="2:7" ht="15" hidden="1" thickBot="1">
      <c r="B293" s="936" t="s">
        <v>673</v>
      </c>
      <c r="C293" s="937"/>
      <c r="D293" s="935"/>
      <c r="E293" s="935"/>
      <c r="F293" s="935"/>
      <c r="G293" s="915"/>
    </row>
    <row r="294" spans="2:7" ht="15" hidden="1" thickBot="1">
      <c r="B294" s="936" t="s">
        <v>631</v>
      </c>
      <c r="C294" s="937"/>
      <c r="D294" s="935"/>
      <c r="E294" s="935"/>
      <c r="F294" s="935"/>
      <c r="G294" s="915"/>
    </row>
    <row r="295" spans="2:7" ht="15" hidden="1" thickBot="1">
      <c r="B295" s="936" t="s">
        <v>632</v>
      </c>
      <c r="C295" s="937"/>
      <c r="D295" s="935"/>
      <c r="E295" s="935"/>
      <c r="F295" s="935"/>
      <c r="G295" s="915"/>
    </row>
    <row r="296" spans="2:7" ht="15" hidden="1" thickBot="1">
      <c r="B296" s="949" t="s">
        <v>699</v>
      </c>
      <c r="C296" s="937">
        <f>C286+C291</f>
        <v>0</v>
      </c>
      <c r="D296" s="937">
        <f>D286+D291</f>
        <v>0</v>
      </c>
      <c r="E296" s="937">
        <f>E286+E291</f>
        <v>0</v>
      </c>
      <c r="F296" s="937">
        <f>F286+F291</f>
        <v>0</v>
      </c>
      <c r="G296" s="915"/>
    </row>
    <row r="297" spans="2:7" ht="39" hidden="1" thickBot="1">
      <c r="B297" s="946" t="s">
        <v>700</v>
      </c>
      <c r="C297" s="950"/>
      <c r="D297" s="917" t="s">
        <v>624</v>
      </c>
      <c r="E297" s="951"/>
      <c r="F297" s="952"/>
      <c r="G297" s="915"/>
    </row>
    <row r="298" spans="2:7" ht="17.25" hidden="1" customHeight="1" thickBot="1">
      <c r="B298" s="926" t="s">
        <v>599</v>
      </c>
      <c r="C298" s="2995"/>
      <c r="D298" s="2996"/>
      <c r="E298" s="2996"/>
      <c r="F298" s="2997"/>
      <c r="G298" s="915"/>
    </row>
    <row r="299" spans="2:7" ht="15" hidden="1" thickBot="1">
      <c r="B299" s="926" t="s">
        <v>21</v>
      </c>
      <c r="C299" s="3024"/>
      <c r="D299" s="3025"/>
      <c r="E299" s="3025"/>
      <c r="F299" s="3026"/>
      <c r="G299" s="915"/>
    </row>
    <row r="300" spans="2:7" ht="12.75" hidden="1" customHeight="1" thickBot="1">
      <c r="B300" s="3020"/>
      <c r="C300" s="918">
        <v>2023</v>
      </c>
      <c r="D300" s="918">
        <v>2024</v>
      </c>
      <c r="E300" s="918">
        <v>2025</v>
      </c>
      <c r="F300" s="918">
        <v>2026</v>
      </c>
      <c r="G300" s="915"/>
    </row>
    <row r="301" spans="2:7" ht="9" hidden="1" customHeight="1" thickBot="1">
      <c r="B301" s="3021"/>
      <c r="C301" s="932" t="s">
        <v>22</v>
      </c>
      <c r="D301" s="932" t="s">
        <v>23</v>
      </c>
      <c r="E301" s="932" t="s">
        <v>23</v>
      </c>
      <c r="F301" s="932" t="s">
        <v>23</v>
      </c>
      <c r="G301" s="915"/>
    </row>
    <row r="302" spans="2:7" ht="15" hidden="1" thickBot="1">
      <c r="B302" s="926" t="s">
        <v>33</v>
      </c>
      <c r="C302" s="926"/>
      <c r="D302" s="926"/>
      <c r="E302" s="926"/>
      <c r="F302" s="926"/>
      <c r="G302" s="915"/>
    </row>
    <row r="303" spans="2:7" ht="15" hidden="1" thickBot="1">
      <c r="B303" s="926" t="s">
        <v>602</v>
      </c>
      <c r="C303" s="933">
        <f>C321</f>
        <v>0</v>
      </c>
      <c r="D303" s="933">
        <f>D321</f>
        <v>0</v>
      </c>
      <c r="E303" s="933">
        <f>E321</f>
        <v>0</v>
      </c>
      <c r="F303" s="933">
        <f>F321</f>
        <v>0</v>
      </c>
      <c r="G303" s="915"/>
    </row>
    <row r="304" spans="2:7" ht="15" hidden="1" thickBot="1">
      <c r="B304" s="926" t="s">
        <v>603</v>
      </c>
      <c r="C304" s="933">
        <v>0</v>
      </c>
      <c r="D304" s="933">
        <v>0</v>
      </c>
      <c r="E304" s="933">
        <v>0</v>
      </c>
      <c r="F304" s="933">
        <v>0</v>
      </c>
      <c r="G304" s="915"/>
    </row>
    <row r="305" spans="2:7" ht="15" hidden="1" thickBot="1">
      <c r="B305" s="926" t="s">
        <v>604</v>
      </c>
      <c r="C305" s="919"/>
      <c r="D305" s="930"/>
      <c r="E305" s="930"/>
      <c r="F305" s="930"/>
      <c r="G305" s="915"/>
    </row>
    <row r="306" spans="2:7" ht="15" hidden="1" thickBot="1">
      <c r="B306" s="926" t="s">
        <v>605</v>
      </c>
      <c r="C306" s="919"/>
      <c r="D306" s="930"/>
      <c r="E306" s="930"/>
      <c r="F306" s="930"/>
      <c r="G306" s="915"/>
    </row>
    <row r="307" spans="2:7" ht="15" hidden="1" thickBot="1">
      <c r="B307" s="926" t="s">
        <v>47</v>
      </c>
      <c r="C307" s="919"/>
      <c r="D307" s="930"/>
      <c r="E307" s="930"/>
      <c r="F307" s="930"/>
      <c r="G307" s="915"/>
    </row>
    <row r="308" spans="2:7" ht="15" hidden="1" thickBot="1">
      <c r="B308" s="3033" t="s">
        <v>1247</v>
      </c>
      <c r="C308" s="3034"/>
      <c r="D308" s="3034"/>
      <c r="E308" s="3034"/>
      <c r="F308" s="3035"/>
      <c r="G308" s="915"/>
    </row>
    <row r="309" spans="2:7" ht="12.75" hidden="1" customHeight="1" thickBot="1">
      <c r="B309" s="3020"/>
      <c r="C309" s="918">
        <v>2023</v>
      </c>
      <c r="D309" s="918">
        <v>2024</v>
      </c>
      <c r="E309" s="918">
        <v>2025</v>
      </c>
      <c r="F309" s="918">
        <v>2026</v>
      </c>
      <c r="G309" s="915"/>
    </row>
    <row r="310" spans="2:7" ht="9" hidden="1" customHeight="1" thickBot="1">
      <c r="B310" s="3021"/>
      <c r="C310" s="932" t="s">
        <v>22</v>
      </c>
      <c r="D310" s="932" t="s">
        <v>23</v>
      </c>
      <c r="E310" s="932" t="s">
        <v>23</v>
      </c>
      <c r="F310" s="932" t="s">
        <v>23</v>
      </c>
      <c r="G310" s="915"/>
    </row>
    <row r="311" spans="2:7" ht="15" hidden="1" thickBot="1">
      <c r="B311" s="934" t="s">
        <v>629</v>
      </c>
      <c r="C311" s="935">
        <f>C312+C313+C314+C315</f>
        <v>0</v>
      </c>
      <c r="D311" s="935">
        <f>D312+D313+D314+D315</f>
        <v>0</v>
      </c>
      <c r="E311" s="935">
        <f>E312+E313+E314+E315</f>
        <v>0</v>
      </c>
      <c r="F311" s="935">
        <f>F312+F313+F314+F315</f>
        <v>0</v>
      </c>
      <c r="G311" s="915"/>
    </row>
    <row r="312" spans="2:7" ht="15" hidden="1" thickBot="1">
      <c r="B312" s="936" t="s">
        <v>608</v>
      </c>
      <c r="C312" s="935">
        <v>0</v>
      </c>
      <c r="D312" s="935">
        <v>0</v>
      </c>
      <c r="E312" s="935">
        <v>0</v>
      </c>
      <c r="F312" s="935">
        <v>0</v>
      </c>
      <c r="G312" s="915"/>
    </row>
    <row r="313" spans="2:7" ht="15" hidden="1" thickBot="1">
      <c r="B313" s="936" t="s">
        <v>673</v>
      </c>
      <c r="C313" s="935"/>
      <c r="D313" s="935"/>
      <c r="E313" s="935"/>
      <c r="F313" s="935"/>
      <c r="G313" s="915"/>
    </row>
    <row r="314" spans="2:7" ht="15" hidden="1" thickBot="1">
      <c r="B314" s="936" t="s">
        <v>631</v>
      </c>
      <c r="C314" s="935"/>
      <c r="D314" s="935"/>
      <c r="E314" s="935"/>
      <c r="F314" s="935"/>
      <c r="G314" s="915"/>
    </row>
    <row r="315" spans="2:7" ht="15" hidden="1" thickBot="1">
      <c r="B315" s="936" t="s">
        <v>632</v>
      </c>
      <c r="C315" s="935"/>
      <c r="D315" s="935"/>
      <c r="E315" s="935"/>
      <c r="F315" s="935"/>
      <c r="G315" s="915"/>
    </row>
    <row r="316" spans="2:7" ht="15" hidden="1" thickBot="1">
      <c r="B316" s="934" t="s">
        <v>633</v>
      </c>
      <c r="C316" s="937">
        <f>C317+C318+C319+C320</f>
        <v>0</v>
      </c>
      <c r="D316" s="937">
        <f>D317+D318+D319+D320</f>
        <v>0</v>
      </c>
      <c r="E316" s="937">
        <f>E317+E318+E319+E320</f>
        <v>0</v>
      </c>
      <c r="F316" s="937">
        <f>F317+F318+F319+F320</f>
        <v>0</v>
      </c>
      <c r="G316" s="915"/>
    </row>
    <row r="317" spans="2:7" ht="15" hidden="1" thickBot="1">
      <c r="B317" s="936" t="s">
        <v>608</v>
      </c>
      <c r="C317" s="937">
        <v>0</v>
      </c>
      <c r="D317" s="935">
        <v>0</v>
      </c>
      <c r="E317" s="935">
        <v>0</v>
      </c>
      <c r="F317" s="935">
        <v>0</v>
      </c>
      <c r="G317" s="915"/>
    </row>
    <row r="318" spans="2:7" ht="15" hidden="1" thickBot="1">
      <c r="B318" s="936" t="s">
        <v>673</v>
      </c>
      <c r="C318" s="937"/>
      <c r="D318" s="935"/>
      <c r="E318" s="935"/>
      <c r="F318" s="935"/>
      <c r="G318" s="915"/>
    </row>
    <row r="319" spans="2:7" ht="15" hidden="1" thickBot="1">
      <c r="B319" s="936" t="s">
        <v>631</v>
      </c>
      <c r="C319" s="937"/>
      <c r="D319" s="935"/>
      <c r="E319" s="935"/>
      <c r="F319" s="935"/>
      <c r="G319" s="915"/>
    </row>
    <row r="320" spans="2:7" ht="15" hidden="1" thickBot="1">
      <c r="B320" s="936" t="s">
        <v>632</v>
      </c>
      <c r="C320" s="937"/>
      <c r="D320" s="935"/>
      <c r="E320" s="935"/>
      <c r="F320" s="935"/>
      <c r="G320" s="915"/>
    </row>
    <row r="321" spans="2:7" ht="15" hidden="1" thickBot="1">
      <c r="B321" s="940" t="s">
        <v>25</v>
      </c>
      <c r="C321" s="937">
        <f>C311+C316</f>
        <v>0</v>
      </c>
      <c r="D321" s="937">
        <f>D311+D316</f>
        <v>0</v>
      </c>
      <c r="E321" s="937">
        <f>E311+E316</f>
        <v>0</v>
      </c>
      <c r="F321" s="937">
        <f>F311+F316</f>
        <v>0</v>
      </c>
      <c r="G321" s="915"/>
    </row>
    <row r="322" spans="2:7" ht="25.5" hidden="1" customHeight="1" thickBot="1">
      <c r="B322" s="916" t="s">
        <v>827</v>
      </c>
      <c r="C322" s="3042"/>
      <c r="D322" s="3040"/>
      <c r="E322" s="3040"/>
      <c r="F322" s="3041"/>
      <c r="G322" s="915"/>
    </row>
    <row r="323" spans="2:7" ht="39" hidden="1" thickBot="1">
      <c r="B323" s="946" t="s">
        <v>700</v>
      </c>
      <c r="C323" s="950"/>
      <c r="D323" s="917" t="s">
        <v>624</v>
      </c>
      <c r="E323" s="951"/>
      <c r="F323" s="952"/>
      <c r="G323" s="915"/>
    </row>
    <row r="324" spans="2:7" ht="17.25" hidden="1" customHeight="1" thickBot="1">
      <c r="B324" s="926" t="s">
        <v>599</v>
      </c>
      <c r="C324" s="2995"/>
      <c r="D324" s="2996"/>
      <c r="E324" s="2996"/>
      <c r="F324" s="2997"/>
      <c r="G324" s="915"/>
    </row>
    <row r="325" spans="2:7" ht="15" hidden="1" thickBot="1">
      <c r="B325" s="926" t="s">
        <v>21</v>
      </c>
      <c r="C325" s="3024"/>
      <c r="D325" s="3025"/>
      <c r="E325" s="3025"/>
      <c r="F325" s="3026"/>
      <c r="G325" s="915"/>
    </row>
    <row r="326" spans="2:7" ht="12.75" hidden="1" customHeight="1" thickBot="1">
      <c r="B326" s="3020"/>
      <c r="C326" s="918">
        <v>2023</v>
      </c>
      <c r="D326" s="918">
        <v>2024</v>
      </c>
      <c r="E326" s="918">
        <v>2025</v>
      </c>
      <c r="F326" s="918">
        <v>2026</v>
      </c>
      <c r="G326" s="915"/>
    </row>
    <row r="327" spans="2:7" ht="9" hidden="1" customHeight="1" thickBot="1">
      <c r="B327" s="3021"/>
      <c r="C327" s="932" t="s">
        <v>22</v>
      </c>
      <c r="D327" s="932" t="s">
        <v>23</v>
      </c>
      <c r="E327" s="932" t="s">
        <v>23</v>
      </c>
      <c r="F327" s="932" t="s">
        <v>23</v>
      </c>
      <c r="G327" s="915"/>
    </row>
    <row r="328" spans="2:7" ht="15" hidden="1" thickBot="1">
      <c r="B328" s="926" t="s">
        <v>33</v>
      </c>
      <c r="C328" s="926"/>
      <c r="D328" s="926"/>
      <c r="E328" s="926"/>
      <c r="F328" s="926"/>
      <c r="G328" s="915"/>
    </row>
    <row r="329" spans="2:7" ht="15" hidden="1" thickBot="1">
      <c r="B329" s="926" t="s">
        <v>602</v>
      </c>
      <c r="C329" s="933">
        <f>C347</f>
        <v>0</v>
      </c>
      <c r="D329" s="933">
        <f>D347</f>
        <v>0</v>
      </c>
      <c r="E329" s="933">
        <f>E347</f>
        <v>0</v>
      </c>
      <c r="F329" s="933">
        <f>F347</f>
        <v>0</v>
      </c>
      <c r="G329" s="915"/>
    </row>
    <row r="330" spans="2:7" ht="15" hidden="1" thickBot="1">
      <c r="B330" s="926" t="s">
        <v>603</v>
      </c>
      <c r="C330" s="933">
        <v>0</v>
      </c>
      <c r="D330" s="933">
        <v>0</v>
      </c>
      <c r="E330" s="933">
        <v>0</v>
      </c>
      <c r="F330" s="933">
        <v>0</v>
      </c>
      <c r="G330" s="915"/>
    </row>
    <row r="331" spans="2:7" ht="15" hidden="1" thickBot="1">
      <c r="B331" s="926" t="s">
        <v>604</v>
      </c>
      <c r="C331" s="919"/>
      <c r="D331" s="930"/>
      <c r="E331" s="930"/>
      <c r="F331" s="930"/>
      <c r="G331" s="915"/>
    </row>
    <row r="332" spans="2:7" ht="15" hidden="1" thickBot="1">
      <c r="B332" s="926" t="s">
        <v>605</v>
      </c>
      <c r="C332" s="919"/>
      <c r="D332" s="930"/>
      <c r="E332" s="930"/>
      <c r="F332" s="930"/>
      <c r="G332" s="915"/>
    </row>
    <row r="333" spans="2:7" ht="15" hidden="1" thickBot="1">
      <c r="B333" s="926" t="s">
        <v>47</v>
      </c>
      <c r="C333" s="919"/>
      <c r="D333" s="930"/>
      <c r="E333" s="930"/>
      <c r="F333" s="930"/>
      <c r="G333" s="915"/>
    </row>
    <row r="334" spans="2:7" ht="15" hidden="1" thickBot="1">
      <c r="B334" s="3033" t="s">
        <v>1247</v>
      </c>
      <c r="C334" s="3034"/>
      <c r="D334" s="3034"/>
      <c r="E334" s="3034"/>
      <c r="F334" s="3035"/>
      <c r="G334" s="915"/>
    </row>
    <row r="335" spans="2:7" ht="12.75" hidden="1" customHeight="1" thickBot="1">
      <c r="B335" s="3020"/>
      <c r="C335" s="918">
        <v>2023</v>
      </c>
      <c r="D335" s="918">
        <v>2024</v>
      </c>
      <c r="E335" s="918">
        <v>2025</v>
      </c>
      <c r="F335" s="918">
        <v>2026</v>
      </c>
      <c r="G335" s="915"/>
    </row>
    <row r="336" spans="2:7" ht="9" hidden="1" customHeight="1" thickBot="1">
      <c r="B336" s="3021"/>
      <c r="C336" s="932" t="s">
        <v>22</v>
      </c>
      <c r="D336" s="932" t="s">
        <v>23</v>
      </c>
      <c r="E336" s="932" t="s">
        <v>23</v>
      </c>
      <c r="F336" s="932" t="s">
        <v>23</v>
      </c>
      <c r="G336" s="915"/>
    </row>
    <row r="337" spans="2:7" ht="15" hidden="1" thickBot="1">
      <c r="B337" s="934" t="s">
        <v>629</v>
      </c>
      <c r="C337" s="935">
        <f>C338+C339+C340+C341</f>
        <v>0</v>
      </c>
      <c r="D337" s="935">
        <f t="shared" ref="D337:F338" si="5">D338+D339+D340+D341</f>
        <v>0</v>
      </c>
      <c r="E337" s="935">
        <f t="shared" si="5"/>
        <v>0</v>
      </c>
      <c r="F337" s="935">
        <f t="shared" si="5"/>
        <v>0</v>
      </c>
      <c r="G337" s="915"/>
    </row>
    <row r="338" spans="2:7" ht="15" hidden="1" thickBot="1">
      <c r="B338" s="936" t="s">
        <v>608</v>
      </c>
      <c r="C338" s="937">
        <f>C339+C340+C341+C342</f>
        <v>0</v>
      </c>
      <c r="D338" s="937">
        <f t="shared" si="5"/>
        <v>0</v>
      </c>
      <c r="E338" s="937">
        <f t="shared" si="5"/>
        <v>0</v>
      </c>
      <c r="F338" s="937">
        <f t="shared" si="5"/>
        <v>0</v>
      </c>
      <c r="G338" s="915"/>
    </row>
    <row r="339" spans="2:7" ht="15" hidden="1" thickBot="1">
      <c r="B339" s="936" t="s">
        <v>673</v>
      </c>
      <c r="C339" s="935"/>
      <c r="D339" s="935"/>
      <c r="E339" s="935"/>
      <c r="F339" s="935"/>
      <c r="G339" s="915"/>
    </row>
    <row r="340" spans="2:7" ht="15" hidden="1" thickBot="1">
      <c r="B340" s="936" t="s">
        <v>631</v>
      </c>
      <c r="C340" s="935"/>
      <c r="D340" s="935"/>
      <c r="E340" s="935"/>
      <c r="F340" s="935"/>
      <c r="G340" s="915"/>
    </row>
    <row r="341" spans="2:7" ht="15" hidden="1" thickBot="1">
      <c r="B341" s="936" t="s">
        <v>632</v>
      </c>
      <c r="C341" s="935"/>
      <c r="D341" s="935"/>
      <c r="E341" s="935"/>
      <c r="F341" s="935"/>
      <c r="G341" s="915"/>
    </row>
    <row r="342" spans="2:7" ht="15" hidden="1" thickBot="1">
      <c r="B342" s="934" t="s">
        <v>633</v>
      </c>
      <c r="C342" s="937">
        <f>C343+C344+C345+C346</f>
        <v>0</v>
      </c>
      <c r="D342" s="937">
        <f>D343+D344+D345+D346</f>
        <v>0</v>
      </c>
      <c r="E342" s="937">
        <f>E343+E344+E345+E346</f>
        <v>0</v>
      </c>
      <c r="F342" s="937">
        <f>F343+F344+F345+F346</f>
        <v>0</v>
      </c>
      <c r="G342" s="915"/>
    </row>
    <row r="343" spans="2:7" ht="15" hidden="1" thickBot="1">
      <c r="B343" s="936" t="s">
        <v>608</v>
      </c>
      <c r="C343" s="937">
        <v>0</v>
      </c>
      <c r="D343" s="937">
        <v>0</v>
      </c>
      <c r="E343" s="937">
        <v>0</v>
      </c>
      <c r="F343" s="937">
        <v>0</v>
      </c>
      <c r="G343" s="915"/>
    </row>
    <row r="344" spans="2:7" ht="15" hidden="1" thickBot="1">
      <c r="B344" s="936" t="s">
        <v>673</v>
      </c>
      <c r="C344" s="937"/>
      <c r="D344" s="937"/>
      <c r="E344" s="937"/>
      <c r="F344" s="937"/>
      <c r="G344" s="915"/>
    </row>
    <row r="345" spans="2:7" ht="15" hidden="1" thickBot="1">
      <c r="B345" s="936" t="s">
        <v>631</v>
      </c>
      <c r="C345" s="937"/>
      <c r="D345" s="937"/>
      <c r="E345" s="937"/>
      <c r="F345" s="937"/>
      <c r="G345" s="915"/>
    </row>
    <row r="346" spans="2:7" ht="15" hidden="1" thickBot="1">
      <c r="B346" s="936" t="s">
        <v>632</v>
      </c>
      <c r="C346" s="937"/>
      <c r="D346" s="937"/>
      <c r="E346" s="937"/>
      <c r="F346" s="937"/>
      <c r="G346" s="915"/>
    </row>
    <row r="347" spans="2:7" ht="15" hidden="1" thickBot="1">
      <c r="B347" s="940" t="s">
        <v>727</v>
      </c>
      <c r="C347" s="937">
        <f>C337+C342</f>
        <v>0</v>
      </c>
      <c r="D347" s="937">
        <f>D337+D342</f>
        <v>0</v>
      </c>
      <c r="E347" s="937">
        <f>E337+E342</f>
        <v>0</v>
      </c>
      <c r="F347" s="937">
        <f>F337+F342</f>
        <v>0</v>
      </c>
      <c r="G347" s="915"/>
    </row>
    <row r="348" spans="2:7" ht="15" hidden="1" thickBot="1">
      <c r="B348" s="925"/>
      <c r="C348" s="941"/>
      <c r="D348" s="941"/>
      <c r="E348" s="941"/>
      <c r="F348" s="941"/>
      <c r="G348" s="915"/>
    </row>
    <row r="349" spans="2:7" ht="39" customHeight="1" thickBot="1">
      <c r="B349" s="956" t="s">
        <v>634</v>
      </c>
      <c r="C349" s="957">
        <f>+C224+C148+C70+C33+C173+C107+C329+C303+C278+C253+C198</f>
        <v>123085</v>
      </c>
      <c r="D349" s="957">
        <f>+D224+D148+D70+D33+D173+D107+D329+D303+D278+D253+D198</f>
        <v>156964</v>
      </c>
      <c r="E349" s="957">
        <f>+E224+E148+E70+E33+E173+E107+E329+E303+E278+E253+E198</f>
        <v>156885</v>
      </c>
      <c r="F349" s="957">
        <f>+F224+F148+F70+F33+F173+F107+F329+F303+F278+F253+F198</f>
        <v>156885</v>
      </c>
      <c r="G349" s="915"/>
    </row>
    <row r="350" spans="2:7" ht="36.75" customHeight="1" thickBot="1">
      <c r="B350" s="956" t="s">
        <v>635</v>
      </c>
      <c r="C350" s="957">
        <f>+C242+C216+C136+C99+C62+C347+C321+C296+C271+C191+C166</f>
        <v>123085</v>
      </c>
      <c r="D350" s="957">
        <f>+D242+D216+D136+D99+D62+D347+D321+D296+D271+D191+D166</f>
        <v>156964</v>
      </c>
      <c r="E350" s="957">
        <f>+E242+E216+E136+E99+E62+E347+E321+E296+E271+E191+E166</f>
        <v>156885</v>
      </c>
      <c r="F350" s="957">
        <f>+F242+F216+F136+F99+F62+F347+F321+F296+F271+F191+F166</f>
        <v>156885</v>
      </c>
      <c r="G350" s="915"/>
    </row>
    <row r="351" spans="2:7" ht="15" thickBot="1">
      <c r="B351" s="934" t="s">
        <v>607</v>
      </c>
      <c r="C351" s="941">
        <f>C352+C353</f>
        <v>78985</v>
      </c>
      <c r="D351" s="941">
        <f>D352+D353</f>
        <v>106785</v>
      </c>
      <c r="E351" s="941">
        <f>E352+E353</f>
        <v>106785</v>
      </c>
      <c r="F351" s="941">
        <f>F352+F353</f>
        <v>106785</v>
      </c>
      <c r="G351" s="915"/>
    </row>
    <row r="352" spans="2:7" ht="15" thickBot="1">
      <c r="B352" s="936" t="s">
        <v>608</v>
      </c>
      <c r="C352" s="937">
        <f>C42+C79+C116</f>
        <v>78985</v>
      </c>
      <c r="D352" s="937">
        <f t="shared" ref="C352:F353" si="6">D42+D79+D116</f>
        <v>106785</v>
      </c>
      <c r="E352" s="937">
        <f t="shared" si="6"/>
        <v>106785</v>
      </c>
      <c r="F352" s="937">
        <f>F42+F79+F116</f>
        <v>106785</v>
      </c>
      <c r="G352" s="915"/>
    </row>
    <row r="353" spans="2:7" ht="15" thickBot="1">
      <c r="B353" s="936" t="s">
        <v>636</v>
      </c>
      <c r="C353" s="937">
        <f t="shared" si="6"/>
        <v>0</v>
      </c>
      <c r="D353" s="937">
        <f t="shared" si="6"/>
        <v>0</v>
      </c>
      <c r="E353" s="937">
        <f t="shared" si="6"/>
        <v>0</v>
      </c>
      <c r="F353" s="937">
        <f t="shared" si="6"/>
        <v>0</v>
      </c>
      <c r="G353" s="915"/>
    </row>
    <row r="354" spans="2:7" ht="26.25" thickBot="1">
      <c r="B354" s="934" t="s">
        <v>610</v>
      </c>
      <c r="C354" s="941">
        <f>C355+C356</f>
        <v>13100</v>
      </c>
      <c r="D354" s="941">
        <f>D355+D356</f>
        <v>17100</v>
      </c>
      <c r="E354" s="941">
        <f>E355+E356</f>
        <v>17100</v>
      </c>
      <c r="F354" s="941">
        <f>F355+F356</f>
        <v>17100</v>
      </c>
      <c r="G354" s="915"/>
    </row>
    <row r="355" spans="2:7" ht="15" thickBot="1">
      <c r="B355" s="936" t="s">
        <v>608</v>
      </c>
      <c r="C355" s="935">
        <f>C45+C82+C119</f>
        <v>13100</v>
      </c>
      <c r="D355" s="935">
        <f>D45+D82+D119</f>
        <v>17100</v>
      </c>
      <c r="E355" s="935">
        <f>E45+E82+E119</f>
        <v>17100</v>
      </c>
      <c r="F355" s="935">
        <f>F45+F82+F119</f>
        <v>17100</v>
      </c>
      <c r="G355" s="915"/>
    </row>
    <row r="356" spans="2:7" ht="15" thickBot="1">
      <c r="B356" s="936" t="s">
        <v>636</v>
      </c>
      <c r="C356" s="937">
        <f>C46+C83+C117</f>
        <v>0</v>
      </c>
      <c r="D356" s="937">
        <f>D46+D83+D117</f>
        <v>0</v>
      </c>
      <c r="E356" s="937">
        <f>E46+E83+E117</f>
        <v>0</v>
      </c>
      <c r="F356" s="937">
        <f>F46+F83+F117</f>
        <v>0</v>
      </c>
      <c r="G356" s="915"/>
    </row>
    <row r="357" spans="2:7" ht="15" thickBot="1">
      <c r="B357" s="934" t="s">
        <v>611</v>
      </c>
      <c r="C357" s="941">
        <f>C358+C359</f>
        <v>30000</v>
      </c>
      <c r="D357" s="941">
        <f>D358+D359</f>
        <v>33079</v>
      </c>
      <c r="E357" s="941">
        <f>E358+E359</f>
        <v>33000</v>
      </c>
      <c r="F357" s="941">
        <f>F358+F359</f>
        <v>33000</v>
      </c>
      <c r="G357" s="915"/>
    </row>
    <row r="358" spans="2:7" ht="15" thickBot="1">
      <c r="B358" s="936" t="s">
        <v>608</v>
      </c>
      <c r="C358" s="937">
        <f t="shared" ref="C358:F359" si="7">C48+C85+C122</f>
        <v>30000</v>
      </c>
      <c r="D358" s="937">
        <f t="shared" si="7"/>
        <v>33079</v>
      </c>
      <c r="E358" s="937">
        <f t="shared" si="7"/>
        <v>33000</v>
      </c>
      <c r="F358" s="937">
        <f t="shared" si="7"/>
        <v>33000</v>
      </c>
      <c r="G358" s="915"/>
    </row>
    <row r="359" spans="2:7" ht="15" thickBot="1">
      <c r="B359" s="936" t="s">
        <v>636</v>
      </c>
      <c r="C359" s="937">
        <f t="shared" si="7"/>
        <v>0</v>
      </c>
      <c r="D359" s="937">
        <f t="shared" si="7"/>
        <v>0</v>
      </c>
      <c r="E359" s="937">
        <f t="shared" si="7"/>
        <v>0</v>
      </c>
      <c r="F359" s="937">
        <f t="shared" si="7"/>
        <v>0</v>
      </c>
      <c r="G359" s="915"/>
    </row>
    <row r="360" spans="2:7" ht="15" thickBot="1">
      <c r="B360" s="934" t="s">
        <v>612</v>
      </c>
      <c r="C360" s="941">
        <f>C361+C362</f>
        <v>0</v>
      </c>
      <c r="D360" s="941">
        <f>D361+D362</f>
        <v>0</v>
      </c>
      <c r="E360" s="941">
        <f>E361+E362</f>
        <v>0</v>
      </c>
      <c r="F360" s="941">
        <f>F361+F362</f>
        <v>0</v>
      </c>
      <c r="G360" s="915"/>
    </row>
    <row r="361" spans="2:7" ht="15" thickBot="1">
      <c r="B361" s="936" t="s">
        <v>608</v>
      </c>
      <c r="C361" s="935">
        <f t="shared" ref="C361:F362" si="8">C51+C88+C125</f>
        <v>0</v>
      </c>
      <c r="D361" s="935">
        <f t="shared" si="8"/>
        <v>0</v>
      </c>
      <c r="E361" s="935">
        <f t="shared" si="8"/>
        <v>0</v>
      </c>
      <c r="F361" s="935">
        <f t="shared" si="8"/>
        <v>0</v>
      </c>
      <c r="G361" s="915"/>
    </row>
    <row r="362" spans="2:7" ht="15" thickBot="1">
      <c r="B362" s="936" t="s">
        <v>636</v>
      </c>
      <c r="C362" s="937">
        <f t="shared" si="8"/>
        <v>0</v>
      </c>
      <c r="D362" s="937">
        <f t="shared" si="8"/>
        <v>0</v>
      </c>
      <c r="E362" s="937">
        <f t="shared" si="8"/>
        <v>0</v>
      </c>
      <c r="F362" s="937">
        <f t="shared" si="8"/>
        <v>0</v>
      </c>
      <c r="G362" s="915"/>
    </row>
    <row r="363" spans="2:7" ht="15" thickBot="1">
      <c r="B363" s="934" t="s">
        <v>613</v>
      </c>
      <c r="C363" s="941">
        <f>C364+C365</f>
        <v>0</v>
      </c>
      <c r="D363" s="941">
        <f>D364+D365</f>
        <v>0</v>
      </c>
      <c r="E363" s="941">
        <f>E364+E365</f>
        <v>0</v>
      </c>
      <c r="F363" s="941">
        <f>F364+F365</f>
        <v>0</v>
      </c>
      <c r="G363" s="915"/>
    </row>
    <row r="364" spans="2:7" ht="15" thickBot="1">
      <c r="B364" s="936" t="s">
        <v>608</v>
      </c>
      <c r="C364" s="935">
        <f t="shared" ref="C364:F365" si="9">C54+C91+C128</f>
        <v>0</v>
      </c>
      <c r="D364" s="935">
        <f t="shared" si="9"/>
        <v>0</v>
      </c>
      <c r="E364" s="935">
        <f t="shared" si="9"/>
        <v>0</v>
      </c>
      <c r="F364" s="935">
        <f t="shared" si="9"/>
        <v>0</v>
      </c>
      <c r="G364" s="915"/>
    </row>
    <row r="365" spans="2:7" ht="15" thickBot="1">
      <c r="B365" s="936" t="s">
        <v>636</v>
      </c>
      <c r="C365" s="937">
        <f t="shared" si="9"/>
        <v>0</v>
      </c>
      <c r="D365" s="937">
        <f t="shared" si="9"/>
        <v>0</v>
      </c>
      <c r="E365" s="937">
        <f t="shared" si="9"/>
        <v>0</v>
      </c>
      <c r="F365" s="937">
        <f t="shared" si="9"/>
        <v>0</v>
      </c>
      <c r="G365" s="915"/>
    </row>
    <row r="366" spans="2:7" ht="15" thickBot="1">
      <c r="B366" s="934" t="s">
        <v>614</v>
      </c>
      <c r="C366" s="941">
        <f>C367+C368</f>
        <v>0</v>
      </c>
      <c r="D366" s="941">
        <f>D367+D368</f>
        <v>0</v>
      </c>
      <c r="E366" s="941">
        <f>E367+E368</f>
        <v>0</v>
      </c>
      <c r="F366" s="941">
        <f>F367+F368</f>
        <v>0</v>
      </c>
      <c r="G366" s="915"/>
    </row>
    <row r="367" spans="2:7" ht="15" thickBot="1">
      <c r="B367" s="936" t="s">
        <v>608</v>
      </c>
      <c r="C367" s="935">
        <f t="shared" ref="C367:F368" si="10">C57+C94+C131</f>
        <v>0</v>
      </c>
      <c r="D367" s="935">
        <f t="shared" si="10"/>
        <v>0</v>
      </c>
      <c r="E367" s="935">
        <f t="shared" si="10"/>
        <v>0</v>
      </c>
      <c r="F367" s="935">
        <f t="shared" si="10"/>
        <v>0</v>
      </c>
      <c r="G367" s="915"/>
    </row>
    <row r="368" spans="2:7" ht="15" thickBot="1">
      <c r="B368" s="936" t="s">
        <v>636</v>
      </c>
      <c r="C368" s="937">
        <f t="shared" si="10"/>
        <v>0</v>
      </c>
      <c r="D368" s="937">
        <f t="shared" si="10"/>
        <v>0</v>
      </c>
      <c r="E368" s="937">
        <f t="shared" si="10"/>
        <v>0</v>
      </c>
      <c r="F368" s="937">
        <f t="shared" si="10"/>
        <v>0</v>
      </c>
      <c r="G368" s="915"/>
    </row>
    <row r="369" spans="2:7" ht="26.25" thickBot="1">
      <c r="B369" s="934" t="s">
        <v>615</v>
      </c>
      <c r="C369" s="941">
        <f>C96+C59</f>
        <v>0</v>
      </c>
      <c r="D369" s="941">
        <f>D96+D59</f>
        <v>0</v>
      </c>
      <c r="E369" s="941">
        <f>E96+E59</f>
        <v>0</v>
      </c>
      <c r="F369" s="941">
        <f>F96+F59</f>
        <v>0</v>
      </c>
      <c r="G369" s="915"/>
    </row>
    <row r="370" spans="2:7" ht="15" thickBot="1">
      <c r="B370" s="936" t="s">
        <v>608</v>
      </c>
      <c r="C370" s="935">
        <f t="shared" ref="C370:F371" si="11">C60+C97+C134</f>
        <v>0</v>
      </c>
      <c r="D370" s="935">
        <f t="shared" si="11"/>
        <v>0</v>
      </c>
      <c r="E370" s="935">
        <f t="shared" si="11"/>
        <v>0</v>
      </c>
      <c r="F370" s="935">
        <f t="shared" si="11"/>
        <v>0</v>
      </c>
      <c r="G370" s="915"/>
    </row>
    <row r="371" spans="2:7" ht="15" thickBot="1">
      <c r="B371" s="936" t="s">
        <v>636</v>
      </c>
      <c r="C371" s="937">
        <f t="shared" si="11"/>
        <v>0</v>
      </c>
      <c r="D371" s="937">
        <f t="shared" si="11"/>
        <v>0</v>
      </c>
      <c r="E371" s="937">
        <f t="shared" si="11"/>
        <v>0</v>
      </c>
      <c r="F371" s="937">
        <f t="shared" si="11"/>
        <v>0</v>
      </c>
      <c r="G371" s="915"/>
    </row>
    <row r="372" spans="2:7" ht="15" thickBot="1">
      <c r="B372" s="934" t="s">
        <v>637</v>
      </c>
      <c r="C372" s="941">
        <f>C373+C374+C375+C376</f>
        <v>0</v>
      </c>
      <c r="D372" s="941">
        <f>D373+D374+D375+D376</f>
        <v>0</v>
      </c>
      <c r="E372" s="941">
        <f>E373+E374+E375+E376</f>
        <v>0</v>
      </c>
      <c r="F372" s="941">
        <f>F373+F374+F375+F376</f>
        <v>0</v>
      </c>
      <c r="G372" s="915"/>
    </row>
    <row r="373" spans="2:7" ht="15" thickBot="1">
      <c r="B373" s="936" t="s">
        <v>608</v>
      </c>
      <c r="C373" s="935">
        <f t="shared" ref="C373:F376" si="12">C157+C182+C207+C233+C262+C287+C312+C338</f>
        <v>0</v>
      </c>
      <c r="D373" s="935">
        <f t="shared" si="12"/>
        <v>0</v>
      </c>
      <c r="E373" s="935">
        <f t="shared" si="12"/>
        <v>0</v>
      </c>
      <c r="F373" s="935">
        <f t="shared" si="12"/>
        <v>0</v>
      </c>
      <c r="G373" s="915"/>
    </row>
    <row r="374" spans="2:7" ht="15" thickBot="1">
      <c r="B374" s="936" t="s">
        <v>630</v>
      </c>
      <c r="C374" s="935">
        <f t="shared" si="12"/>
        <v>0</v>
      </c>
      <c r="D374" s="935">
        <f t="shared" si="12"/>
        <v>0</v>
      </c>
      <c r="E374" s="935">
        <f t="shared" si="12"/>
        <v>0</v>
      </c>
      <c r="F374" s="935">
        <f t="shared" si="12"/>
        <v>0</v>
      </c>
      <c r="G374" s="915"/>
    </row>
    <row r="375" spans="2:7" ht="15" thickBot="1">
      <c r="B375" s="936" t="s">
        <v>631</v>
      </c>
      <c r="C375" s="935">
        <f t="shared" si="12"/>
        <v>0</v>
      </c>
      <c r="D375" s="935">
        <f t="shared" si="12"/>
        <v>0</v>
      </c>
      <c r="E375" s="935">
        <f t="shared" si="12"/>
        <v>0</v>
      </c>
      <c r="F375" s="935">
        <f t="shared" si="12"/>
        <v>0</v>
      </c>
      <c r="G375" s="915"/>
    </row>
    <row r="376" spans="2:7" ht="15" thickBot="1">
      <c r="B376" s="936" t="s">
        <v>632</v>
      </c>
      <c r="C376" s="935">
        <f t="shared" si="12"/>
        <v>0</v>
      </c>
      <c r="D376" s="935">
        <f t="shared" si="12"/>
        <v>0</v>
      </c>
      <c r="E376" s="935">
        <f t="shared" si="12"/>
        <v>0</v>
      </c>
      <c r="F376" s="935">
        <f t="shared" si="12"/>
        <v>0</v>
      </c>
      <c r="G376" s="915"/>
    </row>
    <row r="377" spans="2:7" ht="15" thickBot="1">
      <c r="B377" s="934" t="s">
        <v>638</v>
      </c>
      <c r="C377" s="941">
        <f>C378+C379+C380+C381</f>
        <v>1000</v>
      </c>
      <c r="D377" s="941">
        <f>D378+D379+D380+D381</f>
        <v>0</v>
      </c>
      <c r="E377" s="941">
        <f>E378+E379+E380+E381</f>
        <v>0</v>
      </c>
      <c r="F377" s="941">
        <f>F378+F379+F380+F381</f>
        <v>0</v>
      </c>
      <c r="G377" s="915"/>
    </row>
    <row r="378" spans="2:7" ht="15" thickBot="1">
      <c r="B378" s="936" t="s">
        <v>608</v>
      </c>
      <c r="C378" s="935">
        <f t="shared" ref="C378:F381" si="13">C162+C187+C212+C238+C267+C292+C317+C343</f>
        <v>1000</v>
      </c>
      <c r="D378" s="935">
        <v>0</v>
      </c>
      <c r="E378" s="935">
        <v>0</v>
      </c>
      <c r="F378" s="935">
        <v>0</v>
      </c>
      <c r="G378" s="915"/>
    </row>
    <row r="379" spans="2:7" ht="15" thickBot="1">
      <c r="B379" s="936" t="s">
        <v>630</v>
      </c>
      <c r="C379" s="935">
        <f t="shared" si="13"/>
        <v>0</v>
      </c>
      <c r="D379" s="935">
        <f t="shared" si="13"/>
        <v>0</v>
      </c>
      <c r="E379" s="935">
        <v>0</v>
      </c>
      <c r="F379" s="935">
        <f t="shared" si="13"/>
        <v>0</v>
      </c>
      <c r="G379" s="915"/>
    </row>
    <row r="380" spans="2:7" ht="15" thickBot="1">
      <c r="B380" s="936" t="s">
        <v>631</v>
      </c>
      <c r="C380" s="935">
        <f t="shared" si="13"/>
        <v>0</v>
      </c>
      <c r="D380" s="935">
        <f t="shared" si="13"/>
        <v>0</v>
      </c>
      <c r="E380" s="935">
        <f t="shared" si="13"/>
        <v>0</v>
      </c>
      <c r="F380" s="935">
        <f t="shared" si="13"/>
        <v>0</v>
      </c>
      <c r="G380" s="915"/>
    </row>
    <row r="381" spans="2:7" ht="15" thickBot="1">
      <c r="B381" s="936" t="s">
        <v>632</v>
      </c>
      <c r="C381" s="935">
        <f t="shared" si="13"/>
        <v>0</v>
      </c>
      <c r="D381" s="935">
        <f t="shared" si="13"/>
        <v>0</v>
      </c>
      <c r="E381" s="935">
        <f t="shared" si="13"/>
        <v>0</v>
      </c>
      <c r="F381" s="935">
        <f t="shared" si="13"/>
        <v>0</v>
      </c>
      <c r="G381" s="915"/>
    </row>
    <row r="382" spans="2:7" ht="15" thickBot="1">
      <c r="B382" s="925" t="s">
        <v>617</v>
      </c>
      <c r="C382" s="941">
        <f>IF(C350-C349=0,0,"Error")</f>
        <v>0</v>
      </c>
      <c r="D382" s="941">
        <f>IF(D350-D349=0,0,"Error")</f>
        <v>0</v>
      </c>
      <c r="E382" s="941">
        <f>IF(E350-E349=0,0,"Error")</f>
        <v>0</v>
      </c>
      <c r="F382" s="941">
        <f>IF(F350-F349=0,0,"Error")</f>
        <v>0</v>
      </c>
      <c r="G382" s="915"/>
    </row>
    <row r="383" spans="2:7">
      <c r="B383" s="953"/>
      <c r="C383" s="954"/>
      <c r="D383" s="954"/>
      <c r="E383" s="954"/>
      <c r="F383" s="954"/>
      <c r="G383" s="915"/>
    </row>
    <row r="384" spans="2:7">
      <c r="B384" s="915"/>
      <c r="C384" s="915"/>
      <c r="D384" s="915"/>
      <c r="E384" s="915"/>
      <c r="F384" s="915"/>
      <c r="G384" s="915"/>
    </row>
    <row r="385" spans="2:7">
      <c r="B385" s="915"/>
      <c r="C385" s="915"/>
      <c r="D385" s="915"/>
      <c r="E385" s="915"/>
      <c r="F385" s="915"/>
      <c r="G385" s="915"/>
    </row>
    <row r="386" spans="2:7">
      <c r="B386" s="915"/>
      <c r="C386" s="915"/>
      <c r="D386" s="915"/>
      <c r="E386" s="915"/>
      <c r="F386" s="915"/>
      <c r="G386" s="915"/>
    </row>
    <row r="387" spans="2:7">
      <c r="B387" s="915"/>
      <c r="C387" s="915"/>
      <c r="D387" s="915"/>
      <c r="E387" s="915"/>
      <c r="F387" s="915"/>
      <c r="G387" s="915"/>
    </row>
    <row r="388" spans="2:7">
      <c r="B388" s="915"/>
      <c r="C388" s="915"/>
      <c r="D388" s="915"/>
      <c r="E388" s="915"/>
      <c r="F388" s="915"/>
      <c r="G388" s="915"/>
    </row>
    <row r="389" spans="2:7">
      <c r="B389" s="915"/>
      <c r="C389" s="915"/>
      <c r="D389" s="915"/>
      <c r="E389" s="915"/>
      <c r="F389" s="915"/>
      <c r="G389" s="915"/>
    </row>
    <row r="390" spans="2:7">
      <c r="B390" s="915"/>
      <c r="C390" s="915"/>
      <c r="D390" s="915"/>
      <c r="E390" s="915"/>
      <c r="F390" s="915"/>
      <c r="G390" s="915"/>
    </row>
    <row r="391" spans="2:7">
      <c r="B391" s="915"/>
      <c r="C391" s="915"/>
      <c r="D391" s="915"/>
      <c r="E391" s="915"/>
      <c r="F391" s="915"/>
      <c r="G391" s="915"/>
    </row>
    <row r="392" spans="2:7">
      <c r="B392" s="915"/>
      <c r="C392" s="915"/>
      <c r="D392" s="915"/>
      <c r="E392" s="915"/>
      <c r="F392" s="915"/>
      <c r="G392" s="915"/>
    </row>
    <row r="393" spans="2:7">
      <c r="B393" s="915"/>
      <c r="C393" s="915"/>
      <c r="D393" s="915"/>
      <c r="E393" s="915"/>
      <c r="F393" s="915"/>
      <c r="G393" s="915"/>
    </row>
    <row r="394" spans="2:7">
      <c r="B394" s="915"/>
      <c r="C394" s="915"/>
      <c r="D394" s="915"/>
      <c r="E394" s="915"/>
      <c r="F394" s="915"/>
      <c r="G394" s="915"/>
    </row>
    <row r="395" spans="2:7">
      <c r="B395" s="915"/>
      <c r="C395" s="915"/>
      <c r="D395" s="915"/>
      <c r="E395" s="915"/>
      <c r="F395" s="915"/>
      <c r="G395" s="915"/>
    </row>
    <row r="396" spans="2:7">
      <c r="B396" s="915"/>
      <c r="C396" s="915"/>
      <c r="D396" s="915"/>
      <c r="E396" s="915"/>
      <c r="F396" s="915"/>
      <c r="G396" s="915"/>
    </row>
    <row r="397" spans="2:7">
      <c r="B397" s="915"/>
      <c r="C397" s="915"/>
      <c r="D397" s="915"/>
      <c r="E397" s="915"/>
      <c r="F397" s="915"/>
      <c r="G397" s="915"/>
    </row>
    <row r="398" spans="2:7">
      <c r="B398" s="915"/>
      <c r="C398" s="915"/>
      <c r="D398" s="915"/>
      <c r="E398" s="915"/>
      <c r="F398" s="915"/>
      <c r="G398" s="915"/>
    </row>
    <row r="399" spans="2:7">
      <c r="B399" s="915"/>
      <c r="C399" s="915"/>
      <c r="D399" s="915"/>
      <c r="E399" s="915"/>
      <c r="F399" s="915"/>
      <c r="G399" s="915"/>
    </row>
    <row r="400" spans="2:7">
      <c r="B400" s="915"/>
      <c r="C400" s="915"/>
      <c r="D400" s="915"/>
      <c r="E400" s="915"/>
      <c r="F400" s="915"/>
      <c r="G400" s="915"/>
    </row>
    <row r="401" spans="2:7">
      <c r="B401" s="915"/>
      <c r="C401" s="915"/>
      <c r="D401" s="915"/>
      <c r="E401" s="915"/>
      <c r="F401" s="915"/>
      <c r="G401" s="915"/>
    </row>
    <row r="402" spans="2:7">
      <c r="B402" s="915"/>
      <c r="C402" s="915"/>
      <c r="D402" s="915"/>
      <c r="E402" s="915"/>
      <c r="F402" s="915"/>
      <c r="G402" s="915"/>
    </row>
    <row r="403" spans="2:7">
      <c r="B403" s="915"/>
      <c r="C403" s="915"/>
      <c r="D403" s="915"/>
      <c r="E403" s="915"/>
      <c r="F403" s="915"/>
      <c r="G403" s="915"/>
    </row>
    <row r="404" spans="2:7">
      <c r="B404" s="915"/>
      <c r="C404" s="915"/>
      <c r="D404" s="915"/>
      <c r="E404" s="915"/>
      <c r="F404" s="915"/>
      <c r="G404" s="915"/>
    </row>
    <row r="405" spans="2:7">
      <c r="B405" s="915"/>
      <c r="C405" s="915"/>
      <c r="D405" s="915"/>
      <c r="E405" s="915"/>
      <c r="F405" s="915"/>
      <c r="G405" s="915"/>
    </row>
    <row r="406" spans="2:7">
      <c r="B406" s="915"/>
      <c r="C406" s="915"/>
      <c r="D406" s="915"/>
      <c r="E406" s="915"/>
      <c r="F406" s="915"/>
      <c r="G406" s="915"/>
    </row>
    <row r="407" spans="2:7">
      <c r="B407" s="915"/>
      <c r="C407" s="915"/>
      <c r="D407" s="915"/>
      <c r="E407" s="915"/>
      <c r="F407" s="915"/>
      <c r="G407" s="915"/>
    </row>
    <row r="408" spans="2:7">
      <c r="B408" s="915"/>
      <c r="C408" s="915"/>
      <c r="D408" s="915"/>
      <c r="E408" s="915"/>
      <c r="F408" s="915"/>
      <c r="G408" s="915"/>
    </row>
    <row r="409" spans="2:7">
      <c r="B409" s="915"/>
      <c r="C409" s="915"/>
      <c r="D409" s="915"/>
      <c r="E409" s="915"/>
      <c r="F409" s="915"/>
      <c r="G409" s="915"/>
    </row>
    <row r="410" spans="2:7">
      <c r="B410" s="915"/>
      <c r="C410" s="915"/>
      <c r="D410" s="915"/>
      <c r="E410" s="915"/>
      <c r="F410" s="915"/>
      <c r="G410" s="915"/>
    </row>
    <row r="411" spans="2:7">
      <c r="B411" s="915"/>
      <c r="C411" s="915"/>
      <c r="D411" s="915"/>
      <c r="E411" s="915"/>
      <c r="F411" s="915"/>
      <c r="G411" s="915"/>
    </row>
    <row r="412" spans="2:7">
      <c r="B412" s="915"/>
      <c r="C412" s="915"/>
      <c r="D412" s="915"/>
      <c r="E412" s="915"/>
      <c r="F412" s="915"/>
      <c r="G412" s="915"/>
    </row>
    <row r="413" spans="2:7">
      <c r="B413" s="915"/>
      <c r="C413" s="915"/>
      <c r="D413" s="915"/>
      <c r="E413" s="915"/>
      <c r="F413" s="915"/>
      <c r="G413" s="915"/>
    </row>
    <row r="414" spans="2:7">
      <c r="B414" s="915"/>
      <c r="C414" s="915"/>
      <c r="D414" s="915"/>
      <c r="E414" s="915"/>
      <c r="F414" s="915"/>
      <c r="G414" s="915"/>
    </row>
    <row r="415" spans="2:7">
      <c r="B415" s="915"/>
      <c r="C415" s="915"/>
      <c r="D415" s="915"/>
      <c r="E415" s="915"/>
      <c r="F415" s="915"/>
      <c r="G415" s="915"/>
    </row>
    <row r="416" spans="2:7">
      <c r="B416" s="915"/>
      <c r="C416" s="915"/>
      <c r="D416" s="915"/>
      <c r="E416" s="915"/>
      <c r="F416" s="915"/>
      <c r="G416" s="915"/>
    </row>
    <row r="417" spans="2:7">
      <c r="B417" s="915"/>
      <c r="C417" s="915"/>
      <c r="D417" s="915"/>
      <c r="E417" s="915"/>
      <c r="F417" s="915"/>
      <c r="G417" s="915"/>
    </row>
    <row r="418" spans="2:7">
      <c r="B418" s="915"/>
      <c r="C418" s="915"/>
      <c r="D418" s="915"/>
      <c r="E418" s="915"/>
      <c r="F418" s="915"/>
      <c r="G418" s="915"/>
    </row>
    <row r="419" spans="2:7">
      <c r="B419" s="915"/>
      <c r="C419" s="915"/>
      <c r="D419" s="915"/>
      <c r="E419" s="915"/>
      <c r="F419" s="915"/>
      <c r="G419" s="915"/>
    </row>
    <row r="420" spans="2:7">
      <c r="B420" s="915"/>
      <c r="C420" s="915"/>
      <c r="D420" s="915"/>
      <c r="E420" s="915"/>
      <c r="F420" s="915"/>
      <c r="G420" s="915"/>
    </row>
    <row r="421" spans="2:7">
      <c r="B421" s="915"/>
      <c r="C421" s="915"/>
      <c r="D421" s="915"/>
      <c r="E421" s="915"/>
      <c r="F421" s="915"/>
      <c r="G421" s="915"/>
    </row>
    <row r="422" spans="2:7">
      <c r="B422" s="915"/>
      <c r="C422" s="915"/>
      <c r="D422" s="915"/>
      <c r="E422" s="915"/>
      <c r="F422" s="915"/>
      <c r="G422" s="915"/>
    </row>
    <row r="423" spans="2:7">
      <c r="B423" s="915"/>
      <c r="C423" s="915"/>
      <c r="D423" s="915"/>
      <c r="E423" s="915"/>
      <c r="F423" s="915"/>
      <c r="G423" s="915"/>
    </row>
    <row r="424" spans="2:7">
      <c r="B424" s="915"/>
      <c r="C424" s="915"/>
      <c r="D424" s="915"/>
      <c r="E424" s="915"/>
      <c r="F424" s="915"/>
      <c r="G424" s="915"/>
    </row>
    <row r="425" spans="2:7">
      <c r="B425" s="915"/>
      <c r="C425" s="915"/>
      <c r="D425" s="915"/>
      <c r="E425" s="915"/>
      <c r="F425" s="915"/>
      <c r="G425" s="915"/>
    </row>
    <row r="426" spans="2:7">
      <c r="B426" s="915"/>
      <c r="C426" s="915"/>
      <c r="D426" s="915"/>
      <c r="E426" s="915"/>
      <c r="F426" s="915"/>
      <c r="G426" s="915"/>
    </row>
    <row r="427" spans="2:7">
      <c r="B427" s="915"/>
      <c r="C427" s="915"/>
      <c r="D427" s="915"/>
      <c r="E427" s="915"/>
      <c r="F427" s="915"/>
      <c r="G427" s="915"/>
    </row>
    <row r="428" spans="2:7">
      <c r="B428" s="915"/>
      <c r="C428" s="915"/>
      <c r="D428" s="915"/>
      <c r="E428" s="915"/>
      <c r="F428" s="915"/>
      <c r="G428" s="915"/>
    </row>
    <row r="429" spans="2:7">
      <c r="B429" s="915"/>
      <c r="C429" s="915"/>
      <c r="D429" s="915"/>
      <c r="E429" s="915"/>
      <c r="F429" s="915"/>
      <c r="G429" s="915"/>
    </row>
    <row r="430" spans="2:7">
      <c r="B430" s="915"/>
      <c r="C430" s="915"/>
      <c r="D430" s="915"/>
      <c r="E430" s="915"/>
      <c r="F430" s="915"/>
      <c r="G430" s="915"/>
    </row>
    <row r="431" spans="2:7">
      <c r="B431" s="915"/>
      <c r="C431" s="915"/>
      <c r="D431" s="915"/>
      <c r="E431" s="915"/>
      <c r="F431" s="915"/>
      <c r="G431" s="915"/>
    </row>
    <row r="432" spans="2:7">
      <c r="B432" s="915"/>
      <c r="C432" s="915"/>
      <c r="D432" s="915"/>
      <c r="E432" s="915"/>
      <c r="F432" s="915"/>
      <c r="G432" s="915"/>
    </row>
    <row r="433" spans="2:7">
      <c r="B433" s="915"/>
      <c r="C433" s="915"/>
      <c r="D433" s="915"/>
      <c r="E433" s="915"/>
      <c r="F433" s="915"/>
      <c r="G433" s="915"/>
    </row>
    <row r="434" spans="2:7">
      <c r="B434" s="915"/>
      <c r="C434" s="915"/>
      <c r="D434" s="915"/>
      <c r="E434" s="915"/>
      <c r="F434" s="915"/>
      <c r="G434" s="915"/>
    </row>
    <row r="435" spans="2:7">
      <c r="B435" s="915"/>
      <c r="C435" s="915"/>
      <c r="D435" s="915"/>
      <c r="E435" s="915"/>
      <c r="F435" s="915"/>
      <c r="G435" s="915"/>
    </row>
    <row r="436" spans="2:7">
      <c r="B436" s="915"/>
      <c r="C436" s="915"/>
      <c r="D436" s="915"/>
      <c r="E436" s="915"/>
      <c r="F436" s="915"/>
      <c r="G436" s="915"/>
    </row>
    <row r="437" spans="2:7">
      <c r="B437" s="915"/>
      <c r="C437" s="915"/>
      <c r="D437" s="915"/>
      <c r="E437" s="915"/>
      <c r="F437" s="915"/>
      <c r="G437" s="915"/>
    </row>
    <row r="438" spans="2:7">
      <c r="B438" s="915"/>
      <c r="C438" s="915"/>
      <c r="D438" s="915"/>
      <c r="E438" s="915"/>
      <c r="F438" s="915"/>
      <c r="G438" s="915"/>
    </row>
    <row r="439" spans="2:7">
      <c r="B439" s="915"/>
      <c r="C439" s="915"/>
      <c r="D439" s="915"/>
      <c r="E439" s="915"/>
      <c r="F439" s="915"/>
      <c r="G439" s="915"/>
    </row>
    <row r="440" spans="2:7">
      <c r="B440" s="915"/>
      <c r="C440" s="915"/>
      <c r="D440" s="915"/>
      <c r="E440" s="915"/>
      <c r="F440" s="915"/>
      <c r="G440" s="915"/>
    </row>
    <row r="441" spans="2:7">
      <c r="B441" s="915"/>
      <c r="C441" s="915"/>
      <c r="D441" s="915"/>
      <c r="E441" s="915"/>
      <c r="F441" s="915"/>
      <c r="G441" s="915"/>
    </row>
    <row r="442" spans="2:7">
      <c r="B442" s="915"/>
      <c r="C442" s="915"/>
      <c r="D442" s="915"/>
      <c r="E442" s="915"/>
      <c r="F442" s="915"/>
      <c r="G442" s="915"/>
    </row>
    <row r="443" spans="2:7">
      <c r="B443" s="915"/>
      <c r="C443" s="915"/>
      <c r="D443" s="915"/>
      <c r="E443" s="915"/>
      <c r="F443" s="915"/>
      <c r="G443" s="915"/>
    </row>
    <row r="444" spans="2:7">
      <c r="B444" s="915"/>
      <c r="C444" s="915"/>
      <c r="D444" s="915"/>
      <c r="E444" s="915"/>
      <c r="F444" s="915"/>
      <c r="G444" s="915"/>
    </row>
    <row r="445" spans="2:7">
      <c r="B445" s="915"/>
      <c r="C445" s="915"/>
      <c r="D445" s="915"/>
      <c r="E445" s="915"/>
      <c r="F445" s="915"/>
      <c r="G445" s="915"/>
    </row>
    <row r="446" spans="2:7">
      <c r="B446" s="915"/>
      <c r="C446" s="915"/>
      <c r="D446" s="915"/>
      <c r="E446" s="915"/>
      <c r="F446" s="915"/>
      <c r="G446" s="915"/>
    </row>
    <row r="447" spans="2:7">
      <c r="B447" s="915"/>
      <c r="C447" s="915"/>
      <c r="D447" s="915"/>
      <c r="E447" s="915"/>
      <c r="F447" s="915"/>
      <c r="G447" s="915"/>
    </row>
    <row r="448" spans="2:7">
      <c r="B448" s="915"/>
      <c r="C448" s="915"/>
      <c r="D448" s="915"/>
      <c r="E448" s="915"/>
      <c r="F448" s="915"/>
      <c r="G448" s="915"/>
    </row>
    <row r="449" spans="2:7">
      <c r="B449" s="915"/>
      <c r="C449" s="915"/>
      <c r="D449" s="915"/>
      <c r="E449" s="915"/>
      <c r="F449" s="915"/>
      <c r="G449" s="915"/>
    </row>
    <row r="450" spans="2:7">
      <c r="B450" s="915"/>
      <c r="C450" s="915"/>
      <c r="D450" s="915"/>
      <c r="E450" s="915"/>
      <c r="F450" s="915"/>
      <c r="G450" s="915"/>
    </row>
    <row r="451" spans="2:7">
      <c r="B451" s="915"/>
      <c r="C451" s="915"/>
      <c r="D451" s="915"/>
      <c r="E451" s="915"/>
      <c r="F451" s="915"/>
      <c r="G451" s="915"/>
    </row>
    <row r="452" spans="2:7">
      <c r="B452" s="915"/>
      <c r="C452" s="915"/>
      <c r="D452" s="915"/>
      <c r="E452" s="915"/>
      <c r="F452" s="915"/>
      <c r="G452" s="915"/>
    </row>
    <row r="453" spans="2:7">
      <c r="B453" s="915"/>
      <c r="C453" s="915"/>
      <c r="D453" s="915"/>
      <c r="E453" s="915"/>
      <c r="F453" s="915"/>
      <c r="G453" s="915"/>
    </row>
    <row r="454" spans="2:7">
      <c r="B454" s="915"/>
      <c r="C454" s="915"/>
      <c r="D454" s="915"/>
      <c r="E454" s="915"/>
      <c r="F454" s="915"/>
      <c r="G454" s="915"/>
    </row>
    <row r="455" spans="2:7">
      <c r="B455" s="915"/>
      <c r="C455" s="915"/>
      <c r="D455" s="915"/>
      <c r="E455" s="915"/>
      <c r="F455" s="915"/>
      <c r="G455" s="915"/>
    </row>
    <row r="456" spans="2:7">
      <c r="B456" s="915"/>
      <c r="C456" s="915"/>
      <c r="D456" s="915"/>
      <c r="E456" s="915"/>
      <c r="F456" s="915"/>
      <c r="G456" s="915"/>
    </row>
    <row r="457" spans="2:7">
      <c r="B457" s="915"/>
      <c r="C457" s="915"/>
      <c r="D457" s="915"/>
      <c r="E457" s="915"/>
      <c r="F457" s="915"/>
      <c r="G457" s="915"/>
    </row>
    <row r="458" spans="2:7">
      <c r="B458" s="915"/>
      <c r="C458" s="915"/>
      <c r="D458" s="915"/>
      <c r="E458" s="915"/>
      <c r="F458" s="915"/>
      <c r="G458" s="915"/>
    </row>
    <row r="459" spans="2:7">
      <c r="B459" s="915"/>
      <c r="C459" s="915"/>
      <c r="D459" s="915"/>
      <c r="E459" s="915"/>
      <c r="F459" s="915"/>
      <c r="G459" s="915"/>
    </row>
    <row r="460" spans="2:7">
      <c r="B460" s="915"/>
      <c r="C460" s="915"/>
      <c r="D460" s="915"/>
      <c r="E460" s="915"/>
      <c r="F460" s="915"/>
      <c r="G460" s="915"/>
    </row>
    <row r="461" spans="2:7">
      <c r="B461" s="915"/>
      <c r="C461" s="915"/>
      <c r="D461" s="915"/>
      <c r="E461" s="915"/>
      <c r="F461" s="915"/>
      <c r="G461" s="915"/>
    </row>
    <row r="462" spans="2:7">
      <c r="B462" s="915"/>
      <c r="C462" s="915"/>
      <c r="D462" s="915"/>
      <c r="E462" s="915"/>
      <c r="F462" s="915"/>
      <c r="G462" s="915"/>
    </row>
    <row r="463" spans="2:7">
      <c r="B463" s="915"/>
      <c r="C463" s="915"/>
      <c r="D463" s="915"/>
      <c r="E463" s="915"/>
      <c r="F463" s="915"/>
      <c r="G463" s="915"/>
    </row>
    <row r="464" spans="2:7">
      <c r="B464" s="915"/>
      <c r="C464" s="915"/>
      <c r="D464" s="915"/>
      <c r="E464" s="915"/>
      <c r="F464" s="915"/>
      <c r="G464" s="915"/>
    </row>
    <row r="465" spans="2:7">
      <c r="B465" s="915"/>
      <c r="C465" s="915"/>
      <c r="D465" s="915"/>
      <c r="E465" s="915"/>
      <c r="F465" s="915"/>
      <c r="G465" s="915"/>
    </row>
    <row r="466" spans="2:7">
      <c r="B466" s="915"/>
      <c r="C466" s="915"/>
      <c r="D466" s="915"/>
      <c r="E466" s="915"/>
      <c r="F466" s="915"/>
      <c r="G466" s="915"/>
    </row>
    <row r="467" spans="2:7">
      <c r="B467" s="915"/>
      <c r="C467" s="915"/>
      <c r="D467" s="915"/>
      <c r="E467" s="915"/>
      <c r="F467" s="915"/>
      <c r="G467" s="915"/>
    </row>
    <row r="468" spans="2:7">
      <c r="B468" s="915"/>
      <c r="C468" s="915"/>
      <c r="D468" s="915"/>
      <c r="E468" s="915"/>
      <c r="F468" s="915"/>
      <c r="G468" s="915"/>
    </row>
    <row r="469" spans="2:7">
      <c r="B469" s="915"/>
      <c r="C469" s="915"/>
      <c r="D469" s="915"/>
      <c r="E469" s="915"/>
      <c r="F469" s="915"/>
      <c r="G469" s="915"/>
    </row>
    <row r="470" spans="2:7">
      <c r="B470" s="915"/>
      <c r="C470" s="915"/>
      <c r="D470" s="915"/>
      <c r="E470" s="915"/>
      <c r="F470" s="915"/>
      <c r="G470" s="915"/>
    </row>
    <row r="471" spans="2:7">
      <c r="B471" s="915"/>
      <c r="C471" s="915"/>
      <c r="D471" s="915"/>
      <c r="E471" s="915"/>
      <c r="F471" s="915"/>
      <c r="G471" s="915"/>
    </row>
    <row r="472" spans="2:7">
      <c r="B472" s="915"/>
      <c r="C472" s="915"/>
      <c r="D472" s="915"/>
      <c r="E472" s="915"/>
      <c r="F472" s="915"/>
      <c r="G472" s="915"/>
    </row>
    <row r="473" spans="2:7">
      <c r="B473" s="915"/>
      <c r="C473" s="915"/>
      <c r="D473" s="915"/>
      <c r="E473" s="915"/>
      <c r="F473" s="915"/>
      <c r="G473" s="915"/>
    </row>
    <row r="474" spans="2:7">
      <c r="B474" s="915"/>
      <c r="C474" s="915"/>
      <c r="D474" s="915"/>
      <c r="E474" s="915"/>
      <c r="F474" s="915"/>
      <c r="G474" s="915"/>
    </row>
    <row r="475" spans="2:7">
      <c r="B475" s="915"/>
      <c r="C475" s="915"/>
      <c r="D475" s="915"/>
      <c r="E475" s="915"/>
      <c r="F475" s="915"/>
      <c r="G475" s="915"/>
    </row>
    <row r="476" spans="2:7">
      <c r="B476" s="915"/>
      <c r="C476" s="915"/>
      <c r="D476" s="915"/>
      <c r="E476" s="915"/>
      <c r="F476" s="915"/>
      <c r="G476" s="915"/>
    </row>
    <row r="477" spans="2:7">
      <c r="B477" s="915"/>
      <c r="C477" s="915"/>
      <c r="D477" s="915"/>
      <c r="E477" s="915"/>
      <c r="F477" s="915"/>
      <c r="G477" s="915"/>
    </row>
    <row r="478" spans="2:7">
      <c r="B478" s="915"/>
      <c r="C478" s="915"/>
      <c r="D478" s="915"/>
      <c r="E478" s="915"/>
      <c r="F478" s="915"/>
      <c r="G478" s="915"/>
    </row>
    <row r="479" spans="2:7">
      <c r="B479" s="915"/>
      <c r="C479" s="915"/>
      <c r="D479" s="915"/>
      <c r="E479" s="915"/>
      <c r="F479" s="915"/>
      <c r="G479" s="915"/>
    </row>
    <row r="480" spans="2:7">
      <c r="B480" s="915"/>
      <c r="C480" s="915"/>
      <c r="D480" s="915"/>
      <c r="E480" s="915"/>
      <c r="F480" s="915"/>
      <c r="G480" s="915"/>
    </row>
    <row r="481" spans="2:7">
      <c r="B481" s="915"/>
      <c r="C481" s="915"/>
      <c r="D481" s="915"/>
      <c r="E481" s="915"/>
      <c r="F481" s="915"/>
      <c r="G481" s="915"/>
    </row>
    <row r="482" spans="2:7">
      <c r="B482" s="915"/>
      <c r="C482" s="915"/>
      <c r="D482" s="915"/>
      <c r="E482" s="915"/>
      <c r="F482" s="915"/>
      <c r="G482" s="915"/>
    </row>
    <row r="483" spans="2:7">
      <c r="B483" s="915"/>
      <c r="C483" s="915"/>
      <c r="D483" s="915"/>
      <c r="E483" s="915"/>
      <c r="F483" s="915"/>
      <c r="G483" s="915"/>
    </row>
    <row r="484" spans="2:7">
      <c r="B484" s="915"/>
      <c r="C484" s="915"/>
      <c r="D484" s="915"/>
      <c r="E484" s="915"/>
      <c r="F484" s="915"/>
      <c r="G484" s="915"/>
    </row>
    <row r="485" spans="2:7">
      <c r="B485" s="915"/>
      <c r="C485" s="915"/>
      <c r="D485" s="915"/>
      <c r="E485" s="915"/>
      <c r="F485" s="915"/>
      <c r="G485" s="915"/>
    </row>
    <row r="486" spans="2:7">
      <c r="B486" s="915"/>
      <c r="C486" s="915"/>
      <c r="D486" s="915"/>
      <c r="E486" s="915"/>
      <c r="F486" s="915"/>
      <c r="G486" s="915"/>
    </row>
    <row r="487" spans="2:7">
      <c r="B487" s="915"/>
      <c r="C487" s="915"/>
      <c r="D487" s="915"/>
      <c r="E487" s="915"/>
      <c r="F487" s="915"/>
      <c r="G487" s="915"/>
    </row>
    <row r="488" spans="2:7">
      <c r="B488" s="915"/>
      <c r="C488" s="915"/>
      <c r="D488" s="915"/>
      <c r="E488" s="915"/>
      <c r="F488" s="915"/>
      <c r="G488" s="915"/>
    </row>
    <row r="489" spans="2:7">
      <c r="B489" s="915"/>
      <c r="C489" s="915"/>
      <c r="D489" s="915"/>
      <c r="E489" s="915"/>
      <c r="F489" s="915"/>
      <c r="G489" s="915"/>
    </row>
    <row r="490" spans="2:7">
      <c r="B490" s="915"/>
      <c r="C490" s="915"/>
      <c r="D490" s="915"/>
      <c r="E490" s="915"/>
      <c r="F490" s="915"/>
      <c r="G490" s="915"/>
    </row>
    <row r="491" spans="2:7">
      <c r="B491" s="915"/>
      <c r="C491" s="915"/>
      <c r="D491" s="915"/>
      <c r="E491" s="915"/>
      <c r="F491" s="915"/>
      <c r="G491" s="915"/>
    </row>
    <row r="492" spans="2:7">
      <c r="B492" s="915"/>
      <c r="C492" s="915"/>
      <c r="D492" s="915"/>
      <c r="E492" s="915"/>
      <c r="F492" s="915"/>
      <c r="G492" s="915"/>
    </row>
    <row r="493" spans="2:7">
      <c r="B493" s="915"/>
      <c r="C493" s="915"/>
      <c r="D493" s="915"/>
      <c r="E493" s="915"/>
      <c r="F493" s="915"/>
      <c r="G493" s="915"/>
    </row>
    <row r="494" spans="2:7">
      <c r="B494" s="915"/>
      <c r="C494" s="915"/>
      <c r="D494" s="915"/>
      <c r="E494" s="915"/>
      <c r="F494" s="915"/>
      <c r="G494" s="915"/>
    </row>
    <row r="495" spans="2:7">
      <c r="B495" s="915"/>
      <c r="C495" s="915"/>
      <c r="D495" s="915"/>
      <c r="E495" s="915"/>
      <c r="F495" s="915"/>
      <c r="G495" s="915"/>
    </row>
    <row r="496" spans="2:7">
      <c r="B496" s="915"/>
      <c r="C496" s="915"/>
      <c r="D496" s="915"/>
      <c r="E496" s="915"/>
      <c r="F496" s="915"/>
      <c r="G496" s="915"/>
    </row>
    <row r="497" spans="2:7">
      <c r="B497" s="915"/>
      <c r="C497" s="915"/>
      <c r="D497" s="915"/>
      <c r="E497" s="915"/>
      <c r="F497" s="915"/>
      <c r="G497" s="915"/>
    </row>
    <row r="498" spans="2:7">
      <c r="B498" s="915"/>
      <c r="C498" s="915"/>
      <c r="D498" s="915"/>
      <c r="E498" s="915"/>
      <c r="F498" s="915"/>
      <c r="G498" s="915"/>
    </row>
    <row r="499" spans="2:7">
      <c r="B499" s="915"/>
      <c r="C499" s="915"/>
      <c r="D499" s="915"/>
      <c r="E499" s="915"/>
      <c r="F499" s="915"/>
      <c r="G499" s="915"/>
    </row>
    <row r="500" spans="2:7">
      <c r="B500" s="915"/>
      <c r="C500" s="915"/>
      <c r="D500" s="915"/>
      <c r="E500" s="915"/>
      <c r="F500" s="915"/>
      <c r="G500" s="915"/>
    </row>
    <row r="501" spans="2:7">
      <c r="B501" s="915"/>
      <c r="C501" s="915"/>
      <c r="D501" s="915"/>
      <c r="E501" s="915"/>
      <c r="F501" s="915"/>
      <c r="G501" s="915"/>
    </row>
    <row r="502" spans="2:7">
      <c r="B502" s="915"/>
      <c r="C502" s="915"/>
      <c r="D502" s="915"/>
      <c r="E502" s="915"/>
      <c r="F502" s="915"/>
      <c r="G502" s="915"/>
    </row>
    <row r="503" spans="2:7">
      <c r="B503" s="915"/>
      <c r="C503" s="915"/>
      <c r="D503" s="915"/>
      <c r="E503" s="915"/>
      <c r="F503" s="915"/>
      <c r="G503" s="915"/>
    </row>
    <row r="504" spans="2:7">
      <c r="B504" s="915"/>
      <c r="C504" s="915"/>
      <c r="D504" s="915"/>
      <c r="E504" s="915"/>
      <c r="F504" s="915"/>
      <c r="G504" s="915"/>
    </row>
    <row r="505" spans="2:7">
      <c r="B505" s="915"/>
      <c r="C505" s="915"/>
      <c r="D505" s="915"/>
      <c r="E505" s="915"/>
      <c r="F505" s="915"/>
      <c r="G505" s="915"/>
    </row>
    <row r="506" spans="2:7">
      <c r="B506" s="915"/>
      <c r="C506" s="915"/>
      <c r="D506" s="915"/>
      <c r="E506" s="915"/>
      <c r="F506" s="915"/>
      <c r="G506" s="915"/>
    </row>
    <row r="507" spans="2:7">
      <c r="B507" s="915"/>
      <c r="C507" s="915"/>
      <c r="D507" s="915"/>
      <c r="E507" s="915"/>
      <c r="F507" s="915"/>
      <c r="G507" s="915"/>
    </row>
    <row r="508" spans="2:7">
      <c r="B508" s="915"/>
      <c r="C508" s="915"/>
      <c r="D508" s="915"/>
      <c r="E508" s="915"/>
      <c r="F508" s="915"/>
      <c r="G508" s="915"/>
    </row>
    <row r="509" spans="2:7">
      <c r="B509" s="915"/>
      <c r="C509" s="915"/>
      <c r="D509" s="915"/>
      <c r="E509" s="915"/>
      <c r="F509" s="915"/>
      <c r="G509" s="915"/>
    </row>
    <row r="510" spans="2:7">
      <c r="B510" s="915"/>
      <c r="C510" s="915"/>
      <c r="D510" s="915"/>
      <c r="E510" s="915"/>
      <c r="F510" s="915"/>
      <c r="G510" s="915"/>
    </row>
    <row r="511" spans="2:7">
      <c r="B511" s="915"/>
      <c r="C511" s="915"/>
      <c r="D511" s="915"/>
      <c r="E511" s="915"/>
      <c r="F511" s="915"/>
      <c r="G511" s="915"/>
    </row>
    <row r="512" spans="2:7">
      <c r="B512" s="915"/>
      <c r="C512" s="915"/>
      <c r="D512" s="915"/>
      <c r="E512" s="915"/>
      <c r="F512" s="915"/>
      <c r="G512" s="915"/>
    </row>
    <row r="513" spans="2:7">
      <c r="B513" s="915"/>
      <c r="C513" s="915"/>
      <c r="D513" s="915"/>
      <c r="E513" s="915"/>
      <c r="F513" s="915"/>
      <c r="G513" s="915"/>
    </row>
    <row r="514" spans="2:7">
      <c r="B514" s="915"/>
      <c r="C514" s="915"/>
      <c r="D514" s="915"/>
      <c r="E514" s="915"/>
      <c r="F514" s="915"/>
      <c r="G514" s="915"/>
    </row>
    <row r="515" spans="2:7">
      <c r="B515" s="915"/>
      <c r="C515" s="915"/>
      <c r="D515" s="915"/>
      <c r="E515" s="915"/>
      <c r="F515" s="915"/>
      <c r="G515" s="915"/>
    </row>
    <row r="516" spans="2:7">
      <c r="B516" s="915"/>
      <c r="C516" s="915"/>
      <c r="D516" s="915"/>
      <c r="E516" s="915"/>
      <c r="F516" s="915"/>
      <c r="G516" s="915"/>
    </row>
    <row r="517" spans="2:7">
      <c r="B517" s="915"/>
      <c r="C517" s="915"/>
      <c r="D517" s="915"/>
      <c r="E517" s="915"/>
      <c r="F517" s="915"/>
      <c r="G517" s="915"/>
    </row>
    <row r="518" spans="2:7">
      <c r="B518" s="915"/>
      <c r="C518" s="915"/>
      <c r="D518" s="915"/>
      <c r="E518" s="915"/>
      <c r="F518" s="915"/>
      <c r="G518" s="915"/>
    </row>
    <row r="519" spans="2:7">
      <c r="B519" s="915"/>
      <c r="C519" s="915"/>
      <c r="D519" s="915"/>
      <c r="E519" s="915"/>
      <c r="F519" s="915"/>
      <c r="G519" s="915"/>
    </row>
  </sheetData>
  <mergeCells count="86">
    <mergeCell ref="B326:B327"/>
    <mergeCell ref="B334:F334"/>
    <mergeCell ref="B335:B336"/>
    <mergeCell ref="B300:B301"/>
    <mergeCell ref="B308:F308"/>
    <mergeCell ref="B309:B310"/>
    <mergeCell ref="C322:F322"/>
    <mergeCell ref="C324:F324"/>
    <mergeCell ref="C325:F325"/>
    <mergeCell ref="C299:F299"/>
    <mergeCell ref="C249:F249"/>
    <mergeCell ref="B250:B251"/>
    <mergeCell ref="B258:F258"/>
    <mergeCell ref="B259:B260"/>
    <mergeCell ref="E272:F272"/>
    <mergeCell ref="C273:F273"/>
    <mergeCell ref="C274:F274"/>
    <mergeCell ref="B275:B276"/>
    <mergeCell ref="B283:F283"/>
    <mergeCell ref="B284:B285"/>
    <mergeCell ref="C298:F298"/>
    <mergeCell ref="C247:F247"/>
    <mergeCell ref="C248:F248"/>
    <mergeCell ref="B204:B205"/>
    <mergeCell ref="C217:F217"/>
    <mergeCell ref="C219:F219"/>
    <mergeCell ref="C220:F220"/>
    <mergeCell ref="B221:B222"/>
    <mergeCell ref="B229:F229"/>
    <mergeCell ref="B230:B231"/>
    <mergeCell ref="B243:F243"/>
    <mergeCell ref="B244:F244"/>
    <mergeCell ref="C245:F245"/>
    <mergeCell ref="E246:F246"/>
    <mergeCell ref="B203:F203"/>
    <mergeCell ref="B153:F153"/>
    <mergeCell ref="B154:B155"/>
    <mergeCell ref="E167:F167"/>
    <mergeCell ref="C168:F168"/>
    <mergeCell ref="C169:F169"/>
    <mergeCell ref="B170:B171"/>
    <mergeCell ref="B178:F178"/>
    <mergeCell ref="B179:B180"/>
    <mergeCell ref="C193:F193"/>
    <mergeCell ref="C194:F194"/>
    <mergeCell ref="B195:B196"/>
    <mergeCell ref="E141:F141"/>
    <mergeCell ref="C142:F142"/>
    <mergeCell ref="C143:F143"/>
    <mergeCell ref="C144:F144"/>
    <mergeCell ref="B145:B146"/>
    <mergeCell ref="C140:F140"/>
    <mergeCell ref="B67:B68"/>
    <mergeCell ref="B75:F75"/>
    <mergeCell ref="B76:B77"/>
    <mergeCell ref="C101:F101"/>
    <mergeCell ref="C102:F102"/>
    <mergeCell ref="C103:F103"/>
    <mergeCell ref="B104:B105"/>
    <mergeCell ref="B112:F112"/>
    <mergeCell ref="B113:B114"/>
    <mergeCell ref="B138:F138"/>
    <mergeCell ref="B139:F139"/>
    <mergeCell ref="C66:F66"/>
    <mergeCell ref="B25:F25"/>
    <mergeCell ref="B26:F26"/>
    <mergeCell ref="C27:F27"/>
    <mergeCell ref="C28:F28"/>
    <mergeCell ref="C29:F29"/>
    <mergeCell ref="B30:B31"/>
    <mergeCell ref="B38:F38"/>
    <mergeCell ref="B39:B40"/>
    <mergeCell ref="C64:F64"/>
    <mergeCell ref="C65:F65"/>
    <mergeCell ref="B21:F21"/>
    <mergeCell ref="B1:F1"/>
    <mergeCell ref="C2:G2"/>
    <mergeCell ref="B3:F3"/>
    <mergeCell ref="C5:F5"/>
    <mergeCell ref="C6:F6"/>
    <mergeCell ref="C7:F7"/>
    <mergeCell ref="B8:F8"/>
    <mergeCell ref="B9:F11"/>
    <mergeCell ref="C12:F12"/>
    <mergeCell ref="B13:B14"/>
    <mergeCell ref="C20:F20"/>
  </mergeCells>
  <pageMargins left="0.7" right="0.7" top="0.75" bottom="0.75" header="0.3" footer="0.3"/>
  <pageSetup scale="90" fitToWidth="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747"/>
  <sheetViews>
    <sheetView view="pageBreakPreview" topLeftCell="A623" zoomScale="71" zoomScaleNormal="100" zoomScaleSheetLayoutView="71" workbookViewId="0">
      <selection activeCell="C676" sqref="C676"/>
    </sheetView>
  </sheetViews>
  <sheetFormatPr defaultRowHeight="14.25"/>
  <cols>
    <col min="1" max="1" width="13.25" customWidth="1"/>
    <col min="2" max="2" width="9.75" customWidth="1"/>
    <col min="3" max="3" width="28.25" customWidth="1"/>
    <col min="4" max="6" width="15.875" customWidth="1"/>
    <col min="7" max="7" width="16.125" customWidth="1"/>
    <col min="8" max="8" width="6.75" customWidth="1"/>
    <col min="9" max="9" width="18.25" customWidth="1"/>
    <col min="10" max="10" width="10.75" customWidth="1"/>
    <col min="11" max="11" width="17.375" customWidth="1"/>
  </cols>
  <sheetData>
    <row r="1" spans="1:11" ht="20.100000000000001" customHeight="1">
      <c r="A1" s="1"/>
      <c r="B1" s="1"/>
      <c r="C1" s="1886" t="s">
        <v>0</v>
      </c>
      <c r="D1" s="1887"/>
      <c r="E1" s="1887"/>
      <c r="F1" s="1887"/>
      <c r="G1" s="1887"/>
      <c r="H1" s="1"/>
      <c r="I1" s="1"/>
      <c r="J1" s="1"/>
      <c r="K1" s="1"/>
    </row>
    <row r="2" spans="1:11" ht="24.95" customHeight="1">
      <c r="A2" s="1"/>
      <c r="B2" s="1"/>
      <c r="C2" s="1888" t="s">
        <v>1</v>
      </c>
      <c r="D2" s="1889"/>
      <c r="E2" s="1889"/>
      <c r="F2" s="1889"/>
      <c r="G2" s="1889"/>
      <c r="H2" s="1"/>
      <c r="I2" s="1"/>
      <c r="J2" s="1"/>
      <c r="K2" s="1"/>
    </row>
    <row r="3" spans="1:11" ht="14.1" customHeight="1">
      <c r="A3" s="1"/>
      <c r="B3" s="1"/>
      <c r="C3" s="2" t="s">
        <v>2</v>
      </c>
      <c r="D3" s="1878" t="s">
        <v>3</v>
      </c>
      <c r="E3" s="1879"/>
      <c r="F3" s="1879"/>
      <c r="G3" s="1879"/>
      <c r="H3" s="1"/>
      <c r="I3" s="1"/>
      <c r="J3" s="1"/>
      <c r="K3" s="1"/>
    </row>
    <row r="4" spans="1:11" ht="14.1" customHeight="1">
      <c r="A4" s="1"/>
      <c r="B4" s="1"/>
      <c r="C4" s="2" t="s">
        <v>4</v>
      </c>
      <c r="D4" s="1878" t="s">
        <v>5</v>
      </c>
      <c r="E4" s="1879"/>
      <c r="F4" s="1879"/>
      <c r="G4" s="1879"/>
      <c r="H4" s="1"/>
      <c r="I4" s="1"/>
      <c r="J4" s="1"/>
      <c r="K4" s="1"/>
    </row>
    <row r="5" spans="1:11" ht="14.1" customHeight="1">
      <c r="A5" s="1"/>
      <c r="B5" s="1"/>
      <c r="C5" s="2" t="s">
        <v>6</v>
      </c>
      <c r="D5" s="1878" t="s">
        <v>7</v>
      </c>
      <c r="E5" s="1879"/>
      <c r="F5" s="1879"/>
      <c r="G5" s="1879"/>
      <c r="H5" s="1"/>
      <c r="I5" s="1"/>
      <c r="J5" s="1"/>
      <c r="K5" s="1"/>
    </row>
    <row r="6" spans="1:11" ht="14.1" customHeight="1">
      <c r="A6" s="1"/>
      <c r="B6" s="1"/>
      <c r="C6" s="2" t="s">
        <v>8</v>
      </c>
      <c r="D6" s="1878" t="s">
        <v>9</v>
      </c>
      <c r="E6" s="1879"/>
      <c r="F6" s="1879"/>
      <c r="G6" s="1879"/>
      <c r="H6" s="1"/>
      <c r="I6" s="1"/>
      <c r="J6" s="1"/>
      <c r="K6" s="1"/>
    </row>
    <row r="7" spans="1:11" ht="14.1" customHeight="1">
      <c r="A7" s="1"/>
      <c r="B7" s="1"/>
      <c r="C7" s="2" t="s">
        <v>10</v>
      </c>
      <c r="D7" s="1880" t="s">
        <v>11</v>
      </c>
      <c r="E7" s="1881"/>
      <c r="F7" s="1881"/>
      <c r="G7" s="1881"/>
      <c r="H7" s="1"/>
      <c r="I7" s="1"/>
      <c r="J7" s="1"/>
      <c r="K7" s="1"/>
    </row>
    <row r="8" spans="1:11" ht="14.1" customHeight="1">
      <c r="A8" s="1"/>
      <c r="B8" s="1"/>
      <c r="C8" s="1882" t="s">
        <v>12</v>
      </c>
      <c r="D8" s="1883"/>
      <c r="E8" s="1883"/>
      <c r="F8" s="1883"/>
      <c r="G8" s="1883"/>
      <c r="H8" s="1"/>
      <c r="I8" s="1"/>
      <c r="J8" s="1"/>
      <c r="K8" s="1"/>
    </row>
    <row r="9" spans="1:11" ht="30.95" customHeight="1">
      <c r="A9" s="1"/>
      <c r="B9" s="1"/>
      <c r="C9" s="1884" t="s">
        <v>13</v>
      </c>
      <c r="D9" s="1885"/>
      <c r="E9" s="1885"/>
      <c r="F9" s="1885"/>
      <c r="G9" s="1885"/>
      <c r="H9" s="1"/>
      <c r="I9" s="1"/>
      <c r="J9" s="1"/>
      <c r="K9" s="1"/>
    </row>
    <row r="10" spans="1:11" ht="27" customHeight="1">
      <c r="A10" s="1"/>
      <c r="B10" s="1"/>
      <c r="C10" s="3" t="s">
        <v>14</v>
      </c>
      <c r="D10" s="1876" t="s">
        <v>15</v>
      </c>
      <c r="E10" s="1877"/>
      <c r="F10" s="1877"/>
      <c r="G10" s="1877"/>
      <c r="H10" s="1"/>
      <c r="I10" s="1"/>
      <c r="J10" s="1"/>
      <c r="K10" s="1"/>
    </row>
    <row r="11" spans="1:11" ht="26.1" customHeight="1">
      <c r="A11" s="1"/>
      <c r="B11" s="1"/>
      <c r="C11" s="3" t="s">
        <v>16</v>
      </c>
      <c r="D11" s="1876" t="s">
        <v>17</v>
      </c>
      <c r="E11" s="1877"/>
      <c r="F11" s="1877"/>
      <c r="G11" s="1877"/>
      <c r="H11" s="1"/>
      <c r="I11" s="1"/>
      <c r="J11" s="1"/>
      <c r="K11" s="1"/>
    </row>
    <row r="12" spans="1:11" ht="14.1" customHeight="1">
      <c r="A12" s="1"/>
      <c r="B12" s="1"/>
      <c r="C12" s="1874" t="s">
        <v>18</v>
      </c>
      <c r="D12" s="1875"/>
      <c r="E12" s="1875"/>
      <c r="F12" s="1875"/>
      <c r="G12" s="1875"/>
      <c r="H12" s="1"/>
      <c r="I12" s="1"/>
      <c r="J12" s="1"/>
      <c r="K12" s="1"/>
    </row>
    <row r="13" spans="1:11" ht="14.1" customHeight="1">
      <c r="A13" s="1"/>
      <c r="B13" s="1"/>
      <c r="C13" s="4" t="s">
        <v>18</v>
      </c>
      <c r="D13" s="1874" t="s">
        <v>18</v>
      </c>
      <c r="E13" s="1875"/>
      <c r="F13" s="1875"/>
      <c r="G13" s="1875"/>
      <c r="H13" s="1"/>
      <c r="I13" s="1"/>
      <c r="J13" s="1"/>
      <c r="K13" s="1"/>
    </row>
    <row r="14" spans="1:11" ht="14.1" customHeight="1">
      <c r="A14" s="1"/>
      <c r="B14" s="1"/>
      <c r="C14" s="5" t="s">
        <v>19</v>
      </c>
      <c r="D14" s="1868" t="s">
        <v>18</v>
      </c>
      <c r="E14" s="1869"/>
      <c r="F14" s="1869"/>
      <c r="G14" s="1869"/>
      <c r="H14" s="1"/>
      <c r="I14" s="1"/>
      <c r="J14" s="1"/>
      <c r="K14" s="1"/>
    </row>
    <row r="15" spans="1:11" ht="14.1" customHeight="1">
      <c r="A15" s="1"/>
      <c r="B15" s="1"/>
      <c r="C15" s="6" t="s">
        <v>20</v>
      </c>
      <c r="D15" s="1870" t="s">
        <v>18</v>
      </c>
      <c r="E15" s="1871"/>
      <c r="F15" s="1871"/>
      <c r="G15" s="1871"/>
      <c r="H15" s="1"/>
      <c r="I15" s="1"/>
      <c r="J15" s="1"/>
      <c r="K15" s="1"/>
    </row>
    <row r="16" spans="1:11" ht="14.1" customHeight="1">
      <c r="A16" s="1"/>
      <c r="B16" s="1"/>
      <c r="C16" s="6" t="s">
        <v>21</v>
      </c>
      <c r="D16" s="1870" t="s">
        <v>18</v>
      </c>
      <c r="E16" s="1871"/>
      <c r="F16" s="1871"/>
      <c r="G16" s="1871"/>
      <c r="H16" s="1"/>
      <c r="I16" s="1"/>
      <c r="J16" s="1"/>
      <c r="K16" s="1"/>
    </row>
    <row r="17" spans="1:11" ht="15" customHeight="1">
      <c r="A17" s="1"/>
      <c r="B17" s="1"/>
      <c r="C17" s="7"/>
      <c r="D17" s="8">
        <v>2023</v>
      </c>
      <c r="E17" s="8">
        <v>2024</v>
      </c>
      <c r="F17" s="8">
        <v>2025</v>
      </c>
      <c r="G17" s="8">
        <v>2026</v>
      </c>
      <c r="H17" s="1"/>
      <c r="I17" s="1"/>
      <c r="J17" s="1"/>
      <c r="K17" s="1"/>
    </row>
    <row r="18" spans="1:11" ht="15" customHeight="1">
      <c r="A18" s="1"/>
      <c r="B18" s="1"/>
      <c r="C18" s="9"/>
      <c r="D18" s="10" t="s">
        <v>22</v>
      </c>
      <c r="E18" s="10" t="s">
        <v>23</v>
      </c>
      <c r="F18" s="10" t="s">
        <v>23</v>
      </c>
      <c r="G18" s="10" t="s">
        <v>23</v>
      </c>
      <c r="H18" s="1"/>
      <c r="I18" s="1"/>
      <c r="J18" s="1"/>
      <c r="K18" s="1"/>
    </row>
    <row r="19" spans="1:11" ht="14.1" customHeight="1">
      <c r="A19" s="1"/>
      <c r="B19" s="1"/>
      <c r="C19" s="1872" t="s">
        <v>24</v>
      </c>
      <c r="D19" s="1873"/>
      <c r="E19" s="1873"/>
      <c r="F19" s="1873"/>
      <c r="G19" s="1873"/>
      <c r="H19" s="1"/>
      <c r="I19" s="1"/>
      <c r="J19" s="1"/>
      <c r="K19" s="1"/>
    </row>
    <row r="20" spans="1:11" ht="14.1" customHeight="1">
      <c r="A20" s="1"/>
      <c r="B20" s="1"/>
      <c r="C20" s="7"/>
      <c r="D20" s="8">
        <v>2023</v>
      </c>
      <c r="E20" s="8">
        <v>2024</v>
      </c>
      <c r="F20" s="8">
        <v>2025</v>
      </c>
      <c r="G20" s="8">
        <v>2026</v>
      </c>
      <c r="H20" s="1"/>
      <c r="I20" s="1"/>
      <c r="J20" s="1"/>
      <c r="K20" s="1"/>
    </row>
    <row r="21" spans="1:11" ht="14.1" customHeight="1">
      <c r="A21" s="1"/>
      <c r="B21" s="1"/>
      <c r="C21" s="9"/>
      <c r="D21" s="10" t="s">
        <v>22</v>
      </c>
      <c r="E21" s="10" t="s">
        <v>23</v>
      </c>
      <c r="F21" s="10" t="s">
        <v>23</v>
      </c>
      <c r="G21" s="10" t="s">
        <v>23</v>
      </c>
      <c r="H21" s="1"/>
      <c r="I21" s="1"/>
      <c r="J21" s="1"/>
      <c r="K21" s="1"/>
    </row>
    <row r="22" spans="1:11" ht="14.1" customHeight="1">
      <c r="A22" s="1"/>
      <c r="B22" s="1"/>
      <c r="C22" s="11" t="s">
        <v>25</v>
      </c>
      <c r="D22" s="12" t="s">
        <v>18</v>
      </c>
      <c r="E22" s="12" t="s">
        <v>18</v>
      </c>
      <c r="F22" s="12" t="s">
        <v>18</v>
      </c>
      <c r="G22" s="12" t="s">
        <v>18</v>
      </c>
      <c r="H22" s="1"/>
      <c r="I22" s="1"/>
      <c r="J22" s="1"/>
      <c r="K22" s="1"/>
    </row>
    <row r="23" spans="1:11" ht="27" customHeight="1">
      <c r="A23" s="1"/>
      <c r="B23" s="1"/>
      <c r="C23" s="3" t="s">
        <v>14</v>
      </c>
      <c r="D23" s="1876" t="s">
        <v>26</v>
      </c>
      <c r="E23" s="1877"/>
      <c r="F23" s="1877"/>
      <c r="G23" s="1877"/>
      <c r="H23" s="1"/>
      <c r="I23" s="1"/>
      <c r="J23" s="1"/>
      <c r="K23" s="1"/>
    </row>
    <row r="24" spans="1:11" ht="26.1" customHeight="1">
      <c r="A24" s="1"/>
      <c r="B24" s="1"/>
      <c r="C24" s="3" t="s">
        <v>16</v>
      </c>
      <c r="D24" s="1876" t="s">
        <v>18</v>
      </c>
      <c r="E24" s="1877"/>
      <c r="F24" s="1877"/>
      <c r="G24" s="1877"/>
      <c r="H24" s="1"/>
      <c r="I24" s="1"/>
      <c r="J24" s="1"/>
      <c r="K24" s="1"/>
    </row>
    <row r="25" spans="1:11" ht="14.1" customHeight="1">
      <c r="A25" s="1"/>
      <c r="B25" s="1"/>
      <c r="C25" s="1874" t="s">
        <v>27</v>
      </c>
      <c r="D25" s="1875"/>
      <c r="E25" s="1875"/>
      <c r="F25" s="1875"/>
      <c r="G25" s="1875"/>
      <c r="H25" s="1"/>
      <c r="I25" s="1"/>
      <c r="J25" s="1"/>
      <c r="K25" s="1"/>
    </row>
    <row r="26" spans="1:11" ht="14.1" customHeight="1">
      <c r="A26" s="1"/>
      <c r="B26" s="1"/>
      <c r="C26" s="4" t="s">
        <v>28</v>
      </c>
      <c r="D26" s="1874" t="s">
        <v>29</v>
      </c>
      <c r="E26" s="1875"/>
      <c r="F26" s="1875"/>
      <c r="G26" s="1875"/>
      <c r="H26" s="1"/>
      <c r="I26" s="1"/>
      <c r="J26" s="1"/>
      <c r="K26" s="1"/>
    </row>
    <row r="27" spans="1:11" ht="27" customHeight="1">
      <c r="A27" s="1"/>
      <c r="B27" s="1"/>
      <c r="C27" s="5" t="s">
        <v>19</v>
      </c>
      <c r="D27" s="1868" t="s">
        <v>30</v>
      </c>
      <c r="E27" s="1869"/>
      <c r="F27" s="1869"/>
      <c r="G27" s="1869"/>
      <c r="H27" s="1"/>
      <c r="I27" s="1"/>
      <c r="J27" s="1"/>
      <c r="K27" s="1"/>
    </row>
    <row r="28" spans="1:11" ht="27" customHeight="1">
      <c r="A28" s="1"/>
      <c r="B28" s="1"/>
      <c r="C28" s="6" t="s">
        <v>20</v>
      </c>
      <c r="D28" s="1870" t="s">
        <v>31</v>
      </c>
      <c r="E28" s="1871"/>
      <c r="F28" s="1871"/>
      <c r="G28" s="1871"/>
      <c r="H28" s="1"/>
      <c r="I28" s="1"/>
      <c r="J28" s="1"/>
      <c r="K28" s="1"/>
    </row>
    <row r="29" spans="1:11" ht="27" customHeight="1">
      <c r="A29" s="1"/>
      <c r="B29" s="1"/>
      <c r="C29" s="6" t="s">
        <v>21</v>
      </c>
      <c r="D29" s="1870" t="s">
        <v>32</v>
      </c>
      <c r="E29" s="1871"/>
      <c r="F29" s="1871"/>
      <c r="G29" s="1871"/>
      <c r="H29" s="1"/>
      <c r="I29" s="1"/>
      <c r="J29" s="1"/>
      <c r="K29" s="1"/>
    </row>
    <row r="30" spans="1:11" ht="15" customHeight="1">
      <c r="A30" s="1"/>
      <c r="B30" s="1"/>
      <c r="C30" s="7"/>
      <c r="D30" s="8">
        <v>2023</v>
      </c>
      <c r="E30" s="8">
        <v>2024</v>
      </c>
      <c r="F30" s="8">
        <v>2025</v>
      </c>
      <c r="G30" s="8">
        <v>2026</v>
      </c>
      <c r="H30" s="1"/>
      <c r="I30" s="1"/>
      <c r="J30" s="1"/>
      <c r="K30" s="1"/>
    </row>
    <row r="31" spans="1:11" ht="15" customHeight="1">
      <c r="A31" s="1"/>
      <c r="B31" s="1"/>
      <c r="C31" s="9"/>
      <c r="D31" s="10" t="s">
        <v>22</v>
      </c>
      <c r="E31" s="10" t="s">
        <v>23</v>
      </c>
      <c r="F31" s="10" t="s">
        <v>23</v>
      </c>
      <c r="G31" s="10" t="s">
        <v>23</v>
      </c>
      <c r="H31" s="1"/>
      <c r="I31" s="1"/>
      <c r="J31" s="1"/>
      <c r="K31" s="1"/>
    </row>
    <row r="32" spans="1:11" ht="14.1" customHeight="1">
      <c r="A32" s="1"/>
      <c r="B32" s="1"/>
      <c r="C32" s="13" t="s">
        <v>33</v>
      </c>
      <c r="D32" s="14" t="s">
        <v>34</v>
      </c>
      <c r="E32" s="14" t="s">
        <v>34</v>
      </c>
      <c r="F32" s="14" t="s">
        <v>34</v>
      </c>
      <c r="G32" s="14" t="s">
        <v>34</v>
      </c>
      <c r="H32" s="1"/>
      <c r="I32" s="1"/>
      <c r="J32" s="1"/>
      <c r="K32" s="1"/>
    </row>
    <row r="33" spans="1:11" ht="14.1" customHeight="1">
      <c r="A33" s="1"/>
      <c r="B33" s="1"/>
      <c r="C33" s="13" t="s">
        <v>35</v>
      </c>
      <c r="D33" s="14" t="s">
        <v>36</v>
      </c>
      <c r="E33" s="14" t="s">
        <v>37</v>
      </c>
      <c r="F33" s="14" t="s">
        <v>38</v>
      </c>
      <c r="G33" s="14" t="s">
        <v>39</v>
      </c>
      <c r="H33" s="1"/>
      <c r="I33" s="1"/>
      <c r="J33" s="1"/>
      <c r="K33" s="1"/>
    </row>
    <row r="34" spans="1:11" ht="14.1" customHeight="1">
      <c r="A34" s="1"/>
      <c r="B34" s="1"/>
      <c r="C34" s="13" t="s">
        <v>40</v>
      </c>
      <c r="D34" s="14" t="s">
        <v>36</v>
      </c>
      <c r="E34" s="14" t="s">
        <v>37</v>
      </c>
      <c r="F34" s="14" t="s">
        <v>38</v>
      </c>
      <c r="G34" s="14" t="s">
        <v>39</v>
      </c>
      <c r="H34" s="1"/>
      <c r="I34" s="1"/>
      <c r="J34" s="1"/>
      <c r="K34" s="1"/>
    </row>
    <row r="35" spans="1:11" ht="14.1" customHeight="1">
      <c r="A35" s="1"/>
      <c r="B35" s="1"/>
      <c r="C35" s="13" t="s">
        <v>41</v>
      </c>
      <c r="D35" s="14" t="s">
        <v>18</v>
      </c>
      <c r="E35" s="14" t="s">
        <v>42</v>
      </c>
      <c r="F35" s="14" t="s">
        <v>42</v>
      </c>
      <c r="G35" s="14" t="s">
        <v>42</v>
      </c>
      <c r="H35" s="1"/>
      <c r="I35" s="1"/>
      <c r="J35" s="1"/>
      <c r="K35" s="1"/>
    </row>
    <row r="36" spans="1:11" ht="14.1" customHeight="1">
      <c r="A36" s="1"/>
      <c r="B36" s="1"/>
      <c r="C36" s="13" t="s">
        <v>43</v>
      </c>
      <c r="D36" s="14" t="s">
        <v>18</v>
      </c>
      <c r="E36" s="14" t="s">
        <v>44</v>
      </c>
      <c r="F36" s="14" t="s">
        <v>45</v>
      </c>
      <c r="G36" s="14" t="s">
        <v>46</v>
      </c>
      <c r="H36" s="1"/>
      <c r="I36" s="1"/>
      <c r="J36" s="1"/>
      <c r="K36" s="1"/>
    </row>
    <row r="37" spans="1:11" ht="14.1" customHeight="1">
      <c r="A37" s="1"/>
      <c r="B37" s="1"/>
      <c r="C37" s="13" t="s">
        <v>47</v>
      </c>
      <c r="D37" s="14" t="s">
        <v>18</v>
      </c>
      <c r="E37" s="14" t="s">
        <v>44</v>
      </c>
      <c r="F37" s="14" t="s">
        <v>45</v>
      </c>
      <c r="G37" s="14" t="s">
        <v>46</v>
      </c>
      <c r="H37" s="1"/>
      <c r="I37" s="1"/>
      <c r="J37" s="1"/>
      <c r="K37" s="1"/>
    </row>
    <row r="38" spans="1:11" ht="14.1" customHeight="1">
      <c r="A38" s="1"/>
      <c r="B38" s="1"/>
      <c r="C38" s="1872" t="s">
        <v>24</v>
      </c>
      <c r="D38" s="1873"/>
      <c r="E38" s="1873"/>
      <c r="F38" s="1873"/>
      <c r="G38" s="1873"/>
      <c r="H38" s="1"/>
      <c r="I38" s="1"/>
      <c r="J38" s="1"/>
      <c r="K38" s="1"/>
    </row>
    <row r="39" spans="1:11" ht="14.1" customHeight="1">
      <c r="A39" s="1"/>
      <c r="B39" s="1"/>
      <c r="C39" s="7"/>
      <c r="D39" s="8">
        <v>2023</v>
      </c>
      <c r="E39" s="8">
        <v>2024</v>
      </c>
      <c r="F39" s="8">
        <v>2025</v>
      </c>
      <c r="G39" s="8">
        <v>2026</v>
      </c>
      <c r="H39" s="1"/>
      <c r="I39" s="1"/>
      <c r="J39" s="1"/>
      <c r="K39" s="1"/>
    </row>
    <row r="40" spans="1:11" ht="14.1" customHeight="1">
      <c r="A40" s="1"/>
      <c r="B40" s="1"/>
      <c r="C40" s="9"/>
      <c r="D40" s="10" t="s">
        <v>22</v>
      </c>
      <c r="E40" s="10" t="s">
        <v>23</v>
      </c>
      <c r="F40" s="10" t="s">
        <v>23</v>
      </c>
      <c r="G40" s="10" t="s">
        <v>23</v>
      </c>
      <c r="H40" s="1"/>
      <c r="I40" s="1"/>
      <c r="J40" s="1"/>
      <c r="K40" s="1"/>
    </row>
    <row r="41" spans="1:11" ht="14.1" customHeight="1">
      <c r="A41" s="1"/>
      <c r="B41" s="1"/>
      <c r="C41" s="15" t="s">
        <v>48</v>
      </c>
      <c r="D41" s="16">
        <v>0</v>
      </c>
      <c r="E41" s="16">
        <v>1301600000</v>
      </c>
      <c r="F41" s="16">
        <v>1343000000</v>
      </c>
      <c r="G41" s="16">
        <v>1343000000</v>
      </c>
      <c r="H41" s="1"/>
      <c r="I41" s="1"/>
      <c r="J41" s="1"/>
      <c r="K41" s="1"/>
    </row>
    <row r="42" spans="1:11" ht="14.1" customHeight="1">
      <c r="A42" s="1"/>
      <c r="B42" s="1"/>
      <c r="C42" s="15" t="s">
        <v>49</v>
      </c>
      <c r="D42" s="16">
        <v>0</v>
      </c>
      <c r="E42" s="16">
        <v>1301600000</v>
      </c>
      <c r="F42" s="16">
        <v>1343000000</v>
      </c>
      <c r="G42" s="16">
        <v>1343000000</v>
      </c>
      <c r="H42" s="1"/>
      <c r="I42" s="1"/>
      <c r="J42" s="1"/>
      <c r="K42" s="1"/>
    </row>
    <row r="43" spans="1:11" ht="14.1" customHeight="1">
      <c r="A43" s="1"/>
      <c r="B43" s="1"/>
      <c r="C43" s="15" t="s">
        <v>50</v>
      </c>
      <c r="D43" s="16">
        <v>0</v>
      </c>
      <c r="E43" s="16">
        <v>0</v>
      </c>
      <c r="F43" s="16">
        <v>0</v>
      </c>
      <c r="G43" s="16">
        <v>0</v>
      </c>
      <c r="H43" s="1"/>
      <c r="I43" s="1"/>
      <c r="J43" s="1"/>
      <c r="K43" s="1"/>
    </row>
    <row r="44" spans="1:11" ht="14.1" customHeight="1">
      <c r="A44" s="1"/>
      <c r="B44" s="1"/>
      <c r="C44" s="15" t="s">
        <v>51</v>
      </c>
      <c r="D44" s="16">
        <v>0</v>
      </c>
      <c r="E44" s="16">
        <v>214100000</v>
      </c>
      <c r="F44" s="16">
        <v>220807000</v>
      </c>
      <c r="G44" s="16">
        <v>220807000</v>
      </c>
      <c r="H44" s="1"/>
      <c r="I44" s="1"/>
      <c r="J44" s="1"/>
      <c r="K44" s="1"/>
    </row>
    <row r="45" spans="1:11" ht="14.1" customHeight="1">
      <c r="A45" s="1"/>
      <c r="B45" s="1"/>
      <c r="C45" s="15" t="s">
        <v>49</v>
      </c>
      <c r="D45" s="16">
        <v>0</v>
      </c>
      <c r="E45" s="16">
        <v>214100000</v>
      </c>
      <c r="F45" s="16">
        <v>220807000</v>
      </c>
      <c r="G45" s="16">
        <v>220807000</v>
      </c>
      <c r="H45" s="1"/>
      <c r="I45" s="1"/>
      <c r="J45" s="1"/>
      <c r="K45" s="1"/>
    </row>
    <row r="46" spans="1:11" ht="14.1" customHeight="1">
      <c r="A46" s="1"/>
      <c r="B46" s="1"/>
      <c r="C46" s="15" t="s">
        <v>50</v>
      </c>
      <c r="D46" s="16">
        <v>0</v>
      </c>
      <c r="E46" s="16">
        <v>0</v>
      </c>
      <c r="F46" s="16">
        <v>0</v>
      </c>
      <c r="G46" s="16">
        <v>0</v>
      </c>
      <c r="H46" s="1"/>
      <c r="I46" s="1"/>
      <c r="J46" s="1"/>
      <c r="K46" s="1"/>
    </row>
    <row r="47" spans="1:11" ht="14.1" customHeight="1">
      <c r="A47" s="1"/>
      <c r="B47" s="1"/>
      <c r="C47" s="15" t="s">
        <v>52</v>
      </c>
      <c r="D47" s="16">
        <v>0</v>
      </c>
      <c r="E47" s="16">
        <v>386800000</v>
      </c>
      <c r="F47" s="16">
        <v>388800000</v>
      </c>
      <c r="G47" s="16">
        <v>393800000</v>
      </c>
      <c r="H47" s="1"/>
      <c r="I47" s="1"/>
      <c r="J47" s="1"/>
      <c r="K47" s="1"/>
    </row>
    <row r="48" spans="1:11" ht="14.1" customHeight="1">
      <c r="A48" s="1"/>
      <c r="B48" s="1"/>
      <c r="C48" s="15" t="s">
        <v>49</v>
      </c>
      <c r="D48" s="16">
        <v>0</v>
      </c>
      <c r="E48" s="16">
        <v>383800000</v>
      </c>
      <c r="F48" s="16">
        <v>385800000</v>
      </c>
      <c r="G48" s="16">
        <v>390800000</v>
      </c>
      <c r="H48" s="1"/>
      <c r="I48" s="1"/>
      <c r="J48" s="1"/>
      <c r="K48" s="1"/>
    </row>
    <row r="49" spans="1:11" ht="14.1" customHeight="1">
      <c r="A49" s="1"/>
      <c r="B49" s="1"/>
      <c r="C49" s="15" t="s">
        <v>50</v>
      </c>
      <c r="D49" s="16">
        <v>0</v>
      </c>
      <c r="E49" s="16">
        <v>3000000</v>
      </c>
      <c r="F49" s="16">
        <v>3000000</v>
      </c>
      <c r="G49" s="16">
        <v>3000000</v>
      </c>
      <c r="H49" s="1"/>
      <c r="I49" s="1"/>
      <c r="J49" s="1"/>
      <c r="K49" s="1"/>
    </row>
    <row r="50" spans="1:11" ht="14.1" customHeight="1">
      <c r="A50" s="1"/>
      <c r="B50" s="1"/>
      <c r="C50" s="15" t="s">
        <v>53</v>
      </c>
      <c r="D50" s="16">
        <v>0</v>
      </c>
      <c r="E50" s="16">
        <v>0</v>
      </c>
      <c r="F50" s="16">
        <v>0</v>
      </c>
      <c r="G50" s="16">
        <v>0</v>
      </c>
      <c r="H50" s="1"/>
      <c r="I50" s="1"/>
      <c r="J50" s="1"/>
      <c r="K50" s="1"/>
    </row>
    <row r="51" spans="1:11" ht="14.1" customHeight="1">
      <c r="A51" s="1"/>
      <c r="B51" s="1"/>
      <c r="C51" s="15" t="s">
        <v>49</v>
      </c>
      <c r="D51" s="16">
        <v>0</v>
      </c>
      <c r="E51" s="16">
        <v>0</v>
      </c>
      <c r="F51" s="16">
        <v>0</v>
      </c>
      <c r="G51" s="16">
        <v>0</v>
      </c>
      <c r="H51" s="1"/>
      <c r="I51" s="1"/>
      <c r="J51" s="1"/>
      <c r="K51" s="1"/>
    </row>
    <row r="52" spans="1:11" ht="14.1" customHeight="1">
      <c r="A52" s="1"/>
      <c r="B52" s="1"/>
      <c r="C52" s="15" t="s">
        <v>50</v>
      </c>
      <c r="D52" s="16">
        <v>0</v>
      </c>
      <c r="E52" s="16">
        <v>0</v>
      </c>
      <c r="F52" s="16">
        <v>0</v>
      </c>
      <c r="G52" s="16">
        <v>0</v>
      </c>
      <c r="H52" s="1"/>
      <c r="I52" s="1"/>
      <c r="J52" s="1"/>
      <c r="K52" s="1"/>
    </row>
    <row r="53" spans="1:11" ht="14.1" customHeight="1">
      <c r="A53" s="1"/>
      <c r="B53" s="1"/>
      <c r="C53" s="15" t="s">
        <v>54</v>
      </c>
      <c r="D53" s="16">
        <v>0</v>
      </c>
      <c r="E53" s="16">
        <v>0</v>
      </c>
      <c r="F53" s="16">
        <v>0</v>
      </c>
      <c r="G53" s="16">
        <v>0</v>
      </c>
      <c r="H53" s="1"/>
      <c r="I53" s="1"/>
      <c r="J53" s="1"/>
      <c r="K53" s="1"/>
    </row>
    <row r="54" spans="1:11" ht="14.1" customHeight="1">
      <c r="A54" s="1"/>
      <c r="B54" s="1"/>
      <c r="C54" s="15" t="s">
        <v>49</v>
      </c>
      <c r="D54" s="16">
        <v>0</v>
      </c>
      <c r="E54" s="16">
        <v>0</v>
      </c>
      <c r="F54" s="16">
        <v>0</v>
      </c>
      <c r="G54" s="16">
        <v>0</v>
      </c>
      <c r="H54" s="1"/>
      <c r="I54" s="1"/>
      <c r="J54" s="1"/>
      <c r="K54" s="1"/>
    </row>
    <row r="55" spans="1:11" ht="14.1" customHeight="1">
      <c r="A55" s="1"/>
      <c r="B55" s="1"/>
      <c r="C55" s="15" t="s">
        <v>50</v>
      </c>
      <c r="D55" s="16">
        <v>0</v>
      </c>
      <c r="E55" s="16">
        <v>0</v>
      </c>
      <c r="F55" s="16">
        <v>0</v>
      </c>
      <c r="G55" s="16">
        <v>0</v>
      </c>
      <c r="H55" s="1"/>
      <c r="I55" s="1"/>
      <c r="J55" s="1"/>
      <c r="K55" s="1"/>
    </row>
    <row r="56" spans="1:11" ht="14.1" customHeight="1">
      <c r="A56" s="1"/>
      <c r="B56" s="1"/>
      <c r="C56" s="15" t="s">
        <v>55</v>
      </c>
      <c r="D56" s="16">
        <v>0</v>
      </c>
      <c r="E56" s="16">
        <v>0</v>
      </c>
      <c r="F56" s="16">
        <v>0</v>
      </c>
      <c r="G56" s="16">
        <v>0</v>
      </c>
      <c r="H56" s="1"/>
      <c r="I56" s="1"/>
      <c r="J56" s="1"/>
      <c r="K56" s="1"/>
    </row>
    <row r="57" spans="1:11" ht="14.1" customHeight="1">
      <c r="A57" s="1"/>
      <c r="B57" s="1"/>
      <c r="C57" s="15" t="s">
        <v>49</v>
      </c>
      <c r="D57" s="16">
        <v>0</v>
      </c>
      <c r="E57" s="16">
        <v>0</v>
      </c>
      <c r="F57" s="16">
        <v>0</v>
      </c>
      <c r="G57" s="16">
        <v>0</v>
      </c>
      <c r="H57" s="1"/>
      <c r="I57" s="1"/>
      <c r="J57" s="1"/>
      <c r="K57" s="1"/>
    </row>
    <row r="58" spans="1:11" ht="14.1" customHeight="1">
      <c r="A58" s="1"/>
      <c r="B58" s="1"/>
      <c r="C58" s="15" t="s">
        <v>50</v>
      </c>
      <c r="D58" s="16">
        <v>0</v>
      </c>
      <c r="E58" s="16">
        <v>0</v>
      </c>
      <c r="F58" s="16">
        <v>0</v>
      </c>
      <c r="G58" s="16">
        <v>0</v>
      </c>
      <c r="H58" s="1"/>
      <c r="I58" s="1"/>
      <c r="J58" s="1"/>
      <c r="K58" s="1"/>
    </row>
    <row r="59" spans="1:11" ht="14.1" customHeight="1">
      <c r="A59" s="1"/>
      <c r="B59" s="1"/>
      <c r="C59" s="15" t="s">
        <v>56</v>
      </c>
      <c r="D59" s="16">
        <v>0</v>
      </c>
      <c r="E59" s="16">
        <v>32000000</v>
      </c>
      <c r="F59" s="16">
        <v>30000000</v>
      </c>
      <c r="G59" s="16">
        <v>30000000</v>
      </c>
      <c r="H59" s="1"/>
      <c r="I59" s="1"/>
      <c r="J59" s="1"/>
      <c r="K59" s="1"/>
    </row>
    <row r="60" spans="1:11" ht="14.1" customHeight="1">
      <c r="A60" s="1"/>
      <c r="B60" s="1"/>
      <c r="C60" s="15" t="s">
        <v>49</v>
      </c>
      <c r="D60" s="16">
        <v>0</v>
      </c>
      <c r="E60" s="16">
        <v>32000000</v>
      </c>
      <c r="F60" s="16">
        <v>30000000</v>
      </c>
      <c r="G60" s="16">
        <v>30000000</v>
      </c>
      <c r="H60" s="1"/>
      <c r="I60" s="1"/>
      <c r="J60" s="1"/>
      <c r="K60" s="1"/>
    </row>
    <row r="61" spans="1:11" ht="14.1" customHeight="1">
      <c r="A61" s="1"/>
      <c r="B61" s="1"/>
      <c r="C61" s="15" t="s">
        <v>50</v>
      </c>
      <c r="D61" s="16">
        <v>0</v>
      </c>
      <c r="E61" s="16">
        <v>0</v>
      </c>
      <c r="F61" s="16">
        <v>0</v>
      </c>
      <c r="G61" s="16">
        <v>0</v>
      </c>
      <c r="H61" s="1"/>
      <c r="I61" s="1"/>
      <c r="J61" s="1"/>
      <c r="K61" s="1"/>
    </row>
    <row r="62" spans="1:11" ht="14.1" customHeight="1">
      <c r="A62" s="1"/>
      <c r="B62" s="1"/>
      <c r="C62" s="15" t="s">
        <v>57</v>
      </c>
      <c r="D62" s="16">
        <v>0</v>
      </c>
      <c r="E62" s="16">
        <v>0</v>
      </c>
      <c r="F62" s="16">
        <v>0</v>
      </c>
      <c r="G62" s="16">
        <v>0</v>
      </c>
      <c r="H62" s="1"/>
      <c r="I62" s="1"/>
      <c r="J62" s="1"/>
      <c r="K62" s="1"/>
    </row>
    <row r="63" spans="1:11" ht="14.1" customHeight="1">
      <c r="A63" s="1"/>
      <c r="B63" s="1"/>
      <c r="C63" s="15" t="s">
        <v>49</v>
      </c>
      <c r="D63" s="16">
        <v>0</v>
      </c>
      <c r="E63" s="16">
        <v>0</v>
      </c>
      <c r="F63" s="16">
        <v>0</v>
      </c>
      <c r="G63" s="16">
        <v>0</v>
      </c>
      <c r="H63" s="1"/>
      <c r="I63" s="1"/>
      <c r="J63" s="1"/>
      <c r="K63" s="1"/>
    </row>
    <row r="64" spans="1:11" ht="14.1" customHeight="1">
      <c r="A64" s="1"/>
      <c r="B64" s="1"/>
      <c r="C64" s="15" t="s">
        <v>58</v>
      </c>
      <c r="D64" s="16">
        <v>0</v>
      </c>
      <c r="E64" s="16">
        <v>0</v>
      </c>
      <c r="F64" s="16">
        <v>0</v>
      </c>
      <c r="G64" s="16">
        <v>0</v>
      </c>
      <c r="H64" s="1"/>
      <c r="I64" s="1"/>
      <c r="J64" s="1"/>
      <c r="K64" s="1"/>
    </row>
    <row r="65" spans="1:11" ht="14.1" customHeight="1">
      <c r="A65" s="1"/>
      <c r="B65" s="1"/>
      <c r="C65" s="15" t="s">
        <v>59</v>
      </c>
      <c r="D65" s="16">
        <v>0</v>
      </c>
      <c r="E65" s="16">
        <v>0</v>
      </c>
      <c r="F65" s="16">
        <v>0</v>
      </c>
      <c r="G65" s="16">
        <v>0</v>
      </c>
      <c r="H65" s="1"/>
      <c r="I65" s="1"/>
      <c r="J65" s="1"/>
      <c r="K65" s="1"/>
    </row>
    <row r="66" spans="1:11" ht="14.1" customHeight="1">
      <c r="A66" s="1"/>
      <c r="B66" s="1"/>
      <c r="C66" s="15" t="s">
        <v>60</v>
      </c>
      <c r="D66" s="16">
        <v>0</v>
      </c>
      <c r="E66" s="16">
        <v>0</v>
      </c>
      <c r="F66" s="16">
        <v>0</v>
      </c>
      <c r="G66" s="16">
        <v>0</v>
      </c>
      <c r="H66" s="1"/>
      <c r="I66" s="1"/>
      <c r="J66" s="1"/>
      <c r="K66" s="1"/>
    </row>
    <row r="67" spans="1:11" ht="14.1" customHeight="1">
      <c r="A67" s="1"/>
      <c r="B67" s="1"/>
      <c r="C67" s="15" t="s">
        <v>61</v>
      </c>
      <c r="D67" s="16">
        <v>0</v>
      </c>
      <c r="E67" s="16">
        <v>0</v>
      </c>
      <c r="F67" s="16">
        <v>0</v>
      </c>
      <c r="G67" s="16">
        <v>0</v>
      </c>
      <c r="H67" s="1"/>
      <c r="I67" s="1"/>
      <c r="J67" s="1"/>
      <c r="K67" s="1"/>
    </row>
    <row r="68" spans="1:11" ht="14.1" customHeight="1">
      <c r="A68" s="1"/>
      <c r="B68" s="1"/>
      <c r="C68" s="15" t="s">
        <v>62</v>
      </c>
      <c r="D68" s="16">
        <v>0</v>
      </c>
      <c r="E68" s="16">
        <v>0</v>
      </c>
      <c r="F68" s="16">
        <v>0</v>
      </c>
      <c r="G68" s="16">
        <v>0</v>
      </c>
      <c r="H68" s="1"/>
      <c r="I68" s="1"/>
      <c r="J68" s="1"/>
      <c r="K68" s="1"/>
    </row>
    <row r="69" spans="1:11" ht="14.1" customHeight="1">
      <c r="A69" s="1"/>
      <c r="B69" s="1"/>
      <c r="C69" s="15" t="s">
        <v>49</v>
      </c>
      <c r="D69" s="16">
        <v>0</v>
      </c>
      <c r="E69" s="16">
        <v>0</v>
      </c>
      <c r="F69" s="16">
        <v>0</v>
      </c>
      <c r="G69" s="16">
        <v>0</v>
      </c>
      <c r="H69" s="1"/>
      <c r="I69" s="1"/>
      <c r="J69" s="1"/>
      <c r="K69" s="1"/>
    </row>
    <row r="70" spans="1:11" ht="14.1" customHeight="1">
      <c r="A70" s="1"/>
      <c r="B70" s="1"/>
      <c r="C70" s="15" t="s">
        <v>58</v>
      </c>
      <c r="D70" s="16">
        <v>0</v>
      </c>
      <c r="E70" s="16">
        <v>0</v>
      </c>
      <c r="F70" s="16">
        <v>0</v>
      </c>
      <c r="G70" s="16">
        <v>0</v>
      </c>
      <c r="H70" s="1"/>
      <c r="I70" s="1"/>
      <c r="J70" s="1"/>
      <c r="K70" s="1"/>
    </row>
    <row r="71" spans="1:11" ht="14.1" customHeight="1">
      <c r="A71" s="1"/>
      <c r="B71" s="1"/>
      <c r="C71" s="15" t="s">
        <v>59</v>
      </c>
      <c r="D71" s="16">
        <v>0</v>
      </c>
      <c r="E71" s="16">
        <v>0</v>
      </c>
      <c r="F71" s="16">
        <v>0</v>
      </c>
      <c r="G71" s="16">
        <v>0</v>
      </c>
      <c r="H71" s="1"/>
      <c r="I71" s="1"/>
      <c r="J71" s="1"/>
      <c r="K71" s="1"/>
    </row>
    <row r="72" spans="1:11" ht="14.1" customHeight="1">
      <c r="A72" s="1"/>
      <c r="B72" s="1"/>
      <c r="C72" s="15" t="s">
        <v>60</v>
      </c>
      <c r="D72" s="16">
        <v>0</v>
      </c>
      <c r="E72" s="16">
        <v>0</v>
      </c>
      <c r="F72" s="16">
        <v>0</v>
      </c>
      <c r="G72" s="16">
        <v>0</v>
      </c>
      <c r="H72" s="1"/>
      <c r="I72" s="1"/>
      <c r="J72" s="1"/>
      <c r="K72" s="1"/>
    </row>
    <row r="73" spans="1:11" ht="14.1" customHeight="1">
      <c r="A73" s="1"/>
      <c r="B73" s="1"/>
      <c r="C73" s="15" t="s">
        <v>61</v>
      </c>
      <c r="D73" s="16">
        <v>0</v>
      </c>
      <c r="E73" s="16">
        <v>0</v>
      </c>
      <c r="F73" s="16">
        <v>0</v>
      </c>
      <c r="G73" s="16">
        <v>0</v>
      </c>
      <c r="H73" s="1"/>
      <c r="I73" s="1"/>
      <c r="J73" s="1"/>
      <c r="K73" s="1"/>
    </row>
    <row r="74" spans="1:11" ht="14.1" customHeight="1">
      <c r="A74" s="1"/>
      <c r="B74" s="1"/>
      <c r="C74" s="15" t="s">
        <v>63</v>
      </c>
      <c r="D74" s="16">
        <v>0</v>
      </c>
      <c r="E74" s="16">
        <v>0</v>
      </c>
      <c r="F74" s="16">
        <v>0</v>
      </c>
      <c r="G74" s="16">
        <v>0</v>
      </c>
      <c r="H74" s="1"/>
      <c r="I74" s="1"/>
      <c r="J74" s="1"/>
      <c r="K74" s="1"/>
    </row>
    <row r="75" spans="1:11" ht="14.1" customHeight="1">
      <c r="A75" s="1"/>
      <c r="B75" s="1"/>
      <c r="C75" s="15" t="s">
        <v>49</v>
      </c>
      <c r="D75" s="16">
        <v>0</v>
      </c>
      <c r="E75" s="16">
        <v>0</v>
      </c>
      <c r="F75" s="16">
        <v>0</v>
      </c>
      <c r="G75" s="16">
        <v>0</v>
      </c>
      <c r="H75" s="1"/>
      <c r="I75" s="1"/>
      <c r="J75" s="1"/>
      <c r="K75" s="1"/>
    </row>
    <row r="76" spans="1:11" ht="14.1" customHeight="1">
      <c r="A76" s="1"/>
      <c r="B76" s="1"/>
      <c r="C76" s="15" t="s">
        <v>58</v>
      </c>
      <c r="D76" s="16">
        <v>0</v>
      </c>
      <c r="E76" s="16">
        <v>0</v>
      </c>
      <c r="F76" s="16">
        <v>0</v>
      </c>
      <c r="G76" s="16">
        <v>0</v>
      </c>
      <c r="H76" s="1"/>
      <c r="I76" s="1"/>
      <c r="J76" s="1"/>
      <c r="K76" s="1"/>
    </row>
    <row r="77" spans="1:11" ht="14.1" customHeight="1">
      <c r="A77" s="1"/>
      <c r="B77" s="1"/>
      <c r="C77" s="15" t="s">
        <v>59</v>
      </c>
      <c r="D77" s="16">
        <v>0</v>
      </c>
      <c r="E77" s="16">
        <v>0</v>
      </c>
      <c r="F77" s="16">
        <v>0</v>
      </c>
      <c r="G77" s="16">
        <v>0</v>
      </c>
      <c r="H77" s="1"/>
      <c r="I77" s="1"/>
      <c r="J77" s="1"/>
      <c r="K77" s="1"/>
    </row>
    <row r="78" spans="1:11" ht="14.1" customHeight="1">
      <c r="A78" s="1"/>
      <c r="B78" s="1"/>
      <c r="C78" s="15" t="s">
        <v>60</v>
      </c>
      <c r="D78" s="16">
        <v>0</v>
      </c>
      <c r="E78" s="16">
        <v>0</v>
      </c>
      <c r="F78" s="16">
        <v>0</v>
      </c>
      <c r="G78" s="16">
        <v>0</v>
      </c>
      <c r="H78" s="1"/>
      <c r="I78" s="1"/>
      <c r="J78" s="1"/>
      <c r="K78" s="1"/>
    </row>
    <row r="79" spans="1:11" ht="14.1" customHeight="1">
      <c r="A79" s="1"/>
      <c r="B79" s="1"/>
      <c r="C79" s="15" t="s">
        <v>61</v>
      </c>
      <c r="D79" s="16">
        <v>0</v>
      </c>
      <c r="E79" s="16">
        <v>0</v>
      </c>
      <c r="F79" s="16">
        <v>0</v>
      </c>
      <c r="G79" s="16">
        <v>0</v>
      </c>
      <c r="H79" s="1"/>
      <c r="I79" s="1"/>
      <c r="J79" s="1"/>
      <c r="K79" s="1"/>
    </row>
    <row r="80" spans="1:11" ht="14.1" customHeight="1">
      <c r="A80" s="1"/>
      <c r="B80" s="1"/>
      <c r="C80" s="15" t="s">
        <v>64</v>
      </c>
      <c r="D80" s="16">
        <v>0</v>
      </c>
      <c r="E80" s="16">
        <v>0</v>
      </c>
      <c r="F80" s="16">
        <v>0</v>
      </c>
      <c r="G80" s="16">
        <v>0</v>
      </c>
      <c r="H80" s="1"/>
      <c r="I80" s="1"/>
      <c r="J80" s="1"/>
      <c r="K80" s="1"/>
    </row>
    <row r="81" spans="1:11" ht="14.1" customHeight="1">
      <c r="A81" s="1"/>
      <c r="B81" s="1"/>
      <c r="C81" s="15" t="s">
        <v>65</v>
      </c>
      <c r="D81" s="16">
        <v>0</v>
      </c>
      <c r="E81" s="16">
        <v>0</v>
      </c>
      <c r="F81" s="16">
        <v>0</v>
      </c>
      <c r="G81" s="16">
        <v>0</v>
      </c>
      <c r="H81" s="1"/>
      <c r="I81" s="1"/>
      <c r="J81" s="1"/>
      <c r="K81" s="1"/>
    </row>
    <row r="82" spans="1:11" ht="14.1" customHeight="1">
      <c r="A82" s="1"/>
      <c r="B82" s="1"/>
      <c r="C82" s="11" t="s">
        <v>25</v>
      </c>
      <c r="D82" s="16">
        <v>0</v>
      </c>
      <c r="E82" s="16">
        <v>1934500000</v>
      </c>
      <c r="F82" s="16">
        <v>1982607000</v>
      </c>
      <c r="G82" s="16">
        <v>1987607000</v>
      </c>
      <c r="H82" s="1"/>
      <c r="I82" s="1"/>
      <c r="J82" s="1"/>
      <c r="K82" s="1"/>
    </row>
    <row r="83" spans="1:11" ht="14.1" customHeight="1">
      <c r="A83" s="1"/>
      <c r="B83" s="1"/>
      <c r="C83" s="1874" t="s">
        <v>66</v>
      </c>
      <c r="D83" s="1875"/>
      <c r="E83" s="1875"/>
      <c r="F83" s="1875"/>
      <c r="G83" s="1875"/>
      <c r="H83" s="1"/>
      <c r="I83" s="1"/>
      <c r="J83" s="1"/>
      <c r="K83" s="1"/>
    </row>
    <row r="84" spans="1:11" ht="14.1" customHeight="1">
      <c r="A84" s="1"/>
      <c r="B84" s="1"/>
      <c r="C84" s="4" t="s">
        <v>67</v>
      </c>
      <c r="D84" s="1874" t="s">
        <v>68</v>
      </c>
      <c r="E84" s="1875"/>
      <c r="F84" s="1875"/>
      <c r="G84" s="1875"/>
      <c r="H84" s="1"/>
      <c r="I84" s="1"/>
      <c r="J84" s="1"/>
      <c r="K84" s="1"/>
    </row>
    <row r="85" spans="1:11" ht="14.1" customHeight="1">
      <c r="A85" s="1"/>
      <c r="B85" s="1"/>
      <c r="C85" s="5" t="s">
        <v>19</v>
      </c>
      <c r="D85" s="1868" t="s">
        <v>69</v>
      </c>
      <c r="E85" s="1869"/>
      <c r="F85" s="1869"/>
      <c r="G85" s="1869"/>
      <c r="H85" s="1"/>
      <c r="I85" s="1"/>
      <c r="J85" s="1"/>
      <c r="K85" s="1"/>
    </row>
    <row r="86" spans="1:11" ht="14.1" customHeight="1">
      <c r="A86" s="1"/>
      <c r="B86" s="1"/>
      <c r="C86" s="6" t="s">
        <v>20</v>
      </c>
      <c r="D86" s="1870" t="s">
        <v>70</v>
      </c>
      <c r="E86" s="1871"/>
      <c r="F86" s="1871"/>
      <c r="G86" s="1871"/>
      <c r="H86" s="1"/>
      <c r="I86" s="1"/>
      <c r="J86" s="1"/>
      <c r="K86" s="1"/>
    </row>
    <row r="87" spans="1:11" ht="14.1" customHeight="1">
      <c r="A87" s="1"/>
      <c r="B87" s="1"/>
      <c r="C87" s="6" t="s">
        <v>21</v>
      </c>
      <c r="D87" s="1870" t="s">
        <v>71</v>
      </c>
      <c r="E87" s="1871"/>
      <c r="F87" s="1871"/>
      <c r="G87" s="1871"/>
      <c r="H87" s="1"/>
      <c r="I87" s="1"/>
      <c r="J87" s="1"/>
      <c r="K87" s="1"/>
    </row>
    <row r="88" spans="1:11" ht="15" customHeight="1">
      <c r="A88" s="1"/>
      <c r="B88" s="1"/>
      <c r="C88" s="7"/>
      <c r="D88" s="8">
        <v>2023</v>
      </c>
      <c r="E88" s="8">
        <v>2024</v>
      </c>
      <c r="F88" s="8">
        <v>2025</v>
      </c>
      <c r="G88" s="8">
        <v>2026</v>
      </c>
      <c r="H88" s="1"/>
      <c r="I88" s="1"/>
      <c r="J88" s="1"/>
      <c r="K88" s="1"/>
    </row>
    <row r="89" spans="1:11" ht="15" customHeight="1">
      <c r="A89" s="1"/>
      <c r="B89" s="1"/>
      <c r="C89" s="9"/>
      <c r="D89" s="10" t="s">
        <v>22</v>
      </c>
      <c r="E89" s="10" t="s">
        <v>23</v>
      </c>
      <c r="F89" s="10" t="s">
        <v>23</v>
      </c>
      <c r="G89" s="10" t="s">
        <v>23</v>
      </c>
      <c r="H89" s="1"/>
      <c r="I89" s="1"/>
      <c r="J89" s="1"/>
      <c r="K89" s="1"/>
    </row>
    <row r="90" spans="1:11" ht="14.1" customHeight="1">
      <c r="A90" s="1"/>
      <c r="B90" s="1"/>
      <c r="C90" s="13" t="s">
        <v>33</v>
      </c>
      <c r="D90" s="14" t="s">
        <v>72</v>
      </c>
      <c r="E90" s="14" t="s">
        <v>73</v>
      </c>
      <c r="F90" s="14" t="s">
        <v>74</v>
      </c>
      <c r="G90" s="14" t="s">
        <v>74</v>
      </c>
      <c r="H90" s="1"/>
      <c r="I90" s="1"/>
      <c r="J90" s="1"/>
      <c r="K90" s="1"/>
    </row>
    <row r="91" spans="1:11" ht="14.1" customHeight="1">
      <c r="A91" s="1"/>
      <c r="B91" s="1"/>
      <c r="C91" s="13" t="s">
        <v>35</v>
      </c>
      <c r="D91" s="14" t="s">
        <v>75</v>
      </c>
      <c r="E91" s="14" t="s">
        <v>76</v>
      </c>
      <c r="F91" s="14" t="s">
        <v>77</v>
      </c>
      <c r="G91" s="14" t="s">
        <v>77</v>
      </c>
      <c r="H91" s="1"/>
      <c r="I91" s="1"/>
      <c r="J91" s="1"/>
      <c r="K91" s="1"/>
    </row>
    <row r="92" spans="1:11" ht="14.1" customHeight="1">
      <c r="A92" s="1"/>
      <c r="B92" s="1"/>
      <c r="C92" s="13" t="s">
        <v>40</v>
      </c>
      <c r="D92" s="14" t="s">
        <v>78</v>
      </c>
      <c r="E92" s="14" t="s">
        <v>79</v>
      </c>
      <c r="F92" s="14" t="s">
        <v>80</v>
      </c>
      <c r="G92" s="14" t="s">
        <v>80</v>
      </c>
      <c r="H92" s="1"/>
      <c r="I92" s="1"/>
      <c r="J92" s="1"/>
      <c r="K92" s="1"/>
    </row>
    <row r="93" spans="1:11" ht="14.1" customHeight="1">
      <c r="A93" s="1"/>
      <c r="B93" s="1"/>
      <c r="C93" s="13" t="s">
        <v>41</v>
      </c>
      <c r="D93" s="14" t="s">
        <v>18</v>
      </c>
      <c r="E93" s="14" t="s">
        <v>81</v>
      </c>
      <c r="F93" s="14" t="s">
        <v>82</v>
      </c>
      <c r="G93" s="14" t="s">
        <v>42</v>
      </c>
      <c r="H93" s="1"/>
      <c r="I93" s="1"/>
      <c r="J93" s="1"/>
      <c r="K93" s="1"/>
    </row>
    <row r="94" spans="1:11" ht="14.1" customHeight="1">
      <c r="A94" s="1"/>
      <c r="B94" s="1"/>
      <c r="C94" s="13" t="s">
        <v>43</v>
      </c>
      <c r="D94" s="14" t="s">
        <v>18</v>
      </c>
      <c r="E94" s="14" t="s">
        <v>83</v>
      </c>
      <c r="F94" s="14" t="s">
        <v>84</v>
      </c>
      <c r="G94" s="14" t="s">
        <v>42</v>
      </c>
      <c r="H94" s="1"/>
      <c r="I94" s="1"/>
      <c r="J94" s="1"/>
      <c r="K94" s="1"/>
    </row>
    <row r="95" spans="1:11" ht="14.1" customHeight="1">
      <c r="A95" s="1"/>
      <c r="B95" s="1"/>
      <c r="C95" s="13" t="s">
        <v>47</v>
      </c>
      <c r="D95" s="14" t="s">
        <v>18</v>
      </c>
      <c r="E95" s="14" t="s">
        <v>85</v>
      </c>
      <c r="F95" s="14" t="s">
        <v>86</v>
      </c>
      <c r="G95" s="14" t="s">
        <v>42</v>
      </c>
      <c r="H95" s="1"/>
      <c r="I95" s="1"/>
      <c r="J95" s="1"/>
      <c r="K95" s="1"/>
    </row>
    <row r="96" spans="1:11" ht="14.1" customHeight="1">
      <c r="A96" s="1"/>
      <c r="B96" s="1"/>
      <c r="C96" s="1872" t="s">
        <v>24</v>
      </c>
      <c r="D96" s="1873"/>
      <c r="E96" s="1873"/>
      <c r="F96" s="1873"/>
      <c r="G96" s="1873"/>
      <c r="H96" s="1"/>
      <c r="I96" s="1"/>
      <c r="J96" s="1"/>
      <c r="K96" s="1"/>
    </row>
    <row r="97" spans="1:11" ht="14.1" customHeight="1">
      <c r="A97" s="1"/>
      <c r="B97" s="1"/>
      <c r="C97" s="7"/>
      <c r="D97" s="8">
        <v>2023</v>
      </c>
      <c r="E97" s="8">
        <v>2024</v>
      </c>
      <c r="F97" s="8">
        <v>2025</v>
      </c>
      <c r="G97" s="8">
        <v>2026</v>
      </c>
      <c r="H97" s="1"/>
      <c r="I97" s="1"/>
      <c r="J97" s="1"/>
      <c r="K97" s="1"/>
    </row>
    <row r="98" spans="1:11" ht="14.1" customHeight="1">
      <c r="A98" s="1"/>
      <c r="B98" s="1"/>
      <c r="C98" s="9"/>
      <c r="D98" s="10" t="s">
        <v>22</v>
      </c>
      <c r="E98" s="10" t="s">
        <v>23</v>
      </c>
      <c r="F98" s="10" t="s">
        <v>23</v>
      </c>
      <c r="G98" s="10" t="s">
        <v>23</v>
      </c>
      <c r="H98" s="1"/>
      <c r="I98" s="1"/>
      <c r="J98" s="1"/>
      <c r="K98" s="1"/>
    </row>
    <row r="99" spans="1:11" ht="14.1" customHeight="1">
      <c r="A99" s="1"/>
      <c r="B99" s="1"/>
      <c r="C99" s="15" t="s">
        <v>48</v>
      </c>
      <c r="D99" s="16">
        <v>0</v>
      </c>
      <c r="E99" s="16">
        <v>0</v>
      </c>
      <c r="F99" s="16">
        <v>0</v>
      </c>
      <c r="G99" s="16">
        <v>0</v>
      </c>
      <c r="H99" s="1"/>
      <c r="I99" s="1"/>
      <c r="J99" s="1"/>
      <c r="K99" s="1"/>
    </row>
    <row r="100" spans="1:11" ht="14.1" customHeight="1">
      <c r="A100" s="1"/>
      <c r="B100" s="1"/>
      <c r="C100" s="15" t="s">
        <v>49</v>
      </c>
      <c r="D100" s="16">
        <v>0</v>
      </c>
      <c r="E100" s="16">
        <v>0</v>
      </c>
      <c r="F100" s="16">
        <v>0</v>
      </c>
      <c r="G100" s="16">
        <v>0</v>
      </c>
      <c r="H100" s="1"/>
      <c r="I100" s="1"/>
      <c r="J100" s="1"/>
      <c r="K100" s="1"/>
    </row>
    <row r="101" spans="1:11" ht="14.1" customHeight="1">
      <c r="A101" s="1"/>
      <c r="B101" s="1"/>
      <c r="C101" s="15" t="s">
        <v>50</v>
      </c>
      <c r="D101" s="16">
        <v>0</v>
      </c>
      <c r="E101" s="16">
        <v>0</v>
      </c>
      <c r="F101" s="16">
        <v>0</v>
      </c>
      <c r="G101" s="16">
        <v>0</v>
      </c>
      <c r="H101" s="1"/>
      <c r="I101" s="1"/>
      <c r="J101" s="1"/>
      <c r="K101" s="1"/>
    </row>
    <row r="102" spans="1:11" ht="14.1" customHeight="1">
      <c r="A102" s="1"/>
      <c r="B102" s="1"/>
      <c r="C102" s="15" t="s">
        <v>51</v>
      </c>
      <c r="D102" s="16">
        <v>0</v>
      </c>
      <c r="E102" s="16">
        <v>0</v>
      </c>
      <c r="F102" s="16">
        <v>0</v>
      </c>
      <c r="G102" s="16">
        <v>0</v>
      </c>
      <c r="H102" s="1"/>
      <c r="I102" s="1"/>
      <c r="J102" s="1"/>
      <c r="K102" s="1"/>
    </row>
    <row r="103" spans="1:11" ht="14.1" customHeight="1">
      <c r="A103" s="1"/>
      <c r="B103" s="1"/>
      <c r="C103" s="15" t="s">
        <v>49</v>
      </c>
      <c r="D103" s="16">
        <v>0</v>
      </c>
      <c r="E103" s="16">
        <v>0</v>
      </c>
      <c r="F103" s="16">
        <v>0</v>
      </c>
      <c r="G103" s="16">
        <v>0</v>
      </c>
      <c r="H103" s="1"/>
      <c r="I103" s="1"/>
      <c r="J103" s="1"/>
      <c r="K103" s="1"/>
    </row>
    <row r="104" spans="1:11" ht="14.1" customHeight="1">
      <c r="A104" s="1"/>
      <c r="B104" s="1"/>
      <c r="C104" s="15" t="s">
        <v>50</v>
      </c>
      <c r="D104" s="16">
        <v>0</v>
      </c>
      <c r="E104" s="16">
        <v>0</v>
      </c>
      <c r="F104" s="16">
        <v>0</v>
      </c>
      <c r="G104" s="16">
        <v>0</v>
      </c>
      <c r="H104" s="1"/>
      <c r="I104" s="1"/>
      <c r="J104" s="1"/>
      <c r="K104" s="1"/>
    </row>
    <row r="105" spans="1:11" ht="14.1" customHeight="1">
      <c r="A105" s="1"/>
      <c r="B105" s="1"/>
      <c r="C105" s="15" t="s">
        <v>52</v>
      </c>
      <c r="D105" s="16">
        <v>0</v>
      </c>
      <c r="E105" s="16">
        <v>0</v>
      </c>
      <c r="F105" s="16">
        <v>0</v>
      </c>
      <c r="G105" s="16">
        <v>0</v>
      </c>
      <c r="H105" s="1"/>
      <c r="I105" s="1"/>
      <c r="J105" s="1"/>
      <c r="K105" s="1"/>
    </row>
    <row r="106" spans="1:11" ht="14.1" customHeight="1">
      <c r="A106" s="1"/>
      <c r="B106" s="1"/>
      <c r="C106" s="15" t="s">
        <v>49</v>
      </c>
      <c r="D106" s="16">
        <v>0</v>
      </c>
      <c r="E106" s="16">
        <v>0</v>
      </c>
      <c r="F106" s="16">
        <v>0</v>
      </c>
      <c r="G106" s="16">
        <v>0</v>
      </c>
      <c r="H106" s="1"/>
      <c r="I106" s="1"/>
      <c r="J106" s="1"/>
      <c r="K106" s="1"/>
    </row>
    <row r="107" spans="1:11" ht="14.1" customHeight="1">
      <c r="A107" s="1"/>
      <c r="B107" s="1"/>
      <c r="C107" s="15" t="s">
        <v>50</v>
      </c>
      <c r="D107" s="16">
        <v>0</v>
      </c>
      <c r="E107" s="16">
        <v>0</v>
      </c>
      <c r="F107" s="16">
        <v>0</v>
      </c>
      <c r="G107" s="16">
        <v>0</v>
      </c>
      <c r="H107" s="1"/>
      <c r="I107" s="1"/>
      <c r="J107" s="1"/>
      <c r="K107" s="1"/>
    </row>
    <row r="108" spans="1:11" ht="14.1" customHeight="1">
      <c r="A108" s="1"/>
      <c r="B108" s="1"/>
      <c r="C108" s="15" t="s">
        <v>53</v>
      </c>
      <c r="D108" s="16">
        <v>0</v>
      </c>
      <c r="E108" s="16">
        <v>0</v>
      </c>
      <c r="F108" s="16">
        <v>0</v>
      </c>
      <c r="G108" s="16">
        <v>0</v>
      </c>
      <c r="H108" s="1"/>
      <c r="I108" s="1"/>
      <c r="J108" s="1"/>
      <c r="K108" s="1"/>
    </row>
    <row r="109" spans="1:11" ht="14.1" customHeight="1">
      <c r="A109" s="1"/>
      <c r="B109" s="1"/>
      <c r="C109" s="15" t="s">
        <v>49</v>
      </c>
      <c r="D109" s="16">
        <v>0</v>
      </c>
      <c r="E109" s="16">
        <v>0</v>
      </c>
      <c r="F109" s="16">
        <v>0</v>
      </c>
      <c r="G109" s="16">
        <v>0</v>
      </c>
      <c r="H109" s="1"/>
      <c r="I109" s="1"/>
      <c r="J109" s="1"/>
      <c r="K109" s="1"/>
    </row>
    <row r="110" spans="1:11" ht="14.1" customHeight="1">
      <c r="A110" s="1"/>
      <c r="B110" s="1"/>
      <c r="C110" s="15" t="s">
        <v>50</v>
      </c>
      <c r="D110" s="16">
        <v>0</v>
      </c>
      <c r="E110" s="16">
        <v>0</v>
      </c>
      <c r="F110" s="16">
        <v>0</v>
      </c>
      <c r="G110" s="16">
        <v>0</v>
      </c>
      <c r="H110" s="1"/>
      <c r="I110" s="1"/>
      <c r="J110" s="1"/>
      <c r="K110" s="1"/>
    </row>
    <row r="111" spans="1:11" ht="14.1" customHeight="1">
      <c r="A111" s="1"/>
      <c r="B111" s="1"/>
      <c r="C111" s="15" t="s">
        <v>54</v>
      </c>
      <c r="D111" s="16">
        <v>0</v>
      </c>
      <c r="E111" s="16">
        <v>0</v>
      </c>
      <c r="F111" s="16">
        <v>0</v>
      </c>
      <c r="G111" s="16">
        <v>0</v>
      </c>
      <c r="H111" s="1"/>
      <c r="I111" s="1"/>
      <c r="J111" s="1"/>
      <c r="K111" s="1"/>
    </row>
    <row r="112" spans="1:11" ht="14.1" customHeight="1">
      <c r="A112" s="1"/>
      <c r="B112" s="1"/>
      <c r="C112" s="15" t="s">
        <v>49</v>
      </c>
      <c r="D112" s="16">
        <v>0</v>
      </c>
      <c r="E112" s="16">
        <v>0</v>
      </c>
      <c r="F112" s="16">
        <v>0</v>
      </c>
      <c r="G112" s="16">
        <v>0</v>
      </c>
      <c r="H112" s="1"/>
      <c r="I112" s="1"/>
      <c r="J112" s="1"/>
      <c r="K112" s="1"/>
    </row>
    <row r="113" spans="1:11" ht="14.1" customHeight="1">
      <c r="A113" s="1"/>
      <c r="B113" s="1"/>
      <c r="C113" s="15" t="s">
        <v>50</v>
      </c>
      <c r="D113" s="16">
        <v>0</v>
      </c>
      <c r="E113" s="16">
        <v>0</v>
      </c>
      <c r="F113" s="16">
        <v>0</v>
      </c>
      <c r="G113" s="16">
        <v>0</v>
      </c>
      <c r="H113" s="1"/>
      <c r="I113" s="1"/>
      <c r="J113" s="1"/>
      <c r="K113" s="1"/>
    </row>
    <row r="114" spans="1:11" ht="14.1" customHeight="1">
      <c r="A114" s="1"/>
      <c r="B114" s="1"/>
      <c r="C114" s="15" t="s">
        <v>55</v>
      </c>
      <c r="D114" s="16">
        <v>0</v>
      </c>
      <c r="E114" s="16">
        <v>0</v>
      </c>
      <c r="F114" s="16">
        <v>0</v>
      </c>
      <c r="G114" s="16">
        <v>0</v>
      </c>
      <c r="H114" s="1"/>
      <c r="I114" s="1"/>
      <c r="J114" s="1"/>
      <c r="K114" s="1"/>
    </row>
    <row r="115" spans="1:11" ht="14.1" customHeight="1">
      <c r="A115" s="1"/>
      <c r="B115" s="1"/>
      <c r="C115" s="15" t="s">
        <v>49</v>
      </c>
      <c r="D115" s="16">
        <v>0</v>
      </c>
      <c r="E115" s="16">
        <v>0</v>
      </c>
      <c r="F115" s="16">
        <v>0</v>
      </c>
      <c r="G115" s="16">
        <v>0</v>
      </c>
      <c r="H115" s="1"/>
      <c r="I115" s="1"/>
      <c r="J115" s="1"/>
      <c r="K115" s="1"/>
    </row>
    <row r="116" spans="1:11" ht="14.1" customHeight="1">
      <c r="A116" s="1"/>
      <c r="B116" s="1"/>
      <c r="C116" s="15" t="s">
        <v>50</v>
      </c>
      <c r="D116" s="16">
        <v>0</v>
      </c>
      <c r="E116" s="16">
        <v>0</v>
      </c>
      <c r="F116" s="16">
        <v>0</v>
      </c>
      <c r="G116" s="16">
        <v>0</v>
      </c>
      <c r="H116" s="1"/>
      <c r="I116" s="1"/>
      <c r="J116" s="1"/>
      <c r="K116" s="1"/>
    </row>
    <row r="117" spans="1:11" ht="14.1" customHeight="1">
      <c r="A117" s="1"/>
      <c r="B117" s="1"/>
      <c r="C117" s="15" t="s">
        <v>56</v>
      </c>
      <c r="D117" s="16">
        <v>0</v>
      </c>
      <c r="E117" s="16">
        <v>0</v>
      </c>
      <c r="F117" s="16">
        <v>0</v>
      </c>
      <c r="G117" s="16">
        <v>0</v>
      </c>
      <c r="H117" s="1"/>
      <c r="I117" s="1"/>
      <c r="J117" s="1"/>
      <c r="K117" s="1"/>
    </row>
    <row r="118" spans="1:11" ht="14.1" customHeight="1">
      <c r="A118" s="1"/>
      <c r="B118" s="1"/>
      <c r="C118" s="15" t="s">
        <v>49</v>
      </c>
      <c r="D118" s="16">
        <v>0</v>
      </c>
      <c r="E118" s="16">
        <v>0</v>
      </c>
      <c r="F118" s="16">
        <v>0</v>
      </c>
      <c r="G118" s="16">
        <v>0</v>
      </c>
      <c r="H118" s="1"/>
      <c r="I118" s="1"/>
      <c r="J118" s="1"/>
      <c r="K118" s="1"/>
    </row>
    <row r="119" spans="1:11" ht="14.1" customHeight="1">
      <c r="A119" s="1"/>
      <c r="B119" s="1"/>
      <c r="C119" s="15" t="s">
        <v>50</v>
      </c>
      <c r="D119" s="16">
        <v>0</v>
      </c>
      <c r="E119" s="16">
        <v>0</v>
      </c>
      <c r="F119" s="16">
        <v>0</v>
      </c>
      <c r="G119" s="16">
        <v>0</v>
      </c>
      <c r="H119" s="1"/>
      <c r="I119" s="1"/>
      <c r="J119" s="1"/>
      <c r="K119" s="1"/>
    </row>
    <row r="120" spans="1:11" ht="14.1" customHeight="1">
      <c r="A120" s="1"/>
      <c r="B120" s="1"/>
      <c r="C120" s="15" t="s">
        <v>57</v>
      </c>
      <c r="D120" s="16">
        <v>0</v>
      </c>
      <c r="E120" s="16">
        <v>0</v>
      </c>
      <c r="F120" s="16">
        <v>0</v>
      </c>
      <c r="G120" s="16">
        <v>0</v>
      </c>
      <c r="H120" s="1"/>
      <c r="I120" s="1"/>
      <c r="J120" s="1"/>
      <c r="K120" s="1"/>
    </row>
    <row r="121" spans="1:11" ht="14.1" customHeight="1">
      <c r="A121" s="1"/>
      <c r="B121" s="1"/>
      <c r="C121" s="15" t="s">
        <v>49</v>
      </c>
      <c r="D121" s="16">
        <v>0</v>
      </c>
      <c r="E121" s="16">
        <v>0</v>
      </c>
      <c r="F121" s="16">
        <v>0</v>
      </c>
      <c r="G121" s="16">
        <v>0</v>
      </c>
      <c r="H121" s="1"/>
      <c r="I121" s="1"/>
      <c r="J121" s="1"/>
      <c r="K121" s="1"/>
    </row>
    <row r="122" spans="1:11" ht="14.1" customHeight="1">
      <c r="A122" s="1"/>
      <c r="B122" s="1"/>
      <c r="C122" s="15" t="s">
        <v>58</v>
      </c>
      <c r="D122" s="16">
        <v>0</v>
      </c>
      <c r="E122" s="16">
        <v>0</v>
      </c>
      <c r="F122" s="16">
        <v>0</v>
      </c>
      <c r="G122" s="16">
        <v>0</v>
      </c>
      <c r="H122" s="1"/>
      <c r="I122" s="1"/>
      <c r="J122" s="1"/>
      <c r="K122" s="1"/>
    </row>
    <row r="123" spans="1:11" ht="14.1" customHeight="1">
      <c r="A123" s="1"/>
      <c r="B123" s="1"/>
      <c r="C123" s="15" t="s">
        <v>59</v>
      </c>
      <c r="D123" s="16">
        <v>0</v>
      </c>
      <c r="E123" s="16">
        <v>0</v>
      </c>
      <c r="F123" s="16">
        <v>0</v>
      </c>
      <c r="G123" s="16">
        <v>0</v>
      </c>
      <c r="H123" s="1"/>
      <c r="I123" s="1"/>
      <c r="J123" s="1"/>
      <c r="K123" s="1"/>
    </row>
    <row r="124" spans="1:11" ht="14.1" customHeight="1">
      <c r="A124" s="1"/>
      <c r="B124" s="1"/>
      <c r="C124" s="15" t="s">
        <v>60</v>
      </c>
      <c r="D124" s="16">
        <v>0</v>
      </c>
      <c r="E124" s="16">
        <v>0</v>
      </c>
      <c r="F124" s="16">
        <v>0</v>
      </c>
      <c r="G124" s="16">
        <v>0</v>
      </c>
      <c r="H124" s="1"/>
      <c r="I124" s="1"/>
      <c r="J124" s="1"/>
      <c r="K124" s="1"/>
    </row>
    <row r="125" spans="1:11" ht="14.1" customHeight="1">
      <c r="A125" s="1"/>
      <c r="B125" s="1"/>
      <c r="C125" s="15" t="s">
        <v>61</v>
      </c>
      <c r="D125" s="16">
        <v>0</v>
      </c>
      <c r="E125" s="16">
        <v>0</v>
      </c>
      <c r="F125" s="16">
        <v>0</v>
      </c>
      <c r="G125" s="16">
        <v>0</v>
      </c>
      <c r="H125" s="1"/>
      <c r="I125" s="1"/>
      <c r="J125" s="1"/>
      <c r="K125" s="1"/>
    </row>
    <row r="126" spans="1:11" ht="14.1" customHeight="1">
      <c r="A126" s="1"/>
      <c r="B126" s="1"/>
      <c r="C126" s="15" t="s">
        <v>62</v>
      </c>
      <c r="D126" s="16">
        <v>0</v>
      </c>
      <c r="E126" s="16">
        <v>1185000</v>
      </c>
      <c r="F126" s="16">
        <v>1369000</v>
      </c>
      <c r="G126" s="16">
        <v>1369000</v>
      </c>
      <c r="H126" s="1"/>
      <c r="I126" s="1"/>
      <c r="J126" s="1"/>
      <c r="K126" s="1"/>
    </row>
    <row r="127" spans="1:11" ht="14.1" customHeight="1">
      <c r="A127" s="1"/>
      <c r="B127" s="1"/>
      <c r="C127" s="15" t="s">
        <v>49</v>
      </c>
      <c r="D127" s="16">
        <v>0</v>
      </c>
      <c r="E127" s="16">
        <v>1185000</v>
      </c>
      <c r="F127" s="16">
        <v>1369000</v>
      </c>
      <c r="G127" s="16">
        <v>1369000</v>
      </c>
      <c r="H127" s="1"/>
      <c r="I127" s="1"/>
      <c r="J127" s="1"/>
      <c r="K127" s="1"/>
    </row>
    <row r="128" spans="1:11" ht="14.1" customHeight="1">
      <c r="A128" s="1"/>
      <c r="B128" s="1"/>
      <c r="C128" s="15" t="s">
        <v>58</v>
      </c>
      <c r="D128" s="16">
        <v>0</v>
      </c>
      <c r="E128" s="16">
        <v>0</v>
      </c>
      <c r="F128" s="16">
        <v>0</v>
      </c>
      <c r="G128" s="16">
        <v>0</v>
      </c>
      <c r="H128" s="1"/>
      <c r="I128" s="1"/>
      <c r="J128" s="1"/>
      <c r="K128" s="1"/>
    </row>
    <row r="129" spans="1:11" ht="14.1" customHeight="1">
      <c r="A129" s="1"/>
      <c r="B129" s="1"/>
      <c r="C129" s="15" t="s">
        <v>59</v>
      </c>
      <c r="D129" s="16">
        <v>0</v>
      </c>
      <c r="E129" s="16">
        <v>0</v>
      </c>
      <c r="F129" s="16">
        <v>0</v>
      </c>
      <c r="G129" s="16">
        <v>0</v>
      </c>
      <c r="H129" s="1"/>
      <c r="I129" s="1"/>
      <c r="J129" s="1"/>
      <c r="K129" s="1"/>
    </row>
    <row r="130" spans="1:11" ht="14.1" customHeight="1">
      <c r="A130" s="1"/>
      <c r="B130" s="1"/>
      <c r="C130" s="15" t="s">
        <v>60</v>
      </c>
      <c r="D130" s="16">
        <v>0</v>
      </c>
      <c r="E130" s="16">
        <v>0</v>
      </c>
      <c r="F130" s="16">
        <v>0</v>
      </c>
      <c r="G130" s="16">
        <v>0</v>
      </c>
      <c r="H130" s="1"/>
      <c r="I130" s="1"/>
      <c r="J130" s="1"/>
      <c r="K130" s="1"/>
    </row>
    <row r="131" spans="1:11" ht="14.1" customHeight="1">
      <c r="A131" s="1"/>
      <c r="B131" s="1"/>
      <c r="C131" s="15" t="s">
        <v>61</v>
      </c>
      <c r="D131" s="16">
        <v>0</v>
      </c>
      <c r="E131" s="16">
        <v>0</v>
      </c>
      <c r="F131" s="16">
        <v>0</v>
      </c>
      <c r="G131" s="16">
        <v>0</v>
      </c>
      <c r="H131" s="1"/>
      <c r="I131" s="1"/>
      <c r="J131" s="1"/>
      <c r="K131" s="1"/>
    </row>
    <row r="132" spans="1:11" ht="14.1" customHeight="1">
      <c r="A132" s="1"/>
      <c r="B132" s="1"/>
      <c r="C132" s="15" t="s">
        <v>63</v>
      </c>
      <c r="D132" s="16">
        <v>0</v>
      </c>
      <c r="E132" s="16">
        <v>0</v>
      </c>
      <c r="F132" s="16">
        <v>0</v>
      </c>
      <c r="G132" s="16">
        <v>0</v>
      </c>
      <c r="H132" s="1"/>
      <c r="I132" s="1"/>
      <c r="J132" s="1"/>
      <c r="K132" s="1"/>
    </row>
    <row r="133" spans="1:11" ht="14.1" customHeight="1">
      <c r="A133" s="1"/>
      <c r="B133" s="1"/>
      <c r="C133" s="15" t="s">
        <v>49</v>
      </c>
      <c r="D133" s="16">
        <v>0</v>
      </c>
      <c r="E133" s="16">
        <v>0</v>
      </c>
      <c r="F133" s="16">
        <v>0</v>
      </c>
      <c r="G133" s="16">
        <v>0</v>
      </c>
      <c r="H133" s="1"/>
      <c r="I133" s="1"/>
      <c r="J133" s="1"/>
      <c r="K133" s="1"/>
    </row>
    <row r="134" spans="1:11" ht="14.1" customHeight="1">
      <c r="A134" s="1"/>
      <c r="B134" s="1"/>
      <c r="C134" s="15" t="s">
        <v>58</v>
      </c>
      <c r="D134" s="16">
        <v>0</v>
      </c>
      <c r="E134" s="16">
        <v>0</v>
      </c>
      <c r="F134" s="16">
        <v>0</v>
      </c>
      <c r="G134" s="16">
        <v>0</v>
      </c>
      <c r="H134" s="1"/>
      <c r="I134" s="1"/>
      <c r="J134" s="1"/>
      <c r="K134" s="1"/>
    </row>
    <row r="135" spans="1:11" ht="14.1" customHeight="1">
      <c r="A135" s="1"/>
      <c r="B135" s="1"/>
      <c r="C135" s="15" t="s">
        <v>59</v>
      </c>
      <c r="D135" s="16">
        <v>0</v>
      </c>
      <c r="E135" s="16">
        <v>0</v>
      </c>
      <c r="F135" s="16">
        <v>0</v>
      </c>
      <c r="G135" s="16">
        <v>0</v>
      </c>
      <c r="H135" s="1"/>
      <c r="I135" s="1"/>
      <c r="J135" s="1"/>
      <c r="K135" s="1"/>
    </row>
    <row r="136" spans="1:11" ht="14.1" customHeight="1">
      <c r="A136" s="1"/>
      <c r="B136" s="1"/>
      <c r="C136" s="15" t="s">
        <v>60</v>
      </c>
      <c r="D136" s="16">
        <v>0</v>
      </c>
      <c r="E136" s="16">
        <v>0</v>
      </c>
      <c r="F136" s="16">
        <v>0</v>
      </c>
      <c r="G136" s="16">
        <v>0</v>
      </c>
      <c r="H136" s="1"/>
      <c r="I136" s="1"/>
      <c r="J136" s="1"/>
      <c r="K136" s="1"/>
    </row>
    <row r="137" spans="1:11" ht="14.1" customHeight="1">
      <c r="A137" s="1"/>
      <c r="B137" s="1"/>
      <c r="C137" s="15" t="s">
        <v>61</v>
      </c>
      <c r="D137" s="16">
        <v>0</v>
      </c>
      <c r="E137" s="16">
        <v>0</v>
      </c>
      <c r="F137" s="16">
        <v>0</v>
      </c>
      <c r="G137" s="16">
        <v>0</v>
      </c>
      <c r="H137" s="1"/>
      <c r="I137" s="1"/>
      <c r="J137" s="1"/>
      <c r="K137" s="1"/>
    </row>
    <row r="138" spans="1:11" ht="14.1" customHeight="1">
      <c r="A138" s="1"/>
      <c r="B138" s="1"/>
      <c r="C138" s="15" t="s">
        <v>64</v>
      </c>
      <c r="D138" s="16">
        <v>0</v>
      </c>
      <c r="E138" s="16">
        <v>0</v>
      </c>
      <c r="F138" s="16">
        <v>0</v>
      </c>
      <c r="G138" s="16">
        <v>0</v>
      </c>
      <c r="H138" s="1"/>
      <c r="I138" s="1"/>
      <c r="J138" s="1"/>
      <c r="K138" s="1"/>
    </row>
    <row r="139" spans="1:11" ht="14.1" customHeight="1">
      <c r="A139" s="1"/>
      <c r="B139" s="1"/>
      <c r="C139" s="15" t="s">
        <v>65</v>
      </c>
      <c r="D139" s="16">
        <v>0</v>
      </c>
      <c r="E139" s="16">
        <v>0</v>
      </c>
      <c r="F139" s="16">
        <v>0</v>
      </c>
      <c r="G139" s="16">
        <v>0</v>
      </c>
      <c r="H139" s="1"/>
      <c r="I139" s="1"/>
      <c r="J139" s="1"/>
      <c r="K139" s="1"/>
    </row>
    <row r="140" spans="1:11" ht="14.1" customHeight="1">
      <c r="A140" s="1"/>
      <c r="B140" s="1"/>
      <c r="C140" s="11" t="s">
        <v>25</v>
      </c>
      <c r="D140" s="16">
        <v>0</v>
      </c>
      <c r="E140" s="16">
        <v>1185000</v>
      </c>
      <c r="F140" s="16">
        <v>1369000</v>
      </c>
      <c r="G140" s="16">
        <v>1369000</v>
      </c>
      <c r="H140" s="1"/>
      <c r="I140" s="1"/>
      <c r="J140" s="1"/>
      <c r="K140" s="1"/>
    </row>
    <row r="141" spans="1:11" ht="18" customHeight="1">
      <c r="A141" s="1"/>
      <c r="B141" s="1"/>
      <c r="C141" s="5" t="s">
        <v>19</v>
      </c>
      <c r="D141" s="1868" t="s">
        <v>87</v>
      </c>
      <c r="E141" s="1869"/>
      <c r="F141" s="1869"/>
      <c r="G141" s="1869"/>
      <c r="H141" s="1"/>
      <c r="I141" s="1"/>
      <c r="J141" s="1"/>
      <c r="K141" s="1"/>
    </row>
    <row r="142" spans="1:11" ht="18" customHeight="1">
      <c r="A142" s="1"/>
      <c r="B142" s="1"/>
      <c r="C142" s="6" t="s">
        <v>20</v>
      </c>
      <c r="D142" s="1870" t="s">
        <v>88</v>
      </c>
      <c r="E142" s="1871"/>
      <c r="F142" s="1871"/>
      <c r="G142" s="1871"/>
      <c r="H142" s="1"/>
      <c r="I142" s="1"/>
      <c r="J142" s="1"/>
      <c r="K142" s="1"/>
    </row>
    <row r="143" spans="1:11" ht="18" customHeight="1">
      <c r="A143" s="1"/>
      <c r="B143" s="1"/>
      <c r="C143" s="6" t="s">
        <v>21</v>
      </c>
      <c r="D143" s="1870" t="s">
        <v>89</v>
      </c>
      <c r="E143" s="1871"/>
      <c r="F143" s="1871"/>
      <c r="G143" s="1871"/>
      <c r="H143" s="1"/>
      <c r="I143" s="1"/>
      <c r="J143" s="1"/>
      <c r="K143" s="1"/>
    </row>
    <row r="144" spans="1:11" ht="15" customHeight="1">
      <c r="A144" s="1"/>
      <c r="B144" s="1"/>
      <c r="C144" s="7"/>
      <c r="D144" s="8">
        <v>2023</v>
      </c>
      <c r="E144" s="8">
        <v>2024</v>
      </c>
      <c r="F144" s="8">
        <v>2025</v>
      </c>
      <c r="G144" s="8">
        <v>2026</v>
      </c>
      <c r="H144" s="1"/>
      <c r="I144" s="1"/>
      <c r="J144" s="1"/>
      <c r="K144" s="1"/>
    </row>
    <row r="145" spans="1:11" ht="15" customHeight="1">
      <c r="A145" s="1"/>
      <c r="B145" s="1"/>
      <c r="C145" s="9"/>
      <c r="D145" s="10" t="s">
        <v>22</v>
      </c>
      <c r="E145" s="10" t="s">
        <v>23</v>
      </c>
      <c r="F145" s="10" t="s">
        <v>23</v>
      </c>
      <c r="G145" s="10" t="s">
        <v>23</v>
      </c>
      <c r="H145" s="1"/>
      <c r="I145" s="1"/>
      <c r="J145" s="1"/>
      <c r="K145" s="1"/>
    </row>
    <row r="146" spans="1:11" ht="14.1" customHeight="1">
      <c r="A146" s="1"/>
      <c r="B146" s="1"/>
      <c r="C146" s="13" t="s">
        <v>33</v>
      </c>
      <c r="D146" s="14" t="s">
        <v>90</v>
      </c>
      <c r="E146" s="14" t="s">
        <v>91</v>
      </c>
      <c r="F146" s="14" t="s">
        <v>92</v>
      </c>
      <c r="G146" s="14" t="s">
        <v>93</v>
      </c>
      <c r="H146" s="1"/>
      <c r="I146" s="1"/>
      <c r="J146" s="1"/>
      <c r="K146" s="1"/>
    </row>
    <row r="147" spans="1:11" ht="14.1" customHeight="1">
      <c r="A147" s="1"/>
      <c r="B147" s="1"/>
      <c r="C147" s="13" t="s">
        <v>35</v>
      </c>
      <c r="D147" s="14" t="s">
        <v>94</v>
      </c>
      <c r="E147" s="14" t="s">
        <v>95</v>
      </c>
      <c r="F147" s="14" t="s">
        <v>96</v>
      </c>
      <c r="G147" s="14" t="s">
        <v>97</v>
      </c>
      <c r="H147" s="1"/>
      <c r="I147" s="1"/>
      <c r="J147" s="1"/>
      <c r="K147" s="1"/>
    </row>
    <row r="148" spans="1:11" ht="14.1" customHeight="1">
      <c r="A148" s="1"/>
      <c r="B148" s="1"/>
      <c r="C148" s="13" t="s">
        <v>40</v>
      </c>
      <c r="D148" s="14" t="s">
        <v>98</v>
      </c>
      <c r="E148" s="14" t="s">
        <v>99</v>
      </c>
      <c r="F148" s="14" t="s">
        <v>100</v>
      </c>
      <c r="G148" s="14" t="s">
        <v>101</v>
      </c>
      <c r="H148" s="1"/>
      <c r="I148" s="1"/>
      <c r="J148" s="1"/>
      <c r="K148" s="1"/>
    </row>
    <row r="149" spans="1:11" ht="14.1" customHeight="1">
      <c r="A149" s="1"/>
      <c r="B149" s="1"/>
      <c r="C149" s="13" t="s">
        <v>41</v>
      </c>
      <c r="D149" s="14" t="s">
        <v>18</v>
      </c>
      <c r="E149" s="14" t="s">
        <v>102</v>
      </c>
      <c r="F149" s="14" t="s">
        <v>103</v>
      </c>
      <c r="G149" s="14" t="s">
        <v>104</v>
      </c>
      <c r="H149" s="1"/>
      <c r="I149" s="1"/>
      <c r="J149" s="1"/>
      <c r="K149" s="1"/>
    </row>
    <row r="150" spans="1:11" ht="14.1" customHeight="1">
      <c r="A150" s="1"/>
      <c r="B150" s="1"/>
      <c r="C150" s="13" t="s">
        <v>43</v>
      </c>
      <c r="D150" s="14" t="s">
        <v>18</v>
      </c>
      <c r="E150" s="14" t="s">
        <v>105</v>
      </c>
      <c r="F150" s="14" t="s">
        <v>106</v>
      </c>
      <c r="G150" s="14" t="s">
        <v>107</v>
      </c>
      <c r="H150" s="1"/>
      <c r="I150" s="1"/>
      <c r="J150" s="1"/>
      <c r="K150" s="1"/>
    </row>
    <row r="151" spans="1:11" ht="14.1" customHeight="1">
      <c r="A151" s="1"/>
      <c r="B151" s="1"/>
      <c r="C151" s="13" t="s">
        <v>47</v>
      </c>
      <c r="D151" s="14" t="s">
        <v>18</v>
      </c>
      <c r="E151" s="14" t="s">
        <v>108</v>
      </c>
      <c r="F151" s="14" t="s">
        <v>109</v>
      </c>
      <c r="G151" s="14" t="s">
        <v>110</v>
      </c>
      <c r="H151" s="1"/>
      <c r="I151" s="1"/>
      <c r="J151" s="1"/>
      <c r="K151" s="1"/>
    </row>
    <row r="152" spans="1:11" ht="14.1" customHeight="1">
      <c r="A152" s="1"/>
      <c r="B152" s="1"/>
      <c r="C152" s="1872" t="s">
        <v>24</v>
      </c>
      <c r="D152" s="1873"/>
      <c r="E152" s="1873"/>
      <c r="F152" s="1873"/>
      <c r="G152" s="1873"/>
      <c r="H152" s="1"/>
      <c r="I152" s="1"/>
      <c r="J152" s="1"/>
      <c r="K152" s="1"/>
    </row>
    <row r="153" spans="1:11" ht="14.1" customHeight="1">
      <c r="A153" s="1"/>
      <c r="B153" s="1"/>
      <c r="C153" s="7"/>
      <c r="D153" s="8">
        <v>2023</v>
      </c>
      <c r="E153" s="8">
        <v>2024</v>
      </c>
      <c r="F153" s="8">
        <v>2025</v>
      </c>
      <c r="G153" s="8">
        <v>2026</v>
      </c>
      <c r="H153" s="1"/>
      <c r="I153" s="1"/>
      <c r="J153" s="1"/>
      <c r="K153" s="1"/>
    </row>
    <row r="154" spans="1:11" ht="14.1" customHeight="1">
      <c r="A154" s="1"/>
      <c r="B154" s="1"/>
      <c r="C154" s="9"/>
      <c r="D154" s="10" t="s">
        <v>22</v>
      </c>
      <c r="E154" s="10" t="s">
        <v>23</v>
      </c>
      <c r="F154" s="10" t="s">
        <v>23</v>
      </c>
      <c r="G154" s="10" t="s">
        <v>23</v>
      </c>
      <c r="H154" s="1"/>
      <c r="I154" s="1"/>
      <c r="J154" s="1"/>
      <c r="K154" s="1"/>
    </row>
    <row r="155" spans="1:11" ht="14.1" customHeight="1">
      <c r="A155" s="1"/>
      <c r="B155" s="1"/>
      <c r="C155" s="15" t="s">
        <v>48</v>
      </c>
      <c r="D155" s="16">
        <v>0</v>
      </c>
      <c r="E155" s="16">
        <v>0</v>
      </c>
      <c r="F155" s="16">
        <v>0</v>
      </c>
      <c r="G155" s="16">
        <v>0</v>
      </c>
      <c r="H155" s="1"/>
      <c r="I155" s="1"/>
      <c r="J155" s="1"/>
      <c r="K155" s="1"/>
    </row>
    <row r="156" spans="1:11" ht="14.1" customHeight="1">
      <c r="A156" s="1"/>
      <c r="B156" s="1"/>
      <c r="C156" s="15" t="s">
        <v>49</v>
      </c>
      <c r="D156" s="16">
        <v>0</v>
      </c>
      <c r="E156" s="16">
        <v>0</v>
      </c>
      <c r="F156" s="16">
        <v>0</v>
      </c>
      <c r="G156" s="16">
        <v>0</v>
      </c>
      <c r="H156" s="1"/>
      <c r="I156" s="1"/>
      <c r="J156" s="1"/>
      <c r="K156" s="1"/>
    </row>
    <row r="157" spans="1:11" ht="14.1" customHeight="1">
      <c r="A157" s="1"/>
      <c r="B157" s="1"/>
      <c r="C157" s="15" t="s">
        <v>50</v>
      </c>
      <c r="D157" s="16">
        <v>0</v>
      </c>
      <c r="E157" s="16">
        <v>0</v>
      </c>
      <c r="F157" s="16">
        <v>0</v>
      </c>
      <c r="G157" s="16">
        <v>0</v>
      </c>
      <c r="H157" s="1"/>
      <c r="I157" s="1"/>
      <c r="J157" s="1"/>
      <c r="K157" s="1"/>
    </row>
    <row r="158" spans="1:11" ht="14.1" customHeight="1">
      <c r="A158" s="1"/>
      <c r="B158" s="1"/>
      <c r="C158" s="15" t="s">
        <v>51</v>
      </c>
      <c r="D158" s="16">
        <v>0</v>
      </c>
      <c r="E158" s="16">
        <v>0</v>
      </c>
      <c r="F158" s="16">
        <v>0</v>
      </c>
      <c r="G158" s="16">
        <v>0</v>
      </c>
      <c r="H158" s="1"/>
      <c r="I158" s="1"/>
      <c r="J158" s="1"/>
      <c r="K158" s="1"/>
    </row>
    <row r="159" spans="1:11" ht="14.1" customHeight="1">
      <c r="A159" s="1"/>
      <c r="B159" s="1"/>
      <c r="C159" s="15" t="s">
        <v>49</v>
      </c>
      <c r="D159" s="16">
        <v>0</v>
      </c>
      <c r="E159" s="16">
        <v>0</v>
      </c>
      <c r="F159" s="16">
        <v>0</v>
      </c>
      <c r="G159" s="16">
        <v>0</v>
      </c>
      <c r="H159" s="1"/>
      <c r="I159" s="1"/>
      <c r="J159" s="1"/>
      <c r="K159" s="1"/>
    </row>
    <row r="160" spans="1:11" ht="14.1" customHeight="1">
      <c r="A160" s="1"/>
      <c r="B160" s="1"/>
      <c r="C160" s="15" t="s">
        <v>50</v>
      </c>
      <c r="D160" s="16">
        <v>0</v>
      </c>
      <c r="E160" s="16">
        <v>0</v>
      </c>
      <c r="F160" s="16">
        <v>0</v>
      </c>
      <c r="G160" s="16">
        <v>0</v>
      </c>
      <c r="H160" s="1"/>
      <c r="I160" s="1"/>
      <c r="J160" s="1"/>
      <c r="K160" s="1"/>
    </row>
    <row r="161" spans="1:11" ht="14.1" customHeight="1">
      <c r="A161" s="1"/>
      <c r="B161" s="1"/>
      <c r="C161" s="15" t="s">
        <v>52</v>
      </c>
      <c r="D161" s="16">
        <v>0</v>
      </c>
      <c r="E161" s="16">
        <v>0</v>
      </c>
      <c r="F161" s="16">
        <v>0</v>
      </c>
      <c r="G161" s="16">
        <v>0</v>
      </c>
      <c r="H161" s="1"/>
      <c r="I161" s="1"/>
      <c r="J161" s="1"/>
      <c r="K161" s="1"/>
    </row>
    <row r="162" spans="1:11" ht="14.1" customHeight="1">
      <c r="A162" s="1"/>
      <c r="B162" s="1"/>
      <c r="C162" s="15" t="s">
        <v>49</v>
      </c>
      <c r="D162" s="16">
        <v>0</v>
      </c>
      <c r="E162" s="16">
        <v>0</v>
      </c>
      <c r="F162" s="16">
        <v>0</v>
      </c>
      <c r="G162" s="16">
        <v>0</v>
      </c>
      <c r="H162" s="1"/>
      <c r="I162" s="1"/>
      <c r="J162" s="1"/>
      <c r="K162" s="1"/>
    </row>
    <row r="163" spans="1:11" ht="14.1" customHeight="1">
      <c r="A163" s="1"/>
      <c r="B163" s="1"/>
      <c r="C163" s="15" t="s">
        <v>50</v>
      </c>
      <c r="D163" s="16">
        <v>0</v>
      </c>
      <c r="E163" s="16">
        <v>0</v>
      </c>
      <c r="F163" s="16">
        <v>0</v>
      </c>
      <c r="G163" s="16">
        <v>0</v>
      </c>
      <c r="H163" s="1"/>
      <c r="I163" s="1"/>
      <c r="J163" s="1"/>
      <c r="K163" s="1"/>
    </row>
    <row r="164" spans="1:11" ht="14.1" customHeight="1">
      <c r="A164" s="1"/>
      <c r="B164" s="1"/>
      <c r="C164" s="15" t="s">
        <v>53</v>
      </c>
      <c r="D164" s="16">
        <v>0</v>
      </c>
      <c r="E164" s="16">
        <v>0</v>
      </c>
      <c r="F164" s="16">
        <v>0</v>
      </c>
      <c r="G164" s="16">
        <v>0</v>
      </c>
      <c r="H164" s="1"/>
      <c r="I164" s="1"/>
      <c r="J164" s="1"/>
      <c r="K164" s="1"/>
    </row>
    <row r="165" spans="1:11" ht="14.1" customHeight="1">
      <c r="A165" s="1"/>
      <c r="B165" s="1"/>
      <c r="C165" s="15" t="s">
        <v>49</v>
      </c>
      <c r="D165" s="16">
        <v>0</v>
      </c>
      <c r="E165" s="16">
        <v>0</v>
      </c>
      <c r="F165" s="16">
        <v>0</v>
      </c>
      <c r="G165" s="16">
        <v>0</v>
      </c>
      <c r="H165" s="1"/>
      <c r="I165" s="1"/>
      <c r="J165" s="1"/>
      <c r="K165" s="1"/>
    </row>
    <row r="166" spans="1:11" ht="14.1" customHeight="1">
      <c r="A166" s="1"/>
      <c r="B166" s="1"/>
      <c r="C166" s="15" t="s">
        <v>50</v>
      </c>
      <c r="D166" s="16">
        <v>0</v>
      </c>
      <c r="E166" s="16">
        <v>0</v>
      </c>
      <c r="F166" s="16">
        <v>0</v>
      </c>
      <c r="G166" s="16">
        <v>0</v>
      </c>
      <c r="H166" s="1"/>
      <c r="I166" s="1"/>
      <c r="J166" s="1"/>
      <c r="K166" s="1"/>
    </row>
    <row r="167" spans="1:11" ht="14.1" customHeight="1">
      <c r="A167" s="1"/>
      <c r="B167" s="1"/>
      <c r="C167" s="15" t="s">
        <v>54</v>
      </c>
      <c r="D167" s="16">
        <v>0</v>
      </c>
      <c r="E167" s="16">
        <v>0</v>
      </c>
      <c r="F167" s="16">
        <v>0</v>
      </c>
      <c r="G167" s="16">
        <v>0</v>
      </c>
      <c r="H167" s="1"/>
      <c r="I167" s="1"/>
      <c r="J167" s="1"/>
      <c r="K167" s="1"/>
    </row>
    <row r="168" spans="1:11" ht="14.1" customHeight="1">
      <c r="A168" s="1"/>
      <c r="B168" s="1"/>
      <c r="C168" s="15" t="s">
        <v>49</v>
      </c>
      <c r="D168" s="16">
        <v>0</v>
      </c>
      <c r="E168" s="16">
        <v>0</v>
      </c>
      <c r="F168" s="16">
        <v>0</v>
      </c>
      <c r="G168" s="16">
        <v>0</v>
      </c>
      <c r="H168" s="1"/>
      <c r="I168" s="1"/>
      <c r="J168" s="1"/>
      <c r="K168" s="1"/>
    </row>
    <row r="169" spans="1:11" ht="14.1" customHeight="1">
      <c r="A169" s="1"/>
      <c r="B169" s="1"/>
      <c r="C169" s="15" t="s">
        <v>50</v>
      </c>
      <c r="D169" s="16">
        <v>0</v>
      </c>
      <c r="E169" s="16">
        <v>0</v>
      </c>
      <c r="F169" s="16">
        <v>0</v>
      </c>
      <c r="G169" s="16">
        <v>0</v>
      </c>
      <c r="H169" s="1"/>
      <c r="I169" s="1"/>
      <c r="J169" s="1"/>
      <c r="K169" s="1"/>
    </row>
    <row r="170" spans="1:11" ht="14.1" customHeight="1">
      <c r="A170" s="1"/>
      <c r="B170" s="1"/>
      <c r="C170" s="15" t="s">
        <v>55</v>
      </c>
      <c r="D170" s="16">
        <v>0</v>
      </c>
      <c r="E170" s="16">
        <v>0</v>
      </c>
      <c r="F170" s="16">
        <v>0</v>
      </c>
      <c r="G170" s="16">
        <v>0</v>
      </c>
      <c r="H170" s="1"/>
      <c r="I170" s="1"/>
      <c r="J170" s="1"/>
      <c r="K170" s="1"/>
    </row>
    <row r="171" spans="1:11" ht="14.1" customHeight="1">
      <c r="A171" s="1"/>
      <c r="B171" s="1"/>
      <c r="C171" s="15" t="s">
        <v>49</v>
      </c>
      <c r="D171" s="16">
        <v>0</v>
      </c>
      <c r="E171" s="16">
        <v>0</v>
      </c>
      <c r="F171" s="16">
        <v>0</v>
      </c>
      <c r="G171" s="16">
        <v>0</v>
      </c>
      <c r="H171" s="1"/>
      <c r="I171" s="1"/>
      <c r="J171" s="1"/>
      <c r="K171" s="1"/>
    </row>
    <row r="172" spans="1:11" ht="14.1" customHeight="1">
      <c r="A172" s="1"/>
      <c r="B172" s="1"/>
      <c r="C172" s="15" t="s">
        <v>50</v>
      </c>
      <c r="D172" s="16">
        <v>0</v>
      </c>
      <c r="E172" s="16">
        <v>0</v>
      </c>
      <c r="F172" s="16">
        <v>0</v>
      </c>
      <c r="G172" s="16">
        <v>0</v>
      </c>
      <c r="H172" s="1"/>
      <c r="I172" s="1"/>
      <c r="J172" s="1"/>
      <c r="K172" s="1"/>
    </row>
    <row r="173" spans="1:11" ht="14.1" customHeight="1">
      <c r="A173" s="1"/>
      <c r="B173" s="1"/>
      <c r="C173" s="15" t="s">
        <v>56</v>
      </c>
      <c r="D173" s="16">
        <v>0</v>
      </c>
      <c r="E173" s="16">
        <v>0</v>
      </c>
      <c r="F173" s="16">
        <v>0</v>
      </c>
      <c r="G173" s="16">
        <v>0</v>
      </c>
      <c r="H173" s="1"/>
      <c r="I173" s="1"/>
      <c r="J173" s="1"/>
      <c r="K173" s="1"/>
    </row>
    <row r="174" spans="1:11" ht="14.1" customHeight="1">
      <c r="A174" s="1"/>
      <c r="B174" s="1"/>
      <c r="C174" s="15" t="s">
        <v>49</v>
      </c>
      <c r="D174" s="16">
        <v>0</v>
      </c>
      <c r="E174" s="16">
        <v>0</v>
      </c>
      <c r="F174" s="16">
        <v>0</v>
      </c>
      <c r="G174" s="16">
        <v>0</v>
      </c>
      <c r="H174" s="1"/>
      <c r="I174" s="1"/>
      <c r="J174" s="1"/>
      <c r="K174" s="1"/>
    </row>
    <row r="175" spans="1:11" ht="14.1" customHeight="1">
      <c r="A175" s="1"/>
      <c r="B175" s="1"/>
      <c r="C175" s="15" t="s">
        <v>50</v>
      </c>
      <c r="D175" s="16">
        <v>0</v>
      </c>
      <c r="E175" s="16">
        <v>0</v>
      </c>
      <c r="F175" s="16">
        <v>0</v>
      </c>
      <c r="G175" s="16">
        <v>0</v>
      </c>
      <c r="H175" s="1"/>
      <c r="I175" s="1"/>
      <c r="J175" s="1"/>
      <c r="K175" s="1"/>
    </row>
    <row r="176" spans="1:11" ht="14.1" customHeight="1">
      <c r="A176" s="1"/>
      <c r="B176" s="1"/>
      <c r="C176" s="15" t="s">
        <v>57</v>
      </c>
      <c r="D176" s="16">
        <v>0</v>
      </c>
      <c r="E176" s="16">
        <v>0</v>
      </c>
      <c r="F176" s="16">
        <v>0</v>
      </c>
      <c r="G176" s="16">
        <v>0</v>
      </c>
      <c r="H176" s="1"/>
      <c r="I176" s="1"/>
      <c r="J176" s="1"/>
      <c r="K176" s="1"/>
    </row>
    <row r="177" spans="1:11" ht="14.1" customHeight="1">
      <c r="A177" s="1"/>
      <c r="B177" s="1"/>
      <c r="C177" s="15" t="s">
        <v>49</v>
      </c>
      <c r="D177" s="16">
        <v>0</v>
      </c>
      <c r="E177" s="16">
        <v>0</v>
      </c>
      <c r="F177" s="16">
        <v>0</v>
      </c>
      <c r="G177" s="16">
        <v>0</v>
      </c>
      <c r="H177" s="1"/>
      <c r="I177" s="1"/>
      <c r="J177" s="1"/>
      <c r="K177" s="1"/>
    </row>
    <row r="178" spans="1:11" ht="14.1" customHeight="1">
      <c r="A178" s="1"/>
      <c r="B178" s="1"/>
      <c r="C178" s="15" t="s">
        <v>58</v>
      </c>
      <c r="D178" s="16">
        <v>0</v>
      </c>
      <c r="E178" s="16">
        <v>0</v>
      </c>
      <c r="F178" s="16">
        <v>0</v>
      </c>
      <c r="G178" s="16">
        <v>0</v>
      </c>
      <c r="H178" s="1"/>
      <c r="I178" s="1"/>
      <c r="J178" s="1"/>
      <c r="K178" s="1"/>
    </row>
    <row r="179" spans="1:11" ht="14.1" customHeight="1">
      <c r="A179" s="1"/>
      <c r="B179" s="1"/>
      <c r="C179" s="15" t="s">
        <v>59</v>
      </c>
      <c r="D179" s="16">
        <v>0</v>
      </c>
      <c r="E179" s="16">
        <v>0</v>
      </c>
      <c r="F179" s="16">
        <v>0</v>
      </c>
      <c r="G179" s="16">
        <v>0</v>
      </c>
      <c r="H179" s="1"/>
      <c r="I179" s="1"/>
      <c r="J179" s="1"/>
      <c r="K179" s="1"/>
    </row>
    <row r="180" spans="1:11" ht="14.1" customHeight="1">
      <c r="A180" s="1"/>
      <c r="B180" s="1"/>
      <c r="C180" s="15" t="s">
        <v>60</v>
      </c>
      <c r="D180" s="16">
        <v>0</v>
      </c>
      <c r="E180" s="16">
        <v>0</v>
      </c>
      <c r="F180" s="16">
        <v>0</v>
      </c>
      <c r="G180" s="16">
        <v>0</v>
      </c>
      <c r="H180" s="1"/>
      <c r="I180" s="1"/>
      <c r="J180" s="1"/>
      <c r="K180" s="1"/>
    </row>
    <row r="181" spans="1:11" ht="14.1" customHeight="1">
      <c r="A181" s="1"/>
      <c r="B181" s="1"/>
      <c r="C181" s="15" t="s">
        <v>61</v>
      </c>
      <c r="D181" s="16">
        <v>0</v>
      </c>
      <c r="E181" s="16">
        <v>0</v>
      </c>
      <c r="F181" s="16">
        <v>0</v>
      </c>
      <c r="G181" s="16">
        <v>0</v>
      </c>
      <c r="H181" s="1"/>
      <c r="I181" s="1"/>
      <c r="J181" s="1"/>
      <c r="K181" s="1"/>
    </row>
    <row r="182" spans="1:11" ht="14.1" customHeight="1">
      <c r="A182" s="1"/>
      <c r="B182" s="1"/>
      <c r="C182" s="15" t="s">
        <v>62</v>
      </c>
      <c r="D182" s="16">
        <v>0</v>
      </c>
      <c r="E182" s="16">
        <v>1198000</v>
      </c>
      <c r="F182" s="16">
        <v>1829000</v>
      </c>
      <c r="G182" s="16">
        <v>2657000</v>
      </c>
      <c r="H182" s="1"/>
      <c r="I182" s="1"/>
      <c r="J182" s="1"/>
      <c r="K182" s="1"/>
    </row>
    <row r="183" spans="1:11" ht="14.1" customHeight="1">
      <c r="A183" s="1"/>
      <c r="B183" s="1"/>
      <c r="C183" s="15" t="s">
        <v>49</v>
      </c>
      <c r="D183" s="16">
        <v>0</v>
      </c>
      <c r="E183" s="16">
        <v>1198000</v>
      </c>
      <c r="F183" s="16">
        <v>1829000</v>
      </c>
      <c r="G183" s="16">
        <v>2657000</v>
      </c>
      <c r="H183" s="1"/>
      <c r="I183" s="1"/>
      <c r="J183" s="1"/>
      <c r="K183" s="1"/>
    </row>
    <row r="184" spans="1:11" ht="14.1" customHeight="1">
      <c r="A184" s="1"/>
      <c r="B184" s="1"/>
      <c r="C184" s="15" t="s">
        <v>58</v>
      </c>
      <c r="D184" s="16">
        <v>0</v>
      </c>
      <c r="E184" s="16">
        <v>0</v>
      </c>
      <c r="F184" s="16">
        <v>0</v>
      </c>
      <c r="G184" s="16">
        <v>0</v>
      </c>
      <c r="H184" s="1"/>
      <c r="I184" s="1"/>
      <c r="J184" s="1"/>
      <c r="K184" s="1"/>
    </row>
    <row r="185" spans="1:11" ht="14.1" customHeight="1">
      <c r="A185" s="1"/>
      <c r="B185" s="1"/>
      <c r="C185" s="15" t="s">
        <v>59</v>
      </c>
      <c r="D185" s="16">
        <v>0</v>
      </c>
      <c r="E185" s="16">
        <v>0</v>
      </c>
      <c r="F185" s="16">
        <v>0</v>
      </c>
      <c r="G185" s="16">
        <v>0</v>
      </c>
      <c r="H185" s="1"/>
      <c r="I185" s="1"/>
      <c r="J185" s="1"/>
      <c r="K185" s="1"/>
    </row>
    <row r="186" spans="1:11" ht="14.1" customHeight="1">
      <c r="A186" s="1"/>
      <c r="B186" s="1"/>
      <c r="C186" s="15" t="s">
        <v>60</v>
      </c>
      <c r="D186" s="16">
        <v>0</v>
      </c>
      <c r="E186" s="16">
        <v>0</v>
      </c>
      <c r="F186" s="16">
        <v>0</v>
      </c>
      <c r="G186" s="16">
        <v>0</v>
      </c>
      <c r="H186" s="1"/>
      <c r="I186" s="1"/>
      <c r="J186" s="1"/>
      <c r="K186" s="1"/>
    </row>
    <row r="187" spans="1:11" ht="14.1" customHeight="1">
      <c r="A187" s="1"/>
      <c r="B187" s="1"/>
      <c r="C187" s="15" t="s">
        <v>61</v>
      </c>
      <c r="D187" s="16">
        <v>0</v>
      </c>
      <c r="E187" s="16">
        <v>0</v>
      </c>
      <c r="F187" s="16">
        <v>0</v>
      </c>
      <c r="G187" s="16">
        <v>0</v>
      </c>
      <c r="H187" s="1"/>
      <c r="I187" s="1"/>
      <c r="J187" s="1"/>
      <c r="K187" s="1"/>
    </row>
    <row r="188" spans="1:11" ht="14.1" customHeight="1">
      <c r="A188" s="1"/>
      <c r="B188" s="1"/>
      <c r="C188" s="15" t="s">
        <v>63</v>
      </c>
      <c r="D188" s="16">
        <v>0</v>
      </c>
      <c r="E188" s="16">
        <v>0</v>
      </c>
      <c r="F188" s="16">
        <v>0</v>
      </c>
      <c r="G188" s="16">
        <v>0</v>
      </c>
      <c r="H188" s="1"/>
      <c r="I188" s="1"/>
      <c r="J188" s="1"/>
      <c r="K188" s="1"/>
    </row>
    <row r="189" spans="1:11" ht="14.1" customHeight="1">
      <c r="A189" s="1"/>
      <c r="B189" s="1"/>
      <c r="C189" s="15" t="s">
        <v>49</v>
      </c>
      <c r="D189" s="16">
        <v>0</v>
      </c>
      <c r="E189" s="16">
        <v>0</v>
      </c>
      <c r="F189" s="16">
        <v>0</v>
      </c>
      <c r="G189" s="16">
        <v>0</v>
      </c>
      <c r="H189" s="1"/>
      <c r="I189" s="1"/>
      <c r="J189" s="1"/>
      <c r="K189" s="1"/>
    </row>
    <row r="190" spans="1:11" ht="14.1" customHeight="1">
      <c r="A190" s="1"/>
      <c r="B190" s="1"/>
      <c r="C190" s="15" t="s">
        <v>58</v>
      </c>
      <c r="D190" s="16">
        <v>0</v>
      </c>
      <c r="E190" s="16">
        <v>0</v>
      </c>
      <c r="F190" s="16">
        <v>0</v>
      </c>
      <c r="G190" s="16">
        <v>0</v>
      </c>
      <c r="H190" s="1"/>
      <c r="I190" s="1"/>
      <c r="J190" s="1"/>
      <c r="K190" s="1"/>
    </row>
    <row r="191" spans="1:11" ht="14.1" customHeight="1">
      <c r="A191" s="1"/>
      <c r="B191" s="1"/>
      <c r="C191" s="15" t="s">
        <v>59</v>
      </c>
      <c r="D191" s="16">
        <v>0</v>
      </c>
      <c r="E191" s="16">
        <v>0</v>
      </c>
      <c r="F191" s="16">
        <v>0</v>
      </c>
      <c r="G191" s="16">
        <v>0</v>
      </c>
      <c r="H191" s="1"/>
      <c r="I191" s="1"/>
      <c r="J191" s="1"/>
      <c r="K191" s="1"/>
    </row>
    <row r="192" spans="1:11" ht="14.1" customHeight="1">
      <c r="A192" s="1"/>
      <c r="B192" s="1"/>
      <c r="C192" s="15" t="s">
        <v>60</v>
      </c>
      <c r="D192" s="16">
        <v>0</v>
      </c>
      <c r="E192" s="16">
        <v>0</v>
      </c>
      <c r="F192" s="16">
        <v>0</v>
      </c>
      <c r="G192" s="16">
        <v>0</v>
      </c>
      <c r="H192" s="1"/>
      <c r="I192" s="1"/>
      <c r="J192" s="1"/>
      <c r="K192" s="1"/>
    </row>
    <row r="193" spans="1:11" ht="14.1" customHeight="1">
      <c r="A193" s="1"/>
      <c r="B193" s="1"/>
      <c r="C193" s="15" t="s">
        <v>61</v>
      </c>
      <c r="D193" s="16">
        <v>0</v>
      </c>
      <c r="E193" s="16">
        <v>0</v>
      </c>
      <c r="F193" s="16">
        <v>0</v>
      </c>
      <c r="G193" s="16">
        <v>0</v>
      </c>
      <c r="H193" s="1"/>
      <c r="I193" s="1"/>
      <c r="J193" s="1"/>
      <c r="K193" s="1"/>
    </row>
    <row r="194" spans="1:11" ht="14.1" customHeight="1">
      <c r="A194" s="1"/>
      <c r="B194" s="1"/>
      <c r="C194" s="15" t="s">
        <v>64</v>
      </c>
      <c r="D194" s="16">
        <v>0</v>
      </c>
      <c r="E194" s="16">
        <v>0</v>
      </c>
      <c r="F194" s="16">
        <v>0</v>
      </c>
      <c r="G194" s="16">
        <v>0</v>
      </c>
      <c r="H194" s="1"/>
      <c r="I194" s="1"/>
      <c r="J194" s="1"/>
      <c r="K194" s="1"/>
    </row>
    <row r="195" spans="1:11" ht="14.1" customHeight="1">
      <c r="A195" s="1"/>
      <c r="B195" s="1"/>
      <c r="C195" s="15" t="s">
        <v>65</v>
      </c>
      <c r="D195" s="16">
        <v>0</v>
      </c>
      <c r="E195" s="16">
        <v>0</v>
      </c>
      <c r="F195" s="16">
        <v>0</v>
      </c>
      <c r="G195" s="16">
        <v>0</v>
      </c>
      <c r="H195" s="1"/>
      <c r="I195" s="1"/>
      <c r="J195" s="1"/>
      <c r="K195" s="1"/>
    </row>
    <row r="196" spans="1:11" ht="14.1" customHeight="1">
      <c r="A196" s="1"/>
      <c r="B196" s="1"/>
      <c r="C196" s="11" t="s">
        <v>25</v>
      </c>
      <c r="D196" s="16">
        <v>0</v>
      </c>
      <c r="E196" s="16">
        <v>1198000</v>
      </c>
      <c r="F196" s="16">
        <v>1829000</v>
      </c>
      <c r="G196" s="16">
        <v>2657000</v>
      </c>
      <c r="H196" s="1"/>
      <c r="I196" s="1"/>
      <c r="J196" s="1"/>
      <c r="K196" s="1"/>
    </row>
    <row r="197" spans="1:11" ht="18" customHeight="1">
      <c r="A197" s="1"/>
      <c r="B197" s="1"/>
      <c r="C197" s="5" t="s">
        <v>19</v>
      </c>
      <c r="D197" s="1868" t="s">
        <v>111</v>
      </c>
      <c r="E197" s="1869"/>
      <c r="F197" s="1869"/>
      <c r="G197" s="1869"/>
      <c r="H197" s="1"/>
      <c r="I197" s="1"/>
      <c r="J197" s="1"/>
      <c r="K197" s="1"/>
    </row>
    <row r="198" spans="1:11" ht="18" customHeight="1">
      <c r="A198" s="1"/>
      <c r="B198" s="1"/>
      <c r="C198" s="6" t="s">
        <v>20</v>
      </c>
      <c r="D198" s="1870" t="s">
        <v>112</v>
      </c>
      <c r="E198" s="1871"/>
      <c r="F198" s="1871"/>
      <c r="G198" s="1871"/>
      <c r="H198" s="1"/>
      <c r="I198" s="1"/>
      <c r="J198" s="1"/>
      <c r="K198" s="1"/>
    </row>
    <row r="199" spans="1:11" ht="18" customHeight="1">
      <c r="A199" s="1"/>
      <c r="B199" s="1"/>
      <c r="C199" s="6" t="s">
        <v>21</v>
      </c>
      <c r="D199" s="1870" t="s">
        <v>113</v>
      </c>
      <c r="E199" s="1871"/>
      <c r="F199" s="1871"/>
      <c r="G199" s="1871"/>
      <c r="H199" s="1"/>
      <c r="I199" s="1"/>
      <c r="J199" s="1"/>
      <c r="K199" s="1"/>
    </row>
    <row r="200" spans="1:11" ht="15" customHeight="1">
      <c r="A200" s="1"/>
      <c r="B200" s="1"/>
      <c r="C200" s="7"/>
      <c r="D200" s="8">
        <v>2023</v>
      </c>
      <c r="E200" s="8">
        <v>2024</v>
      </c>
      <c r="F200" s="8">
        <v>2025</v>
      </c>
      <c r="G200" s="8">
        <v>2026</v>
      </c>
      <c r="H200" s="1"/>
      <c r="I200" s="1"/>
      <c r="J200" s="1"/>
      <c r="K200" s="1"/>
    </row>
    <row r="201" spans="1:11" ht="15" customHeight="1">
      <c r="A201" s="1"/>
      <c r="B201" s="1"/>
      <c r="C201" s="9"/>
      <c r="D201" s="10" t="s">
        <v>22</v>
      </c>
      <c r="E201" s="10" t="s">
        <v>23</v>
      </c>
      <c r="F201" s="10" t="s">
        <v>23</v>
      </c>
      <c r="G201" s="10" t="s">
        <v>23</v>
      </c>
      <c r="H201" s="1"/>
      <c r="I201" s="1"/>
      <c r="J201" s="1"/>
      <c r="K201" s="1"/>
    </row>
    <row r="202" spans="1:11" ht="14.1" customHeight="1">
      <c r="A202" s="1"/>
      <c r="B202" s="1"/>
      <c r="C202" s="13" t="s">
        <v>33</v>
      </c>
      <c r="D202" s="14" t="s">
        <v>114</v>
      </c>
      <c r="E202" s="14" t="s">
        <v>115</v>
      </c>
      <c r="F202" s="14" t="s">
        <v>42</v>
      </c>
      <c r="G202" s="14" t="s">
        <v>116</v>
      </c>
      <c r="H202" s="1"/>
      <c r="I202" s="1"/>
      <c r="J202" s="1"/>
      <c r="K202" s="1"/>
    </row>
    <row r="203" spans="1:11" ht="14.1" customHeight="1">
      <c r="A203" s="1"/>
      <c r="B203" s="1"/>
      <c r="C203" s="13" t="s">
        <v>35</v>
      </c>
      <c r="D203" s="14" t="s">
        <v>42</v>
      </c>
      <c r="E203" s="14" t="s">
        <v>117</v>
      </c>
      <c r="F203" s="14" t="s">
        <v>42</v>
      </c>
      <c r="G203" s="14" t="s">
        <v>118</v>
      </c>
      <c r="H203" s="1"/>
      <c r="I203" s="1"/>
      <c r="J203" s="1"/>
      <c r="K203" s="1"/>
    </row>
    <row r="204" spans="1:11" ht="14.1" customHeight="1">
      <c r="A204" s="1"/>
      <c r="B204" s="1"/>
      <c r="C204" s="13" t="s">
        <v>40</v>
      </c>
      <c r="D204" s="14" t="s">
        <v>42</v>
      </c>
      <c r="E204" s="14" t="s">
        <v>119</v>
      </c>
      <c r="F204" s="14" t="s">
        <v>42</v>
      </c>
      <c r="G204" s="14" t="s">
        <v>120</v>
      </c>
      <c r="H204" s="1"/>
      <c r="I204" s="1"/>
      <c r="J204" s="1"/>
      <c r="K204" s="1"/>
    </row>
    <row r="205" spans="1:11" ht="14.1" customHeight="1">
      <c r="A205" s="1"/>
      <c r="B205" s="1"/>
      <c r="C205" s="13" t="s">
        <v>41</v>
      </c>
      <c r="D205" s="14" t="s">
        <v>18</v>
      </c>
      <c r="E205" s="14" t="s">
        <v>121</v>
      </c>
      <c r="F205" s="14" t="s">
        <v>122</v>
      </c>
      <c r="G205" s="14" t="s">
        <v>18</v>
      </c>
      <c r="H205" s="1"/>
      <c r="I205" s="1"/>
      <c r="J205" s="1"/>
      <c r="K205" s="1"/>
    </row>
    <row r="206" spans="1:11" ht="14.1" customHeight="1">
      <c r="A206" s="1"/>
      <c r="B206" s="1"/>
      <c r="C206" s="13" t="s">
        <v>43</v>
      </c>
      <c r="D206" s="14" t="s">
        <v>18</v>
      </c>
      <c r="E206" s="14" t="s">
        <v>18</v>
      </c>
      <c r="F206" s="14" t="s">
        <v>122</v>
      </c>
      <c r="G206" s="14" t="s">
        <v>18</v>
      </c>
      <c r="H206" s="1"/>
      <c r="I206" s="1"/>
      <c r="J206" s="1"/>
      <c r="K206" s="1"/>
    </row>
    <row r="207" spans="1:11" ht="14.1" customHeight="1">
      <c r="A207" s="1"/>
      <c r="B207" s="1"/>
      <c r="C207" s="13" t="s">
        <v>47</v>
      </c>
      <c r="D207" s="14" t="s">
        <v>18</v>
      </c>
      <c r="E207" s="14" t="s">
        <v>18</v>
      </c>
      <c r="F207" s="14" t="s">
        <v>122</v>
      </c>
      <c r="G207" s="14" t="s">
        <v>18</v>
      </c>
      <c r="H207" s="1"/>
      <c r="I207" s="1"/>
      <c r="J207" s="1"/>
      <c r="K207" s="1"/>
    </row>
    <row r="208" spans="1:11" ht="14.1" customHeight="1">
      <c r="A208" s="1"/>
      <c r="B208" s="1"/>
      <c r="C208" s="1872" t="s">
        <v>24</v>
      </c>
      <c r="D208" s="1873"/>
      <c r="E208" s="1873"/>
      <c r="F208" s="1873"/>
      <c r="G208" s="1873"/>
      <c r="H208" s="1"/>
      <c r="I208" s="1"/>
      <c r="J208" s="1"/>
      <c r="K208" s="1"/>
    </row>
    <row r="209" spans="1:11" ht="14.1" customHeight="1">
      <c r="A209" s="1"/>
      <c r="B209" s="1"/>
      <c r="C209" s="7"/>
      <c r="D209" s="8">
        <v>2023</v>
      </c>
      <c r="E209" s="8">
        <v>2024</v>
      </c>
      <c r="F209" s="8">
        <v>2025</v>
      </c>
      <c r="G209" s="8">
        <v>2026</v>
      </c>
      <c r="H209" s="1"/>
      <c r="I209" s="1"/>
      <c r="J209" s="1"/>
      <c r="K209" s="1"/>
    </row>
    <row r="210" spans="1:11" ht="14.1" customHeight="1">
      <c r="A210" s="1"/>
      <c r="B210" s="1"/>
      <c r="C210" s="9"/>
      <c r="D210" s="10" t="s">
        <v>22</v>
      </c>
      <c r="E210" s="10" t="s">
        <v>23</v>
      </c>
      <c r="F210" s="10" t="s">
        <v>23</v>
      </c>
      <c r="G210" s="10" t="s">
        <v>23</v>
      </c>
      <c r="H210" s="1"/>
      <c r="I210" s="1"/>
      <c r="J210" s="1"/>
      <c r="K210" s="1"/>
    </row>
    <row r="211" spans="1:11" ht="14.1" customHeight="1">
      <c r="A211" s="1"/>
      <c r="B211" s="1"/>
      <c r="C211" s="15" t="s">
        <v>48</v>
      </c>
      <c r="D211" s="16">
        <v>0</v>
      </c>
      <c r="E211" s="16">
        <v>0</v>
      </c>
      <c r="F211" s="16">
        <v>0</v>
      </c>
      <c r="G211" s="16">
        <v>0</v>
      </c>
      <c r="H211" s="1"/>
      <c r="I211" s="1"/>
      <c r="J211" s="1"/>
      <c r="K211" s="1"/>
    </row>
    <row r="212" spans="1:11" ht="14.1" customHeight="1">
      <c r="A212" s="1"/>
      <c r="B212" s="1"/>
      <c r="C212" s="15" t="s">
        <v>49</v>
      </c>
      <c r="D212" s="16">
        <v>0</v>
      </c>
      <c r="E212" s="16">
        <v>0</v>
      </c>
      <c r="F212" s="16">
        <v>0</v>
      </c>
      <c r="G212" s="16">
        <v>0</v>
      </c>
      <c r="H212" s="1"/>
      <c r="I212" s="1"/>
      <c r="J212" s="1"/>
      <c r="K212" s="1"/>
    </row>
    <row r="213" spans="1:11" ht="14.1" customHeight="1">
      <c r="A213" s="1"/>
      <c r="B213" s="1"/>
      <c r="C213" s="15" t="s">
        <v>50</v>
      </c>
      <c r="D213" s="16">
        <v>0</v>
      </c>
      <c r="E213" s="16">
        <v>0</v>
      </c>
      <c r="F213" s="16">
        <v>0</v>
      </c>
      <c r="G213" s="16">
        <v>0</v>
      </c>
      <c r="H213" s="1"/>
      <c r="I213" s="1"/>
      <c r="J213" s="1"/>
      <c r="K213" s="1"/>
    </row>
    <row r="214" spans="1:11" ht="14.1" customHeight="1">
      <c r="A214" s="1"/>
      <c r="B214" s="1"/>
      <c r="C214" s="15" t="s">
        <v>51</v>
      </c>
      <c r="D214" s="16">
        <v>0</v>
      </c>
      <c r="E214" s="16">
        <v>0</v>
      </c>
      <c r="F214" s="16">
        <v>0</v>
      </c>
      <c r="G214" s="16">
        <v>0</v>
      </c>
      <c r="H214" s="1"/>
      <c r="I214" s="1"/>
      <c r="J214" s="1"/>
      <c r="K214" s="1"/>
    </row>
    <row r="215" spans="1:11" ht="14.1" customHeight="1">
      <c r="A215" s="1"/>
      <c r="B215" s="1"/>
      <c r="C215" s="15" t="s">
        <v>49</v>
      </c>
      <c r="D215" s="16">
        <v>0</v>
      </c>
      <c r="E215" s="16">
        <v>0</v>
      </c>
      <c r="F215" s="16">
        <v>0</v>
      </c>
      <c r="G215" s="16">
        <v>0</v>
      </c>
      <c r="H215" s="1"/>
      <c r="I215" s="1"/>
      <c r="J215" s="1"/>
      <c r="K215" s="1"/>
    </row>
    <row r="216" spans="1:11" ht="14.1" customHeight="1">
      <c r="A216" s="1"/>
      <c r="B216" s="1"/>
      <c r="C216" s="15" t="s">
        <v>50</v>
      </c>
      <c r="D216" s="16">
        <v>0</v>
      </c>
      <c r="E216" s="16">
        <v>0</v>
      </c>
      <c r="F216" s="16">
        <v>0</v>
      </c>
      <c r="G216" s="16">
        <v>0</v>
      </c>
      <c r="H216" s="1"/>
      <c r="I216" s="1"/>
      <c r="J216" s="1"/>
      <c r="K216" s="1"/>
    </row>
    <row r="217" spans="1:11" ht="14.1" customHeight="1">
      <c r="A217" s="1"/>
      <c r="B217" s="1"/>
      <c r="C217" s="15" t="s">
        <v>52</v>
      </c>
      <c r="D217" s="16">
        <v>0</v>
      </c>
      <c r="E217" s="16">
        <v>0</v>
      </c>
      <c r="F217" s="16">
        <v>0</v>
      </c>
      <c r="G217" s="16">
        <v>0</v>
      </c>
      <c r="H217" s="1"/>
      <c r="I217" s="1"/>
      <c r="J217" s="1"/>
      <c r="K217" s="1"/>
    </row>
    <row r="218" spans="1:11" ht="14.1" customHeight="1">
      <c r="A218" s="1"/>
      <c r="B218" s="1"/>
      <c r="C218" s="15" t="s">
        <v>49</v>
      </c>
      <c r="D218" s="16">
        <v>0</v>
      </c>
      <c r="E218" s="16">
        <v>0</v>
      </c>
      <c r="F218" s="16">
        <v>0</v>
      </c>
      <c r="G218" s="16">
        <v>0</v>
      </c>
      <c r="H218" s="1"/>
      <c r="I218" s="1"/>
      <c r="J218" s="1"/>
      <c r="K218" s="1"/>
    </row>
    <row r="219" spans="1:11" ht="14.1" customHeight="1">
      <c r="A219" s="1"/>
      <c r="B219" s="1"/>
      <c r="C219" s="15" t="s">
        <v>50</v>
      </c>
      <c r="D219" s="16">
        <v>0</v>
      </c>
      <c r="E219" s="16">
        <v>0</v>
      </c>
      <c r="F219" s="16">
        <v>0</v>
      </c>
      <c r="G219" s="16">
        <v>0</v>
      </c>
      <c r="H219" s="1"/>
      <c r="I219" s="1"/>
      <c r="J219" s="1"/>
      <c r="K219" s="1"/>
    </row>
    <row r="220" spans="1:11" ht="14.1" customHeight="1">
      <c r="A220" s="1"/>
      <c r="B220" s="1"/>
      <c r="C220" s="15" t="s">
        <v>53</v>
      </c>
      <c r="D220" s="16">
        <v>0</v>
      </c>
      <c r="E220" s="16">
        <v>0</v>
      </c>
      <c r="F220" s="16">
        <v>0</v>
      </c>
      <c r="G220" s="16">
        <v>0</v>
      </c>
      <c r="H220" s="1"/>
      <c r="I220" s="1"/>
      <c r="J220" s="1"/>
      <c r="K220" s="1"/>
    </row>
    <row r="221" spans="1:11" ht="14.1" customHeight="1">
      <c r="A221" s="1"/>
      <c r="B221" s="1"/>
      <c r="C221" s="15" t="s">
        <v>49</v>
      </c>
      <c r="D221" s="16">
        <v>0</v>
      </c>
      <c r="E221" s="16">
        <v>0</v>
      </c>
      <c r="F221" s="16">
        <v>0</v>
      </c>
      <c r="G221" s="16">
        <v>0</v>
      </c>
      <c r="H221" s="1"/>
      <c r="I221" s="1"/>
      <c r="J221" s="1"/>
      <c r="K221" s="1"/>
    </row>
    <row r="222" spans="1:11" ht="14.1" customHeight="1">
      <c r="A222" s="1"/>
      <c r="B222" s="1"/>
      <c r="C222" s="15" t="s">
        <v>50</v>
      </c>
      <c r="D222" s="16">
        <v>0</v>
      </c>
      <c r="E222" s="16">
        <v>0</v>
      </c>
      <c r="F222" s="16">
        <v>0</v>
      </c>
      <c r="G222" s="16">
        <v>0</v>
      </c>
      <c r="H222" s="1"/>
      <c r="I222" s="1"/>
      <c r="J222" s="1"/>
      <c r="K222" s="1"/>
    </row>
    <row r="223" spans="1:11" ht="14.1" customHeight="1">
      <c r="A223" s="1"/>
      <c r="B223" s="1"/>
      <c r="C223" s="15" t="s">
        <v>54</v>
      </c>
      <c r="D223" s="16">
        <v>0</v>
      </c>
      <c r="E223" s="16">
        <v>0</v>
      </c>
      <c r="F223" s="16">
        <v>0</v>
      </c>
      <c r="G223" s="16">
        <v>0</v>
      </c>
      <c r="H223" s="1"/>
      <c r="I223" s="1"/>
      <c r="J223" s="1"/>
      <c r="K223" s="1"/>
    </row>
    <row r="224" spans="1:11" ht="14.1" customHeight="1">
      <c r="A224" s="1"/>
      <c r="B224" s="1"/>
      <c r="C224" s="15" t="s">
        <v>49</v>
      </c>
      <c r="D224" s="16">
        <v>0</v>
      </c>
      <c r="E224" s="16">
        <v>0</v>
      </c>
      <c r="F224" s="16">
        <v>0</v>
      </c>
      <c r="G224" s="16">
        <v>0</v>
      </c>
      <c r="H224" s="1"/>
      <c r="I224" s="1"/>
      <c r="J224" s="1"/>
      <c r="K224" s="1"/>
    </row>
    <row r="225" spans="1:11" ht="14.1" customHeight="1">
      <c r="A225" s="1"/>
      <c r="B225" s="1"/>
      <c r="C225" s="15" t="s">
        <v>50</v>
      </c>
      <c r="D225" s="16">
        <v>0</v>
      </c>
      <c r="E225" s="16">
        <v>0</v>
      </c>
      <c r="F225" s="16">
        <v>0</v>
      </c>
      <c r="G225" s="16">
        <v>0</v>
      </c>
      <c r="H225" s="1"/>
      <c r="I225" s="1"/>
      <c r="J225" s="1"/>
      <c r="K225" s="1"/>
    </row>
    <row r="226" spans="1:11" ht="14.1" customHeight="1">
      <c r="A226" s="1"/>
      <c r="B226" s="1"/>
      <c r="C226" s="15" t="s">
        <v>55</v>
      </c>
      <c r="D226" s="16">
        <v>0</v>
      </c>
      <c r="E226" s="16">
        <v>0</v>
      </c>
      <c r="F226" s="16">
        <v>0</v>
      </c>
      <c r="G226" s="16">
        <v>0</v>
      </c>
      <c r="H226" s="1"/>
      <c r="I226" s="1"/>
      <c r="J226" s="1"/>
      <c r="K226" s="1"/>
    </row>
    <row r="227" spans="1:11" ht="14.1" customHeight="1">
      <c r="A227" s="1"/>
      <c r="B227" s="1"/>
      <c r="C227" s="15" t="s">
        <v>49</v>
      </c>
      <c r="D227" s="16">
        <v>0</v>
      </c>
      <c r="E227" s="16">
        <v>0</v>
      </c>
      <c r="F227" s="16">
        <v>0</v>
      </c>
      <c r="G227" s="16">
        <v>0</v>
      </c>
      <c r="H227" s="1"/>
      <c r="I227" s="1"/>
      <c r="J227" s="1"/>
      <c r="K227" s="1"/>
    </row>
    <row r="228" spans="1:11" ht="14.1" customHeight="1">
      <c r="A228" s="1"/>
      <c r="B228" s="1"/>
      <c r="C228" s="15" t="s">
        <v>50</v>
      </c>
      <c r="D228" s="16">
        <v>0</v>
      </c>
      <c r="E228" s="16">
        <v>0</v>
      </c>
      <c r="F228" s="16">
        <v>0</v>
      </c>
      <c r="G228" s="16">
        <v>0</v>
      </c>
      <c r="H228" s="1"/>
      <c r="I228" s="1"/>
      <c r="J228" s="1"/>
      <c r="K228" s="1"/>
    </row>
    <row r="229" spans="1:11" ht="14.1" customHeight="1">
      <c r="A229" s="1"/>
      <c r="B229" s="1"/>
      <c r="C229" s="15" t="s">
        <v>56</v>
      </c>
      <c r="D229" s="16">
        <v>0</v>
      </c>
      <c r="E229" s="16">
        <v>0</v>
      </c>
      <c r="F229" s="16">
        <v>0</v>
      </c>
      <c r="G229" s="16">
        <v>0</v>
      </c>
      <c r="H229" s="1"/>
      <c r="I229" s="1"/>
      <c r="J229" s="1"/>
      <c r="K229" s="1"/>
    </row>
    <row r="230" spans="1:11" ht="14.1" customHeight="1">
      <c r="A230" s="1"/>
      <c r="B230" s="1"/>
      <c r="C230" s="15" t="s">
        <v>49</v>
      </c>
      <c r="D230" s="16">
        <v>0</v>
      </c>
      <c r="E230" s="16">
        <v>0</v>
      </c>
      <c r="F230" s="16">
        <v>0</v>
      </c>
      <c r="G230" s="16">
        <v>0</v>
      </c>
      <c r="H230" s="1"/>
      <c r="I230" s="1"/>
      <c r="J230" s="1"/>
      <c r="K230" s="1"/>
    </row>
    <row r="231" spans="1:11" ht="14.1" customHeight="1">
      <c r="A231" s="1"/>
      <c r="B231" s="1"/>
      <c r="C231" s="15" t="s">
        <v>50</v>
      </c>
      <c r="D231" s="16">
        <v>0</v>
      </c>
      <c r="E231" s="16">
        <v>0</v>
      </c>
      <c r="F231" s="16">
        <v>0</v>
      </c>
      <c r="G231" s="16">
        <v>0</v>
      </c>
      <c r="H231" s="1"/>
      <c r="I231" s="1"/>
      <c r="J231" s="1"/>
      <c r="K231" s="1"/>
    </row>
    <row r="232" spans="1:11" ht="14.1" customHeight="1">
      <c r="A232" s="1"/>
      <c r="B232" s="1"/>
      <c r="C232" s="15" t="s">
        <v>57</v>
      </c>
      <c r="D232" s="16">
        <v>0</v>
      </c>
      <c r="E232" s="16">
        <v>0</v>
      </c>
      <c r="F232" s="16">
        <v>0</v>
      </c>
      <c r="G232" s="16">
        <v>0</v>
      </c>
      <c r="H232" s="1"/>
      <c r="I232" s="1"/>
      <c r="J232" s="1"/>
      <c r="K232" s="1"/>
    </row>
    <row r="233" spans="1:11" ht="14.1" customHeight="1">
      <c r="A233" s="1"/>
      <c r="B233" s="1"/>
      <c r="C233" s="15" t="s">
        <v>49</v>
      </c>
      <c r="D233" s="16">
        <v>0</v>
      </c>
      <c r="E233" s="16">
        <v>0</v>
      </c>
      <c r="F233" s="16">
        <v>0</v>
      </c>
      <c r="G233" s="16">
        <v>0</v>
      </c>
      <c r="H233" s="1"/>
      <c r="I233" s="1"/>
      <c r="J233" s="1"/>
      <c r="K233" s="1"/>
    </row>
    <row r="234" spans="1:11" ht="14.1" customHeight="1">
      <c r="A234" s="1"/>
      <c r="B234" s="1"/>
      <c r="C234" s="15" t="s">
        <v>58</v>
      </c>
      <c r="D234" s="16">
        <v>0</v>
      </c>
      <c r="E234" s="16">
        <v>0</v>
      </c>
      <c r="F234" s="16">
        <v>0</v>
      </c>
      <c r="G234" s="16">
        <v>0</v>
      </c>
      <c r="H234" s="1"/>
      <c r="I234" s="1"/>
      <c r="J234" s="1"/>
      <c r="K234" s="1"/>
    </row>
    <row r="235" spans="1:11" ht="14.1" customHeight="1">
      <c r="A235" s="1"/>
      <c r="B235" s="1"/>
      <c r="C235" s="15" t="s">
        <v>59</v>
      </c>
      <c r="D235" s="16">
        <v>0</v>
      </c>
      <c r="E235" s="16">
        <v>0</v>
      </c>
      <c r="F235" s="16">
        <v>0</v>
      </c>
      <c r="G235" s="16">
        <v>0</v>
      </c>
      <c r="H235" s="1"/>
      <c r="I235" s="1"/>
      <c r="J235" s="1"/>
      <c r="K235" s="1"/>
    </row>
    <row r="236" spans="1:11" ht="14.1" customHeight="1">
      <c r="A236" s="1"/>
      <c r="B236" s="1"/>
      <c r="C236" s="15" t="s">
        <v>60</v>
      </c>
      <c r="D236" s="16">
        <v>0</v>
      </c>
      <c r="E236" s="16">
        <v>0</v>
      </c>
      <c r="F236" s="16">
        <v>0</v>
      </c>
      <c r="G236" s="16">
        <v>0</v>
      </c>
      <c r="H236" s="1"/>
      <c r="I236" s="1"/>
      <c r="J236" s="1"/>
      <c r="K236" s="1"/>
    </row>
    <row r="237" spans="1:11" ht="14.1" customHeight="1">
      <c r="A237" s="1"/>
      <c r="B237" s="1"/>
      <c r="C237" s="15" t="s">
        <v>61</v>
      </c>
      <c r="D237" s="16">
        <v>0</v>
      </c>
      <c r="E237" s="16">
        <v>0</v>
      </c>
      <c r="F237" s="16">
        <v>0</v>
      </c>
      <c r="G237" s="16">
        <v>0</v>
      </c>
      <c r="H237" s="1"/>
      <c r="I237" s="1"/>
      <c r="J237" s="1"/>
      <c r="K237" s="1"/>
    </row>
    <row r="238" spans="1:11" ht="14.1" customHeight="1">
      <c r="A238" s="1"/>
      <c r="B238" s="1"/>
      <c r="C238" s="15" t="s">
        <v>62</v>
      </c>
      <c r="D238" s="16">
        <v>0</v>
      </c>
      <c r="E238" s="16">
        <v>5450000</v>
      </c>
      <c r="F238" s="16">
        <v>0</v>
      </c>
      <c r="G238" s="16">
        <v>21318000</v>
      </c>
      <c r="H238" s="1"/>
      <c r="I238" s="1"/>
      <c r="J238" s="1"/>
      <c r="K238" s="1"/>
    </row>
    <row r="239" spans="1:11" ht="14.1" customHeight="1">
      <c r="A239" s="1"/>
      <c r="B239" s="1"/>
      <c r="C239" s="15" t="s">
        <v>49</v>
      </c>
      <c r="D239" s="16">
        <v>0</v>
      </c>
      <c r="E239" s="16">
        <v>5450000</v>
      </c>
      <c r="F239" s="16">
        <v>0</v>
      </c>
      <c r="G239" s="16">
        <v>21318000</v>
      </c>
      <c r="H239" s="1"/>
      <c r="I239" s="1"/>
      <c r="J239" s="1"/>
      <c r="K239" s="1"/>
    </row>
    <row r="240" spans="1:11" ht="14.1" customHeight="1">
      <c r="A240" s="1"/>
      <c r="B240" s="1"/>
      <c r="C240" s="15" t="s">
        <v>58</v>
      </c>
      <c r="D240" s="16">
        <v>0</v>
      </c>
      <c r="E240" s="16">
        <v>0</v>
      </c>
      <c r="F240" s="16">
        <v>0</v>
      </c>
      <c r="G240" s="16">
        <v>0</v>
      </c>
      <c r="H240" s="1"/>
      <c r="I240" s="1"/>
      <c r="J240" s="1"/>
      <c r="K240" s="1"/>
    </row>
    <row r="241" spans="1:11" ht="14.1" customHeight="1">
      <c r="A241" s="1"/>
      <c r="B241" s="1"/>
      <c r="C241" s="15" t="s">
        <v>59</v>
      </c>
      <c r="D241" s="16">
        <v>0</v>
      </c>
      <c r="E241" s="16">
        <v>0</v>
      </c>
      <c r="F241" s="16">
        <v>0</v>
      </c>
      <c r="G241" s="16">
        <v>0</v>
      </c>
      <c r="H241" s="1"/>
      <c r="I241" s="1"/>
      <c r="J241" s="1"/>
      <c r="K241" s="1"/>
    </row>
    <row r="242" spans="1:11" ht="14.1" customHeight="1">
      <c r="A242" s="1"/>
      <c r="B242" s="1"/>
      <c r="C242" s="15" t="s">
        <v>60</v>
      </c>
      <c r="D242" s="16">
        <v>0</v>
      </c>
      <c r="E242" s="16">
        <v>0</v>
      </c>
      <c r="F242" s="16">
        <v>0</v>
      </c>
      <c r="G242" s="16">
        <v>0</v>
      </c>
      <c r="H242" s="1"/>
      <c r="I242" s="1"/>
      <c r="J242" s="1"/>
      <c r="K242" s="1"/>
    </row>
    <row r="243" spans="1:11" ht="14.1" customHeight="1">
      <c r="A243" s="1"/>
      <c r="B243" s="1"/>
      <c r="C243" s="15" t="s">
        <v>61</v>
      </c>
      <c r="D243" s="16">
        <v>0</v>
      </c>
      <c r="E243" s="16">
        <v>0</v>
      </c>
      <c r="F243" s="16">
        <v>0</v>
      </c>
      <c r="G243" s="16">
        <v>0</v>
      </c>
      <c r="H243" s="1"/>
      <c r="I243" s="1"/>
      <c r="J243" s="1"/>
      <c r="K243" s="1"/>
    </row>
    <row r="244" spans="1:11" ht="14.1" customHeight="1">
      <c r="A244" s="1"/>
      <c r="B244" s="1"/>
      <c r="C244" s="15" t="s">
        <v>63</v>
      </c>
      <c r="D244" s="16">
        <v>0</v>
      </c>
      <c r="E244" s="16">
        <v>0</v>
      </c>
      <c r="F244" s="16">
        <v>0</v>
      </c>
      <c r="G244" s="16">
        <v>0</v>
      </c>
      <c r="H244" s="1"/>
      <c r="I244" s="1"/>
      <c r="J244" s="1"/>
      <c r="K244" s="1"/>
    </row>
    <row r="245" spans="1:11" ht="14.1" customHeight="1">
      <c r="A245" s="1"/>
      <c r="B245" s="1"/>
      <c r="C245" s="15" t="s">
        <v>49</v>
      </c>
      <c r="D245" s="16">
        <v>0</v>
      </c>
      <c r="E245" s="16">
        <v>0</v>
      </c>
      <c r="F245" s="16">
        <v>0</v>
      </c>
      <c r="G245" s="16">
        <v>0</v>
      </c>
      <c r="H245" s="1"/>
      <c r="I245" s="1"/>
      <c r="J245" s="1"/>
      <c r="K245" s="1"/>
    </row>
    <row r="246" spans="1:11" ht="14.1" customHeight="1">
      <c r="A246" s="1"/>
      <c r="B246" s="1"/>
      <c r="C246" s="15" t="s">
        <v>58</v>
      </c>
      <c r="D246" s="16">
        <v>0</v>
      </c>
      <c r="E246" s="16">
        <v>0</v>
      </c>
      <c r="F246" s="16">
        <v>0</v>
      </c>
      <c r="G246" s="16">
        <v>0</v>
      </c>
      <c r="H246" s="1"/>
      <c r="I246" s="1"/>
      <c r="J246" s="1"/>
      <c r="K246" s="1"/>
    </row>
    <row r="247" spans="1:11" ht="14.1" customHeight="1">
      <c r="A247" s="1"/>
      <c r="B247" s="1"/>
      <c r="C247" s="15" t="s">
        <v>59</v>
      </c>
      <c r="D247" s="16">
        <v>0</v>
      </c>
      <c r="E247" s="16">
        <v>0</v>
      </c>
      <c r="F247" s="16">
        <v>0</v>
      </c>
      <c r="G247" s="16">
        <v>0</v>
      </c>
      <c r="H247" s="1"/>
      <c r="I247" s="1"/>
      <c r="J247" s="1"/>
      <c r="K247" s="1"/>
    </row>
    <row r="248" spans="1:11" ht="14.1" customHeight="1">
      <c r="A248" s="1"/>
      <c r="B248" s="1"/>
      <c r="C248" s="15" t="s">
        <v>60</v>
      </c>
      <c r="D248" s="16">
        <v>0</v>
      </c>
      <c r="E248" s="16">
        <v>0</v>
      </c>
      <c r="F248" s="16">
        <v>0</v>
      </c>
      <c r="G248" s="16">
        <v>0</v>
      </c>
      <c r="H248" s="1"/>
      <c r="I248" s="1"/>
      <c r="J248" s="1"/>
      <c r="K248" s="1"/>
    </row>
    <row r="249" spans="1:11" ht="14.1" customHeight="1">
      <c r="A249" s="1"/>
      <c r="B249" s="1"/>
      <c r="C249" s="15" t="s">
        <v>61</v>
      </c>
      <c r="D249" s="16">
        <v>0</v>
      </c>
      <c r="E249" s="16">
        <v>0</v>
      </c>
      <c r="F249" s="16">
        <v>0</v>
      </c>
      <c r="G249" s="16">
        <v>0</v>
      </c>
      <c r="H249" s="1"/>
      <c r="I249" s="1"/>
      <c r="J249" s="1"/>
      <c r="K249" s="1"/>
    </row>
    <row r="250" spans="1:11" ht="14.1" customHeight="1">
      <c r="A250" s="1"/>
      <c r="B250" s="1"/>
      <c r="C250" s="15" t="s">
        <v>64</v>
      </c>
      <c r="D250" s="16">
        <v>0</v>
      </c>
      <c r="E250" s="16">
        <v>0</v>
      </c>
      <c r="F250" s="16">
        <v>0</v>
      </c>
      <c r="G250" s="16">
        <v>0</v>
      </c>
      <c r="H250" s="1"/>
      <c r="I250" s="1"/>
      <c r="J250" s="1"/>
      <c r="K250" s="1"/>
    </row>
    <row r="251" spans="1:11" ht="14.1" customHeight="1">
      <c r="A251" s="1"/>
      <c r="B251" s="1"/>
      <c r="C251" s="15" t="s">
        <v>65</v>
      </c>
      <c r="D251" s="16">
        <v>0</v>
      </c>
      <c r="E251" s="16">
        <v>0</v>
      </c>
      <c r="F251" s="16">
        <v>0</v>
      </c>
      <c r="G251" s="16">
        <v>0</v>
      </c>
      <c r="H251" s="1"/>
      <c r="I251" s="1"/>
      <c r="J251" s="1"/>
      <c r="K251" s="1"/>
    </row>
    <row r="252" spans="1:11" ht="14.1" customHeight="1">
      <c r="A252" s="1"/>
      <c r="B252" s="1"/>
      <c r="C252" s="11" t="s">
        <v>25</v>
      </c>
      <c r="D252" s="16">
        <v>0</v>
      </c>
      <c r="E252" s="16">
        <v>5450000</v>
      </c>
      <c r="F252" s="16">
        <v>0</v>
      </c>
      <c r="G252" s="16">
        <v>21318000</v>
      </c>
      <c r="H252" s="1"/>
      <c r="I252" s="1"/>
      <c r="J252" s="1"/>
      <c r="K252" s="1"/>
    </row>
    <row r="253" spans="1:11" ht="18" customHeight="1">
      <c r="A253" s="1"/>
      <c r="B253" s="1"/>
      <c r="C253" s="5" t="s">
        <v>19</v>
      </c>
      <c r="D253" s="1868" t="s">
        <v>123</v>
      </c>
      <c r="E253" s="1869"/>
      <c r="F253" s="1869"/>
      <c r="G253" s="1869"/>
      <c r="H253" s="1"/>
      <c r="I253" s="1"/>
      <c r="J253" s="1"/>
      <c r="K253" s="1"/>
    </row>
    <row r="254" spans="1:11" ht="18" customHeight="1">
      <c r="A254" s="1"/>
      <c r="B254" s="1"/>
      <c r="C254" s="6" t="s">
        <v>20</v>
      </c>
      <c r="D254" s="1870" t="s">
        <v>124</v>
      </c>
      <c r="E254" s="1871"/>
      <c r="F254" s="1871"/>
      <c r="G254" s="1871"/>
      <c r="H254" s="1"/>
      <c r="I254" s="1"/>
      <c r="J254" s="1"/>
      <c r="K254" s="1"/>
    </row>
    <row r="255" spans="1:11" ht="18" customHeight="1">
      <c r="A255" s="1"/>
      <c r="B255" s="1"/>
      <c r="C255" s="6" t="s">
        <v>21</v>
      </c>
      <c r="D255" s="1870" t="s">
        <v>125</v>
      </c>
      <c r="E255" s="1871"/>
      <c r="F255" s="1871"/>
      <c r="G255" s="1871"/>
      <c r="H255" s="1"/>
      <c r="I255" s="1"/>
      <c r="J255" s="1"/>
      <c r="K255" s="1"/>
    </row>
    <row r="256" spans="1:11" ht="15" customHeight="1">
      <c r="A256" s="1"/>
      <c r="B256" s="1"/>
      <c r="C256" s="7"/>
      <c r="D256" s="8">
        <v>2023</v>
      </c>
      <c r="E256" s="8">
        <v>2024</v>
      </c>
      <c r="F256" s="8">
        <v>2025</v>
      </c>
      <c r="G256" s="8">
        <v>2026</v>
      </c>
      <c r="H256" s="1"/>
      <c r="I256" s="1"/>
      <c r="J256" s="1"/>
      <c r="K256" s="1"/>
    </row>
    <row r="257" spans="1:11" ht="15" customHeight="1">
      <c r="A257" s="1"/>
      <c r="B257" s="1"/>
      <c r="C257" s="9"/>
      <c r="D257" s="10" t="s">
        <v>22</v>
      </c>
      <c r="E257" s="10" t="s">
        <v>23</v>
      </c>
      <c r="F257" s="10" t="s">
        <v>23</v>
      </c>
      <c r="G257" s="10" t="s">
        <v>23</v>
      </c>
      <c r="H257" s="1"/>
      <c r="I257" s="1"/>
      <c r="J257" s="1"/>
      <c r="K257" s="1"/>
    </row>
    <row r="258" spans="1:11" ht="14.1" customHeight="1">
      <c r="A258" s="1"/>
      <c r="B258" s="1"/>
      <c r="C258" s="13" t="s">
        <v>33</v>
      </c>
      <c r="D258" s="14" t="s">
        <v>18</v>
      </c>
      <c r="E258" s="14" t="s">
        <v>126</v>
      </c>
      <c r="F258" s="14" t="s">
        <v>42</v>
      </c>
      <c r="G258" s="14" t="s">
        <v>127</v>
      </c>
      <c r="H258" s="1"/>
      <c r="I258" s="1"/>
      <c r="J258" s="1"/>
      <c r="K258" s="1"/>
    </row>
    <row r="259" spans="1:11" ht="14.1" customHeight="1">
      <c r="A259" s="1"/>
      <c r="B259" s="1"/>
      <c r="C259" s="13" t="s">
        <v>35</v>
      </c>
      <c r="D259" s="14" t="s">
        <v>42</v>
      </c>
      <c r="E259" s="14" t="s">
        <v>128</v>
      </c>
      <c r="F259" s="14" t="s">
        <v>42</v>
      </c>
      <c r="G259" s="14" t="s">
        <v>129</v>
      </c>
      <c r="H259" s="1"/>
      <c r="I259" s="1"/>
      <c r="J259" s="1"/>
      <c r="K259" s="1"/>
    </row>
    <row r="260" spans="1:11" ht="14.1" customHeight="1">
      <c r="A260" s="1"/>
      <c r="B260" s="1"/>
      <c r="C260" s="13" t="s">
        <v>40</v>
      </c>
      <c r="D260" s="14" t="s">
        <v>42</v>
      </c>
      <c r="E260" s="14" t="s">
        <v>130</v>
      </c>
      <c r="F260" s="14" t="s">
        <v>42</v>
      </c>
      <c r="G260" s="14" t="s">
        <v>131</v>
      </c>
      <c r="H260" s="1"/>
      <c r="I260" s="1"/>
      <c r="J260" s="1"/>
      <c r="K260" s="1"/>
    </row>
    <row r="261" spans="1:11" ht="14.1" customHeight="1">
      <c r="A261" s="1"/>
      <c r="B261" s="1"/>
      <c r="C261" s="13" t="s">
        <v>41</v>
      </c>
      <c r="D261" s="14" t="s">
        <v>18</v>
      </c>
      <c r="E261" s="14" t="s">
        <v>18</v>
      </c>
      <c r="F261" s="14" t="s">
        <v>122</v>
      </c>
      <c r="G261" s="14" t="s">
        <v>18</v>
      </c>
      <c r="H261" s="1"/>
      <c r="I261" s="1"/>
      <c r="J261" s="1"/>
      <c r="K261" s="1"/>
    </row>
    <row r="262" spans="1:11" ht="14.1" customHeight="1">
      <c r="A262" s="1"/>
      <c r="B262" s="1"/>
      <c r="C262" s="13" t="s">
        <v>43</v>
      </c>
      <c r="D262" s="14" t="s">
        <v>18</v>
      </c>
      <c r="E262" s="14" t="s">
        <v>18</v>
      </c>
      <c r="F262" s="14" t="s">
        <v>122</v>
      </c>
      <c r="G262" s="14" t="s">
        <v>18</v>
      </c>
      <c r="H262" s="1"/>
      <c r="I262" s="1"/>
      <c r="J262" s="1"/>
      <c r="K262" s="1"/>
    </row>
    <row r="263" spans="1:11" ht="14.1" customHeight="1">
      <c r="A263" s="1"/>
      <c r="B263" s="1"/>
      <c r="C263" s="13" t="s">
        <v>47</v>
      </c>
      <c r="D263" s="14" t="s">
        <v>18</v>
      </c>
      <c r="E263" s="14" t="s">
        <v>18</v>
      </c>
      <c r="F263" s="14" t="s">
        <v>122</v>
      </c>
      <c r="G263" s="14" t="s">
        <v>18</v>
      </c>
      <c r="H263" s="1"/>
      <c r="I263" s="1"/>
      <c r="J263" s="1"/>
      <c r="K263" s="1"/>
    </row>
    <row r="264" spans="1:11" ht="14.1" customHeight="1">
      <c r="A264" s="1"/>
      <c r="B264" s="1"/>
      <c r="C264" s="1872" t="s">
        <v>24</v>
      </c>
      <c r="D264" s="1873"/>
      <c r="E264" s="1873"/>
      <c r="F264" s="1873"/>
      <c r="G264" s="1873"/>
      <c r="H264" s="1"/>
      <c r="I264" s="1"/>
      <c r="J264" s="1"/>
      <c r="K264" s="1"/>
    </row>
    <row r="265" spans="1:11" ht="14.1" customHeight="1">
      <c r="A265" s="1"/>
      <c r="B265" s="1"/>
      <c r="C265" s="7"/>
      <c r="D265" s="8">
        <v>2023</v>
      </c>
      <c r="E265" s="8">
        <v>2024</v>
      </c>
      <c r="F265" s="8">
        <v>2025</v>
      </c>
      <c r="G265" s="8">
        <v>2026</v>
      </c>
      <c r="H265" s="1"/>
      <c r="I265" s="1"/>
      <c r="J265" s="1"/>
      <c r="K265" s="1"/>
    </row>
    <row r="266" spans="1:11" ht="14.1" customHeight="1">
      <c r="A266" s="1"/>
      <c r="B266" s="1"/>
      <c r="C266" s="9"/>
      <c r="D266" s="10" t="s">
        <v>22</v>
      </c>
      <c r="E266" s="10" t="s">
        <v>23</v>
      </c>
      <c r="F266" s="10" t="s">
        <v>23</v>
      </c>
      <c r="G266" s="10" t="s">
        <v>23</v>
      </c>
      <c r="H266" s="1"/>
      <c r="I266" s="1"/>
      <c r="J266" s="1"/>
      <c r="K266" s="1"/>
    </row>
    <row r="267" spans="1:11" ht="14.1" customHeight="1">
      <c r="A267" s="1"/>
      <c r="B267" s="1"/>
      <c r="C267" s="15" t="s">
        <v>48</v>
      </c>
      <c r="D267" s="16">
        <v>0</v>
      </c>
      <c r="E267" s="16">
        <v>0</v>
      </c>
      <c r="F267" s="16">
        <v>0</v>
      </c>
      <c r="G267" s="16">
        <v>0</v>
      </c>
      <c r="H267" s="1"/>
      <c r="I267" s="1"/>
      <c r="J267" s="1"/>
      <c r="K267" s="1"/>
    </row>
    <row r="268" spans="1:11" ht="14.1" customHeight="1">
      <c r="A268" s="1"/>
      <c r="B268" s="1"/>
      <c r="C268" s="15" t="s">
        <v>49</v>
      </c>
      <c r="D268" s="16">
        <v>0</v>
      </c>
      <c r="E268" s="16">
        <v>0</v>
      </c>
      <c r="F268" s="16">
        <v>0</v>
      </c>
      <c r="G268" s="16">
        <v>0</v>
      </c>
      <c r="H268" s="1"/>
      <c r="I268" s="1"/>
      <c r="J268" s="1"/>
      <c r="K268" s="1"/>
    </row>
    <row r="269" spans="1:11" ht="14.1" customHeight="1">
      <c r="A269" s="1"/>
      <c r="B269" s="1"/>
      <c r="C269" s="15" t="s">
        <v>50</v>
      </c>
      <c r="D269" s="16">
        <v>0</v>
      </c>
      <c r="E269" s="16">
        <v>0</v>
      </c>
      <c r="F269" s="16">
        <v>0</v>
      </c>
      <c r="G269" s="16">
        <v>0</v>
      </c>
      <c r="H269" s="1"/>
      <c r="I269" s="1"/>
      <c r="J269" s="1"/>
      <c r="K269" s="1"/>
    </row>
    <row r="270" spans="1:11" ht="14.1" customHeight="1">
      <c r="A270" s="1"/>
      <c r="B270" s="1"/>
      <c r="C270" s="15" t="s">
        <v>51</v>
      </c>
      <c r="D270" s="16">
        <v>0</v>
      </c>
      <c r="E270" s="16">
        <v>0</v>
      </c>
      <c r="F270" s="16">
        <v>0</v>
      </c>
      <c r="G270" s="16">
        <v>0</v>
      </c>
      <c r="H270" s="1"/>
      <c r="I270" s="1"/>
      <c r="J270" s="1"/>
      <c r="K270" s="1"/>
    </row>
    <row r="271" spans="1:11" ht="14.1" customHeight="1">
      <c r="A271" s="1"/>
      <c r="B271" s="1"/>
      <c r="C271" s="15" t="s">
        <v>49</v>
      </c>
      <c r="D271" s="16">
        <v>0</v>
      </c>
      <c r="E271" s="16">
        <v>0</v>
      </c>
      <c r="F271" s="16">
        <v>0</v>
      </c>
      <c r="G271" s="16">
        <v>0</v>
      </c>
      <c r="H271" s="1"/>
      <c r="I271" s="1"/>
      <c r="J271" s="1"/>
      <c r="K271" s="1"/>
    </row>
    <row r="272" spans="1:11" ht="14.1" customHeight="1">
      <c r="A272" s="1"/>
      <c r="B272" s="1"/>
      <c r="C272" s="15" t="s">
        <v>50</v>
      </c>
      <c r="D272" s="16">
        <v>0</v>
      </c>
      <c r="E272" s="16">
        <v>0</v>
      </c>
      <c r="F272" s="16">
        <v>0</v>
      </c>
      <c r="G272" s="16">
        <v>0</v>
      </c>
      <c r="H272" s="1"/>
      <c r="I272" s="1"/>
      <c r="J272" s="1"/>
      <c r="K272" s="1"/>
    </row>
    <row r="273" spans="1:11" ht="14.1" customHeight="1">
      <c r="A273" s="1"/>
      <c r="B273" s="1"/>
      <c r="C273" s="15" t="s">
        <v>52</v>
      </c>
      <c r="D273" s="16">
        <v>0</v>
      </c>
      <c r="E273" s="16">
        <v>0</v>
      </c>
      <c r="F273" s="16">
        <v>0</v>
      </c>
      <c r="G273" s="16">
        <v>0</v>
      </c>
      <c r="H273" s="1"/>
      <c r="I273" s="1"/>
      <c r="J273" s="1"/>
      <c r="K273" s="1"/>
    </row>
    <row r="274" spans="1:11" ht="14.1" customHeight="1">
      <c r="A274" s="1"/>
      <c r="B274" s="1"/>
      <c r="C274" s="15" t="s">
        <v>49</v>
      </c>
      <c r="D274" s="16">
        <v>0</v>
      </c>
      <c r="E274" s="16">
        <v>0</v>
      </c>
      <c r="F274" s="16">
        <v>0</v>
      </c>
      <c r="G274" s="16">
        <v>0</v>
      </c>
      <c r="H274" s="1"/>
      <c r="I274" s="1"/>
      <c r="J274" s="1"/>
      <c r="K274" s="1"/>
    </row>
    <row r="275" spans="1:11" ht="14.1" customHeight="1">
      <c r="A275" s="1"/>
      <c r="B275" s="1"/>
      <c r="C275" s="15" t="s">
        <v>50</v>
      </c>
      <c r="D275" s="16">
        <v>0</v>
      </c>
      <c r="E275" s="16">
        <v>0</v>
      </c>
      <c r="F275" s="16">
        <v>0</v>
      </c>
      <c r="G275" s="16">
        <v>0</v>
      </c>
      <c r="H275" s="1"/>
      <c r="I275" s="1"/>
      <c r="J275" s="1"/>
      <c r="K275" s="1"/>
    </row>
    <row r="276" spans="1:11" ht="14.1" customHeight="1">
      <c r="A276" s="1"/>
      <c r="B276" s="1"/>
      <c r="C276" s="15" t="s">
        <v>53</v>
      </c>
      <c r="D276" s="16">
        <v>0</v>
      </c>
      <c r="E276" s="16">
        <v>0</v>
      </c>
      <c r="F276" s="16">
        <v>0</v>
      </c>
      <c r="G276" s="16">
        <v>0</v>
      </c>
      <c r="H276" s="1"/>
      <c r="I276" s="1"/>
      <c r="J276" s="1"/>
      <c r="K276" s="1"/>
    </row>
    <row r="277" spans="1:11" ht="14.1" customHeight="1">
      <c r="A277" s="1"/>
      <c r="B277" s="1"/>
      <c r="C277" s="15" t="s">
        <v>49</v>
      </c>
      <c r="D277" s="16">
        <v>0</v>
      </c>
      <c r="E277" s="16">
        <v>0</v>
      </c>
      <c r="F277" s="16">
        <v>0</v>
      </c>
      <c r="G277" s="16">
        <v>0</v>
      </c>
      <c r="H277" s="1"/>
      <c r="I277" s="1"/>
      <c r="J277" s="1"/>
      <c r="K277" s="1"/>
    </row>
    <row r="278" spans="1:11" ht="14.1" customHeight="1">
      <c r="A278" s="1"/>
      <c r="B278" s="1"/>
      <c r="C278" s="15" t="s">
        <v>50</v>
      </c>
      <c r="D278" s="16">
        <v>0</v>
      </c>
      <c r="E278" s="16">
        <v>0</v>
      </c>
      <c r="F278" s="16">
        <v>0</v>
      </c>
      <c r="G278" s="16">
        <v>0</v>
      </c>
      <c r="H278" s="1"/>
      <c r="I278" s="1"/>
      <c r="J278" s="1"/>
      <c r="K278" s="1"/>
    </row>
    <row r="279" spans="1:11" ht="14.1" customHeight="1">
      <c r="A279" s="1"/>
      <c r="B279" s="1"/>
      <c r="C279" s="15" t="s">
        <v>54</v>
      </c>
      <c r="D279" s="16">
        <v>0</v>
      </c>
      <c r="E279" s="16">
        <v>0</v>
      </c>
      <c r="F279" s="16">
        <v>0</v>
      </c>
      <c r="G279" s="16">
        <v>0</v>
      </c>
      <c r="H279" s="1"/>
      <c r="I279" s="1"/>
      <c r="J279" s="1"/>
      <c r="K279" s="1"/>
    </row>
    <row r="280" spans="1:11" ht="14.1" customHeight="1">
      <c r="A280" s="1"/>
      <c r="B280" s="1"/>
      <c r="C280" s="15" t="s">
        <v>49</v>
      </c>
      <c r="D280" s="16">
        <v>0</v>
      </c>
      <c r="E280" s="16">
        <v>0</v>
      </c>
      <c r="F280" s="16">
        <v>0</v>
      </c>
      <c r="G280" s="16">
        <v>0</v>
      </c>
      <c r="H280" s="1"/>
      <c r="I280" s="1"/>
      <c r="J280" s="1"/>
      <c r="K280" s="1"/>
    </row>
    <row r="281" spans="1:11" ht="14.1" customHeight="1">
      <c r="A281" s="1"/>
      <c r="B281" s="1"/>
      <c r="C281" s="15" t="s">
        <v>50</v>
      </c>
      <c r="D281" s="16">
        <v>0</v>
      </c>
      <c r="E281" s="16">
        <v>0</v>
      </c>
      <c r="F281" s="16">
        <v>0</v>
      </c>
      <c r="G281" s="16">
        <v>0</v>
      </c>
      <c r="H281" s="1"/>
      <c r="I281" s="1"/>
      <c r="J281" s="1"/>
      <c r="K281" s="1"/>
    </row>
    <row r="282" spans="1:11" ht="14.1" customHeight="1">
      <c r="A282" s="1"/>
      <c r="B282" s="1"/>
      <c r="C282" s="15" t="s">
        <v>55</v>
      </c>
      <c r="D282" s="16">
        <v>0</v>
      </c>
      <c r="E282" s="16">
        <v>0</v>
      </c>
      <c r="F282" s="16">
        <v>0</v>
      </c>
      <c r="G282" s="16">
        <v>0</v>
      </c>
      <c r="H282" s="1"/>
      <c r="I282" s="1"/>
      <c r="J282" s="1"/>
      <c r="K282" s="1"/>
    </row>
    <row r="283" spans="1:11" ht="14.1" customHeight="1">
      <c r="A283" s="1"/>
      <c r="B283" s="1"/>
      <c r="C283" s="15" t="s">
        <v>49</v>
      </c>
      <c r="D283" s="16">
        <v>0</v>
      </c>
      <c r="E283" s="16">
        <v>0</v>
      </c>
      <c r="F283" s="16">
        <v>0</v>
      </c>
      <c r="G283" s="16">
        <v>0</v>
      </c>
      <c r="H283" s="1"/>
      <c r="I283" s="1"/>
      <c r="J283" s="1"/>
      <c r="K283" s="1"/>
    </row>
    <row r="284" spans="1:11" ht="14.1" customHeight="1">
      <c r="A284" s="1"/>
      <c r="B284" s="1"/>
      <c r="C284" s="15" t="s">
        <v>50</v>
      </c>
      <c r="D284" s="16">
        <v>0</v>
      </c>
      <c r="E284" s="16">
        <v>0</v>
      </c>
      <c r="F284" s="16">
        <v>0</v>
      </c>
      <c r="G284" s="16">
        <v>0</v>
      </c>
      <c r="H284" s="1"/>
      <c r="I284" s="1"/>
      <c r="J284" s="1"/>
      <c r="K284" s="1"/>
    </row>
    <row r="285" spans="1:11" ht="14.1" customHeight="1">
      <c r="A285" s="1"/>
      <c r="B285" s="1"/>
      <c r="C285" s="15" t="s">
        <v>56</v>
      </c>
      <c r="D285" s="16">
        <v>0</v>
      </c>
      <c r="E285" s="16">
        <v>0</v>
      </c>
      <c r="F285" s="16">
        <v>0</v>
      </c>
      <c r="G285" s="16">
        <v>0</v>
      </c>
      <c r="H285" s="1"/>
      <c r="I285" s="1"/>
      <c r="J285" s="1"/>
      <c r="K285" s="1"/>
    </row>
    <row r="286" spans="1:11" ht="14.1" customHeight="1">
      <c r="A286" s="1"/>
      <c r="B286" s="1"/>
      <c r="C286" s="15" t="s">
        <v>49</v>
      </c>
      <c r="D286" s="16">
        <v>0</v>
      </c>
      <c r="E286" s="16">
        <v>0</v>
      </c>
      <c r="F286" s="16">
        <v>0</v>
      </c>
      <c r="G286" s="16">
        <v>0</v>
      </c>
      <c r="H286" s="1"/>
      <c r="I286" s="1"/>
      <c r="J286" s="1"/>
      <c r="K286" s="1"/>
    </row>
    <row r="287" spans="1:11" ht="14.1" customHeight="1">
      <c r="A287" s="1"/>
      <c r="B287" s="1"/>
      <c r="C287" s="15" t="s">
        <v>50</v>
      </c>
      <c r="D287" s="16">
        <v>0</v>
      </c>
      <c r="E287" s="16">
        <v>0</v>
      </c>
      <c r="F287" s="16">
        <v>0</v>
      </c>
      <c r="G287" s="16">
        <v>0</v>
      </c>
      <c r="H287" s="1"/>
      <c r="I287" s="1"/>
      <c r="J287" s="1"/>
      <c r="K287" s="1"/>
    </row>
    <row r="288" spans="1:11" ht="14.1" customHeight="1">
      <c r="A288" s="1"/>
      <c r="B288" s="1"/>
      <c r="C288" s="15" t="s">
        <v>57</v>
      </c>
      <c r="D288" s="16">
        <v>0</v>
      </c>
      <c r="E288" s="16">
        <v>0</v>
      </c>
      <c r="F288" s="16">
        <v>0</v>
      </c>
      <c r="G288" s="16">
        <v>0</v>
      </c>
      <c r="H288" s="1"/>
      <c r="I288" s="1"/>
      <c r="J288" s="1"/>
      <c r="K288" s="1"/>
    </row>
    <row r="289" spans="1:11" ht="14.1" customHeight="1">
      <c r="A289" s="1"/>
      <c r="B289" s="1"/>
      <c r="C289" s="15" t="s">
        <v>49</v>
      </c>
      <c r="D289" s="16">
        <v>0</v>
      </c>
      <c r="E289" s="16">
        <v>0</v>
      </c>
      <c r="F289" s="16">
        <v>0</v>
      </c>
      <c r="G289" s="16">
        <v>0</v>
      </c>
      <c r="H289" s="1"/>
      <c r="I289" s="1"/>
      <c r="J289" s="1"/>
      <c r="K289" s="1"/>
    </row>
    <row r="290" spans="1:11" ht="14.1" customHeight="1">
      <c r="A290" s="1"/>
      <c r="B290" s="1"/>
      <c r="C290" s="15" t="s">
        <v>58</v>
      </c>
      <c r="D290" s="16">
        <v>0</v>
      </c>
      <c r="E290" s="16">
        <v>0</v>
      </c>
      <c r="F290" s="16">
        <v>0</v>
      </c>
      <c r="G290" s="16">
        <v>0</v>
      </c>
      <c r="H290" s="1"/>
      <c r="I290" s="1"/>
      <c r="J290" s="1"/>
      <c r="K290" s="1"/>
    </row>
    <row r="291" spans="1:11" ht="14.1" customHeight="1">
      <c r="A291" s="1"/>
      <c r="B291" s="1"/>
      <c r="C291" s="15" t="s">
        <v>59</v>
      </c>
      <c r="D291" s="16">
        <v>0</v>
      </c>
      <c r="E291" s="16">
        <v>0</v>
      </c>
      <c r="F291" s="16">
        <v>0</v>
      </c>
      <c r="G291" s="16">
        <v>0</v>
      </c>
      <c r="H291" s="1"/>
      <c r="I291" s="1"/>
      <c r="J291" s="1"/>
      <c r="K291" s="1"/>
    </row>
    <row r="292" spans="1:11" ht="14.1" customHeight="1">
      <c r="A292" s="1"/>
      <c r="B292" s="1"/>
      <c r="C292" s="15" t="s">
        <v>60</v>
      </c>
      <c r="D292" s="16">
        <v>0</v>
      </c>
      <c r="E292" s="16">
        <v>0</v>
      </c>
      <c r="F292" s="16">
        <v>0</v>
      </c>
      <c r="G292" s="16">
        <v>0</v>
      </c>
      <c r="H292" s="1"/>
      <c r="I292" s="1"/>
      <c r="J292" s="1"/>
      <c r="K292" s="1"/>
    </row>
    <row r="293" spans="1:11" ht="14.1" customHeight="1">
      <c r="A293" s="1"/>
      <c r="B293" s="1"/>
      <c r="C293" s="15" t="s">
        <v>61</v>
      </c>
      <c r="D293" s="16">
        <v>0</v>
      </c>
      <c r="E293" s="16">
        <v>0</v>
      </c>
      <c r="F293" s="16">
        <v>0</v>
      </c>
      <c r="G293" s="16">
        <v>0</v>
      </c>
      <c r="H293" s="1"/>
      <c r="I293" s="1"/>
      <c r="J293" s="1"/>
      <c r="K293" s="1"/>
    </row>
    <row r="294" spans="1:11" ht="14.1" customHeight="1">
      <c r="A294" s="1"/>
      <c r="B294" s="1"/>
      <c r="C294" s="15" t="s">
        <v>62</v>
      </c>
      <c r="D294" s="16">
        <v>0</v>
      </c>
      <c r="E294" s="16">
        <v>1092000</v>
      </c>
      <c r="F294" s="16">
        <v>0</v>
      </c>
      <c r="G294" s="16">
        <v>2700000</v>
      </c>
      <c r="H294" s="1"/>
      <c r="I294" s="1"/>
      <c r="J294" s="1"/>
      <c r="K294" s="1"/>
    </row>
    <row r="295" spans="1:11" ht="14.1" customHeight="1">
      <c r="A295" s="1"/>
      <c r="B295" s="1"/>
      <c r="C295" s="15" t="s">
        <v>49</v>
      </c>
      <c r="D295" s="16">
        <v>0</v>
      </c>
      <c r="E295" s="16">
        <v>1092000</v>
      </c>
      <c r="F295" s="16">
        <v>0</v>
      </c>
      <c r="G295" s="16">
        <v>2700000</v>
      </c>
      <c r="H295" s="1"/>
      <c r="I295" s="1"/>
      <c r="J295" s="1"/>
      <c r="K295" s="1"/>
    </row>
    <row r="296" spans="1:11" ht="14.1" customHeight="1">
      <c r="A296" s="1"/>
      <c r="B296" s="1"/>
      <c r="C296" s="15" t="s">
        <v>58</v>
      </c>
      <c r="D296" s="16">
        <v>0</v>
      </c>
      <c r="E296" s="16">
        <v>0</v>
      </c>
      <c r="F296" s="16">
        <v>0</v>
      </c>
      <c r="G296" s="16">
        <v>0</v>
      </c>
      <c r="H296" s="1"/>
      <c r="I296" s="1"/>
      <c r="J296" s="1"/>
      <c r="K296" s="1"/>
    </row>
    <row r="297" spans="1:11" ht="14.1" customHeight="1">
      <c r="A297" s="1"/>
      <c r="B297" s="1"/>
      <c r="C297" s="15" t="s">
        <v>59</v>
      </c>
      <c r="D297" s="16">
        <v>0</v>
      </c>
      <c r="E297" s="16">
        <v>0</v>
      </c>
      <c r="F297" s="16">
        <v>0</v>
      </c>
      <c r="G297" s="16">
        <v>0</v>
      </c>
      <c r="H297" s="1"/>
      <c r="I297" s="1"/>
      <c r="J297" s="1"/>
      <c r="K297" s="1"/>
    </row>
    <row r="298" spans="1:11" ht="14.1" customHeight="1">
      <c r="A298" s="1"/>
      <c r="B298" s="1"/>
      <c r="C298" s="15" t="s">
        <v>60</v>
      </c>
      <c r="D298" s="16">
        <v>0</v>
      </c>
      <c r="E298" s="16">
        <v>0</v>
      </c>
      <c r="F298" s="16">
        <v>0</v>
      </c>
      <c r="G298" s="16">
        <v>0</v>
      </c>
      <c r="H298" s="1"/>
      <c r="I298" s="1"/>
      <c r="J298" s="1"/>
      <c r="K298" s="1"/>
    </row>
    <row r="299" spans="1:11" ht="14.1" customHeight="1">
      <c r="A299" s="1"/>
      <c r="B299" s="1"/>
      <c r="C299" s="15" t="s">
        <v>61</v>
      </c>
      <c r="D299" s="16">
        <v>0</v>
      </c>
      <c r="E299" s="16">
        <v>0</v>
      </c>
      <c r="F299" s="16">
        <v>0</v>
      </c>
      <c r="G299" s="16">
        <v>0</v>
      </c>
      <c r="H299" s="1"/>
      <c r="I299" s="1"/>
      <c r="J299" s="1"/>
      <c r="K299" s="1"/>
    </row>
    <row r="300" spans="1:11" ht="14.1" customHeight="1">
      <c r="A300" s="1"/>
      <c r="B300" s="1"/>
      <c r="C300" s="15" t="s">
        <v>63</v>
      </c>
      <c r="D300" s="16">
        <v>0</v>
      </c>
      <c r="E300" s="16">
        <v>0</v>
      </c>
      <c r="F300" s="16">
        <v>0</v>
      </c>
      <c r="G300" s="16">
        <v>0</v>
      </c>
      <c r="H300" s="1"/>
      <c r="I300" s="1"/>
      <c r="J300" s="1"/>
      <c r="K300" s="1"/>
    </row>
    <row r="301" spans="1:11" ht="14.1" customHeight="1">
      <c r="A301" s="1"/>
      <c r="B301" s="1"/>
      <c r="C301" s="15" t="s">
        <v>49</v>
      </c>
      <c r="D301" s="16">
        <v>0</v>
      </c>
      <c r="E301" s="16">
        <v>0</v>
      </c>
      <c r="F301" s="16">
        <v>0</v>
      </c>
      <c r="G301" s="16">
        <v>0</v>
      </c>
      <c r="H301" s="1"/>
      <c r="I301" s="1"/>
      <c r="J301" s="1"/>
      <c r="K301" s="1"/>
    </row>
    <row r="302" spans="1:11" ht="14.1" customHeight="1">
      <c r="A302" s="1"/>
      <c r="B302" s="1"/>
      <c r="C302" s="15" t="s">
        <v>58</v>
      </c>
      <c r="D302" s="16">
        <v>0</v>
      </c>
      <c r="E302" s="16">
        <v>0</v>
      </c>
      <c r="F302" s="16">
        <v>0</v>
      </c>
      <c r="G302" s="16">
        <v>0</v>
      </c>
      <c r="H302" s="1"/>
      <c r="I302" s="1"/>
      <c r="J302" s="1"/>
      <c r="K302" s="1"/>
    </row>
    <row r="303" spans="1:11" ht="14.1" customHeight="1">
      <c r="A303" s="1"/>
      <c r="B303" s="1"/>
      <c r="C303" s="15" t="s">
        <v>59</v>
      </c>
      <c r="D303" s="16">
        <v>0</v>
      </c>
      <c r="E303" s="16">
        <v>0</v>
      </c>
      <c r="F303" s="16">
        <v>0</v>
      </c>
      <c r="G303" s="16">
        <v>0</v>
      </c>
      <c r="H303" s="1"/>
      <c r="I303" s="1"/>
      <c r="J303" s="1"/>
      <c r="K303" s="1"/>
    </row>
    <row r="304" spans="1:11" ht="14.1" customHeight="1">
      <c r="A304" s="1"/>
      <c r="B304" s="1"/>
      <c r="C304" s="15" t="s">
        <v>60</v>
      </c>
      <c r="D304" s="16">
        <v>0</v>
      </c>
      <c r="E304" s="16">
        <v>0</v>
      </c>
      <c r="F304" s="16">
        <v>0</v>
      </c>
      <c r="G304" s="16">
        <v>0</v>
      </c>
      <c r="H304" s="1"/>
      <c r="I304" s="1"/>
      <c r="J304" s="1"/>
      <c r="K304" s="1"/>
    </row>
    <row r="305" spans="1:11" ht="14.1" customHeight="1">
      <c r="A305" s="1"/>
      <c r="B305" s="1"/>
      <c r="C305" s="15" t="s">
        <v>61</v>
      </c>
      <c r="D305" s="16">
        <v>0</v>
      </c>
      <c r="E305" s="16">
        <v>0</v>
      </c>
      <c r="F305" s="16">
        <v>0</v>
      </c>
      <c r="G305" s="16">
        <v>0</v>
      </c>
      <c r="H305" s="1"/>
      <c r="I305" s="1"/>
      <c r="J305" s="1"/>
      <c r="K305" s="1"/>
    </row>
    <row r="306" spans="1:11" ht="14.1" customHeight="1">
      <c r="A306" s="1"/>
      <c r="B306" s="1"/>
      <c r="C306" s="15" t="s">
        <v>64</v>
      </c>
      <c r="D306" s="16">
        <v>0</v>
      </c>
      <c r="E306" s="16">
        <v>0</v>
      </c>
      <c r="F306" s="16">
        <v>0</v>
      </c>
      <c r="G306" s="16">
        <v>0</v>
      </c>
      <c r="H306" s="1"/>
      <c r="I306" s="1"/>
      <c r="J306" s="1"/>
      <c r="K306" s="1"/>
    </row>
    <row r="307" spans="1:11" ht="14.1" customHeight="1">
      <c r="A307" s="1"/>
      <c r="B307" s="1"/>
      <c r="C307" s="15" t="s">
        <v>65</v>
      </c>
      <c r="D307" s="16">
        <v>0</v>
      </c>
      <c r="E307" s="16">
        <v>0</v>
      </c>
      <c r="F307" s="16">
        <v>0</v>
      </c>
      <c r="G307" s="16">
        <v>0</v>
      </c>
      <c r="H307" s="1"/>
      <c r="I307" s="1"/>
      <c r="J307" s="1"/>
      <c r="K307" s="1"/>
    </row>
    <row r="308" spans="1:11" ht="14.1" customHeight="1">
      <c r="A308" s="1"/>
      <c r="B308" s="1"/>
      <c r="C308" s="11" t="s">
        <v>25</v>
      </c>
      <c r="D308" s="16">
        <v>0</v>
      </c>
      <c r="E308" s="16">
        <v>1092000</v>
      </c>
      <c r="F308" s="16">
        <v>0</v>
      </c>
      <c r="G308" s="16">
        <v>2700000</v>
      </c>
      <c r="H308" s="1"/>
      <c r="I308" s="1"/>
      <c r="J308" s="1"/>
      <c r="K308" s="1"/>
    </row>
    <row r="309" spans="1:11" ht="14.1" customHeight="1">
      <c r="A309" s="1"/>
      <c r="B309" s="1"/>
      <c r="C309" s="5" t="s">
        <v>19</v>
      </c>
      <c r="D309" s="1868" t="s">
        <v>132</v>
      </c>
      <c r="E309" s="1869"/>
      <c r="F309" s="1869"/>
      <c r="G309" s="1869"/>
      <c r="H309" s="1"/>
      <c r="I309" s="1"/>
      <c r="J309" s="1"/>
      <c r="K309" s="1"/>
    </row>
    <row r="310" spans="1:11" ht="14.1" customHeight="1">
      <c r="A310" s="1"/>
      <c r="B310" s="1"/>
      <c r="C310" s="6" t="s">
        <v>20</v>
      </c>
      <c r="D310" s="1870" t="s">
        <v>133</v>
      </c>
      <c r="E310" s="1871"/>
      <c r="F310" s="1871"/>
      <c r="G310" s="1871"/>
      <c r="H310" s="1"/>
      <c r="I310" s="1"/>
      <c r="J310" s="1"/>
      <c r="K310" s="1"/>
    </row>
    <row r="311" spans="1:11" ht="14.1" customHeight="1">
      <c r="A311" s="1"/>
      <c r="B311" s="1"/>
      <c r="C311" s="6" t="s">
        <v>21</v>
      </c>
      <c r="D311" s="1870" t="s">
        <v>134</v>
      </c>
      <c r="E311" s="1871"/>
      <c r="F311" s="1871"/>
      <c r="G311" s="1871"/>
      <c r="H311" s="1"/>
      <c r="I311" s="1"/>
      <c r="J311" s="1"/>
      <c r="K311" s="1"/>
    </row>
    <row r="312" spans="1:11" ht="15" customHeight="1">
      <c r="A312" s="1"/>
      <c r="B312" s="1"/>
      <c r="C312" s="7"/>
      <c r="D312" s="8">
        <v>2023</v>
      </c>
      <c r="E312" s="8">
        <v>2024</v>
      </c>
      <c r="F312" s="8">
        <v>2025</v>
      </c>
      <c r="G312" s="8">
        <v>2026</v>
      </c>
      <c r="H312" s="1"/>
      <c r="I312" s="1"/>
      <c r="J312" s="1"/>
      <c r="K312" s="1"/>
    </row>
    <row r="313" spans="1:11" ht="15" customHeight="1">
      <c r="A313" s="1"/>
      <c r="B313" s="1"/>
      <c r="C313" s="9"/>
      <c r="D313" s="10" t="s">
        <v>22</v>
      </c>
      <c r="E313" s="10" t="s">
        <v>23</v>
      </c>
      <c r="F313" s="10" t="s">
        <v>23</v>
      </c>
      <c r="G313" s="10" t="s">
        <v>23</v>
      </c>
      <c r="H313" s="1"/>
      <c r="I313" s="1"/>
      <c r="J313" s="1"/>
      <c r="K313" s="1"/>
    </row>
    <row r="314" spans="1:11" ht="14.1" customHeight="1">
      <c r="A314" s="1"/>
      <c r="B314" s="1"/>
      <c r="C314" s="13" t="s">
        <v>33</v>
      </c>
      <c r="D314" s="14" t="s">
        <v>135</v>
      </c>
      <c r="E314" s="14" t="s">
        <v>136</v>
      </c>
      <c r="F314" s="14" t="s">
        <v>126</v>
      </c>
      <c r="G314" s="14" t="s">
        <v>137</v>
      </c>
      <c r="H314" s="1"/>
      <c r="I314" s="1"/>
      <c r="J314" s="1"/>
      <c r="K314" s="1"/>
    </row>
    <row r="315" spans="1:11" ht="14.1" customHeight="1">
      <c r="A315" s="1"/>
      <c r="B315" s="1"/>
      <c r="C315" s="13" t="s">
        <v>35</v>
      </c>
      <c r="D315" s="14" t="s">
        <v>138</v>
      </c>
      <c r="E315" s="14" t="s">
        <v>139</v>
      </c>
      <c r="F315" s="14" t="s">
        <v>140</v>
      </c>
      <c r="G315" s="14" t="s">
        <v>141</v>
      </c>
      <c r="H315" s="1"/>
      <c r="I315" s="1"/>
      <c r="J315" s="1"/>
      <c r="K315" s="1"/>
    </row>
    <row r="316" spans="1:11" ht="14.1" customHeight="1">
      <c r="A316" s="1"/>
      <c r="B316" s="1"/>
      <c r="C316" s="13" t="s">
        <v>40</v>
      </c>
      <c r="D316" s="14" t="s">
        <v>142</v>
      </c>
      <c r="E316" s="14" t="s">
        <v>143</v>
      </c>
      <c r="F316" s="14" t="s">
        <v>144</v>
      </c>
      <c r="G316" s="14" t="s">
        <v>145</v>
      </c>
      <c r="H316" s="1"/>
      <c r="I316" s="1"/>
      <c r="J316" s="1"/>
      <c r="K316" s="1"/>
    </row>
    <row r="317" spans="1:11" ht="14.1" customHeight="1">
      <c r="A317" s="1"/>
      <c r="B317" s="1"/>
      <c r="C317" s="13" t="s">
        <v>41</v>
      </c>
      <c r="D317" s="14" t="s">
        <v>18</v>
      </c>
      <c r="E317" s="14" t="s">
        <v>146</v>
      </c>
      <c r="F317" s="14" t="s">
        <v>147</v>
      </c>
      <c r="G317" s="14" t="s">
        <v>148</v>
      </c>
      <c r="H317" s="1"/>
      <c r="I317" s="1"/>
      <c r="J317" s="1"/>
      <c r="K317" s="1"/>
    </row>
    <row r="318" spans="1:11" ht="14.1" customHeight="1">
      <c r="A318" s="1"/>
      <c r="B318" s="1"/>
      <c r="C318" s="13" t="s">
        <v>43</v>
      </c>
      <c r="D318" s="14" t="s">
        <v>18</v>
      </c>
      <c r="E318" s="14" t="s">
        <v>149</v>
      </c>
      <c r="F318" s="14" t="s">
        <v>150</v>
      </c>
      <c r="G318" s="14" t="s">
        <v>151</v>
      </c>
      <c r="H318" s="1"/>
      <c r="I318" s="1"/>
      <c r="J318" s="1"/>
      <c r="K318" s="1"/>
    </row>
    <row r="319" spans="1:11" ht="14.1" customHeight="1">
      <c r="A319" s="1"/>
      <c r="B319" s="1"/>
      <c r="C319" s="13" t="s">
        <v>47</v>
      </c>
      <c r="D319" s="14" t="s">
        <v>18</v>
      </c>
      <c r="E319" s="14" t="s">
        <v>152</v>
      </c>
      <c r="F319" s="14" t="s">
        <v>153</v>
      </c>
      <c r="G319" s="14" t="s">
        <v>154</v>
      </c>
      <c r="H319" s="1"/>
      <c r="I319" s="1"/>
      <c r="J319" s="1"/>
      <c r="K319" s="1"/>
    </row>
    <row r="320" spans="1:11" ht="14.1" customHeight="1">
      <c r="A320" s="1"/>
      <c r="B320" s="1"/>
      <c r="C320" s="1872" t="s">
        <v>24</v>
      </c>
      <c r="D320" s="1873"/>
      <c r="E320" s="1873"/>
      <c r="F320" s="1873"/>
      <c r="G320" s="1873"/>
      <c r="H320" s="1"/>
      <c r="I320" s="1"/>
      <c r="J320" s="1"/>
      <c r="K320" s="1"/>
    </row>
    <row r="321" spans="1:11" ht="14.1" customHeight="1">
      <c r="A321" s="1"/>
      <c r="B321" s="1"/>
      <c r="C321" s="7"/>
      <c r="D321" s="8">
        <v>2023</v>
      </c>
      <c r="E321" s="8">
        <v>2024</v>
      </c>
      <c r="F321" s="8">
        <v>2025</v>
      </c>
      <c r="G321" s="8">
        <v>2026</v>
      </c>
      <c r="H321" s="1"/>
      <c r="I321" s="1"/>
      <c r="J321" s="1"/>
      <c r="K321" s="1"/>
    </row>
    <row r="322" spans="1:11" ht="14.1" customHeight="1">
      <c r="A322" s="1"/>
      <c r="B322" s="1"/>
      <c r="C322" s="9"/>
      <c r="D322" s="10" t="s">
        <v>22</v>
      </c>
      <c r="E322" s="10" t="s">
        <v>23</v>
      </c>
      <c r="F322" s="10" t="s">
        <v>23</v>
      </c>
      <c r="G322" s="10" t="s">
        <v>23</v>
      </c>
      <c r="H322" s="1"/>
      <c r="I322" s="1"/>
      <c r="J322" s="1"/>
      <c r="K322" s="1"/>
    </row>
    <row r="323" spans="1:11" ht="14.1" customHeight="1">
      <c r="A323" s="1"/>
      <c r="B323" s="1"/>
      <c r="C323" s="15" t="s">
        <v>48</v>
      </c>
      <c r="D323" s="16">
        <v>0</v>
      </c>
      <c r="E323" s="16">
        <v>0</v>
      </c>
      <c r="F323" s="16">
        <v>0</v>
      </c>
      <c r="G323" s="16">
        <v>0</v>
      </c>
      <c r="H323" s="1"/>
      <c r="I323" s="1"/>
      <c r="J323" s="1"/>
      <c r="K323" s="1"/>
    </row>
    <row r="324" spans="1:11" ht="14.1" customHeight="1">
      <c r="A324" s="1"/>
      <c r="B324" s="1"/>
      <c r="C324" s="15" t="s">
        <v>49</v>
      </c>
      <c r="D324" s="16">
        <v>0</v>
      </c>
      <c r="E324" s="16">
        <v>0</v>
      </c>
      <c r="F324" s="16">
        <v>0</v>
      </c>
      <c r="G324" s="16">
        <v>0</v>
      </c>
      <c r="H324" s="1"/>
      <c r="I324" s="1"/>
      <c r="J324" s="1"/>
      <c r="K324" s="1"/>
    </row>
    <row r="325" spans="1:11" ht="14.1" customHeight="1">
      <c r="A325" s="1"/>
      <c r="B325" s="1"/>
      <c r="C325" s="15" t="s">
        <v>50</v>
      </c>
      <c r="D325" s="16">
        <v>0</v>
      </c>
      <c r="E325" s="16">
        <v>0</v>
      </c>
      <c r="F325" s="16">
        <v>0</v>
      </c>
      <c r="G325" s="16">
        <v>0</v>
      </c>
      <c r="H325" s="1"/>
      <c r="I325" s="1"/>
      <c r="J325" s="1"/>
      <c r="K325" s="1"/>
    </row>
    <row r="326" spans="1:11" ht="14.1" customHeight="1">
      <c r="A326" s="1"/>
      <c r="B326" s="1"/>
      <c r="C326" s="15" t="s">
        <v>51</v>
      </c>
      <c r="D326" s="16">
        <v>0</v>
      </c>
      <c r="E326" s="16">
        <v>0</v>
      </c>
      <c r="F326" s="16">
        <v>0</v>
      </c>
      <c r="G326" s="16">
        <v>0</v>
      </c>
      <c r="H326" s="1"/>
      <c r="I326" s="1"/>
      <c r="J326" s="1"/>
      <c r="K326" s="1"/>
    </row>
    <row r="327" spans="1:11" ht="14.1" customHeight="1">
      <c r="A327" s="1"/>
      <c r="B327" s="1"/>
      <c r="C327" s="15" t="s">
        <v>49</v>
      </c>
      <c r="D327" s="16">
        <v>0</v>
      </c>
      <c r="E327" s="16">
        <v>0</v>
      </c>
      <c r="F327" s="16">
        <v>0</v>
      </c>
      <c r="G327" s="16">
        <v>0</v>
      </c>
      <c r="H327" s="1"/>
      <c r="I327" s="1"/>
      <c r="J327" s="1"/>
      <c r="K327" s="1"/>
    </row>
    <row r="328" spans="1:11" ht="14.1" customHeight="1">
      <c r="A328" s="1"/>
      <c r="B328" s="1"/>
      <c r="C328" s="15" t="s">
        <v>50</v>
      </c>
      <c r="D328" s="16">
        <v>0</v>
      </c>
      <c r="E328" s="16">
        <v>0</v>
      </c>
      <c r="F328" s="16">
        <v>0</v>
      </c>
      <c r="G328" s="16">
        <v>0</v>
      </c>
      <c r="H328" s="1"/>
      <c r="I328" s="1"/>
      <c r="J328" s="1"/>
      <c r="K328" s="1"/>
    </row>
    <row r="329" spans="1:11" ht="14.1" customHeight="1">
      <c r="A329" s="1"/>
      <c r="B329" s="1"/>
      <c r="C329" s="15" t="s">
        <v>52</v>
      </c>
      <c r="D329" s="16">
        <v>0</v>
      </c>
      <c r="E329" s="16">
        <v>0</v>
      </c>
      <c r="F329" s="16">
        <v>0</v>
      </c>
      <c r="G329" s="16">
        <v>0</v>
      </c>
      <c r="H329" s="1"/>
      <c r="I329" s="1"/>
      <c r="J329" s="1"/>
      <c r="K329" s="1"/>
    </row>
    <row r="330" spans="1:11" ht="14.1" customHeight="1">
      <c r="A330" s="1"/>
      <c r="B330" s="1"/>
      <c r="C330" s="15" t="s">
        <v>49</v>
      </c>
      <c r="D330" s="16">
        <v>0</v>
      </c>
      <c r="E330" s="16">
        <v>0</v>
      </c>
      <c r="F330" s="16">
        <v>0</v>
      </c>
      <c r="G330" s="16">
        <v>0</v>
      </c>
      <c r="H330" s="1"/>
      <c r="I330" s="1"/>
      <c r="J330" s="1"/>
      <c r="K330" s="1"/>
    </row>
    <row r="331" spans="1:11" ht="14.1" customHeight="1">
      <c r="A331" s="1"/>
      <c r="B331" s="1"/>
      <c r="C331" s="15" t="s">
        <v>50</v>
      </c>
      <c r="D331" s="16">
        <v>0</v>
      </c>
      <c r="E331" s="16">
        <v>0</v>
      </c>
      <c r="F331" s="16">
        <v>0</v>
      </c>
      <c r="G331" s="16">
        <v>0</v>
      </c>
      <c r="H331" s="1"/>
      <c r="I331" s="1"/>
      <c r="J331" s="1"/>
      <c r="K331" s="1"/>
    </row>
    <row r="332" spans="1:11" ht="14.1" customHeight="1">
      <c r="A332" s="1"/>
      <c r="B332" s="1"/>
      <c r="C332" s="15" t="s">
        <v>53</v>
      </c>
      <c r="D332" s="16">
        <v>0</v>
      </c>
      <c r="E332" s="16">
        <v>0</v>
      </c>
      <c r="F332" s="16">
        <v>0</v>
      </c>
      <c r="G332" s="16">
        <v>0</v>
      </c>
      <c r="H332" s="1"/>
      <c r="I332" s="1"/>
      <c r="J332" s="1"/>
      <c r="K332" s="1"/>
    </row>
    <row r="333" spans="1:11" ht="14.1" customHeight="1">
      <c r="A333" s="1"/>
      <c r="B333" s="1"/>
      <c r="C333" s="15" t="s">
        <v>49</v>
      </c>
      <c r="D333" s="16">
        <v>0</v>
      </c>
      <c r="E333" s="16">
        <v>0</v>
      </c>
      <c r="F333" s="16">
        <v>0</v>
      </c>
      <c r="G333" s="16">
        <v>0</v>
      </c>
      <c r="H333" s="1"/>
      <c r="I333" s="1"/>
      <c r="J333" s="1"/>
      <c r="K333" s="1"/>
    </row>
    <row r="334" spans="1:11" ht="14.1" customHeight="1">
      <c r="A334" s="1"/>
      <c r="B334" s="1"/>
      <c r="C334" s="15" t="s">
        <v>50</v>
      </c>
      <c r="D334" s="16">
        <v>0</v>
      </c>
      <c r="E334" s="16">
        <v>0</v>
      </c>
      <c r="F334" s="16">
        <v>0</v>
      </c>
      <c r="G334" s="16">
        <v>0</v>
      </c>
      <c r="H334" s="1"/>
      <c r="I334" s="1"/>
      <c r="J334" s="1"/>
      <c r="K334" s="1"/>
    </row>
    <row r="335" spans="1:11" ht="14.1" customHeight="1">
      <c r="A335" s="1"/>
      <c r="B335" s="1"/>
      <c r="C335" s="15" t="s">
        <v>54</v>
      </c>
      <c r="D335" s="16">
        <v>0</v>
      </c>
      <c r="E335" s="16">
        <v>0</v>
      </c>
      <c r="F335" s="16">
        <v>0</v>
      </c>
      <c r="G335" s="16">
        <v>0</v>
      </c>
      <c r="H335" s="1"/>
      <c r="I335" s="1"/>
      <c r="J335" s="1"/>
      <c r="K335" s="1"/>
    </row>
    <row r="336" spans="1:11" ht="14.1" customHeight="1">
      <c r="A336" s="1"/>
      <c r="B336" s="1"/>
      <c r="C336" s="15" t="s">
        <v>49</v>
      </c>
      <c r="D336" s="16">
        <v>0</v>
      </c>
      <c r="E336" s="16">
        <v>0</v>
      </c>
      <c r="F336" s="16">
        <v>0</v>
      </c>
      <c r="G336" s="16">
        <v>0</v>
      </c>
      <c r="H336" s="1"/>
      <c r="I336" s="1"/>
      <c r="J336" s="1"/>
      <c r="K336" s="1"/>
    </row>
    <row r="337" spans="1:11" ht="14.1" customHeight="1">
      <c r="A337" s="1"/>
      <c r="B337" s="1"/>
      <c r="C337" s="15" t="s">
        <v>50</v>
      </c>
      <c r="D337" s="16">
        <v>0</v>
      </c>
      <c r="E337" s="16">
        <v>0</v>
      </c>
      <c r="F337" s="16">
        <v>0</v>
      </c>
      <c r="G337" s="16">
        <v>0</v>
      </c>
      <c r="H337" s="1"/>
      <c r="I337" s="1"/>
      <c r="J337" s="1"/>
      <c r="K337" s="1"/>
    </row>
    <row r="338" spans="1:11" ht="14.1" customHeight="1">
      <c r="A338" s="1"/>
      <c r="B338" s="1"/>
      <c r="C338" s="15" t="s">
        <v>55</v>
      </c>
      <c r="D338" s="16">
        <v>0</v>
      </c>
      <c r="E338" s="16">
        <v>0</v>
      </c>
      <c r="F338" s="16">
        <v>0</v>
      </c>
      <c r="G338" s="16">
        <v>0</v>
      </c>
      <c r="H338" s="1"/>
      <c r="I338" s="1"/>
      <c r="J338" s="1"/>
      <c r="K338" s="1"/>
    </row>
    <row r="339" spans="1:11" ht="14.1" customHeight="1">
      <c r="A339" s="1"/>
      <c r="B339" s="1"/>
      <c r="C339" s="15" t="s">
        <v>49</v>
      </c>
      <c r="D339" s="16">
        <v>0</v>
      </c>
      <c r="E339" s="16">
        <v>0</v>
      </c>
      <c r="F339" s="16">
        <v>0</v>
      </c>
      <c r="G339" s="16">
        <v>0</v>
      </c>
      <c r="H339" s="1"/>
      <c r="I339" s="1"/>
      <c r="J339" s="1"/>
      <c r="K339" s="1"/>
    </row>
    <row r="340" spans="1:11" ht="14.1" customHeight="1">
      <c r="A340" s="1"/>
      <c r="B340" s="1"/>
      <c r="C340" s="15" t="s">
        <v>50</v>
      </c>
      <c r="D340" s="16">
        <v>0</v>
      </c>
      <c r="E340" s="16">
        <v>0</v>
      </c>
      <c r="F340" s="16">
        <v>0</v>
      </c>
      <c r="G340" s="16">
        <v>0</v>
      </c>
      <c r="H340" s="1"/>
      <c r="I340" s="1"/>
      <c r="J340" s="1"/>
      <c r="K340" s="1"/>
    </row>
    <row r="341" spans="1:11" ht="14.1" customHeight="1">
      <c r="A341" s="1"/>
      <c r="B341" s="1"/>
      <c r="C341" s="15" t="s">
        <v>56</v>
      </c>
      <c r="D341" s="16">
        <v>0</v>
      </c>
      <c r="E341" s="16">
        <v>0</v>
      </c>
      <c r="F341" s="16">
        <v>0</v>
      </c>
      <c r="G341" s="16">
        <v>0</v>
      </c>
      <c r="H341" s="1"/>
      <c r="I341" s="1"/>
      <c r="J341" s="1"/>
      <c r="K341" s="1"/>
    </row>
    <row r="342" spans="1:11" ht="14.1" customHeight="1">
      <c r="A342" s="1"/>
      <c r="B342" s="1"/>
      <c r="C342" s="15" t="s">
        <v>49</v>
      </c>
      <c r="D342" s="16">
        <v>0</v>
      </c>
      <c r="E342" s="16">
        <v>0</v>
      </c>
      <c r="F342" s="16">
        <v>0</v>
      </c>
      <c r="G342" s="16">
        <v>0</v>
      </c>
      <c r="H342" s="1"/>
      <c r="I342" s="1"/>
      <c r="J342" s="1"/>
      <c r="K342" s="1"/>
    </row>
    <row r="343" spans="1:11" ht="14.1" customHeight="1">
      <c r="A343" s="1"/>
      <c r="B343" s="1"/>
      <c r="C343" s="15" t="s">
        <v>50</v>
      </c>
      <c r="D343" s="16">
        <v>0</v>
      </c>
      <c r="E343" s="16">
        <v>0</v>
      </c>
      <c r="F343" s="16">
        <v>0</v>
      </c>
      <c r="G343" s="16">
        <v>0</v>
      </c>
      <c r="H343" s="1"/>
      <c r="I343" s="1"/>
      <c r="J343" s="1"/>
      <c r="K343" s="1"/>
    </row>
    <row r="344" spans="1:11" ht="14.1" customHeight="1">
      <c r="A344" s="1"/>
      <c r="B344" s="1"/>
      <c r="C344" s="15" t="s">
        <v>57</v>
      </c>
      <c r="D344" s="16">
        <v>0</v>
      </c>
      <c r="E344" s="16">
        <v>0</v>
      </c>
      <c r="F344" s="16">
        <v>0</v>
      </c>
      <c r="G344" s="16">
        <v>0</v>
      </c>
      <c r="H344" s="1"/>
      <c r="I344" s="1"/>
      <c r="J344" s="1"/>
      <c r="K344" s="1"/>
    </row>
    <row r="345" spans="1:11" ht="14.1" customHeight="1">
      <c r="A345" s="1"/>
      <c r="B345" s="1"/>
      <c r="C345" s="15" t="s">
        <v>49</v>
      </c>
      <c r="D345" s="16">
        <v>0</v>
      </c>
      <c r="E345" s="16">
        <v>0</v>
      </c>
      <c r="F345" s="16">
        <v>0</v>
      </c>
      <c r="G345" s="16">
        <v>0</v>
      </c>
      <c r="H345" s="1"/>
      <c r="I345" s="1"/>
      <c r="J345" s="1"/>
      <c r="K345" s="1"/>
    </row>
    <row r="346" spans="1:11" ht="14.1" customHeight="1">
      <c r="A346" s="1"/>
      <c r="B346" s="1"/>
      <c r="C346" s="15" t="s">
        <v>58</v>
      </c>
      <c r="D346" s="16">
        <v>0</v>
      </c>
      <c r="E346" s="16">
        <v>0</v>
      </c>
      <c r="F346" s="16">
        <v>0</v>
      </c>
      <c r="G346" s="16">
        <v>0</v>
      </c>
      <c r="H346" s="1"/>
      <c r="I346" s="1"/>
      <c r="J346" s="1"/>
      <c r="K346" s="1"/>
    </row>
    <row r="347" spans="1:11" ht="14.1" customHeight="1">
      <c r="A347" s="1"/>
      <c r="B347" s="1"/>
      <c r="C347" s="15" t="s">
        <v>59</v>
      </c>
      <c r="D347" s="16">
        <v>0</v>
      </c>
      <c r="E347" s="16">
        <v>0</v>
      </c>
      <c r="F347" s="16">
        <v>0</v>
      </c>
      <c r="G347" s="16">
        <v>0</v>
      </c>
      <c r="H347" s="1"/>
      <c r="I347" s="1"/>
      <c r="J347" s="1"/>
      <c r="K347" s="1"/>
    </row>
    <row r="348" spans="1:11" ht="14.1" customHeight="1">
      <c r="A348" s="1"/>
      <c r="B348" s="1"/>
      <c r="C348" s="15" t="s">
        <v>60</v>
      </c>
      <c r="D348" s="16">
        <v>0</v>
      </c>
      <c r="E348" s="16">
        <v>0</v>
      </c>
      <c r="F348" s="16">
        <v>0</v>
      </c>
      <c r="G348" s="16">
        <v>0</v>
      </c>
      <c r="H348" s="1"/>
      <c r="I348" s="1"/>
      <c r="J348" s="1"/>
      <c r="K348" s="1"/>
    </row>
    <row r="349" spans="1:11" ht="14.1" customHeight="1">
      <c r="A349" s="1"/>
      <c r="B349" s="1"/>
      <c r="C349" s="15" t="s">
        <v>61</v>
      </c>
      <c r="D349" s="16">
        <v>0</v>
      </c>
      <c r="E349" s="16">
        <v>0</v>
      </c>
      <c r="F349" s="16">
        <v>0</v>
      </c>
      <c r="G349" s="16">
        <v>0</v>
      </c>
      <c r="H349" s="1"/>
      <c r="I349" s="1"/>
      <c r="J349" s="1"/>
      <c r="K349" s="1"/>
    </row>
    <row r="350" spans="1:11" ht="14.1" customHeight="1">
      <c r="A350" s="1"/>
      <c r="B350" s="1"/>
      <c r="C350" s="15" t="s">
        <v>62</v>
      </c>
      <c r="D350" s="16">
        <v>0</v>
      </c>
      <c r="E350" s="16">
        <v>21561000</v>
      </c>
      <c r="F350" s="16">
        <v>83000</v>
      </c>
      <c r="G350" s="16">
        <v>125000</v>
      </c>
      <c r="H350" s="1"/>
      <c r="I350" s="1"/>
      <c r="J350" s="1"/>
      <c r="K350" s="1"/>
    </row>
    <row r="351" spans="1:11" ht="14.1" customHeight="1">
      <c r="A351" s="1"/>
      <c r="B351" s="1"/>
      <c r="C351" s="15" t="s">
        <v>49</v>
      </c>
      <c r="D351" s="16">
        <v>0</v>
      </c>
      <c r="E351" s="16">
        <v>21561000</v>
      </c>
      <c r="F351" s="16">
        <v>83000</v>
      </c>
      <c r="G351" s="16">
        <v>125000</v>
      </c>
      <c r="H351" s="1"/>
      <c r="I351" s="1"/>
      <c r="J351" s="1"/>
      <c r="K351" s="1"/>
    </row>
    <row r="352" spans="1:11" ht="14.1" customHeight="1">
      <c r="A352" s="1"/>
      <c r="B352" s="1"/>
      <c r="C352" s="15" t="s">
        <v>58</v>
      </c>
      <c r="D352" s="16">
        <v>0</v>
      </c>
      <c r="E352" s="16">
        <v>0</v>
      </c>
      <c r="F352" s="16">
        <v>0</v>
      </c>
      <c r="G352" s="16">
        <v>0</v>
      </c>
      <c r="H352" s="1"/>
      <c r="I352" s="1"/>
      <c r="J352" s="1"/>
      <c r="K352" s="1"/>
    </row>
    <row r="353" spans="1:11" ht="14.1" customHeight="1">
      <c r="A353" s="1"/>
      <c r="B353" s="1"/>
      <c r="C353" s="15" t="s">
        <v>59</v>
      </c>
      <c r="D353" s="16">
        <v>0</v>
      </c>
      <c r="E353" s="16">
        <v>0</v>
      </c>
      <c r="F353" s="16">
        <v>0</v>
      </c>
      <c r="G353" s="16">
        <v>0</v>
      </c>
      <c r="H353" s="1"/>
      <c r="I353" s="1"/>
      <c r="J353" s="1"/>
      <c r="K353" s="1"/>
    </row>
    <row r="354" spans="1:11" ht="14.1" customHeight="1">
      <c r="A354" s="1"/>
      <c r="B354" s="1"/>
      <c r="C354" s="15" t="s">
        <v>60</v>
      </c>
      <c r="D354" s="16">
        <v>0</v>
      </c>
      <c r="E354" s="16">
        <v>0</v>
      </c>
      <c r="F354" s="16">
        <v>0</v>
      </c>
      <c r="G354" s="16">
        <v>0</v>
      </c>
      <c r="H354" s="1"/>
      <c r="I354" s="1"/>
      <c r="J354" s="1"/>
      <c r="K354" s="1"/>
    </row>
    <row r="355" spans="1:11" ht="14.1" customHeight="1">
      <c r="A355" s="1"/>
      <c r="B355" s="1"/>
      <c r="C355" s="15" t="s">
        <v>61</v>
      </c>
      <c r="D355" s="16">
        <v>0</v>
      </c>
      <c r="E355" s="16">
        <v>0</v>
      </c>
      <c r="F355" s="16">
        <v>0</v>
      </c>
      <c r="G355" s="16">
        <v>0</v>
      </c>
      <c r="H355" s="1"/>
      <c r="I355" s="1"/>
      <c r="J355" s="1"/>
      <c r="K355" s="1"/>
    </row>
    <row r="356" spans="1:11" ht="14.1" customHeight="1">
      <c r="A356" s="1"/>
      <c r="B356" s="1"/>
      <c r="C356" s="15" t="s">
        <v>63</v>
      </c>
      <c r="D356" s="16">
        <v>0</v>
      </c>
      <c r="E356" s="16">
        <v>0</v>
      </c>
      <c r="F356" s="16">
        <v>0</v>
      </c>
      <c r="G356" s="16">
        <v>0</v>
      </c>
      <c r="H356" s="1"/>
      <c r="I356" s="1"/>
      <c r="J356" s="1"/>
      <c r="K356" s="1"/>
    </row>
    <row r="357" spans="1:11" ht="14.1" customHeight="1">
      <c r="A357" s="1"/>
      <c r="B357" s="1"/>
      <c r="C357" s="15" t="s">
        <v>49</v>
      </c>
      <c r="D357" s="16">
        <v>0</v>
      </c>
      <c r="E357" s="16">
        <v>0</v>
      </c>
      <c r="F357" s="16">
        <v>0</v>
      </c>
      <c r="G357" s="16">
        <v>0</v>
      </c>
      <c r="H357" s="1"/>
      <c r="I357" s="1"/>
      <c r="J357" s="1"/>
      <c r="K357" s="1"/>
    </row>
    <row r="358" spans="1:11" ht="14.1" customHeight="1">
      <c r="A358" s="1"/>
      <c r="B358" s="1"/>
      <c r="C358" s="15" t="s">
        <v>58</v>
      </c>
      <c r="D358" s="16">
        <v>0</v>
      </c>
      <c r="E358" s="16">
        <v>0</v>
      </c>
      <c r="F358" s="16">
        <v>0</v>
      </c>
      <c r="G358" s="16">
        <v>0</v>
      </c>
      <c r="H358" s="1"/>
      <c r="I358" s="1"/>
      <c r="J358" s="1"/>
      <c r="K358" s="1"/>
    </row>
    <row r="359" spans="1:11" ht="14.1" customHeight="1">
      <c r="A359" s="1"/>
      <c r="B359" s="1"/>
      <c r="C359" s="15" t="s">
        <v>59</v>
      </c>
      <c r="D359" s="16">
        <v>0</v>
      </c>
      <c r="E359" s="16">
        <v>0</v>
      </c>
      <c r="F359" s="16">
        <v>0</v>
      </c>
      <c r="G359" s="16">
        <v>0</v>
      </c>
      <c r="H359" s="1"/>
      <c r="I359" s="1"/>
      <c r="J359" s="1"/>
      <c r="K359" s="1"/>
    </row>
    <row r="360" spans="1:11" ht="14.1" customHeight="1">
      <c r="A360" s="1"/>
      <c r="B360" s="1"/>
      <c r="C360" s="15" t="s">
        <v>60</v>
      </c>
      <c r="D360" s="16">
        <v>0</v>
      </c>
      <c r="E360" s="16">
        <v>0</v>
      </c>
      <c r="F360" s="16">
        <v>0</v>
      </c>
      <c r="G360" s="16">
        <v>0</v>
      </c>
      <c r="H360" s="1"/>
      <c r="I360" s="1"/>
      <c r="J360" s="1"/>
      <c r="K360" s="1"/>
    </row>
    <row r="361" spans="1:11" ht="14.1" customHeight="1">
      <c r="A361" s="1"/>
      <c r="B361" s="1"/>
      <c r="C361" s="15" t="s">
        <v>61</v>
      </c>
      <c r="D361" s="16">
        <v>0</v>
      </c>
      <c r="E361" s="16">
        <v>0</v>
      </c>
      <c r="F361" s="16">
        <v>0</v>
      </c>
      <c r="G361" s="16">
        <v>0</v>
      </c>
      <c r="H361" s="1"/>
      <c r="I361" s="1"/>
      <c r="J361" s="1"/>
      <c r="K361" s="1"/>
    </row>
    <row r="362" spans="1:11" ht="14.1" customHeight="1">
      <c r="A362" s="1"/>
      <c r="B362" s="1"/>
      <c r="C362" s="15" t="s">
        <v>64</v>
      </c>
      <c r="D362" s="16">
        <v>0</v>
      </c>
      <c r="E362" s="16">
        <v>0</v>
      </c>
      <c r="F362" s="16">
        <v>0</v>
      </c>
      <c r="G362" s="16">
        <v>0</v>
      </c>
      <c r="H362" s="1"/>
      <c r="I362" s="1"/>
      <c r="J362" s="1"/>
      <c r="K362" s="1"/>
    </row>
    <row r="363" spans="1:11" ht="14.1" customHeight="1">
      <c r="A363" s="1"/>
      <c r="B363" s="1"/>
      <c r="C363" s="15" t="s">
        <v>65</v>
      </c>
      <c r="D363" s="16">
        <v>0</v>
      </c>
      <c r="E363" s="16">
        <v>0</v>
      </c>
      <c r="F363" s="16">
        <v>0</v>
      </c>
      <c r="G363" s="16">
        <v>0</v>
      </c>
      <c r="H363" s="1"/>
      <c r="I363" s="1"/>
      <c r="J363" s="1"/>
      <c r="K363" s="1"/>
    </row>
    <row r="364" spans="1:11" ht="14.1" customHeight="1">
      <c r="A364" s="1"/>
      <c r="B364" s="1"/>
      <c r="C364" s="11" t="s">
        <v>25</v>
      </c>
      <c r="D364" s="16">
        <v>0</v>
      </c>
      <c r="E364" s="16">
        <v>21561000</v>
      </c>
      <c r="F364" s="16">
        <v>83000</v>
      </c>
      <c r="G364" s="16">
        <v>125000</v>
      </c>
      <c r="H364" s="1"/>
      <c r="I364" s="1"/>
      <c r="J364" s="1"/>
      <c r="K364" s="1"/>
    </row>
    <row r="365" spans="1:11" ht="14.1" customHeight="1">
      <c r="A365" s="1"/>
      <c r="B365" s="1"/>
      <c r="C365" s="5" t="s">
        <v>19</v>
      </c>
      <c r="D365" s="1868" t="s">
        <v>155</v>
      </c>
      <c r="E365" s="1869"/>
      <c r="F365" s="1869"/>
      <c r="G365" s="1869"/>
      <c r="H365" s="1"/>
      <c r="I365" s="1"/>
      <c r="J365" s="1"/>
      <c r="K365" s="1"/>
    </row>
    <row r="366" spans="1:11" ht="14.1" customHeight="1">
      <c r="A366" s="1"/>
      <c r="B366" s="1"/>
      <c r="C366" s="6" t="s">
        <v>20</v>
      </c>
      <c r="D366" s="1870" t="s">
        <v>156</v>
      </c>
      <c r="E366" s="1871"/>
      <c r="F366" s="1871"/>
      <c r="G366" s="1871"/>
      <c r="H366" s="1"/>
      <c r="I366" s="1"/>
      <c r="J366" s="1"/>
      <c r="K366" s="1"/>
    </row>
    <row r="367" spans="1:11" ht="14.1" customHeight="1">
      <c r="A367" s="1"/>
      <c r="B367" s="1"/>
      <c r="C367" s="6" t="s">
        <v>21</v>
      </c>
      <c r="D367" s="1870" t="s">
        <v>157</v>
      </c>
      <c r="E367" s="1871"/>
      <c r="F367" s="1871"/>
      <c r="G367" s="1871"/>
      <c r="H367" s="1"/>
      <c r="I367" s="1"/>
      <c r="J367" s="1"/>
      <c r="K367" s="1"/>
    </row>
    <row r="368" spans="1:11" ht="15" customHeight="1">
      <c r="A368" s="1"/>
      <c r="B368" s="1"/>
      <c r="C368" s="7"/>
      <c r="D368" s="8">
        <v>2023</v>
      </c>
      <c r="E368" s="8">
        <v>2024</v>
      </c>
      <c r="F368" s="8">
        <v>2025</v>
      </c>
      <c r="G368" s="8">
        <v>2026</v>
      </c>
      <c r="H368" s="1"/>
      <c r="I368" s="1"/>
      <c r="J368" s="1"/>
      <c r="K368" s="1"/>
    </row>
    <row r="369" spans="1:11" ht="15" customHeight="1">
      <c r="A369" s="1"/>
      <c r="B369" s="1"/>
      <c r="C369" s="9"/>
      <c r="D369" s="10" t="s">
        <v>22</v>
      </c>
      <c r="E369" s="10" t="s">
        <v>23</v>
      </c>
      <c r="F369" s="10" t="s">
        <v>23</v>
      </c>
      <c r="G369" s="10" t="s">
        <v>23</v>
      </c>
      <c r="H369" s="1"/>
      <c r="I369" s="1"/>
      <c r="J369" s="1"/>
      <c r="K369" s="1"/>
    </row>
    <row r="370" spans="1:11" ht="14.1" customHeight="1">
      <c r="A370" s="1"/>
      <c r="B370" s="1"/>
      <c r="C370" s="13" t="s">
        <v>33</v>
      </c>
      <c r="D370" s="14" t="s">
        <v>18</v>
      </c>
      <c r="E370" s="14" t="s">
        <v>34</v>
      </c>
      <c r="F370" s="14" t="s">
        <v>42</v>
      </c>
      <c r="G370" s="14" t="s">
        <v>42</v>
      </c>
      <c r="H370" s="1"/>
      <c r="I370" s="1"/>
      <c r="J370" s="1"/>
      <c r="K370" s="1"/>
    </row>
    <row r="371" spans="1:11" ht="14.1" customHeight="1">
      <c r="A371" s="1"/>
      <c r="B371" s="1"/>
      <c r="C371" s="13" t="s">
        <v>35</v>
      </c>
      <c r="D371" s="14" t="s">
        <v>42</v>
      </c>
      <c r="E371" s="14" t="s">
        <v>158</v>
      </c>
      <c r="F371" s="14" t="s">
        <v>42</v>
      </c>
      <c r="G371" s="14" t="s">
        <v>42</v>
      </c>
      <c r="H371" s="1"/>
      <c r="I371" s="1"/>
      <c r="J371" s="1"/>
      <c r="K371" s="1"/>
    </row>
    <row r="372" spans="1:11" ht="14.1" customHeight="1">
      <c r="A372" s="1"/>
      <c r="B372" s="1"/>
      <c r="C372" s="13" t="s">
        <v>40</v>
      </c>
      <c r="D372" s="14" t="s">
        <v>42</v>
      </c>
      <c r="E372" s="14" t="s">
        <v>158</v>
      </c>
      <c r="F372" s="14" t="s">
        <v>42</v>
      </c>
      <c r="G372" s="14" t="s">
        <v>42</v>
      </c>
      <c r="H372" s="1"/>
      <c r="I372" s="1"/>
      <c r="J372" s="1"/>
      <c r="K372" s="1"/>
    </row>
    <row r="373" spans="1:11" ht="14.1" customHeight="1">
      <c r="A373" s="1"/>
      <c r="B373" s="1"/>
      <c r="C373" s="13" t="s">
        <v>41</v>
      </c>
      <c r="D373" s="14" t="s">
        <v>18</v>
      </c>
      <c r="E373" s="14" t="s">
        <v>18</v>
      </c>
      <c r="F373" s="14" t="s">
        <v>122</v>
      </c>
      <c r="G373" s="14" t="s">
        <v>18</v>
      </c>
      <c r="H373" s="1"/>
      <c r="I373" s="1"/>
      <c r="J373" s="1"/>
      <c r="K373" s="1"/>
    </row>
    <row r="374" spans="1:11" ht="14.1" customHeight="1">
      <c r="A374" s="1"/>
      <c r="B374" s="1"/>
      <c r="C374" s="13" t="s">
        <v>43</v>
      </c>
      <c r="D374" s="14" t="s">
        <v>18</v>
      </c>
      <c r="E374" s="14" t="s">
        <v>18</v>
      </c>
      <c r="F374" s="14" t="s">
        <v>122</v>
      </c>
      <c r="G374" s="14" t="s">
        <v>18</v>
      </c>
      <c r="H374" s="1"/>
      <c r="I374" s="1"/>
      <c r="J374" s="1"/>
      <c r="K374" s="1"/>
    </row>
    <row r="375" spans="1:11" ht="14.1" customHeight="1">
      <c r="A375" s="1"/>
      <c r="B375" s="1"/>
      <c r="C375" s="13" t="s">
        <v>47</v>
      </c>
      <c r="D375" s="14" t="s">
        <v>18</v>
      </c>
      <c r="E375" s="14" t="s">
        <v>18</v>
      </c>
      <c r="F375" s="14" t="s">
        <v>122</v>
      </c>
      <c r="G375" s="14" t="s">
        <v>18</v>
      </c>
      <c r="H375" s="1"/>
      <c r="I375" s="1"/>
      <c r="J375" s="1"/>
      <c r="K375" s="1"/>
    </row>
    <row r="376" spans="1:11" ht="14.1" customHeight="1">
      <c r="A376" s="1"/>
      <c r="B376" s="1"/>
      <c r="C376" s="1872" t="s">
        <v>24</v>
      </c>
      <c r="D376" s="1873"/>
      <c r="E376" s="1873"/>
      <c r="F376" s="1873"/>
      <c r="G376" s="1873"/>
      <c r="H376" s="1"/>
      <c r="I376" s="1"/>
      <c r="J376" s="1"/>
      <c r="K376" s="1"/>
    </row>
    <row r="377" spans="1:11" ht="14.1" customHeight="1">
      <c r="A377" s="1"/>
      <c r="B377" s="1"/>
      <c r="C377" s="7"/>
      <c r="D377" s="8">
        <v>2023</v>
      </c>
      <c r="E377" s="8">
        <v>2024</v>
      </c>
      <c r="F377" s="8">
        <v>2025</v>
      </c>
      <c r="G377" s="8">
        <v>2026</v>
      </c>
      <c r="H377" s="1"/>
      <c r="I377" s="1"/>
      <c r="J377" s="1"/>
      <c r="K377" s="1"/>
    </row>
    <row r="378" spans="1:11" ht="14.1" customHeight="1">
      <c r="A378" s="1"/>
      <c r="B378" s="1"/>
      <c r="C378" s="9"/>
      <c r="D378" s="10" t="s">
        <v>22</v>
      </c>
      <c r="E378" s="10" t="s">
        <v>23</v>
      </c>
      <c r="F378" s="10" t="s">
        <v>23</v>
      </c>
      <c r="G378" s="10" t="s">
        <v>23</v>
      </c>
      <c r="H378" s="1"/>
      <c r="I378" s="1"/>
      <c r="J378" s="1"/>
      <c r="K378" s="1"/>
    </row>
    <row r="379" spans="1:11" ht="14.1" customHeight="1">
      <c r="A379" s="1"/>
      <c r="B379" s="1"/>
      <c r="C379" s="15" t="s">
        <v>48</v>
      </c>
      <c r="D379" s="16">
        <v>0</v>
      </c>
      <c r="E379" s="16">
        <v>0</v>
      </c>
      <c r="F379" s="16">
        <v>0</v>
      </c>
      <c r="G379" s="16">
        <v>0</v>
      </c>
      <c r="H379" s="1"/>
      <c r="I379" s="1"/>
      <c r="J379" s="1"/>
      <c r="K379" s="1"/>
    </row>
    <row r="380" spans="1:11" ht="14.1" customHeight="1">
      <c r="A380" s="1"/>
      <c r="B380" s="1"/>
      <c r="C380" s="15" t="s">
        <v>49</v>
      </c>
      <c r="D380" s="16">
        <v>0</v>
      </c>
      <c r="E380" s="16">
        <v>0</v>
      </c>
      <c r="F380" s="16">
        <v>0</v>
      </c>
      <c r="G380" s="16">
        <v>0</v>
      </c>
      <c r="H380" s="1"/>
      <c r="I380" s="1"/>
      <c r="J380" s="1"/>
      <c r="K380" s="1"/>
    </row>
    <row r="381" spans="1:11" ht="14.1" customHeight="1">
      <c r="A381" s="1"/>
      <c r="B381" s="1"/>
      <c r="C381" s="15" t="s">
        <v>50</v>
      </c>
      <c r="D381" s="16">
        <v>0</v>
      </c>
      <c r="E381" s="16">
        <v>0</v>
      </c>
      <c r="F381" s="16">
        <v>0</v>
      </c>
      <c r="G381" s="16">
        <v>0</v>
      </c>
      <c r="H381" s="1"/>
      <c r="I381" s="1"/>
      <c r="J381" s="1"/>
      <c r="K381" s="1"/>
    </row>
    <row r="382" spans="1:11" ht="14.1" customHeight="1">
      <c r="A382" s="1"/>
      <c r="B382" s="1"/>
      <c r="C382" s="15" t="s">
        <v>51</v>
      </c>
      <c r="D382" s="16">
        <v>0</v>
      </c>
      <c r="E382" s="16">
        <v>0</v>
      </c>
      <c r="F382" s="16">
        <v>0</v>
      </c>
      <c r="G382" s="16">
        <v>0</v>
      </c>
      <c r="H382" s="1"/>
      <c r="I382" s="1"/>
      <c r="J382" s="1"/>
      <c r="K382" s="1"/>
    </row>
    <row r="383" spans="1:11" ht="14.1" customHeight="1">
      <c r="A383" s="1"/>
      <c r="B383" s="1"/>
      <c r="C383" s="15" t="s">
        <v>49</v>
      </c>
      <c r="D383" s="16">
        <v>0</v>
      </c>
      <c r="E383" s="16">
        <v>0</v>
      </c>
      <c r="F383" s="16">
        <v>0</v>
      </c>
      <c r="G383" s="16">
        <v>0</v>
      </c>
      <c r="H383" s="1"/>
      <c r="I383" s="1"/>
      <c r="J383" s="1"/>
      <c r="K383" s="1"/>
    </row>
    <row r="384" spans="1:11" ht="14.1" customHeight="1">
      <c r="A384" s="1"/>
      <c r="B384" s="1"/>
      <c r="C384" s="15" t="s">
        <v>50</v>
      </c>
      <c r="D384" s="16">
        <v>0</v>
      </c>
      <c r="E384" s="16">
        <v>0</v>
      </c>
      <c r="F384" s="16">
        <v>0</v>
      </c>
      <c r="G384" s="16">
        <v>0</v>
      </c>
      <c r="H384" s="1"/>
      <c r="I384" s="1"/>
      <c r="J384" s="1"/>
      <c r="K384" s="1"/>
    </row>
    <row r="385" spans="1:11" ht="14.1" customHeight="1">
      <c r="A385" s="1"/>
      <c r="B385" s="1"/>
      <c r="C385" s="15" t="s">
        <v>52</v>
      </c>
      <c r="D385" s="16">
        <v>0</v>
      </c>
      <c r="E385" s="16">
        <v>0</v>
      </c>
      <c r="F385" s="16">
        <v>0</v>
      </c>
      <c r="G385" s="16">
        <v>0</v>
      </c>
      <c r="H385" s="1"/>
      <c r="I385" s="1"/>
      <c r="J385" s="1"/>
      <c r="K385" s="1"/>
    </row>
    <row r="386" spans="1:11" ht="14.1" customHeight="1">
      <c r="A386" s="1"/>
      <c r="B386" s="1"/>
      <c r="C386" s="15" t="s">
        <v>49</v>
      </c>
      <c r="D386" s="16">
        <v>0</v>
      </c>
      <c r="E386" s="16">
        <v>0</v>
      </c>
      <c r="F386" s="16">
        <v>0</v>
      </c>
      <c r="G386" s="16">
        <v>0</v>
      </c>
      <c r="H386" s="1"/>
      <c r="I386" s="1"/>
      <c r="J386" s="1"/>
      <c r="K386" s="1"/>
    </row>
    <row r="387" spans="1:11" ht="14.1" customHeight="1">
      <c r="A387" s="1"/>
      <c r="B387" s="1"/>
      <c r="C387" s="15" t="s">
        <v>50</v>
      </c>
      <c r="D387" s="16">
        <v>0</v>
      </c>
      <c r="E387" s="16">
        <v>0</v>
      </c>
      <c r="F387" s="16">
        <v>0</v>
      </c>
      <c r="G387" s="16">
        <v>0</v>
      </c>
      <c r="H387" s="1"/>
      <c r="I387" s="1"/>
      <c r="J387" s="1"/>
      <c r="K387" s="1"/>
    </row>
    <row r="388" spans="1:11" ht="14.1" customHeight="1">
      <c r="A388" s="1"/>
      <c r="B388" s="1"/>
      <c r="C388" s="15" t="s">
        <v>53</v>
      </c>
      <c r="D388" s="16">
        <v>0</v>
      </c>
      <c r="E388" s="16">
        <v>0</v>
      </c>
      <c r="F388" s="16">
        <v>0</v>
      </c>
      <c r="G388" s="16">
        <v>0</v>
      </c>
      <c r="H388" s="1"/>
      <c r="I388" s="1"/>
      <c r="J388" s="1"/>
      <c r="K388" s="1"/>
    </row>
    <row r="389" spans="1:11" ht="14.1" customHeight="1">
      <c r="A389" s="1"/>
      <c r="B389" s="1"/>
      <c r="C389" s="15" t="s">
        <v>49</v>
      </c>
      <c r="D389" s="16">
        <v>0</v>
      </c>
      <c r="E389" s="16">
        <v>0</v>
      </c>
      <c r="F389" s="16">
        <v>0</v>
      </c>
      <c r="G389" s="16">
        <v>0</v>
      </c>
      <c r="H389" s="1"/>
      <c r="I389" s="1"/>
      <c r="J389" s="1"/>
      <c r="K389" s="1"/>
    </row>
    <row r="390" spans="1:11" ht="14.1" customHeight="1">
      <c r="A390" s="1"/>
      <c r="B390" s="1"/>
      <c r="C390" s="15" t="s">
        <v>50</v>
      </c>
      <c r="D390" s="16">
        <v>0</v>
      </c>
      <c r="E390" s="16">
        <v>0</v>
      </c>
      <c r="F390" s="16">
        <v>0</v>
      </c>
      <c r="G390" s="16">
        <v>0</v>
      </c>
      <c r="H390" s="1"/>
      <c r="I390" s="1"/>
      <c r="J390" s="1"/>
      <c r="K390" s="1"/>
    </row>
    <row r="391" spans="1:11" ht="14.1" customHeight="1">
      <c r="A391" s="1"/>
      <c r="B391" s="1"/>
      <c r="C391" s="15" t="s">
        <v>54</v>
      </c>
      <c r="D391" s="16">
        <v>0</v>
      </c>
      <c r="E391" s="16">
        <v>0</v>
      </c>
      <c r="F391" s="16">
        <v>0</v>
      </c>
      <c r="G391" s="16">
        <v>0</v>
      </c>
      <c r="H391" s="1"/>
      <c r="I391" s="1"/>
      <c r="J391" s="1"/>
      <c r="K391" s="1"/>
    </row>
    <row r="392" spans="1:11" ht="14.1" customHeight="1">
      <c r="A392" s="1"/>
      <c r="B392" s="1"/>
      <c r="C392" s="15" t="s">
        <v>49</v>
      </c>
      <c r="D392" s="16">
        <v>0</v>
      </c>
      <c r="E392" s="16">
        <v>0</v>
      </c>
      <c r="F392" s="16">
        <v>0</v>
      </c>
      <c r="G392" s="16">
        <v>0</v>
      </c>
      <c r="H392" s="1"/>
      <c r="I392" s="1"/>
      <c r="J392" s="1"/>
      <c r="K392" s="1"/>
    </row>
    <row r="393" spans="1:11" ht="14.1" customHeight="1">
      <c r="A393" s="1"/>
      <c r="B393" s="1"/>
      <c r="C393" s="15" t="s">
        <v>50</v>
      </c>
      <c r="D393" s="16">
        <v>0</v>
      </c>
      <c r="E393" s="16">
        <v>0</v>
      </c>
      <c r="F393" s="16">
        <v>0</v>
      </c>
      <c r="G393" s="16">
        <v>0</v>
      </c>
      <c r="H393" s="1"/>
      <c r="I393" s="1"/>
      <c r="J393" s="1"/>
      <c r="K393" s="1"/>
    </row>
    <row r="394" spans="1:11" ht="14.1" customHeight="1">
      <c r="A394" s="1"/>
      <c r="B394" s="1"/>
      <c r="C394" s="15" t="s">
        <v>55</v>
      </c>
      <c r="D394" s="16">
        <v>0</v>
      </c>
      <c r="E394" s="16">
        <v>0</v>
      </c>
      <c r="F394" s="16">
        <v>0</v>
      </c>
      <c r="G394" s="16">
        <v>0</v>
      </c>
      <c r="H394" s="1"/>
      <c r="I394" s="1"/>
      <c r="J394" s="1"/>
      <c r="K394" s="1"/>
    </row>
    <row r="395" spans="1:11" ht="14.1" customHeight="1">
      <c r="A395" s="1"/>
      <c r="B395" s="1"/>
      <c r="C395" s="15" t="s">
        <v>49</v>
      </c>
      <c r="D395" s="16">
        <v>0</v>
      </c>
      <c r="E395" s="16">
        <v>0</v>
      </c>
      <c r="F395" s="16">
        <v>0</v>
      </c>
      <c r="G395" s="16">
        <v>0</v>
      </c>
      <c r="H395" s="1"/>
      <c r="I395" s="1"/>
      <c r="J395" s="1"/>
      <c r="K395" s="1"/>
    </row>
    <row r="396" spans="1:11" ht="14.1" customHeight="1">
      <c r="A396" s="1"/>
      <c r="B396" s="1"/>
      <c r="C396" s="15" t="s">
        <v>50</v>
      </c>
      <c r="D396" s="16">
        <v>0</v>
      </c>
      <c r="E396" s="16">
        <v>0</v>
      </c>
      <c r="F396" s="16">
        <v>0</v>
      </c>
      <c r="G396" s="16">
        <v>0</v>
      </c>
      <c r="H396" s="1"/>
      <c r="I396" s="1"/>
      <c r="J396" s="1"/>
      <c r="K396" s="1"/>
    </row>
    <row r="397" spans="1:11" ht="14.1" customHeight="1">
      <c r="A397" s="1"/>
      <c r="B397" s="1"/>
      <c r="C397" s="15" t="s">
        <v>56</v>
      </c>
      <c r="D397" s="16">
        <v>0</v>
      </c>
      <c r="E397" s="16">
        <v>0</v>
      </c>
      <c r="F397" s="16">
        <v>0</v>
      </c>
      <c r="G397" s="16">
        <v>0</v>
      </c>
      <c r="H397" s="1"/>
      <c r="I397" s="1"/>
      <c r="J397" s="1"/>
      <c r="K397" s="1"/>
    </row>
    <row r="398" spans="1:11" ht="14.1" customHeight="1">
      <c r="A398" s="1"/>
      <c r="B398" s="1"/>
      <c r="C398" s="15" t="s">
        <v>49</v>
      </c>
      <c r="D398" s="16">
        <v>0</v>
      </c>
      <c r="E398" s="16">
        <v>0</v>
      </c>
      <c r="F398" s="16">
        <v>0</v>
      </c>
      <c r="G398" s="16">
        <v>0</v>
      </c>
      <c r="H398" s="1"/>
      <c r="I398" s="1"/>
      <c r="J398" s="1"/>
      <c r="K398" s="1"/>
    </row>
    <row r="399" spans="1:11" ht="14.1" customHeight="1">
      <c r="A399" s="1"/>
      <c r="B399" s="1"/>
      <c r="C399" s="15" t="s">
        <v>50</v>
      </c>
      <c r="D399" s="16">
        <v>0</v>
      </c>
      <c r="E399" s="16">
        <v>0</v>
      </c>
      <c r="F399" s="16">
        <v>0</v>
      </c>
      <c r="G399" s="16">
        <v>0</v>
      </c>
      <c r="H399" s="1"/>
      <c r="I399" s="1"/>
      <c r="J399" s="1"/>
      <c r="K399" s="1"/>
    </row>
    <row r="400" spans="1:11" ht="14.1" customHeight="1">
      <c r="A400" s="1"/>
      <c r="B400" s="1"/>
      <c r="C400" s="15" t="s">
        <v>57</v>
      </c>
      <c r="D400" s="16">
        <v>0</v>
      </c>
      <c r="E400" s="16">
        <v>0</v>
      </c>
      <c r="F400" s="16">
        <v>0</v>
      </c>
      <c r="G400" s="16">
        <v>0</v>
      </c>
      <c r="H400" s="1"/>
      <c r="I400" s="1"/>
      <c r="J400" s="1"/>
      <c r="K400" s="1"/>
    </row>
    <row r="401" spans="1:11" ht="14.1" customHeight="1">
      <c r="A401" s="1"/>
      <c r="B401" s="1"/>
      <c r="C401" s="15" t="s">
        <v>49</v>
      </c>
      <c r="D401" s="16">
        <v>0</v>
      </c>
      <c r="E401" s="16">
        <v>0</v>
      </c>
      <c r="F401" s="16">
        <v>0</v>
      </c>
      <c r="G401" s="16">
        <v>0</v>
      </c>
      <c r="H401" s="1"/>
      <c r="I401" s="1"/>
      <c r="J401" s="1"/>
      <c r="K401" s="1"/>
    </row>
    <row r="402" spans="1:11" ht="14.1" customHeight="1">
      <c r="A402" s="1"/>
      <c r="B402" s="1"/>
      <c r="C402" s="15" t="s">
        <v>58</v>
      </c>
      <c r="D402" s="16">
        <v>0</v>
      </c>
      <c r="E402" s="16">
        <v>0</v>
      </c>
      <c r="F402" s="16">
        <v>0</v>
      </c>
      <c r="G402" s="16">
        <v>0</v>
      </c>
      <c r="H402" s="1"/>
      <c r="I402" s="1"/>
      <c r="J402" s="1"/>
      <c r="K402" s="1"/>
    </row>
    <row r="403" spans="1:11" ht="14.1" customHeight="1">
      <c r="A403" s="1"/>
      <c r="B403" s="1"/>
      <c r="C403" s="15" t="s">
        <v>59</v>
      </c>
      <c r="D403" s="16">
        <v>0</v>
      </c>
      <c r="E403" s="16">
        <v>0</v>
      </c>
      <c r="F403" s="16">
        <v>0</v>
      </c>
      <c r="G403" s="16">
        <v>0</v>
      </c>
      <c r="H403" s="1"/>
      <c r="I403" s="1"/>
      <c r="J403" s="1"/>
      <c r="K403" s="1"/>
    </row>
    <row r="404" spans="1:11" ht="14.1" customHeight="1">
      <c r="A404" s="1"/>
      <c r="B404" s="1"/>
      <c r="C404" s="15" t="s">
        <v>60</v>
      </c>
      <c r="D404" s="16">
        <v>0</v>
      </c>
      <c r="E404" s="16">
        <v>0</v>
      </c>
      <c r="F404" s="16">
        <v>0</v>
      </c>
      <c r="G404" s="16">
        <v>0</v>
      </c>
      <c r="H404" s="1"/>
      <c r="I404" s="1"/>
      <c r="J404" s="1"/>
      <c r="K404" s="1"/>
    </row>
    <row r="405" spans="1:11" ht="14.1" customHeight="1">
      <c r="A405" s="1"/>
      <c r="B405" s="1"/>
      <c r="C405" s="15" t="s">
        <v>61</v>
      </c>
      <c r="D405" s="16">
        <v>0</v>
      </c>
      <c r="E405" s="16">
        <v>0</v>
      </c>
      <c r="F405" s="16">
        <v>0</v>
      </c>
      <c r="G405" s="16">
        <v>0</v>
      </c>
      <c r="H405" s="1"/>
      <c r="I405" s="1"/>
      <c r="J405" s="1"/>
      <c r="K405" s="1"/>
    </row>
    <row r="406" spans="1:11" ht="14.1" customHeight="1">
      <c r="A406" s="1"/>
      <c r="B406" s="1"/>
      <c r="C406" s="15" t="s">
        <v>62</v>
      </c>
      <c r="D406" s="16">
        <v>0</v>
      </c>
      <c r="E406" s="16">
        <v>1103000</v>
      </c>
      <c r="F406" s="16">
        <v>0</v>
      </c>
      <c r="G406" s="16">
        <v>0</v>
      </c>
      <c r="H406" s="1"/>
      <c r="I406" s="1"/>
      <c r="J406" s="1"/>
      <c r="K406" s="1"/>
    </row>
    <row r="407" spans="1:11" ht="14.1" customHeight="1">
      <c r="A407" s="1"/>
      <c r="B407" s="1"/>
      <c r="C407" s="15" t="s">
        <v>49</v>
      </c>
      <c r="D407" s="16">
        <v>0</v>
      </c>
      <c r="E407" s="16">
        <v>1103000</v>
      </c>
      <c r="F407" s="16">
        <v>0</v>
      </c>
      <c r="G407" s="16">
        <v>0</v>
      </c>
      <c r="H407" s="1"/>
      <c r="I407" s="1"/>
      <c r="J407" s="1"/>
      <c r="K407" s="1"/>
    </row>
    <row r="408" spans="1:11" ht="14.1" customHeight="1">
      <c r="A408" s="1"/>
      <c r="B408" s="1"/>
      <c r="C408" s="15" t="s">
        <v>58</v>
      </c>
      <c r="D408" s="16">
        <v>0</v>
      </c>
      <c r="E408" s="16">
        <v>0</v>
      </c>
      <c r="F408" s="16">
        <v>0</v>
      </c>
      <c r="G408" s="16">
        <v>0</v>
      </c>
      <c r="H408" s="1"/>
      <c r="I408" s="1"/>
      <c r="J408" s="1"/>
      <c r="K408" s="1"/>
    </row>
    <row r="409" spans="1:11" ht="14.1" customHeight="1">
      <c r="A409" s="1"/>
      <c r="B409" s="1"/>
      <c r="C409" s="15" t="s">
        <v>59</v>
      </c>
      <c r="D409" s="16">
        <v>0</v>
      </c>
      <c r="E409" s="16">
        <v>0</v>
      </c>
      <c r="F409" s="16">
        <v>0</v>
      </c>
      <c r="G409" s="16">
        <v>0</v>
      </c>
      <c r="H409" s="1"/>
      <c r="I409" s="1"/>
      <c r="J409" s="1"/>
      <c r="K409" s="1"/>
    </row>
    <row r="410" spans="1:11" ht="14.1" customHeight="1">
      <c r="A410" s="1"/>
      <c r="B410" s="1"/>
      <c r="C410" s="15" t="s">
        <v>60</v>
      </c>
      <c r="D410" s="16">
        <v>0</v>
      </c>
      <c r="E410" s="16">
        <v>0</v>
      </c>
      <c r="F410" s="16">
        <v>0</v>
      </c>
      <c r="G410" s="16">
        <v>0</v>
      </c>
      <c r="H410" s="1"/>
      <c r="I410" s="1"/>
      <c r="J410" s="1"/>
      <c r="K410" s="1"/>
    </row>
    <row r="411" spans="1:11" ht="14.1" customHeight="1">
      <c r="A411" s="1"/>
      <c r="B411" s="1"/>
      <c r="C411" s="15" t="s">
        <v>61</v>
      </c>
      <c r="D411" s="16">
        <v>0</v>
      </c>
      <c r="E411" s="16">
        <v>0</v>
      </c>
      <c r="F411" s="16">
        <v>0</v>
      </c>
      <c r="G411" s="16">
        <v>0</v>
      </c>
      <c r="H411" s="1"/>
      <c r="I411" s="1"/>
      <c r="J411" s="1"/>
      <c r="K411" s="1"/>
    </row>
    <row r="412" spans="1:11" ht="14.1" customHeight="1">
      <c r="A412" s="1"/>
      <c r="B412" s="1"/>
      <c r="C412" s="15" t="s">
        <v>63</v>
      </c>
      <c r="D412" s="16">
        <v>0</v>
      </c>
      <c r="E412" s="16">
        <v>0</v>
      </c>
      <c r="F412" s="16">
        <v>0</v>
      </c>
      <c r="G412" s="16">
        <v>0</v>
      </c>
      <c r="H412" s="1"/>
      <c r="I412" s="1"/>
      <c r="J412" s="1"/>
      <c r="K412" s="1"/>
    </row>
    <row r="413" spans="1:11" ht="14.1" customHeight="1">
      <c r="A413" s="1"/>
      <c r="B413" s="1"/>
      <c r="C413" s="15" t="s">
        <v>49</v>
      </c>
      <c r="D413" s="16">
        <v>0</v>
      </c>
      <c r="E413" s="16">
        <v>0</v>
      </c>
      <c r="F413" s="16">
        <v>0</v>
      </c>
      <c r="G413" s="16">
        <v>0</v>
      </c>
      <c r="H413" s="1"/>
      <c r="I413" s="1"/>
      <c r="J413" s="1"/>
      <c r="K413" s="1"/>
    </row>
    <row r="414" spans="1:11" ht="14.1" customHeight="1">
      <c r="A414" s="1"/>
      <c r="B414" s="1"/>
      <c r="C414" s="15" t="s">
        <v>58</v>
      </c>
      <c r="D414" s="16">
        <v>0</v>
      </c>
      <c r="E414" s="16">
        <v>0</v>
      </c>
      <c r="F414" s="16">
        <v>0</v>
      </c>
      <c r="G414" s="16">
        <v>0</v>
      </c>
      <c r="H414" s="1"/>
      <c r="I414" s="1"/>
      <c r="J414" s="1"/>
      <c r="K414" s="1"/>
    </row>
    <row r="415" spans="1:11" ht="14.1" customHeight="1">
      <c r="A415" s="1"/>
      <c r="B415" s="1"/>
      <c r="C415" s="15" t="s">
        <v>59</v>
      </c>
      <c r="D415" s="16">
        <v>0</v>
      </c>
      <c r="E415" s="16">
        <v>0</v>
      </c>
      <c r="F415" s="16">
        <v>0</v>
      </c>
      <c r="G415" s="16">
        <v>0</v>
      </c>
      <c r="H415" s="1"/>
      <c r="I415" s="1"/>
      <c r="J415" s="1"/>
      <c r="K415" s="1"/>
    </row>
    <row r="416" spans="1:11" ht="14.1" customHeight="1">
      <c r="A416" s="1"/>
      <c r="B416" s="1"/>
      <c r="C416" s="15" t="s">
        <v>60</v>
      </c>
      <c r="D416" s="16">
        <v>0</v>
      </c>
      <c r="E416" s="16">
        <v>0</v>
      </c>
      <c r="F416" s="16">
        <v>0</v>
      </c>
      <c r="G416" s="16">
        <v>0</v>
      </c>
      <c r="H416" s="1"/>
      <c r="I416" s="1"/>
      <c r="J416" s="1"/>
      <c r="K416" s="1"/>
    </row>
    <row r="417" spans="1:11" ht="14.1" customHeight="1">
      <c r="A417" s="1"/>
      <c r="B417" s="1"/>
      <c r="C417" s="15" t="s">
        <v>61</v>
      </c>
      <c r="D417" s="16">
        <v>0</v>
      </c>
      <c r="E417" s="16">
        <v>0</v>
      </c>
      <c r="F417" s="16">
        <v>0</v>
      </c>
      <c r="G417" s="16">
        <v>0</v>
      </c>
      <c r="H417" s="1"/>
      <c r="I417" s="1"/>
      <c r="J417" s="1"/>
      <c r="K417" s="1"/>
    </row>
    <row r="418" spans="1:11" ht="14.1" customHeight="1">
      <c r="A418" s="1"/>
      <c r="B418" s="1"/>
      <c r="C418" s="15" t="s">
        <v>64</v>
      </c>
      <c r="D418" s="16">
        <v>0</v>
      </c>
      <c r="E418" s="16">
        <v>0</v>
      </c>
      <c r="F418" s="16">
        <v>0</v>
      </c>
      <c r="G418" s="16">
        <v>0</v>
      </c>
      <c r="H418" s="1"/>
      <c r="I418" s="1"/>
      <c r="J418" s="1"/>
      <c r="K418" s="1"/>
    </row>
    <row r="419" spans="1:11" ht="14.1" customHeight="1">
      <c r="A419" s="1"/>
      <c r="B419" s="1"/>
      <c r="C419" s="15" t="s">
        <v>65</v>
      </c>
      <c r="D419" s="16">
        <v>0</v>
      </c>
      <c r="E419" s="16">
        <v>0</v>
      </c>
      <c r="F419" s="16">
        <v>0</v>
      </c>
      <c r="G419" s="16">
        <v>0</v>
      </c>
      <c r="H419" s="1"/>
      <c r="I419" s="1"/>
      <c r="J419" s="1"/>
      <c r="K419" s="1"/>
    </row>
    <row r="420" spans="1:11" ht="14.1" customHeight="1">
      <c r="A420" s="1"/>
      <c r="B420" s="1"/>
      <c r="C420" s="11" t="s">
        <v>25</v>
      </c>
      <c r="D420" s="16">
        <v>0</v>
      </c>
      <c r="E420" s="16">
        <v>1103000</v>
      </c>
      <c r="F420" s="16">
        <v>0</v>
      </c>
      <c r="G420" s="16">
        <v>0</v>
      </c>
      <c r="H420" s="1"/>
      <c r="I420" s="1"/>
      <c r="J420" s="1"/>
      <c r="K420" s="1"/>
    </row>
    <row r="421" spans="1:11" ht="14.1" customHeight="1">
      <c r="A421" s="1"/>
      <c r="B421" s="1"/>
      <c r="C421" s="5" t="s">
        <v>19</v>
      </c>
      <c r="D421" s="1868" t="s">
        <v>159</v>
      </c>
      <c r="E421" s="1869"/>
      <c r="F421" s="1869"/>
      <c r="G421" s="1869"/>
      <c r="H421" s="1"/>
      <c r="I421" s="1"/>
      <c r="J421" s="1"/>
      <c r="K421" s="1"/>
    </row>
    <row r="422" spans="1:11" ht="14.1" customHeight="1">
      <c r="A422" s="1"/>
      <c r="B422" s="1"/>
      <c r="C422" s="6" t="s">
        <v>20</v>
      </c>
      <c r="D422" s="1870" t="s">
        <v>160</v>
      </c>
      <c r="E422" s="1871"/>
      <c r="F422" s="1871"/>
      <c r="G422" s="1871"/>
      <c r="H422" s="1"/>
      <c r="I422" s="1"/>
      <c r="J422" s="1"/>
      <c r="K422" s="1"/>
    </row>
    <row r="423" spans="1:11" ht="14.1" customHeight="1">
      <c r="A423" s="1"/>
      <c r="B423" s="1"/>
      <c r="C423" s="6" t="s">
        <v>21</v>
      </c>
      <c r="D423" s="1870" t="s">
        <v>161</v>
      </c>
      <c r="E423" s="1871"/>
      <c r="F423" s="1871"/>
      <c r="G423" s="1871"/>
      <c r="H423" s="1"/>
      <c r="I423" s="1"/>
      <c r="J423" s="1"/>
      <c r="K423" s="1"/>
    </row>
    <row r="424" spans="1:11" ht="15" customHeight="1">
      <c r="A424" s="1"/>
      <c r="B424" s="1"/>
      <c r="C424" s="7"/>
      <c r="D424" s="8">
        <v>2023</v>
      </c>
      <c r="E424" s="8">
        <v>2024</v>
      </c>
      <c r="F424" s="8">
        <v>2025</v>
      </c>
      <c r="G424" s="8">
        <v>2026</v>
      </c>
      <c r="H424" s="1"/>
      <c r="I424" s="1"/>
      <c r="J424" s="1"/>
      <c r="K424" s="1"/>
    </row>
    <row r="425" spans="1:11" ht="15" customHeight="1">
      <c r="A425" s="1"/>
      <c r="B425" s="1"/>
      <c r="C425" s="9"/>
      <c r="D425" s="10" t="s">
        <v>22</v>
      </c>
      <c r="E425" s="10" t="s">
        <v>23</v>
      </c>
      <c r="F425" s="10" t="s">
        <v>23</v>
      </c>
      <c r="G425" s="10" t="s">
        <v>23</v>
      </c>
      <c r="H425" s="1"/>
      <c r="I425" s="1"/>
      <c r="J425" s="1"/>
      <c r="K425" s="1"/>
    </row>
    <row r="426" spans="1:11" ht="14.1" customHeight="1">
      <c r="A426" s="1"/>
      <c r="B426" s="1"/>
      <c r="C426" s="13" t="s">
        <v>33</v>
      </c>
      <c r="D426" s="14" t="s">
        <v>162</v>
      </c>
      <c r="E426" s="14" t="s">
        <v>163</v>
      </c>
      <c r="F426" s="14" t="s">
        <v>136</v>
      </c>
      <c r="G426" s="14" t="s">
        <v>42</v>
      </c>
      <c r="H426" s="1"/>
      <c r="I426" s="1"/>
      <c r="J426" s="1"/>
      <c r="K426" s="1"/>
    </row>
    <row r="427" spans="1:11" ht="14.1" customHeight="1">
      <c r="A427" s="1"/>
      <c r="B427" s="1"/>
      <c r="C427" s="13" t="s">
        <v>35</v>
      </c>
      <c r="D427" s="14" t="s">
        <v>164</v>
      </c>
      <c r="E427" s="14" t="s">
        <v>165</v>
      </c>
      <c r="F427" s="14" t="s">
        <v>166</v>
      </c>
      <c r="G427" s="14" t="s">
        <v>42</v>
      </c>
      <c r="H427" s="1"/>
      <c r="I427" s="1"/>
      <c r="J427" s="1"/>
      <c r="K427" s="1"/>
    </row>
    <row r="428" spans="1:11" ht="14.1" customHeight="1">
      <c r="A428" s="1"/>
      <c r="B428" s="1"/>
      <c r="C428" s="13" t="s">
        <v>40</v>
      </c>
      <c r="D428" s="14" t="s">
        <v>167</v>
      </c>
      <c r="E428" s="14" t="s">
        <v>168</v>
      </c>
      <c r="F428" s="14" t="s">
        <v>169</v>
      </c>
      <c r="G428" s="14" t="s">
        <v>42</v>
      </c>
      <c r="H428" s="1"/>
      <c r="I428" s="1"/>
      <c r="J428" s="1"/>
      <c r="K428" s="1"/>
    </row>
    <row r="429" spans="1:11" ht="14.1" customHeight="1">
      <c r="A429" s="1"/>
      <c r="B429" s="1"/>
      <c r="C429" s="13" t="s">
        <v>41</v>
      </c>
      <c r="D429" s="14" t="s">
        <v>18</v>
      </c>
      <c r="E429" s="14" t="s">
        <v>170</v>
      </c>
      <c r="F429" s="14" t="s">
        <v>171</v>
      </c>
      <c r="G429" s="14" t="s">
        <v>122</v>
      </c>
      <c r="H429" s="1"/>
      <c r="I429" s="1"/>
      <c r="J429" s="1"/>
      <c r="K429" s="1"/>
    </row>
    <row r="430" spans="1:11" ht="14.1" customHeight="1">
      <c r="A430" s="1"/>
      <c r="B430" s="1"/>
      <c r="C430" s="13" t="s">
        <v>43</v>
      </c>
      <c r="D430" s="14" t="s">
        <v>18</v>
      </c>
      <c r="E430" s="14" t="s">
        <v>172</v>
      </c>
      <c r="F430" s="14" t="s">
        <v>173</v>
      </c>
      <c r="G430" s="14" t="s">
        <v>122</v>
      </c>
      <c r="H430" s="1"/>
      <c r="I430" s="1"/>
      <c r="J430" s="1"/>
      <c r="K430" s="1"/>
    </row>
    <row r="431" spans="1:11" ht="14.1" customHeight="1">
      <c r="A431" s="1"/>
      <c r="B431" s="1"/>
      <c r="C431" s="13" t="s">
        <v>47</v>
      </c>
      <c r="D431" s="14" t="s">
        <v>18</v>
      </c>
      <c r="E431" s="14" t="s">
        <v>174</v>
      </c>
      <c r="F431" s="14" t="s">
        <v>175</v>
      </c>
      <c r="G431" s="14" t="s">
        <v>122</v>
      </c>
      <c r="H431" s="1"/>
      <c r="I431" s="1"/>
      <c r="J431" s="1"/>
      <c r="K431" s="1"/>
    </row>
    <row r="432" spans="1:11" ht="14.1" customHeight="1">
      <c r="A432" s="1"/>
      <c r="B432" s="1"/>
      <c r="C432" s="1872" t="s">
        <v>24</v>
      </c>
      <c r="D432" s="1873"/>
      <c r="E432" s="1873"/>
      <c r="F432" s="1873"/>
      <c r="G432" s="1873"/>
      <c r="H432" s="1"/>
      <c r="I432" s="1"/>
      <c r="J432" s="1"/>
      <c r="K432" s="1"/>
    </row>
    <row r="433" spans="1:11" ht="14.1" customHeight="1">
      <c r="A433" s="1"/>
      <c r="B433" s="1"/>
      <c r="C433" s="7"/>
      <c r="D433" s="8">
        <v>2023</v>
      </c>
      <c r="E433" s="8">
        <v>2024</v>
      </c>
      <c r="F433" s="8">
        <v>2025</v>
      </c>
      <c r="G433" s="8">
        <v>2026</v>
      </c>
      <c r="H433" s="1"/>
      <c r="I433" s="1"/>
      <c r="J433" s="1"/>
      <c r="K433" s="1"/>
    </row>
    <row r="434" spans="1:11" ht="14.1" customHeight="1">
      <c r="A434" s="1"/>
      <c r="B434" s="1"/>
      <c r="C434" s="9"/>
      <c r="D434" s="10" t="s">
        <v>22</v>
      </c>
      <c r="E434" s="10" t="s">
        <v>23</v>
      </c>
      <c r="F434" s="10" t="s">
        <v>23</v>
      </c>
      <c r="G434" s="10" t="s">
        <v>23</v>
      </c>
      <c r="H434" s="1"/>
      <c r="I434" s="1"/>
      <c r="J434" s="1"/>
      <c r="K434" s="1"/>
    </row>
    <row r="435" spans="1:11" ht="14.1" customHeight="1">
      <c r="A435" s="1"/>
      <c r="B435" s="1"/>
      <c r="C435" s="15" t="s">
        <v>48</v>
      </c>
      <c r="D435" s="16">
        <v>0</v>
      </c>
      <c r="E435" s="16">
        <v>0</v>
      </c>
      <c r="F435" s="16">
        <v>0</v>
      </c>
      <c r="G435" s="16">
        <v>0</v>
      </c>
      <c r="H435" s="1"/>
      <c r="I435" s="1"/>
      <c r="J435" s="1"/>
      <c r="K435" s="1"/>
    </row>
    <row r="436" spans="1:11" ht="14.1" customHeight="1">
      <c r="A436" s="1"/>
      <c r="B436" s="1"/>
      <c r="C436" s="15" t="s">
        <v>49</v>
      </c>
      <c r="D436" s="16">
        <v>0</v>
      </c>
      <c r="E436" s="16">
        <v>0</v>
      </c>
      <c r="F436" s="16">
        <v>0</v>
      </c>
      <c r="G436" s="16">
        <v>0</v>
      </c>
      <c r="H436" s="1"/>
      <c r="I436" s="1"/>
      <c r="J436" s="1"/>
      <c r="K436" s="1"/>
    </row>
    <row r="437" spans="1:11" ht="14.1" customHeight="1">
      <c r="A437" s="1"/>
      <c r="B437" s="1"/>
      <c r="C437" s="15" t="s">
        <v>50</v>
      </c>
      <c r="D437" s="16">
        <v>0</v>
      </c>
      <c r="E437" s="16">
        <v>0</v>
      </c>
      <c r="F437" s="16">
        <v>0</v>
      </c>
      <c r="G437" s="16">
        <v>0</v>
      </c>
      <c r="H437" s="1"/>
      <c r="I437" s="1"/>
      <c r="J437" s="1"/>
      <c r="K437" s="1"/>
    </row>
    <row r="438" spans="1:11" ht="14.1" customHeight="1">
      <c r="A438" s="1"/>
      <c r="B438" s="1"/>
      <c r="C438" s="15" t="s">
        <v>51</v>
      </c>
      <c r="D438" s="16">
        <v>0</v>
      </c>
      <c r="E438" s="16">
        <v>0</v>
      </c>
      <c r="F438" s="16">
        <v>0</v>
      </c>
      <c r="G438" s="16">
        <v>0</v>
      </c>
      <c r="H438" s="1"/>
      <c r="I438" s="1"/>
      <c r="J438" s="1"/>
      <c r="K438" s="1"/>
    </row>
    <row r="439" spans="1:11" ht="14.1" customHeight="1">
      <c r="A439" s="1"/>
      <c r="B439" s="1"/>
      <c r="C439" s="15" t="s">
        <v>49</v>
      </c>
      <c r="D439" s="16">
        <v>0</v>
      </c>
      <c r="E439" s="16">
        <v>0</v>
      </c>
      <c r="F439" s="16">
        <v>0</v>
      </c>
      <c r="G439" s="16">
        <v>0</v>
      </c>
      <c r="H439" s="1"/>
      <c r="I439" s="1"/>
      <c r="J439" s="1"/>
      <c r="K439" s="1"/>
    </row>
    <row r="440" spans="1:11" ht="14.1" customHeight="1">
      <c r="A440" s="1"/>
      <c r="B440" s="1"/>
      <c r="C440" s="15" t="s">
        <v>50</v>
      </c>
      <c r="D440" s="16">
        <v>0</v>
      </c>
      <c r="E440" s="16">
        <v>0</v>
      </c>
      <c r="F440" s="16">
        <v>0</v>
      </c>
      <c r="G440" s="16">
        <v>0</v>
      </c>
      <c r="H440" s="1"/>
      <c r="I440" s="1"/>
      <c r="J440" s="1"/>
      <c r="K440" s="1"/>
    </row>
    <row r="441" spans="1:11" ht="14.1" customHeight="1">
      <c r="A441" s="1"/>
      <c r="B441" s="1"/>
      <c r="C441" s="15" t="s">
        <v>52</v>
      </c>
      <c r="D441" s="16">
        <v>0</v>
      </c>
      <c r="E441" s="16">
        <v>0</v>
      </c>
      <c r="F441" s="16">
        <v>0</v>
      </c>
      <c r="G441" s="16">
        <v>0</v>
      </c>
      <c r="H441" s="1"/>
      <c r="I441" s="1"/>
      <c r="J441" s="1"/>
      <c r="K441" s="1"/>
    </row>
    <row r="442" spans="1:11" ht="14.1" customHeight="1">
      <c r="A442" s="1"/>
      <c r="B442" s="1"/>
      <c r="C442" s="15" t="s">
        <v>49</v>
      </c>
      <c r="D442" s="16">
        <v>0</v>
      </c>
      <c r="E442" s="16">
        <v>0</v>
      </c>
      <c r="F442" s="16">
        <v>0</v>
      </c>
      <c r="G442" s="16">
        <v>0</v>
      </c>
      <c r="H442" s="1"/>
      <c r="I442" s="1"/>
      <c r="J442" s="1"/>
      <c r="K442" s="1"/>
    </row>
    <row r="443" spans="1:11" ht="14.1" customHeight="1">
      <c r="A443" s="1"/>
      <c r="B443" s="1"/>
      <c r="C443" s="15" t="s">
        <v>50</v>
      </c>
      <c r="D443" s="16">
        <v>0</v>
      </c>
      <c r="E443" s="16">
        <v>0</v>
      </c>
      <c r="F443" s="16">
        <v>0</v>
      </c>
      <c r="G443" s="16">
        <v>0</v>
      </c>
      <c r="H443" s="1"/>
      <c r="I443" s="1"/>
      <c r="J443" s="1"/>
      <c r="K443" s="1"/>
    </row>
    <row r="444" spans="1:11" ht="14.1" customHeight="1">
      <c r="A444" s="1"/>
      <c r="B444" s="1"/>
      <c r="C444" s="15" t="s">
        <v>53</v>
      </c>
      <c r="D444" s="16">
        <v>0</v>
      </c>
      <c r="E444" s="16">
        <v>0</v>
      </c>
      <c r="F444" s="16">
        <v>0</v>
      </c>
      <c r="G444" s="16">
        <v>0</v>
      </c>
      <c r="H444" s="1"/>
      <c r="I444" s="1"/>
      <c r="J444" s="1"/>
      <c r="K444" s="1"/>
    </row>
    <row r="445" spans="1:11" ht="14.1" customHeight="1">
      <c r="A445" s="1"/>
      <c r="B445" s="1"/>
      <c r="C445" s="15" t="s">
        <v>49</v>
      </c>
      <c r="D445" s="16">
        <v>0</v>
      </c>
      <c r="E445" s="16">
        <v>0</v>
      </c>
      <c r="F445" s="16">
        <v>0</v>
      </c>
      <c r="G445" s="16">
        <v>0</v>
      </c>
      <c r="H445" s="1"/>
      <c r="I445" s="1"/>
      <c r="J445" s="1"/>
      <c r="K445" s="1"/>
    </row>
    <row r="446" spans="1:11" ht="14.1" customHeight="1">
      <c r="A446" s="1"/>
      <c r="B446" s="1"/>
      <c r="C446" s="15" t="s">
        <v>50</v>
      </c>
      <c r="D446" s="16">
        <v>0</v>
      </c>
      <c r="E446" s="16">
        <v>0</v>
      </c>
      <c r="F446" s="16">
        <v>0</v>
      </c>
      <c r="G446" s="16">
        <v>0</v>
      </c>
      <c r="H446" s="1"/>
      <c r="I446" s="1"/>
      <c r="J446" s="1"/>
      <c r="K446" s="1"/>
    </row>
    <row r="447" spans="1:11" ht="14.1" customHeight="1">
      <c r="A447" s="1"/>
      <c r="B447" s="1"/>
      <c r="C447" s="15" t="s">
        <v>54</v>
      </c>
      <c r="D447" s="16">
        <v>0</v>
      </c>
      <c r="E447" s="16">
        <v>0</v>
      </c>
      <c r="F447" s="16">
        <v>0</v>
      </c>
      <c r="G447" s="16">
        <v>0</v>
      </c>
      <c r="H447" s="1"/>
      <c r="I447" s="1"/>
      <c r="J447" s="1"/>
      <c r="K447" s="1"/>
    </row>
    <row r="448" spans="1:11" ht="14.1" customHeight="1">
      <c r="A448" s="1"/>
      <c r="B448" s="1"/>
      <c r="C448" s="15" t="s">
        <v>49</v>
      </c>
      <c r="D448" s="16">
        <v>0</v>
      </c>
      <c r="E448" s="16">
        <v>0</v>
      </c>
      <c r="F448" s="16">
        <v>0</v>
      </c>
      <c r="G448" s="16">
        <v>0</v>
      </c>
      <c r="H448" s="1"/>
      <c r="I448" s="1"/>
      <c r="J448" s="1"/>
      <c r="K448" s="1"/>
    </row>
    <row r="449" spans="1:11" ht="14.1" customHeight="1">
      <c r="A449" s="1"/>
      <c r="B449" s="1"/>
      <c r="C449" s="15" t="s">
        <v>50</v>
      </c>
      <c r="D449" s="16">
        <v>0</v>
      </c>
      <c r="E449" s="16">
        <v>0</v>
      </c>
      <c r="F449" s="16">
        <v>0</v>
      </c>
      <c r="G449" s="16">
        <v>0</v>
      </c>
      <c r="H449" s="1"/>
      <c r="I449" s="1"/>
      <c r="J449" s="1"/>
      <c r="K449" s="1"/>
    </row>
    <row r="450" spans="1:11" ht="14.1" customHeight="1">
      <c r="A450" s="1"/>
      <c r="B450" s="1"/>
      <c r="C450" s="15" t="s">
        <v>55</v>
      </c>
      <c r="D450" s="16">
        <v>0</v>
      </c>
      <c r="E450" s="16">
        <v>0</v>
      </c>
      <c r="F450" s="16">
        <v>0</v>
      </c>
      <c r="G450" s="16">
        <v>0</v>
      </c>
      <c r="H450" s="1"/>
      <c r="I450" s="1"/>
      <c r="J450" s="1"/>
      <c r="K450" s="1"/>
    </row>
    <row r="451" spans="1:11" ht="14.1" customHeight="1">
      <c r="A451" s="1"/>
      <c r="B451" s="1"/>
      <c r="C451" s="15" t="s">
        <v>49</v>
      </c>
      <c r="D451" s="16">
        <v>0</v>
      </c>
      <c r="E451" s="16">
        <v>0</v>
      </c>
      <c r="F451" s="16">
        <v>0</v>
      </c>
      <c r="G451" s="16">
        <v>0</v>
      </c>
      <c r="H451" s="1"/>
      <c r="I451" s="1"/>
      <c r="J451" s="1"/>
      <c r="K451" s="1"/>
    </row>
    <row r="452" spans="1:11" ht="14.1" customHeight="1">
      <c r="A452" s="1"/>
      <c r="B452" s="1"/>
      <c r="C452" s="15" t="s">
        <v>50</v>
      </c>
      <c r="D452" s="16">
        <v>0</v>
      </c>
      <c r="E452" s="16">
        <v>0</v>
      </c>
      <c r="F452" s="16">
        <v>0</v>
      </c>
      <c r="G452" s="16">
        <v>0</v>
      </c>
      <c r="H452" s="1"/>
      <c r="I452" s="1"/>
      <c r="J452" s="1"/>
      <c r="K452" s="1"/>
    </row>
    <row r="453" spans="1:11" ht="14.1" customHeight="1">
      <c r="A453" s="1"/>
      <c r="B453" s="1"/>
      <c r="C453" s="15" t="s">
        <v>56</v>
      </c>
      <c r="D453" s="16">
        <v>0</v>
      </c>
      <c r="E453" s="16">
        <v>0</v>
      </c>
      <c r="F453" s="16">
        <v>0</v>
      </c>
      <c r="G453" s="16">
        <v>0</v>
      </c>
      <c r="H453" s="1"/>
      <c r="I453" s="1"/>
      <c r="J453" s="1"/>
      <c r="K453" s="1"/>
    </row>
    <row r="454" spans="1:11" ht="14.1" customHeight="1">
      <c r="A454" s="1"/>
      <c r="B454" s="1"/>
      <c r="C454" s="15" t="s">
        <v>49</v>
      </c>
      <c r="D454" s="16">
        <v>0</v>
      </c>
      <c r="E454" s="16">
        <v>0</v>
      </c>
      <c r="F454" s="16">
        <v>0</v>
      </c>
      <c r="G454" s="16">
        <v>0</v>
      </c>
      <c r="H454" s="1"/>
      <c r="I454" s="1"/>
      <c r="J454" s="1"/>
      <c r="K454" s="1"/>
    </row>
    <row r="455" spans="1:11" ht="14.1" customHeight="1">
      <c r="A455" s="1"/>
      <c r="B455" s="1"/>
      <c r="C455" s="15" t="s">
        <v>50</v>
      </c>
      <c r="D455" s="16">
        <v>0</v>
      </c>
      <c r="E455" s="16">
        <v>0</v>
      </c>
      <c r="F455" s="16">
        <v>0</v>
      </c>
      <c r="G455" s="16">
        <v>0</v>
      </c>
      <c r="H455" s="1"/>
      <c r="I455" s="1"/>
      <c r="J455" s="1"/>
      <c r="K455" s="1"/>
    </row>
    <row r="456" spans="1:11" ht="14.1" customHeight="1">
      <c r="A456" s="1"/>
      <c r="B456" s="1"/>
      <c r="C456" s="15" t="s">
        <v>57</v>
      </c>
      <c r="D456" s="16">
        <v>0</v>
      </c>
      <c r="E456" s="16">
        <v>0</v>
      </c>
      <c r="F456" s="16">
        <v>0</v>
      </c>
      <c r="G456" s="16">
        <v>0</v>
      </c>
      <c r="H456" s="1"/>
      <c r="I456" s="1"/>
      <c r="J456" s="1"/>
      <c r="K456" s="1"/>
    </row>
    <row r="457" spans="1:11" ht="14.1" customHeight="1">
      <c r="A457" s="1"/>
      <c r="B457" s="1"/>
      <c r="C457" s="15" t="s">
        <v>49</v>
      </c>
      <c r="D457" s="16">
        <v>0</v>
      </c>
      <c r="E457" s="16">
        <v>0</v>
      </c>
      <c r="F457" s="16">
        <v>0</v>
      </c>
      <c r="G457" s="16">
        <v>0</v>
      </c>
      <c r="H457" s="1"/>
      <c r="I457" s="1"/>
      <c r="J457" s="1"/>
      <c r="K457" s="1"/>
    </row>
    <row r="458" spans="1:11" ht="14.1" customHeight="1">
      <c r="A458" s="1"/>
      <c r="B458" s="1"/>
      <c r="C458" s="15" t="s">
        <v>58</v>
      </c>
      <c r="D458" s="16">
        <v>0</v>
      </c>
      <c r="E458" s="16">
        <v>0</v>
      </c>
      <c r="F458" s="16">
        <v>0</v>
      </c>
      <c r="G458" s="16">
        <v>0</v>
      </c>
      <c r="H458" s="1"/>
      <c r="I458" s="1"/>
      <c r="J458" s="1"/>
      <c r="K458" s="1"/>
    </row>
    <row r="459" spans="1:11" ht="14.1" customHeight="1">
      <c r="A459" s="1"/>
      <c r="B459" s="1"/>
      <c r="C459" s="15" t="s">
        <v>59</v>
      </c>
      <c r="D459" s="16">
        <v>0</v>
      </c>
      <c r="E459" s="16">
        <v>0</v>
      </c>
      <c r="F459" s="16">
        <v>0</v>
      </c>
      <c r="G459" s="16">
        <v>0</v>
      </c>
      <c r="H459" s="1"/>
      <c r="I459" s="1"/>
      <c r="J459" s="1"/>
      <c r="K459" s="1"/>
    </row>
    <row r="460" spans="1:11" ht="14.1" customHeight="1">
      <c r="A460" s="1"/>
      <c r="B460" s="1"/>
      <c r="C460" s="15" t="s">
        <v>60</v>
      </c>
      <c r="D460" s="16">
        <v>0</v>
      </c>
      <c r="E460" s="16">
        <v>0</v>
      </c>
      <c r="F460" s="16">
        <v>0</v>
      </c>
      <c r="G460" s="16">
        <v>0</v>
      </c>
      <c r="H460" s="1"/>
      <c r="I460" s="1"/>
      <c r="J460" s="1"/>
      <c r="K460" s="1"/>
    </row>
    <row r="461" spans="1:11" ht="14.1" customHeight="1">
      <c r="A461" s="1"/>
      <c r="B461" s="1"/>
      <c r="C461" s="15" t="s">
        <v>61</v>
      </c>
      <c r="D461" s="16">
        <v>0</v>
      </c>
      <c r="E461" s="16">
        <v>0</v>
      </c>
      <c r="F461" s="16">
        <v>0</v>
      </c>
      <c r="G461" s="16">
        <v>0</v>
      </c>
      <c r="H461" s="1"/>
      <c r="I461" s="1"/>
      <c r="J461" s="1"/>
      <c r="K461" s="1"/>
    </row>
    <row r="462" spans="1:11" ht="14.1" customHeight="1">
      <c r="A462" s="1"/>
      <c r="B462" s="1"/>
      <c r="C462" s="15" t="s">
        <v>62</v>
      </c>
      <c r="D462" s="16">
        <v>0</v>
      </c>
      <c r="E462" s="16">
        <v>62763000</v>
      </c>
      <c r="F462" s="16">
        <v>46719000</v>
      </c>
      <c r="G462" s="16">
        <v>0</v>
      </c>
      <c r="H462" s="1"/>
      <c r="I462" s="1"/>
      <c r="J462" s="1"/>
      <c r="K462" s="1"/>
    </row>
    <row r="463" spans="1:11" ht="14.1" customHeight="1">
      <c r="A463" s="1"/>
      <c r="B463" s="1"/>
      <c r="C463" s="15" t="s">
        <v>49</v>
      </c>
      <c r="D463" s="16">
        <v>0</v>
      </c>
      <c r="E463" s="16">
        <v>62763000</v>
      </c>
      <c r="F463" s="16">
        <v>46719000</v>
      </c>
      <c r="G463" s="16">
        <v>0</v>
      </c>
      <c r="H463" s="1"/>
      <c r="I463" s="1"/>
      <c r="J463" s="1"/>
      <c r="K463" s="1"/>
    </row>
    <row r="464" spans="1:11" ht="14.1" customHeight="1">
      <c r="A464" s="1"/>
      <c r="B464" s="1"/>
      <c r="C464" s="15" t="s">
        <v>58</v>
      </c>
      <c r="D464" s="16">
        <v>0</v>
      </c>
      <c r="E464" s="16">
        <v>0</v>
      </c>
      <c r="F464" s="16">
        <v>0</v>
      </c>
      <c r="G464" s="16">
        <v>0</v>
      </c>
      <c r="H464" s="1"/>
      <c r="I464" s="1"/>
      <c r="J464" s="1"/>
      <c r="K464" s="1"/>
    </row>
    <row r="465" spans="1:11" ht="14.1" customHeight="1">
      <c r="A465" s="1"/>
      <c r="B465" s="1"/>
      <c r="C465" s="15" t="s">
        <v>59</v>
      </c>
      <c r="D465" s="16">
        <v>0</v>
      </c>
      <c r="E465" s="16">
        <v>0</v>
      </c>
      <c r="F465" s="16">
        <v>0</v>
      </c>
      <c r="G465" s="16">
        <v>0</v>
      </c>
      <c r="H465" s="1"/>
      <c r="I465" s="1"/>
      <c r="J465" s="1"/>
      <c r="K465" s="1"/>
    </row>
    <row r="466" spans="1:11" ht="14.1" customHeight="1">
      <c r="A466" s="1"/>
      <c r="B466" s="1"/>
      <c r="C466" s="15" t="s">
        <v>60</v>
      </c>
      <c r="D466" s="16">
        <v>0</v>
      </c>
      <c r="E466" s="16">
        <v>0</v>
      </c>
      <c r="F466" s="16">
        <v>0</v>
      </c>
      <c r="G466" s="16">
        <v>0</v>
      </c>
      <c r="H466" s="1"/>
      <c r="I466" s="1"/>
      <c r="J466" s="1"/>
      <c r="K466" s="1"/>
    </row>
    <row r="467" spans="1:11" ht="14.1" customHeight="1">
      <c r="A467" s="1"/>
      <c r="B467" s="1"/>
      <c r="C467" s="15" t="s">
        <v>61</v>
      </c>
      <c r="D467" s="16">
        <v>0</v>
      </c>
      <c r="E467" s="16">
        <v>0</v>
      </c>
      <c r="F467" s="16">
        <v>0</v>
      </c>
      <c r="G467" s="16">
        <v>0</v>
      </c>
      <c r="H467" s="1"/>
      <c r="I467" s="1"/>
      <c r="J467" s="1"/>
      <c r="K467" s="1"/>
    </row>
    <row r="468" spans="1:11" ht="14.1" customHeight="1">
      <c r="A468" s="1"/>
      <c r="B468" s="1"/>
      <c r="C468" s="15" t="s">
        <v>63</v>
      </c>
      <c r="D468" s="16">
        <v>0</v>
      </c>
      <c r="E468" s="16">
        <v>0</v>
      </c>
      <c r="F468" s="16">
        <v>0</v>
      </c>
      <c r="G468" s="16">
        <v>0</v>
      </c>
      <c r="H468" s="1"/>
      <c r="I468" s="1"/>
      <c r="J468" s="1"/>
      <c r="K468" s="1"/>
    </row>
    <row r="469" spans="1:11" ht="14.1" customHeight="1">
      <c r="A469" s="1"/>
      <c r="B469" s="1"/>
      <c r="C469" s="15" t="s">
        <v>49</v>
      </c>
      <c r="D469" s="16">
        <v>0</v>
      </c>
      <c r="E469" s="16">
        <v>0</v>
      </c>
      <c r="F469" s="16">
        <v>0</v>
      </c>
      <c r="G469" s="16">
        <v>0</v>
      </c>
      <c r="H469" s="1"/>
      <c r="I469" s="1"/>
      <c r="J469" s="1"/>
      <c r="K469" s="1"/>
    </row>
    <row r="470" spans="1:11" ht="14.1" customHeight="1">
      <c r="A470" s="1"/>
      <c r="B470" s="1"/>
      <c r="C470" s="15" t="s">
        <v>58</v>
      </c>
      <c r="D470" s="16">
        <v>0</v>
      </c>
      <c r="E470" s="16">
        <v>0</v>
      </c>
      <c r="F470" s="16">
        <v>0</v>
      </c>
      <c r="G470" s="16">
        <v>0</v>
      </c>
      <c r="H470" s="1"/>
      <c r="I470" s="1"/>
      <c r="J470" s="1"/>
      <c r="K470" s="1"/>
    </row>
    <row r="471" spans="1:11" ht="14.1" customHeight="1">
      <c r="A471" s="1"/>
      <c r="B471" s="1"/>
      <c r="C471" s="15" t="s">
        <v>59</v>
      </c>
      <c r="D471" s="16">
        <v>0</v>
      </c>
      <c r="E471" s="16">
        <v>0</v>
      </c>
      <c r="F471" s="16">
        <v>0</v>
      </c>
      <c r="G471" s="16">
        <v>0</v>
      </c>
      <c r="H471" s="1"/>
      <c r="I471" s="1"/>
      <c r="J471" s="1"/>
      <c r="K471" s="1"/>
    </row>
    <row r="472" spans="1:11" ht="14.1" customHeight="1">
      <c r="A472" s="1"/>
      <c r="B472" s="1"/>
      <c r="C472" s="15" t="s">
        <v>60</v>
      </c>
      <c r="D472" s="16">
        <v>0</v>
      </c>
      <c r="E472" s="16">
        <v>0</v>
      </c>
      <c r="F472" s="16">
        <v>0</v>
      </c>
      <c r="G472" s="16">
        <v>0</v>
      </c>
      <c r="H472" s="1"/>
      <c r="I472" s="1"/>
      <c r="J472" s="1"/>
      <c r="K472" s="1"/>
    </row>
    <row r="473" spans="1:11" ht="14.1" customHeight="1">
      <c r="A473" s="1"/>
      <c r="B473" s="1"/>
      <c r="C473" s="15" t="s">
        <v>61</v>
      </c>
      <c r="D473" s="16">
        <v>0</v>
      </c>
      <c r="E473" s="16">
        <v>0</v>
      </c>
      <c r="F473" s="16">
        <v>0</v>
      </c>
      <c r="G473" s="16">
        <v>0</v>
      </c>
      <c r="H473" s="1"/>
      <c r="I473" s="1"/>
      <c r="J473" s="1"/>
      <c r="K473" s="1"/>
    </row>
    <row r="474" spans="1:11" ht="14.1" customHeight="1">
      <c r="A474" s="1"/>
      <c r="B474" s="1"/>
      <c r="C474" s="15" t="s">
        <v>64</v>
      </c>
      <c r="D474" s="16">
        <v>0</v>
      </c>
      <c r="E474" s="16">
        <v>0</v>
      </c>
      <c r="F474" s="16">
        <v>0</v>
      </c>
      <c r="G474" s="16">
        <v>0</v>
      </c>
      <c r="H474" s="1"/>
      <c r="I474" s="1"/>
      <c r="J474" s="1"/>
      <c r="K474" s="1"/>
    </row>
    <row r="475" spans="1:11" ht="14.1" customHeight="1">
      <c r="A475" s="1"/>
      <c r="B475" s="1"/>
      <c r="C475" s="15" t="s">
        <v>65</v>
      </c>
      <c r="D475" s="16">
        <v>0</v>
      </c>
      <c r="E475" s="16">
        <v>0</v>
      </c>
      <c r="F475" s="16">
        <v>0</v>
      </c>
      <c r="G475" s="16">
        <v>0</v>
      </c>
      <c r="H475" s="1"/>
      <c r="I475" s="1"/>
      <c r="J475" s="1"/>
      <c r="K475" s="1"/>
    </row>
    <row r="476" spans="1:11" ht="14.1" customHeight="1">
      <c r="A476" s="1"/>
      <c r="B476" s="1"/>
      <c r="C476" s="11" t="s">
        <v>25</v>
      </c>
      <c r="D476" s="16">
        <v>0</v>
      </c>
      <c r="E476" s="16">
        <v>62763000</v>
      </c>
      <c r="F476" s="16">
        <v>46719000</v>
      </c>
      <c r="G476" s="16">
        <v>0</v>
      </c>
      <c r="H476" s="1"/>
      <c r="I476" s="1"/>
      <c r="J476" s="1"/>
      <c r="K476" s="1"/>
    </row>
    <row r="477" spans="1:11" ht="14.1" customHeight="1">
      <c r="A477" s="1"/>
      <c r="B477" s="1"/>
      <c r="C477" s="4" t="s">
        <v>176</v>
      </c>
      <c r="D477" s="1874" t="s">
        <v>177</v>
      </c>
      <c r="E477" s="1875"/>
      <c r="F477" s="1875"/>
      <c r="G477" s="1875"/>
      <c r="H477" s="1"/>
      <c r="I477" s="1"/>
      <c r="J477" s="1"/>
      <c r="K477" s="1"/>
    </row>
    <row r="478" spans="1:11" ht="14.1" customHeight="1">
      <c r="A478" s="1"/>
      <c r="B478" s="1"/>
      <c r="C478" s="5" t="s">
        <v>19</v>
      </c>
      <c r="D478" s="1868" t="s">
        <v>178</v>
      </c>
      <c r="E478" s="1869"/>
      <c r="F478" s="1869"/>
      <c r="G478" s="1869"/>
      <c r="H478" s="1"/>
      <c r="I478" s="1"/>
      <c r="J478" s="1"/>
      <c r="K478" s="1"/>
    </row>
    <row r="479" spans="1:11" ht="14.1" customHeight="1">
      <c r="A479" s="1"/>
      <c r="B479" s="1"/>
      <c r="C479" s="6" t="s">
        <v>20</v>
      </c>
      <c r="D479" s="1870" t="s">
        <v>18</v>
      </c>
      <c r="E479" s="1871"/>
      <c r="F479" s="1871"/>
      <c r="G479" s="1871"/>
      <c r="H479" s="1"/>
      <c r="I479" s="1"/>
      <c r="J479" s="1"/>
      <c r="K479" s="1"/>
    </row>
    <row r="480" spans="1:11" ht="14.1" customHeight="1">
      <c r="A480" s="1"/>
      <c r="B480" s="1"/>
      <c r="C480" s="6" t="s">
        <v>21</v>
      </c>
      <c r="D480" s="1870" t="s">
        <v>179</v>
      </c>
      <c r="E480" s="1871"/>
      <c r="F480" s="1871"/>
      <c r="G480" s="1871"/>
      <c r="H480" s="1"/>
      <c r="I480" s="1"/>
      <c r="J480" s="1"/>
      <c r="K480" s="1"/>
    </row>
    <row r="481" spans="1:11" ht="15" customHeight="1">
      <c r="A481" s="1"/>
      <c r="B481" s="1"/>
      <c r="C481" s="7"/>
      <c r="D481" s="8">
        <v>2023</v>
      </c>
      <c r="E481" s="8">
        <v>2024</v>
      </c>
      <c r="F481" s="8">
        <v>2025</v>
      </c>
      <c r="G481" s="8">
        <v>2026</v>
      </c>
      <c r="H481" s="1"/>
      <c r="I481" s="1"/>
      <c r="J481" s="1"/>
      <c r="K481" s="1"/>
    </row>
    <row r="482" spans="1:11" ht="15" customHeight="1">
      <c r="A482" s="1"/>
      <c r="B482" s="1"/>
      <c r="C482" s="9"/>
      <c r="D482" s="10" t="s">
        <v>22</v>
      </c>
      <c r="E482" s="10" t="s">
        <v>23</v>
      </c>
      <c r="F482" s="10" t="s">
        <v>23</v>
      </c>
      <c r="G482" s="10" t="s">
        <v>23</v>
      </c>
      <c r="H482" s="1"/>
      <c r="I482" s="1"/>
      <c r="J482" s="1"/>
      <c r="K482" s="1"/>
    </row>
    <row r="483" spans="1:11" ht="14.1" customHeight="1">
      <c r="A483" s="1"/>
      <c r="B483" s="1"/>
      <c r="C483" s="13" t="s">
        <v>33</v>
      </c>
      <c r="D483" s="14" t="s">
        <v>18</v>
      </c>
      <c r="E483" s="14" t="s">
        <v>34</v>
      </c>
      <c r="F483" s="14" t="s">
        <v>42</v>
      </c>
      <c r="G483" s="14" t="s">
        <v>42</v>
      </c>
      <c r="H483" s="1"/>
      <c r="I483" s="1"/>
      <c r="J483" s="1"/>
      <c r="K483" s="1"/>
    </row>
    <row r="484" spans="1:11" ht="14.1" customHeight="1">
      <c r="A484" s="1"/>
      <c r="B484" s="1"/>
      <c r="C484" s="13" t="s">
        <v>35</v>
      </c>
      <c r="D484" s="14" t="s">
        <v>42</v>
      </c>
      <c r="E484" s="14" t="s">
        <v>180</v>
      </c>
      <c r="F484" s="14" t="s">
        <v>42</v>
      </c>
      <c r="G484" s="14" t="s">
        <v>42</v>
      </c>
      <c r="H484" s="1"/>
      <c r="I484" s="1"/>
      <c r="J484" s="1"/>
      <c r="K484" s="1"/>
    </row>
    <row r="485" spans="1:11" ht="14.1" customHeight="1">
      <c r="A485" s="1"/>
      <c r="B485" s="1"/>
      <c r="C485" s="13" t="s">
        <v>40</v>
      </c>
      <c r="D485" s="14" t="s">
        <v>42</v>
      </c>
      <c r="E485" s="14" t="s">
        <v>180</v>
      </c>
      <c r="F485" s="14" t="s">
        <v>42</v>
      </c>
      <c r="G485" s="14" t="s">
        <v>42</v>
      </c>
      <c r="H485" s="1"/>
      <c r="I485" s="1"/>
      <c r="J485" s="1"/>
      <c r="K485" s="1"/>
    </row>
    <row r="486" spans="1:11" ht="14.1" customHeight="1">
      <c r="A486" s="1"/>
      <c r="B486" s="1"/>
      <c r="C486" s="13" t="s">
        <v>41</v>
      </c>
      <c r="D486" s="14" t="s">
        <v>18</v>
      </c>
      <c r="E486" s="14" t="s">
        <v>18</v>
      </c>
      <c r="F486" s="14" t="s">
        <v>122</v>
      </c>
      <c r="G486" s="14" t="s">
        <v>18</v>
      </c>
      <c r="H486" s="1"/>
      <c r="I486" s="1"/>
      <c r="J486" s="1"/>
      <c r="K486" s="1"/>
    </row>
    <row r="487" spans="1:11" ht="14.1" customHeight="1">
      <c r="A487" s="1"/>
      <c r="B487" s="1"/>
      <c r="C487" s="13" t="s">
        <v>43</v>
      </c>
      <c r="D487" s="14" t="s">
        <v>18</v>
      </c>
      <c r="E487" s="14" t="s">
        <v>18</v>
      </c>
      <c r="F487" s="14" t="s">
        <v>122</v>
      </c>
      <c r="G487" s="14" t="s">
        <v>18</v>
      </c>
      <c r="H487" s="1"/>
      <c r="I487" s="1"/>
      <c r="J487" s="1"/>
      <c r="K487" s="1"/>
    </row>
    <row r="488" spans="1:11" ht="14.1" customHeight="1">
      <c r="A488" s="1"/>
      <c r="B488" s="1"/>
      <c r="C488" s="13" t="s">
        <v>47</v>
      </c>
      <c r="D488" s="14" t="s">
        <v>18</v>
      </c>
      <c r="E488" s="14" t="s">
        <v>18</v>
      </c>
      <c r="F488" s="14" t="s">
        <v>122</v>
      </c>
      <c r="G488" s="14" t="s">
        <v>18</v>
      </c>
      <c r="H488" s="1"/>
      <c r="I488" s="1"/>
      <c r="J488" s="1"/>
      <c r="K488" s="1"/>
    </row>
    <row r="489" spans="1:11" ht="14.1" customHeight="1">
      <c r="A489" s="1"/>
      <c r="B489" s="1"/>
      <c r="C489" s="1872" t="s">
        <v>24</v>
      </c>
      <c r="D489" s="1873"/>
      <c r="E489" s="1873"/>
      <c r="F489" s="1873"/>
      <c r="G489" s="1873"/>
      <c r="H489" s="1"/>
      <c r="I489" s="1"/>
      <c r="J489" s="1"/>
      <c r="K489" s="1"/>
    </row>
    <row r="490" spans="1:11" ht="14.1" customHeight="1">
      <c r="A490" s="1"/>
      <c r="B490" s="1"/>
      <c r="C490" s="7"/>
      <c r="D490" s="8">
        <v>2023</v>
      </c>
      <c r="E490" s="8">
        <v>2024</v>
      </c>
      <c r="F490" s="8">
        <v>2025</v>
      </c>
      <c r="G490" s="8">
        <v>2026</v>
      </c>
      <c r="H490" s="1"/>
      <c r="I490" s="1"/>
      <c r="J490" s="1"/>
      <c r="K490" s="1"/>
    </row>
    <row r="491" spans="1:11" ht="14.1" customHeight="1">
      <c r="A491" s="1"/>
      <c r="B491" s="1"/>
      <c r="C491" s="9"/>
      <c r="D491" s="10" t="s">
        <v>22</v>
      </c>
      <c r="E491" s="10" t="s">
        <v>23</v>
      </c>
      <c r="F491" s="10" t="s">
        <v>23</v>
      </c>
      <c r="G491" s="10" t="s">
        <v>23</v>
      </c>
      <c r="H491" s="1"/>
      <c r="I491" s="1"/>
      <c r="J491" s="1"/>
      <c r="K491" s="1"/>
    </row>
    <row r="492" spans="1:11" ht="14.1" customHeight="1">
      <c r="A492" s="1"/>
      <c r="B492" s="1"/>
      <c r="C492" s="15" t="s">
        <v>48</v>
      </c>
      <c r="D492" s="16">
        <v>0</v>
      </c>
      <c r="E492" s="16">
        <v>0</v>
      </c>
      <c r="F492" s="16">
        <v>0</v>
      </c>
      <c r="G492" s="16">
        <v>0</v>
      </c>
      <c r="H492" s="1"/>
      <c r="I492" s="1"/>
      <c r="J492" s="1"/>
      <c r="K492" s="1"/>
    </row>
    <row r="493" spans="1:11" ht="14.1" customHeight="1">
      <c r="A493" s="1"/>
      <c r="B493" s="1"/>
      <c r="C493" s="15" t="s">
        <v>49</v>
      </c>
      <c r="D493" s="16">
        <v>0</v>
      </c>
      <c r="E493" s="16">
        <v>0</v>
      </c>
      <c r="F493" s="16">
        <v>0</v>
      </c>
      <c r="G493" s="16">
        <v>0</v>
      </c>
      <c r="H493" s="1"/>
      <c r="I493" s="1"/>
      <c r="J493" s="1"/>
      <c r="K493" s="1"/>
    </row>
    <row r="494" spans="1:11" ht="14.1" customHeight="1">
      <c r="A494" s="1"/>
      <c r="B494" s="1"/>
      <c r="C494" s="15" t="s">
        <v>50</v>
      </c>
      <c r="D494" s="16">
        <v>0</v>
      </c>
      <c r="E494" s="16">
        <v>0</v>
      </c>
      <c r="F494" s="16">
        <v>0</v>
      </c>
      <c r="G494" s="16">
        <v>0</v>
      </c>
      <c r="H494" s="1"/>
      <c r="I494" s="1"/>
      <c r="J494" s="1"/>
      <c r="K494" s="1"/>
    </row>
    <row r="495" spans="1:11" ht="14.1" customHeight="1">
      <c r="A495" s="1"/>
      <c r="B495" s="1"/>
      <c r="C495" s="15" t="s">
        <v>51</v>
      </c>
      <c r="D495" s="16">
        <v>0</v>
      </c>
      <c r="E495" s="16">
        <v>0</v>
      </c>
      <c r="F495" s="16">
        <v>0</v>
      </c>
      <c r="G495" s="16">
        <v>0</v>
      </c>
      <c r="H495" s="1"/>
      <c r="I495" s="1"/>
      <c r="J495" s="1"/>
      <c r="K495" s="1"/>
    </row>
    <row r="496" spans="1:11" ht="14.1" customHeight="1">
      <c r="A496" s="1"/>
      <c r="B496" s="1"/>
      <c r="C496" s="15" t="s">
        <v>49</v>
      </c>
      <c r="D496" s="16">
        <v>0</v>
      </c>
      <c r="E496" s="16">
        <v>0</v>
      </c>
      <c r="F496" s="16">
        <v>0</v>
      </c>
      <c r="G496" s="16">
        <v>0</v>
      </c>
      <c r="H496" s="1"/>
      <c r="I496" s="1"/>
      <c r="J496" s="1"/>
      <c r="K496" s="1"/>
    </row>
    <row r="497" spans="1:11" ht="14.1" customHeight="1">
      <c r="A497" s="1"/>
      <c r="B497" s="1"/>
      <c r="C497" s="15" t="s">
        <v>50</v>
      </c>
      <c r="D497" s="16">
        <v>0</v>
      </c>
      <c r="E497" s="16">
        <v>0</v>
      </c>
      <c r="F497" s="16">
        <v>0</v>
      </c>
      <c r="G497" s="16">
        <v>0</v>
      </c>
      <c r="H497" s="1"/>
      <c r="I497" s="1"/>
      <c r="J497" s="1"/>
      <c r="K497" s="1"/>
    </row>
    <row r="498" spans="1:11" ht="14.1" customHeight="1">
      <c r="A498" s="1"/>
      <c r="B498" s="1"/>
      <c r="C498" s="15" t="s">
        <v>52</v>
      </c>
      <c r="D498" s="16">
        <v>0</v>
      </c>
      <c r="E498" s="16">
        <v>0</v>
      </c>
      <c r="F498" s="16">
        <v>0</v>
      </c>
      <c r="G498" s="16">
        <v>0</v>
      </c>
      <c r="H498" s="1"/>
      <c r="I498" s="1"/>
      <c r="J498" s="1"/>
      <c r="K498" s="1"/>
    </row>
    <row r="499" spans="1:11" ht="14.1" customHeight="1">
      <c r="A499" s="1"/>
      <c r="B499" s="1"/>
      <c r="C499" s="15" t="s">
        <v>49</v>
      </c>
      <c r="D499" s="16">
        <v>0</v>
      </c>
      <c r="E499" s="16">
        <v>0</v>
      </c>
      <c r="F499" s="16">
        <v>0</v>
      </c>
      <c r="G499" s="16">
        <v>0</v>
      </c>
      <c r="H499" s="1"/>
      <c r="I499" s="1"/>
      <c r="J499" s="1"/>
      <c r="K499" s="1"/>
    </row>
    <row r="500" spans="1:11" ht="14.1" customHeight="1">
      <c r="A500" s="1"/>
      <c r="B500" s="1"/>
      <c r="C500" s="15" t="s">
        <v>50</v>
      </c>
      <c r="D500" s="16">
        <v>0</v>
      </c>
      <c r="E500" s="16">
        <v>0</v>
      </c>
      <c r="F500" s="16">
        <v>0</v>
      </c>
      <c r="G500" s="16">
        <v>0</v>
      </c>
      <c r="H500" s="1"/>
      <c r="I500" s="1"/>
      <c r="J500" s="1"/>
      <c r="K500" s="1"/>
    </row>
    <row r="501" spans="1:11" ht="14.1" customHeight="1">
      <c r="A501" s="1"/>
      <c r="B501" s="1"/>
      <c r="C501" s="15" t="s">
        <v>53</v>
      </c>
      <c r="D501" s="16">
        <v>0</v>
      </c>
      <c r="E501" s="16">
        <v>0</v>
      </c>
      <c r="F501" s="16">
        <v>0</v>
      </c>
      <c r="G501" s="16">
        <v>0</v>
      </c>
      <c r="H501" s="1"/>
      <c r="I501" s="1"/>
      <c r="J501" s="1"/>
      <c r="K501" s="1"/>
    </row>
    <row r="502" spans="1:11" ht="14.1" customHeight="1">
      <c r="A502" s="1"/>
      <c r="B502" s="1"/>
      <c r="C502" s="15" t="s">
        <v>49</v>
      </c>
      <c r="D502" s="16">
        <v>0</v>
      </c>
      <c r="E502" s="16">
        <v>0</v>
      </c>
      <c r="F502" s="16">
        <v>0</v>
      </c>
      <c r="G502" s="16">
        <v>0</v>
      </c>
      <c r="H502" s="1"/>
      <c r="I502" s="1"/>
      <c r="J502" s="1"/>
      <c r="K502" s="1"/>
    </row>
    <row r="503" spans="1:11" ht="14.1" customHeight="1">
      <c r="A503" s="1"/>
      <c r="B503" s="1"/>
      <c r="C503" s="15" t="s">
        <v>50</v>
      </c>
      <c r="D503" s="16">
        <v>0</v>
      </c>
      <c r="E503" s="16">
        <v>0</v>
      </c>
      <c r="F503" s="16">
        <v>0</v>
      </c>
      <c r="G503" s="16">
        <v>0</v>
      </c>
      <c r="H503" s="1"/>
      <c r="I503" s="1"/>
      <c r="J503" s="1"/>
      <c r="K503" s="1"/>
    </row>
    <row r="504" spans="1:11" ht="14.1" customHeight="1">
      <c r="A504" s="1"/>
      <c r="B504" s="1"/>
      <c r="C504" s="15" t="s">
        <v>54</v>
      </c>
      <c r="D504" s="16">
        <v>0</v>
      </c>
      <c r="E504" s="16">
        <v>0</v>
      </c>
      <c r="F504" s="16">
        <v>0</v>
      </c>
      <c r="G504" s="16">
        <v>0</v>
      </c>
      <c r="H504" s="1"/>
      <c r="I504" s="1"/>
      <c r="J504" s="1"/>
      <c r="K504" s="1"/>
    </row>
    <row r="505" spans="1:11" ht="14.1" customHeight="1">
      <c r="A505" s="1"/>
      <c r="B505" s="1"/>
      <c r="C505" s="15" t="s">
        <v>49</v>
      </c>
      <c r="D505" s="16">
        <v>0</v>
      </c>
      <c r="E505" s="16">
        <v>0</v>
      </c>
      <c r="F505" s="16">
        <v>0</v>
      </c>
      <c r="G505" s="16">
        <v>0</v>
      </c>
      <c r="H505" s="1"/>
      <c r="I505" s="1"/>
      <c r="J505" s="1"/>
      <c r="K505" s="1"/>
    </row>
    <row r="506" spans="1:11" ht="14.1" customHeight="1">
      <c r="A506" s="1"/>
      <c r="B506" s="1"/>
      <c r="C506" s="15" t="s">
        <v>50</v>
      </c>
      <c r="D506" s="16">
        <v>0</v>
      </c>
      <c r="E506" s="16">
        <v>0</v>
      </c>
      <c r="F506" s="16">
        <v>0</v>
      </c>
      <c r="G506" s="16">
        <v>0</v>
      </c>
      <c r="H506" s="1"/>
      <c r="I506" s="1"/>
      <c r="J506" s="1"/>
      <c r="K506" s="1"/>
    </row>
    <row r="507" spans="1:11" ht="14.1" customHeight="1">
      <c r="A507" s="1"/>
      <c r="B507" s="1"/>
      <c r="C507" s="15" t="s">
        <v>55</v>
      </c>
      <c r="D507" s="16">
        <v>0</v>
      </c>
      <c r="E507" s="16">
        <v>0</v>
      </c>
      <c r="F507" s="16">
        <v>0</v>
      </c>
      <c r="G507" s="16">
        <v>0</v>
      </c>
      <c r="H507" s="1"/>
      <c r="I507" s="1"/>
      <c r="J507" s="1"/>
      <c r="K507" s="1"/>
    </row>
    <row r="508" spans="1:11" ht="14.1" customHeight="1">
      <c r="A508" s="1"/>
      <c r="B508" s="1"/>
      <c r="C508" s="15" t="s">
        <v>49</v>
      </c>
      <c r="D508" s="16">
        <v>0</v>
      </c>
      <c r="E508" s="16">
        <v>0</v>
      </c>
      <c r="F508" s="16">
        <v>0</v>
      </c>
      <c r="G508" s="16">
        <v>0</v>
      </c>
      <c r="H508" s="1"/>
      <c r="I508" s="1"/>
      <c r="J508" s="1"/>
      <c r="K508" s="1"/>
    </row>
    <row r="509" spans="1:11" ht="14.1" customHeight="1">
      <c r="A509" s="1"/>
      <c r="B509" s="1"/>
      <c r="C509" s="15" t="s">
        <v>50</v>
      </c>
      <c r="D509" s="16">
        <v>0</v>
      </c>
      <c r="E509" s="16">
        <v>0</v>
      </c>
      <c r="F509" s="16">
        <v>0</v>
      </c>
      <c r="G509" s="16">
        <v>0</v>
      </c>
      <c r="H509" s="1"/>
      <c r="I509" s="1"/>
      <c r="J509" s="1"/>
      <c r="K509" s="1"/>
    </row>
    <row r="510" spans="1:11" ht="14.1" customHeight="1">
      <c r="A510" s="1"/>
      <c r="B510" s="1"/>
      <c r="C510" s="15" t="s">
        <v>56</v>
      </c>
      <c r="D510" s="16">
        <v>0</v>
      </c>
      <c r="E510" s="16">
        <v>0</v>
      </c>
      <c r="F510" s="16">
        <v>0</v>
      </c>
      <c r="G510" s="16">
        <v>0</v>
      </c>
      <c r="H510" s="1"/>
      <c r="I510" s="1"/>
      <c r="J510" s="1"/>
      <c r="K510" s="1"/>
    </row>
    <row r="511" spans="1:11" ht="14.1" customHeight="1">
      <c r="A511" s="1"/>
      <c r="B511" s="1"/>
      <c r="C511" s="15" t="s">
        <v>49</v>
      </c>
      <c r="D511" s="16">
        <v>0</v>
      </c>
      <c r="E511" s="16">
        <v>0</v>
      </c>
      <c r="F511" s="16">
        <v>0</v>
      </c>
      <c r="G511" s="16">
        <v>0</v>
      </c>
      <c r="H511" s="1"/>
      <c r="I511" s="1"/>
      <c r="J511" s="1"/>
      <c r="K511" s="1"/>
    </row>
    <row r="512" spans="1:11" ht="14.1" customHeight="1">
      <c r="A512" s="1"/>
      <c r="B512" s="1"/>
      <c r="C512" s="15" t="s">
        <v>50</v>
      </c>
      <c r="D512" s="16">
        <v>0</v>
      </c>
      <c r="E512" s="16">
        <v>0</v>
      </c>
      <c r="F512" s="16">
        <v>0</v>
      </c>
      <c r="G512" s="16">
        <v>0</v>
      </c>
      <c r="H512" s="1"/>
      <c r="I512" s="1"/>
      <c r="J512" s="1"/>
      <c r="K512" s="1"/>
    </row>
    <row r="513" spans="1:11" ht="14.1" customHeight="1">
      <c r="A513" s="1"/>
      <c r="B513" s="1"/>
      <c r="C513" s="15" t="s">
        <v>57</v>
      </c>
      <c r="D513" s="16">
        <v>0</v>
      </c>
      <c r="E513" s="16">
        <v>0</v>
      </c>
      <c r="F513" s="16">
        <v>0</v>
      </c>
      <c r="G513" s="16">
        <v>0</v>
      </c>
      <c r="H513" s="1"/>
      <c r="I513" s="1"/>
      <c r="J513" s="1"/>
      <c r="K513" s="1"/>
    </row>
    <row r="514" spans="1:11" ht="14.1" customHeight="1">
      <c r="A514" s="1"/>
      <c r="B514" s="1"/>
      <c r="C514" s="15" t="s">
        <v>49</v>
      </c>
      <c r="D514" s="16">
        <v>0</v>
      </c>
      <c r="E514" s="16">
        <v>0</v>
      </c>
      <c r="F514" s="16">
        <v>0</v>
      </c>
      <c r="G514" s="16">
        <v>0</v>
      </c>
      <c r="H514" s="1"/>
      <c r="I514" s="1"/>
      <c r="J514" s="1"/>
      <c r="K514" s="1"/>
    </row>
    <row r="515" spans="1:11" ht="14.1" customHeight="1">
      <c r="A515" s="1"/>
      <c r="B515" s="1"/>
      <c r="C515" s="15" t="s">
        <v>58</v>
      </c>
      <c r="D515" s="16">
        <v>0</v>
      </c>
      <c r="E515" s="16">
        <v>0</v>
      </c>
      <c r="F515" s="16">
        <v>0</v>
      </c>
      <c r="G515" s="16">
        <v>0</v>
      </c>
      <c r="H515" s="1"/>
      <c r="I515" s="1"/>
      <c r="J515" s="1"/>
      <c r="K515" s="1"/>
    </row>
    <row r="516" spans="1:11" ht="14.1" customHeight="1">
      <c r="A516" s="1"/>
      <c r="B516" s="1"/>
      <c r="C516" s="15" t="s">
        <v>59</v>
      </c>
      <c r="D516" s="16">
        <v>0</v>
      </c>
      <c r="E516" s="16">
        <v>0</v>
      </c>
      <c r="F516" s="16">
        <v>0</v>
      </c>
      <c r="G516" s="16">
        <v>0</v>
      </c>
      <c r="H516" s="1"/>
      <c r="I516" s="1"/>
      <c r="J516" s="1"/>
      <c r="K516" s="1"/>
    </row>
    <row r="517" spans="1:11" ht="14.1" customHeight="1">
      <c r="A517" s="1"/>
      <c r="B517" s="1"/>
      <c r="C517" s="15" t="s">
        <v>60</v>
      </c>
      <c r="D517" s="16">
        <v>0</v>
      </c>
      <c r="E517" s="16">
        <v>0</v>
      </c>
      <c r="F517" s="16">
        <v>0</v>
      </c>
      <c r="G517" s="16">
        <v>0</v>
      </c>
      <c r="H517" s="1"/>
      <c r="I517" s="1"/>
      <c r="J517" s="1"/>
      <c r="K517" s="1"/>
    </row>
    <row r="518" spans="1:11" ht="14.1" customHeight="1">
      <c r="A518" s="1"/>
      <c r="B518" s="1"/>
      <c r="C518" s="15" t="s">
        <v>61</v>
      </c>
      <c r="D518" s="16">
        <v>0</v>
      </c>
      <c r="E518" s="16">
        <v>0</v>
      </c>
      <c r="F518" s="16">
        <v>0</v>
      </c>
      <c r="G518" s="16">
        <v>0</v>
      </c>
      <c r="H518" s="1"/>
      <c r="I518" s="1"/>
      <c r="J518" s="1"/>
      <c r="K518" s="1"/>
    </row>
    <row r="519" spans="1:11" ht="14.1" customHeight="1">
      <c r="A519" s="1"/>
      <c r="B519" s="1"/>
      <c r="C519" s="15" t="s">
        <v>62</v>
      </c>
      <c r="D519" s="16">
        <v>0</v>
      </c>
      <c r="E519" s="16">
        <v>3930000</v>
      </c>
      <c r="F519" s="16">
        <v>0</v>
      </c>
      <c r="G519" s="16">
        <v>0</v>
      </c>
      <c r="H519" s="1"/>
      <c r="I519" s="1"/>
      <c r="J519" s="1"/>
      <c r="K519" s="1"/>
    </row>
    <row r="520" spans="1:11" ht="14.1" customHeight="1">
      <c r="A520" s="1"/>
      <c r="B520" s="1"/>
      <c r="C520" s="15" t="s">
        <v>49</v>
      </c>
      <c r="D520" s="16">
        <v>0</v>
      </c>
      <c r="E520" s="16">
        <v>3930000</v>
      </c>
      <c r="F520" s="16">
        <v>0</v>
      </c>
      <c r="G520" s="16">
        <v>0</v>
      </c>
      <c r="H520" s="1"/>
      <c r="I520" s="1"/>
      <c r="J520" s="1"/>
      <c r="K520" s="1"/>
    </row>
    <row r="521" spans="1:11" ht="14.1" customHeight="1">
      <c r="A521" s="1"/>
      <c r="B521" s="1"/>
      <c r="C521" s="15" t="s">
        <v>58</v>
      </c>
      <c r="D521" s="16">
        <v>0</v>
      </c>
      <c r="E521" s="16">
        <v>0</v>
      </c>
      <c r="F521" s="16">
        <v>0</v>
      </c>
      <c r="G521" s="16">
        <v>0</v>
      </c>
      <c r="H521" s="1"/>
      <c r="I521" s="1"/>
      <c r="J521" s="1"/>
      <c r="K521" s="1"/>
    </row>
    <row r="522" spans="1:11" ht="14.1" customHeight="1">
      <c r="A522" s="1"/>
      <c r="B522" s="1"/>
      <c r="C522" s="15" t="s">
        <v>59</v>
      </c>
      <c r="D522" s="16">
        <v>0</v>
      </c>
      <c r="E522" s="16">
        <v>0</v>
      </c>
      <c r="F522" s="16">
        <v>0</v>
      </c>
      <c r="G522" s="16">
        <v>0</v>
      </c>
      <c r="H522" s="1"/>
      <c r="I522" s="1"/>
      <c r="J522" s="1"/>
      <c r="K522" s="1"/>
    </row>
    <row r="523" spans="1:11" ht="14.1" customHeight="1">
      <c r="A523" s="1"/>
      <c r="B523" s="1"/>
      <c r="C523" s="15" t="s">
        <v>60</v>
      </c>
      <c r="D523" s="16">
        <v>0</v>
      </c>
      <c r="E523" s="16">
        <v>0</v>
      </c>
      <c r="F523" s="16">
        <v>0</v>
      </c>
      <c r="G523" s="16">
        <v>0</v>
      </c>
      <c r="H523" s="1"/>
      <c r="I523" s="1"/>
      <c r="J523" s="1"/>
      <c r="K523" s="1"/>
    </row>
    <row r="524" spans="1:11" ht="14.1" customHeight="1">
      <c r="A524" s="1"/>
      <c r="B524" s="1"/>
      <c r="C524" s="15" t="s">
        <v>61</v>
      </c>
      <c r="D524" s="16">
        <v>0</v>
      </c>
      <c r="E524" s="16">
        <v>0</v>
      </c>
      <c r="F524" s="16">
        <v>0</v>
      </c>
      <c r="G524" s="16">
        <v>0</v>
      </c>
      <c r="H524" s="1"/>
      <c r="I524" s="1"/>
      <c r="J524" s="1"/>
      <c r="K524" s="1"/>
    </row>
    <row r="525" spans="1:11" ht="14.1" customHeight="1">
      <c r="A525" s="1"/>
      <c r="B525" s="1"/>
      <c r="C525" s="15" t="s">
        <v>63</v>
      </c>
      <c r="D525" s="16">
        <v>0</v>
      </c>
      <c r="E525" s="16">
        <v>0</v>
      </c>
      <c r="F525" s="16">
        <v>0</v>
      </c>
      <c r="G525" s="16">
        <v>0</v>
      </c>
      <c r="H525" s="1"/>
      <c r="I525" s="1"/>
      <c r="J525" s="1"/>
      <c r="K525" s="1"/>
    </row>
    <row r="526" spans="1:11" ht="14.1" customHeight="1">
      <c r="A526" s="1"/>
      <c r="B526" s="1"/>
      <c r="C526" s="15" t="s">
        <v>49</v>
      </c>
      <c r="D526" s="16">
        <v>0</v>
      </c>
      <c r="E526" s="16">
        <v>0</v>
      </c>
      <c r="F526" s="16">
        <v>0</v>
      </c>
      <c r="G526" s="16">
        <v>0</v>
      </c>
      <c r="H526" s="1"/>
      <c r="I526" s="1"/>
      <c r="J526" s="1"/>
      <c r="K526" s="1"/>
    </row>
    <row r="527" spans="1:11" ht="14.1" customHeight="1">
      <c r="A527" s="1"/>
      <c r="B527" s="1"/>
      <c r="C527" s="15" t="s">
        <v>58</v>
      </c>
      <c r="D527" s="16">
        <v>0</v>
      </c>
      <c r="E527" s="16">
        <v>0</v>
      </c>
      <c r="F527" s="16">
        <v>0</v>
      </c>
      <c r="G527" s="16">
        <v>0</v>
      </c>
      <c r="H527" s="1"/>
      <c r="I527" s="1"/>
      <c r="J527" s="1"/>
      <c r="K527" s="1"/>
    </row>
    <row r="528" spans="1:11" ht="14.1" customHeight="1">
      <c r="A528" s="1"/>
      <c r="B528" s="1"/>
      <c r="C528" s="15" t="s">
        <v>59</v>
      </c>
      <c r="D528" s="16">
        <v>0</v>
      </c>
      <c r="E528" s="16">
        <v>0</v>
      </c>
      <c r="F528" s="16">
        <v>0</v>
      </c>
      <c r="G528" s="16">
        <v>0</v>
      </c>
      <c r="H528" s="1"/>
      <c r="I528" s="1"/>
      <c r="J528" s="1"/>
      <c r="K528" s="1"/>
    </row>
    <row r="529" spans="1:11" ht="14.1" customHeight="1">
      <c r="A529" s="1"/>
      <c r="B529" s="1"/>
      <c r="C529" s="15" t="s">
        <v>60</v>
      </c>
      <c r="D529" s="16">
        <v>0</v>
      </c>
      <c r="E529" s="16">
        <v>0</v>
      </c>
      <c r="F529" s="16">
        <v>0</v>
      </c>
      <c r="G529" s="16">
        <v>0</v>
      </c>
      <c r="H529" s="1"/>
      <c r="I529" s="1"/>
      <c r="J529" s="1"/>
      <c r="K529" s="1"/>
    </row>
    <row r="530" spans="1:11" ht="14.1" customHeight="1">
      <c r="A530" s="1"/>
      <c r="B530" s="1"/>
      <c r="C530" s="15" t="s">
        <v>61</v>
      </c>
      <c r="D530" s="16">
        <v>0</v>
      </c>
      <c r="E530" s="16">
        <v>0</v>
      </c>
      <c r="F530" s="16">
        <v>0</v>
      </c>
      <c r="G530" s="16">
        <v>0</v>
      </c>
      <c r="H530" s="1"/>
      <c r="I530" s="1"/>
      <c r="J530" s="1"/>
      <c r="K530" s="1"/>
    </row>
    <row r="531" spans="1:11" ht="14.1" customHeight="1">
      <c r="A531" s="1"/>
      <c r="B531" s="1"/>
      <c r="C531" s="15" t="s">
        <v>64</v>
      </c>
      <c r="D531" s="16">
        <v>0</v>
      </c>
      <c r="E531" s="16">
        <v>0</v>
      </c>
      <c r="F531" s="16">
        <v>0</v>
      </c>
      <c r="G531" s="16">
        <v>0</v>
      </c>
      <c r="H531" s="1"/>
      <c r="I531" s="1"/>
      <c r="J531" s="1"/>
      <c r="K531" s="1"/>
    </row>
    <row r="532" spans="1:11" ht="14.1" customHeight="1">
      <c r="A532" s="1"/>
      <c r="B532" s="1"/>
      <c r="C532" s="15" t="s">
        <v>65</v>
      </c>
      <c r="D532" s="16">
        <v>0</v>
      </c>
      <c r="E532" s="16">
        <v>0</v>
      </c>
      <c r="F532" s="16">
        <v>0</v>
      </c>
      <c r="G532" s="16">
        <v>0</v>
      </c>
      <c r="H532" s="1"/>
      <c r="I532" s="1"/>
      <c r="J532" s="1"/>
      <c r="K532" s="1"/>
    </row>
    <row r="533" spans="1:11" ht="14.1" customHeight="1">
      <c r="A533" s="1"/>
      <c r="B533" s="1"/>
      <c r="C533" s="11" t="s">
        <v>25</v>
      </c>
      <c r="D533" s="16">
        <v>0</v>
      </c>
      <c r="E533" s="16">
        <v>3930000</v>
      </c>
      <c r="F533" s="16">
        <v>0</v>
      </c>
      <c r="G533" s="16">
        <v>0</v>
      </c>
      <c r="H533" s="1"/>
      <c r="I533" s="1"/>
      <c r="J533" s="1"/>
      <c r="K533" s="1"/>
    </row>
    <row r="534" spans="1:11" ht="14.1" customHeight="1">
      <c r="A534" s="1"/>
      <c r="B534" s="1"/>
      <c r="C534" s="5" t="s">
        <v>19</v>
      </c>
      <c r="D534" s="1868" t="s">
        <v>181</v>
      </c>
      <c r="E534" s="1869"/>
      <c r="F534" s="1869"/>
      <c r="G534" s="1869"/>
      <c r="H534" s="1"/>
      <c r="I534" s="1"/>
      <c r="J534" s="1"/>
      <c r="K534" s="1"/>
    </row>
    <row r="535" spans="1:11" ht="14.1" customHeight="1">
      <c r="A535" s="1"/>
      <c r="B535" s="1"/>
      <c r="C535" s="6" t="s">
        <v>20</v>
      </c>
      <c r="D535" s="1870" t="s">
        <v>18</v>
      </c>
      <c r="E535" s="1871"/>
      <c r="F535" s="1871"/>
      <c r="G535" s="1871"/>
      <c r="H535" s="1"/>
      <c r="I535" s="1"/>
      <c r="J535" s="1"/>
      <c r="K535" s="1"/>
    </row>
    <row r="536" spans="1:11" ht="14.1" customHeight="1">
      <c r="A536" s="1"/>
      <c r="B536" s="1"/>
      <c r="C536" s="6" t="s">
        <v>21</v>
      </c>
      <c r="D536" s="1870" t="s">
        <v>182</v>
      </c>
      <c r="E536" s="1871"/>
      <c r="F536" s="1871"/>
      <c r="G536" s="1871"/>
      <c r="H536" s="1"/>
      <c r="I536" s="1"/>
      <c r="J536" s="1"/>
      <c r="K536" s="1"/>
    </row>
    <row r="537" spans="1:11" ht="15" customHeight="1">
      <c r="A537" s="1"/>
      <c r="B537" s="1"/>
      <c r="C537" s="7"/>
      <c r="D537" s="8">
        <v>2023</v>
      </c>
      <c r="E537" s="8">
        <v>2024</v>
      </c>
      <c r="F537" s="8">
        <v>2025</v>
      </c>
      <c r="G537" s="8">
        <v>2026</v>
      </c>
      <c r="H537" s="1"/>
      <c r="I537" s="1"/>
      <c r="J537" s="1"/>
      <c r="K537" s="1"/>
    </row>
    <row r="538" spans="1:11" ht="15" customHeight="1">
      <c r="A538" s="1"/>
      <c r="B538" s="1"/>
      <c r="C538" s="9"/>
      <c r="D538" s="10" t="s">
        <v>22</v>
      </c>
      <c r="E538" s="10" t="s">
        <v>23</v>
      </c>
      <c r="F538" s="10" t="s">
        <v>23</v>
      </c>
      <c r="G538" s="10" t="s">
        <v>23</v>
      </c>
      <c r="H538" s="1"/>
      <c r="I538" s="1"/>
      <c r="J538" s="1"/>
      <c r="K538" s="1"/>
    </row>
    <row r="539" spans="1:11" ht="14.1" customHeight="1">
      <c r="A539" s="1"/>
      <c r="B539" s="1"/>
      <c r="C539" s="13" t="s">
        <v>33</v>
      </c>
      <c r="D539" s="14" t="s">
        <v>18</v>
      </c>
      <c r="E539" s="14" t="s">
        <v>183</v>
      </c>
      <c r="F539" s="14" t="s">
        <v>42</v>
      </c>
      <c r="G539" s="14" t="s">
        <v>42</v>
      </c>
      <c r="H539" s="1"/>
      <c r="I539" s="1"/>
      <c r="J539" s="1"/>
      <c r="K539" s="1"/>
    </row>
    <row r="540" spans="1:11" ht="14.1" customHeight="1">
      <c r="A540" s="1"/>
      <c r="B540" s="1"/>
      <c r="C540" s="13" t="s">
        <v>35</v>
      </c>
      <c r="D540" s="14" t="s">
        <v>42</v>
      </c>
      <c r="E540" s="14" t="s">
        <v>184</v>
      </c>
      <c r="F540" s="14" t="s">
        <v>42</v>
      </c>
      <c r="G540" s="14" t="s">
        <v>42</v>
      </c>
      <c r="H540" s="1"/>
      <c r="I540" s="1"/>
      <c r="J540" s="1"/>
      <c r="K540" s="1"/>
    </row>
    <row r="541" spans="1:11" ht="14.1" customHeight="1">
      <c r="A541" s="1"/>
      <c r="B541" s="1"/>
      <c r="C541" s="13" t="s">
        <v>40</v>
      </c>
      <c r="D541" s="14" t="s">
        <v>42</v>
      </c>
      <c r="E541" s="14" t="s">
        <v>185</v>
      </c>
      <c r="F541" s="14" t="s">
        <v>42</v>
      </c>
      <c r="G541" s="14" t="s">
        <v>42</v>
      </c>
      <c r="H541" s="1"/>
      <c r="I541" s="1"/>
      <c r="J541" s="1"/>
      <c r="K541" s="1"/>
    </row>
    <row r="542" spans="1:11" ht="14.1" customHeight="1">
      <c r="A542" s="1"/>
      <c r="B542" s="1"/>
      <c r="C542" s="13" t="s">
        <v>41</v>
      </c>
      <c r="D542" s="14" t="s">
        <v>18</v>
      </c>
      <c r="E542" s="14" t="s">
        <v>18</v>
      </c>
      <c r="F542" s="14" t="s">
        <v>122</v>
      </c>
      <c r="G542" s="14" t="s">
        <v>18</v>
      </c>
      <c r="H542" s="1"/>
      <c r="I542" s="1"/>
      <c r="J542" s="1"/>
      <c r="K542" s="1"/>
    </row>
    <row r="543" spans="1:11" ht="14.1" customHeight="1">
      <c r="A543" s="1"/>
      <c r="B543" s="1"/>
      <c r="C543" s="13" t="s">
        <v>43</v>
      </c>
      <c r="D543" s="14" t="s">
        <v>18</v>
      </c>
      <c r="E543" s="14" t="s">
        <v>18</v>
      </c>
      <c r="F543" s="14" t="s">
        <v>122</v>
      </c>
      <c r="G543" s="14" t="s">
        <v>18</v>
      </c>
      <c r="H543" s="1"/>
      <c r="I543" s="1"/>
      <c r="J543" s="1"/>
      <c r="K543" s="1"/>
    </row>
    <row r="544" spans="1:11" ht="14.1" customHeight="1">
      <c r="A544" s="1"/>
      <c r="B544" s="1"/>
      <c r="C544" s="13" t="s">
        <v>47</v>
      </c>
      <c r="D544" s="14" t="s">
        <v>18</v>
      </c>
      <c r="E544" s="14" t="s">
        <v>18</v>
      </c>
      <c r="F544" s="14" t="s">
        <v>122</v>
      </c>
      <c r="G544" s="14" t="s">
        <v>18</v>
      </c>
      <c r="H544" s="1"/>
      <c r="I544" s="1"/>
      <c r="J544" s="1"/>
      <c r="K544" s="1"/>
    </row>
    <row r="545" spans="1:11" ht="14.1" customHeight="1">
      <c r="A545" s="1"/>
      <c r="B545" s="1"/>
      <c r="C545" s="1872" t="s">
        <v>24</v>
      </c>
      <c r="D545" s="1873"/>
      <c r="E545" s="1873"/>
      <c r="F545" s="1873"/>
      <c r="G545" s="1873"/>
      <c r="H545" s="1"/>
      <c r="I545" s="1"/>
      <c r="J545" s="1"/>
      <c r="K545" s="1"/>
    </row>
    <row r="546" spans="1:11" ht="14.1" customHeight="1">
      <c r="A546" s="1"/>
      <c r="B546" s="1"/>
      <c r="C546" s="7"/>
      <c r="D546" s="8">
        <v>2023</v>
      </c>
      <c r="E546" s="8">
        <v>2024</v>
      </c>
      <c r="F546" s="8">
        <v>2025</v>
      </c>
      <c r="G546" s="8">
        <v>2026</v>
      </c>
      <c r="H546" s="1"/>
      <c r="I546" s="1"/>
      <c r="J546" s="1"/>
      <c r="K546" s="1"/>
    </row>
    <row r="547" spans="1:11" ht="14.1" customHeight="1">
      <c r="A547" s="1"/>
      <c r="B547" s="1"/>
      <c r="C547" s="9"/>
      <c r="D547" s="10" t="s">
        <v>22</v>
      </c>
      <c r="E547" s="10" t="s">
        <v>23</v>
      </c>
      <c r="F547" s="10" t="s">
        <v>23</v>
      </c>
      <c r="G547" s="10" t="s">
        <v>23</v>
      </c>
      <c r="H547" s="1"/>
      <c r="I547" s="1"/>
      <c r="J547" s="1"/>
      <c r="K547" s="1"/>
    </row>
    <row r="548" spans="1:11" ht="14.1" customHeight="1">
      <c r="A548" s="1"/>
      <c r="B548" s="1"/>
      <c r="C548" s="15" t="s">
        <v>48</v>
      </c>
      <c r="D548" s="16">
        <v>0</v>
      </c>
      <c r="E548" s="16">
        <v>0</v>
      </c>
      <c r="F548" s="16">
        <v>0</v>
      </c>
      <c r="G548" s="16">
        <v>0</v>
      </c>
      <c r="H548" s="1"/>
      <c r="I548" s="1"/>
      <c r="J548" s="1"/>
      <c r="K548" s="1"/>
    </row>
    <row r="549" spans="1:11" ht="14.1" customHeight="1">
      <c r="A549" s="1"/>
      <c r="B549" s="1"/>
      <c r="C549" s="15" t="s">
        <v>49</v>
      </c>
      <c r="D549" s="16">
        <v>0</v>
      </c>
      <c r="E549" s="16">
        <v>0</v>
      </c>
      <c r="F549" s="16">
        <v>0</v>
      </c>
      <c r="G549" s="16">
        <v>0</v>
      </c>
      <c r="H549" s="1"/>
      <c r="I549" s="1"/>
      <c r="J549" s="1"/>
      <c r="K549" s="1"/>
    </row>
    <row r="550" spans="1:11" ht="14.1" customHeight="1">
      <c r="A550" s="1"/>
      <c r="B550" s="1"/>
      <c r="C550" s="15" t="s">
        <v>50</v>
      </c>
      <c r="D550" s="16">
        <v>0</v>
      </c>
      <c r="E550" s="16">
        <v>0</v>
      </c>
      <c r="F550" s="16">
        <v>0</v>
      </c>
      <c r="G550" s="16">
        <v>0</v>
      </c>
      <c r="H550" s="1"/>
      <c r="I550" s="1"/>
      <c r="J550" s="1"/>
      <c r="K550" s="1"/>
    </row>
    <row r="551" spans="1:11" ht="14.1" customHeight="1">
      <c r="A551" s="1"/>
      <c r="B551" s="1"/>
      <c r="C551" s="15" t="s">
        <v>51</v>
      </c>
      <c r="D551" s="16">
        <v>0</v>
      </c>
      <c r="E551" s="16">
        <v>0</v>
      </c>
      <c r="F551" s="16">
        <v>0</v>
      </c>
      <c r="G551" s="16">
        <v>0</v>
      </c>
      <c r="H551" s="1"/>
      <c r="I551" s="1"/>
      <c r="J551" s="1"/>
      <c r="K551" s="1"/>
    </row>
    <row r="552" spans="1:11" ht="14.1" customHeight="1">
      <c r="A552" s="1"/>
      <c r="B552" s="1"/>
      <c r="C552" s="15" t="s">
        <v>49</v>
      </c>
      <c r="D552" s="16">
        <v>0</v>
      </c>
      <c r="E552" s="16">
        <v>0</v>
      </c>
      <c r="F552" s="16">
        <v>0</v>
      </c>
      <c r="G552" s="16">
        <v>0</v>
      </c>
      <c r="H552" s="1"/>
      <c r="I552" s="1"/>
      <c r="J552" s="1"/>
      <c r="K552" s="1"/>
    </row>
    <row r="553" spans="1:11" ht="14.1" customHeight="1">
      <c r="A553" s="1"/>
      <c r="B553" s="1"/>
      <c r="C553" s="15" t="s">
        <v>50</v>
      </c>
      <c r="D553" s="16">
        <v>0</v>
      </c>
      <c r="E553" s="16">
        <v>0</v>
      </c>
      <c r="F553" s="16">
        <v>0</v>
      </c>
      <c r="G553" s="16">
        <v>0</v>
      </c>
      <c r="H553" s="1"/>
      <c r="I553" s="1"/>
      <c r="J553" s="1"/>
      <c r="K553" s="1"/>
    </row>
    <row r="554" spans="1:11" ht="14.1" customHeight="1">
      <c r="A554" s="1"/>
      <c r="B554" s="1"/>
      <c r="C554" s="15" t="s">
        <v>52</v>
      </c>
      <c r="D554" s="16">
        <v>0</v>
      </c>
      <c r="E554" s="16">
        <v>0</v>
      </c>
      <c r="F554" s="16">
        <v>0</v>
      </c>
      <c r="G554" s="16">
        <v>0</v>
      </c>
      <c r="H554" s="1"/>
      <c r="I554" s="1"/>
      <c r="J554" s="1"/>
      <c r="K554" s="1"/>
    </row>
    <row r="555" spans="1:11" ht="14.1" customHeight="1">
      <c r="A555" s="1"/>
      <c r="B555" s="1"/>
      <c r="C555" s="15" t="s">
        <v>49</v>
      </c>
      <c r="D555" s="16">
        <v>0</v>
      </c>
      <c r="E555" s="16">
        <v>0</v>
      </c>
      <c r="F555" s="16">
        <v>0</v>
      </c>
      <c r="G555" s="16">
        <v>0</v>
      </c>
      <c r="H555" s="1"/>
      <c r="I555" s="1"/>
      <c r="J555" s="1"/>
      <c r="K555" s="1"/>
    </row>
    <row r="556" spans="1:11" ht="14.1" customHeight="1">
      <c r="A556" s="1"/>
      <c r="B556" s="1"/>
      <c r="C556" s="15" t="s">
        <v>50</v>
      </c>
      <c r="D556" s="16">
        <v>0</v>
      </c>
      <c r="E556" s="16">
        <v>0</v>
      </c>
      <c r="F556" s="16">
        <v>0</v>
      </c>
      <c r="G556" s="16">
        <v>0</v>
      </c>
      <c r="H556" s="1"/>
      <c r="I556" s="1"/>
      <c r="J556" s="1"/>
      <c r="K556" s="1"/>
    </row>
    <row r="557" spans="1:11" ht="14.1" customHeight="1">
      <c r="A557" s="1"/>
      <c r="B557" s="1"/>
      <c r="C557" s="15" t="s">
        <v>53</v>
      </c>
      <c r="D557" s="16">
        <v>0</v>
      </c>
      <c r="E557" s="16">
        <v>0</v>
      </c>
      <c r="F557" s="16">
        <v>0</v>
      </c>
      <c r="G557" s="16">
        <v>0</v>
      </c>
      <c r="H557" s="1"/>
      <c r="I557" s="1"/>
      <c r="J557" s="1"/>
      <c r="K557" s="1"/>
    </row>
    <row r="558" spans="1:11" ht="14.1" customHeight="1">
      <c r="A558" s="1"/>
      <c r="B558" s="1"/>
      <c r="C558" s="15" t="s">
        <v>49</v>
      </c>
      <c r="D558" s="16">
        <v>0</v>
      </c>
      <c r="E558" s="16">
        <v>0</v>
      </c>
      <c r="F558" s="16">
        <v>0</v>
      </c>
      <c r="G558" s="16">
        <v>0</v>
      </c>
      <c r="H558" s="1"/>
      <c r="I558" s="1"/>
      <c r="J558" s="1"/>
      <c r="K558" s="1"/>
    </row>
    <row r="559" spans="1:11" ht="14.1" customHeight="1">
      <c r="A559" s="1"/>
      <c r="B559" s="1"/>
      <c r="C559" s="15" t="s">
        <v>50</v>
      </c>
      <c r="D559" s="16">
        <v>0</v>
      </c>
      <c r="E559" s="16">
        <v>0</v>
      </c>
      <c r="F559" s="16">
        <v>0</v>
      </c>
      <c r="G559" s="16">
        <v>0</v>
      </c>
      <c r="H559" s="1"/>
      <c r="I559" s="1"/>
      <c r="J559" s="1"/>
      <c r="K559" s="1"/>
    </row>
    <row r="560" spans="1:11" ht="14.1" customHeight="1">
      <c r="A560" s="1"/>
      <c r="B560" s="1"/>
      <c r="C560" s="15" t="s">
        <v>54</v>
      </c>
      <c r="D560" s="16">
        <v>0</v>
      </c>
      <c r="E560" s="16">
        <v>0</v>
      </c>
      <c r="F560" s="16">
        <v>0</v>
      </c>
      <c r="G560" s="16">
        <v>0</v>
      </c>
      <c r="H560" s="1"/>
      <c r="I560" s="1"/>
      <c r="J560" s="1"/>
      <c r="K560" s="1"/>
    </row>
    <row r="561" spans="1:11" ht="14.1" customHeight="1">
      <c r="A561" s="1"/>
      <c r="B561" s="1"/>
      <c r="C561" s="15" t="s">
        <v>49</v>
      </c>
      <c r="D561" s="16">
        <v>0</v>
      </c>
      <c r="E561" s="16">
        <v>0</v>
      </c>
      <c r="F561" s="16">
        <v>0</v>
      </c>
      <c r="G561" s="16">
        <v>0</v>
      </c>
      <c r="H561" s="1"/>
      <c r="I561" s="1"/>
      <c r="J561" s="1"/>
      <c r="K561" s="1"/>
    </row>
    <row r="562" spans="1:11" ht="14.1" customHeight="1">
      <c r="A562" s="1"/>
      <c r="B562" s="1"/>
      <c r="C562" s="15" t="s">
        <v>50</v>
      </c>
      <c r="D562" s="16">
        <v>0</v>
      </c>
      <c r="E562" s="16">
        <v>0</v>
      </c>
      <c r="F562" s="16">
        <v>0</v>
      </c>
      <c r="G562" s="16">
        <v>0</v>
      </c>
      <c r="H562" s="1"/>
      <c r="I562" s="1"/>
      <c r="J562" s="1"/>
      <c r="K562" s="1"/>
    </row>
    <row r="563" spans="1:11" ht="14.1" customHeight="1">
      <c r="A563" s="1"/>
      <c r="B563" s="1"/>
      <c r="C563" s="15" t="s">
        <v>55</v>
      </c>
      <c r="D563" s="16">
        <v>0</v>
      </c>
      <c r="E563" s="16">
        <v>0</v>
      </c>
      <c r="F563" s="16">
        <v>0</v>
      </c>
      <c r="G563" s="16">
        <v>0</v>
      </c>
      <c r="H563" s="1"/>
      <c r="I563" s="1"/>
      <c r="J563" s="1"/>
      <c r="K563" s="1"/>
    </row>
    <row r="564" spans="1:11" ht="14.1" customHeight="1">
      <c r="A564" s="1"/>
      <c r="B564" s="1"/>
      <c r="C564" s="15" t="s">
        <v>49</v>
      </c>
      <c r="D564" s="16">
        <v>0</v>
      </c>
      <c r="E564" s="16">
        <v>0</v>
      </c>
      <c r="F564" s="16">
        <v>0</v>
      </c>
      <c r="G564" s="16">
        <v>0</v>
      </c>
      <c r="H564" s="1"/>
      <c r="I564" s="1"/>
      <c r="J564" s="1"/>
      <c r="K564" s="1"/>
    </row>
    <row r="565" spans="1:11" ht="14.1" customHeight="1">
      <c r="A565" s="1"/>
      <c r="B565" s="1"/>
      <c r="C565" s="15" t="s">
        <v>50</v>
      </c>
      <c r="D565" s="16">
        <v>0</v>
      </c>
      <c r="E565" s="16">
        <v>0</v>
      </c>
      <c r="F565" s="16">
        <v>0</v>
      </c>
      <c r="G565" s="16">
        <v>0</v>
      </c>
      <c r="H565" s="1"/>
      <c r="I565" s="1"/>
      <c r="J565" s="1"/>
      <c r="K565" s="1"/>
    </row>
    <row r="566" spans="1:11" ht="14.1" customHeight="1">
      <c r="A566" s="1"/>
      <c r="B566" s="1"/>
      <c r="C566" s="15" t="s">
        <v>56</v>
      </c>
      <c r="D566" s="16">
        <v>0</v>
      </c>
      <c r="E566" s="16">
        <v>0</v>
      </c>
      <c r="F566" s="16">
        <v>0</v>
      </c>
      <c r="G566" s="16">
        <v>0</v>
      </c>
      <c r="H566" s="1"/>
      <c r="I566" s="1"/>
      <c r="J566" s="1"/>
      <c r="K566" s="1"/>
    </row>
    <row r="567" spans="1:11" ht="14.1" customHeight="1">
      <c r="A567" s="1"/>
      <c r="B567" s="1"/>
      <c r="C567" s="15" t="s">
        <v>49</v>
      </c>
      <c r="D567" s="16">
        <v>0</v>
      </c>
      <c r="E567" s="16">
        <v>0</v>
      </c>
      <c r="F567" s="16">
        <v>0</v>
      </c>
      <c r="G567" s="16">
        <v>0</v>
      </c>
      <c r="H567" s="1"/>
      <c r="I567" s="1"/>
      <c r="J567" s="1"/>
      <c r="K567" s="1"/>
    </row>
    <row r="568" spans="1:11" ht="14.1" customHeight="1">
      <c r="A568" s="1"/>
      <c r="B568" s="1"/>
      <c r="C568" s="15" t="s">
        <v>50</v>
      </c>
      <c r="D568" s="16">
        <v>0</v>
      </c>
      <c r="E568" s="16">
        <v>0</v>
      </c>
      <c r="F568" s="16">
        <v>0</v>
      </c>
      <c r="G568" s="16">
        <v>0</v>
      </c>
      <c r="H568" s="1"/>
      <c r="I568" s="1"/>
      <c r="J568" s="1"/>
      <c r="K568" s="1"/>
    </row>
    <row r="569" spans="1:11" ht="14.1" customHeight="1">
      <c r="A569" s="1"/>
      <c r="B569" s="1"/>
      <c r="C569" s="15" t="s">
        <v>57</v>
      </c>
      <c r="D569" s="16">
        <v>0</v>
      </c>
      <c r="E569" s="16">
        <v>0</v>
      </c>
      <c r="F569" s="16">
        <v>0</v>
      </c>
      <c r="G569" s="16">
        <v>0</v>
      </c>
      <c r="H569" s="1"/>
      <c r="I569" s="1"/>
      <c r="J569" s="1"/>
      <c r="K569" s="1"/>
    </row>
    <row r="570" spans="1:11" ht="14.1" customHeight="1">
      <c r="A570" s="1"/>
      <c r="B570" s="1"/>
      <c r="C570" s="15" t="s">
        <v>49</v>
      </c>
      <c r="D570" s="16">
        <v>0</v>
      </c>
      <c r="E570" s="16">
        <v>0</v>
      </c>
      <c r="F570" s="16">
        <v>0</v>
      </c>
      <c r="G570" s="16">
        <v>0</v>
      </c>
      <c r="H570" s="1"/>
      <c r="I570" s="1"/>
      <c r="J570" s="1"/>
      <c r="K570" s="1"/>
    </row>
    <row r="571" spans="1:11" ht="14.1" customHeight="1">
      <c r="A571" s="1"/>
      <c r="B571" s="1"/>
      <c r="C571" s="15" t="s">
        <v>58</v>
      </c>
      <c r="D571" s="16">
        <v>0</v>
      </c>
      <c r="E571" s="16">
        <v>0</v>
      </c>
      <c r="F571" s="16">
        <v>0</v>
      </c>
      <c r="G571" s="16">
        <v>0</v>
      </c>
      <c r="H571" s="1"/>
      <c r="I571" s="1"/>
      <c r="J571" s="1"/>
      <c r="K571" s="1"/>
    </row>
    <row r="572" spans="1:11" ht="14.1" customHeight="1">
      <c r="A572" s="1"/>
      <c r="B572" s="1"/>
      <c r="C572" s="15" t="s">
        <v>59</v>
      </c>
      <c r="D572" s="16">
        <v>0</v>
      </c>
      <c r="E572" s="16">
        <v>0</v>
      </c>
      <c r="F572" s="16">
        <v>0</v>
      </c>
      <c r="G572" s="16">
        <v>0</v>
      </c>
      <c r="H572" s="1"/>
      <c r="I572" s="1"/>
      <c r="J572" s="1"/>
      <c r="K572" s="1"/>
    </row>
    <row r="573" spans="1:11" ht="14.1" customHeight="1">
      <c r="A573" s="1"/>
      <c r="B573" s="1"/>
      <c r="C573" s="15" t="s">
        <v>60</v>
      </c>
      <c r="D573" s="16">
        <v>0</v>
      </c>
      <c r="E573" s="16">
        <v>0</v>
      </c>
      <c r="F573" s="16">
        <v>0</v>
      </c>
      <c r="G573" s="16">
        <v>0</v>
      </c>
      <c r="H573" s="1"/>
      <c r="I573" s="1"/>
      <c r="J573" s="1"/>
      <c r="K573" s="1"/>
    </row>
    <row r="574" spans="1:11" ht="14.1" customHeight="1">
      <c r="A574" s="1"/>
      <c r="B574" s="1"/>
      <c r="C574" s="15" t="s">
        <v>61</v>
      </c>
      <c r="D574" s="16">
        <v>0</v>
      </c>
      <c r="E574" s="16">
        <v>0</v>
      </c>
      <c r="F574" s="16">
        <v>0</v>
      </c>
      <c r="G574" s="16">
        <v>0</v>
      </c>
      <c r="H574" s="1"/>
      <c r="I574" s="1"/>
      <c r="J574" s="1"/>
      <c r="K574" s="1"/>
    </row>
    <row r="575" spans="1:11" ht="14.1" customHeight="1">
      <c r="A575" s="1"/>
      <c r="B575" s="1"/>
      <c r="C575" s="15" t="s">
        <v>62</v>
      </c>
      <c r="D575" s="16">
        <v>0</v>
      </c>
      <c r="E575" s="16">
        <v>1700000</v>
      </c>
      <c r="F575" s="16">
        <v>0</v>
      </c>
      <c r="G575" s="16">
        <v>0</v>
      </c>
      <c r="H575" s="1"/>
      <c r="I575" s="1"/>
      <c r="J575" s="1"/>
      <c r="K575" s="1"/>
    </row>
    <row r="576" spans="1:11" ht="14.1" customHeight="1">
      <c r="A576" s="1"/>
      <c r="B576" s="1"/>
      <c r="C576" s="15" t="s">
        <v>49</v>
      </c>
      <c r="D576" s="16">
        <v>0</v>
      </c>
      <c r="E576" s="16">
        <v>1700000</v>
      </c>
      <c r="F576" s="16">
        <v>0</v>
      </c>
      <c r="G576" s="16">
        <v>0</v>
      </c>
      <c r="H576" s="1"/>
      <c r="I576" s="1"/>
      <c r="J576" s="1"/>
      <c r="K576" s="1"/>
    </row>
    <row r="577" spans="1:11" ht="14.1" customHeight="1">
      <c r="A577" s="1"/>
      <c r="B577" s="1"/>
      <c r="C577" s="15" t="s">
        <v>58</v>
      </c>
      <c r="D577" s="16">
        <v>0</v>
      </c>
      <c r="E577" s="16">
        <v>0</v>
      </c>
      <c r="F577" s="16">
        <v>0</v>
      </c>
      <c r="G577" s="16">
        <v>0</v>
      </c>
      <c r="H577" s="1"/>
      <c r="I577" s="1"/>
      <c r="J577" s="1"/>
      <c r="K577" s="1"/>
    </row>
    <row r="578" spans="1:11" ht="14.1" customHeight="1">
      <c r="A578" s="1"/>
      <c r="B578" s="1"/>
      <c r="C578" s="15" t="s">
        <v>59</v>
      </c>
      <c r="D578" s="16">
        <v>0</v>
      </c>
      <c r="E578" s="16">
        <v>0</v>
      </c>
      <c r="F578" s="16">
        <v>0</v>
      </c>
      <c r="G578" s="16">
        <v>0</v>
      </c>
      <c r="H578" s="1"/>
      <c r="I578" s="1"/>
      <c r="J578" s="1"/>
      <c r="K578" s="1"/>
    </row>
    <row r="579" spans="1:11" ht="14.1" customHeight="1">
      <c r="A579" s="1"/>
      <c r="B579" s="1"/>
      <c r="C579" s="15" t="s">
        <v>60</v>
      </c>
      <c r="D579" s="16">
        <v>0</v>
      </c>
      <c r="E579" s="16">
        <v>0</v>
      </c>
      <c r="F579" s="16">
        <v>0</v>
      </c>
      <c r="G579" s="16">
        <v>0</v>
      </c>
      <c r="H579" s="1"/>
      <c r="I579" s="1"/>
      <c r="J579" s="1"/>
      <c r="K579" s="1"/>
    </row>
    <row r="580" spans="1:11" ht="14.1" customHeight="1">
      <c r="A580" s="1"/>
      <c r="B580" s="1"/>
      <c r="C580" s="15" t="s">
        <v>61</v>
      </c>
      <c r="D580" s="16">
        <v>0</v>
      </c>
      <c r="E580" s="16">
        <v>0</v>
      </c>
      <c r="F580" s="16">
        <v>0</v>
      </c>
      <c r="G580" s="16">
        <v>0</v>
      </c>
      <c r="H580" s="1"/>
      <c r="I580" s="1"/>
      <c r="J580" s="1"/>
      <c r="K580" s="1"/>
    </row>
    <row r="581" spans="1:11" ht="14.1" customHeight="1">
      <c r="A581" s="1"/>
      <c r="B581" s="1"/>
      <c r="C581" s="15" t="s">
        <v>63</v>
      </c>
      <c r="D581" s="16">
        <v>0</v>
      </c>
      <c r="E581" s="16">
        <v>0</v>
      </c>
      <c r="F581" s="16">
        <v>0</v>
      </c>
      <c r="G581" s="16">
        <v>0</v>
      </c>
      <c r="H581" s="1"/>
      <c r="I581" s="1"/>
      <c r="J581" s="1"/>
      <c r="K581" s="1"/>
    </row>
    <row r="582" spans="1:11" ht="14.1" customHeight="1">
      <c r="A582" s="1"/>
      <c r="B582" s="1"/>
      <c r="C582" s="15" t="s">
        <v>49</v>
      </c>
      <c r="D582" s="16">
        <v>0</v>
      </c>
      <c r="E582" s="16">
        <v>0</v>
      </c>
      <c r="F582" s="16">
        <v>0</v>
      </c>
      <c r="G582" s="16">
        <v>0</v>
      </c>
      <c r="H582" s="1"/>
      <c r="I582" s="1"/>
      <c r="J582" s="1"/>
      <c r="K582" s="1"/>
    </row>
    <row r="583" spans="1:11" ht="14.1" customHeight="1">
      <c r="A583" s="1"/>
      <c r="B583" s="1"/>
      <c r="C583" s="15" t="s">
        <v>58</v>
      </c>
      <c r="D583" s="16">
        <v>0</v>
      </c>
      <c r="E583" s="16">
        <v>0</v>
      </c>
      <c r="F583" s="16">
        <v>0</v>
      </c>
      <c r="G583" s="16">
        <v>0</v>
      </c>
      <c r="H583" s="1"/>
      <c r="I583" s="1"/>
      <c r="J583" s="1"/>
      <c r="K583" s="1"/>
    </row>
    <row r="584" spans="1:11" ht="14.1" customHeight="1">
      <c r="A584" s="1"/>
      <c r="B584" s="1"/>
      <c r="C584" s="15" t="s">
        <v>59</v>
      </c>
      <c r="D584" s="16">
        <v>0</v>
      </c>
      <c r="E584" s="16">
        <v>0</v>
      </c>
      <c r="F584" s="16">
        <v>0</v>
      </c>
      <c r="G584" s="16">
        <v>0</v>
      </c>
      <c r="H584" s="1"/>
      <c r="I584" s="1"/>
      <c r="J584" s="1"/>
      <c r="K584" s="1"/>
    </row>
    <row r="585" spans="1:11" ht="14.1" customHeight="1">
      <c r="A585" s="1"/>
      <c r="B585" s="1"/>
      <c r="C585" s="15" t="s">
        <v>60</v>
      </c>
      <c r="D585" s="16">
        <v>0</v>
      </c>
      <c r="E585" s="16">
        <v>0</v>
      </c>
      <c r="F585" s="16">
        <v>0</v>
      </c>
      <c r="G585" s="16">
        <v>0</v>
      </c>
      <c r="H585" s="1"/>
      <c r="I585" s="1"/>
      <c r="J585" s="1"/>
      <c r="K585" s="1"/>
    </row>
    <row r="586" spans="1:11" ht="14.1" customHeight="1">
      <c r="A586" s="1"/>
      <c r="B586" s="1"/>
      <c r="C586" s="15" t="s">
        <v>61</v>
      </c>
      <c r="D586" s="16">
        <v>0</v>
      </c>
      <c r="E586" s="16">
        <v>0</v>
      </c>
      <c r="F586" s="16">
        <v>0</v>
      </c>
      <c r="G586" s="16">
        <v>0</v>
      </c>
      <c r="H586" s="1"/>
      <c r="I586" s="1"/>
      <c r="J586" s="1"/>
      <c r="K586" s="1"/>
    </row>
    <row r="587" spans="1:11" ht="14.1" customHeight="1">
      <c r="A587" s="1"/>
      <c r="B587" s="1"/>
      <c r="C587" s="15" t="s">
        <v>64</v>
      </c>
      <c r="D587" s="16">
        <v>0</v>
      </c>
      <c r="E587" s="16">
        <v>0</v>
      </c>
      <c r="F587" s="16">
        <v>0</v>
      </c>
      <c r="G587" s="16">
        <v>0</v>
      </c>
      <c r="H587" s="1"/>
      <c r="I587" s="1"/>
      <c r="J587" s="1"/>
      <c r="K587" s="1"/>
    </row>
    <row r="588" spans="1:11" ht="14.1" customHeight="1">
      <c r="A588" s="1"/>
      <c r="B588" s="1"/>
      <c r="C588" s="15" t="s">
        <v>65</v>
      </c>
      <c r="D588" s="16">
        <v>0</v>
      </c>
      <c r="E588" s="16">
        <v>0</v>
      </c>
      <c r="F588" s="16">
        <v>0</v>
      </c>
      <c r="G588" s="16">
        <v>0</v>
      </c>
      <c r="H588" s="1"/>
      <c r="I588" s="1"/>
      <c r="J588" s="1"/>
      <c r="K588" s="1"/>
    </row>
    <row r="589" spans="1:11" ht="14.1" customHeight="1">
      <c r="A589" s="1"/>
      <c r="B589" s="1"/>
      <c r="C589" s="11" t="s">
        <v>25</v>
      </c>
      <c r="D589" s="16">
        <v>0</v>
      </c>
      <c r="E589" s="16">
        <v>1700000</v>
      </c>
      <c r="F589" s="16">
        <v>0</v>
      </c>
      <c r="G589" s="16">
        <v>0</v>
      </c>
      <c r="H589" s="1"/>
      <c r="I589" s="1"/>
      <c r="J589" s="1"/>
      <c r="K589" s="1"/>
    </row>
    <row r="590" spans="1:11" ht="14.1" customHeight="1">
      <c r="A590" s="1"/>
      <c r="B590" s="1"/>
      <c r="C590" s="4" t="s">
        <v>186</v>
      </c>
      <c r="D590" s="1874" t="s">
        <v>187</v>
      </c>
      <c r="E590" s="1875"/>
      <c r="F590" s="1875"/>
      <c r="G590" s="1875"/>
      <c r="H590" s="1"/>
      <c r="I590" s="1"/>
      <c r="J590" s="1"/>
      <c r="K590" s="1"/>
    </row>
    <row r="591" spans="1:11" ht="14.1" customHeight="1">
      <c r="A591" s="1"/>
      <c r="B591" s="1"/>
      <c r="C591" s="5" t="s">
        <v>19</v>
      </c>
      <c r="D591" s="1868" t="s">
        <v>188</v>
      </c>
      <c r="E591" s="1869"/>
      <c r="F591" s="1869"/>
      <c r="G591" s="1869"/>
      <c r="H591" s="1"/>
      <c r="I591" s="1"/>
      <c r="J591" s="1"/>
      <c r="K591" s="1"/>
    </row>
    <row r="592" spans="1:11" ht="14.1" customHeight="1">
      <c r="A592" s="1"/>
      <c r="B592" s="1"/>
      <c r="C592" s="6" t="s">
        <v>20</v>
      </c>
      <c r="D592" s="1870" t="s">
        <v>189</v>
      </c>
      <c r="E592" s="1871"/>
      <c r="F592" s="1871"/>
      <c r="G592" s="1871"/>
      <c r="H592" s="1"/>
      <c r="I592" s="1"/>
      <c r="J592" s="1"/>
      <c r="K592" s="1"/>
    </row>
    <row r="593" spans="1:11" ht="14.1" customHeight="1">
      <c r="A593" s="1"/>
      <c r="B593" s="1"/>
      <c r="C593" s="6" t="s">
        <v>21</v>
      </c>
      <c r="D593" s="1870" t="s">
        <v>190</v>
      </c>
      <c r="E593" s="1871"/>
      <c r="F593" s="1871"/>
      <c r="G593" s="1871"/>
      <c r="H593" s="1"/>
      <c r="I593" s="1"/>
      <c r="J593" s="1"/>
      <c r="K593" s="1"/>
    </row>
    <row r="594" spans="1:11" ht="15" customHeight="1">
      <c r="A594" s="1"/>
      <c r="B594" s="1"/>
      <c r="C594" s="7"/>
      <c r="D594" s="8">
        <v>2023</v>
      </c>
      <c r="E594" s="8">
        <v>2024</v>
      </c>
      <c r="F594" s="8">
        <v>2025</v>
      </c>
      <c r="G594" s="8">
        <v>2026</v>
      </c>
      <c r="H594" s="1"/>
      <c r="I594" s="1"/>
      <c r="J594" s="1"/>
      <c r="K594" s="1"/>
    </row>
    <row r="595" spans="1:11" ht="15" customHeight="1">
      <c r="A595" s="1"/>
      <c r="B595" s="1"/>
      <c r="C595" s="9"/>
      <c r="D595" s="10" t="s">
        <v>22</v>
      </c>
      <c r="E595" s="10" t="s">
        <v>23</v>
      </c>
      <c r="F595" s="10" t="s">
        <v>23</v>
      </c>
      <c r="G595" s="10" t="s">
        <v>23</v>
      </c>
      <c r="H595" s="1"/>
      <c r="I595" s="1"/>
      <c r="J595" s="1"/>
      <c r="K595" s="1"/>
    </row>
    <row r="596" spans="1:11" ht="14.1" customHeight="1">
      <c r="A596" s="1"/>
      <c r="B596" s="1"/>
      <c r="C596" s="13" t="s">
        <v>33</v>
      </c>
      <c r="D596" s="14" t="s">
        <v>42</v>
      </c>
      <c r="E596" s="14" t="s">
        <v>137</v>
      </c>
      <c r="F596" s="14" t="s">
        <v>42</v>
      </c>
      <c r="G596" s="14" t="s">
        <v>191</v>
      </c>
      <c r="H596" s="1"/>
      <c r="I596" s="1"/>
      <c r="J596" s="1"/>
      <c r="K596" s="1"/>
    </row>
    <row r="597" spans="1:11" ht="14.1" customHeight="1">
      <c r="A597" s="1"/>
      <c r="B597" s="1"/>
      <c r="C597" s="13" t="s">
        <v>35</v>
      </c>
      <c r="D597" s="14" t="s">
        <v>42</v>
      </c>
      <c r="E597" s="14" t="s">
        <v>192</v>
      </c>
      <c r="F597" s="14" t="s">
        <v>42</v>
      </c>
      <c r="G597" s="14" t="s">
        <v>193</v>
      </c>
      <c r="H597" s="1"/>
      <c r="I597" s="1"/>
      <c r="J597" s="1"/>
      <c r="K597" s="1"/>
    </row>
    <row r="598" spans="1:11" ht="14.1" customHeight="1">
      <c r="A598" s="1"/>
      <c r="B598" s="1"/>
      <c r="C598" s="13" t="s">
        <v>40</v>
      </c>
      <c r="D598" s="14" t="s">
        <v>42</v>
      </c>
      <c r="E598" s="14" t="s">
        <v>194</v>
      </c>
      <c r="F598" s="14" t="s">
        <v>42</v>
      </c>
      <c r="G598" s="14" t="s">
        <v>195</v>
      </c>
      <c r="H598" s="1"/>
      <c r="I598" s="1"/>
      <c r="J598" s="1"/>
      <c r="K598" s="1"/>
    </row>
    <row r="599" spans="1:11" ht="14.1" customHeight="1">
      <c r="A599" s="1"/>
      <c r="B599" s="1"/>
      <c r="C599" s="13" t="s">
        <v>41</v>
      </c>
      <c r="D599" s="14" t="s">
        <v>18</v>
      </c>
      <c r="E599" s="14" t="s">
        <v>18</v>
      </c>
      <c r="F599" s="14" t="s">
        <v>122</v>
      </c>
      <c r="G599" s="14" t="s">
        <v>18</v>
      </c>
      <c r="H599" s="1"/>
      <c r="I599" s="1"/>
      <c r="J599" s="1"/>
      <c r="K599" s="1"/>
    </row>
    <row r="600" spans="1:11" ht="14.1" customHeight="1">
      <c r="A600" s="1"/>
      <c r="B600" s="1"/>
      <c r="C600" s="13" t="s">
        <v>43</v>
      </c>
      <c r="D600" s="14" t="s">
        <v>18</v>
      </c>
      <c r="E600" s="14" t="s">
        <v>18</v>
      </c>
      <c r="F600" s="14" t="s">
        <v>122</v>
      </c>
      <c r="G600" s="14" t="s">
        <v>18</v>
      </c>
      <c r="H600" s="1"/>
      <c r="I600" s="1"/>
      <c r="J600" s="1"/>
      <c r="K600" s="1"/>
    </row>
    <row r="601" spans="1:11" ht="14.1" customHeight="1">
      <c r="A601" s="1"/>
      <c r="B601" s="1"/>
      <c r="C601" s="13" t="s">
        <v>47</v>
      </c>
      <c r="D601" s="14" t="s">
        <v>18</v>
      </c>
      <c r="E601" s="14" t="s">
        <v>18</v>
      </c>
      <c r="F601" s="14" t="s">
        <v>122</v>
      </c>
      <c r="G601" s="14" t="s">
        <v>18</v>
      </c>
      <c r="H601" s="1"/>
      <c r="I601" s="1"/>
      <c r="J601" s="1"/>
      <c r="K601" s="1"/>
    </row>
    <row r="602" spans="1:11" ht="14.1" customHeight="1">
      <c r="A602" s="1"/>
      <c r="B602" s="1"/>
      <c r="C602" s="1872" t="s">
        <v>24</v>
      </c>
      <c r="D602" s="1873"/>
      <c r="E602" s="1873"/>
      <c r="F602" s="1873"/>
      <c r="G602" s="1873"/>
      <c r="H602" s="1"/>
      <c r="I602" s="1"/>
      <c r="J602" s="1"/>
      <c r="K602" s="1"/>
    </row>
    <row r="603" spans="1:11" ht="14.1" customHeight="1">
      <c r="A603" s="1"/>
      <c r="B603" s="1"/>
      <c r="C603" s="7"/>
      <c r="D603" s="8">
        <v>2023</v>
      </c>
      <c r="E603" s="8">
        <v>2024</v>
      </c>
      <c r="F603" s="8">
        <v>2025</v>
      </c>
      <c r="G603" s="8">
        <v>2026</v>
      </c>
      <c r="H603" s="1"/>
      <c r="I603" s="1"/>
      <c r="J603" s="1"/>
      <c r="K603" s="1"/>
    </row>
    <row r="604" spans="1:11" ht="14.1" customHeight="1">
      <c r="A604" s="1"/>
      <c r="B604" s="1"/>
      <c r="C604" s="9"/>
      <c r="D604" s="10" t="s">
        <v>22</v>
      </c>
      <c r="E604" s="10" t="s">
        <v>23</v>
      </c>
      <c r="F604" s="10" t="s">
        <v>23</v>
      </c>
      <c r="G604" s="10" t="s">
        <v>23</v>
      </c>
      <c r="H604" s="1"/>
      <c r="I604" s="1"/>
      <c r="J604" s="1"/>
      <c r="K604" s="1"/>
    </row>
    <row r="605" spans="1:11" ht="14.1" customHeight="1">
      <c r="A605" s="1"/>
      <c r="B605" s="1"/>
      <c r="C605" s="15" t="s">
        <v>48</v>
      </c>
      <c r="D605" s="16">
        <v>0</v>
      </c>
      <c r="E605" s="16">
        <v>0</v>
      </c>
      <c r="F605" s="16">
        <v>0</v>
      </c>
      <c r="G605" s="16">
        <v>0</v>
      </c>
      <c r="H605" s="1"/>
      <c r="I605" s="1"/>
      <c r="J605" s="1"/>
      <c r="K605" s="1"/>
    </row>
    <row r="606" spans="1:11" ht="14.1" customHeight="1">
      <c r="A606" s="1"/>
      <c r="B606" s="1"/>
      <c r="C606" s="15" t="s">
        <v>49</v>
      </c>
      <c r="D606" s="16">
        <v>0</v>
      </c>
      <c r="E606" s="16">
        <v>0</v>
      </c>
      <c r="F606" s="16">
        <v>0</v>
      </c>
      <c r="G606" s="16">
        <v>0</v>
      </c>
      <c r="H606" s="1"/>
      <c r="I606" s="1"/>
      <c r="J606" s="1"/>
      <c r="K606" s="1"/>
    </row>
    <row r="607" spans="1:11" ht="14.1" customHeight="1">
      <c r="A607" s="1"/>
      <c r="B607" s="1"/>
      <c r="C607" s="15" t="s">
        <v>50</v>
      </c>
      <c r="D607" s="16">
        <v>0</v>
      </c>
      <c r="E607" s="16">
        <v>0</v>
      </c>
      <c r="F607" s="16">
        <v>0</v>
      </c>
      <c r="G607" s="16">
        <v>0</v>
      </c>
      <c r="H607" s="1"/>
      <c r="I607" s="1"/>
      <c r="J607" s="1"/>
      <c r="K607" s="1"/>
    </row>
    <row r="608" spans="1:11" ht="14.1" customHeight="1">
      <c r="A608" s="1"/>
      <c r="B608" s="1"/>
      <c r="C608" s="15" t="s">
        <v>51</v>
      </c>
      <c r="D608" s="16">
        <v>0</v>
      </c>
      <c r="E608" s="16">
        <v>0</v>
      </c>
      <c r="F608" s="16">
        <v>0</v>
      </c>
      <c r="G608" s="16">
        <v>0</v>
      </c>
      <c r="H608" s="1"/>
      <c r="I608" s="1"/>
      <c r="J608" s="1"/>
      <c r="K608" s="1"/>
    </row>
    <row r="609" spans="1:11" ht="14.1" customHeight="1">
      <c r="A609" s="1"/>
      <c r="B609" s="1"/>
      <c r="C609" s="15" t="s">
        <v>49</v>
      </c>
      <c r="D609" s="16">
        <v>0</v>
      </c>
      <c r="E609" s="16">
        <v>0</v>
      </c>
      <c r="F609" s="16">
        <v>0</v>
      </c>
      <c r="G609" s="16">
        <v>0</v>
      </c>
      <c r="H609" s="1"/>
      <c r="I609" s="1"/>
      <c r="J609" s="1"/>
      <c r="K609" s="1"/>
    </row>
    <row r="610" spans="1:11" ht="14.1" customHeight="1">
      <c r="A610" s="1"/>
      <c r="B610" s="1"/>
      <c r="C610" s="15" t="s">
        <v>50</v>
      </c>
      <c r="D610" s="16">
        <v>0</v>
      </c>
      <c r="E610" s="16">
        <v>0</v>
      </c>
      <c r="F610" s="16">
        <v>0</v>
      </c>
      <c r="G610" s="16">
        <v>0</v>
      </c>
      <c r="H610" s="1"/>
      <c r="I610" s="1"/>
      <c r="J610" s="1"/>
      <c r="K610" s="1"/>
    </row>
    <row r="611" spans="1:11" ht="14.1" customHeight="1">
      <c r="A611" s="1"/>
      <c r="B611" s="1"/>
      <c r="C611" s="15" t="s">
        <v>52</v>
      </c>
      <c r="D611" s="16">
        <v>0</v>
      </c>
      <c r="E611" s="16">
        <v>0</v>
      </c>
      <c r="F611" s="16">
        <v>0</v>
      </c>
      <c r="G611" s="16">
        <v>0</v>
      </c>
      <c r="H611" s="1"/>
      <c r="I611" s="1"/>
      <c r="J611" s="1"/>
      <c r="K611" s="1"/>
    </row>
    <row r="612" spans="1:11" ht="14.1" customHeight="1">
      <c r="A612" s="1"/>
      <c r="B612" s="1"/>
      <c r="C612" s="15" t="s">
        <v>49</v>
      </c>
      <c r="D612" s="16">
        <v>0</v>
      </c>
      <c r="E612" s="16">
        <v>0</v>
      </c>
      <c r="F612" s="16">
        <v>0</v>
      </c>
      <c r="G612" s="16">
        <v>0</v>
      </c>
      <c r="H612" s="1"/>
      <c r="I612" s="1"/>
      <c r="J612" s="1"/>
      <c r="K612" s="1"/>
    </row>
    <row r="613" spans="1:11" ht="14.1" customHeight="1">
      <c r="A613" s="1"/>
      <c r="B613" s="1"/>
      <c r="C613" s="15" t="s">
        <v>50</v>
      </c>
      <c r="D613" s="16">
        <v>0</v>
      </c>
      <c r="E613" s="16">
        <v>0</v>
      </c>
      <c r="F613" s="16">
        <v>0</v>
      </c>
      <c r="G613" s="16">
        <v>0</v>
      </c>
      <c r="H613" s="1"/>
      <c r="I613" s="1"/>
      <c r="J613" s="1"/>
      <c r="K613" s="1"/>
    </row>
    <row r="614" spans="1:11" ht="14.1" customHeight="1">
      <c r="A614" s="1"/>
      <c r="B614" s="1"/>
      <c r="C614" s="15" t="s">
        <v>53</v>
      </c>
      <c r="D614" s="16">
        <v>0</v>
      </c>
      <c r="E614" s="16">
        <v>0</v>
      </c>
      <c r="F614" s="16">
        <v>0</v>
      </c>
      <c r="G614" s="16">
        <v>0</v>
      </c>
      <c r="H614" s="1"/>
      <c r="I614" s="1"/>
      <c r="J614" s="1"/>
      <c r="K614" s="1"/>
    </row>
    <row r="615" spans="1:11" ht="14.1" customHeight="1">
      <c r="A615" s="1"/>
      <c r="B615" s="1"/>
      <c r="C615" s="15" t="s">
        <v>49</v>
      </c>
      <c r="D615" s="16">
        <v>0</v>
      </c>
      <c r="E615" s="16">
        <v>0</v>
      </c>
      <c r="F615" s="16">
        <v>0</v>
      </c>
      <c r="G615" s="16">
        <v>0</v>
      </c>
      <c r="H615" s="1"/>
      <c r="I615" s="1"/>
      <c r="J615" s="1"/>
      <c r="K615" s="1"/>
    </row>
    <row r="616" spans="1:11" ht="14.1" customHeight="1">
      <c r="A616" s="1"/>
      <c r="B616" s="1"/>
      <c r="C616" s="15" t="s">
        <v>50</v>
      </c>
      <c r="D616" s="16">
        <v>0</v>
      </c>
      <c r="E616" s="16">
        <v>0</v>
      </c>
      <c r="F616" s="16">
        <v>0</v>
      </c>
      <c r="G616" s="16">
        <v>0</v>
      </c>
      <c r="H616" s="1"/>
      <c r="I616" s="1"/>
      <c r="J616" s="1"/>
      <c r="K616" s="1"/>
    </row>
    <row r="617" spans="1:11" ht="14.1" customHeight="1">
      <c r="A617" s="1"/>
      <c r="B617" s="1"/>
      <c r="C617" s="15" t="s">
        <v>54</v>
      </c>
      <c r="D617" s="16">
        <v>0</v>
      </c>
      <c r="E617" s="16">
        <v>0</v>
      </c>
      <c r="F617" s="16">
        <v>0</v>
      </c>
      <c r="G617" s="16">
        <v>0</v>
      </c>
      <c r="H617" s="1"/>
      <c r="I617" s="1"/>
      <c r="J617" s="1"/>
      <c r="K617" s="1"/>
    </row>
    <row r="618" spans="1:11" ht="14.1" customHeight="1">
      <c r="A618" s="1"/>
      <c r="B618" s="1"/>
      <c r="C618" s="15" t="s">
        <v>49</v>
      </c>
      <c r="D618" s="16">
        <v>0</v>
      </c>
      <c r="E618" s="16">
        <v>0</v>
      </c>
      <c r="F618" s="16">
        <v>0</v>
      </c>
      <c r="G618" s="16">
        <v>0</v>
      </c>
      <c r="H618" s="1"/>
      <c r="I618" s="1"/>
      <c r="J618" s="1"/>
      <c r="K618" s="1"/>
    </row>
    <row r="619" spans="1:11" ht="14.1" customHeight="1">
      <c r="A619" s="1"/>
      <c r="B619" s="1"/>
      <c r="C619" s="15" t="s">
        <v>50</v>
      </c>
      <c r="D619" s="16">
        <v>0</v>
      </c>
      <c r="E619" s="16">
        <v>0</v>
      </c>
      <c r="F619" s="16">
        <v>0</v>
      </c>
      <c r="G619" s="16">
        <v>0</v>
      </c>
      <c r="H619" s="1"/>
      <c r="I619" s="1"/>
      <c r="J619" s="1"/>
      <c r="K619" s="1"/>
    </row>
    <row r="620" spans="1:11" ht="14.1" customHeight="1">
      <c r="A620" s="1"/>
      <c r="B620" s="1"/>
      <c r="C620" s="15" t="s">
        <v>55</v>
      </c>
      <c r="D620" s="16">
        <v>0</v>
      </c>
      <c r="E620" s="16">
        <v>0</v>
      </c>
      <c r="F620" s="16">
        <v>0</v>
      </c>
      <c r="G620" s="16">
        <v>0</v>
      </c>
      <c r="H620" s="1"/>
      <c r="I620" s="1"/>
      <c r="J620" s="1"/>
      <c r="K620" s="1"/>
    </row>
    <row r="621" spans="1:11" ht="14.1" customHeight="1">
      <c r="A621" s="1"/>
      <c r="B621" s="1"/>
      <c r="C621" s="15" t="s">
        <v>49</v>
      </c>
      <c r="D621" s="16">
        <v>0</v>
      </c>
      <c r="E621" s="16">
        <v>0</v>
      </c>
      <c r="F621" s="16">
        <v>0</v>
      </c>
      <c r="G621" s="16">
        <v>0</v>
      </c>
      <c r="H621" s="1"/>
      <c r="I621" s="1"/>
      <c r="J621" s="1"/>
      <c r="K621" s="1"/>
    </row>
    <row r="622" spans="1:11" ht="14.1" customHeight="1">
      <c r="A622" s="1"/>
      <c r="B622" s="1"/>
      <c r="C622" s="15" t="s">
        <v>50</v>
      </c>
      <c r="D622" s="16">
        <v>0</v>
      </c>
      <c r="E622" s="16">
        <v>0</v>
      </c>
      <c r="F622" s="16">
        <v>0</v>
      </c>
      <c r="G622" s="16">
        <v>0</v>
      </c>
      <c r="H622" s="1"/>
      <c r="I622" s="1"/>
      <c r="J622" s="1"/>
      <c r="K622" s="1"/>
    </row>
    <row r="623" spans="1:11" ht="14.1" customHeight="1">
      <c r="A623" s="1"/>
      <c r="B623" s="1"/>
      <c r="C623" s="15" t="s">
        <v>56</v>
      </c>
      <c r="D623" s="16">
        <v>0</v>
      </c>
      <c r="E623" s="16">
        <v>0</v>
      </c>
      <c r="F623" s="16">
        <v>0</v>
      </c>
      <c r="G623" s="16">
        <v>0</v>
      </c>
      <c r="H623" s="1"/>
      <c r="I623" s="1"/>
      <c r="J623" s="1"/>
      <c r="K623" s="1"/>
    </row>
    <row r="624" spans="1:11" ht="14.1" customHeight="1">
      <c r="A624" s="1"/>
      <c r="B624" s="1"/>
      <c r="C624" s="15" t="s">
        <v>49</v>
      </c>
      <c r="D624" s="16">
        <v>0</v>
      </c>
      <c r="E624" s="16">
        <v>0</v>
      </c>
      <c r="F624" s="16">
        <v>0</v>
      </c>
      <c r="G624" s="16">
        <v>0</v>
      </c>
      <c r="H624" s="1"/>
      <c r="I624" s="1"/>
      <c r="J624" s="1"/>
      <c r="K624" s="1"/>
    </row>
    <row r="625" spans="1:11" ht="14.1" customHeight="1">
      <c r="A625" s="1"/>
      <c r="B625" s="1"/>
      <c r="C625" s="15" t="s">
        <v>50</v>
      </c>
      <c r="D625" s="16">
        <v>0</v>
      </c>
      <c r="E625" s="16">
        <v>0</v>
      </c>
      <c r="F625" s="16">
        <v>0</v>
      </c>
      <c r="G625" s="16">
        <v>0</v>
      </c>
      <c r="H625" s="1"/>
      <c r="I625" s="1"/>
      <c r="J625" s="1"/>
      <c r="K625" s="1"/>
    </row>
    <row r="626" spans="1:11" ht="14.1" customHeight="1">
      <c r="A626" s="1"/>
      <c r="B626" s="1"/>
      <c r="C626" s="15" t="s">
        <v>57</v>
      </c>
      <c r="D626" s="16">
        <v>0</v>
      </c>
      <c r="E626" s="16">
        <v>0</v>
      </c>
      <c r="F626" s="16">
        <v>0</v>
      </c>
      <c r="G626" s="16">
        <v>0</v>
      </c>
      <c r="H626" s="1"/>
      <c r="I626" s="1"/>
      <c r="J626" s="1"/>
      <c r="K626" s="1"/>
    </row>
    <row r="627" spans="1:11" ht="14.1" customHeight="1">
      <c r="A627" s="1"/>
      <c r="B627" s="1"/>
      <c r="C627" s="15" t="s">
        <v>49</v>
      </c>
      <c r="D627" s="16">
        <v>0</v>
      </c>
      <c r="E627" s="16">
        <v>0</v>
      </c>
      <c r="F627" s="16">
        <v>0</v>
      </c>
      <c r="G627" s="16">
        <v>0</v>
      </c>
      <c r="H627" s="1"/>
      <c r="I627" s="1"/>
      <c r="J627" s="1"/>
      <c r="K627" s="1"/>
    </row>
    <row r="628" spans="1:11" ht="14.1" customHeight="1">
      <c r="A628" s="1"/>
      <c r="B628" s="1"/>
      <c r="C628" s="15" t="s">
        <v>58</v>
      </c>
      <c r="D628" s="16">
        <v>0</v>
      </c>
      <c r="E628" s="16">
        <v>0</v>
      </c>
      <c r="F628" s="16">
        <v>0</v>
      </c>
      <c r="G628" s="16">
        <v>0</v>
      </c>
      <c r="H628" s="1"/>
      <c r="I628" s="1"/>
      <c r="J628" s="1"/>
      <c r="K628" s="1"/>
    </row>
    <row r="629" spans="1:11" ht="14.1" customHeight="1">
      <c r="A629" s="1"/>
      <c r="B629" s="1"/>
      <c r="C629" s="15" t="s">
        <v>59</v>
      </c>
      <c r="D629" s="16">
        <v>0</v>
      </c>
      <c r="E629" s="16">
        <v>0</v>
      </c>
      <c r="F629" s="16">
        <v>0</v>
      </c>
      <c r="G629" s="16">
        <v>0</v>
      </c>
      <c r="H629" s="1"/>
      <c r="I629" s="1"/>
      <c r="J629" s="1"/>
      <c r="K629" s="1"/>
    </row>
    <row r="630" spans="1:11" ht="14.1" customHeight="1">
      <c r="A630" s="1"/>
      <c r="B630" s="1"/>
      <c r="C630" s="15" t="s">
        <v>60</v>
      </c>
      <c r="D630" s="16">
        <v>0</v>
      </c>
      <c r="E630" s="16">
        <v>0</v>
      </c>
      <c r="F630" s="16">
        <v>0</v>
      </c>
      <c r="G630" s="16">
        <v>0</v>
      </c>
      <c r="H630" s="1"/>
      <c r="I630" s="1"/>
      <c r="J630" s="1"/>
      <c r="K630" s="1"/>
    </row>
    <row r="631" spans="1:11" ht="14.1" customHeight="1">
      <c r="A631" s="1"/>
      <c r="B631" s="1"/>
      <c r="C631" s="15" t="s">
        <v>61</v>
      </c>
      <c r="D631" s="16">
        <v>0</v>
      </c>
      <c r="E631" s="16">
        <v>0</v>
      </c>
      <c r="F631" s="16">
        <v>0</v>
      </c>
      <c r="G631" s="16">
        <v>0</v>
      </c>
      <c r="H631" s="1"/>
      <c r="I631" s="1"/>
      <c r="J631" s="1"/>
      <c r="K631" s="1"/>
    </row>
    <row r="632" spans="1:11" ht="14.1" customHeight="1">
      <c r="A632" s="1"/>
      <c r="B632" s="1"/>
      <c r="C632" s="15" t="s">
        <v>62</v>
      </c>
      <c r="D632" s="16">
        <v>0</v>
      </c>
      <c r="E632" s="16">
        <v>38770000</v>
      </c>
      <c r="F632" s="16">
        <v>0</v>
      </c>
      <c r="G632" s="16">
        <v>21831000</v>
      </c>
      <c r="H632" s="1"/>
      <c r="I632" s="1"/>
      <c r="J632" s="1"/>
      <c r="K632" s="1"/>
    </row>
    <row r="633" spans="1:11" ht="14.1" customHeight="1">
      <c r="A633" s="1"/>
      <c r="B633" s="1"/>
      <c r="C633" s="15" t="s">
        <v>49</v>
      </c>
      <c r="D633" s="16">
        <v>0</v>
      </c>
      <c r="E633" s="16">
        <v>38770000</v>
      </c>
      <c r="F633" s="16">
        <v>0</v>
      </c>
      <c r="G633" s="16">
        <v>21831000</v>
      </c>
      <c r="H633" s="1"/>
      <c r="I633" s="1"/>
      <c r="J633" s="1"/>
      <c r="K633" s="1"/>
    </row>
    <row r="634" spans="1:11" ht="14.1" customHeight="1">
      <c r="A634" s="1"/>
      <c r="B634" s="1"/>
      <c r="C634" s="15" t="s">
        <v>58</v>
      </c>
      <c r="D634" s="16">
        <v>0</v>
      </c>
      <c r="E634" s="16">
        <v>0</v>
      </c>
      <c r="F634" s="16">
        <v>0</v>
      </c>
      <c r="G634" s="16">
        <v>0</v>
      </c>
      <c r="H634" s="1"/>
      <c r="I634" s="1"/>
      <c r="J634" s="1"/>
      <c r="K634" s="1"/>
    </row>
    <row r="635" spans="1:11" ht="14.1" customHeight="1">
      <c r="A635" s="1"/>
      <c r="B635" s="1"/>
      <c r="C635" s="15" t="s">
        <v>59</v>
      </c>
      <c r="D635" s="16">
        <v>0</v>
      </c>
      <c r="E635" s="16">
        <v>0</v>
      </c>
      <c r="F635" s="16">
        <v>0</v>
      </c>
      <c r="G635" s="16">
        <v>0</v>
      </c>
      <c r="H635" s="1"/>
      <c r="I635" s="1"/>
      <c r="J635" s="1"/>
      <c r="K635" s="1"/>
    </row>
    <row r="636" spans="1:11" ht="14.1" customHeight="1">
      <c r="A636" s="1"/>
      <c r="B636" s="1"/>
      <c r="C636" s="15" t="s">
        <v>60</v>
      </c>
      <c r="D636" s="16">
        <v>0</v>
      </c>
      <c r="E636" s="16">
        <v>0</v>
      </c>
      <c r="F636" s="16">
        <v>0</v>
      </c>
      <c r="G636" s="16">
        <v>0</v>
      </c>
      <c r="H636" s="1"/>
      <c r="I636" s="1"/>
      <c r="J636" s="1"/>
      <c r="K636" s="1"/>
    </row>
    <row r="637" spans="1:11" ht="14.1" customHeight="1">
      <c r="A637" s="1"/>
      <c r="B637" s="1"/>
      <c r="C637" s="15" t="s">
        <v>61</v>
      </c>
      <c r="D637" s="16">
        <v>0</v>
      </c>
      <c r="E637" s="16">
        <v>0</v>
      </c>
      <c r="F637" s="16">
        <v>0</v>
      </c>
      <c r="G637" s="16">
        <v>0</v>
      </c>
      <c r="H637" s="1"/>
      <c r="I637" s="1"/>
      <c r="J637" s="1"/>
      <c r="K637" s="1"/>
    </row>
    <row r="638" spans="1:11" ht="14.1" customHeight="1">
      <c r="A638" s="1"/>
      <c r="B638" s="1"/>
      <c r="C638" s="15" t="s">
        <v>63</v>
      </c>
      <c r="D638" s="16">
        <v>0</v>
      </c>
      <c r="E638" s="16">
        <v>0</v>
      </c>
      <c r="F638" s="16">
        <v>0</v>
      </c>
      <c r="G638" s="16">
        <v>0</v>
      </c>
      <c r="H638" s="1"/>
      <c r="I638" s="1"/>
      <c r="J638" s="1"/>
      <c r="K638" s="1"/>
    </row>
    <row r="639" spans="1:11" ht="14.1" customHeight="1">
      <c r="A639" s="1"/>
      <c r="B639" s="1"/>
      <c r="C639" s="15" t="s">
        <v>49</v>
      </c>
      <c r="D639" s="16">
        <v>0</v>
      </c>
      <c r="E639" s="16">
        <v>0</v>
      </c>
      <c r="F639" s="16">
        <v>0</v>
      </c>
      <c r="G639" s="16">
        <v>0</v>
      </c>
      <c r="H639" s="1"/>
      <c r="I639" s="1"/>
      <c r="J639" s="1"/>
      <c r="K639" s="1"/>
    </row>
    <row r="640" spans="1:11" ht="14.1" customHeight="1">
      <c r="A640" s="1"/>
      <c r="B640" s="1"/>
      <c r="C640" s="15" t="s">
        <v>58</v>
      </c>
      <c r="D640" s="16">
        <v>0</v>
      </c>
      <c r="E640" s="16">
        <v>0</v>
      </c>
      <c r="F640" s="16">
        <v>0</v>
      </c>
      <c r="G640" s="16">
        <v>0</v>
      </c>
      <c r="H640" s="1"/>
      <c r="I640" s="1"/>
      <c r="J640" s="1"/>
      <c r="K640" s="1"/>
    </row>
    <row r="641" spans="1:11" ht="14.1" customHeight="1">
      <c r="A641" s="1"/>
      <c r="B641" s="1"/>
      <c r="C641" s="15" t="s">
        <v>59</v>
      </c>
      <c r="D641" s="16">
        <v>0</v>
      </c>
      <c r="E641" s="16">
        <v>0</v>
      </c>
      <c r="F641" s="16">
        <v>0</v>
      </c>
      <c r="G641" s="16">
        <v>0</v>
      </c>
      <c r="H641" s="1"/>
      <c r="I641" s="1"/>
      <c r="J641" s="1"/>
      <c r="K641" s="1"/>
    </row>
    <row r="642" spans="1:11" ht="14.1" customHeight="1">
      <c r="A642" s="1"/>
      <c r="B642" s="1"/>
      <c r="C642" s="15" t="s">
        <v>60</v>
      </c>
      <c r="D642" s="16">
        <v>0</v>
      </c>
      <c r="E642" s="16">
        <v>0</v>
      </c>
      <c r="F642" s="16">
        <v>0</v>
      </c>
      <c r="G642" s="16">
        <v>0</v>
      </c>
      <c r="H642" s="1"/>
      <c r="I642" s="1"/>
      <c r="J642" s="1"/>
      <c r="K642" s="1"/>
    </row>
    <row r="643" spans="1:11" ht="14.1" customHeight="1">
      <c r="A643" s="1"/>
      <c r="B643" s="1"/>
      <c r="C643" s="15" t="s">
        <v>61</v>
      </c>
      <c r="D643" s="16">
        <v>0</v>
      </c>
      <c r="E643" s="16">
        <v>0</v>
      </c>
      <c r="F643" s="16">
        <v>0</v>
      </c>
      <c r="G643" s="16">
        <v>0</v>
      </c>
      <c r="H643" s="1"/>
      <c r="I643" s="1"/>
      <c r="J643" s="1"/>
      <c r="K643" s="1"/>
    </row>
    <row r="644" spans="1:11" ht="14.1" customHeight="1">
      <c r="A644" s="1"/>
      <c r="B644" s="1"/>
      <c r="C644" s="15" t="s">
        <v>64</v>
      </c>
      <c r="D644" s="16">
        <v>0</v>
      </c>
      <c r="E644" s="16">
        <v>0</v>
      </c>
      <c r="F644" s="16">
        <v>0</v>
      </c>
      <c r="G644" s="16">
        <v>0</v>
      </c>
      <c r="H644" s="1"/>
      <c r="I644" s="1"/>
      <c r="J644" s="1"/>
      <c r="K644" s="1"/>
    </row>
    <row r="645" spans="1:11" ht="14.1" customHeight="1">
      <c r="A645" s="1"/>
      <c r="B645" s="1"/>
      <c r="C645" s="15" t="s">
        <v>65</v>
      </c>
      <c r="D645" s="16">
        <v>0</v>
      </c>
      <c r="E645" s="16">
        <v>0</v>
      </c>
      <c r="F645" s="16">
        <v>0</v>
      </c>
      <c r="G645" s="16">
        <v>0</v>
      </c>
      <c r="H645" s="1"/>
      <c r="I645" s="1"/>
      <c r="J645" s="1"/>
      <c r="K645" s="1"/>
    </row>
    <row r="646" spans="1:11" ht="14.1" customHeight="1">
      <c r="A646" s="1"/>
      <c r="B646" s="1"/>
      <c r="C646" s="11" t="s">
        <v>25</v>
      </c>
      <c r="D646" s="16">
        <v>0</v>
      </c>
      <c r="E646" s="16">
        <v>38770000</v>
      </c>
      <c r="F646" s="16">
        <v>0</v>
      </c>
      <c r="G646" s="16">
        <v>21831000</v>
      </c>
      <c r="H646" s="1"/>
      <c r="I646" s="1"/>
      <c r="J646" s="1"/>
      <c r="K646" s="1"/>
    </row>
    <row r="647" spans="1:11" ht="14.1" customHeight="1">
      <c r="A647" s="1"/>
      <c r="B647" s="1"/>
      <c r="C647" s="4" t="s">
        <v>196</v>
      </c>
      <c r="D647" s="1874" t="s">
        <v>197</v>
      </c>
      <c r="E647" s="1875"/>
      <c r="F647" s="1875"/>
      <c r="G647" s="1875"/>
      <c r="H647" s="1"/>
      <c r="I647" s="1"/>
      <c r="J647" s="1"/>
      <c r="K647" s="1"/>
    </row>
    <row r="648" spans="1:11" ht="18" customHeight="1">
      <c r="A648" s="1"/>
      <c r="B648" s="1"/>
      <c r="C648" s="5" t="s">
        <v>19</v>
      </c>
      <c r="D648" s="1868" t="s">
        <v>198</v>
      </c>
      <c r="E648" s="1869"/>
      <c r="F648" s="1869"/>
      <c r="G648" s="1869"/>
      <c r="H648" s="1"/>
      <c r="I648" s="1"/>
      <c r="J648" s="1"/>
      <c r="K648" s="1"/>
    </row>
    <row r="649" spans="1:11" ht="18" customHeight="1">
      <c r="A649" s="1"/>
      <c r="B649" s="1"/>
      <c r="C649" s="6" t="s">
        <v>20</v>
      </c>
      <c r="D649" s="1870" t="s">
        <v>199</v>
      </c>
      <c r="E649" s="1871"/>
      <c r="F649" s="1871"/>
      <c r="G649" s="1871"/>
      <c r="H649" s="1"/>
      <c r="I649" s="1"/>
      <c r="J649" s="1"/>
      <c r="K649" s="1"/>
    </row>
    <row r="650" spans="1:11" ht="18" customHeight="1">
      <c r="A650" s="1"/>
      <c r="B650" s="1"/>
      <c r="C650" s="6" t="s">
        <v>21</v>
      </c>
      <c r="D650" s="1870" t="s">
        <v>182</v>
      </c>
      <c r="E650" s="1871"/>
      <c r="F650" s="1871"/>
      <c r="G650" s="1871"/>
      <c r="H650" s="1"/>
      <c r="I650" s="1"/>
      <c r="J650" s="1"/>
      <c r="K650" s="1"/>
    </row>
    <row r="651" spans="1:11" ht="15" customHeight="1">
      <c r="A651" s="1"/>
      <c r="B651" s="1"/>
      <c r="C651" s="7"/>
      <c r="D651" s="8">
        <v>2023</v>
      </c>
      <c r="E651" s="8">
        <v>2024</v>
      </c>
      <c r="F651" s="8">
        <v>2025</v>
      </c>
      <c r="G651" s="8">
        <v>2026</v>
      </c>
      <c r="H651" s="1"/>
      <c r="I651" s="1"/>
      <c r="J651" s="1"/>
      <c r="K651" s="1"/>
    </row>
    <row r="652" spans="1:11" ht="15" customHeight="1">
      <c r="A652" s="1"/>
      <c r="B652" s="1"/>
      <c r="C652" s="9"/>
      <c r="D652" s="10" t="s">
        <v>22</v>
      </c>
      <c r="E652" s="10" t="s">
        <v>23</v>
      </c>
      <c r="F652" s="10" t="s">
        <v>23</v>
      </c>
      <c r="G652" s="10" t="s">
        <v>23</v>
      </c>
      <c r="H652" s="1"/>
      <c r="I652" s="1"/>
      <c r="J652" s="1"/>
      <c r="K652" s="1"/>
    </row>
    <row r="653" spans="1:11" ht="14.1" customHeight="1">
      <c r="A653" s="1"/>
      <c r="B653" s="1"/>
      <c r="C653" s="13" t="s">
        <v>33</v>
      </c>
      <c r="D653" s="14" t="s">
        <v>34</v>
      </c>
      <c r="E653" s="14" t="s">
        <v>34</v>
      </c>
      <c r="F653" s="14" t="s">
        <v>42</v>
      </c>
      <c r="G653" s="14" t="s">
        <v>42</v>
      </c>
      <c r="H653" s="1"/>
      <c r="I653" s="1"/>
      <c r="J653" s="1"/>
      <c r="K653" s="1"/>
    </row>
    <row r="654" spans="1:11" ht="14.1" customHeight="1">
      <c r="A654" s="1"/>
      <c r="B654" s="1"/>
      <c r="C654" s="13" t="s">
        <v>35</v>
      </c>
      <c r="D654" s="14" t="s">
        <v>42</v>
      </c>
      <c r="E654" s="14" t="s">
        <v>200</v>
      </c>
      <c r="F654" s="14" t="s">
        <v>42</v>
      </c>
      <c r="G654" s="14" t="s">
        <v>42</v>
      </c>
      <c r="H654" s="1"/>
      <c r="I654" s="1"/>
      <c r="J654" s="1"/>
      <c r="K654" s="1"/>
    </row>
    <row r="655" spans="1:11" ht="14.1" customHeight="1">
      <c r="A655" s="1"/>
      <c r="B655" s="1"/>
      <c r="C655" s="13" t="s">
        <v>40</v>
      </c>
      <c r="D655" s="14" t="s">
        <v>42</v>
      </c>
      <c r="E655" s="14" t="s">
        <v>200</v>
      </c>
      <c r="F655" s="14" t="s">
        <v>42</v>
      </c>
      <c r="G655" s="14" t="s">
        <v>42</v>
      </c>
      <c r="H655" s="1"/>
      <c r="I655" s="1"/>
      <c r="J655" s="1"/>
      <c r="K655" s="1"/>
    </row>
    <row r="656" spans="1:11" ht="14.1" customHeight="1">
      <c r="A656" s="1"/>
      <c r="B656" s="1"/>
      <c r="C656" s="13" t="s">
        <v>41</v>
      </c>
      <c r="D656" s="14" t="s">
        <v>18</v>
      </c>
      <c r="E656" s="14" t="s">
        <v>42</v>
      </c>
      <c r="F656" s="14" t="s">
        <v>122</v>
      </c>
      <c r="G656" s="14" t="s">
        <v>18</v>
      </c>
      <c r="H656" s="1"/>
      <c r="I656" s="1"/>
      <c r="J656" s="1"/>
      <c r="K656" s="1"/>
    </row>
    <row r="657" spans="1:11" ht="14.1" customHeight="1">
      <c r="A657" s="1"/>
      <c r="B657" s="1"/>
      <c r="C657" s="13" t="s">
        <v>43</v>
      </c>
      <c r="D657" s="14" t="s">
        <v>18</v>
      </c>
      <c r="E657" s="14" t="s">
        <v>18</v>
      </c>
      <c r="F657" s="14" t="s">
        <v>122</v>
      </c>
      <c r="G657" s="14" t="s">
        <v>18</v>
      </c>
      <c r="H657" s="1"/>
      <c r="I657" s="1"/>
      <c r="J657" s="1"/>
      <c r="K657" s="1"/>
    </row>
    <row r="658" spans="1:11" ht="14.1" customHeight="1">
      <c r="A658" s="1"/>
      <c r="B658" s="1"/>
      <c r="C658" s="13" t="s">
        <v>47</v>
      </c>
      <c r="D658" s="14" t="s">
        <v>18</v>
      </c>
      <c r="E658" s="14" t="s">
        <v>18</v>
      </c>
      <c r="F658" s="14" t="s">
        <v>122</v>
      </c>
      <c r="G658" s="14" t="s">
        <v>18</v>
      </c>
      <c r="H658" s="1"/>
      <c r="I658" s="1"/>
      <c r="J658" s="1"/>
      <c r="K658" s="1"/>
    </row>
    <row r="659" spans="1:11" ht="14.1" customHeight="1">
      <c r="A659" s="1"/>
      <c r="B659" s="1"/>
      <c r="C659" s="1872" t="s">
        <v>24</v>
      </c>
      <c r="D659" s="1873"/>
      <c r="E659" s="1873"/>
      <c r="F659" s="1873"/>
      <c r="G659" s="1873"/>
      <c r="H659" s="1"/>
      <c r="I659" s="1"/>
      <c r="J659" s="1"/>
      <c r="K659" s="1"/>
    </row>
    <row r="660" spans="1:11" ht="14.1" customHeight="1">
      <c r="A660" s="1"/>
      <c r="B660" s="1"/>
      <c r="C660" s="7"/>
      <c r="D660" s="8">
        <v>2023</v>
      </c>
      <c r="E660" s="8">
        <v>2024</v>
      </c>
      <c r="F660" s="8">
        <v>2025</v>
      </c>
      <c r="G660" s="8">
        <v>2026</v>
      </c>
      <c r="H660" s="1"/>
      <c r="I660" s="1"/>
      <c r="J660" s="1"/>
      <c r="K660" s="1"/>
    </row>
    <row r="661" spans="1:11" ht="14.1" customHeight="1">
      <c r="A661" s="1"/>
      <c r="B661" s="1"/>
      <c r="C661" s="9"/>
      <c r="D661" s="10" t="s">
        <v>22</v>
      </c>
      <c r="E661" s="10" t="s">
        <v>23</v>
      </c>
      <c r="F661" s="10" t="s">
        <v>23</v>
      </c>
      <c r="G661" s="10" t="s">
        <v>23</v>
      </c>
      <c r="H661" s="1"/>
      <c r="I661" s="1"/>
      <c r="J661" s="1"/>
      <c r="K661" s="1"/>
    </row>
    <row r="662" spans="1:11" ht="14.1" customHeight="1">
      <c r="A662" s="1"/>
      <c r="B662" s="1"/>
      <c r="C662" s="15" t="s">
        <v>48</v>
      </c>
      <c r="D662" s="16">
        <v>0</v>
      </c>
      <c r="E662" s="16">
        <v>0</v>
      </c>
      <c r="F662" s="16">
        <v>0</v>
      </c>
      <c r="G662" s="16">
        <v>0</v>
      </c>
      <c r="H662" s="1"/>
      <c r="I662" s="1"/>
      <c r="J662" s="1"/>
      <c r="K662" s="1"/>
    </row>
    <row r="663" spans="1:11" ht="14.1" customHeight="1">
      <c r="A663" s="1"/>
      <c r="B663" s="1"/>
      <c r="C663" s="15" t="s">
        <v>49</v>
      </c>
      <c r="D663" s="16">
        <v>0</v>
      </c>
      <c r="E663" s="16">
        <v>0</v>
      </c>
      <c r="F663" s="16">
        <v>0</v>
      </c>
      <c r="G663" s="16">
        <v>0</v>
      </c>
      <c r="H663" s="1"/>
      <c r="I663" s="1"/>
      <c r="J663" s="1"/>
      <c r="K663" s="1"/>
    </row>
    <row r="664" spans="1:11" ht="14.1" customHeight="1">
      <c r="A664" s="1"/>
      <c r="B664" s="1"/>
      <c r="C664" s="15" t="s">
        <v>50</v>
      </c>
      <c r="D664" s="16">
        <v>0</v>
      </c>
      <c r="E664" s="16">
        <v>0</v>
      </c>
      <c r="F664" s="16">
        <v>0</v>
      </c>
      <c r="G664" s="16">
        <v>0</v>
      </c>
      <c r="H664" s="1"/>
      <c r="I664" s="1"/>
      <c r="J664" s="1"/>
      <c r="K664" s="1"/>
    </row>
    <row r="665" spans="1:11" ht="14.1" customHeight="1">
      <c r="A665" s="1"/>
      <c r="B665" s="1"/>
      <c r="C665" s="15" t="s">
        <v>51</v>
      </c>
      <c r="D665" s="16">
        <v>0</v>
      </c>
      <c r="E665" s="16">
        <v>0</v>
      </c>
      <c r="F665" s="16">
        <v>0</v>
      </c>
      <c r="G665" s="16">
        <v>0</v>
      </c>
      <c r="H665" s="1"/>
      <c r="I665" s="1"/>
      <c r="J665" s="1"/>
      <c r="K665" s="1"/>
    </row>
    <row r="666" spans="1:11" ht="14.1" customHeight="1">
      <c r="A666" s="1"/>
      <c r="B666" s="1"/>
      <c r="C666" s="15" t="s">
        <v>49</v>
      </c>
      <c r="D666" s="16">
        <v>0</v>
      </c>
      <c r="E666" s="16">
        <v>0</v>
      </c>
      <c r="F666" s="16">
        <v>0</v>
      </c>
      <c r="G666" s="16">
        <v>0</v>
      </c>
      <c r="H666" s="1"/>
      <c r="I666" s="1"/>
      <c r="J666" s="1"/>
      <c r="K666" s="1"/>
    </row>
    <row r="667" spans="1:11" ht="14.1" customHeight="1">
      <c r="A667" s="1"/>
      <c r="B667" s="1"/>
      <c r="C667" s="15" t="s">
        <v>50</v>
      </c>
      <c r="D667" s="16">
        <v>0</v>
      </c>
      <c r="E667" s="16">
        <v>0</v>
      </c>
      <c r="F667" s="16">
        <v>0</v>
      </c>
      <c r="G667" s="16">
        <v>0</v>
      </c>
      <c r="H667" s="1"/>
      <c r="I667" s="1"/>
      <c r="J667" s="1"/>
      <c r="K667" s="1"/>
    </row>
    <row r="668" spans="1:11" ht="14.1" customHeight="1">
      <c r="A668" s="1"/>
      <c r="B668" s="1"/>
      <c r="C668" s="15" t="s">
        <v>52</v>
      </c>
      <c r="D668" s="16">
        <v>0</v>
      </c>
      <c r="E668" s="16">
        <v>0</v>
      </c>
      <c r="F668" s="16">
        <v>0</v>
      </c>
      <c r="G668" s="16">
        <v>0</v>
      </c>
      <c r="H668" s="1"/>
      <c r="I668" s="1"/>
      <c r="J668" s="1"/>
      <c r="K668" s="1"/>
    </row>
    <row r="669" spans="1:11" ht="14.1" customHeight="1">
      <c r="A669" s="1"/>
      <c r="B669" s="1"/>
      <c r="C669" s="15" t="s">
        <v>49</v>
      </c>
      <c r="D669" s="16">
        <v>0</v>
      </c>
      <c r="E669" s="16">
        <v>0</v>
      </c>
      <c r="F669" s="16">
        <v>0</v>
      </c>
      <c r="G669" s="16">
        <v>0</v>
      </c>
      <c r="H669" s="1"/>
      <c r="I669" s="1"/>
      <c r="J669" s="1"/>
      <c r="K669" s="1"/>
    </row>
    <row r="670" spans="1:11" ht="14.1" customHeight="1">
      <c r="A670" s="1"/>
      <c r="B670" s="1"/>
      <c r="C670" s="15" t="s">
        <v>50</v>
      </c>
      <c r="D670" s="16">
        <v>0</v>
      </c>
      <c r="E670" s="16">
        <v>0</v>
      </c>
      <c r="F670" s="16">
        <v>0</v>
      </c>
      <c r="G670" s="16">
        <v>0</v>
      </c>
      <c r="H670" s="1"/>
      <c r="I670" s="1"/>
      <c r="J670" s="1"/>
      <c r="K670" s="1"/>
    </row>
    <row r="671" spans="1:11" ht="14.1" customHeight="1">
      <c r="A671" s="1"/>
      <c r="B671" s="1"/>
      <c r="C671" s="15" t="s">
        <v>53</v>
      </c>
      <c r="D671" s="16">
        <v>0</v>
      </c>
      <c r="E671" s="16">
        <v>0</v>
      </c>
      <c r="F671" s="16">
        <v>0</v>
      </c>
      <c r="G671" s="16">
        <v>0</v>
      </c>
      <c r="H671" s="1"/>
      <c r="I671" s="1"/>
      <c r="J671" s="1"/>
      <c r="K671" s="1"/>
    </row>
    <row r="672" spans="1:11" ht="14.1" customHeight="1">
      <c r="A672" s="1"/>
      <c r="B672" s="1"/>
      <c r="C672" s="15" t="s">
        <v>49</v>
      </c>
      <c r="D672" s="16">
        <v>0</v>
      </c>
      <c r="E672" s="16">
        <v>0</v>
      </c>
      <c r="F672" s="16">
        <v>0</v>
      </c>
      <c r="G672" s="16">
        <v>0</v>
      </c>
      <c r="H672" s="1"/>
      <c r="I672" s="1"/>
      <c r="J672" s="1"/>
      <c r="K672" s="1"/>
    </row>
    <row r="673" spans="1:11" ht="14.1" customHeight="1">
      <c r="A673" s="1"/>
      <c r="B673" s="1"/>
      <c r="C673" s="15" t="s">
        <v>50</v>
      </c>
      <c r="D673" s="16">
        <v>0</v>
      </c>
      <c r="E673" s="16">
        <v>0</v>
      </c>
      <c r="F673" s="16">
        <v>0</v>
      </c>
      <c r="G673" s="16">
        <v>0</v>
      </c>
      <c r="H673" s="1"/>
      <c r="I673" s="1"/>
      <c r="J673" s="1"/>
      <c r="K673" s="1"/>
    </row>
    <row r="674" spans="1:11" ht="14.1" customHeight="1">
      <c r="A674" s="1"/>
      <c r="B674" s="1"/>
      <c r="C674" s="15" t="s">
        <v>54</v>
      </c>
      <c r="D674" s="16">
        <v>0</v>
      </c>
      <c r="E674" s="16">
        <v>0</v>
      </c>
      <c r="F674" s="16">
        <v>0</v>
      </c>
      <c r="G674" s="16">
        <v>0</v>
      </c>
      <c r="H674" s="1"/>
      <c r="I674" s="1"/>
      <c r="J674" s="1"/>
      <c r="K674" s="1"/>
    </row>
    <row r="675" spans="1:11" ht="14.1" customHeight="1">
      <c r="A675" s="1"/>
      <c r="B675" s="1"/>
      <c r="C675" s="15" t="s">
        <v>49</v>
      </c>
      <c r="D675" s="16">
        <v>0</v>
      </c>
      <c r="E675" s="16">
        <v>0</v>
      </c>
      <c r="F675" s="16">
        <v>0</v>
      </c>
      <c r="G675" s="16">
        <v>0</v>
      </c>
      <c r="H675" s="1"/>
      <c r="I675" s="1"/>
      <c r="J675" s="1"/>
      <c r="K675" s="1"/>
    </row>
    <row r="676" spans="1:11" ht="14.1" customHeight="1">
      <c r="A676" s="1"/>
      <c r="B676" s="1"/>
      <c r="C676" s="15" t="s">
        <v>50</v>
      </c>
      <c r="D676" s="16">
        <v>0</v>
      </c>
      <c r="E676" s="16">
        <v>0</v>
      </c>
      <c r="F676" s="16">
        <v>0</v>
      </c>
      <c r="G676" s="16">
        <v>0</v>
      </c>
      <c r="H676" s="1"/>
      <c r="I676" s="1"/>
      <c r="J676" s="1"/>
      <c r="K676" s="1"/>
    </row>
    <row r="677" spans="1:11" ht="14.1" customHeight="1">
      <c r="A677" s="1"/>
      <c r="B677" s="1"/>
      <c r="C677" s="15" t="s">
        <v>55</v>
      </c>
      <c r="D677" s="16">
        <v>0</v>
      </c>
      <c r="E677" s="16">
        <v>0</v>
      </c>
      <c r="F677" s="16">
        <v>0</v>
      </c>
      <c r="G677" s="16">
        <v>0</v>
      </c>
      <c r="H677" s="1"/>
      <c r="I677" s="1"/>
      <c r="J677" s="1"/>
      <c r="K677" s="1"/>
    </row>
    <row r="678" spans="1:11" ht="14.1" customHeight="1">
      <c r="A678" s="1"/>
      <c r="B678" s="1"/>
      <c r="C678" s="15" t="s">
        <v>49</v>
      </c>
      <c r="D678" s="16">
        <v>0</v>
      </c>
      <c r="E678" s="16">
        <v>0</v>
      </c>
      <c r="F678" s="16">
        <v>0</v>
      </c>
      <c r="G678" s="16">
        <v>0</v>
      </c>
      <c r="H678" s="1"/>
      <c r="I678" s="1"/>
      <c r="J678" s="1"/>
      <c r="K678" s="1"/>
    </row>
    <row r="679" spans="1:11" ht="14.1" customHeight="1">
      <c r="A679" s="1"/>
      <c r="B679" s="1"/>
      <c r="C679" s="15" t="s">
        <v>50</v>
      </c>
      <c r="D679" s="16">
        <v>0</v>
      </c>
      <c r="E679" s="16">
        <v>0</v>
      </c>
      <c r="F679" s="16">
        <v>0</v>
      </c>
      <c r="G679" s="16">
        <v>0</v>
      </c>
      <c r="H679" s="1"/>
      <c r="I679" s="1"/>
      <c r="J679" s="1"/>
      <c r="K679" s="1"/>
    </row>
    <row r="680" spans="1:11" ht="14.1" customHeight="1">
      <c r="A680" s="1"/>
      <c r="B680" s="1"/>
      <c r="C680" s="15" t="s">
        <v>56</v>
      </c>
      <c r="D680" s="16">
        <v>0</v>
      </c>
      <c r="E680" s="16">
        <v>0</v>
      </c>
      <c r="F680" s="16">
        <v>0</v>
      </c>
      <c r="G680" s="16">
        <v>0</v>
      </c>
      <c r="H680" s="1"/>
      <c r="I680" s="1"/>
      <c r="J680" s="1"/>
      <c r="K680" s="1"/>
    </row>
    <row r="681" spans="1:11" ht="14.1" customHeight="1">
      <c r="A681" s="1"/>
      <c r="B681" s="1"/>
      <c r="C681" s="15" t="s">
        <v>49</v>
      </c>
      <c r="D681" s="16">
        <v>0</v>
      </c>
      <c r="E681" s="16">
        <v>0</v>
      </c>
      <c r="F681" s="16">
        <v>0</v>
      </c>
      <c r="G681" s="16">
        <v>0</v>
      </c>
      <c r="H681" s="1"/>
      <c r="I681" s="1"/>
      <c r="J681" s="1"/>
      <c r="K681" s="1"/>
    </row>
    <row r="682" spans="1:11" ht="14.1" customHeight="1">
      <c r="A682" s="1"/>
      <c r="B682" s="1"/>
      <c r="C682" s="15" t="s">
        <v>50</v>
      </c>
      <c r="D682" s="16">
        <v>0</v>
      </c>
      <c r="E682" s="16">
        <v>0</v>
      </c>
      <c r="F682" s="16">
        <v>0</v>
      </c>
      <c r="G682" s="16">
        <v>0</v>
      </c>
      <c r="H682" s="1"/>
      <c r="I682" s="1"/>
      <c r="J682" s="1"/>
      <c r="K682" s="1"/>
    </row>
    <row r="683" spans="1:11" ht="14.1" customHeight="1">
      <c r="A683" s="1"/>
      <c r="B683" s="1"/>
      <c r="C683" s="15" t="s">
        <v>57</v>
      </c>
      <c r="D683" s="16">
        <v>0</v>
      </c>
      <c r="E683" s="16">
        <v>0</v>
      </c>
      <c r="F683" s="16">
        <v>0</v>
      </c>
      <c r="G683" s="16">
        <v>0</v>
      </c>
      <c r="H683" s="1"/>
      <c r="I683" s="1"/>
      <c r="J683" s="1"/>
      <c r="K683" s="1"/>
    </row>
    <row r="684" spans="1:11" ht="14.1" customHeight="1">
      <c r="A684" s="1"/>
      <c r="B684" s="1"/>
      <c r="C684" s="15" t="s">
        <v>49</v>
      </c>
      <c r="D684" s="16">
        <v>0</v>
      </c>
      <c r="E684" s="16">
        <v>0</v>
      </c>
      <c r="F684" s="16">
        <v>0</v>
      </c>
      <c r="G684" s="16">
        <v>0</v>
      </c>
      <c r="H684" s="1"/>
      <c r="I684" s="1"/>
      <c r="J684" s="1"/>
      <c r="K684" s="1"/>
    </row>
    <row r="685" spans="1:11" ht="14.1" customHeight="1">
      <c r="A685" s="1"/>
      <c r="B685" s="1"/>
      <c r="C685" s="15" t="s">
        <v>58</v>
      </c>
      <c r="D685" s="16">
        <v>0</v>
      </c>
      <c r="E685" s="16">
        <v>0</v>
      </c>
      <c r="F685" s="16">
        <v>0</v>
      </c>
      <c r="G685" s="16">
        <v>0</v>
      </c>
      <c r="H685" s="1"/>
      <c r="I685" s="1"/>
      <c r="J685" s="1"/>
      <c r="K685" s="1"/>
    </row>
    <row r="686" spans="1:11" ht="14.1" customHeight="1">
      <c r="A686" s="1"/>
      <c r="B686" s="1"/>
      <c r="C686" s="15" t="s">
        <v>59</v>
      </c>
      <c r="D686" s="16">
        <v>0</v>
      </c>
      <c r="E686" s="16">
        <v>0</v>
      </c>
      <c r="F686" s="16">
        <v>0</v>
      </c>
      <c r="G686" s="16">
        <v>0</v>
      </c>
      <c r="H686" s="1"/>
      <c r="I686" s="1"/>
      <c r="J686" s="1"/>
      <c r="K686" s="1"/>
    </row>
    <row r="687" spans="1:11" ht="14.1" customHeight="1">
      <c r="A687" s="1"/>
      <c r="B687" s="1"/>
      <c r="C687" s="15" t="s">
        <v>60</v>
      </c>
      <c r="D687" s="16">
        <v>0</v>
      </c>
      <c r="E687" s="16">
        <v>0</v>
      </c>
      <c r="F687" s="16">
        <v>0</v>
      </c>
      <c r="G687" s="16">
        <v>0</v>
      </c>
      <c r="H687" s="1"/>
      <c r="I687" s="1"/>
      <c r="J687" s="1"/>
      <c r="K687" s="1"/>
    </row>
    <row r="688" spans="1:11" ht="14.1" customHeight="1">
      <c r="A688" s="1"/>
      <c r="B688" s="1"/>
      <c r="C688" s="15" t="s">
        <v>61</v>
      </c>
      <c r="D688" s="16">
        <v>0</v>
      </c>
      <c r="E688" s="16">
        <v>0</v>
      </c>
      <c r="F688" s="16">
        <v>0</v>
      </c>
      <c r="G688" s="16">
        <v>0</v>
      </c>
      <c r="H688" s="1"/>
      <c r="I688" s="1"/>
      <c r="J688" s="1"/>
      <c r="K688" s="1"/>
    </row>
    <row r="689" spans="1:11" ht="14.1" customHeight="1">
      <c r="A689" s="1"/>
      <c r="B689" s="1"/>
      <c r="C689" s="15" t="s">
        <v>62</v>
      </c>
      <c r="D689" s="16">
        <v>0</v>
      </c>
      <c r="E689" s="16">
        <v>1248000</v>
      </c>
      <c r="F689" s="16">
        <v>0</v>
      </c>
      <c r="G689" s="16">
        <v>0</v>
      </c>
      <c r="H689" s="1"/>
      <c r="I689" s="1"/>
      <c r="J689" s="1"/>
      <c r="K689" s="1"/>
    </row>
    <row r="690" spans="1:11" ht="14.1" customHeight="1">
      <c r="A690" s="1"/>
      <c r="B690" s="1"/>
      <c r="C690" s="15" t="s">
        <v>49</v>
      </c>
      <c r="D690" s="16">
        <v>0</v>
      </c>
      <c r="E690" s="16">
        <v>1248000</v>
      </c>
      <c r="F690" s="16">
        <v>0</v>
      </c>
      <c r="G690" s="16">
        <v>0</v>
      </c>
      <c r="H690" s="1"/>
      <c r="I690" s="1"/>
      <c r="J690" s="1"/>
      <c r="K690" s="1"/>
    </row>
    <row r="691" spans="1:11" ht="14.1" customHeight="1">
      <c r="A691" s="1"/>
      <c r="B691" s="1"/>
      <c r="C691" s="15" t="s">
        <v>58</v>
      </c>
      <c r="D691" s="16">
        <v>0</v>
      </c>
      <c r="E691" s="16">
        <v>0</v>
      </c>
      <c r="F691" s="16">
        <v>0</v>
      </c>
      <c r="G691" s="16">
        <v>0</v>
      </c>
      <c r="H691" s="1"/>
      <c r="I691" s="1"/>
      <c r="J691" s="1"/>
      <c r="K691" s="1"/>
    </row>
    <row r="692" spans="1:11" ht="14.1" customHeight="1">
      <c r="A692" s="1"/>
      <c r="B692" s="1"/>
      <c r="C692" s="15" t="s">
        <v>59</v>
      </c>
      <c r="D692" s="16">
        <v>0</v>
      </c>
      <c r="E692" s="16">
        <v>0</v>
      </c>
      <c r="F692" s="16">
        <v>0</v>
      </c>
      <c r="G692" s="16">
        <v>0</v>
      </c>
      <c r="H692" s="1"/>
      <c r="I692" s="1"/>
      <c r="J692" s="1"/>
      <c r="K692" s="1"/>
    </row>
    <row r="693" spans="1:11" ht="14.1" customHeight="1">
      <c r="A693" s="1"/>
      <c r="B693" s="1"/>
      <c r="C693" s="15" t="s">
        <v>60</v>
      </c>
      <c r="D693" s="16">
        <v>0</v>
      </c>
      <c r="E693" s="16">
        <v>0</v>
      </c>
      <c r="F693" s="16">
        <v>0</v>
      </c>
      <c r="G693" s="16">
        <v>0</v>
      </c>
      <c r="H693" s="1"/>
      <c r="I693" s="1"/>
      <c r="J693" s="1"/>
      <c r="K693" s="1"/>
    </row>
    <row r="694" spans="1:11" ht="14.1" customHeight="1">
      <c r="A694" s="1"/>
      <c r="B694" s="1"/>
      <c r="C694" s="15" t="s">
        <v>61</v>
      </c>
      <c r="D694" s="16">
        <v>0</v>
      </c>
      <c r="E694" s="16">
        <v>0</v>
      </c>
      <c r="F694" s="16">
        <v>0</v>
      </c>
      <c r="G694" s="16">
        <v>0</v>
      </c>
      <c r="H694" s="1"/>
      <c r="I694" s="1"/>
      <c r="J694" s="1"/>
      <c r="K694" s="1"/>
    </row>
    <row r="695" spans="1:11" ht="14.1" customHeight="1">
      <c r="A695" s="1"/>
      <c r="B695" s="1"/>
      <c r="C695" s="15" t="s">
        <v>63</v>
      </c>
      <c r="D695" s="16">
        <v>0</v>
      </c>
      <c r="E695" s="16">
        <v>0</v>
      </c>
      <c r="F695" s="16">
        <v>0</v>
      </c>
      <c r="G695" s="16">
        <v>0</v>
      </c>
      <c r="H695" s="1"/>
      <c r="I695" s="1"/>
      <c r="J695" s="1"/>
      <c r="K695" s="1"/>
    </row>
    <row r="696" spans="1:11" ht="14.1" customHeight="1">
      <c r="A696" s="1"/>
      <c r="B696" s="1"/>
      <c r="C696" s="15" t="s">
        <v>49</v>
      </c>
      <c r="D696" s="16">
        <v>0</v>
      </c>
      <c r="E696" s="16">
        <v>0</v>
      </c>
      <c r="F696" s="16">
        <v>0</v>
      </c>
      <c r="G696" s="16">
        <v>0</v>
      </c>
      <c r="H696" s="1"/>
      <c r="I696" s="1"/>
      <c r="J696" s="1"/>
      <c r="K696" s="1"/>
    </row>
    <row r="697" spans="1:11" ht="14.1" customHeight="1">
      <c r="A697" s="1"/>
      <c r="B697" s="1"/>
      <c r="C697" s="15" t="s">
        <v>58</v>
      </c>
      <c r="D697" s="16">
        <v>0</v>
      </c>
      <c r="E697" s="16">
        <v>0</v>
      </c>
      <c r="F697" s="16">
        <v>0</v>
      </c>
      <c r="G697" s="16">
        <v>0</v>
      </c>
      <c r="H697" s="1"/>
      <c r="I697" s="1"/>
      <c r="J697" s="1"/>
      <c r="K697" s="1"/>
    </row>
    <row r="698" spans="1:11" ht="14.1" customHeight="1">
      <c r="A698" s="1"/>
      <c r="B698" s="1"/>
      <c r="C698" s="15" t="s">
        <v>59</v>
      </c>
      <c r="D698" s="16">
        <v>0</v>
      </c>
      <c r="E698" s="16">
        <v>0</v>
      </c>
      <c r="F698" s="16">
        <v>0</v>
      </c>
      <c r="G698" s="16">
        <v>0</v>
      </c>
      <c r="H698" s="1"/>
      <c r="I698" s="1"/>
      <c r="J698" s="1"/>
      <c r="K698" s="1"/>
    </row>
    <row r="699" spans="1:11" ht="14.1" customHeight="1">
      <c r="A699" s="1"/>
      <c r="B699" s="1"/>
      <c r="C699" s="15" t="s">
        <v>60</v>
      </c>
      <c r="D699" s="16">
        <v>0</v>
      </c>
      <c r="E699" s="16">
        <v>0</v>
      </c>
      <c r="F699" s="16">
        <v>0</v>
      </c>
      <c r="G699" s="16">
        <v>0</v>
      </c>
      <c r="H699" s="1"/>
      <c r="I699" s="1"/>
      <c r="J699" s="1"/>
      <c r="K699" s="1"/>
    </row>
    <row r="700" spans="1:11" ht="14.1" customHeight="1">
      <c r="A700" s="1"/>
      <c r="B700" s="1"/>
      <c r="C700" s="15" t="s">
        <v>61</v>
      </c>
      <c r="D700" s="16">
        <v>0</v>
      </c>
      <c r="E700" s="16">
        <v>0</v>
      </c>
      <c r="F700" s="16">
        <v>0</v>
      </c>
      <c r="G700" s="16">
        <v>0</v>
      </c>
      <c r="H700" s="1"/>
      <c r="I700" s="1"/>
      <c r="J700" s="1"/>
      <c r="K700" s="1"/>
    </row>
    <row r="701" spans="1:11" ht="14.1" customHeight="1">
      <c r="A701" s="1"/>
      <c r="B701" s="1"/>
      <c r="C701" s="15" t="s">
        <v>64</v>
      </c>
      <c r="D701" s="16">
        <v>0</v>
      </c>
      <c r="E701" s="16">
        <v>0</v>
      </c>
      <c r="F701" s="16">
        <v>0</v>
      </c>
      <c r="G701" s="16">
        <v>0</v>
      </c>
      <c r="H701" s="1"/>
      <c r="I701" s="1"/>
      <c r="J701" s="1"/>
      <c r="K701" s="1"/>
    </row>
    <row r="702" spans="1:11" ht="14.1" customHeight="1">
      <c r="A702" s="1"/>
      <c r="B702" s="1"/>
      <c r="C702" s="15" t="s">
        <v>65</v>
      </c>
      <c r="D702" s="16">
        <v>0</v>
      </c>
      <c r="E702" s="16">
        <v>0</v>
      </c>
      <c r="F702" s="16">
        <v>0</v>
      </c>
      <c r="G702" s="16">
        <v>0</v>
      </c>
      <c r="H702" s="1"/>
      <c r="I702" s="1"/>
      <c r="J702" s="1"/>
      <c r="K702" s="1"/>
    </row>
    <row r="703" spans="1:11" ht="14.1" customHeight="1">
      <c r="A703" s="1"/>
      <c r="B703" s="1"/>
      <c r="C703" s="11" t="s">
        <v>25</v>
      </c>
      <c r="D703" s="16">
        <v>0</v>
      </c>
      <c r="E703" s="16">
        <v>1248000</v>
      </c>
      <c r="F703" s="16">
        <v>0</v>
      </c>
      <c r="G703" s="16">
        <v>0</v>
      </c>
      <c r="H703" s="1"/>
      <c r="I703" s="1"/>
      <c r="J703" s="1"/>
      <c r="K703" s="1"/>
    </row>
    <row r="704" spans="1:11" ht="15" customHeight="1">
      <c r="A704" s="1"/>
      <c r="B704" s="1"/>
      <c r="C704" s="17" t="s">
        <v>18</v>
      </c>
      <c r="D704" s="18" t="s">
        <v>18</v>
      </c>
      <c r="E704" s="18" t="s">
        <v>18</v>
      </c>
      <c r="F704" s="18" t="s">
        <v>18</v>
      </c>
      <c r="G704" s="18" t="s">
        <v>18</v>
      </c>
      <c r="H704" s="1"/>
      <c r="I704" s="1"/>
      <c r="J704" s="1"/>
      <c r="K704" s="1"/>
    </row>
    <row r="705" spans="1:11" ht="15" customHeight="1">
      <c r="A705" s="1"/>
      <c r="B705" s="1"/>
      <c r="C705" s="3" t="s">
        <v>201</v>
      </c>
      <c r="D705" s="19">
        <v>0</v>
      </c>
      <c r="E705" s="19">
        <v>2074500000</v>
      </c>
      <c r="F705" s="19">
        <v>2032607000</v>
      </c>
      <c r="G705" s="19">
        <v>2037607000</v>
      </c>
      <c r="H705" s="1"/>
      <c r="I705" s="1"/>
      <c r="J705" s="1"/>
      <c r="K705" s="1"/>
    </row>
    <row r="706" spans="1:11" ht="15" customHeight="1">
      <c r="A706" s="1"/>
      <c r="B706" s="1"/>
      <c r="C706" s="13" t="s">
        <v>48</v>
      </c>
      <c r="D706" s="20">
        <v>0</v>
      </c>
      <c r="E706" s="20">
        <v>1301600000</v>
      </c>
      <c r="F706" s="20">
        <v>1343000000</v>
      </c>
      <c r="G706" s="20">
        <v>1343000000</v>
      </c>
      <c r="H706" s="1"/>
      <c r="I706" s="1"/>
      <c r="J706" s="1"/>
      <c r="K706" s="1"/>
    </row>
    <row r="707" spans="1:11" ht="15" customHeight="1">
      <c r="A707" s="1"/>
      <c r="B707" s="1"/>
      <c r="C707" s="13" t="s">
        <v>49</v>
      </c>
      <c r="D707" s="20">
        <v>0</v>
      </c>
      <c r="E707" s="20">
        <v>1301600000</v>
      </c>
      <c r="F707" s="20">
        <v>1343000000</v>
      </c>
      <c r="G707" s="20">
        <v>1343000000</v>
      </c>
      <c r="H707" s="1"/>
      <c r="I707" s="1"/>
      <c r="J707" s="1"/>
      <c r="K707" s="1"/>
    </row>
    <row r="708" spans="1:11" ht="15" customHeight="1">
      <c r="A708" s="1"/>
      <c r="B708" s="1"/>
      <c r="C708" s="13" t="s">
        <v>50</v>
      </c>
      <c r="D708" s="20">
        <v>0</v>
      </c>
      <c r="E708" s="20">
        <v>0</v>
      </c>
      <c r="F708" s="20">
        <v>0</v>
      </c>
      <c r="G708" s="20">
        <v>0</v>
      </c>
      <c r="H708" s="1"/>
      <c r="I708" s="1"/>
      <c r="J708" s="1"/>
      <c r="K708" s="1"/>
    </row>
    <row r="709" spans="1:11" ht="15" customHeight="1">
      <c r="A709" s="1"/>
      <c r="B709" s="1"/>
      <c r="C709" s="13" t="s">
        <v>51</v>
      </c>
      <c r="D709" s="20">
        <v>0</v>
      </c>
      <c r="E709" s="20">
        <v>214100000</v>
      </c>
      <c r="F709" s="20">
        <v>220807000</v>
      </c>
      <c r="G709" s="20">
        <v>220807000</v>
      </c>
      <c r="H709" s="1"/>
      <c r="I709" s="1"/>
      <c r="J709" s="1"/>
      <c r="K709" s="1"/>
    </row>
    <row r="710" spans="1:11" ht="15" customHeight="1">
      <c r="A710" s="1"/>
      <c r="B710" s="1"/>
      <c r="C710" s="13" t="s">
        <v>49</v>
      </c>
      <c r="D710" s="20">
        <v>0</v>
      </c>
      <c r="E710" s="20">
        <v>214100000</v>
      </c>
      <c r="F710" s="20">
        <v>220807000</v>
      </c>
      <c r="G710" s="20">
        <v>220807000</v>
      </c>
      <c r="H710" s="1"/>
      <c r="I710" s="1"/>
      <c r="J710" s="1"/>
      <c r="K710" s="1"/>
    </row>
    <row r="711" spans="1:11" ht="15" customHeight="1">
      <c r="A711" s="1"/>
      <c r="B711" s="1"/>
      <c r="C711" s="13" t="s">
        <v>50</v>
      </c>
      <c r="D711" s="20">
        <v>0</v>
      </c>
      <c r="E711" s="20">
        <v>0</v>
      </c>
      <c r="F711" s="20">
        <v>0</v>
      </c>
      <c r="G711" s="20">
        <v>0</v>
      </c>
      <c r="H711" s="1"/>
      <c r="I711" s="1"/>
      <c r="J711" s="1"/>
      <c r="K711" s="1"/>
    </row>
    <row r="712" spans="1:11" ht="15" customHeight="1">
      <c r="A712" s="1"/>
      <c r="B712" s="1"/>
      <c r="C712" s="13" t="s">
        <v>52</v>
      </c>
      <c r="D712" s="20">
        <v>0</v>
      </c>
      <c r="E712" s="20">
        <v>386800000</v>
      </c>
      <c r="F712" s="20">
        <v>388800000</v>
      </c>
      <c r="G712" s="20">
        <v>393800000</v>
      </c>
      <c r="H712" s="1"/>
      <c r="I712" s="1"/>
      <c r="J712" s="1"/>
      <c r="K712" s="1"/>
    </row>
    <row r="713" spans="1:11" ht="15" customHeight="1">
      <c r="A713" s="1"/>
      <c r="B713" s="1"/>
      <c r="C713" s="13" t="s">
        <v>49</v>
      </c>
      <c r="D713" s="20">
        <v>0</v>
      </c>
      <c r="E713" s="20">
        <v>383800000</v>
      </c>
      <c r="F713" s="20">
        <v>385800000</v>
      </c>
      <c r="G713" s="20">
        <v>390800000</v>
      </c>
      <c r="H713" s="1"/>
      <c r="I713" s="1"/>
      <c r="J713" s="1"/>
      <c r="K713" s="1"/>
    </row>
    <row r="714" spans="1:11" ht="15" customHeight="1">
      <c r="A714" s="1"/>
      <c r="B714" s="1"/>
      <c r="C714" s="13" t="s">
        <v>50</v>
      </c>
      <c r="D714" s="20">
        <v>0</v>
      </c>
      <c r="E714" s="20">
        <v>3000000</v>
      </c>
      <c r="F714" s="20">
        <v>3000000</v>
      </c>
      <c r="G714" s="20">
        <v>3000000</v>
      </c>
      <c r="H714" s="1"/>
      <c r="I714" s="1"/>
      <c r="J714" s="1"/>
      <c r="K714" s="1"/>
    </row>
    <row r="715" spans="1:11" ht="15" customHeight="1">
      <c r="A715" s="1"/>
      <c r="B715" s="1"/>
      <c r="C715" s="13" t="s">
        <v>53</v>
      </c>
      <c r="D715" s="20">
        <v>0</v>
      </c>
      <c r="E715" s="20">
        <v>0</v>
      </c>
      <c r="F715" s="20">
        <v>0</v>
      </c>
      <c r="G715" s="20">
        <v>0</v>
      </c>
      <c r="H715" s="1"/>
      <c r="I715" s="1"/>
      <c r="J715" s="1"/>
      <c r="K715" s="1"/>
    </row>
    <row r="716" spans="1:11" ht="15" customHeight="1">
      <c r="A716" s="1"/>
      <c r="B716" s="1"/>
      <c r="C716" s="13" t="s">
        <v>49</v>
      </c>
      <c r="D716" s="20">
        <v>0</v>
      </c>
      <c r="E716" s="20">
        <v>0</v>
      </c>
      <c r="F716" s="20">
        <v>0</v>
      </c>
      <c r="G716" s="20">
        <v>0</v>
      </c>
      <c r="H716" s="1"/>
      <c r="I716" s="1"/>
      <c r="J716" s="1"/>
      <c r="K716" s="1"/>
    </row>
    <row r="717" spans="1:11" ht="15" customHeight="1">
      <c r="A717" s="1"/>
      <c r="B717" s="1"/>
      <c r="C717" s="13" t="s">
        <v>50</v>
      </c>
      <c r="D717" s="20">
        <v>0</v>
      </c>
      <c r="E717" s="20">
        <v>0</v>
      </c>
      <c r="F717" s="20">
        <v>0</v>
      </c>
      <c r="G717" s="20">
        <v>0</v>
      </c>
      <c r="H717" s="1"/>
      <c r="I717" s="1"/>
      <c r="J717" s="1"/>
      <c r="K717" s="1"/>
    </row>
    <row r="718" spans="1:11" ht="20.100000000000001" customHeight="1">
      <c r="A718" s="1"/>
      <c r="B718" s="1"/>
      <c r="C718" s="13" t="s">
        <v>202</v>
      </c>
      <c r="D718" s="21">
        <v>0</v>
      </c>
      <c r="E718" s="21">
        <v>0</v>
      </c>
      <c r="F718" s="21">
        <v>0</v>
      </c>
      <c r="G718" s="21">
        <v>0</v>
      </c>
      <c r="H718" s="1"/>
      <c r="I718" s="1"/>
      <c r="J718" s="1"/>
      <c r="K718" s="1"/>
    </row>
    <row r="719" spans="1:11" ht="15" customHeight="1">
      <c r="A719" s="1"/>
      <c r="B719" s="1"/>
      <c r="C719" s="13" t="s">
        <v>49</v>
      </c>
      <c r="D719" s="20">
        <v>0</v>
      </c>
      <c r="E719" s="20">
        <v>0</v>
      </c>
      <c r="F719" s="20">
        <v>0</v>
      </c>
      <c r="G719" s="20">
        <v>0</v>
      </c>
      <c r="H719" s="1"/>
      <c r="I719" s="1"/>
      <c r="J719" s="1"/>
      <c r="K719" s="1"/>
    </row>
    <row r="720" spans="1:11" ht="15" customHeight="1">
      <c r="A720" s="1"/>
      <c r="B720" s="1"/>
      <c r="C720" s="13" t="s">
        <v>50</v>
      </c>
      <c r="D720" s="20">
        <v>0</v>
      </c>
      <c r="E720" s="20">
        <v>0</v>
      </c>
      <c r="F720" s="20">
        <v>0</v>
      </c>
      <c r="G720" s="20">
        <v>0</v>
      </c>
      <c r="H720" s="1"/>
      <c r="I720" s="1"/>
      <c r="J720" s="1"/>
      <c r="K720" s="1"/>
    </row>
    <row r="721" spans="1:11" ht="15" customHeight="1">
      <c r="A721" s="1"/>
      <c r="B721" s="1"/>
      <c r="C721" s="13" t="s">
        <v>55</v>
      </c>
      <c r="D721" s="20">
        <v>0</v>
      </c>
      <c r="E721" s="20">
        <v>0</v>
      </c>
      <c r="F721" s="20">
        <v>0</v>
      </c>
      <c r="G721" s="20">
        <v>0</v>
      </c>
      <c r="H721" s="1"/>
      <c r="I721" s="1"/>
      <c r="J721" s="1"/>
      <c r="K721" s="1"/>
    </row>
    <row r="722" spans="1:11" ht="15" customHeight="1">
      <c r="A722" s="1"/>
      <c r="B722" s="1"/>
      <c r="C722" s="13" t="s">
        <v>49</v>
      </c>
      <c r="D722" s="20">
        <v>0</v>
      </c>
      <c r="E722" s="20">
        <v>0</v>
      </c>
      <c r="F722" s="20">
        <v>0</v>
      </c>
      <c r="G722" s="20">
        <v>0</v>
      </c>
      <c r="H722" s="1"/>
      <c r="I722" s="1"/>
      <c r="J722" s="1"/>
      <c r="K722" s="1"/>
    </row>
    <row r="723" spans="1:11" ht="15" customHeight="1">
      <c r="A723" s="1"/>
      <c r="B723" s="1"/>
      <c r="C723" s="13" t="s">
        <v>50</v>
      </c>
      <c r="D723" s="20">
        <v>0</v>
      </c>
      <c r="E723" s="20">
        <v>0</v>
      </c>
      <c r="F723" s="20">
        <v>0</v>
      </c>
      <c r="G723" s="20">
        <v>0</v>
      </c>
      <c r="H723" s="1"/>
      <c r="I723" s="1"/>
      <c r="J723" s="1"/>
      <c r="K723" s="1"/>
    </row>
    <row r="724" spans="1:11" ht="15" customHeight="1">
      <c r="A724" s="1"/>
      <c r="B724" s="1"/>
      <c r="C724" s="13" t="s">
        <v>56</v>
      </c>
      <c r="D724" s="20">
        <v>0</v>
      </c>
      <c r="E724" s="20">
        <v>32000000</v>
      </c>
      <c r="F724" s="20">
        <v>30000000</v>
      </c>
      <c r="G724" s="20">
        <v>30000000</v>
      </c>
      <c r="H724" s="1"/>
      <c r="I724" s="1"/>
      <c r="J724" s="1"/>
      <c r="K724" s="1"/>
    </row>
    <row r="725" spans="1:11" ht="15" customHeight="1">
      <c r="A725" s="1"/>
      <c r="B725" s="1"/>
      <c r="C725" s="13" t="s">
        <v>49</v>
      </c>
      <c r="D725" s="20">
        <v>0</v>
      </c>
      <c r="E725" s="20">
        <v>32000000</v>
      </c>
      <c r="F725" s="20">
        <v>30000000</v>
      </c>
      <c r="G725" s="20">
        <v>30000000</v>
      </c>
      <c r="H725" s="1"/>
      <c r="I725" s="1"/>
      <c r="J725" s="1"/>
      <c r="K725" s="1"/>
    </row>
    <row r="726" spans="1:11" ht="15" customHeight="1">
      <c r="A726" s="1"/>
      <c r="B726" s="1"/>
      <c r="C726" s="13" t="s">
        <v>50</v>
      </c>
      <c r="D726" s="20">
        <v>0</v>
      </c>
      <c r="E726" s="20">
        <v>0</v>
      </c>
      <c r="F726" s="20">
        <v>0</v>
      </c>
      <c r="G726" s="20">
        <v>0</v>
      </c>
      <c r="H726" s="1"/>
      <c r="I726" s="1"/>
      <c r="J726" s="1"/>
      <c r="K726" s="1"/>
    </row>
    <row r="727" spans="1:11" ht="15" customHeight="1">
      <c r="A727" s="1"/>
      <c r="B727" s="1"/>
      <c r="C727" s="13" t="s">
        <v>57</v>
      </c>
      <c r="D727" s="20">
        <v>0</v>
      </c>
      <c r="E727" s="20">
        <v>0</v>
      </c>
      <c r="F727" s="20">
        <v>0</v>
      </c>
      <c r="G727" s="20">
        <v>0</v>
      </c>
      <c r="H727" s="1"/>
      <c r="I727" s="1"/>
      <c r="J727" s="1"/>
      <c r="K727" s="1"/>
    </row>
    <row r="728" spans="1:11" ht="15" customHeight="1">
      <c r="A728" s="1"/>
      <c r="B728" s="1"/>
      <c r="C728" s="13" t="s">
        <v>49</v>
      </c>
      <c r="D728" s="20">
        <v>0</v>
      </c>
      <c r="E728" s="20">
        <v>0</v>
      </c>
      <c r="F728" s="20">
        <v>0</v>
      </c>
      <c r="G728" s="20">
        <v>0</v>
      </c>
      <c r="H728" s="1"/>
      <c r="I728" s="1"/>
      <c r="J728" s="1"/>
      <c r="K728" s="1"/>
    </row>
    <row r="729" spans="1:11" ht="15" customHeight="1">
      <c r="A729" s="1"/>
      <c r="B729" s="1"/>
      <c r="C729" s="13" t="s">
        <v>58</v>
      </c>
      <c r="D729" s="20">
        <v>0</v>
      </c>
      <c r="E729" s="20">
        <v>0</v>
      </c>
      <c r="F729" s="20">
        <v>0</v>
      </c>
      <c r="G729" s="20">
        <v>0</v>
      </c>
      <c r="H729" s="1"/>
      <c r="I729" s="1"/>
      <c r="J729" s="1"/>
      <c r="K729" s="1"/>
    </row>
    <row r="730" spans="1:11" ht="15" customHeight="1">
      <c r="A730" s="1"/>
      <c r="B730" s="1"/>
      <c r="C730" s="13" t="s">
        <v>59</v>
      </c>
      <c r="D730" s="20">
        <v>0</v>
      </c>
      <c r="E730" s="20">
        <v>0</v>
      </c>
      <c r="F730" s="20">
        <v>0</v>
      </c>
      <c r="G730" s="20">
        <v>0</v>
      </c>
      <c r="H730" s="1"/>
      <c r="I730" s="1"/>
      <c r="J730" s="1"/>
      <c r="K730" s="1"/>
    </row>
    <row r="731" spans="1:11" ht="15" customHeight="1">
      <c r="A731" s="1"/>
      <c r="B731" s="1"/>
      <c r="C731" s="13" t="s">
        <v>60</v>
      </c>
      <c r="D731" s="20">
        <v>0</v>
      </c>
      <c r="E731" s="20">
        <v>0</v>
      </c>
      <c r="F731" s="20">
        <v>0</v>
      </c>
      <c r="G731" s="20">
        <v>0</v>
      </c>
      <c r="H731" s="1"/>
      <c r="I731" s="1"/>
      <c r="J731" s="1"/>
      <c r="K731" s="1"/>
    </row>
    <row r="732" spans="1:11" ht="15" customHeight="1">
      <c r="A732" s="1"/>
      <c r="B732" s="1"/>
      <c r="C732" s="13" t="s">
        <v>61</v>
      </c>
      <c r="D732" s="20">
        <v>0</v>
      </c>
      <c r="E732" s="20">
        <v>0</v>
      </c>
      <c r="F732" s="20">
        <v>0</v>
      </c>
      <c r="G732" s="20">
        <v>0</v>
      </c>
      <c r="H732" s="1"/>
      <c r="I732" s="1"/>
      <c r="J732" s="1"/>
      <c r="K732" s="1"/>
    </row>
    <row r="733" spans="1:11" ht="15" customHeight="1">
      <c r="A733" s="1"/>
      <c r="B733" s="1"/>
      <c r="C733" s="13" t="s">
        <v>62</v>
      </c>
      <c r="D733" s="20">
        <v>0</v>
      </c>
      <c r="E733" s="20">
        <v>140000000</v>
      </c>
      <c r="F733" s="20">
        <v>50000000</v>
      </c>
      <c r="G733" s="20">
        <v>50000000</v>
      </c>
      <c r="H733" s="1"/>
      <c r="I733" s="1"/>
      <c r="J733" s="1"/>
      <c r="K733" s="1"/>
    </row>
    <row r="734" spans="1:11" ht="15" customHeight="1">
      <c r="A734" s="1"/>
      <c r="B734" s="1"/>
      <c r="C734" s="13" t="s">
        <v>49</v>
      </c>
      <c r="D734" s="20">
        <v>0</v>
      </c>
      <c r="E734" s="20">
        <v>140000000</v>
      </c>
      <c r="F734" s="20">
        <v>50000000</v>
      </c>
      <c r="G734" s="20">
        <v>50000000</v>
      </c>
      <c r="H734" s="1"/>
      <c r="I734" s="1"/>
      <c r="J734" s="1"/>
      <c r="K734" s="1"/>
    </row>
    <row r="735" spans="1:11" ht="15" customHeight="1">
      <c r="A735" s="1"/>
      <c r="B735" s="1"/>
      <c r="C735" s="13" t="s">
        <v>58</v>
      </c>
      <c r="D735" s="20">
        <v>0</v>
      </c>
      <c r="E735" s="20">
        <v>0</v>
      </c>
      <c r="F735" s="20">
        <v>0</v>
      </c>
      <c r="G735" s="20">
        <v>0</v>
      </c>
      <c r="H735" s="1"/>
      <c r="I735" s="1"/>
      <c r="J735" s="1"/>
      <c r="K735" s="1"/>
    </row>
    <row r="736" spans="1:11" ht="15" customHeight="1">
      <c r="A736" s="1"/>
      <c r="B736" s="1"/>
      <c r="C736" s="13" t="s">
        <v>59</v>
      </c>
      <c r="D736" s="20">
        <v>0</v>
      </c>
      <c r="E736" s="20">
        <v>0</v>
      </c>
      <c r="F736" s="20">
        <v>0</v>
      </c>
      <c r="G736" s="20">
        <v>0</v>
      </c>
      <c r="H736" s="1"/>
      <c r="I736" s="1"/>
      <c r="J736" s="1"/>
      <c r="K736" s="1"/>
    </row>
    <row r="737" spans="1:11" ht="15" customHeight="1">
      <c r="A737" s="1"/>
      <c r="B737" s="1"/>
      <c r="C737" s="13" t="s">
        <v>60</v>
      </c>
      <c r="D737" s="20">
        <v>0</v>
      </c>
      <c r="E737" s="20">
        <v>0</v>
      </c>
      <c r="F737" s="20">
        <v>0</v>
      </c>
      <c r="G737" s="20">
        <v>0</v>
      </c>
      <c r="H737" s="1"/>
      <c r="I737" s="1"/>
      <c r="J737" s="1"/>
      <c r="K737" s="1"/>
    </row>
    <row r="738" spans="1:11" ht="15" customHeight="1">
      <c r="A738" s="1"/>
      <c r="B738" s="1"/>
      <c r="C738" s="13" t="s">
        <v>61</v>
      </c>
      <c r="D738" s="20">
        <v>0</v>
      </c>
      <c r="E738" s="20">
        <v>0</v>
      </c>
      <c r="F738" s="20">
        <v>0</v>
      </c>
      <c r="G738" s="20">
        <v>0</v>
      </c>
      <c r="H738" s="1"/>
      <c r="I738" s="1"/>
      <c r="J738" s="1"/>
      <c r="K738" s="1"/>
    </row>
    <row r="739" spans="1:11" ht="15" customHeight="1">
      <c r="A739" s="1"/>
      <c r="B739" s="1"/>
      <c r="C739" s="13" t="s">
        <v>63</v>
      </c>
      <c r="D739" s="20">
        <v>0</v>
      </c>
      <c r="E739" s="20">
        <v>0</v>
      </c>
      <c r="F739" s="20">
        <v>0</v>
      </c>
      <c r="G739" s="20">
        <v>0</v>
      </c>
      <c r="H739" s="1"/>
      <c r="I739" s="1"/>
      <c r="J739" s="1"/>
      <c r="K739" s="1"/>
    </row>
    <row r="740" spans="1:11" ht="15" customHeight="1">
      <c r="A740" s="1"/>
      <c r="B740" s="1"/>
      <c r="C740" s="13" t="s">
        <v>49</v>
      </c>
      <c r="D740" s="20">
        <v>0</v>
      </c>
      <c r="E740" s="20">
        <v>0</v>
      </c>
      <c r="F740" s="20">
        <v>0</v>
      </c>
      <c r="G740" s="20">
        <v>0</v>
      </c>
      <c r="H740" s="1"/>
      <c r="I740" s="1"/>
      <c r="J740" s="1"/>
      <c r="K740" s="1"/>
    </row>
    <row r="741" spans="1:11" ht="15" customHeight="1">
      <c r="A741" s="1"/>
      <c r="B741" s="1"/>
      <c r="C741" s="13" t="s">
        <v>58</v>
      </c>
      <c r="D741" s="20">
        <v>0</v>
      </c>
      <c r="E741" s="20">
        <v>0</v>
      </c>
      <c r="F741" s="20">
        <v>0</v>
      </c>
      <c r="G741" s="20">
        <v>0</v>
      </c>
      <c r="H741" s="1"/>
      <c r="I741" s="1"/>
      <c r="J741" s="1"/>
      <c r="K741" s="1"/>
    </row>
    <row r="742" spans="1:11" ht="15" customHeight="1">
      <c r="A742" s="1"/>
      <c r="B742" s="1"/>
      <c r="C742" s="13" t="s">
        <v>59</v>
      </c>
      <c r="D742" s="20">
        <v>0</v>
      </c>
      <c r="E742" s="20">
        <v>0</v>
      </c>
      <c r="F742" s="20">
        <v>0</v>
      </c>
      <c r="G742" s="20">
        <v>0</v>
      </c>
      <c r="H742" s="1"/>
      <c r="I742" s="1"/>
      <c r="J742" s="1"/>
      <c r="K742" s="1"/>
    </row>
    <row r="743" spans="1:11" ht="15" customHeight="1">
      <c r="A743" s="1"/>
      <c r="B743" s="1"/>
      <c r="C743" s="13" t="s">
        <v>60</v>
      </c>
      <c r="D743" s="20">
        <v>0</v>
      </c>
      <c r="E743" s="20">
        <v>0</v>
      </c>
      <c r="F743" s="20">
        <v>0</v>
      </c>
      <c r="G743" s="20">
        <v>0</v>
      </c>
      <c r="H743" s="1"/>
      <c r="I743" s="1"/>
      <c r="J743" s="1"/>
      <c r="K743" s="1"/>
    </row>
    <row r="744" spans="1:11" ht="15" customHeight="1">
      <c r="A744" s="1"/>
      <c r="B744" s="1"/>
      <c r="C744" s="13" t="s">
        <v>61</v>
      </c>
      <c r="D744" s="20">
        <v>0</v>
      </c>
      <c r="E744" s="20">
        <v>0</v>
      </c>
      <c r="F744" s="20">
        <v>0</v>
      </c>
      <c r="G744" s="20">
        <v>0</v>
      </c>
      <c r="H744" s="1"/>
      <c r="I744" s="1"/>
      <c r="J744" s="1"/>
      <c r="K744" s="1"/>
    </row>
    <row r="745" spans="1:11" ht="15" customHeight="1">
      <c r="A745" s="1"/>
      <c r="B745" s="1"/>
      <c r="C745" s="13" t="s">
        <v>64</v>
      </c>
      <c r="D745" s="20">
        <v>0</v>
      </c>
      <c r="E745" s="20">
        <v>0</v>
      </c>
      <c r="F745" s="20">
        <v>0</v>
      </c>
      <c r="G745" s="20">
        <v>0</v>
      </c>
      <c r="H745" s="1"/>
      <c r="I745" s="1"/>
      <c r="J745" s="1"/>
      <c r="K745" s="1"/>
    </row>
    <row r="746" spans="1:11" ht="15" customHeight="1">
      <c r="A746" s="1"/>
      <c r="B746" s="1"/>
      <c r="C746" s="13" t="s">
        <v>65</v>
      </c>
      <c r="D746" s="20">
        <v>0</v>
      </c>
      <c r="E746" s="20">
        <v>0</v>
      </c>
      <c r="F746" s="20">
        <v>0</v>
      </c>
      <c r="G746" s="20">
        <v>0</v>
      </c>
      <c r="H746" s="1"/>
      <c r="I746" s="1"/>
      <c r="J746" s="1"/>
      <c r="K746" s="1"/>
    </row>
    <row r="747" spans="1:11" ht="20.100000000000001" customHeight="1">
      <c r="A747" s="1"/>
      <c r="B747" s="1"/>
      <c r="C747" s="22" t="s">
        <v>18</v>
      </c>
      <c r="D747" s="1"/>
      <c r="E747" s="1"/>
      <c r="F747" s="1"/>
      <c r="G747" s="1"/>
      <c r="H747" s="1"/>
      <c r="I747" s="1"/>
      <c r="J747" s="1"/>
      <c r="K747" s="1"/>
    </row>
  </sheetData>
  <mergeCells count="74">
    <mergeCell ref="C1:G1"/>
    <mergeCell ref="C2:G2"/>
    <mergeCell ref="D3:G3"/>
    <mergeCell ref="D4:G4"/>
    <mergeCell ref="D5:G5"/>
    <mergeCell ref="D6:G6"/>
    <mergeCell ref="D7:G7"/>
    <mergeCell ref="C8:G8"/>
    <mergeCell ref="C9:G9"/>
    <mergeCell ref="D10:G10"/>
    <mergeCell ref="D11:G11"/>
    <mergeCell ref="C12:G12"/>
    <mergeCell ref="D13:G13"/>
    <mergeCell ref="D14:G14"/>
    <mergeCell ref="D15:G15"/>
    <mergeCell ref="D16:G16"/>
    <mergeCell ref="C19:G19"/>
    <mergeCell ref="D23:G23"/>
    <mergeCell ref="D24:G24"/>
    <mergeCell ref="C25:G25"/>
    <mergeCell ref="D26:G26"/>
    <mergeCell ref="D27:G27"/>
    <mergeCell ref="D28:G28"/>
    <mergeCell ref="D29:G29"/>
    <mergeCell ref="C38:G38"/>
    <mergeCell ref="C83:G83"/>
    <mergeCell ref="D84:G84"/>
    <mergeCell ref="D85:G85"/>
    <mergeCell ref="D86:G86"/>
    <mergeCell ref="D87:G87"/>
    <mergeCell ref="C96:G96"/>
    <mergeCell ref="D141:G141"/>
    <mergeCell ref="D142:G142"/>
    <mergeCell ref="D143:G143"/>
    <mergeCell ref="C152:G152"/>
    <mergeCell ref="D197:G197"/>
    <mergeCell ref="D198:G198"/>
    <mergeCell ref="D199:G199"/>
    <mergeCell ref="C208:G208"/>
    <mergeCell ref="D253:G253"/>
    <mergeCell ref="D254:G254"/>
    <mergeCell ref="D255:G255"/>
    <mergeCell ref="C264:G264"/>
    <mergeCell ref="D309:G309"/>
    <mergeCell ref="D310:G310"/>
    <mergeCell ref="D311:G311"/>
    <mergeCell ref="C320:G320"/>
    <mergeCell ref="D365:G365"/>
    <mergeCell ref="D366:G366"/>
    <mergeCell ref="D367:G367"/>
    <mergeCell ref="C376:G376"/>
    <mergeCell ref="D421:G421"/>
    <mergeCell ref="D422:G422"/>
    <mergeCell ref="D423:G423"/>
    <mergeCell ref="C432:G432"/>
    <mergeCell ref="D477:G477"/>
    <mergeCell ref="D478:G478"/>
    <mergeCell ref="D479:G479"/>
    <mergeCell ref="D480:G480"/>
    <mergeCell ref="C489:G489"/>
    <mergeCell ref="D534:G534"/>
    <mergeCell ref="D535:G535"/>
    <mergeCell ref="D536:G536"/>
    <mergeCell ref="C545:G545"/>
    <mergeCell ref="D590:G590"/>
    <mergeCell ref="D648:G648"/>
    <mergeCell ref="D649:G649"/>
    <mergeCell ref="D650:G650"/>
    <mergeCell ref="C659:G659"/>
    <mergeCell ref="D591:G591"/>
    <mergeCell ref="D592:G592"/>
    <mergeCell ref="D593:G593"/>
    <mergeCell ref="C602:G602"/>
    <mergeCell ref="D647:G647"/>
  </mergeCells>
  <pageMargins left="0" right="0" top="0" bottom="0" header="0" footer="0"/>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5"/>
  <sheetViews>
    <sheetView view="pageBreakPreview" topLeftCell="A70" zoomScale="53" zoomScaleNormal="100" zoomScaleSheetLayoutView="53" workbookViewId="0">
      <selection activeCell="AD116" sqref="AD116"/>
    </sheetView>
  </sheetViews>
  <sheetFormatPr defaultColWidth="9.125" defaultRowHeight="14.25"/>
  <cols>
    <col min="1" max="1" width="9.125" style="463"/>
    <col min="2" max="2" width="36.75" style="463" bestFit="1" customWidth="1"/>
    <col min="3" max="3" width="22.875" style="463" customWidth="1"/>
    <col min="4" max="4" width="20.25" style="463" customWidth="1"/>
    <col min="5" max="5" width="18.125" style="463" customWidth="1"/>
    <col min="6" max="6" width="20.125" style="463" customWidth="1"/>
    <col min="7" max="16384" width="9.125" style="463"/>
  </cols>
  <sheetData>
    <row r="1" spans="1:7">
      <c r="A1" s="958"/>
      <c r="B1" s="958"/>
      <c r="C1" s="958"/>
      <c r="D1" s="958"/>
      <c r="E1" s="958"/>
      <c r="F1" s="958"/>
      <c r="G1" s="958"/>
    </row>
    <row r="2" spans="1:7" ht="15.75">
      <c r="A2" s="3047" t="s">
        <v>576</v>
      </c>
      <c r="B2" s="3047"/>
      <c r="C2" s="3047"/>
      <c r="D2" s="3047"/>
      <c r="E2" s="3047"/>
      <c r="F2" s="3047"/>
      <c r="G2" s="3047"/>
    </row>
    <row r="3" spans="1:7" ht="15.75">
      <c r="A3" s="959"/>
      <c r="B3" s="3048" t="s">
        <v>577</v>
      </c>
      <c r="C3" s="3048"/>
      <c r="D3" s="3048"/>
      <c r="E3" s="3048"/>
      <c r="F3" s="3048"/>
      <c r="G3" s="959"/>
    </row>
    <row r="4" spans="1:7" ht="16.5" thickBot="1">
      <c r="A4" s="960"/>
      <c r="B4" s="960"/>
      <c r="C4" s="960"/>
      <c r="D4" s="960"/>
      <c r="E4" s="960"/>
      <c r="F4" s="960"/>
      <c r="G4" s="960"/>
    </row>
    <row r="5" spans="1:7" ht="16.5" thickBot="1">
      <c r="A5" s="960"/>
      <c r="B5" s="961" t="s">
        <v>6</v>
      </c>
      <c r="C5" s="3049" t="s">
        <v>1250</v>
      </c>
      <c r="D5" s="3049"/>
      <c r="E5" s="3049"/>
      <c r="F5" s="3049"/>
      <c r="G5" s="960"/>
    </row>
    <row r="6" spans="1:7" ht="16.5" thickBot="1">
      <c r="A6" s="960"/>
      <c r="B6" s="961" t="s">
        <v>8</v>
      </c>
      <c r="C6" s="3050" t="s">
        <v>1093</v>
      </c>
      <c r="D6" s="3051"/>
      <c r="E6" s="3051"/>
      <c r="F6" s="3052"/>
      <c r="G6" s="960"/>
    </row>
    <row r="7" spans="1:7" ht="16.5" thickBot="1">
      <c r="A7" s="960"/>
      <c r="B7" s="961" t="s">
        <v>10</v>
      </c>
      <c r="C7" s="3053" t="s">
        <v>580</v>
      </c>
      <c r="D7" s="3054"/>
      <c r="E7" s="3054"/>
      <c r="F7" s="3055"/>
      <c r="G7" s="962"/>
    </row>
    <row r="8" spans="1:7" ht="16.5" thickBot="1">
      <c r="A8" s="960"/>
      <c r="B8" s="3056" t="s">
        <v>12</v>
      </c>
      <c r="C8" s="3057"/>
      <c r="D8" s="3057"/>
      <c r="E8" s="3057"/>
      <c r="F8" s="3058"/>
      <c r="G8" s="960"/>
    </row>
    <row r="9" spans="1:7" ht="16.5" thickBot="1">
      <c r="A9" s="960"/>
      <c r="B9" s="3059" t="s">
        <v>1251</v>
      </c>
      <c r="C9" s="3060"/>
      <c r="D9" s="3060"/>
      <c r="E9" s="3060"/>
      <c r="F9" s="3061"/>
      <c r="G9" s="960"/>
    </row>
    <row r="10" spans="1:7" ht="16.5" thickBot="1">
      <c r="A10" s="960"/>
      <c r="B10" s="3059"/>
      <c r="C10" s="3060"/>
      <c r="D10" s="3060"/>
      <c r="E10" s="3060"/>
      <c r="F10" s="3061"/>
      <c r="G10" s="960"/>
    </row>
    <row r="11" spans="1:7" ht="16.5" thickBot="1">
      <c r="A11" s="960"/>
      <c r="B11" s="3059"/>
      <c r="C11" s="3060"/>
      <c r="D11" s="3060"/>
      <c r="E11" s="3060"/>
      <c r="F11" s="3061"/>
      <c r="G11" s="960"/>
    </row>
    <row r="12" spans="1:7" ht="16.5" thickBot="1">
      <c r="A12" s="960"/>
      <c r="B12" s="963" t="s">
        <v>14</v>
      </c>
      <c r="C12" s="3062" t="s">
        <v>1252</v>
      </c>
      <c r="D12" s="3063"/>
      <c r="E12" s="3063"/>
      <c r="F12" s="3064"/>
      <c r="G12" s="960"/>
    </row>
    <row r="13" spans="1:7" ht="15.75">
      <c r="A13" s="960"/>
      <c r="B13" s="3065" t="s">
        <v>583</v>
      </c>
      <c r="C13" s="964">
        <v>2023</v>
      </c>
      <c r="D13" s="964">
        <v>2024</v>
      </c>
      <c r="E13" s="964">
        <v>2025</v>
      </c>
      <c r="F13" s="964">
        <v>2026</v>
      </c>
      <c r="G13" s="960"/>
    </row>
    <row r="14" spans="1:7" ht="16.5" thickBot="1">
      <c r="A14" s="960"/>
      <c r="B14" s="3066"/>
      <c r="C14" s="966" t="s">
        <v>22</v>
      </c>
      <c r="D14" s="966" t="s">
        <v>23</v>
      </c>
      <c r="E14" s="966" t="s">
        <v>23</v>
      </c>
      <c r="F14" s="966" t="s">
        <v>23</v>
      </c>
      <c r="G14" s="960"/>
    </row>
    <row r="15" spans="1:7" ht="16.5" thickBot="1">
      <c r="A15" s="960"/>
      <c r="B15" s="967" t="s">
        <v>1253</v>
      </c>
      <c r="C15" s="968"/>
      <c r="D15" s="969"/>
      <c r="E15" s="969"/>
      <c r="F15" s="969"/>
      <c r="G15" s="960"/>
    </row>
    <row r="16" spans="1:7" ht="16.5" thickBot="1">
      <c r="A16" s="962"/>
      <c r="B16" s="967" t="s">
        <v>1254</v>
      </c>
      <c r="C16" s="970"/>
      <c r="D16" s="969"/>
      <c r="E16" s="969"/>
      <c r="F16" s="969"/>
      <c r="G16" s="960"/>
    </row>
    <row r="17" spans="1:7" ht="16.5" thickBot="1">
      <c r="A17" s="960"/>
      <c r="B17" s="967" t="s">
        <v>1255</v>
      </c>
      <c r="C17" s="971"/>
      <c r="D17" s="972"/>
      <c r="E17" s="972"/>
      <c r="F17" s="972"/>
      <c r="G17" s="960"/>
    </row>
    <row r="18" spans="1:7" ht="33.75" customHeight="1" thickBot="1">
      <c r="A18" s="960"/>
      <c r="B18" s="973" t="s">
        <v>588</v>
      </c>
      <c r="C18" s="3067" t="s">
        <v>1256</v>
      </c>
      <c r="D18" s="3068"/>
      <c r="E18" s="3068"/>
      <c r="F18" s="3069"/>
      <c r="G18" s="960"/>
    </row>
    <row r="19" spans="1:7" ht="18.75" customHeight="1" thickBot="1">
      <c r="A19" s="960"/>
      <c r="B19" s="3070" t="s">
        <v>590</v>
      </c>
      <c r="C19" s="3071"/>
      <c r="D19" s="3071"/>
      <c r="E19" s="3071"/>
      <c r="F19" s="3072"/>
      <c r="G19" s="960"/>
    </row>
    <row r="20" spans="1:7" ht="16.5" thickBot="1">
      <c r="A20" s="960"/>
      <c r="B20" s="967" t="s">
        <v>1253</v>
      </c>
      <c r="C20" s="974"/>
      <c r="D20" s="969"/>
      <c r="E20" s="969"/>
      <c r="F20" s="969"/>
      <c r="G20" s="960"/>
    </row>
    <row r="21" spans="1:7" ht="16.5" thickBot="1">
      <c r="A21" s="960"/>
      <c r="B21" s="967" t="s">
        <v>1254</v>
      </c>
      <c r="C21" s="975"/>
      <c r="D21" s="976"/>
      <c r="E21" s="976"/>
      <c r="F21" s="976"/>
      <c r="G21" s="960"/>
    </row>
    <row r="22" spans="1:7" ht="16.5" thickBot="1">
      <c r="A22" s="960"/>
      <c r="B22" s="967" t="s">
        <v>1255</v>
      </c>
      <c r="C22" s="977"/>
      <c r="D22" s="978"/>
      <c r="E22" s="978"/>
      <c r="F22" s="979"/>
      <c r="G22" s="960"/>
    </row>
    <row r="23" spans="1:7" ht="16.5" thickBot="1">
      <c r="A23" s="960"/>
      <c r="B23" s="3044" t="s">
        <v>595</v>
      </c>
      <c r="C23" s="3045"/>
      <c r="D23" s="3045"/>
      <c r="E23" s="3045"/>
      <c r="F23" s="3046"/>
      <c r="G23" s="960"/>
    </row>
    <row r="24" spans="1:7" ht="16.5" thickBot="1">
      <c r="A24" s="960"/>
      <c r="B24" s="3076" t="s">
        <v>596</v>
      </c>
      <c r="C24" s="3077"/>
      <c r="D24" s="3077"/>
      <c r="E24" s="3077"/>
      <c r="F24" s="3078"/>
      <c r="G24" s="960"/>
    </row>
    <row r="25" spans="1:7" ht="16.5" thickBot="1">
      <c r="A25" s="960"/>
      <c r="B25" s="980" t="s">
        <v>597</v>
      </c>
      <c r="C25" s="3079" t="s">
        <v>1257</v>
      </c>
      <c r="D25" s="3080"/>
      <c r="E25" s="3080"/>
      <c r="F25" s="3081"/>
      <c r="G25" s="960"/>
    </row>
    <row r="26" spans="1:7" ht="16.5" thickBot="1">
      <c r="A26" s="960"/>
      <c r="B26" s="981" t="s">
        <v>599</v>
      </c>
      <c r="C26" s="3059" t="s">
        <v>1257</v>
      </c>
      <c r="D26" s="3082"/>
      <c r="E26" s="3082"/>
      <c r="F26" s="3083"/>
      <c r="G26" s="960"/>
    </row>
    <row r="27" spans="1:7" ht="16.5" thickBot="1">
      <c r="A27" s="960"/>
      <c r="B27" s="982" t="s">
        <v>21</v>
      </c>
      <c r="C27" s="3084" t="s">
        <v>1258</v>
      </c>
      <c r="D27" s="3085"/>
      <c r="E27" s="3085"/>
      <c r="F27" s="3086"/>
      <c r="G27" s="960"/>
    </row>
    <row r="28" spans="1:7" ht="15.75">
      <c r="A28" s="960"/>
      <c r="B28" s="3065"/>
      <c r="C28" s="983">
        <v>2023</v>
      </c>
      <c r="D28" s="983">
        <v>2024</v>
      </c>
      <c r="E28" s="983">
        <v>2025</v>
      </c>
      <c r="F28" s="983">
        <v>2026</v>
      </c>
      <c r="G28" s="960"/>
    </row>
    <row r="29" spans="1:7" ht="16.5" thickBot="1">
      <c r="A29" s="960"/>
      <c r="B29" s="3066"/>
      <c r="C29" s="984" t="s">
        <v>22</v>
      </c>
      <c r="D29" s="984" t="s">
        <v>23</v>
      </c>
      <c r="E29" s="984" t="s">
        <v>23</v>
      </c>
      <c r="F29" s="984" t="s">
        <v>23</v>
      </c>
      <c r="G29" s="960"/>
    </row>
    <row r="30" spans="1:7" ht="16.5" thickBot="1">
      <c r="A30" s="960"/>
      <c r="B30" s="982" t="s">
        <v>33</v>
      </c>
      <c r="C30" s="985">
        <v>55000</v>
      </c>
      <c r="D30" s="985">
        <v>55000</v>
      </c>
      <c r="E30" s="985">
        <v>55000</v>
      </c>
      <c r="F30" s="985">
        <v>56000</v>
      </c>
      <c r="G30" s="960"/>
    </row>
    <row r="31" spans="1:7" ht="16.5" thickBot="1">
      <c r="A31" s="960"/>
      <c r="B31" s="982" t="s">
        <v>602</v>
      </c>
      <c r="C31" s="986">
        <f>C60</f>
        <v>56520</v>
      </c>
      <c r="D31" s="986">
        <f>D60</f>
        <v>91520</v>
      </c>
      <c r="E31" s="986">
        <f t="shared" ref="E31:F31" si="0">E60</f>
        <v>89520</v>
      </c>
      <c r="F31" s="986">
        <f t="shared" si="0"/>
        <v>89520</v>
      </c>
      <c r="G31" s="960"/>
    </row>
    <row r="32" spans="1:7" ht="16.5" thickBot="1">
      <c r="A32" s="960"/>
      <c r="B32" s="982" t="s">
        <v>603</v>
      </c>
      <c r="C32" s="987">
        <f>C31/C30</f>
        <v>1.0276363636363637</v>
      </c>
      <c r="D32" s="987">
        <f t="shared" ref="D32:F32" si="1">D31/D30</f>
        <v>1.6639999999999999</v>
      </c>
      <c r="E32" s="987">
        <f t="shared" si="1"/>
        <v>1.6276363636363635</v>
      </c>
      <c r="F32" s="987">
        <f t="shared" si="1"/>
        <v>1.5985714285714285</v>
      </c>
      <c r="G32" s="960"/>
    </row>
    <row r="33" spans="1:7" ht="16.5" thickBot="1">
      <c r="A33" s="960"/>
      <c r="B33" s="982" t="s">
        <v>604</v>
      </c>
      <c r="C33" s="965" t="s">
        <v>627</v>
      </c>
      <c r="D33" s="988">
        <f>D30/C30-1</f>
        <v>0</v>
      </c>
      <c r="E33" s="988">
        <f t="shared" ref="E33:F35" si="2">E30/D30-1</f>
        <v>0</v>
      </c>
      <c r="F33" s="988">
        <f t="shared" si="2"/>
        <v>1.8181818181818077E-2</v>
      </c>
      <c r="G33" s="960"/>
    </row>
    <row r="34" spans="1:7" ht="16.5" thickBot="1">
      <c r="A34" s="960"/>
      <c r="B34" s="982" t="s">
        <v>605</v>
      </c>
      <c r="C34" s="965" t="s">
        <v>627</v>
      </c>
      <c r="D34" s="988">
        <f>D31/C31-1</f>
        <v>0.61924982307147913</v>
      </c>
      <c r="E34" s="988">
        <f t="shared" si="2"/>
        <v>-2.1853146853146876E-2</v>
      </c>
      <c r="F34" s="988">
        <f t="shared" si="2"/>
        <v>0</v>
      </c>
      <c r="G34" s="960"/>
    </row>
    <row r="35" spans="1:7" ht="16.5" thickBot="1">
      <c r="A35" s="960"/>
      <c r="B35" s="982" t="s">
        <v>47</v>
      </c>
      <c r="C35" s="965" t="s">
        <v>627</v>
      </c>
      <c r="D35" s="988">
        <f>D32/C32-1</f>
        <v>0.61924982307147891</v>
      </c>
      <c r="E35" s="988">
        <f t="shared" si="2"/>
        <v>-2.1853146853146876E-2</v>
      </c>
      <c r="F35" s="988">
        <f t="shared" si="2"/>
        <v>-1.7857142857142794E-2</v>
      </c>
      <c r="G35" s="960"/>
    </row>
    <row r="36" spans="1:7" ht="16.5" thickBot="1">
      <c r="A36" s="960"/>
      <c r="B36" s="3087" t="s">
        <v>688</v>
      </c>
      <c r="C36" s="3088"/>
      <c r="D36" s="3088"/>
      <c r="E36" s="3088"/>
      <c r="F36" s="3089"/>
      <c r="G36" s="960"/>
    </row>
    <row r="37" spans="1:7" ht="15.75">
      <c r="A37" s="960"/>
      <c r="B37" s="3065"/>
      <c r="C37" s="983">
        <v>2023</v>
      </c>
      <c r="D37" s="983">
        <v>2024</v>
      </c>
      <c r="E37" s="983">
        <v>2025</v>
      </c>
      <c r="F37" s="983">
        <v>2026</v>
      </c>
      <c r="G37" s="960"/>
    </row>
    <row r="38" spans="1:7" ht="16.5" thickBot="1">
      <c r="A38" s="960"/>
      <c r="B38" s="3066"/>
      <c r="C38" s="984" t="s">
        <v>22</v>
      </c>
      <c r="D38" s="984" t="s">
        <v>23</v>
      </c>
      <c r="E38" s="984" t="s">
        <v>23</v>
      </c>
      <c r="F38" s="984" t="s">
        <v>23</v>
      </c>
      <c r="G38" s="960"/>
    </row>
    <row r="39" spans="1:7" ht="16.5" thickBot="1">
      <c r="A39" s="960"/>
      <c r="B39" s="989" t="s">
        <v>607</v>
      </c>
      <c r="C39" s="990">
        <v>38370</v>
      </c>
      <c r="D39" s="990">
        <v>50870</v>
      </c>
      <c r="E39" s="990">
        <v>50870</v>
      </c>
      <c r="F39" s="990">
        <v>50870</v>
      </c>
      <c r="G39" s="960"/>
    </row>
    <row r="40" spans="1:7" ht="16.5" thickBot="1">
      <c r="A40" s="960"/>
      <c r="B40" s="991" t="s">
        <v>608</v>
      </c>
      <c r="C40" s="1016">
        <v>38370</v>
      </c>
      <c r="D40" s="1017">
        <v>50870</v>
      </c>
      <c r="E40" s="1017">
        <v>50870</v>
      </c>
      <c r="F40" s="1017">
        <v>50870</v>
      </c>
      <c r="G40" s="960"/>
    </row>
    <row r="41" spans="1:7" ht="16.5" thickBot="1">
      <c r="A41" s="960"/>
      <c r="B41" s="991" t="s">
        <v>609</v>
      </c>
      <c r="C41" s="993"/>
      <c r="D41" s="993"/>
      <c r="E41" s="993"/>
      <c r="F41" s="993"/>
      <c r="G41" s="960"/>
    </row>
    <row r="42" spans="1:7" ht="16.5" thickBot="1">
      <c r="A42" s="960"/>
      <c r="B42" s="989" t="s">
        <v>610</v>
      </c>
      <c r="C42" s="990">
        <v>6450</v>
      </c>
      <c r="D42" s="990">
        <v>8950</v>
      </c>
      <c r="E42" s="990">
        <v>8950</v>
      </c>
      <c r="F42" s="990">
        <v>8950</v>
      </c>
      <c r="G42" s="960"/>
    </row>
    <row r="43" spans="1:7" ht="16.5" thickBot="1">
      <c r="A43" s="960"/>
      <c r="B43" s="991" t="s">
        <v>608</v>
      </c>
      <c r="C43" s="1016">
        <v>6450</v>
      </c>
      <c r="D43" s="1011">
        <v>8950</v>
      </c>
      <c r="E43" s="1011">
        <v>8950</v>
      </c>
      <c r="F43" s="1011">
        <v>8950</v>
      </c>
      <c r="G43" s="960"/>
    </row>
    <row r="44" spans="1:7" ht="16.5" thickBot="1">
      <c r="A44" s="960"/>
      <c r="B44" s="991" t="s">
        <v>609</v>
      </c>
      <c r="C44" s="993"/>
      <c r="D44" s="990"/>
      <c r="E44" s="990"/>
      <c r="F44" s="990"/>
      <c r="G44" s="960"/>
    </row>
    <row r="45" spans="1:7" ht="16.5" thickBot="1">
      <c r="A45" s="960"/>
      <c r="B45" s="989" t="s">
        <v>611</v>
      </c>
      <c r="C45" s="990">
        <v>11700</v>
      </c>
      <c r="D45" s="990">
        <v>31700</v>
      </c>
      <c r="E45" s="990">
        <v>29700</v>
      </c>
      <c r="F45" s="990">
        <v>29700</v>
      </c>
      <c r="G45" s="960"/>
    </row>
    <row r="46" spans="1:7" ht="16.5" thickBot="1">
      <c r="A46" s="960"/>
      <c r="B46" s="991" t="s">
        <v>608</v>
      </c>
      <c r="C46" s="1017">
        <v>11700</v>
      </c>
      <c r="D46" s="1011">
        <v>31700</v>
      </c>
      <c r="E46" s="1011">
        <v>29700</v>
      </c>
      <c r="F46" s="1011">
        <v>29700</v>
      </c>
      <c r="G46" s="960"/>
    </row>
    <row r="47" spans="1:7" ht="16.5" thickBot="1">
      <c r="A47" s="960"/>
      <c r="B47" s="991" t="s">
        <v>609</v>
      </c>
      <c r="C47" s="993"/>
      <c r="D47" s="990"/>
      <c r="E47" s="990"/>
      <c r="F47" s="990"/>
      <c r="G47" s="960"/>
    </row>
    <row r="48" spans="1:7" ht="16.5" thickBot="1">
      <c r="A48" s="960"/>
      <c r="B48" s="989" t="s">
        <v>612</v>
      </c>
      <c r="C48" s="993"/>
      <c r="D48" s="990"/>
      <c r="E48" s="990"/>
      <c r="F48" s="990"/>
      <c r="G48" s="960"/>
    </row>
    <row r="49" spans="1:7" ht="16.5" thickBot="1">
      <c r="A49" s="960"/>
      <c r="B49" s="991" t="s">
        <v>608</v>
      </c>
      <c r="C49" s="993"/>
      <c r="D49" s="990"/>
      <c r="E49" s="990"/>
      <c r="F49" s="990"/>
      <c r="G49" s="960"/>
    </row>
    <row r="50" spans="1:7" ht="16.5" thickBot="1">
      <c r="A50" s="960"/>
      <c r="B50" s="991" t="s">
        <v>609</v>
      </c>
      <c r="C50" s="993"/>
      <c r="D50" s="990"/>
      <c r="E50" s="990"/>
      <c r="F50" s="990"/>
      <c r="G50" s="960"/>
    </row>
    <row r="51" spans="1:7" ht="16.5" thickBot="1">
      <c r="A51" s="960"/>
      <c r="B51" s="989" t="s">
        <v>613</v>
      </c>
      <c r="C51" s="993"/>
      <c r="D51" s="990"/>
      <c r="E51" s="990"/>
      <c r="F51" s="990"/>
      <c r="G51" s="960"/>
    </row>
    <row r="52" spans="1:7" ht="16.5" thickBot="1">
      <c r="A52" s="960"/>
      <c r="B52" s="991" t="s">
        <v>608</v>
      </c>
      <c r="C52" s="993"/>
      <c r="D52" s="990"/>
      <c r="E52" s="990"/>
      <c r="F52" s="990"/>
      <c r="G52" s="960"/>
    </row>
    <row r="53" spans="1:7" ht="16.5" thickBot="1">
      <c r="A53" s="960"/>
      <c r="B53" s="991" t="s">
        <v>609</v>
      </c>
      <c r="C53" s="993"/>
      <c r="D53" s="990"/>
      <c r="E53" s="990"/>
      <c r="F53" s="990"/>
      <c r="G53" s="960"/>
    </row>
    <row r="54" spans="1:7" ht="16.5" thickBot="1">
      <c r="A54" s="960"/>
      <c r="B54" s="989" t="s">
        <v>614</v>
      </c>
      <c r="C54" s="993"/>
      <c r="D54" s="990"/>
      <c r="E54" s="990"/>
      <c r="F54" s="990"/>
      <c r="G54" s="960"/>
    </row>
    <row r="55" spans="1:7" ht="16.5" thickBot="1">
      <c r="A55" s="960"/>
      <c r="B55" s="991" t="s">
        <v>608</v>
      </c>
      <c r="C55" s="993"/>
      <c r="D55" s="990"/>
      <c r="E55" s="990"/>
      <c r="F55" s="990"/>
      <c r="G55" s="960"/>
    </row>
    <row r="56" spans="1:7" ht="16.5" thickBot="1">
      <c r="A56" s="960"/>
      <c r="B56" s="991" t="s">
        <v>609</v>
      </c>
      <c r="C56" s="993"/>
      <c r="D56" s="990"/>
      <c r="E56" s="990"/>
      <c r="F56" s="990"/>
      <c r="G56" s="960"/>
    </row>
    <row r="57" spans="1:7" ht="16.5" thickBot="1">
      <c r="A57" s="960"/>
      <c r="B57" s="989" t="s">
        <v>615</v>
      </c>
      <c r="C57" s="993"/>
      <c r="D57" s="990"/>
      <c r="E57" s="990"/>
      <c r="F57" s="990"/>
      <c r="G57" s="960"/>
    </row>
    <row r="58" spans="1:7" ht="16.5" thickBot="1">
      <c r="A58" s="960"/>
      <c r="B58" s="991" t="s">
        <v>608</v>
      </c>
      <c r="C58" s="993"/>
      <c r="D58" s="83"/>
      <c r="E58" s="83"/>
      <c r="F58" s="83"/>
      <c r="G58" s="960"/>
    </row>
    <row r="59" spans="1:7" ht="16.5" thickBot="1">
      <c r="A59" s="960"/>
      <c r="B59" s="991" t="s">
        <v>609</v>
      </c>
      <c r="C59" s="993"/>
      <c r="D59" s="84"/>
      <c r="E59" s="83"/>
      <c r="F59" s="83"/>
      <c r="G59" s="960"/>
    </row>
    <row r="60" spans="1:7" ht="16.5" thickBot="1">
      <c r="A60" s="960"/>
      <c r="B60" s="995" t="s">
        <v>616</v>
      </c>
      <c r="C60" s="993">
        <f>C57+C54+C51+C48+C45+C42+C39</f>
        <v>56520</v>
      </c>
      <c r="D60" s="996">
        <f t="shared" ref="D60:E60" si="3">D57+D54+D51+D48+D45+D42+D39</f>
        <v>91520</v>
      </c>
      <c r="E60" s="993">
        <f t="shared" si="3"/>
        <v>89520</v>
      </c>
      <c r="F60" s="993">
        <f>F57+F54+F51+F48+F45+F42+F39</f>
        <v>89520</v>
      </c>
      <c r="G60" s="960"/>
    </row>
    <row r="61" spans="1:7" ht="16.5" thickBot="1">
      <c r="A61" s="960"/>
      <c r="B61" s="997" t="s">
        <v>617</v>
      </c>
      <c r="C61" s="998">
        <f>IF(C60-C31=0,0,"Error")</f>
        <v>0</v>
      </c>
      <c r="D61" s="998">
        <f>IF(D60-D31=0,0,"Error")</f>
        <v>0</v>
      </c>
      <c r="E61" s="998">
        <f>IF(E60-E31=0,0,"Error")</f>
        <v>0</v>
      </c>
      <c r="F61" s="998">
        <f>IF(F60-F31=0,0,"Error")</f>
        <v>0</v>
      </c>
      <c r="G61" s="960"/>
    </row>
    <row r="62" spans="1:7" ht="16.5" thickBot="1">
      <c r="A62" s="960"/>
      <c r="B62" s="3076" t="s">
        <v>618</v>
      </c>
      <c r="C62" s="3077"/>
      <c r="D62" s="3077"/>
      <c r="E62" s="3077"/>
      <c r="F62" s="3078"/>
      <c r="G62" s="960"/>
    </row>
    <row r="63" spans="1:7" ht="16.5" thickBot="1">
      <c r="A63" s="960"/>
      <c r="B63" s="3076" t="s">
        <v>619</v>
      </c>
      <c r="C63" s="3077"/>
      <c r="D63" s="3077"/>
      <c r="E63" s="3077"/>
      <c r="F63" s="3078"/>
      <c r="G63" s="960"/>
    </row>
    <row r="64" spans="1:7" ht="16.5" thickBot="1">
      <c r="A64" s="960"/>
      <c r="B64" s="999" t="s">
        <v>620</v>
      </c>
      <c r="C64" s="3090"/>
      <c r="D64" s="3091"/>
      <c r="E64" s="3092"/>
      <c r="F64" s="3093"/>
      <c r="G64" s="960"/>
    </row>
    <row r="65" spans="1:7" ht="32.25" thickBot="1">
      <c r="A65" s="960"/>
      <c r="B65" s="980" t="s">
        <v>622</v>
      </c>
      <c r="C65" s="1000"/>
      <c r="D65" s="1001" t="s">
        <v>624</v>
      </c>
      <c r="E65" s="3094"/>
      <c r="F65" s="3095"/>
      <c r="G65" s="960"/>
    </row>
    <row r="66" spans="1:7" ht="16.5" thickBot="1">
      <c r="A66" s="960"/>
      <c r="B66" s="1002"/>
      <c r="C66" s="3073"/>
      <c r="D66" s="3074"/>
      <c r="E66" s="3074"/>
      <c r="F66" s="3075"/>
      <c r="G66" s="960"/>
    </row>
    <row r="67" spans="1:7" ht="16.5" thickBot="1">
      <c r="A67" s="960"/>
      <c r="B67" s="982" t="s">
        <v>599</v>
      </c>
      <c r="C67" s="3096" t="s">
        <v>1259</v>
      </c>
      <c r="D67" s="3097"/>
      <c r="E67" s="3097"/>
      <c r="F67" s="3098"/>
      <c r="G67" s="960"/>
    </row>
    <row r="68" spans="1:7" ht="16.5" thickBot="1">
      <c r="A68" s="960"/>
      <c r="B68" s="982" t="s">
        <v>21</v>
      </c>
      <c r="C68" s="3073" t="s">
        <v>161</v>
      </c>
      <c r="D68" s="3074"/>
      <c r="E68" s="3074"/>
      <c r="F68" s="3075"/>
      <c r="G68" s="960"/>
    </row>
    <row r="69" spans="1:7" ht="15.75">
      <c r="A69" s="960"/>
      <c r="B69" s="3065"/>
      <c r="C69" s="983">
        <v>2023</v>
      </c>
      <c r="D69" s="983">
        <v>2024</v>
      </c>
      <c r="E69" s="983">
        <v>2025</v>
      </c>
      <c r="F69" s="983">
        <v>2026</v>
      </c>
      <c r="G69" s="960"/>
    </row>
    <row r="70" spans="1:7" ht="16.5" thickBot="1">
      <c r="A70" s="960"/>
      <c r="B70" s="3066"/>
      <c r="C70" s="984" t="s">
        <v>22</v>
      </c>
      <c r="D70" s="984" t="s">
        <v>23</v>
      </c>
      <c r="E70" s="984" t="s">
        <v>23</v>
      </c>
      <c r="F70" s="984" t="s">
        <v>23</v>
      </c>
      <c r="G70" s="960"/>
    </row>
    <row r="71" spans="1:7" ht="16.5" thickBot="1">
      <c r="A71" s="960"/>
      <c r="B71" s="982" t="s">
        <v>33</v>
      </c>
      <c r="C71" s="1013"/>
      <c r="D71" s="1014">
        <v>32</v>
      </c>
      <c r="E71" s="1014">
        <v>32</v>
      </c>
      <c r="F71" s="1014">
        <v>7</v>
      </c>
      <c r="G71" s="960"/>
    </row>
    <row r="72" spans="1:7" ht="16.5" thickBot="1">
      <c r="A72" s="960"/>
      <c r="B72" s="982" t="s">
        <v>602</v>
      </c>
      <c r="C72" s="1015">
        <f>C90</f>
        <v>1000</v>
      </c>
      <c r="D72" s="1015">
        <f>D90</f>
        <v>65000</v>
      </c>
      <c r="E72" s="1015">
        <f t="shared" ref="E72:F72" si="4">E90</f>
        <v>45000</v>
      </c>
      <c r="F72" s="1015">
        <f t="shared" si="4"/>
        <v>21000</v>
      </c>
      <c r="G72" s="960"/>
    </row>
    <row r="73" spans="1:7" ht="16.5" thickBot="1">
      <c r="A73" s="960"/>
      <c r="B73" s="982" t="s">
        <v>603</v>
      </c>
      <c r="C73" s="987"/>
      <c r="D73" s="987"/>
      <c r="E73" s="987"/>
      <c r="F73" s="987"/>
      <c r="G73" s="960"/>
    </row>
    <row r="74" spans="1:7" ht="16.5" thickBot="1">
      <c r="A74" s="960"/>
      <c r="B74" s="982" t="s">
        <v>604</v>
      </c>
      <c r="C74" s="965" t="s">
        <v>627</v>
      </c>
      <c r="D74" s="988" t="e">
        <f>D71/C71-1</f>
        <v>#DIV/0!</v>
      </c>
      <c r="E74" s="988">
        <f t="shared" ref="E74:F76" si="5">E71/D71-1</f>
        <v>0</v>
      </c>
      <c r="F74" s="988">
        <f t="shared" si="5"/>
        <v>-0.78125</v>
      </c>
      <c r="G74" s="960"/>
    </row>
    <row r="75" spans="1:7" ht="16.5" thickBot="1">
      <c r="A75" s="960"/>
      <c r="B75" s="982" t="s">
        <v>605</v>
      </c>
      <c r="C75" s="965" t="s">
        <v>627</v>
      </c>
      <c r="D75" s="988">
        <f>D72/C72-1</f>
        <v>64</v>
      </c>
      <c r="E75" s="988">
        <f t="shared" si="5"/>
        <v>-0.30769230769230771</v>
      </c>
      <c r="F75" s="988">
        <f t="shared" si="5"/>
        <v>-0.53333333333333333</v>
      </c>
      <c r="G75" s="960"/>
    </row>
    <row r="76" spans="1:7" ht="16.5" thickBot="1">
      <c r="A76" s="960"/>
      <c r="B76" s="982" t="s">
        <v>47</v>
      </c>
      <c r="C76" s="965" t="s">
        <v>627</v>
      </c>
      <c r="D76" s="988" t="e">
        <f>D73/C73-1</f>
        <v>#DIV/0!</v>
      </c>
      <c r="E76" s="988" t="e">
        <f t="shared" si="5"/>
        <v>#DIV/0!</v>
      </c>
      <c r="F76" s="988" t="e">
        <f t="shared" si="5"/>
        <v>#DIV/0!</v>
      </c>
      <c r="G76" s="960"/>
    </row>
    <row r="77" spans="1:7" ht="16.5" thickBot="1">
      <c r="A77" s="960"/>
      <c r="B77" s="3087" t="s">
        <v>688</v>
      </c>
      <c r="C77" s="3088"/>
      <c r="D77" s="3088"/>
      <c r="E77" s="3088"/>
      <c r="F77" s="3089"/>
      <c r="G77" s="960"/>
    </row>
    <row r="78" spans="1:7" ht="15.75">
      <c r="A78" s="960"/>
      <c r="B78" s="3065"/>
      <c r="C78" s="983">
        <v>2023</v>
      </c>
      <c r="D78" s="983">
        <v>2024</v>
      </c>
      <c r="E78" s="983">
        <v>2025</v>
      </c>
      <c r="F78" s="983">
        <v>2026</v>
      </c>
      <c r="G78" s="960"/>
    </row>
    <row r="79" spans="1:7" ht="16.5" thickBot="1">
      <c r="A79" s="960"/>
      <c r="B79" s="3066"/>
      <c r="C79" s="984" t="s">
        <v>22</v>
      </c>
      <c r="D79" s="984" t="s">
        <v>23</v>
      </c>
      <c r="E79" s="984" t="s">
        <v>23</v>
      </c>
      <c r="F79" s="984" t="s">
        <v>23</v>
      </c>
      <c r="G79" s="960"/>
    </row>
    <row r="80" spans="1:7" ht="16.5" thickBot="1">
      <c r="A80" s="960"/>
      <c r="B80" s="989" t="s">
        <v>629</v>
      </c>
      <c r="C80" s="990"/>
      <c r="D80" s="990"/>
      <c r="E80" s="990"/>
      <c r="F80" s="990"/>
      <c r="G80" s="960"/>
    </row>
    <row r="81" spans="1:7" ht="16.5" thickBot="1">
      <c r="A81" s="960"/>
      <c r="B81" s="991" t="s">
        <v>608</v>
      </c>
      <c r="C81" s="990"/>
      <c r="D81" s="990"/>
      <c r="E81" s="990"/>
      <c r="F81" s="990"/>
      <c r="G81" s="960"/>
    </row>
    <row r="82" spans="1:7" ht="16.5" thickBot="1">
      <c r="A82" s="960"/>
      <c r="B82" s="991" t="s">
        <v>630</v>
      </c>
      <c r="C82" s="993"/>
      <c r="D82" s="994"/>
      <c r="E82" s="994"/>
      <c r="F82" s="994"/>
      <c r="G82" s="960"/>
    </row>
    <row r="83" spans="1:7" ht="16.5" thickBot="1">
      <c r="A83" s="960"/>
      <c r="B83" s="991" t="s">
        <v>631</v>
      </c>
      <c r="C83" s="990"/>
      <c r="D83" s="990"/>
      <c r="E83" s="990"/>
      <c r="F83" s="990"/>
      <c r="G83" s="960"/>
    </row>
    <row r="84" spans="1:7" ht="16.5" thickBot="1">
      <c r="A84" s="960"/>
      <c r="B84" s="991" t="s">
        <v>632</v>
      </c>
      <c r="C84" s="993"/>
      <c r="D84" s="994"/>
      <c r="E84" s="994"/>
      <c r="F84" s="994"/>
      <c r="G84" s="960"/>
    </row>
    <row r="85" spans="1:7" ht="16.5" thickBot="1">
      <c r="A85" s="960"/>
      <c r="B85" s="989" t="s">
        <v>633</v>
      </c>
      <c r="C85" s="993">
        <f>C86+C87+C88+C89</f>
        <v>1000</v>
      </c>
      <c r="D85" s="993">
        <f>D86+D87+D88+D89</f>
        <v>65000</v>
      </c>
      <c r="E85" s="993">
        <f>E86+E87+E88+E89</f>
        <v>45000</v>
      </c>
      <c r="F85" s="993">
        <f>F86+F87+F88+F89</f>
        <v>21000</v>
      </c>
      <c r="G85" s="960"/>
    </row>
    <row r="86" spans="1:7" ht="16.5" thickBot="1">
      <c r="A86" s="960"/>
      <c r="B86" s="991" t="s">
        <v>608</v>
      </c>
      <c r="C86" s="992"/>
      <c r="D86" s="1012">
        <v>5000</v>
      </c>
      <c r="E86" s="1012">
        <v>5000</v>
      </c>
      <c r="F86" s="1012">
        <v>1000</v>
      </c>
      <c r="G86" s="960"/>
    </row>
    <row r="87" spans="1:7" ht="16.5" thickBot="1">
      <c r="A87" s="960"/>
      <c r="B87" s="991" t="s">
        <v>630</v>
      </c>
      <c r="C87" s="993"/>
      <c r="D87" s="994"/>
      <c r="E87" s="994"/>
      <c r="F87" s="994"/>
      <c r="G87" s="960"/>
    </row>
    <row r="88" spans="1:7" ht="16.5" thickBot="1">
      <c r="A88" s="960"/>
      <c r="B88" s="991" t="s">
        <v>631</v>
      </c>
      <c r="C88" s="990"/>
      <c r="D88" s="990"/>
      <c r="E88" s="990"/>
      <c r="F88" s="990"/>
      <c r="G88" s="960"/>
    </row>
    <row r="89" spans="1:7" ht="16.5" thickBot="1">
      <c r="A89" s="960"/>
      <c r="B89" s="991" t="s">
        <v>632</v>
      </c>
      <c r="C89" s="993">
        <v>1000</v>
      </c>
      <c r="D89" s="1012">
        <v>60000</v>
      </c>
      <c r="E89" s="1012">
        <v>40000</v>
      </c>
      <c r="F89" s="1012">
        <v>20000</v>
      </c>
      <c r="G89" s="960"/>
    </row>
    <row r="90" spans="1:7" ht="16.5" thickBot="1">
      <c r="A90" s="960"/>
      <c r="B90" s="995" t="s">
        <v>616</v>
      </c>
      <c r="C90" s="993">
        <f>C80+C85</f>
        <v>1000</v>
      </c>
      <c r="D90" s="993">
        <f>D80+D85</f>
        <v>65000</v>
      </c>
      <c r="E90" s="993">
        <f t="shared" ref="E90:F90" si="6">E80+E85</f>
        <v>45000</v>
      </c>
      <c r="F90" s="993">
        <f t="shared" si="6"/>
        <v>21000</v>
      </c>
      <c r="G90" s="960"/>
    </row>
    <row r="91" spans="1:7" ht="16.5" thickBot="1">
      <c r="A91" s="960"/>
      <c r="B91" s="1003"/>
      <c r="C91" s="3090"/>
      <c r="D91" s="3092"/>
      <c r="E91" s="3092"/>
      <c r="F91" s="3093"/>
      <c r="G91" s="960"/>
    </row>
    <row r="92" spans="1:7" ht="32.25" thickBot="1">
      <c r="A92" s="960"/>
      <c r="B92" s="1004" t="s">
        <v>634</v>
      </c>
      <c r="C92" s="1005">
        <f>C72+C31</f>
        <v>57520</v>
      </c>
      <c r="D92" s="1005">
        <f>D72+D31</f>
        <v>156520</v>
      </c>
      <c r="E92" s="1005">
        <f>E72+E31</f>
        <v>134520</v>
      </c>
      <c r="F92" s="1005">
        <f>F72+F31</f>
        <v>110520</v>
      </c>
      <c r="G92" s="960"/>
    </row>
    <row r="93" spans="1:7" ht="32.25" thickBot="1">
      <c r="A93" s="960"/>
      <c r="B93" s="1006" t="s">
        <v>635</v>
      </c>
      <c r="C93" s="1007">
        <f>+C94+C97+C100+C120</f>
        <v>57520</v>
      </c>
      <c r="D93" s="1007">
        <f t="shared" ref="D93:F93" si="7">+D94+D97+D100+D120</f>
        <v>156520</v>
      </c>
      <c r="E93" s="1007">
        <f t="shared" si="7"/>
        <v>134520</v>
      </c>
      <c r="F93" s="1007">
        <f t="shared" si="7"/>
        <v>110520</v>
      </c>
      <c r="G93" s="1008"/>
    </row>
    <row r="94" spans="1:7" ht="16.5" thickBot="1">
      <c r="A94" s="960"/>
      <c r="B94" s="989" t="s">
        <v>607</v>
      </c>
      <c r="C94" s="1009">
        <f>C95+C96</f>
        <v>38370</v>
      </c>
      <c r="D94" s="1010">
        <f t="shared" ref="D94:F94" si="8">D95+D96</f>
        <v>50870</v>
      </c>
      <c r="E94" s="1010">
        <f>E95+E96</f>
        <v>50870</v>
      </c>
      <c r="F94" s="1010">
        <f t="shared" si="8"/>
        <v>50870</v>
      </c>
      <c r="G94" s="1008"/>
    </row>
    <row r="95" spans="1:7" ht="16.5" thickBot="1">
      <c r="A95" s="960"/>
      <c r="B95" s="991" t="s">
        <v>608</v>
      </c>
      <c r="C95" s="993">
        <f t="shared" ref="C95:F96" si="9">C40</f>
        <v>38370</v>
      </c>
      <c r="D95" s="993">
        <f t="shared" si="9"/>
        <v>50870</v>
      </c>
      <c r="E95" s="993">
        <f t="shared" si="9"/>
        <v>50870</v>
      </c>
      <c r="F95" s="993">
        <f t="shared" si="9"/>
        <v>50870</v>
      </c>
      <c r="G95" s="960"/>
    </row>
    <row r="96" spans="1:7" ht="16.5" thickBot="1">
      <c r="A96" s="960"/>
      <c r="B96" s="991" t="s">
        <v>636</v>
      </c>
      <c r="C96" s="993">
        <f t="shared" si="9"/>
        <v>0</v>
      </c>
      <c r="D96" s="993">
        <f t="shared" si="9"/>
        <v>0</v>
      </c>
      <c r="E96" s="993">
        <f t="shared" si="9"/>
        <v>0</v>
      </c>
      <c r="F96" s="993">
        <f t="shared" si="9"/>
        <v>0</v>
      </c>
      <c r="G96" s="960"/>
    </row>
    <row r="97" spans="1:7" ht="16.5" thickBot="1">
      <c r="A97" s="960"/>
      <c r="B97" s="989" t="s">
        <v>610</v>
      </c>
      <c r="C97" s="1009">
        <f>C98+C99</f>
        <v>6450</v>
      </c>
      <c r="D97" s="1009">
        <f t="shared" ref="D97:F97" si="10">D98+D99</f>
        <v>8950</v>
      </c>
      <c r="E97" s="1009">
        <f t="shared" si="10"/>
        <v>8950</v>
      </c>
      <c r="F97" s="1009">
        <f t="shared" si="10"/>
        <v>8950</v>
      </c>
      <c r="G97" s="1008"/>
    </row>
    <row r="98" spans="1:7" ht="16.5" thickBot="1">
      <c r="A98" s="960"/>
      <c r="B98" s="991" t="s">
        <v>608</v>
      </c>
      <c r="C98" s="990">
        <f>C43</f>
        <v>6450</v>
      </c>
      <c r="D98" s="990">
        <f>D43</f>
        <v>8950</v>
      </c>
      <c r="E98" s="990">
        <f>E43</f>
        <v>8950</v>
      </c>
      <c r="F98" s="990">
        <f>F43</f>
        <v>8950</v>
      </c>
      <c r="G98" s="960"/>
    </row>
    <row r="99" spans="1:7" ht="16.5" thickBot="1">
      <c r="A99" s="960"/>
      <c r="B99" s="991" t="s">
        <v>636</v>
      </c>
      <c r="C99" s="993"/>
      <c r="D99" s="993"/>
      <c r="E99" s="993"/>
      <c r="F99" s="993"/>
      <c r="G99" s="960"/>
    </row>
    <row r="100" spans="1:7" ht="16.5" thickBot="1">
      <c r="A100" s="960"/>
      <c r="B100" s="989" t="s">
        <v>611</v>
      </c>
      <c r="C100" s="1009">
        <f>C101+C102</f>
        <v>11700</v>
      </c>
      <c r="D100" s="1009">
        <f t="shared" ref="D100:F100" si="11">D101+D102</f>
        <v>31700</v>
      </c>
      <c r="E100" s="1009">
        <f t="shared" si="11"/>
        <v>29700</v>
      </c>
      <c r="F100" s="1009">
        <f t="shared" si="11"/>
        <v>29700</v>
      </c>
      <c r="G100" s="960"/>
    </row>
    <row r="101" spans="1:7" ht="16.5" thickBot="1">
      <c r="A101" s="960"/>
      <c r="B101" s="991" t="s">
        <v>608</v>
      </c>
      <c r="C101" s="992">
        <f>C46</f>
        <v>11700</v>
      </c>
      <c r="D101" s="992">
        <f>D46</f>
        <v>31700</v>
      </c>
      <c r="E101" s="992">
        <f>E46</f>
        <v>29700</v>
      </c>
      <c r="F101" s="992">
        <f>F46</f>
        <v>29700</v>
      </c>
      <c r="G101" s="960"/>
    </row>
    <row r="102" spans="1:7" ht="16.5" thickBot="1">
      <c r="A102" s="960"/>
      <c r="B102" s="991" t="s">
        <v>636</v>
      </c>
      <c r="C102" s="993"/>
      <c r="D102" s="993"/>
      <c r="E102" s="993"/>
      <c r="F102" s="993"/>
      <c r="G102" s="960"/>
    </row>
    <row r="103" spans="1:7" ht="16.5" thickBot="1">
      <c r="A103" s="960"/>
      <c r="B103" s="989" t="s">
        <v>612</v>
      </c>
      <c r="C103" s="1009">
        <f>C104+C105</f>
        <v>0</v>
      </c>
      <c r="D103" s="1009">
        <f t="shared" ref="D103:F103" si="12">D104+D105</f>
        <v>0</v>
      </c>
      <c r="E103" s="1009">
        <f t="shared" si="12"/>
        <v>0</v>
      </c>
      <c r="F103" s="1009">
        <f t="shared" si="12"/>
        <v>0</v>
      </c>
      <c r="G103" s="960"/>
    </row>
    <row r="104" spans="1:7" ht="16.5" thickBot="1">
      <c r="A104" s="960"/>
      <c r="B104" s="991" t="s">
        <v>608</v>
      </c>
      <c r="C104" s="990">
        <f t="shared" ref="C104:F105" si="13">C49</f>
        <v>0</v>
      </c>
      <c r="D104" s="990">
        <f t="shared" si="13"/>
        <v>0</v>
      </c>
      <c r="E104" s="990">
        <f t="shared" si="13"/>
        <v>0</v>
      </c>
      <c r="F104" s="990">
        <f t="shared" si="13"/>
        <v>0</v>
      </c>
      <c r="G104" s="960"/>
    </row>
    <row r="105" spans="1:7" ht="16.5" thickBot="1">
      <c r="A105" s="960"/>
      <c r="B105" s="991" t="s">
        <v>636</v>
      </c>
      <c r="C105" s="990">
        <f t="shared" si="13"/>
        <v>0</v>
      </c>
      <c r="D105" s="990">
        <f t="shared" si="13"/>
        <v>0</v>
      </c>
      <c r="E105" s="990">
        <f t="shared" si="13"/>
        <v>0</v>
      </c>
      <c r="F105" s="990">
        <f t="shared" si="13"/>
        <v>0</v>
      </c>
      <c r="G105" s="960"/>
    </row>
    <row r="106" spans="1:7" ht="16.5" thickBot="1">
      <c r="A106" s="960"/>
      <c r="B106" s="989" t="s">
        <v>613</v>
      </c>
      <c r="C106" s="1009">
        <f>C107+C108</f>
        <v>0</v>
      </c>
      <c r="D106" s="1009">
        <f t="shared" ref="D106:F106" si="14">D107+D108</f>
        <v>0</v>
      </c>
      <c r="E106" s="1009">
        <f t="shared" si="14"/>
        <v>0</v>
      </c>
      <c r="F106" s="1009">
        <f t="shared" si="14"/>
        <v>0</v>
      </c>
      <c r="G106" s="960"/>
    </row>
    <row r="107" spans="1:7" ht="16.5" thickBot="1">
      <c r="A107" s="960"/>
      <c r="B107" s="991" t="s">
        <v>608</v>
      </c>
      <c r="C107" s="990">
        <f>C52</f>
        <v>0</v>
      </c>
      <c r="D107" s="990">
        <f>D52</f>
        <v>0</v>
      </c>
      <c r="E107" s="990">
        <f t="shared" ref="E107:F107" si="15">E52</f>
        <v>0</v>
      </c>
      <c r="F107" s="990">
        <f t="shared" si="15"/>
        <v>0</v>
      </c>
      <c r="G107" s="960"/>
    </row>
    <row r="108" spans="1:7" ht="16.5" thickBot="1">
      <c r="A108" s="960"/>
      <c r="B108" s="991" t="s">
        <v>636</v>
      </c>
      <c r="C108" s="990">
        <f t="shared" ref="C108:F114" si="16">C53</f>
        <v>0</v>
      </c>
      <c r="D108" s="990">
        <f t="shared" si="16"/>
        <v>0</v>
      </c>
      <c r="E108" s="990">
        <f t="shared" si="16"/>
        <v>0</v>
      </c>
      <c r="F108" s="990">
        <f t="shared" si="16"/>
        <v>0</v>
      </c>
      <c r="G108" s="960"/>
    </row>
    <row r="109" spans="1:7" ht="16.5" thickBot="1">
      <c r="A109" s="960"/>
      <c r="B109" s="989" t="s">
        <v>614</v>
      </c>
      <c r="C109" s="990">
        <f t="shared" si="16"/>
        <v>0</v>
      </c>
      <c r="D109" s="990">
        <f t="shared" si="16"/>
        <v>0</v>
      </c>
      <c r="E109" s="990">
        <f t="shared" si="16"/>
        <v>0</v>
      </c>
      <c r="F109" s="990">
        <f t="shared" si="16"/>
        <v>0</v>
      </c>
      <c r="G109" s="960"/>
    </row>
    <row r="110" spans="1:7" ht="16.5" thickBot="1">
      <c r="A110" s="960"/>
      <c r="B110" s="991" t="s">
        <v>608</v>
      </c>
      <c r="C110" s="990">
        <f t="shared" si="16"/>
        <v>0</v>
      </c>
      <c r="D110" s="990">
        <f t="shared" si="16"/>
        <v>0</v>
      </c>
      <c r="E110" s="990">
        <f t="shared" si="16"/>
        <v>0</v>
      </c>
      <c r="F110" s="990">
        <f t="shared" si="16"/>
        <v>0</v>
      </c>
      <c r="G110" s="960"/>
    </row>
    <row r="111" spans="1:7" ht="16.5" thickBot="1">
      <c r="A111" s="960"/>
      <c r="B111" s="991" t="s">
        <v>636</v>
      </c>
      <c r="C111" s="990">
        <f t="shared" si="16"/>
        <v>0</v>
      </c>
      <c r="D111" s="990">
        <f t="shared" si="16"/>
        <v>0</v>
      </c>
      <c r="E111" s="990">
        <f t="shared" si="16"/>
        <v>0</v>
      </c>
      <c r="F111" s="990">
        <f t="shared" si="16"/>
        <v>0</v>
      </c>
      <c r="G111" s="960"/>
    </row>
    <row r="112" spans="1:7" ht="16.5" thickBot="1">
      <c r="A112" s="960"/>
      <c r="B112" s="989" t="s">
        <v>615</v>
      </c>
      <c r="C112" s="990">
        <f t="shared" si="16"/>
        <v>0</v>
      </c>
      <c r="D112" s="990">
        <f t="shared" si="16"/>
        <v>0</v>
      </c>
      <c r="E112" s="990">
        <f t="shared" si="16"/>
        <v>0</v>
      </c>
      <c r="F112" s="990">
        <f t="shared" si="16"/>
        <v>0</v>
      </c>
      <c r="G112" s="960"/>
    </row>
    <row r="113" spans="1:7" ht="16.5" thickBot="1">
      <c r="A113" s="960"/>
      <c r="B113" s="991" t="s">
        <v>608</v>
      </c>
      <c r="C113" s="990">
        <f t="shared" si="16"/>
        <v>0</v>
      </c>
      <c r="D113" s="990">
        <f t="shared" si="16"/>
        <v>0</v>
      </c>
      <c r="E113" s="990">
        <f t="shared" si="16"/>
        <v>0</v>
      </c>
      <c r="F113" s="990">
        <f t="shared" si="16"/>
        <v>0</v>
      </c>
      <c r="G113" s="960"/>
    </row>
    <row r="114" spans="1:7" ht="16.5" thickBot="1">
      <c r="A114" s="960"/>
      <c r="B114" s="991" t="s">
        <v>636</v>
      </c>
      <c r="C114" s="990">
        <f t="shared" si="16"/>
        <v>0</v>
      </c>
      <c r="D114" s="990">
        <f t="shared" si="16"/>
        <v>0</v>
      </c>
      <c r="E114" s="990">
        <f t="shared" si="16"/>
        <v>0</v>
      </c>
      <c r="F114" s="990">
        <f t="shared" si="16"/>
        <v>0</v>
      </c>
      <c r="G114" s="960"/>
    </row>
    <row r="115" spans="1:7" ht="16.5" thickBot="1">
      <c r="A115" s="960"/>
      <c r="B115" s="989" t="s">
        <v>637</v>
      </c>
      <c r="C115" s="990">
        <f>C80</f>
        <v>0</v>
      </c>
      <c r="D115" s="990">
        <f t="shared" ref="D115:F115" si="17">D80</f>
        <v>0</v>
      </c>
      <c r="E115" s="990">
        <f t="shared" si="17"/>
        <v>0</v>
      </c>
      <c r="F115" s="990">
        <f t="shared" si="17"/>
        <v>0</v>
      </c>
      <c r="G115" s="960"/>
    </row>
    <row r="116" spans="1:7" ht="16.5" thickBot="1">
      <c r="A116" s="960"/>
      <c r="B116" s="991" t="s">
        <v>608</v>
      </c>
      <c r="C116" s="990"/>
      <c r="D116" s="990"/>
      <c r="E116" s="990"/>
      <c r="F116" s="990"/>
      <c r="G116" s="960"/>
    </row>
    <row r="117" spans="1:7" ht="16.5" thickBot="1">
      <c r="A117" s="960"/>
      <c r="B117" s="991" t="s">
        <v>630</v>
      </c>
      <c r="C117" s="993"/>
      <c r="D117" s="994"/>
      <c r="E117" s="994"/>
      <c r="F117" s="994"/>
      <c r="G117" s="960"/>
    </row>
    <row r="118" spans="1:7" ht="16.5" thickBot="1">
      <c r="A118" s="960"/>
      <c r="B118" s="991" t="s">
        <v>631</v>
      </c>
      <c r="C118" s="990"/>
      <c r="D118" s="990"/>
      <c r="E118" s="990"/>
      <c r="F118" s="990"/>
      <c r="G118" s="960"/>
    </row>
    <row r="119" spans="1:7" ht="16.5" thickBot="1">
      <c r="A119" s="960"/>
      <c r="B119" s="991" t="s">
        <v>632</v>
      </c>
      <c r="C119" s="993"/>
      <c r="D119" s="994"/>
      <c r="E119" s="994"/>
      <c r="F119" s="994"/>
      <c r="G119" s="960"/>
    </row>
    <row r="120" spans="1:7" ht="16.5" thickBot="1">
      <c r="A120" s="960"/>
      <c r="B120" s="989" t="s">
        <v>638</v>
      </c>
      <c r="C120" s="990">
        <f>C121+C122+C123+C124</f>
        <v>1000</v>
      </c>
      <c r="D120" s="990">
        <f>D121+D122+D123+D124</f>
        <v>65000</v>
      </c>
      <c r="E120" s="990">
        <f>E121+E122+E123+E124</f>
        <v>45000</v>
      </c>
      <c r="F120" s="990">
        <f>F121+F122+F123+F124</f>
        <v>21000</v>
      </c>
      <c r="G120" s="960"/>
    </row>
    <row r="121" spans="1:7" ht="16.5" thickBot="1">
      <c r="A121" s="960"/>
      <c r="B121" s="991" t="s">
        <v>608</v>
      </c>
      <c r="C121" s="990"/>
      <c r="D121" s="990">
        <v>5000</v>
      </c>
      <c r="E121" s="990">
        <v>5000</v>
      </c>
      <c r="F121" s="990">
        <v>1000</v>
      </c>
      <c r="G121" s="960"/>
    </row>
    <row r="122" spans="1:7" ht="16.5" thickBot="1">
      <c r="A122" s="960"/>
      <c r="B122" s="991" t="s">
        <v>630</v>
      </c>
      <c r="C122" s="993"/>
      <c r="D122" s="994"/>
      <c r="E122" s="994"/>
      <c r="F122" s="994"/>
      <c r="G122" s="960"/>
    </row>
    <row r="123" spans="1:7" ht="16.5" thickBot="1">
      <c r="A123" s="960"/>
      <c r="B123" s="991" t="s">
        <v>631</v>
      </c>
      <c r="C123" s="990"/>
      <c r="D123" s="990"/>
      <c r="E123" s="990"/>
      <c r="F123" s="990"/>
      <c r="G123" s="960"/>
    </row>
    <row r="124" spans="1:7" ht="16.5" thickBot="1">
      <c r="A124" s="960"/>
      <c r="B124" s="991" t="s">
        <v>632</v>
      </c>
      <c r="C124" s="993">
        <v>1000</v>
      </c>
      <c r="D124" s="1012">
        <v>60000</v>
      </c>
      <c r="E124" s="1012">
        <v>40000</v>
      </c>
      <c r="F124" s="1012">
        <v>20000</v>
      </c>
      <c r="G124" s="960"/>
    </row>
    <row r="125" spans="1:7" ht="16.5" thickBot="1">
      <c r="A125" s="960"/>
      <c r="B125" s="997" t="s">
        <v>617</v>
      </c>
      <c r="C125" s="998">
        <f>IF(C93-C92=0,0,"Error")</f>
        <v>0</v>
      </c>
      <c r="D125" s="998">
        <f>IF(D93-D92=0,0,"Error")</f>
        <v>0</v>
      </c>
      <c r="E125" s="998">
        <f>IF(E93-E92=0,0,"Error")</f>
        <v>0</v>
      </c>
      <c r="F125" s="998">
        <f>IF(F93-F92=0,0,"Error")</f>
        <v>0</v>
      </c>
      <c r="G125" s="960"/>
    </row>
  </sheetData>
  <mergeCells count="30">
    <mergeCell ref="C91:F91"/>
    <mergeCell ref="C67:F67"/>
    <mergeCell ref="C68:F68"/>
    <mergeCell ref="B69:B70"/>
    <mergeCell ref="B77:F77"/>
    <mergeCell ref="B78:B79"/>
    <mergeCell ref="C66:F66"/>
    <mergeCell ref="B24:F24"/>
    <mergeCell ref="C25:F25"/>
    <mergeCell ref="C26:F26"/>
    <mergeCell ref="C27:F27"/>
    <mergeCell ref="B28:B29"/>
    <mergeCell ref="B36:F36"/>
    <mergeCell ref="B37:B38"/>
    <mergeCell ref="B62:F62"/>
    <mergeCell ref="B63:F63"/>
    <mergeCell ref="C64:F64"/>
    <mergeCell ref="E65:F65"/>
    <mergeCell ref="B23:F23"/>
    <mergeCell ref="A2:G2"/>
    <mergeCell ref="B3:F3"/>
    <mergeCell ref="C5:F5"/>
    <mergeCell ref="C6:F6"/>
    <mergeCell ref="C7:F7"/>
    <mergeCell ref="B8:F8"/>
    <mergeCell ref="B9:F11"/>
    <mergeCell ref="C12:F12"/>
    <mergeCell ref="B13:B14"/>
    <mergeCell ref="C18:F18"/>
    <mergeCell ref="B19:F19"/>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77"/>
  <sheetViews>
    <sheetView view="pageBreakPreview" topLeftCell="A139" zoomScale="68" zoomScaleNormal="120" zoomScaleSheetLayoutView="68" workbookViewId="0">
      <selection activeCell="X389" sqref="X389"/>
    </sheetView>
  </sheetViews>
  <sheetFormatPr defaultColWidth="12.125" defaultRowHeight="14.25"/>
  <cols>
    <col min="1" max="1" width="10" style="1019" customWidth="1"/>
    <col min="2" max="2" width="32.625" style="1019" customWidth="1"/>
    <col min="3" max="3" width="15.125" style="1019" customWidth="1"/>
    <col min="4" max="6" width="12.125" style="1019"/>
    <col min="7" max="7" width="0" style="1019" hidden="1" customWidth="1"/>
    <col min="8" max="8" width="12" style="1019" hidden="1" customWidth="1"/>
    <col min="9" max="17" width="0" style="1019" hidden="1" customWidth="1"/>
    <col min="18" max="16384" width="12.125" style="1019"/>
  </cols>
  <sheetData>
    <row r="2" spans="1:7" ht="15">
      <c r="A2" s="3102" t="s">
        <v>576</v>
      </c>
      <c r="B2" s="3102"/>
      <c r="C2" s="3102"/>
      <c r="D2" s="3102"/>
      <c r="E2" s="3102"/>
      <c r="F2" s="3102"/>
      <c r="G2" s="3102"/>
    </row>
    <row r="3" spans="1:7" ht="15">
      <c r="A3" s="1018"/>
      <c r="B3" s="3103" t="s">
        <v>577</v>
      </c>
      <c r="C3" s="3103"/>
      <c r="D3" s="3103"/>
      <c r="E3" s="3103"/>
      <c r="F3" s="3103"/>
      <c r="G3" s="1018"/>
    </row>
    <row r="4" spans="1:7" ht="15" thickBot="1"/>
    <row r="5" spans="1:7" ht="21.75" customHeight="1" thickBot="1">
      <c r="B5" s="1020" t="s">
        <v>6</v>
      </c>
      <c r="C5" s="3104" t="s">
        <v>1260</v>
      </c>
      <c r="D5" s="3104"/>
      <c r="E5" s="3104"/>
      <c r="F5" s="3104"/>
    </row>
    <row r="6" spans="1:7" ht="21.75" customHeight="1" thickBot="1">
      <c r="B6" s="1020" t="s">
        <v>8</v>
      </c>
      <c r="C6" s="3105" t="s">
        <v>1228</v>
      </c>
      <c r="D6" s="3106"/>
      <c r="E6" s="3106"/>
      <c r="F6" s="3107"/>
    </row>
    <row r="7" spans="1:7" ht="22.5" customHeight="1" thickBot="1">
      <c r="B7" s="1020" t="s">
        <v>10</v>
      </c>
      <c r="C7" s="3108" t="s">
        <v>580</v>
      </c>
      <c r="D7" s="3109"/>
      <c r="E7" s="3109"/>
      <c r="F7" s="3110"/>
    </row>
    <row r="8" spans="1:7" ht="15" thickBot="1">
      <c r="B8" s="3099" t="s">
        <v>12</v>
      </c>
      <c r="C8" s="3100"/>
      <c r="D8" s="3100"/>
      <c r="E8" s="3100"/>
      <c r="F8" s="3101"/>
    </row>
    <row r="9" spans="1:7" ht="15" thickBot="1">
      <c r="B9" s="3113" t="s">
        <v>1261</v>
      </c>
      <c r="C9" s="3114"/>
      <c r="D9" s="3114"/>
      <c r="E9" s="3114"/>
      <c r="F9" s="3115"/>
    </row>
    <row r="10" spans="1:7" ht="15" thickBot="1">
      <c r="B10" s="3113"/>
      <c r="C10" s="3114"/>
      <c r="D10" s="3114"/>
      <c r="E10" s="3114"/>
      <c r="F10" s="3115"/>
    </row>
    <row r="11" spans="1:7" ht="15" thickBot="1">
      <c r="B11" s="3113"/>
      <c r="C11" s="3114"/>
      <c r="D11" s="3114"/>
      <c r="E11" s="3114"/>
      <c r="F11" s="3115"/>
    </row>
    <row r="12" spans="1:7" ht="42" customHeight="1" thickBot="1">
      <c r="B12" s="1021" t="s">
        <v>14</v>
      </c>
      <c r="C12" s="3116" t="s">
        <v>1262</v>
      </c>
      <c r="D12" s="3117"/>
      <c r="E12" s="3117"/>
      <c r="F12" s="3118"/>
    </row>
    <row r="13" spans="1:7" ht="15" thickBot="1">
      <c r="B13" s="1063" t="s">
        <v>209</v>
      </c>
      <c r="C13" s="1064">
        <v>2023</v>
      </c>
      <c r="D13" s="1064">
        <v>2024</v>
      </c>
      <c r="E13" s="1064">
        <v>2025</v>
      </c>
      <c r="F13" s="1065">
        <v>2026</v>
      </c>
    </row>
    <row r="14" spans="1:7" ht="15" thickBot="1">
      <c r="B14" s="1066" t="s">
        <v>22</v>
      </c>
      <c r="C14" s="1067">
        <v>91503</v>
      </c>
      <c r="D14" s="1067">
        <v>98903</v>
      </c>
      <c r="E14" s="1067">
        <v>97703</v>
      </c>
      <c r="F14" s="1068">
        <v>97703</v>
      </c>
    </row>
    <row r="15" spans="1:7" ht="57" thickBot="1">
      <c r="B15" s="1022" t="s">
        <v>1263</v>
      </c>
      <c r="C15" s="1023">
        <v>650</v>
      </c>
      <c r="D15" s="1023">
        <v>670</v>
      </c>
      <c r="E15" s="1023">
        <v>680</v>
      </c>
      <c r="F15" s="1023">
        <v>700</v>
      </c>
    </row>
    <row r="16" spans="1:7" ht="24" customHeight="1" thickBot="1">
      <c r="B16" s="1024" t="s">
        <v>588</v>
      </c>
      <c r="C16" s="3119" t="s">
        <v>1264</v>
      </c>
      <c r="D16" s="3120"/>
      <c r="E16" s="3120"/>
      <c r="F16" s="3121"/>
    </row>
    <row r="17" spans="2:12" ht="15" thickBot="1">
      <c r="B17" s="3122" t="s">
        <v>590</v>
      </c>
      <c r="C17" s="3123"/>
      <c r="D17" s="3123"/>
      <c r="E17" s="3123"/>
      <c r="F17" s="3124"/>
      <c r="I17" s="1025"/>
      <c r="K17" s="1025"/>
    </row>
    <row r="18" spans="2:12" ht="23.25" thickBot="1">
      <c r="B18" s="1026" t="s">
        <v>1265</v>
      </c>
      <c r="C18" s="861">
        <v>1</v>
      </c>
      <c r="D18" s="861">
        <v>1</v>
      </c>
      <c r="E18" s="861">
        <v>1</v>
      </c>
      <c r="F18" s="861">
        <v>1</v>
      </c>
      <c r="H18" s="1027"/>
    </row>
    <row r="19" spans="2:12" ht="15" thickBot="1">
      <c r="B19" s="3125" t="s">
        <v>595</v>
      </c>
      <c r="C19" s="3126"/>
      <c r="D19" s="3126"/>
      <c r="E19" s="3126"/>
      <c r="F19" s="3127"/>
    </row>
    <row r="20" spans="2:12" ht="15" thickBot="1">
      <c r="B20" s="3128" t="s">
        <v>596</v>
      </c>
      <c r="C20" s="3129"/>
      <c r="D20" s="3129"/>
      <c r="E20" s="3129"/>
      <c r="F20" s="3130"/>
    </row>
    <row r="21" spans="2:12" ht="15" thickBot="1">
      <c r="B21" s="1028" t="s">
        <v>597</v>
      </c>
      <c r="C21" s="3131" t="s">
        <v>1266</v>
      </c>
      <c r="D21" s="3132"/>
      <c r="E21" s="3132"/>
      <c r="F21" s="3133"/>
    </row>
    <row r="22" spans="2:12" ht="26.25" customHeight="1" thickBot="1">
      <c r="B22" s="1026" t="s">
        <v>599</v>
      </c>
      <c r="C22" s="3122" t="s">
        <v>1267</v>
      </c>
      <c r="D22" s="3123"/>
      <c r="E22" s="3123"/>
      <c r="F22" s="3124"/>
    </row>
    <row r="23" spans="2:12" ht="15" thickBot="1">
      <c r="B23" s="1026" t="s">
        <v>21</v>
      </c>
      <c r="C23" s="3134" t="s">
        <v>1268</v>
      </c>
      <c r="D23" s="3135"/>
      <c r="E23" s="3135"/>
      <c r="F23" s="3136"/>
    </row>
    <row r="24" spans="2:12">
      <c r="B24" s="3111"/>
      <c r="C24" s="1032">
        <v>2023</v>
      </c>
      <c r="D24" s="1032">
        <v>2024</v>
      </c>
      <c r="E24" s="1032">
        <v>2025</v>
      </c>
      <c r="F24" s="1032">
        <v>2026</v>
      </c>
    </row>
    <row r="25" spans="2:12" ht="15" thickBot="1">
      <c r="B25" s="3112"/>
      <c r="C25" s="1033" t="s">
        <v>22</v>
      </c>
      <c r="D25" s="1033" t="s">
        <v>23</v>
      </c>
      <c r="E25" s="1033" t="s">
        <v>23</v>
      </c>
      <c r="F25" s="1033" t="s">
        <v>23</v>
      </c>
    </row>
    <row r="26" spans="2:12" ht="15" thickBot="1">
      <c r="B26" s="1026" t="s">
        <v>33</v>
      </c>
      <c r="C26" s="1034">
        <v>250</v>
      </c>
      <c r="D26" s="1034">
        <v>260</v>
      </c>
      <c r="E26" s="1034">
        <v>270</v>
      </c>
      <c r="F26" s="1034">
        <v>280</v>
      </c>
    </row>
    <row r="27" spans="2:12" ht="15" thickBot="1">
      <c r="B27" s="1026" t="s">
        <v>602</v>
      </c>
      <c r="C27" s="1035">
        <f>C35+C38+C41+C53</f>
        <v>90503</v>
      </c>
      <c r="D27" s="1035">
        <f t="shared" ref="D27:F27" si="0">D35+D38+D41+D53</f>
        <v>97903</v>
      </c>
      <c r="E27" s="1035">
        <f t="shared" si="0"/>
        <v>97703</v>
      </c>
      <c r="F27" s="1035">
        <f t="shared" si="0"/>
        <v>97703</v>
      </c>
    </row>
    <row r="28" spans="2:12" ht="15" thickBot="1">
      <c r="B28" s="1026" t="s">
        <v>603</v>
      </c>
      <c r="C28" s="1035">
        <f>C27/C26</f>
        <v>362.012</v>
      </c>
      <c r="D28" s="1035">
        <f>D27/D26</f>
        <v>376.55</v>
      </c>
      <c r="E28" s="1035">
        <f>E27/E26</f>
        <v>361.86296296296297</v>
      </c>
      <c r="F28" s="1035">
        <f>F27/F26</f>
        <v>348.93928571428569</v>
      </c>
    </row>
    <row r="29" spans="2:12" ht="15" thickBot="1">
      <c r="B29" s="1026" t="s">
        <v>604</v>
      </c>
      <c r="C29" s="1026" t="s">
        <v>627</v>
      </c>
      <c r="D29" s="1036">
        <f>D26/C26-1</f>
        <v>4.0000000000000036E-2</v>
      </c>
      <c r="E29" s="1036">
        <f t="shared" ref="E29:F31" si="1">E26/D26-1</f>
        <v>3.8461538461538547E-2</v>
      </c>
      <c r="F29" s="1036">
        <f t="shared" si="1"/>
        <v>3.7037037037036979E-2</v>
      </c>
      <c r="H29" s="1037"/>
      <c r="I29" s="1037"/>
      <c r="J29" s="1037"/>
      <c r="K29" s="1037"/>
      <c r="L29" s="1037"/>
    </row>
    <row r="30" spans="2:12" ht="15" thickBot="1">
      <c r="B30" s="1026" t="s">
        <v>605</v>
      </c>
      <c r="C30" s="1026" t="s">
        <v>627</v>
      </c>
      <c r="D30" s="1036">
        <f>D27/C27-1</f>
        <v>8.1765245350982951E-2</v>
      </c>
      <c r="E30" s="1036">
        <f t="shared" si="1"/>
        <v>-2.0428383195612021E-3</v>
      </c>
      <c r="F30" s="1036">
        <f t="shared" si="1"/>
        <v>0</v>
      </c>
    </row>
    <row r="31" spans="2:12" ht="15" thickBot="1">
      <c r="B31" s="1026" t="s">
        <v>47</v>
      </c>
      <c r="C31" s="1026" t="s">
        <v>627</v>
      </c>
      <c r="D31" s="1036">
        <f>D28/C28-1</f>
        <v>4.0158889760560479E-2</v>
      </c>
      <c r="E31" s="1036">
        <f t="shared" si="1"/>
        <v>-3.9004214678096005E-2</v>
      </c>
      <c r="F31" s="1036">
        <f t="shared" si="1"/>
        <v>-3.5714285714285809E-2</v>
      </c>
    </row>
    <row r="32" spans="2:12" ht="15" thickBot="1">
      <c r="B32" s="3137" t="s">
        <v>811</v>
      </c>
      <c r="C32" s="3138"/>
      <c r="D32" s="3138"/>
      <c r="E32" s="3138"/>
      <c r="F32" s="3139"/>
    </row>
    <row r="33" spans="2:19">
      <c r="B33" s="3111"/>
      <c r="C33" s="1032">
        <v>2023</v>
      </c>
      <c r="D33" s="1032">
        <v>2024</v>
      </c>
      <c r="E33" s="1032">
        <v>2025</v>
      </c>
      <c r="F33" s="1032">
        <v>2026</v>
      </c>
    </row>
    <row r="34" spans="2:19" ht="15" thickBot="1">
      <c r="B34" s="3112"/>
      <c r="C34" s="1033" t="s">
        <v>22</v>
      </c>
      <c r="D34" s="1033" t="s">
        <v>23</v>
      </c>
      <c r="E34" s="1033" t="s">
        <v>23</v>
      </c>
      <c r="F34" s="1033" t="s">
        <v>23</v>
      </c>
    </row>
    <row r="35" spans="2:19" ht="15" thickBot="1">
      <c r="B35" s="1038" t="s">
        <v>607</v>
      </c>
      <c r="C35" s="1039">
        <v>49429</v>
      </c>
      <c r="D35" s="1039">
        <f>D36+D37</f>
        <v>56029</v>
      </c>
      <c r="E35" s="1039">
        <f t="shared" ref="E35:F35" si="2">E36+E37</f>
        <v>56029</v>
      </c>
      <c r="F35" s="1039">
        <f t="shared" si="2"/>
        <v>56029</v>
      </c>
    </row>
    <row r="36" spans="2:19" ht="15" thickBot="1">
      <c r="B36" s="1040" t="s">
        <v>608</v>
      </c>
      <c r="C36" s="1041">
        <v>49429</v>
      </c>
      <c r="D36" s="1042">
        <v>56029</v>
      </c>
      <c r="E36" s="1042">
        <v>56029</v>
      </c>
      <c r="F36" s="1042">
        <v>56029</v>
      </c>
    </row>
    <row r="37" spans="2:19" ht="15" thickBot="1">
      <c r="B37" s="1040" t="s">
        <v>609</v>
      </c>
      <c r="C37" s="1042"/>
      <c r="D37" s="1042"/>
      <c r="E37" s="1042"/>
      <c r="F37" s="1042"/>
    </row>
    <row r="38" spans="2:19" ht="15" thickBot="1">
      <c r="B38" s="1038" t="s">
        <v>610</v>
      </c>
      <c r="C38" s="1039">
        <f>C39+C40</f>
        <v>8287</v>
      </c>
      <c r="D38" s="1039">
        <f>D39+D40</f>
        <v>9187</v>
      </c>
      <c r="E38" s="1039">
        <f t="shared" ref="E38:F38" si="3">E39+E40</f>
        <v>9187</v>
      </c>
      <c r="F38" s="1039">
        <f t="shared" si="3"/>
        <v>9187</v>
      </c>
    </row>
    <row r="39" spans="2:19" ht="15" thickBot="1">
      <c r="B39" s="1040" t="s">
        <v>608</v>
      </c>
      <c r="C39" s="1039">
        <v>8287</v>
      </c>
      <c r="D39" s="1039">
        <v>9187</v>
      </c>
      <c r="E39" s="1039">
        <v>9187</v>
      </c>
      <c r="F39" s="1039">
        <v>9187</v>
      </c>
      <c r="I39" s="1037"/>
    </row>
    <row r="40" spans="2:19" ht="15" thickBot="1">
      <c r="B40" s="1040" t="s">
        <v>609</v>
      </c>
      <c r="C40" s="1042"/>
      <c r="D40" s="1039"/>
      <c r="E40" s="1039"/>
      <c r="F40" s="1039"/>
      <c r="I40" s="1037"/>
    </row>
    <row r="41" spans="2:19" ht="15" thickBot="1">
      <c r="B41" s="1038" t="s">
        <v>611</v>
      </c>
      <c r="C41" s="1039">
        <f>C42+C43</f>
        <v>32687</v>
      </c>
      <c r="D41" s="1039">
        <f>D42+D43</f>
        <v>32687</v>
      </c>
      <c r="E41" s="1039">
        <f>E42+E43</f>
        <v>32487</v>
      </c>
      <c r="F41" s="1039">
        <f t="shared" ref="F41" si="4">F42+F43</f>
        <v>32487</v>
      </c>
      <c r="S41" s="1037"/>
    </row>
    <row r="42" spans="2:19" ht="15" thickBot="1">
      <c r="B42" s="1040" t="s">
        <v>608</v>
      </c>
      <c r="C42" s="1039">
        <v>32687</v>
      </c>
      <c r="D42" s="1039">
        <v>32687</v>
      </c>
      <c r="E42" s="1039">
        <v>32487</v>
      </c>
      <c r="F42" s="1039">
        <v>32487</v>
      </c>
    </row>
    <row r="43" spans="2:19" ht="15" thickBot="1">
      <c r="B43" s="1040" t="s">
        <v>609</v>
      </c>
      <c r="C43" s="1042"/>
      <c r="D43" s="1039"/>
      <c r="E43" s="1039"/>
      <c r="F43" s="1039"/>
    </row>
    <row r="44" spans="2:19" ht="15" thickBot="1">
      <c r="B44" s="1038" t="s">
        <v>612</v>
      </c>
      <c r="C44" s="1042"/>
      <c r="D44" s="1039"/>
      <c r="E44" s="1039"/>
      <c r="F44" s="1039"/>
    </row>
    <row r="45" spans="2:19" ht="15" thickBot="1">
      <c r="B45" s="1040" t="s">
        <v>608</v>
      </c>
      <c r="C45" s="1042"/>
      <c r="D45" s="1039"/>
      <c r="E45" s="1039"/>
      <c r="F45" s="1039"/>
    </row>
    <row r="46" spans="2:19" ht="15" thickBot="1">
      <c r="B46" s="1040" t="s">
        <v>609</v>
      </c>
      <c r="C46" s="1042"/>
      <c r="D46" s="1039"/>
      <c r="E46" s="1039"/>
      <c r="F46" s="1039"/>
    </row>
    <row r="47" spans="2:19" ht="15" thickBot="1">
      <c r="B47" s="1038" t="s">
        <v>613</v>
      </c>
      <c r="C47" s="1042"/>
      <c r="D47" s="1039"/>
      <c r="E47" s="1039"/>
      <c r="F47" s="1039"/>
    </row>
    <row r="48" spans="2:19" ht="15" thickBot="1">
      <c r="B48" s="1040" t="s">
        <v>608</v>
      </c>
      <c r="C48" s="1042"/>
      <c r="D48" s="1039"/>
      <c r="E48" s="1039"/>
      <c r="F48" s="1039"/>
    </row>
    <row r="49" spans="2:13" ht="15" thickBot="1">
      <c r="B49" s="1040" t="s">
        <v>609</v>
      </c>
      <c r="C49" s="1042"/>
      <c r="D49" s="1039"/>
      <c r="E49" s="1039"/>
      <c r="F49" s="1039"/>
    </row>
    <row r="50" spans="2:13" ht="15" thickBot="1">
      <c r="B50" s="1038" t="s">
        <v>614</v>
      </c>
      <c r="C50" s="1042">
        <f>C51+C52</f>
        <v>0</v>
      </c>
      <c r="D50" s="1039">
        <f t="shared" ref="D50:F50" si="5">D51+D52</f>
        <v>0</v>
      </c>
      <c r="E50" s="1039">
        <f t="shared" si="5"/>
        <v>0</v>
      </c>
      <c r="F50" s="1039">
        <f t="shared" si="5"/>
        <v>0</v>
      </c>
    </row>
    <row r="51" spans="2:13" ht="15" thickBot="1">
      <c r="B51" s="1040" t="s">
        <v>608</v>
      </c>
      <c r="C51" s="1041"/>
      <c r="D51" s="1039">
        <v>0</v>
      </c>
      <c r="E51" s="1043">
        <v>0</v>
      </c>
      <c r="F51" s="1043">
        <v>0</v>
      </c>
    </row>
    <row r="52" spans="2:13" ht="15" thickBot="1">
      <c r="B52" s="1040" t="s">
        <v>609</v>
      </c>
      <c r="C52" s="1042"/>
      <c r="D52" s="1039"/>
      <c r="E52" s="1039"/>
      <c r="F52" s="1039"/>
    </row>
    <row r="53" spans="2:13" ht="15" thickBot="1">
      <c r="B53" s="1038" t="s">
        <v>615</v>
      </c>
      <c r="C53" s="1042">
        <f>C54</f>
        <v>100</v>
      </c>
      <c r="D53" s="1039">
        <v>0</v>
      </c>
      <c r="E53" s="1039">
        <f>D53*1.03*0.99</f>
        <v>0</v>
      </c>
      <c r="F53" s="1039">
        <f>E53*1.03*0.99</f>
        <v>0</v>
      </c>
      <c r="I53" s="1044"/>
    </row>
    <row r="54" spans="2:13" ht="15" thickBot="1">
      <c r="B54" s="1040" t="s">
        <v>608</v>
      </c>
      <c r="C54" s="1042">
        <v>100</v>
      </c>
      <c r="D54" s="374"/>
      <c r="E54" s="374"/>
      <c r="F54" s="374"/>
      <c r="K54" s="1045"/>
      <c r="L54" s="1045"/>
      <c r="M54" s="1045"/>
    </row>
    <row r="55" spans="2:13" ht="15" thickBot="1">
      <c r="B55" s="1040" t="s">
        <v>609</v>
      </c>
      <c r="C55" s="1042"/>
      <c r="D55" s="375"/>
      <c r="E55" s="374"/>
      <c r="F55" s="374"/>
    </row>
    <row r="56" spans="2:13" ht="15" thickBot="1">
      <c r="B56" s="1046" t="s">
        <v>616</v>
      </c>
      <c r="C56" s="1042">
        <f>C53+C50+C47+C44+C41+C38+C35</f>
        <v>90503</v>
      </c>
      <c r="D56" s="1042">
        <f>D53+D50+D47+D44+D41+D38+D35</f>
        <v>97903</v>
      </c>
      <c r="E56" s="1042">
        <f t="shared" ref="E56:F56" si="6">E53+E50+E47+E44+E41+E38+E35</f>
        <v>97703</v>
      </c>
      <c r="F56" s="1042">
        <f t="shared" si="6"/>
        <v>97703</v>
      </c>
    </row>
    <row r="57" spans="2:13" ht="15" thickBot="1">
      <c r="B57" s="1047" t="s">
        <v>617</v>
      </c>
      <c r="C57" s="1048">
        <f>IF(C56-C27=0,0,)</f>
        <v>0</v>
      </c>
      <c r="D57" s="1048">
        <f>IF(D56-D27=0,0,)</f>
        <v>0</v>
      </c>
      <c r="E57" s="1048">
        <f>IF(E56-E27=0,0,)</f>
        <v>0</v>
      </c>
      <c r="F57" s="1048">
        <f>IF(F56-F27=0,0,)</f>
        <v>0</v>
      </c>
    </row>
    <row r="58" spans="2:13" ht="15" hidden="1" thickBot="1">
      <c r="B58" s="1049" t="s">
        <v>812</v>
      </c>
      <c r="C58" s="3131"/>
      <c r="D58" s="3132"/>
      <c r="E58" s="3132"/>
      <c r="F58" s="3133"/>
    </row>
    <row r="59" spans="2:13" ht="15" hidden="1" thickBot="1">
      <c r="B59" s="1026" t="s">
        <v>599</v>
      </c>
      <c r="C59" s="3122"/>
      <c r="D59" s="3123"/>
      <c r="E59" s="3123"/>
      <c r="F59" s="3124"/>
    </row>
    <row r="60" spans="2:13" ht="15" hidden="1" thickBot="1">
      <c r="B60" s="1026" t="s">
        <v>21</v>
      </c>
      <c r="C60" s="3134"/>
      <c r="D60" s="3135"/>
      <c r="E60" s="3135"/>
      <c r="F60" s="3136"/>
    </row>
    <row r="61" spans="2:13" ht="15" hidden="1" thickBot="1">
      <c r="B61" s="3111"/>
      <c r="C61" s="1050">
        <v>2018</v>
      </c>
      <c r="D61" s="1050">
        <v>2019</v>
      </c>
      <c r="E61" s="1050">
        <v>2020</v>
      </c>
      <c r="F61" s="1050">
        <v>2021</v>
      </c>
    </row>
    <row r="62" spans="2:13" ht="15" hidden="1" thickBot="1">
      <c r="B62" s="3112"/>
      <c r="C62" s="1033" t="s">
        <v>22</v>
      </c>
      <c r="D62" s="1033" t="s">
        <v>23</v>
      </c>
      <c r="E62" s="1033" t="s">
        <v>23</v>
      </c>
      <c r="F62" s="1033" t="s">
        <v>23</v>
      </c>
    </row>
    <row r="63" spans="2:13" ht="15" hidden="1" thickBot="1">
      <c r="B63" s="1026" t="s">
        <v>33</v>
      </c>
      <c r="C63" s="1026"/>
      <c r="D63" s="1026"/>
      <c r="E63" s="1026"/>
      <c r="F63" s="1026"/>
    </row>
    <row r="64" spans="2:13" ht="15" hidden="1" thickBot="1">
      <c r="B64" s="1026" t="s">
        <v>602</v>
      </c>
      <c r="C64" s="1035">
        <f>C93</f>
        <v>0</v>
      </c>
      <c r="D64" s="1035">
        <f t="shared" ref="D64:F64" si="7">D93</f>
        <v>0</v>
      </c>
      <c r="E64" s="1035">
        <f t="shared" si="7"/>
        <v>0</v>
      </c>
      <c r="F64" s="1035">
        <f t="shared" si="7"/>
        <v>0</v>
      </c>
    </row>
    <row r="65" spans="2:6" ht="15" hidden="1" thickBot="1">
      <c r="B65" s="1026" t="s">
        <v>603</v>
      </c>
      <c r="C65" s="1035" t="e">
        <f>C64/C63</f>
        <v>#DIV/0!</v>
      </c>
      <c r="D65" s="1035" t="e">
        <f>D64/D63</f>
        <v>#DIV/0!</v>
      </c>
      <c r="E65" s="1035" t="e">
        <f>E64/E63</f>
        <v>#DIV/0!</v>
      </c>
      <c r="F65" s="1035" t="e">
        <f>F64/F63</f>
        <v>#DIV/0!</v>
      </c>
    </row>
    <row r="66" spans="2:6" ht="15" hidden="1" thickBot="1">
      <c r="B66" s="1026" t="s">
        <v>604</v>
      </c>
      <c r="C66" s="1026"/>
      <c r="D66" s="1036" t="e">
        <f>D63/C63-1</f>
        <v>#DIV/0!</v>
      </c>
      <c r="E66" s="1036" t="e">
        <f>E63/D63-1</f>
        <v>#DIV/0!</v>
      </c>
      <c r="F66" s="1036" t="e">
        <f>F63/E63-1</f>
        <v>#DIV/0!</v>
      </c>
    </row>
    <row r="67" spans="2:6" ht="15" hidden="1" thickBot="1">
      <c r="B67" s="1026" t="s">
        <v>605</v>
      </c>
      <c r="C67" s="1026"/>
      <c r="D67" s="1036" t="e">
        <f>D64/C64-1</f>
        <v>#DIV/0!</v>
      </c>
      <c r="E67" s="1036" t="e">
        <f t="shared" ref="E67:F68" si="8">E64/D64-1</f>
        <v>#DIV/0!</v>
      </c>
      <c r="F67" s="1036" t="e">
        <f t="shared" si="8"/>
        <v>#DIV/0!</v>
      </c>
    </row>
    <row r="68" spans="2:6" ht="15" hidden="1" thickBot="1">
      <c r="B68" s="1026" t="s">
        <v>47</v>
      </c>
      <c r="C68" s="1026"/>
      <c r="D68" s="1036" t="e">
        <f>D65/C65-1</f>
        <v>#DIV/0!</v>
      </c>
      <c r="E68" s="1036" t="e">
        <f t="shared" si="8"/>
        <v>#DIV/0!</v>
      </c>
      <c r="F68" s="1036" t="e">
        <f t="shared" si="8"/>
        <v>#DIV/0!</v>
      </c>
    </row>
    <row r="69" spans="2:6" ht="15" hidden="1" thickBot="1">
      <c r="B69" s="3137" t="s">
        <v>813</v>
      </c>
      <c r="C69" s="3138"/>
      <c r="D69" s="3138"/>
      <c r="E69" s="3138"/>
      <c r="F69" s="3139"/>
    </row>
    <row r="70" spans="2:6" ht="15" hidden="1" thickBot="1">
      <c r="B70" s="3111"/>
      <c r="C70" s="1050">
        <v>2018</v>
      </c>
      <c r="D70" s="1050">
        <v>2019</v>
      </c>
      <c r="E70" s="1050">
        <v>2020</v>
      </c>
      <c r="F70" s="1050">
        <v>2021</v>
      </c>
    </row>
    <row r="71" spans="2:6" ht="15" hidden="1" thickBot="1">
      <c r="B71" s="3112"/>
      <c r="C71" s="1033" t="s">
        <v>22</v>
      </c>
      <c r="D71" s="1033" t="s">
        <v>23</v>
      </c>
      <c r="E71" s="1033" t="s">
        <v>23</v>
      </c>
      <c r="F71" s="1033" t="s">
        <v>23</v>
      </c>
    </row>
    <row r="72" spans="2:6" ht="15" hidden="1" thickBot="1">
      <c r="B72" s="1038" t="s">
        <v>607</v>
      </c>
      <c r="C72" s="1039"/>
      <c r="D72" s="1039"/>
      <c r="E72" s="1039"/>
      <c r="F72" s="1039"/>
    </row>
    <row r="73" spans="2:6" ht="15" hidden="1" thickBot="1">
      <c r="B73" s="1040" t="s">
        <v>608</v>
      </c>
      <c r="C73" s="1042"/>
      <c r="D73" s="1051"/>
      <c r="E73" s="1051"/>
      <c r="F73" s="1051"/>
    </row>
    <row r="74" spans="2:6" ht="15" hidden="1" thickBot="1">
      <c r="B74" s="1040" t="s">
        <v>609</v>
      </c>
      <c r="C74" s="1042"/>
      <c r="D74" s="1051"/>
      <c r="E74" s="1051"/>
      <c r="F74" s="1051"/>
    </row>
    <row r="75" spans="2:6" ht="15" hidden="1" thickBot="1">
      <c r="B75" s="1038" t="s">
        <v>610</v>
      </c>
      <c r="C75" s="1039"/>
      <c r="D75" s="1039"/>
      <c r="E75" s="1039"/>
      <c r="F75" s="1039"/>
    </row>
    <row r="76" spans="2:6" ht="15" hidden="1" thickBot="1">
      <c r="B76" s="1040" t="s">
        <v>608</v>
      </c>
      <c r="C76" s="1042"/>
      <c r="D76" s="1039"/>
      <c r="E76" s="1039"/>
      <c r="F76" s="1039"/>
    </row>
    <row r="77" spans="2:6" ht="15" hidden="1" thickBot="1">
      <c r="B77" s="1040" t="s">
        <v>609</v>
      </c>
      <c r="C77" s="1042"/>
      <c r="D77" s="1039"/>
      <c r="E77" s="1039"/>
      <c r="F77" s="1039"/>
    </row>
    <row r="78" spans="2:6" ht="15" hidden="1" thickBot="1">
      <c r="B78" s="1038" t="s">
        <v>611</v>
      </c>
      <c r="C78" s="1042">
        <v>0</v>
      </c>
      <c r="D78" s="1039">
        <v>0</v>
      </c>
      <c r="E78" s="1039">
        <v>0</v>
      </c>
      <c r="F78" s="1039">
        <v>0</v>
      </c>
    </row>
    <row r="79" spans="2:6" ht="15" hidden="1" thickBot="1">
      <c r="B79" s="1040" t="s">
        <v>608</v>
      </c>
      <c r="C79" s="1042"/>
      <c r="D79" s="1039"/>
      <c r="E79" s="1039"/>
      <c r="F79" s="1039"/>
    </row>
    <row r="80" spans="2:6" ht="15" hidden="1" thickBot="1">
      <c r="B80" s="1040" t="s">
        <v>609</v>
      </c>
      <c r="C80" s="1042"/>
      <c r="D80" s="1039"/>
      <c r="E80" s="1039"/>
      <c r="F80" s="1039"/>
    </row>
    <row r="81" spans="2:6" ht="15" hidden="1" thickBot="1">
      <c r="B81" s="1038" t="s">
        <v>612</v>
      </c>
      <c r="C81" s="1042"/>
      <c r="D81" s="1039"/>
      <c r="E81" s="1039"/>
      <c r="F81" s="1039"/>
    </row>
    <row r="82" spans="2:6" ht="15" hidden="1" thickBot="1">
      <c r="B82" s="1040" t="s">
        <v>608</v>
      </c>
      <c r="C82" s="1042"/>
      <c r="D82" s="1039"/>
      <c r="E82" s="1039"/>
      <c r="F82" s="1039"/>
    </row>
    <row r="83" spans="2:6" ht="15" hidden="1" thickBot="1">
      <c r="B83" s="1040" t="s">
        <v>609</v>
      </c>
      <c r="C83" s="1042"/>
      <c r="D83" s="1039"/>
      <c r="E83" s="1039"/>
      <c r="F83" s="1039"/>
    </row>
    <row r="84" spans="2:6" ht="15" hidden="1" thickBot="1">
      <c r="B84" s="1038" t="s">
        <v>613</v>
      </c>
      <c r="C84" s="1042"/>
      <c r="D84" s="1039"/>
      <c r="E84" s="1039"/>
      <c r="F84" s="1039"/>
    </row>
    <row r="85" spans="2:6" ht="15" hidden="1" thickBot="1">
      <c r="B85" s="1040" t="s">
        <v>608</v>
      </c>
      <c r="C85" s="1042"/>
      <c r="D85" s="1039"/>
      <c r="E85" s="1039"/>
      <c r="F85" s="1039"/>
    </row>
    <row r="86" spans="2:6" ht="15" hidden="1" thickBot="1">
      <c r="B86" s="1040" t="s">
        <v>609</v>
      </c>
      <c r="C86" s="1042"/>
      <c r="D86" s="1039"/>
      <c r="E86" s="1039"/>
      <c r="F86" s="1039"/>
    </row>
    <row r="87" spans="2:6" ht="15" hidden="1" thickBot="1">
      <c r="B87" s="1038" t="s">
        <v>614</v>
      </c>
      <c r="C87" s="1042"/>
      <c r="D87" s="1039"/>
      <c r="E87" s="1039"/>
      <c r="F87" s="1039"/>
    </row>
    <row r="88" spans="2:6" ht="15" hidden="1" thickBot="1">
      <c r="B88" s="1040" t="s">
        <v>608</v>
      </c>
      <c r="C88" s="1042"/>
      <c r="D88" s="1039"/>
      <c r="E88" s="1039"/>
      <c r="F88" s="1039"/>
    </row>
    <row r="89" spans="2:6" ht="15" hidden="1" thickBot="1">
      <c r="B89" s="1040" t="s">
        <v>609</v>
      </c>
      <c r="C89" s="1042"/>
      <c r="D89" s="1039"/>
      <c r="E89" s="1039"/>
      <c r="F89" s="1039"/>
    </row>
    <row r="90" spans="2:6" ht="15" hidden="1" thickBot="1">
      <c r="B90" s="1038" t="s">
        <v>615</v>
      </c>
      <c r="C90" s="1042"/>
      <c r="D90" s="1039"/>
      <c r="E90" s="1039"/>
      <c r="F90" s="1039"/>
    </row>
    <row r="91" spans="2:6" ht="15" hidden="1" thickBot="1">
      <c r="B91" s="1040" t="s">
        <v>608</v>
      </c>
      <c r="C91" s="1042"/>
      <c r="D91" s="1039"/>
      <c r="E91" s="1039"/>
      <c r="F91" s="1039"/>
    </row>
    <row r="92" spans="2:6" ht="15" hidden="1" thickBot="1">
      <c r="B92" s="1040" t="s">
        <v>609</v>
      </c>
      <c r="C92" s="1042"/>
      <c r="D92" s="1039"/>
      <c r="E92" s="1039"/>
      <c r="F92" s="1039"/>
    </row>
    <row r="93" spans="2:6" ht="15" hidden="1" thickBot="1">
      <c r="B93" s="1052" t="s">
        <v>727</v>
      </c>
      <c r="C93" s="1042">
        <f>C90+C87+C84+C81+C78+C75+C72</f>
        <v>0</v>
      </c>
      <c r="D93" s="1042">
        <f t="shared" ref="D93:F93" si="9">D90+D87+D84+D81+D78+D75+D72</f>
        <v>0</v>
      </c>
      <c r="E93" s="1042">
        <f t="shared" si="9"/>
        <v>0</v>
      </c>
      <c r="F93" s="1042">
        <f t="shared" si="9"/>
        <v>0</v>
      </c>
    </row>
    <row r="94" spans="2:6" ht="15" hidden="1" thickBot="1">
      <c r="B94" s="1047" t="s">
        <v>617</v>
      </c>
      <c r="C94" s="1048">
        <f>IF(C93-C64=0,0,"Error")</f>
        <v>0</v>
      </c>
      <c r="D94" s="1048">
        <f>IF(D93-D64=0,0,"Error")</f>
        <v>0</v>
      </c>
      <c r="E94" s="1048">
        <f>IF(E93-E64=0,0,"Error")</f>
        <v>0</v>
      </c>
      <c r="F94" s="1048">
        <f>IF(F93-F64=0,0,"Error")</f>
        <v>0</v>
      </c>
    </row>
    <row r="95" spans="2:6" ht="15" hidden="1" thickBot="1">
      <c r="B95" s="1049" t="s">
        <v>814</v>
      </c>
      <c r="C95" s="3131"/>
      <c r="D95" s="3132"/>
      <c r="E95" s="3132"/>
      <c r="F95" s="3133"/>
    </row>
    <row r="96" spans="2:6" ht="15" hidden="1" thickBot="1">
      <c r="B96" s="1026" t="s">
        <v>599</v>
      </c>
      <c r="C96" s="3122"/>
      <c r="D96" s="3123"/>
      <c r="E96" s="3123"/>
      <c r="F96" s="3124"/>
    </row>
    <row r="97" spans="2:6" ht="15" hidden="1" thickBot="1">
      <c r="B97" s="1026" t="s">
        <v>21</v>
      </c>
      <c r="C97" s="3134"/>
      <c r="D97" s="3135"/>
      <c r="E97" s="3135"/>
      <c r="F97" s="3136"/>
    </row>
    <row r="98" spans="2:6" ht="15" hidden="1" thickBot="1">
      <c r="B98" s="3111"/>
      <c r="C98" s="1050">
        <v>2018</v>
      </c>
      <c r="D98" s="1050">
        <v>2019</v>
      </c>
      <c r="E98" s="1050">
        <v>2020</v>
      </c>
      <c r="F98" s="1050">
        <v>2021</v>
      </c>
    </row>
    <row r="99" spans="2:6" ht="15" hidden="1" thickBot="1">
      <c r="B99" s="3112"/>
      <c r="C99" s="1033" t="s">
        <v>22</v>
      </c>
      <c r="D99" s="1033" t="s">
        <v>23</v>
      </c>
      <c r="E99" s="1033" t="s">
        <v>23</v>
      </c>
      <c r="F99" s="1033" t="s">
        <v>23</v>
      </c>
    </row>
    <row r="100" spans="2:6" ht="15" hidden="1" thickBot="1">
      <c r="B100" s="1026" t="s">
        <v>33</v>
      </c>
      <c r="C100" s="1034"/>
      <c r="D100" s="1034"/>
      <c r="E100" s="1034"/>
      <c r="F100" s="1034"/>
    </row>
    <row r="101" spans="2:6" ht="15" hidden="1" thickBot="1">
      <c r="B101" s="1026" t="s">
        <v>602</v>
      </c>
      <c r="C101" s="1035">
        <f>C130</f>
        <v>0</v>
      </c>
      <c r="D101" s="1035">
        <f t="shared" ref="D101:F101" si="10">D130</f>
        <v>0</v>
      </c>
      <c r="E101" s="1035">
        <f t="shared" si="10"/>
        <v>0</v>
      </c>
      <c r="F101" s="1035">
        <f t="shared" si="10"/>
        <v>0</v>
      </c>
    </row>
    <row r="102" spans="2:6" ht="15" hidden="1" thickBot="1">
      <c r="B102" s="1026" t="s">
        <v>603</v>
      </c>
      <c r="C102" s="1035" t="e">
        <f>C101/C100</f>
        <v>#DIV/0!</v>
      </c>
      <c r="D102" s="1035" t="e">
        <f>D101/D100</f>
        <v>#DIV/0!</v>
      </c>
      <c r="E102" s="1035" t="e">
        <f>E101/E100</f>
        <v>#DIV/0!</v>
      </c>
      <c r="F102" s="1035" t="e">
        <f>F101/F100</f>
        <v>#DIV/0!</v>
      </c>
    </row>
    <row r="103" spans="2:6" ht="15" hidden="1" thickBot="1">
      <c r="B103" s="1026" t="s">
        <v>604</v>
      </c>
      <c r="C103" s="1026"/>
      <c r="D103" s="1036" t="e">
        <f>D100/C100-1</f>
        <v>#DIV/0!</v>
      </c>
      <c r="E103" s="1036" t="e">
        <f>E100/D100-1</f>
        <v>#DIV/0!</v>
      </c>
      <c r="F103" s="1036" t="e">
        <f>F100/E100-1</f>
        <v>#DIV/0!</v>
      </c>
    </row>
    <row r="104" spans="2:6" ht="15" hidden="1" thickBot="1">
      <c r="B104" s="1026" t="s">
        <v>605</v>
      </c>
      <c r="C104" s="1026"/>
      <c r="D104" s="1036" t="e">
        <f>D101/C101-1</f>
        <v>#DIV/0!</v>
      </c>
      <c r="E104" s="1036" t="e">
        <f t="shared" ref="E104:F105" si="11">E101/D101-1</f>
        <v>#DIV/0!</v>
      </c>
      <c r="F104" s="1036" t="e">
        <f t="shared" si="11"/>
        <v>#DIV/0!</v>
      </c>
    </row>
    <row r="105" spans="2:6" ht="15" hidden="1" thickBot="1">
      <c r="B105" s="1026" t="s">
        <v>47</v>
      </c>
      <c r="C105" s="1026"/>
      <c r="D105" s="1036" t="e">
        <f>D102/C102-1</f>
        <v>#DIV/0!</v>
      </c>
      <c r="E105" s="1036" t="e">
        <f t="shared" si="11"/>
        <v>#DIV/0!</v>
      </c>
      <c r="F105" s="1036" t="e">
        <f t="shared" si="11"/>
        <v>#DIV/0!</v>
      </c>
    </row>
    <row r="106" spans="2:6" ht="15" hidden="1" thickBot="1">
      <c r="B106" s="3137" t="s">
        <v>813</v>
      </c>
      <c r="C106" s="3138"/>
      <c r="D106" s="3138"/>
      <c r="E106" s="3138"/>
      <c r="F106" s="3139"/>
    </row>
    <row r="107" spans="2:6" ht="15" hidden="1" thickBot="1">
      <c r="B107" s="3111"/>
      <c r="C107" s="1050">
        <v>2018</v>
      </c>
      <c r="D107" s="1050">
        <v>2019</v>
      </c>
      <c r="E107" s="1050">
        <v>2020</v>
      </c>
      <c r="F107" s="1050">
        <v>2021</v>
      </c>
    </row>
    <row r="108" spans="2:6" ht="15" hidden="1" thickBot="1">
      <c r="B108" s="3112"/>
      <c r="C108" s="1033" t="s">
        <v>22</v>
      </c>
      <c r="D108" s="1033" t="s">
        <v>23</v>
      </c>
      <c r="E108" s="1033" t="s">
        <v>23</v>
      </c>
      <c r="F108" s="1033" t="s">
        <v>23</v>
      </c>
    </row>
    <row r="109" spans="2:6" ht="15" hidden="1" thickBot="1">
      <c r="B109" s="1038" t="s">
        <v>607</v>
      </c>
      <c r="C109" s="1039"/>
      <c r="D109" s="1039"/>
      <c r="E109" s="1039"/>
      <c r="F109" s="1039"/>
    </row>
    <row r="110" spans="2:6" ht="15" hidden="1" thickBot="1">
      <c r="B110" s="1040" t="s">
        <v>608</v>
      </c>
      <c r="C110" s="1042"/>
      <c r="D110" s="1051"/>
      <c r="E110" s="1051"/>
      <c r="F110" s="1051"/>
    </row>
    <row r="111" spans="2:6" ht="15" hidden="1" thickBot="1">
      <c r="B111" s="1040" t="s">
        <v>609</v>
      </c>
      <c r="C111" s="1042"/>
      <c r="D111" s="1051"/>
      <c r="E111" s="1051"/>
      <c r="F111" s="1051"/>
    </row>
    <row r="112" spans="2:6" ht="15" hidden="1" thickBot="1">
      <c r="B112" s="1038" t="s">
        <v>610</v>
      </c>
      <c r="C112" s="1039"/>
      <c r="D112" s="1039"/>
      <c r="E112" s="1039"/>
      <c r="F112" s="1039"/>
    </row>
    <row r="113" spans="2:6" ht="15" hidden="1" thickBot="1">
      <c r="B113" s="1040" t="s">
        <v>608</v>
      </c>
      <c r="C113" s="1042"/>
      <c r="D113" s="1039"/>
      <c r="E113" s="1039"/>
      <c r="F113" s="1039"/>
    </row>
    <row r="114" spans="2:6" ht="15" hidden="1" thickBot="1">
      <c r="B114" s="1040" t="s">
        <v>609</v>
      </c>
      <c r="C114" s="1042"/>
      <c r="D114" s="1039"/>
      <c r="E114" s="1039"/>
      <c r="F114" s="1039"/>
    </row>
    <row r="115" spans="2:6" ht="15" hidden="1" thickBot="1">
      <c r="B115" s="1038" t="s">
        <v>611</v>
      </c>
      <c r="C115" s="1042">
        <v>0</v>
      </c>
      <c r="D115" s="1039">
        <v>0</v>
      </c>
      <c r="E115" s="1039">
        <v>0</v>
      </c>
      <c r="F115" s="1039">
        <v>0</v>
      </c>
    </row>
    <row r="116" spans="2:6" ht="15" hidden="1" thickBot="1">
      <c r="B116" s="1040" t="s">
        <v>608</v>
      </c>
      <c r="C116" s="1042"/>
      <c r="D116" s="1039"/>
      <c r="E116" s="1039"/>
      <c r="F116" s="1039"/>
    </row>
    <row r="117" spans="2:6" ht="15" hidden="1" thickBot="1">
      <c r="B117" s="1040" t="s">
        <v>609</v>
      </c>
      <c r="C117" s="1042"/>
      <c r="D117" s="1039"/>
      <c r="E117" s="1039"/>
      <c r="F117" s="1039"/>
    </row>
    <row r="118" spans="2:6" ht="15" hidden="1" thickBot="1">
      <c r="B118" s="1038" t="s">
        <v>612</v>
      </c>
      <c r="C118" s="1042"/>
      <c r="D118" s="1039"/>
      <c r="E118" s="1039"/>
      <c r="F118" s="1039"/>
    </row>
    <row r="119" spans="2:6" ht="15" hidden="1" thickBot="1">
      <c r="B119" s="1040" t="s">
        <v>608</v>
      </c>
      <c r="C119" s="1042"/>
      <c r="D119" s="1039"/>
      <c r="E119" s="1039"/>
      <c r="F119" s="1039"/>
    </row>
    <row r="120" spans="2:6" ht="15" hidden="1" thickBot="1">
      <c r="B120" s="1040" t="s">
        <v>609</v>
      </c>
      <c r="C120" s="1042"/>
      <c r="D120" s="1039"/>
      <c r="E120" s="1039"/>
      <c r="F120" s="1039"/>
    </row>
    <row r="121" spans="2:6" ht="15" hidden="1" thickBot="1">
      <c r="B121" s="1038" t="s">
        <v>613</v>
      </c>
      <c r="C121" s="1042"/>
      <c r="D121" s="1039"/>
      <c r="E121" s="1039"/>
      <c r="F121" s="1039"/>
    </row>
    <row r="122" spans="2:6" ht="15" hidden="1" thickBot="1">
      <c r="B122" s="1040" t="s">
        <v>608</v>
      </c>
      <c r="C122" s="1042"/>
      <c r="D122" s="1039"/>
      <c r="E122" s="1039"/>
      <c r="F122" s="1039"/>
    </row>
    <row r="123" spans="2:6" ht="15" hidden="1" thickBot="1">
      <c r="B123" s="1040" t="s">
        <v>609</v>
      </c>
      <c r="C123" s="1042"/>
      <c r="D123" s="1039"/>
      <c r="E123" s="1039"/>
      <c r="F123" s="1039"/>
    </row>
    <row r="124" spans="2:6" ht="15" hidden="1" thickBot="1">
      <c r="B124" s="1038" t="s">
        <v>614</v>
      </c>
      <c r="C124" s="1042">
        <v>0</v>
      </c>
      <c r="D124" s="1039">
        <v>0</v>
      </c>
      <c r="E124" s="1039">
        <v>0</v>
      </c>
      <c r="F124" s="1039">
        <v>0</v>
      </c>
    </row>
    <row r="125" spans="2:6" ht="15" hidden="1" thickBot="1">
      <c r="B125" s="1040" t="s">
        <v>608</v>
      </c>
      <c r="C125" s="1042"/>
      <c r="D125" s="1039"/>
      <c r="E125" s="1039"/>
      <c r="F125" s="1039"/>
    </row>
    <row r="126" spans="2:6" ht="15" hidden="1" thickBot="1">
      <c r="B126" s="1040" t="s">
        <v>609</v>
      </c>
      <c r="C126" s="1042"/>
      <c r="D126" s="1039"/>
      <c r="E126" s="1039"/>
      <c r="F126" s="1039"/>
    </row>
    <row r="127" spans="2:6" ht="15" hidden="1" thickBot="1">
      <c r="B127" s="1038" t="s">
        <v>615</v>
      </c>
      <c r="C127" s="1042"/>
      <c r="D127" s="1039"/>
      <c r="E127" s="1039"/>
      <c r="F127" s="1039"/>
    </row>
    <row r="128" spans="2:6" ht="15" hidden="1" thickBot="1">
      <c r="B128" s="1040" t="s">
        <v>608</v>
      </c>
      <c r="C128" s="1042"/>
      <c r="D128" s="1039"/>
      <c r="E128" s="1039"/>
      <c r="F128" s="1039"/>
    </row>
    <row r="129" spans="2:12" ht="15" hidden="1" thickBot="1">
      <c r="B129" s="1040" t="s">
        <v>609</v>
      </c>
      <c r="C129" s="1042"/>
      <c r="D129" s="1039"/>
      <c r="E129" s="1039"/>
      <c r="F129" s="1039"/>
    </row>
    <row r="130" spans="2:12" ht="15" hidden="1" thickBot="1">
      <c r="B130" s="1052" t="s">
        <v>727</v>
      </c>
      <c r="C130" s="1042">
        <f>C127+C124+C121+C118+C115+C112+C109</f>
        <v>0</v>
      </c>
      <c r="D130" s="1042">
        <f t="shared" ref="D130:F130" si="12">D127+D124+D121+D118+D115+D112+D109</f>
        <v>0</v>
      </c>
      <c r="E130" s="1042">
        <f t="shared" si="12"/>
        <v>0</v>
      </c>
      <c r="F130" s="1042">
        <f t="shared" si="12"/>
        <v>0</v>
      </c>
    </row>
    <row r="131" spans="2:12" ht="15" hidden="1" thickBot="1">
      <c r="B131" s="1047" t="s">
        <v>617</v>
      </c>
      <c r="C131" s="1048">
        <f>IF(C130-C101=0,0,"Error")</f>
        <v>0</v>
      </c>
      <c r="D131" s="1048">
        <f>IF(D130-D101=0,0,"Error")</f>
        <v>0</v>
      </c>
      <c r="E131" s="1048">
        <f>IF(E130-E101=0,0,"Error")</f>
        <v>0</v>
      </c>
      <c r="F131" s="1048">
        <f>IF(F130-F101=0,0,"Error")</f>
        <v>0</v>
      </c>
    </row>
    <row r="132" spans="2:12" ht="15" thickBot="1">
      <c r="B132" s="3128" t="s">
        <v>618</v>
      </c>
      <c r="C132" s="3129"/>
      <c r="D132" s="3129"/>
      <c r="E132" s="3129"/>
      <c r="F132" s="3130"/>
    </row>
    <row r="133" spans="2:12" ht="15" thickBot="1">
      <c r="B133" s="3128" t="s">
        <v>619</v>
      </c>
      <c r="C133" s="3129"/>
      <c r="D133" s="3129"/>
      <c r="E133" s="3129"/>
      <c r="F133" s="3130"/>
    </row>
    <row r="134" spans="2:12" ht="15" thickBot="1">
      <c r="B134" s="1028" t="s">
        <v>620</v>
      </c>
      <c r="C134" s="3153" t="s">
        <v>1269</v>
      </c>
      <c r="D134" s="3154"/>
      <c r="E134" s="3155"/>
      <c r="F134" s="3156"/>
    </row>
    <row r="135" spans="2:12" ht="15" thickBot="1">
      <c r="B135" s="1028" t="s">
        <v>622</v>
      </c>
      <c r="C135" s="1028" t="s">
        <v>1270</v>
      </c>
      <c r="D135" s="1053"/>
      <c r="E135" s="3157"/>
      <c r="F135" s="3158"/>
      <c r="H135" s="3140" t="s">
        <v>760</v>
      </c>
      <c r="I135" s="3141"/>
      <c r="J135" s="3141"/>
      <c r="K135" s="3141"/>
      <c r="L135" s="3142"/>
    </row>
    <row r="136" spans="2:12" ht="15" thickBot="1">
      <c r="B136" s="1054"/>
      <c r="C136" s="3149"/>
      <c r="D136" s="3150"/>
      <c r="E136" s="3151"/>
      <c r="F136" s="3152"/>
      <c r="H136" s="3143"/>
      <c r="I136" s="3144"/>
      <c r="J136" s="3144"/>
      <c r="K136" s="3144"/>
      <c r="L136" s="3145"/>
    </row>
    <row r="137" spans="2:12" ht="15" thickBot="1">
      <c r="B137" s="1026" t="s">
        <v>599</v>
      </c>
      <c r="C137" s="3131" t="s">
        <v>1266</v>
      </c>
      <c r="D137" s="3132"/>
      <c r="E137" s="3132"/>
      <c r="F137" s="3133"/>
      <c r="H137" s="3146"/>
      <c r="I137" s="3147"/>
      <c r="J137" s="3147"/>
      <c r="K137" s="3147"/>
      <c r="L137" s="3148"/>
    </row>
    <row r="138" spans="2:12" ht="30" customHeight="1" thickBot="1">
      <c r="B138" s="1026" t="s">
        <v>21</v>
      </c>
      <c r="C138" s="3122" t="s">
        <v>1271</v>
      </c>
      <c r="D138" s="3123"/>
      <c r="E138" s="3123"/>
      <c r="F138" s="3124"/>
    </row>
    <row r="139" spans="2:12">
      <c r="B139" s="3111"/>
      <c r="C139" s="1050">
        <v>2023</v>
      </c>
      <c r="D139" s="1050">
        <v>2024</v>
      </c>
      <c r="E139" s="1050">
        <v>2025</v>
      </c>
      <c r="F139" s="1050">
        <v>2026</v>
      </c>
    </row>
    <row r="140" spans="2:12" ht="15" thickBot="1">
      <c r="B140" s="3112"/>
      <c r="C140" s="1033" t="s">
        <v>22</v>
      </c>
      <c r="D140" s="1033" t="s">
        <v>23</v>
      </c>
      <c r="E140" s="1033" t="s">
        <v>23</v>
      </c>
      <c r="F140" s="1033" t="s">
        <v>23</v>
      </c>
    </row>
    <row r="141" spans="2:12" ht="15" thickBot="1">
      <c r="B141" s="1026" t="s">
        <v>33</v>
      </c>
      <c r="C141" s="1034">
        <v>250</v>
      </c>
      <c r="D141" s="1034">
        <v>260</v>
      </c>
      <c r="E141" s="1034">
        <v>270</v>
      </c>
      <c r="F141" s="1034">
        <v>280</v>
      </c>
    </row>
    <row r="142" spans="2:12" ht="15" thickBot="1">
      <c r="B142" s="1026" t="s">
        <v>602</v>
      </c>
      <c r="C142" s="1035">
        <f>C160</f>
        <v>1000</v>
      </c>
      <c r="D142" s="1035">
        <v>1000</v>
      </c>
      <c r="E142" s="1035">
        <v>1000</v>
      </c>
      <c r="F142" s="1035">
        <v>1000</v>
      </c>
    </row>
    <row r="143" spans="2:12" ht="15" thickBot="1">
      <c r="B143" s="1026" t="s">
        <v>603</v>
      </c>
      <c r="C143" s="1035">
        <f>C142/C141</f>
        <v>4</v>
      </c>
      <c r="D143" s="1035">
        <f t="shared" ref="D143:F143" si="13">D142/D141</f>
        <v>3.8461538461538463</v>
      </c>
      <c r="E143" s="1035">
        <f t="shared" si="13"/>
        <v>3.7037037037037037</v>
      </c>
      <c r="F143" s="1035">
        <f t="shared" si="13"/>
        <v>3.5714285714285716</v>
      </c>
    </row>
    <row r="144" spans="2:12" ht="15" thickBot="1">
      <c r="B144" s="1026" t="s">
        <v>604</v>
      </c>
      <c r="C144" s="1026" t="s">
        <v>627</v>
      </c>
      <c r="D144" s="1036">
        <f>D141/C141-1</f>
        <v>4.0000000000000036E-2</v>
      </c>
      <c r="E144" s="1036">
        <f t="shared" ref="E144:F146" si="14">E141/D141-1</f>
        <v>3.8461538461538547E-2</v>
      </c>
      <c r="F144" s="1036">
        <f t="shared" si="14"/>
        <v>3.7037037037036979E-2</v>
      </c>
      <c r="H144" s="1037"/>
      <c r="I144" s="1037"/>
      <c r="J144" s="1037"/>
      <c r="K144" s="1037"/>
      <c r="L144" s="1037"/>
    </row>
    <row r="145" spans="2:6" ht="15" thickBot="1">
      <c r="B145" s="1026" t="s">
        <v>605</v>
      </c>
      <c r="C145" s="1026" t="s">
        <v>627</v>
      </c>
      <c r="D145" s="1036">
        <f>D142/C142-1</f>
        <v>0</v>
      </c>
      <c r="E145" s="1036">
        <f t="shared" si="14"/>
        <v>0</v>
      </c>
      <c r="F145" s="1036">
        <f t="shared" si="14"/>
        <v>0</v>
      </c>
    </row>
    <row r="146" spans="2:6" ht="15" thickBot="1">
      <c r="B146" s="1026" t="s">
        <v>47</v>
      </c>
      <c r="C146" s="1026" t="s">
        <v>627</v>
      </c>
      <c r="D146" s="1036">
        <f>D143/C143-1</f>
        <v>-3.8461538461538436E-2</v>
      </c>
      <c r="E146" s="1036">
        <f t="shared" si="14"/>
        <v>-3.703703703703709E-2</v>
      </c>
      <c r="F146" s="1036">
        <f t="shared" si="14"/>
        <v>-3.5714285714285698E-2</v>
      </c>
    </row>
    <row r="147" spans="2:6" ht="15" thickBot="1">
      <c r="B147" s="3137" t="s">
        <v>818</v>
      </c>
      <c r="C147" s="3138"/>
      <c r="D147" s="3138"/>
      <c r="E147" s="3138"/>
      <c r="F147" s="3139"/>
    </row>
    <row r="148" spans="2:6">
      <c r="B148" s="3111"/>
      <c r="C148" s="1050">
        <v>2023</v>
      </c>
      <c r="D148" s="1050">
        <v>2024</v>
      </c>
      <c r="E148" s="1050">
        <v>2025</v>
      </c>
      <c r="F148" s="1050">
        <v>2026</v>
      </c>
    </row>
    <row r="149" spans="2:6" ht="15" thickBot="1">
      <c r="B149" s="3112"/>
      <c r="C149" s="1033" t="s">
        <v>22</v>
      </c>
      <c r="D149" s="1033" t="s">
        <v>23</v>
      </c>
      <c r="E149" s="1033" t="s">
        <v>23</v>
      </c>
      <c r="F149" s="1033" t="s">
        <v>23</v>
      </c>
    </row>
    <row r="150" spans="2:6" ht="15" thickBot="1">
      <c r="B150" s="1038" t="s">
        <v>629</v>
      </c>
      <c r="C150" s="1039">
        <f>C151+C152+C153+C154</f>
        <v>0</v>
      </c>
      <c r="D150" s="1039">
        <f t="shared" ref="D150:F150" si="15">D151+D152+D153+D154</f>
        <v>0</v>
      </c>
      <c r="E150" s="1039">
        <f t="shared" si="15"/>
        <v>0</v>
      </c>
      <c r="F150" s="1039">
        <f t="shared" si="15"/>
        <v>0</v>
      </c>
    </row>
    <row r="151" spans="2:6" ht="15" thickBot="1">
      <c r="B151" s="1040" t="s">
        <v>608</v>
      </c>
      <c r="C151" s="1039"/>
      <c r="D151" s="1039"/>
      <c r="E151" s="1039"/>
      <c r="F151" s="1039"/>
    </row>
    <row r="152" spans="2:6" ht="15" thickBot="1">
      <c r="B152" s="1040" t="s">
        <v>673</v>
      </c>
      <c r="C152" s="1039"/>
      <c r="D152" s="1039"/>
      <c r="E152" s="1039"/>
      <c r="F152" s="1039"/>
    </row>
    <row r="153" spans="2:6" ht="15" thickBot="1">
      <c r="B153" s="1040" t="s">
        <v>631</v>
      </c>
      <c r="C153" s="1039"/>
      <c r="D153" s="1039"/>
      <c r="E153" s="1039"/>
      <c r="F153" s="1039"/>
    </row>
    <row r="154" spans="2:6" ht="15" thickBot="1">
      <c r="B154" s="1040" t="s">
        <v>632</v>
      </c>
      <c r="C154" s="1039"/>
      <c r="D154" s="1039"/>
      <c r="E154" s="1039"/>
      <c r="F154" s="1039"/>
    </row>
    <row r="155" spans="2:6" ht="15" thickBot="1">
      <c r="B155" s="1038" t="s">
        <v>633</v>
      </c>
      <c r="C155" s="1042">
        <f>C156+C157+C158+C159</f>
        <v>1000</v>
      </c>
      <c r="D155" s="1042">
        <f t="shared" ref="D155:F155" si="16">D156+D157+D158+D159</f>
        <v>1000</v>
      </c>
      <c r="E155" s="1042">
        <f t="shared" si="16"/>
        <v>1000</v>
      </c>
      <c r="F155" s="1042">
        <f t="shared" si="16"/>
        <v>1000</v>
      </c>
    </row>
    <row r="156" spans="2:6" ht="15" thickBot="1">
      <c r="B156" s="1040" t="s">
        <v>608</v>
      </c>
      <c r="C156" s="1042">
        <v>1000</v>
      </c>
      <c r="D156" s="1039">
        <v>1000</v>
      </c>
      <c r="E156" s="1039">
        <v>1000</v>
      </c>
      <c r="F156" s="1039">
        <v>1000</v>
      </c>
    </row>
    <row r="157" spans="2:6" ht="15" thickBot="1">
      <c r="B157" s="1040" t="s">
        <v>673</v>
      </c>
      <c r="C157" s="1042"/>
      <c r="D157" s="1039"/>
      <c r="E157" s="1039"/>
      <c r="F157" s="1039"/>
    </row>
    <row r="158" spans="2:6" ht="15" thickBot="1">
      <c r="B158" s="1040" t="s">
        <v>631</v>
      </c>
      <c r="C158" s="1042"/>
      <c r="D158" s="1039"/>
      <c r="E158" s="1039"/>
      <c r="F158" s="1039"/>
    </row>
    <row r="159" spans="2:6" ht="15" thickBot="1">
      <c r="B159" s="1040" t="s">
        <v>632</v>
      </c>
      <c r="C159" s="1042"/>
      <c r="D159" s="1039"/>
      <c r="E159" s="1039"/>
      <c r="F159" s="1039"/>
    </row>
    <row r="160" spans="2:6" ht="15" thickBot="1">
      <c r="B160" s="1055" t="s">
        <v>616</v>
      </c>
      <c r="C160" s="1042">
        <f>C150+C155</f>
        <v>1000</v>
      </c>
      <c r="D160" s="1042">
        <f t="shared" ref="D160:F160" si="17">D150+D155</f>
        <v>1000</v>
      </c>
      <c r="E160" s="1042">
        <f t="shared" si="17"/>
        <v>1000</v>
      </c>
      <c r="F160" s="1042">
        <f t="shared" si="17"/>
        <v>1000</v>
      </c>
    </row>
    <row r="161" spans="2:12" ht="34.5" hidden="1" customHeight="1">
      <c r="B161" s="1028" t="s">
        <v>655</v>
      </c>
      <c r="C161" s="1028" t="s">
        <v>920</v>
      </c>
      <c r="D161" s="1053" t="s">
        <v>624</v>
      </c>
      <c r="E161" s="3149"/>
      <c r="F161" s="3152"/>
    </row>
    <row r="162" spans="2:12" ht="15.75" hidden="1" customHeight="1">
      <c r="B162" s="1026" t="s">
        <v>599</v>
      </c>
      <c r="C162" s="3122" t="s">
        <v>918</v>
      </c>
      <c r="D162" s="3123"/>
      <c r="E162" s="3123"/>
      <c r="F162" s="3124"/>
    </row>
    <row r="163" spans="2:12" ht="15.75" hidden="1" customHeight="1">
      <c r="B163" s="1026" t="s">
        <v>21</v>
      </c>
      <c r="C163" s="3134" t="s">
        <v>279</v>
      </c>
      <c r="D163" s="3135"/>
      <c r="E163" s="3135"/>
      <c r="F163" s="3136"/>
    </row>
    <row r="164" spans="2:12" ht="15" hidden="1" customHeight="1">
      <c r="B164" s="3111"/>
      <c r="C164" s="1050">
        <v>2020</v>
      </c>
      <c r="D164" s="1050">
        <v>2021</v>
      </c>
      <c r="E164" s="1050">
        <v>2022</v>
      </c>
      <c r="F164" s="1050">
        <v>2023</v>
      </c>
    </row>
    <row r="165" spans="2:12" ht="15.75" hidden="1" customHeight="1">
      <c r="B165" s="3112"/>
      <c r="C165" s="1033" t="s">
        <v>22</v>
      </c>
      <c r="D165" s="1033" t="s">
        <v>23</v>
      </c>
      <c r="E165" s="1033" t="s">
        <v>23</v>
      </c>
      <c r="F165" s="1033" t="s">
        <v>23</v>
      </c>
    </row>
    <row r="166" spans="2:12" ht="15.75" hidden="1" customHeight="1">
      <c r="B166" s="1026" t="s">
        <v>33</v>
      </c>
      <c r="C166" s="1026"/>
      <c r="D166" s="1026">
        <v>0</v>
      </c>
      <c r="E166" s="1026"/>
      <c r="F166" s="1026"/>
    </row>
    <row r="167" spans="2:12" ht="15.75" hidden="1" customHeight="1">
      <c r="B167" s="1026" t="s">
        <v>602</v>
      </c>
      <c r="C167" s="1035"/>
      <c r="D167" s="1035">
        <f>D185</f>
        <v>0</v>
      </c>
      <c r="E167" s="1035"/>
      <c r="F167" s="1035"/>
    </row>
    <row r="168" spans="2:12" ht="15.75" hidden="1" customHeight="1">
      <c r="B168" s="1026" t="s">
        <v>603</v>
      </c>
      <c r="C168" s="1035" t="e">
        <f>C167/C166</f>
        <v>#DIV/0!</v>
      </c>
      <c r="D168" s="1035" t="e">
        <f t="shared" ref="D168:F168" si="18">D167/D166</f>
        <v>#DIV/0!</v>
      </c>
      <c r="E168" s="1035" t="e">
        <f t="shared" si="18"/>
        <v>#DIV/0!</v>
      </c>
      <c r="F168" s="1035" t="e">
        <f t="shared" si="18"/>
        <v>#DIV/0!</v>
      </c>
    </row>
    <row r="169" spans="2:12" ht="15.75" hidden="1" customHeight="1">
      <c r="B169" s="1026" t="s">
        <v>604</v>
      </c>
      <c r="C169" s="1026" t="s">
        <v>627</v>
      </c>
      <c r="D169" s="1036" t="e">
        <f>D166/C166-1</f>
        <v>#DIV/0!</v>
      </c>
      <c r="E169" s="1036" t="e">
        <f t="shared" ref="E169:F171" si="19">E166/D166-1</f>
        <v>#DIV/0!</v>
      </c>
      <c r="F169" s="1036" t="e">
        <f t="shared" si="19"/>
        <v>#DIV/0!</v>
      </c>
      <c r="H169" s="1037"/>
      <c r="I169" s="1037"/>
      <c r="J169" s="1037"/>
      <c r="K169" s="1037"/>
      <c r="L169" s="1037"/>
    </row>
    <row r="170" spans="2:12" ht="15.75" hidden="1" customHeight="1">
      <c r="B170" s="1026" t="s">
        <v>605</v>
      </c>
      <c r="C170" s="1026" t="s">
        <v>627</v>
      </c>
      <c r="D170" s="1036" t="e">
        <f>D167/C167-1</f>
        <v>#DIV/0!</v>
      </c>
      <c r="E170" s="1036" t="e">
        <f t="shared" si="19"/>
        <v>#DIV/0!</v>
      </c>
      <c r="F170" s="1036" t="e">
        <f t="shared" si="19"/>
        <v>#DIV/0!</v>
      </c>
    </row>
    <row r="171" spans="2:12" ht="15.75" hidden="1" customHeight="1">
      <c r="B171" s="1026" t="s">
        <v>47</v>
      </c>
      <c r="C171" s="1026" t="s">
        <v>627</v>
      </c>
      <c r="D171" s="1036" t="e">
        <f>D168/C168-1</f>
        <v>#DIV/0!</v>
      </c>
      <c r="E171" s="1036" t="e">
        <f t="shared" si="19"/>
        <v>#DIV/0!</v>
      </c>
      <c r="F171" s="1036" t="e">
        <f t="shared" si="19"/>
        <v>#DIV/0!</v>
      </c>
    </row>
    <row r="172" spans="2:12" ht="15.75" hidden="1" customHeight="1">
      <c r="B172" s="3137" t="s">
        <v>821</v>
      </c>
      <c r="C172" s="3138"/>
      <c r="D172" s="3138"/>
      <c r="E172" s="3138"/>
      <c r="F172" s="3139"/>
    </row>
    <row r="173" spans="2:12" ht="15" hidden="1" customHeight="1">
      <c r="B173" s="3111"/>
      <c r="C173" s="1050">
        <v>2020</v>
      </c>
      <c r="D173" s="1050">
        <v>2021</v>
      </c>
      <c r="E173" s="1050">
        <v>2022</v>
      </c>
      <c r="F173" s="1050">
        <v>2023</v>
      </c>
    </row>
    <row r="174" spans="2:12" ht="15.75" hidden="1" customHeight="1">
      <c r="B174" s="3112"/>
      <c r="C174" s="1033" t="s">
        <v>22</v>
      </c>
      <c r="D174" s="1033" t="s">
        <v>23</v>
      </c>
      <c r="E174" s="1033" t="s">
        <v>23</v>
      </c>
      <c r="F174" s="1033" t="s">
        <v>23</v>
      </c>
    </row>
    <row r="175" spans="2:12" ht="15.75" hidden="1" customHeight="1">
      <c r="B175" s="1038" t="s">
        <v>629</v>
      </c>
      <c r="C175" s="1039">
        <f>C176+C177+C178+C179</f>
        <v>0</v>
      </c>
      <c r="D175" s="1039">
        <f t="shared" ref="D175:F175" si="20">D176+D177+D178+D179</f>
        <v>0</v>
      </c>
      <c r="E175" s="1039">
        <f t="shared" si="20"/>
        <v>0</v>
      </c>
      <c r="F175" s="1039">
        <f t="shared" si="20"/>
        <v>0</v>
      </c>
    </row>
    <row r="176" spans="2:12" ht="15.75" hidden="1" customHeight="1">
      <c r="B176" s="1040" t="s">
        <v>608</v>
      </c>
      <c r="C176" s="1039"/>
      <c r="D176" s="1039"/>
      <c r="E176" s="1039"/>
      <c r="F176" s="1039"/>
    </row>
    <row r="177" spans="2:6" ht="15.75" hidden="1" customHeight="1">
      <c r="B177" s="1040" t="s">
        <v>673</v>
      </c>
      <c r="C177" s="1039"/>
      <c r="D177" s="1039"/>
      <c r="E177" s="1039"/>
      <c r="F177" s="1039"/>
    </row>
    <row r="178" spans="2:6" ht="15.75" hidden="1" customHeight="1">
      <c r="B178" s="1040" t="s">
        <v>631</v>
      </c>
      <c r="C178" s="1039"/>
      <c r="D178" s="1039"/>
      <c r="E178" s="1039"/>
      <c r="F178" s="1039"/>
    </row>
    <row r="179" spans="2:6" ht="15.75" hidden="1" customHeight="1">
      <c r="B179" s="1040" t="s">
        <v>632</v>
      </c>
      <c r="C179" s="1039"/>
      <c r="D179" s="1039"/>
      <c r="E179" s="1039"/>
      <c r="F179" s="1039"/>
    </row>
    <row r="180" spans="2:6" ht="15.75" hidden="1" customHeight="1">
      <c r="B180" s="1038" t="s">
        <v>633</v>
      </c>
      <c r="C180" s="1042">
        <f>C181+C182+C183+C184</f>
        <v>0</v>
      </c>
      <c r="D180" s="1042">
        <f t="shared" ref="D180:F180" si="21">D181+D182+D183+D184</f>
        <v>0</v>
      </c>
      <c r="E180" s="1042">
        <f t="shared" si="21"/>
        <v>0</v>
      </c>
      <c r="F180" s="1042">
        <f t="shared" si="21"/>
        <v>0</v>
      </c>
    </row>
    <row r="181" spans="2:6" ht="15.75" hidden="1" customHeight="1">
      <c r="B181" s="1040" t="s">
        <v>608</v>
      </c>
      <c r="C181" s="1042"/>
      <c r="D181" s="1043">
        <v>0</v>
      </c>
      <c r="E181" s="1039"/>
      <c r="F181" s="1039"/>
    </row>
    <row r="182" spans="2:6" ht="15.75" hidden="1" customHeight="1">
      <c r="B182" s="1040" t="s">
        <v>673</v>
      </c>
      <c r="C182" s="1042"/>
      <c r="D182" s="1039"/>
      <c r="E182" s="1039"/>
      <c r="F182" s="1039"/>
    </row>
    <row r="183" spans="2:6" ht="15.75" hidden="1" customHeight="1">
      <c r="B183" s="1040" t="s">
        <v>631</v>
      </c>
      <c r="C183" s="1042"/>
      <c r="D183" s="1039"/>
      <c r="E183" s="1039"/>
      <c r="F183" s="1039"/>
    </row>
    <row r="184" spans="2:6" ht="15.75" hidden="1" customHeight="1">
      <c r="B184" s="1040" t="s">
        <v>632</v>
      </c>
      <c r="C184" s="1042"/>
      <c r="D184" s="1039"/>
      <c r="E184" s="1039"/>
      <c r="F184" s="1039"/>
    </row>
    <row r="185" spans="2:6" ht="15.75" hidden="1" customHeight="1">
      <c r="B185" s="1055" t="s">
        <v>699</v>
      </c>
      <c r="C185" s="1042">
        <f>C175+C180</f>
        <v>0</v>
      </c>
      <c r="D185" s="1042">
        <f t="shared" ref="D185:F185" si="22">D175+D180</f>
        <v>0</v>
      </c>
      <c r="E185" s="1042">
        <f t="shared" si="22"/>
        <v>0</v>
      </c>
      <c r="F185" s="1042">
        <f t="shared" si="22"/>
        <v>0</v>
      </c>
    </row>
    <row r="186" spans="2:6" ht="34.5" hidden="1" customHeight="1">
      <c r="B186" s="1028" t="s">
        <v>700</v>
      </c>
      <c r="C186" s="1029"/>
      <c r="D186" s="1056" t="s">
        <v>624</v>
      </c>
      <c r="E186" s="1030"/>
      <c r="F186" s="1031"/>
    </row>
    <row r="187" spans="2:6" ht="15.75" hidden="1" customHeight="1">
      <c r="B187" s="1026" t="s">
        <v>599</v>
      </c>
      <c r="C187" s="3122"/>
      <c r="D187" s="3123"/>
      <c r="E187" s="3123"/>
      <c r="F187" s="3124"/>
    </row>
    <row r="188" spans="2:6" ht="15.75" hidden="1" customHeight="1">
      <c r="B188" s="1026" t="s">
        <v>21</v>
      </c>
      <c r="C188" s="3134"/>
      <c r="D188" s="3135"/>
      <c r="E188" s="3135"/>
      <c r="F188" s="3136"/>
    </row>
    <row r="189" spans="2:6" ht="15" hidden="1" customHeight="1">
      <c r="B189" s="3111"/>
      <c r="C189" s="1050">
        <v>2018</v>
      </c>
      <c r="D189" s="1050">
        <v>2019</v>
      </c>
      <c r="E189" s="1050">
        <v>2020</v>
      </c>
      <c r="F189" s="1050">
        <v>2021</v>
      </c>
    </row>
    <row r="190" spans="2:6" ht="15.75" hidden="1" customHeight="1">
      <c r="B190" s="3112"/>
      <c r="C190" s="1033" t="s">
        <v>22</v>
      </c>
      <c r="D190" s="1033" t="s">
        <v>23</v>
      </c>
      <c r="E190" s="1033" t="s">
        <v>23</v>
      </c>
      <c r="F190" s="1033" t="s">
        <v>23</v>
      </c>
    </row>
    <row r="191" spans="2:6" ht="15.75" hidden="1" customHeight="1">
      <c r="B191" s="1026" t="s">
        <v>33</v>
      </c>
      <c r="C191" s="1026"/>
      <c r="D191" s="1026"/>
      <c r="E191" s="1026"/>
      <c r="F191" s="1026"/>
    </row>
    <row r="192" spans="2:6" ht="15.75" hidden="1" customHeight="1">
      <c r="B192" s="1026" t="s">
        <v>602</v>
      </c>
      <c r="C192" s="1035">
        <f>C210</f>
        <v>0</v>
      </c>
      <c r="D192" s="1035">
        <f t="shared" ref="D192:F192" si="23">D210</f>
        <v>0</v>
      </c>
      <c r="E192" s="1035">
        <f t="shared" si="23"/>
        <v>0</v>
      </c>
      <c r="F192" s="1035">
        <f t="shared" si="23"/>
        <v>0</v>
      </c>
    </row>
    <row r="193" spans="2:12" ht="15.75" hidden="1" customHeight="1">
      <c r="B193" s="1026" t="s">
        <v>603</v>
      </c>
      <c r="C193" s="1035" t="e">
        <f>C192/C191</f>
        <v>#DIV/0!</v>
      </c>
      <c r="D193" s="1035" t="e">
        <f t="shared" ref="D193:F193" si="24">D192/D191</f>
        <v>#DIV/0!</v>
      </c>
      <c r="E193" s="1035" t="e">
        <f t="shared" si="24"/>
        <v>#DIV/0!</v>
      </c>
      <c r="F193" s="1035" t="e">
        <f t="shared" si="24"/>
        <v>#DIV/0!</v>
      </c>
    </row>
    <row r="194" spans="2:12" ht="15.75" hidden="1" customHeight="1">
      <c r="B194" s="1026" t="s">
        <v>604</v>
      </c>
      <c r="C194" s="1026" t="s">
        <v>627</v>
      </c>
      <c r="D194" s="1036" t="e">
        <f>D191/C191-1</f>
        <v>#DIV/0!</v>
      </c>
      <c r="E194" s="1036" t="e">
        <f t="shared" ref="E194:F196" si="25">E191/D191-1</f>
        <v>#DIV/0!</v>
      </c>
      <c r="F194" s="1036" t="e">
        <f t="shared" si="25"/>
        <v>#DIV/0!</v>
      </c>
      <c r="H194" s="1037"/>
      <c r="I194" s="1037"/>
      <c r="J194" s="1037"/>
      <c r="K194" s="1037"/>
      <c r="L194" s="1037"/>
    </row>
    <row r="195" spans="2:12" ht="15.75" hidden="1" customHeight="1">
      <c r="B195" s="1026" t="s">
        <v>605</v>
      </c>
      <c r="C195" s="1026" t="s">
        <v>627</v>
      </c>
      <c r="D195" s="1036" t="e">
        <f>D192/C192-1</f>
        <v>#DIV/0!</v>
      </c>
      <c r="E195" s="1036" t="e">
        <f t="shared" si="25"/>
        <v>#DIV/0!</v>
      </c>
      <c r="F195" s="1036" t="e">
        <f t="shared" si="25"/>
        <v>#DIV/0!</v>
      </c>
    </row>
    <row r="196" spans="2:12" ht="15.75" hidden="1" customHeight="1">
      <c r="B196" s="1026" t="s">
        <v>47</v>
      </c>
      <c r="C196" s="1026" t="s">
        <v>627</v>
      </c>
      <c r="D196" s="1036" t="e">
        <f>D193/C193-1</f>
        <v>#DIV/0!</v>
      </c>
      <c r="E196" s="1036" t="e">
        <f t="shared" si="25"/>
        <v>#DIV/0!</v>
      </c>
      <c r="F196" s="1036" t="e">
        <f t="shared" si="25"/>
        <v>#DIV/0!</v>
      </c>
    </row>
    <row r="197" spans="2:12" ht="15.75" hidden="1" customHeight="1">
      <c r="B197" s="3137" t="s">
        <v>872</v>
      </c>
      <c r="C197" s="3138"/>
      <c r="D197" s="3138"/>
      <c r="E197" s="3138"/>
      <c r="F197" s="3139"/>
    </row>
    <row r="198" spans="2:12" ht="15" hidden="1" customHeight="1">
      <c r="B198" s="3111"/>
      <c r="C198" s="1050">
        <v>2018</v>
      </c>
      <c r="D198" s="1050">
        <v>2019</v>
      </c>
      <c r="E198" s="1050">
        <v>2020</v>
      </c>
      <c r="F198" s="1050">
        <v>2021</v>
      </c>
    </row>
    <row r="199" spans="2:12" ht="15.75" hidden="1" customHeight="1">
      <c r="B199" s="3112"/>
      <c r="C199" s="1033" t="s">
        <v>22</v>
      </c>
      <c r="D199" s="1033" t="s">
        <v>23</v>
      </c>
      <c r="E199" s="1033" t="s">
        <v>23</v>
      </c>
      <c r="F199" s="1033" t="s">
        <v>23</v>
      </c>
    </row>
    <row r="200" spans="2:12" ht="15.75" hidden="1" customHeight="1">
      <c r="B200" s="1038" t="s">
        <v>629</v>
      </c>
      <c r="C200" s="1039">
        <f>C201+C202+C203+C204</f>
        <v>0</v>
      </c>
      <c r="D200" s="1039">
        <f t="shared" ref="D200:F200" si="26">D201+D202+D203+D204</f>
        <v>0</v>
      </c>
      <c r="E200" s="1039">
        <f t="shared" si="26"/>
        <v>0</v>
      </c>
      <c r="F200" s="1039">
        <f t="shared" si="26"/>
        <v>0</v>
      </c>
    </row>
    <row r="201" spans="2:12" ht="15.75" hidden="1" customHeight="1">
      <c r="B201" s="1040" t="s">
        <v>608</v>
      </c>
      <c r="C201" s="1039"/>
      <c r="D201" s="1039"/>
      <c r="E201" s="1039"/>
      <c r="F201" s="1039"/>
    </row>
    <row r="202" spans="2:12" ht="15.75" hidden="1" customHeight="1">
      <c r="B202" s="1040" t="s">
        <v>673</v>
      </c>
      <c r="C202" s="1039"/>
      <c r="D202" s="1039"/>
      <c r="E202" s="1039"/>
      <c r="F202" s="1039"/>
    </row>
    <row r="203" spans="2:12" ht="15.75" hidden="1" customHeight="1">
      <c r="B203" s="1040" t="s">
        <v>631</v>
      </c>
      <c r="C203" s="1039"/>
      <c r="D203" s="1039"/>
      <c r="E203" s="1039"/>
      <c r="F203" s="1039"/>
    </row>
    <row r="204" spans="2:12" ht="15.75" hidden="1" customHeight="1">
      <c r="B204" s="1040" t="s">
        <v>632</v>
      </c>
      <c r="C204" s="1039"/>
      <c r="D204" s="1039"/>
      <c r="E204" s="1039"/>
      <c r="F204" s="1039"/>
    </row>
    <row r="205" spans="2:12" ht="15.75" hidden="1" customHeight="1">
      <c r="B205" s="1038" t="s">
        <v>633</v>
      </c>
      <c r="C205" s="1042">
        <f>C206+C207+C208+C209</f>
        <v>0</v>
      </c>
      <c r="D205" s="1042">
        <f t="shared" ref="D205:F205" si="27">D206+D207+D208+D209</f>
        <v>0</v>
      </c>
      <c r="E205" s="1042">
        <f t="shared" si="27"/>
        <v>0</v>
      </c>
      <c r="F205" s="1042">
        <f t="shared" si="27"/>
        <v>0</v>
      </c>
    </row>
    <row r="206" spans="2:12" ht="15.75" hidden="1" customHeight="1">
      <c r="B206" s="1040" t="s">
        <v>608</v>
      </c>
      <c r="C206" s="1042"/>
      <c r="D206" s="1039"/>
      <c r="E206" s="1039"/>
      <c r="F206" s="1039"/>
    </row>
    <row r="207" spans="2:12" ht="15.75" hidden="1" customHeight="1">
      <c r="B207" s="1040" t="s">
        <v>673</v>
      </c>
      <c r="C207" s="1042"/>
      <c r="D207" s="1039"/>
      <c r="E207" s="1039"/>
      <c r="F207" s="1039"/>
    </row>
    <row r="208" spans="2:12" ht="15.75" hidden="1" customHeight="1">
      <c r="B208" s="1040" t="s">
        <v>631</v>
      </c>
      <c r="C208" s="1042"/>
      <c r="D208" s="1039"/>
      <c r="E208" s="1039"/>
      <c r="F208" s="1039"/>
    </row>
    <row r="209" spans="2:12" ht="15.75" hidden="1" customHeight="1">
      <c r="B209" s="1040" t="s">
        <v>632</v>
      </c>
      <c r="C209" s="1042"/>
      <c r="D209" s="1039"/>
      <c r="E209" s="1039"/>
      <c r="F209" s="1039"/>
    </row>
    <row r="210" spans="2:12" ht="15.75" hidden="1" customHeight="1">
      <c r="B210" s="1046" t="s">
        <v>702</v>
      </c>
      <c r="C210" s="1042">
        <f>C200+C205</f>
        <v>0</v>
      </c>
      <c r="D210" s="1042">
        <f t="shared" ref="D210:F210" si="28">D200+D205</f>
        <v>0</v>
      </c>
      <c r="E210" s="1042">
        <f t="shared" si="28"/>
        <v>0</v>
      </c>
      <c r="F210" s="1042">
        <f t="shared" si="28"/>
        <v>0</v>
      </c>
    </row>
    <row r="211" spans="2:12" ht="15.75" hidden="1" customHeight="1">
      <c r="B211" s="1056" t="s">
        <v>827</v>
      </c>
      <c r="C211" s="3149"/>
      <c r="D211" s="3151"/>
      <c r="E211" s="3151"/>
      <c r="F211" s="3152"/>
    </row>
    <row r="212" spans="2:12" ht="34.5" hidden="1" customHeight="1">
      <c r="B212" s="1028" t="s">
        <v>729</v>
      </c>
      <c r="C212" s="1029"/>
      <c r="D212" s="1056" t="s">
        <v>624</v>
      </c>
      <c r="E212" s="1030"/>
      <c r="F212" s="1031"/>
    </row>
    <row r="213" spans="2:12" ht="15.75" hidden="1" customHeight="1">
      <c r="B213" s="1026" t="s">
        <v>599</v>
      </c>
      <c r="C213" s="3122"/>
      <c r="D213" s="3123"/>
      <c r="E213" s="3123"/>
      <c r="F213" s="3124"/>
    </row>
    <row r="214" spans="2:12" ht="15.75" hidden="1" customHeight="1">
      <c r="B214" s="1026" t="s">
        <v>21</v>
      </c>
      <c r="C214" s="3159"/>
      <c r="D214" s="3160"/>
      <c r="E214" s="3160"/>
      <c r="F214" s="3161"/>
    </row>
    <row r="215" spans="2:12" ht="15" hidden="1" customHeight="1">
      <c r="B215" s="3111"/>
      <c r="C215" s="1050">
        <v>2020</v>
      </c>
      <c r="D215" s="1050">
        <v>2021</v>
      </c>
      <c r="E215" s="1050">
        <v>2022</v>
      </c>
      <c r="F215" s="1050">
        <v>2023</v>
      </c>
    </row>
    <row r="216" spans="2:12" ht="15.75" hidden="1" customHeight="1">
      <c r="B216" s="3112"/>
      <c r="C216" s="1033" t="s">
        <v>22</v>
      </c>
      <c r="D216" s="1033" t="s">
        <v>23</v>
      </c>
      <c r="E216" s="1033" t="s">
        <v>23</v>
      </c>
      <c r="F216" s="1033" t="s">
        <v>23</v>
      </c>
    </row>
    <row r="217" spans="2:12" ht="15.75" hidden="1" customHeight="1">
      <c r="B217" s="1026" t="s">
        <v>33</v>
      </c>
      <c r="C217" s="1026">
        <v>0</v>
      </c>
      <c r="D217" s="1026">
        <v>0</v>
      </c>
      <c r="E217" s="1026">
        <v>0</v>
      </c>
      <c r="F217" s="1026">
        <v>0</v>
      </c>
    </row>
    <row r="218" spans="2:12" ht="15.75" hidden="1" customHeight="1">
      <c r="B218" s="1026" t="s">
        <v>602</v>
      </c>
      <c r="C218" s="1035">
        <f>C236</f>
        <v>0</v>
      </c>
      <c r="D218" s="1035">
        <f t="shared" ref="D218:F218" si="29">D236</f>
        <v>0</v>
      </c>
      <c r="E218" s="1035">
        <f t="shared" si="29"/>
        <v>0</v>
      </c>
      <c r="F218" s="1035">
        <f t="shared" si="29"/>
        <v>0</v>
      </c>
    </row>
    <row r="219" spans="2:12" ht="15.75" hidden="1" customHeight="1">
      <c r="B219" s="1026" t="s">
        <v>603</v>
      </c>
      <c r="C219" s="1035" t="e">
        <f>C218/C217</f>
        <v>#DIV/0!</v>
      </c>
      <c r="D219" s="1035" t="e">
        <f t="shared" ref="D219:F219" si="30">D218/D217</f>
        <v>#DIV/0!</v>
      </c>
      <c r="E219" s="1035" t="e">
        <f t="shared" si="30"/>
        <v>#DIV/0!</v>
      </c>
      <c r="F219" s="1035" t="e">
        <f t="shared" si="30"/>
        <v>#DIV/0!</v>
      </c>
    </row>
    <row r="220" spans="2:12" ht="15.75" hidden="1" customHeight="1">
      <c r="B220" s="1026" t="s">
        <v>604</v>
      </c>
      <c r="C220" s="1026" t="s">
        <v>627</v>
      </c>
      <c r="D220" s="1036" t="e">
        <f>D217/C217-1</f>
        <v>#DIV/0!</v>
      </c>
      <c r="E220" s="1036" t="e">
        <f t="shared" ref="E220:F222" si="31">E217/D217-1</f>
        <v>#DIV/0!</v>
      </c>
      <c r="F220" s="1036" t="e">
        <f t="shared" si="31"/>
        <v>#DIV/0!</v>
      </c>
      <c r="H220" s="1037"/>
      <c r="I220" s="1037"/>
      <c r="J220" s="1037"/>
      <c r="K220" s="1037"/>
      <c r="L220" s="1037"/>
    </row>
    <row r="221" spans="2:12" ht="15.75" hidden="1" customHeight="1">
      <c r="B221" s="1026" t="s">
        <v>605</v>
      </c>
      <c r="C221" s="1026" t="s">
        <v>627</v>
      </c>
      <c r="D221" s="1036" t="e">
        <f>D218/C218-1</f>
        <v>#DIV/0!</v>
      </c>
      <c r="E221" s="1036" t="e">
        <f t="shared" si="31"/>
        <v>#DIV/0!</v>
      </c>
      <c r="F221" s="1036" t="e">
        <f t="shared" si="31"/>
        <v>#DIV/0!</v>
      </c>
    </row>
    <row r="222" spans="2:12" ht="15.75" hidden="1" customHeight="1">
      <c r="B222" s="1026" t="s">
        <v>47</v>
      </c>
      <c r="C222" s="1026" t="s">
        <v>627</v>
      </c>
      <c r="D222" s="1036" t="e">
        <f>D219/C219-1</f>
        <v>#DIV/0!</v>
      </c>
      <c r="E222" s="1036" t="e">
        <f t="shared" si="31"/>
        <v>#DIV/0!</v>
      </c>
      <c r="F222" s="1036" t="e">
        <f t="shared" si="31"/>
        <v>#DIV/0!</v>
      </c>
    </row>
    <row r="223" spans="2:12" ht="15.75" hidden="1" customHeight="1">
      <c r="B223" s="3137" t="s">
        <v>886</v>
      </c>
      <c r="C223" s="3138"/>
      <c r="D223" s="3138"/>
      <c r="E223" s="3138"/>
      <c r="F223" s="3139"/>
    </row>
    <row r="224" spans="2:12" ht="15" hidden="1" customHeight="1">
      <c r="B224" s="3111"/>
      <c r="C224" s="1050">
        <v>2020</v>
      </c>
      <c r="D224" s="1050">
        <v>2021</v>
      </c>
      <c r="E224" s="1050">
        <v>2022</v>
      </c>
      <c r="F224" s="1050">
        <v>2023</v>
      </c>
    </row>
    <row r="225" spans="2:12" ht="15.75" hidden="1" customHeight="1">
      <c r="B225" s="3112"/>
      <c r="C225" s="1033" t="s">
        <v>22</v>
      </c>
      <c r="D225" s="1033" t="s">
        <v>23</v>
      </c>
      <c r="E225" s="1033" t="s">
        <v>23</v>
      </c>
      <c r="F225" s="1033" t="s">
        <v>23</v>
      </c>
    </row>
    <row r="226" spans="2:12" ht="15.75" hidden="1" customHeight="1">
      <c r="B226" s="1038" t="s">
        <v>629</v>
      </c>
      <c r="C226" s="1039">
        <f>C227+C228+C229+C230</f>
        <v>0</v>
      </c>
      <c r="D226" s="1039">
        <f t="shared" ref="D226:F226" si="32">D227+D228+D229+D230</f>
        <v>0</v>
      </c>
      <c r="E226" s="1039">
        <f t="shared" si="32"/>
        <v>0</v>
      </c>
      <c r="F226" s="1039">
        <f t="shared" si="32"/>
        <v>0</v>
      </c>
    </row>
    <row r="227" spans="2:12" ht="15.75" hidden="1" customHeight="1">
      <c r="B227" s="1040" t="s">
        <v>608</v>
      </c>
      <c r="C227" s="1039"/>
      <c r="D227" s="1039"/>
      <c r="E227" s="1039"/>
      <c r="F227" s="1039"/>
    </row>
    <row r="228" spans="2:12" ht="15.75" hidden="1" customHeight="1">
      <c r="B228" s="1040" t="s">
        <v>673</v>
      </c>
      <c r="C228" s="1039"/>
      <c r="D228" s="1039"/>
      <c r="E228" s="1039"/>
      <c r="F228" s="1039"/>
    </row>
    <row r="229" spans="2:12" ht="15.75" hidden="1" customHeight="1">
      <c r="B229" s="1040" t="s">
        <v>631</v>
      </c>
      <c r="C229" s="1039"/>
      <c r="D229" s="1039"/>
      <c r="E229" s="1039"/>
      <c r="F229" s="1039"/>
    </row>
    <row r="230" spans="2:12" ht="15.75" hidden="1" customHeight="1">
      <c r="B230" s="1040" t="s">
        <v>632</v>
      </c>
      <c r="C230" s="1039"/>
      <c r="D230" s="1039"/>
      <c r="E230" s="1039"/>
      <c r="F230" s="1039"/>
    </row>
    <row r="231" spans="2:12" ht="15.75" hidden="1" customHeight="1">
      <c r="B231" s="1038" t="s">
        <v>633</v>
      </c>
      <c r="C231" s="1042">
        <f>C232+C233+C234+C235</f>
        <v>0</v>
      </c>
      <c r="D231" s="1042">
        <f t="shared" ref="D231:F231" si="33">D232+D233+D234+D235</f>
        <v>0</v>
      </c>
      <c r="E231" s="1042">
        <f t="shared" si="33"/>
        <v>0</v>
      </c>
      <c r="F231" s="1042">
        <f t="shared" si="33"/>
        <v>0</v>
      </c>
    </row>
    <row r="232" spans="2:12" ht="15.75" hidden="1" customHeight="1">
      <c r="B232" s="1040" t="s">
        <v>608</v>
      </c>
      <c r="C232" s="1042"/>
      <c r="D232" s="1042">
        <v>0</v>
      </c>
      <c r="E232" s="1042">
        <v>0</v>
      </c>
      <c r="F232" s="1042"/>
    </row>
    <row r="233" spans="2:12" ht="15.75" hidden="1" customHeight="1">
      <c r="B233" s="1040" t="s">
        <v>673</v>
      </c>
      <c r="C233" s="1042"/>
      <c r="D233" s="1042"/>
      <c r="E233" s="1042"/>
      <c r="F233" s="1042"/>
    </row>
    <row r="234" spans="2:12" ht="15.75" hidden="1" customHeight="1">
      <c r="B234" s="1040" t="s">
        <v>631</v>
      </c>
      <c r="C234" s="1042"/>
      <c r="D234" s="1042"/>
      <c r="E234" s="1042"/>
      <c r="F234" s="1042"/>
    </row>
    <row r="235" spans="2:12" ht="15.75" hidden="1" customHeight="1">
      <c r="B235" s="1040" t="s">
        <v>632</v>
      </c>
      <c r="C235" s="1042"/>
      <c r="D235" s="1042"/>
      <c r="E235" s="1042"/>
      <c r="F235" s="1042"/>
    </row>
    <row r="236" spans="2:12" ht="15.75" hidden="1" customHeight="1">
      <c r="B236" s="1046" t="s">
        <v>727</v>
      </c>
      <c r="C236" s="1042">
        <f>C226+C231</f>
        <v>0</v>
      </c>
      <c r="D236" s="1042">
        <f t="shared" ref="D236:F236" si="34">D226+D231</f>
        <v>0</v>
      </c>
      <c r="E236" s="1042">
        <f t="shared" si="34"/>
        <v>0</v>
      </c>
      <c r="F236" s="1042">
        <f t="shared" si="34"/>
        <v>0</v>
      </c>
    </row>
    <row r="237" spans="2:12" ht="15.75" hidden="1" customHeight="1">
      <c r="B237" s="3128" t="s">
        <v>66</v>
      </c>
      <c r="C237" s="3129"/>
      <c r="D237" s="3129"/>
      <c r="E237" s="3129"/>
      <c r="F237" s="3130"/>
    </row>
    <row r="238" spans="2:12" ht="15.75" hidden="1" customHeight="1">
      <c r="B238" s="3128" t="s">
        <v>728</v>
      </c>
      <c r="C238" s="3129"/>
      <c r="D238" s="3129"/>
      <c r="E238" s="3129"/>
      <c r="F238" s="3130"/>
    </row>
    <row r="239" spans="2:12" ht="15.75" hidden="1" customHeight="1">
      <c r="B239" s="1028" t="s">
        <v>620</v>
      </c>
      <c r="C239" s="3162"/>
      <c r="D239" s="3163"/>
      <c r="E239" s="3163"/>
      <c r="F239" s="3164"/>
    </row>
    <row r="240" spans="2:12" ht="34.5" hidden="1" customHeight="1">
      <c r="B240" s="1028" t="s">
        <v>622</v>
      </c>
      <c r="C240" s="1028"/>
      <c r="D240" s="1053" t="s">
        <v>624</v>
      </c>
      <c r="E240" s="3151"/>
      <c r="F240" s="3152"/>
      <c r="H240" s="3140" t="s">
        <v>760</v>
      </c>
      <c r="I240" s="3141"/>
      <c r="J240" s="3141"/>
      <c r="K240" s="3141"/>
      <c r="L240" s="3142"/>
    </row>
    <row r="241" spans="2:12" ht="15.75" hidden="1" customHeight="1">
      <c r="B241" s="1054"/>
      <c r="C241" s="3149"/>
      <c r="D241" s="3150"/>
      <c r="E241" s="3151"/>
      <c r="F241" s="3152"/>
      <c r="H241" s="3143"/>
      <c r="I241" s="3144"/>
      <c r="J241" s="3144"/>
      <c r="K241" s="3144"/>
      <c r="L241" s="3145"/>
    </row>
    <row r="242" spans="2:12" ht="15.75" hidden="1" customHeight="1">
      <c r="B242" s="1026" t="s">
        <v>599</v>
      </c>
      <c r="C242" s="3122"/>
      <c r="D242" s="3123"/>
      <c r="E242" s="3123"/>
      <c r="F242" s="3124"/>
      <c r="H242" s="3146"/>
      <c r="I242" s="3147"/>
      <c r="J242" s="3147"/>
      <c r="K242" s="3147"/>
      <c r="L242" s="3148"/>
    </row>
    <row r="243" spans="2:12" ht="15.75" hidden="1" customHeight="1">
      <c r="B243" s="1026" t="s">
        <v>21</v>
      </c>
      <c r="C243" s="3134"/>
      <c r="D243" s="3135"/>
      <c r="E243" s="3135"/>
      <c r="F243" s="3136"/>
    </row>
    <row r="244" spans="2:12" ht="15" hidden="1" customHeight="1">
      <c r="B244" s="3111"/>
      <c r="C244" s="1050">
        <v>2020</v>
      </c>
      <c r="D244" s="1050">
        <v>2021</v>
      </c>
      <c r="E244" s="1050">
        <v>2022</v>
      </c>
      <c r="F244" s="1050">
        <v>2023</v>
      </c>
    </row>
    <row r="245" spans="2:12" ht="15.75" hidden="1" customHeight="1">
      <c r="B245" s="3112"/>
      <c r="C245" s="1033" t="s">
        <v>22</v>
      </c>
      <c r="D245" s="1033" t="s">
        <v>23</v>
      </c>
      <c r="E245" s="1033" t="s">
        <v>23</v>
      </c>
      <c r="F245" s="1033" t="s">
        <v>23</v>
      </c>
    </row>
    <row r="246" spans="2:12" ht="15.75" hidden="1" customHeight="1">
      <c r="B246" s="1026" t="s">
        <v>33</v>
      </c>
      <c r="C246" s="1035"/>
      <c r="D246" s="1035"/>
      <c r="E246" s="1035"/>
      <c r="F246" s="1035"/>
    </row>
    <row r="247" spans="2:12" ht="15.75" hidden="1" customHeight="1">
      <c r="B247" s="1026" t="s">
        <v>602</v>
      </c>
      <c r="C247" s="1035">
        <f>C310-C272</f>
        <v>0</v>
      </c>
      <c r="D247" s="1035">
        <f t="shared" ref="D247:E247" si="35">D310-D272</f>
        <v>0</v>
      </c>
      <c r="E247" s="1035">
        <f t="shared" si="35"/>
        <v>0</v>
      </c>
      <c r="F247" s="1035">
        <f>F265</f>
        <v>0</v>
      </c>
    </row>
    <row r="248" spans="2:12" ht="15.75" hidden="1" customHeight="1">
      <c r="B248" s="1026" t="s">
        <v>603</v>
      </c>
      <c r="C248" s="1035" t="e">
        <f>C247/C246</f>
        <v>#DIV/0!</v>
      </c>
      <c r="D248" s="1035" t="e">
        <f t="shared" ref="D248:F248" si="36">D247/D246</f>
        <v>#DIV/0!</v>
      </c>
      <c r="E248" s="1035" t="e">
        <f t="shared" si="36"/>
        <v>#DIV/0!</v>
      </c>
      <c r="F248" s="1035" t="e">
        <f t="shared" si="36"/>
        <v>#DIV/0!</v>
      </c>
    </row>
    <row r="249" spans="2:12" ht="15.75" hidden="1" customHeight="1">
      <c r="B249" s="1026" t="s">
        <v>604</v>
      </c>
      <c r="C249" s="1026" t="s">
        <v>627</v>
      </c>
      <c r="D249" s="1036" t="e">
        <f>D246/C246-1</f>
        <v>#DIV/0!</v>
      </c>
      <c r="E249" s="1036" t="e">
        <f t="shared" ref="E249:F251" si="37">E246/D246-1</f>
        <v>#DIV/0!</v>
      </c>
      <c r="F249" s="1036" t="e">
        <f t="shared" si="37"/>
        <v>#DIV/0!</v>
      </c>
      <c r="H249" s="1037"/>
      <c r="I249" s="1037"/>
      <c r="J249" s="1037"/>
      <c r="K249" s="1037"/>
      <c r="L249" s="1037"/>
    </row>
    <row r="250" spans="2:12" ht="15.75" hidden="1" customHeight="1">
      <c r="B250" s="1026" t="s">
        <v>605</v>
      </c>
      <c r="C250" s="1026" t="s">
        <v>627</v>
      </c>
      <c r="D250" s="1036" t="e">
        <f>D247/C247-1</f>
        <v>#DIV/0!</v>
      </c>
      <c r="E250" s="1036" t="e">
        <f t="shared" si="37"/>
        <v>#DIV/0!</v>
      </c>
      <c r="F250" s="1036" t="e">
        <f t="shared" si="37"/>
        <v>#DIV/0!</v>
      </c>
    </row>
    <row r="251" spans="2:12" ht="15.75" hidden="1" customHeight="1">
      <c r="B251" s="1026" t="s">
        <v>47</v>
      </c>
      <c r="C251" s="1026" t="s">
        <v>627</v>
      </c>
      <c r="D251" s="1036" t="e">
        <f>D248/C248-1</f>
        <v>#DIV/0!</v>
      </c>
      <c r="E251" s="1036" t="e">
        <f t="shared" si="37"/>
        <v>#DIV/0!</v>
      </c>
      <c r="F251" s="1036" t="e">
        <f t="shared" si="37"/>
        <v>#DIV/0!</v>
      </c>
    </row>
    <row r="252" spans="2:12" ht="15.75" hidden="1" customHeight="1">
      <c r="B252" s="3137" t="s">
        <v>818</v>
      </c>
      <c r="C252" s="3138"/>
      <c r="D252" s="3138"/>
      <c r="E252" s="3138"/>
      <c r="F252" s="3139"/>
    </row>
    <row r="253" spans="2:12" ht="15" hidden="1" customHeight="1">
      <c r="B253" s="3111"/>
      <c r="C253" s="1050">
        <v>2020</v>
      </c>
      <c r="D253" s="1050">
        <v>2021</v>
      </c>
      <c r="E253" s="1050">
        <v>2022</v>
      </c>
      <c r="F253" s="1050">
        <v>2023</v>
      </c>
    </row>
    <row r="254" spans="2:12" ht="15.75" hidden="1" customHeight="1">
      <c r="B254" s="3112"/>
      <c r="C254" s="1033" t="s">
        <v>22</v>
      </c>
      <c r="D254" s="1033" t="s">
        <v>23</v>
      </c>
      <c r="E254" s="1033" t="s">
        <v>23</v>
      </c>
      <c r="F254" s="1033" t="s">
        <v>23</v>
      </c>
    </row>
    <row r="255" spans="2:12" ht="15.75" hidden="1" customHeight="1">
      <c r="B255" s="1038" t="s">
        <v>629</v>
      </c>
      <c r="C255" s="1039">
        <f>C256+C257+C258+C259</f>
        <v>0</v>
      </c>
      <c r="D255" s="1039">
        <f t="shared" ref="D255:F255" si="38">D256+D257+D258+D259</f>
        <v>0</v>
      </c>
      <c r="E255" s="1039">
        <f t="shared" si="38"/>
        <v>0</v>
      </c>
      <c r="F255" s="1039">
        <f t="shared" si="38"/>
        <v>0</v>
      </c>
    </row>
    <row r="256" spans="2:12" ht="15.75" hidden="1" customHeight="1">
      <c r="B256" s="1040" t="s">
        <v>608</v>
      </c>
      <c r="C256" s="1039"/>
      <c r="D256" s="1039"/>
      <c r="E256" s="1039"/>
      <c r="F256" s="1039"/>
    </row>
    <row r="257" spans="2:6" ht="15.75" hidden="1" customHeight="1">
      <c r="B257" s="1040" t="s">
        <v>673</v>
      </c>
      <c r="C257" s="1039"/>
      <c r="D257" s="1039"/>
      <c r="E257" s="1039"/>
      <c r="F257" s="1039"/>
    </row>
    <row r="258" spans="2:6" ht="15.75" hidden="1" customHeight="1">
      <c r="B258" s="1040" t="s">
        <v>631</v>
      </c>
      <c r="C258" s="1039"/>
      <c r="D258" s="1039"/>
      <c r="E258" s="1039"/>
      <c r="F258" s="1039"/>
    </row>
    <row r="259" spans="2:6" ht="15.75" hidden="1" customHeight="1">
      <c r="B259" s="1040" t="s">
        <v>632</v>
      </c>
      <c r="C259" s="1039"/>
      <c r="D259" s="1039"/>
      <c r="E259" s="1039"/>
      <c r="F259" s="1039"/>
    </row>
    <row r="260" spans="2:6" ht="15.75" hidden="1" customHeight="1">
      <c r="B260" s="1038" t="s">
        <v>633</v>
      </c>
      <c r="C260" s="1042">
        <f>C261+C262+C263+C264</f>
        <v>0</v>
      </c>
      <c r="D260" s="1042">
        <f t="shared" ref="D260:F260" si="39">D261+D262+D263+D264</f>
        <v>0</v>
      </c>
      <c r="E260" s="1042">
        <f t="shared" si="39"/>
        <v>0</v>
      </c>
      <c r="F260" s="1042">
        <f t="shared" si="39"/>
        <v>0</v>
      </c>
    </row>
    <row r="261" spans="2:6" ht="15.75" hidden="1" customHeight="1">
      <c r="B261" s="1040" t="s">
        <v>608</v>
      </c>
      <c r="C261" s="1042"/>
      <c r="D261" s="1039"/>
      <c r="E261" s="1039"/>
      <c r="F261" s="1039">
        <v>0</v>
      </c>
    </row>
    <row r="262" spans="2:6" ht="15.75" hidden="1" customHeight="1">
      <c r="B262" s="1040" t="s">
        <v>673</v>
      </c>
      <c r="C262" s="1042"/>
      <c r="D262" s="1039"/>
      <c r="E262" s="1039"/>
      <c r="F262" s="1039"/>
    </row>
    <row r="263" spans="2:6" ht="15.75" hidden="1" customHeight="1">
      <c r="B263" s="1040" t="s">
        <v>631</v>
      </c>
      <c r="C263" s="1042"/>
      <c r="D263" s="1039"/>
      <c r="E263" s="1039"/>
      <c r="F263" s="1039"/>
    </row>
    <row r="264" spans="2:6" ht="15.75" hidden="1" customHeight="1">
      <c r="B264" s="1040" t="s">
        <v>632</v>
      </c>
      <c r="C264" s="1042"/>
      <c r="D264" s="1039"/>
      <c r="E264" s="1039"/>
      <c r="F264" s="1039"/>
    </row>
    <row r="265" spans="2:6" ht="15.75" hidden="1" customHeight="1">
      <c r="B265" s="1055" t="s">
        <v>616</v>
      </c>
      <c r="C265" s="1042">
        <f>C255+C260</f>
        <v>0</v>
      </c>
      <c r="D265" s="1042">
        <f t="shared" ref="D265:F265" si="40">D255+D260</f>
        <v>0</v>
      </c>
      <c r="E265" s="1042">
        <f t="shared" si="40"/>
        <v>0</v>
      </c>
      <c r="F265" s="1042">
        <f t="shared" si="40"/>
        <v>0</v>
      </c>
    </row>
    <row r="266" spans="2:6" ht="34.5" hidden="1" customHeight="1">
      <c r="B266" s="1028" t="s">
        <v>655</v>
      </c>
      <c r="C266" s="1028"/>
      <c r="D266" s="1053" t="s">
        <v>624</v>
      </c>
      <c r="E266" s="3151"/>
      <c r="F266" s="3152"/>
    </row>
    <row r="267" spans="2:6" ht="15.75" hidden="1" customHeight="1">
      <c r="B267" s="1026" t="s">
        <v>599</v>
      </c>
      <c r="C267" s="3122"/>
      <c r="D267" s="3123"/>
      <c r="E267" s="3123"/>
      <c r="F267" s="3124"/>
    </row>
    <row r="268" spans="2:6" ht="15.75" hidden="1" customHeight="1">
      <c r="B268" s="1026" t="s">
        <v>21</v>
      </c>
      <c r="C268" s="3134"/>
      <c r="D268" s="3135"/>
      <c r="E268" s="3135"/>
      <c r="F268" s="3136"/>
    </row>
    <row r="269" spans="2:6" ht="15" hidden="1" customHeight="1">
      <c r="B269" s="3111"/>
      <c r="C269" s="1050">
        <v>2020</v>
      </c>
      <c r="D269" s="1050">
        <v>2021</v>
      </c>
      <c r="E269" s="1050">
        <v>2022</v>
      </c>
      <c r="F269" s="1050">
        <v>2023</v>
      </c>
    </row>
    <row r="270" spans="2:6" ht="15.75" hidden="1" customHeight="1">
      <c r="B270" s="3112"/>
      <c r="C270" s="1033" t="s">
        <v>22</v>
      </c>
      <c r="D270" s="1033" t="s">
        <v>23</v>
      </c>
      <c r="E270" s="1033" t="s">
        <v>23</v>
      </c>
      <c r="F270" s="1033" t="s">
        <v>23</v>
      </c>
    </row>
    <row r="271" spans="2:6" ht="15.75" hidden="1" customHeight="1">
      <c r="B271" s="1026" t="s">
        <v>33</v>
      </c>
      <c r="C271" s="1026"/>
      <c r="D271" s="1026"/>
      <c r="E271" s="1026"/>
      <c r="F271" s="1026"/>
    </row>
    <row r="272" spans="2:6" ht="15.75" hidden="1" customHeight="1">
      <c r="B272" s="1026" t="s">
        <v>602</v>
      </c>
      <c r="C272" s="1035"/>
      <c r="D272" s="1035"/>
      <c r="E272" s="1035"/>
      <c r="F272" s="1035"/>
    </row>
    <row r="273" spans="2:12" ht="15.75" hidden="1" customHeight="1">
      <c r="B273" s="1026" t="s">
        <v>603</v>
      </c>
      <c r="C273" s="1035" t="e">
        <f>C272/C271</f>
        <v>#DIV/0!</v>
      </c>
      <c r="D273" s="1035" t="e">
        <f t="shared" ref="D273:F273" si="41">D272/D271</f>
        <v>#DIV/0!</v>
      </c>
      <c r="E273" s="1035" t="e">
        <f t="shared" si="41"/>
        <v>#DIV/0!</v>
      </c>
      <c r="F273" s="1035" t="e">
        <f t="shared" si="41"/>
        <v>#DIV/0!</v>
      </c>
    </row>
    <row r="274" spans="2:12" ht="15.75" hidden="1" customHeight="1">
      <c r="B274" s="1026" t="s">
        <v>604</v>
      </c>
      <c r="C274" s="1026" t="s">
        <v>627</v>
      </c>
      <c r="D274" s="1036" t="e">
        <f>D271/C271-1</f>
        <v>#DIV/0!</v>
      </c>
      <c r="E274" s="1036" t="e">
        <f t="shared" ref="E274:F276" si="42">E271/D271-1</f>
        <v>#DIV/0!</v>
      </c>
      <c r="F274" s="1036" t="e">
        <f t="shared" si="42"/>
        <v>#DIV/0!</v>
      </c>
      <c r="H274" s="1037"/>
      <c r="I274" s="1037"/>
      <c r="J274" s="1037"/>
      <c r="K274" s="1037"/>
      <c r="L274" s="1037"/>
    </row>
    <row r="275" spans="2:12" ht="15.75" hidden="1" customHeight="1">
      <c r="B275" s="1026" t="s">
        <v>605</v>
      </c>
      <c r="C275" s="1026" t="s">
        <v>627</v>
      </c>
      <c r="D275" s="1036" t="e">
        <f>D272/C272-1</f>
        <v>#DIV/0!</v>
      </c>
      <c r="E275" s="1036" t="e">
        <f t="shared" si="42"/>
        <v>#DIV/0!</v>
      </c>
      <c r="F275" s="1036" t="e">
        <f t="shared" si="42"/>
        <v>#DIV/0!</v>
      </c>
    </row>
    <row r="276" spans="2:12" ht="15.75" hidden="1" customHeight="1">
      <c r="B276" s="1026" t="s">
        <v>47</v>
      </c>
      <c r="C276" s="1026" t="s">
        <v>627</v>
      </c>
      <c r="D276" s="1036" t="e">
        <f>D273/C273-1</f>
        <v>#DIV/0!</v>
      </c>
      <c r="E276" s="1036" t="e">
        <f t="shared" si="42"/>
        <v>#DIV/0!</v>
      </c>
      <c r="F276" s="1036" t="e">
        <f t="shared" si="42"/>
        <v>#DIV/0!</v>
      </c>
    </row>
    <row r="277" spans="2:12" ht="15.75" hidden="1" customHeight="1">
      <c r="B277" s="3137" t="s">
        <v>821</v>
      </c>
      <c r="C277" s="3138"/>
      <c r="D277" s="3138"/>
      <c r="E277" s="3138"/>
      <c r="F277" s="3139"/>
    </row>
    <row r="278" spans="2:12" ht="15" hidden="1" customHeight="1">
      <c r="B278" s="3111"/>
      <c r="C278" s="1050">
        <v>2020</v>
      </c>
      <c r="D278" s="1050">
        <v>2021</v>
      </c>
      <c r="E278" s="1050">
        <v>2022</v>
      </c>
      <c r="F278" s="1050">
        <v>2023</v>
      </c>
    </row>
    <row r="279" spans="2:12" ht="15.75" hidden="1" customHeight="1">
      <c r="B279" s="3112"/>
      <c r="C279" s="1033" t="s">
        <v>22</v>
      </c>
      <c r="D279" s="1033" t="s">
        <v>23</v>
      </c>
      <c r="E279" s="1033" t="s">
        <v>23</v>
      </c>
      <c r="F279" s="1033" t="s">
        <v>23</v>
      </c>
    </row>
    <row r="280" spans="2:12" ht="15.75" hidden="1" customHeight="1">
      <c r="B280" s="1038" t="s">
        <v>629</v>
      </c>
      <c r="C280" s="1039">
        <f>C281+C282+C283+C284</f>
        <v>0</v>
      </c>
      <c r="D280" s="1039">
        <f t="shared" ref="D280:F280" si="43">D281+D282+D283+D284</f>
        <v>0</v>
      </c>
      <c r="E280" s="1039">
        <f t="shared" si="43"/>
        <v>0</v>
      </c>
      <c r="F280" s="1039">
        <f t="shared" si="43"/>
        <v>0</v>
      </c>
    </row>
    <row r="281" spans="2:12" ht="15.75" hidden="1" customHeight="1">
      <c r="B281" s="1040" t="s">
        <v>608</v>
      </c>
      <c r="C281" s="1039"/>
      <c r="D281" s="1039"/>
      <c r="E281" s="1039"/>
      <c r="F281" s="1039"/>
    </row>
    <row r="282" spans="2:12" ht="15.75" hidden="1" customHeight="1">
      <c r="B282" s="1040" t="s">
        <v>673</v>
      </c>
      <c r="C282" s="1039"/>
      <c r="D282" s="1039"/>
      <c r="E282" s="1039"/>
      <c r="F282" s="1039"/>
    </row>
    <row r="283" spans="2:12" ht="15.75" hidden="1" customHeight="1">
      <c r="B283" s="1040" t="s">
        <v>631</v>
      </c>
      <c r="C283" s="1039"/>
      <c r="D283" s="1039"/>
      <c r="E283" s="1039"/>
      <c r="F283" s="1039"/>
    </row>
    <row r="284" spans="2:12" ht="15.75" hidden="1" customHeight="1">
      <c r="B284" s="1040" t="s">
        <v>632</v>
      </c>
      <c r="C284" s="1039"/>
      <c r="D284" s="1039"/>
      <c r="E284" s="1039"/>
      <c r="F284" s="1039"/>
    </row>
    <row r="285" spans="2:12" ht="15.75" hidden="1" customHeight="1">
      <c r="B285" s="1038" t="s">
        <v>633</v>
      </c>
      <c r="C285" s="1042">
        <f>C286+C287+C288+C289</f>
        <v>0</v>
      </c>
      <c r="D285" s="1042">
        <f t="shared" ref="D285:F285" si="44">D286+D287+D288+D289</f>
        <v>0</v>
      </c>
      <c r="E285" s="1042">
        <f t="shared" si="44"/>
        <v>0</v>
      </c>
      <c r="F285" s="1042">
        <f t="shared" si="44"/>
        <v>0</v>
      </c>
    </row>
    <row r="286" spans="2:12" ht="15.75" hidden="1" customHeight="1">
      <c r="B286" s="1040" t="s">
        <v>608</v>
      </c>
      <c r="C286" s="1042"/>
      <c r="D286" s="1039"/>
      <c r="E286" s="1039"/>
      <c r="F286" s="1039"/>
    </row>
    <row r="287" spans="2:12" ht="15.75" hidden="1" customHeight="1">
      <c r="B287" s="1040" t="s">
        <v>673</v>
      </c>
      <c r="C287" s="1042"/>
      <c r="D287" s="1039"/>
      <c r="E287" s="1039"/>
      <c r="F287" s="1039"/>
    </row>
    <row r="288" spans="2:12" ht="15.75" hidden="1" customHeight="1">
      <c r="B288" s="1040" t="s">
        <v>631</v>
      </c>
      <c r="C288" s="1042"/>
      <c r="D288" s="1039"/>
      <c r="E288" s="1039"/>
      <c r="F288" s="1039"/>
    </row>
    <row r="289" spans="2:12" ht="15.75" hidden="1" customHeight="1">
      <c r="B289" s="1040" t="s">
        <v>632</v>
      </c>
      <c r="C289" s="1042"/>
      <c r="D289" s="1039"/>
      <c r="E289" s="1039"/>
      <c r="F289" s="1039"/>
    </row>
    <row r="290" spans="2:12" ht="15.75" hidden="1" customHeight="1">
      <c r="B290" s="1055" t="s">
        <v>699</v>
      </c>
      <c r="C290" s="1042">
        <f>C280+C285</f>
        <v>0</v>
      </c>
      <c r="D290" s="1042">
        <f t="shared" ref="D290:F290" si="45">D280+D285</f>
        <v>0</v>
      </c>
      <c r="E290" s="1042">
        <f t="shared" si="45"/>
        <v>0</v>
      </c>
      <c r="F290" s="1042">
        <f t="shared" si="45"/>
        <v>0</v>
      </c>
    </row>
    <row r="291" spans="2:12" ht="34.5" hidden="1" customHeight="1">
      <c r="B291" s="1028" t="s">
        <v>700</v>
      </c>
      <c r="C291" s="1029"/>
      <c r="D291" s="1056" t="s">
        <v>624</v>
      </c>
      <c r="E291" s="1030"/>
      <c r="F291" s="1031"/>
    </row>
    <row r="292" spans="2:12" ht="15.75" hidden="1" customHeight="1">
      <c r="B292" s="1026" t="s">
        <v>599</v>
      </c>
      <c r="C292" s="3122"/>
      <c r="D292" s="3123"/>
      <c r="E292" s="3123"/>
      <c r="F292" s="3124"/>
    </row>
    <row r="293" spans="2:12" ht="15.75" hidden="1" customHeight="1">
      <c r="B293" s="1026" t="s">
        <v>21</v>
      </c>
      <c r="C293" s="3134"/>
      <c r="D293" s="3135"/>
      <c r="E293" s="3135"/>
      <c r="F293" s="3136"/>
    </row>
    <row r="294" spans="2:12" ht="15" hidden="1" customHeight="1">
      <c r="B294" s="3111"/>
      <c r="C294" s="1050">
        <v>2020</v>
      </c>
      <c r="D294" s="1050">
        <v>2021</v>
      </c>
      <c r="E294" s="1050">
        <v>2022</v>
      </c>
      <c r="F294" s="1050">
        <v>2023</v>
      </c>
    </row>
    <row r="295" spans="2:12" ht="15.75" hidden="1" customHeight="1">
      <c r="B295" s="3112"/>
      <c r="C295" s="1033" t="s">
        <v>22</v>
      </c>
      <c r="D295" s="1033" t="s">
        <v>23</v>
      </c>
      <c r="E295" s="1033" t="s">
        <v>23</v>
      </c>
      <c r="F295" s="1033" t="s">
        <v>23</v>
      </c>
    </row>
    <row r="296" spans="2:12" ht="15.75" hidden="1" customHeight="1">
      <c r="B296" s="1026" t="s">
        <v>33</v>
      </c>
      <c r="C296" s="1026"/>
      <c r="D296" s="1026"/>
      <c r="E296" s="1026"/>
      <c r="F296" s="1026"/>
    </row>
    <row r="297" spans="2:12" ht="15.75" hidden="1" customHeight="1">
      <c r="B297" s="1026" t="s">
        <v>602</v>
      </c>
      <c r="C297" s="1035">
        <f>C315</f>
        <v>0</v>
      </c>
      <c r="D297" s="1035">
        <f t="shared" ref="D297:F297" si="46">D315</f>
        <v>0</v>
      </c>
      <c r="E297" s="1035">
        <f t="shared" si="46"/>
        <v>0</v>
      </c>
      <c r="F297" s="1035">
        <f t="shared" si="46"/>
        <v>0</v>
      </c>
    </row>
    <row r="298" spans="2:12" ht="15.75" hidden="1" customHeight="1">
      <c r="B298" s="1026" t="s">
        <v>603</v>
      </c>
      <c r="C298" s="1035" t="e">
        <f>C297/C296</f>
        <v>#DIV/0!</v>
      </c>
      <c r="D298" s="1035" t="e">
        <f t="shared" ref="D298:F298" si="47">D297/D296</f>
        <v>#DIV/0!</v>
      </c>
      <c r="E298" s="1035" t="e">
        <f t="shared" si="47"/>
        <v>#DIV/0!</v>
      </c>
      <c r="F298" s="1035" t="e">
        <f t="shared" si="47"/>
        <v>#DIV/0!</v>
      </c>
    </row>
    <row r="299" spans="2:12" ht="15.75" hidden="1" customHeight="1">
      <c r="B299" s="1026" t="s">
        <v>604</v>
      </c>
      <c r="C299" s="1026" t="s">
        <v>627</v>
      </c>
      <c r="D299" s="1036" t="e">
        <f>D296/C296-1</f>
        <v>#DIV/0!</v>
      </c>
      <c r="E299" s="1036" t="e">
        <f t="shared" ref="E299:F301" si="48">E296/D296-1</f>
        <v>#DIV/0!</v>
      </c>
      <c r="F299" s="1036" t="e">
        <f t="shared" si="48"/>
        <v>#DIV/0!</v>
      </c>
      <c r="H299" s="1037"/>
      <c r="I299" s="1037"/>
      <c r="J299" s="1037"/>
      <c r="K299" s="1037"/>
      <c r="L299" s="1037"/>
    </row>
    <row r="300" spans="2:12" ht="15.75" hidden="1" customHeight="1">
      <c r="B300" s="1026" t="s">
        <v>605</v>
      </c>
      <c r="C300" s="1026" t="s">
        <v>627</v>
      </c>
      <c r="D300" s="1036" t="e">
        <f>D297/C297-1</f>
        <v>#DIV/0!</v>
      </c>
      <c r="E300" s="1036" t="e">
        <f t="shared" si="48"/>
        <v>#DIV/0!</v>
      </c>
      <c r="F300" s="1036" t="e">
        <f t="shared" si="48"/>
        <v>#DIV/0!</v>
      </c>
    </row>
    <row r="301" spans="2:12" ht="15.75" hidden="1" customHeight="1">
      <c r="B301" s="1026" t="s">
        <v>47</v>
      </c>
      <c r="C301" s="1026" t="s">
        <v>627</v>
      </c>
      <c r="D301" s="1036" t="e">
        <f>D298/C298-1</f>
        <v>#DIV/0!</v>
      </c>
      <c r="E301" s="1036" t="e">
        <f t="shared" si="48"/>
        <v>#DIV/0!</v>
      </c>
      <c r="F301" s="1036" t="e">
        <f t="shared" si="48"/>
        <v>#DIV/0!</v>
      </c>
    </row>
    <row r="302" spans="2:12" ht="15.75" hidden="1" customHeight="1">
      <c r="B302" s="3137" t="s">
        <v>887</v>
      </c>
      <c r="C302" s="3138"/>
      <c r="D302" s="3138"/>
      <c r="E302" s="3138"/>
      <c r="F302" s="3139"/>
    </row>
    <row r="303" spans="2:12" ht="15" hidden="1" customHeight="1">
      <c r="B303" s="3111"/>
      <c r="C303" s="1050">
        <v>2020</v>
      </c>
      <c r="D303" s="1050">
        <v>2021</v>
      </c>
      <c r="E303" s="1050">
        <v>2022</v>
      </c>
      <c r="F303" s="1050">
        <v>2023</v>
      </c>
    </row>
    <row r="304" spans="2:12" ht="15.75" hidden="1" customHeight="1">
      <c r="B304" s="3112"/>
      <c r="C304" s="1033" t="s">
        <v>22</v>
      </c>
      <c r="D304" s="1033" t="s">
        <v>23</v>
      </c>
      <c r="E304" s="1033" t="s">
        <v>23</v>
      </c>
      <c r="F304" s="1033" t="s">
        <v>23</v>
      </c>
    </row>
    <row r="305" spans="2:6" ht="15.75" hidden="1" customHeight="1">
      <c r="B305" s="1038" t="s">
        <v>629</v>
      </c>
      <c r="C305" s="1039">
        <f>C306+C307+C308+C309</f>
        <v>0</v>
      </c>
      <c r="D305" s="1039">
        <f t="shared" ref="D305:F305" si="49">D306+D307+D308+D309</f>
        <v>0</v>
      </c>
      <c r="E305" s="1039">
        <f t="shared" si="49"/>
        <v>0</v>
      </c>
      <c r="F305" s="1039">
        <f t="shared" si="49"/>
        <v>0</v>
      </c>
    </row>
    <row r="306" spans="2:6" ht="15.75" hidden="1" customHeight="1">
      <c r="B306" s="1040" t="s">
        <v>608</v>
      </c>
      <c r="C306" s="1039"/>
      <c r="D306" s="1039"/>
      <c r="E306" s="1039"/>
      <c r="F306" s="1039"/>
    </row>
    <row r="307" spans="2:6" ht="15.75" hidden="1" customHeight="1">
      <c r="B307" s="1040" t="s">
        <v>673</v>
      </c>
      <c r="C307" s="1039"/>
      <c r="D307" s="1039"/>
      <c r="E307" s="1039"/>
      <c r="F307" s="1039"/>
    </row>
    <row r="308" spans="2:6" ht="15.75" hidden="1" customHeight="1">
      <c r="B308" s="1040" t="s">
        <v>631</v>
      </c>
      <c r="C308" s="1039"/>
      <c r="D308" s="1039"/>
      <c r="E308" s="1039"/>
      <c r="F308" s="1039"/>
    </row>
    <row r="309" spans="2:6" ht="15.75" hidden="1" customHeight="1">
      <c r="B309" s="1040" t="s">
        <v>632</v>
      </c>
      <c r="C309" s="1039"/>
      <c r="D309" s="1039"/>
      <c r="E309" s="1039"/>
      <c r="F309" s="1039"/>
    </row>
    <row r="310" spans="2:6" ht="15.75" hidden="1" customHeight="1">
      <c r="B310" s="1038" t="s">
        <v>633</v>
      </c>
      <c r="C310" s="1042">
        <f>C311+C312+C313+C314</f>
        <v>0</v>
      </c>
      <c r="D310" s="1042">
        <f t="shared" ref="D310:F310" si="50">D311+D312+D313+D314</f>
        <v>0</v>
      </c>
      <c r="E310" s="1042">
        <f t="shared" si="50"/>
        <v>0</v>
      </c>
      <c r="F310" s="1042">
        <f t="shared" si="50"/>
        <v>0</v>
      </c>
    </row>
    <row r="311" spans="2:6" ht="15.75" hidden="1" customHeight="1">
      <c r="B311" s="1040" t="s">
        <v>608</v>
      </c>
      <c r="C311" s="1042"/>
      <c r="D311" s="1039"/>
      <c r="E311" s="1039"/>
      <c r="F311" s="1039"/>
    </row>
    <row r="312" spans="2:6" ht="15.75" hidden="1" customHeight="1">
      <c r="B312" s="1040" t="s">
        <v>673</v>
      </c>
      <c r="C312" s="1042"/>
      <c r="D312" s="1039"/>
      <c r="E312" s="1039"/>
      <c r="F312" s="1039"/>
    </row>
    <row r="313" spans="2:6" ht="15.75" hidden="1" customHeight="1">
      <c r="B313" s="1040" t="s">
        <v>631</v>
      </c>
      <c r="C313" s="1042"/>
      <c r="D313" s="1039"/>
      <c r="E313" s="1039"/>
      <c r="F313" s="1039"/>
    </row>
    <row r="314" spans="2:6" ht="15.75" hidden="1" customHeight="1">
      <c r="B314" s="1040" t="s">
        <v>632</v>
      </c>
      <c r="C314" s="1042"/>
      <c r="D314" s="1039"/>
      <c r="E314" s="1039"/>
      <c r="F314" s="1039"/>
    </row>
    <row r="315" spans="2:6" ht="15.75" hidden="1" customHeight="1">
      <c r="B315" s="1046" t="s">
        <v>25</v>
      </c>
      <c r="C315" s="1042">
        <f>C305+C310</f>
        <v>0</v>
      </c>
      <c r="D315" s="1042">
        <f t="shared" ref="D315:F315" si="51">D305+D310</f>
        <v>0</v>
      </c>
      <c r="E315" s="1042">
        <f t="shared" si="51"/>
        <v>0</v>
      </c>
      <c r="F315" s="1042">
        <f t="shared" si="51"/>
        <v>0</v>
      </c>
    </row>
    <row r="316" spans="2:6" ht="15.75" hidden="1" customHeight="1">
      <c r="B316" s="1056" t="s">
        <v>827</v>
      </c>
      <c r="C316" s="3149"/>
      <c r="D316" s="3151"/>
      <c r="E316" s="3151"/>
      <c r="F316" s="3152"/>
    </row>
    <row r="317" spans="2:6" ht="34.5" hidden="1" customHeight="1">
      <c r="B317" s="1028" t="s">
        <v>700</v>
      </c>
      <c r="C317" s="1029"/>
      <c r="D317" s="1056" t="s">
        <v>624</v>
      </c>
      <c r="E317" s="1030"/>
      <c r="F317" s="1031"/>
    </row>
    <row r="318" spans="2:6" ht="15.75" hidden="1" customHeight="1">
      <c r="B318" s="1026" t="s">
        <v>599</v>
      </c>
      <c r="C318" s="3122"/>
      <c r="D318" s="3123"/>
      <c r="E318" s="3123"/>
      <c r="F318" s="3124"/>
    </row>
    <row r="319" spans="2:6" ht="15.75" hidden="1" customHeight="1">
      <c r="B319" s="1026" t="s">
        <v>21</v>
      </c>
      <c r="C319" s="3134"/>
      <c r="D319" s="3135"/>
      <c r="E319" s="3135"/>
      <c r="F319" s="3136"/>
    </row>
    <row r="320" spans="2:6" ht="15" hidden="1" customHeight="1">
      <c r="B320" s="3111"/>
      <c r="C320" s="1050">
        <v>2020</v>
      </c>
      <c r="D320" s="1050">
        <v>2021</v>
      </c>
      <c r="E320" s="1050">
        <v>2022</v>
      </c>
      <c r="F320" s="1050">
        <v>2023</v>
      </c>
    </row>
    <row r="321" spans="2:12" ht="15.75" hidden="1" customHeight="1">
      <c r="B321" s="3112"/>
      <c r="C321" s="1033" t="s">
        <v>22</v>
      </c>
      <c r="D321" s="1033" t="s">
        <v>23</v>
      </c>
      <c r="E321" s="1033" t="s">
        <v>23</v>
      </c>
      <c r="F321" s="1033" t="s">
        <v>23</v>
      </c>
    </row>
    <row r="322" spans="2:12" ht="15.75" hidden="1" customHeight="1">
      <c r="B322" s="1026" t="s">
        <v>33</v>
      </c>
      <c r="C322" s="1026"/>
      <c r="D322" s="1026"/>
      <c r="E322" s="1026"/>
      <c r="F322" s="1026"/>
    </row>
    <row r="323" spans="2:12" ht="15.75" hidden="1" customHeight="1">
      <c r="B323" s="1026" t="s">
        <v>602</v>
      </c>
      <c r="C323" s="1035">
        <f>C341</f>
        <v>0</v>
      </c>
      <c r="D323" s="1035">
        <f t="shared" ref="D323:F323" si="52">D341</f>
        <v>0</v>
      </c>
      <c r="E323" s="1035">
        <f t="shared" si="52"/>
        <v>0</v>
      </c>
      <c r="F323" s="1035">
        <f t="shared" si="52"/>
        <v>0</v>
      </c>
    </row>
    <row r="324" spans="2:12" ht="15.75" hidden="1" customHeight="1">
      <c r="B324" s="1026" t="s">
        <v>603</v>
      </c>
      <c r="C324" s="1035" t="e">
        <f>C323/C322</f>
        <v>#DIV/0!</v>
      </c>
      <c r="D324" s="1035" t="e">
        <f t="shared" ref="D324:F324" si="53">D323/D322</f>
        <v>#DIV/0!</v>
      </c>
      <c r="E324" s="1035" t="e">
        <f t="shared" si="53"/>
        <v>#DIV/0!</v>
      </c>
      <c r="F324" s="1035" t="e">
        <f t="shared" si="53"/>
        <v>#DIV/0!</v>
      </c>
    </row>
    <row r="325" spans="2:12" ht="15.75" hidden="1" customHeight="1">
      <c r="B325" s="1026" t="s">
        <v>604</v>
      </c>
      <c r="C325" s="1026" t="s">
        <v>627</v>
      </c>
      <c r="D325" s="1036" t="e">
        <f>D322/C322-1</f>
        <v>#DIV/0!</v>
      </c>
      <c r="E325" s="1036" t="e">
        <f t="shared" ref="E325:F327" si="54">E322/D322-1</f>
        <v>#DIV/0!</v>
      </c>
      <c r="F325" s="1036" t="e">
        <f t="shared" si="54"/>
        <v>#DIV/0!</v>
      </c>
      <c r="H325" s="1037"/>
      <c r="I325" s="1037"/>
      <c r="J325" s="1037"/>
      <c r="K325" s="1037"/>
      <c r="L325" s="1037"/>
    </row>
    <row r="326" spans="2:12" ht="15.75" hidden="1" customHeight="1">
      <c r="B326" s="1026" t="s">
        <v>605</v>
      </c>
      <c r="C326" s="1026" t="s">
        <v>627</v>
      </c>
      <c r="D326" s="1036" t="e">
        <f>D323/C323-1</f>
        <v>#DIV/0!</v>
      </c>
      <c r="E326" s="1036" t="e">
        <f t="shared" si="54"/>
        <v>#DIV/0!</v>
      </c>
      <c r="F326" s="1036" t="e">
        <f t="shared" si="54"/>
        <v>#DIV/0!</v>
      </c>
    </row>
    <row r="327" spans="2:12" ht="15.75" hidden="1" customHeight="1">
      <c r="B327" s="1026" t="s">
        <v>47</v>
      </c>
      <c r="C327" s="1026" t="s">
        <v>627</v>
      </c>
      <c r="D327" s="1036" t="e">
        <f>D324/C324-1</f>
        <v>#DIV/0!</v>
      </c>
      <c r="E327" s="1036" t="e">
        <f t="shared" si="54"/>
        <v>#DIV/0!</v>
      </c>
      <c r="F327" s="1036" t="e">
        <f t="shared" si="54"/>
        <v>#DIV/0!</v>
      </c>
    </row>
    <row r="328" spans="2:12" ht="15.75" hidden="1" customHeight="1">
      <c r="B328" s="3137" t="s">
        <v>886</v>
      </c>
      <c r="C328" s="3138"/>
      <c r="D328" s="3138"/>
      <c r="E328" s="3138"/>
      <c r="F328" s="3139"/>
    </row>
    <row r="329" spans="2:12" ht="15" hidden="1" customHeight="1">
      <c r="B329" s="3111"/>
      <c r="C329" s="1050">
        <v>2020</v>
      </c>
      <c r="D329" s="1050">
        <v>2021</v>
      </c>
      <c r="E329" s="1050">
        <v>2022</v>
      </c>
      <c r="F329" s="1050">
        <v>2023</v>
      </c>
    </row>
    <row r="330" spans="2:12" ht="15" hidden="1" thickBot="1">
      <c r="B330" s="3112"/>
      <c r="C330" s="1033" t="s">
        <v>22</v>
      </c>
      <c r="D330" s="1033" t="s">
        <v>23</v>
      </c>
      <c r="E330" s="1033" t="s">
        <v>23</v>
      </c>
      <c r="F330" s="1033" t="s">
        <v>23</v>
      </c>
    </row>
    <row r="331" spans="2:12" ht="15" hidden="1" thickBot="1">
      <c r="B331" s="1038" t="s">
        <v>629</v>
      </c>
      <c r="C331" s="1039">
        <f>C332+C333+C334+C335</f>
        <v>0</v>
      </c>
      <c r="D331" s="1039">
        <f t="shared" ref="D331:F331" si="55">D332+D333+D334+D335</f>
        <v>0</v>
      </c>
      <c r="E331" s="1039">
        <f t="shared" si="55"/>
        <v>0</v>
      </c>
      <c r="F331" s="1039">
        <f t="shared" si="55"/>
        <v>0</v>
      </c>
    </row>
    <row r="332" spans="2:12" ht="15" hidden="1" thickBot="1">
      <c r="B332" s="1040" t="s">
        <v>608</v>
      </c>
      <c r="C332" s="1039"/>
      <c r="D332" s="1039"/>
      <c r="E332" s="1039"/>
      <c r="F332" s="1039"/>
    </row>
    <row r="333" spans="2:12" ht="15" hidden="1" thickBot="1">
      <c r="B333" s="1040" t="s">
        <v>673</v>
      </c>
      <c r="C333" s="1039"/>
      <c r="D333" s="1039"/>
      <c r="E333" s="1039"/>
      <c r="F333" s="1039"/>
    </row>
    <row r="334" spans="2:12" ht="15" hidden="1" thickBot="1">
      <c r="B334" s="1040" t="s">
        <v>631</v>
      </c>
      <c r="C334" s="1039"/>
      <c r="D334" s="1039"/>
      <c r="E334" s="1039"/>
      <c r="F334" s="1039"/>
    </row>
    <row r="335" spans="2:12" ht="15" hidden="1" thickBot="1">
      <c r="B335" s="1040" t="s">
        <v>632</v>
      </c>
      <c r="C335" s="1039"/>
      <c r="D335" s="1039"/>
      <c r="E335" s="1039"/>
      <c r="F335" s="1039"/>
    </row>
    <row r="336" spans="2:12" ht="15" hidden="1" thickBot="1">
      <c r="B336" s="1038" t="s">
        <v>633</v>
      </c>
      <c r="C336" s="1042">
        <f>C337+C338+C339+C340</f>
        <v>0</v>
      </c>
      <c r="D336" s="1042">
        <f t="shared" ref="D336:F336" si="56">D337+D338+D339+D340</f>
        <v>0</v>
      </c>
      <c r="E336" s="1042">
        <f t="shared" si="56"/>
        <v>0</v>
      </c>
      <c r="F336" s="1042">
        <f t="shared" si="56"/>
        <v>0</v>
      </c>
    </row>
    <row r="337" spans="2:6" ht="15" hidden="1" thickBot="1">
      <c r="B337" s="1040" t="s">
        <v>608</v>
      </c>
      <c r="C337" s="1042"/>
      <c r="D337" s="1042"/>
      <c r="E337" s="1042"/>
      <c r="F337" s="1042"/>
    </row>
    <row r="338" spans="2:6" ht="15" hidden="1" thickBot="1">
      <c r="B338" s="1040" t="s">
        <v>673</v>
      </c>
      <c r="C338" s="1042"/>
      <c r="D338" s="1042"/>
      <c r="E338" s="1042"/>
      <c r="F338" s="1042"/>
    </row>
    <row r="339" spans="2:6" ht="15" hidden="1" thickBot="1">
      <c r="B339" s="1040" t="s">
        <v>631</v>
      </c>
      <c r="C339" s="1042"/>
      <c r="D339" s="1042"/>
      <c r="E339" s="1042"/>
      <c r="F339" s="1042"/>
    </row>
    <row r="340" spans="2:6" ht="15" hidden="1" thickBot="1">
      <c r="B340" s="1040" t="s">
        <v>632</v>
      </c>
      <c r="C340" s="1042"/>
      <c r="D340" s="1042"/>
      <c r="E340" s="1042"/>
      <c r="F340" s="1042"/>
    </row>
    <row r="341" spans="2:6" ht="15" hidden="1" thickBot="1">
      <c r="B341" s="1046" t="s">
        <v>727</v>
      </c>
      <c r="C341" s="1042">
        <f>C331+C336</f>
        <v>0</v>
      </c>
      <c r="D341" s="1042">
        <f t="shared" ref="D341:F341" si="57">D331+D336</f>
        <v>0</v>
      </c>
      <c r="E341" s="1042">
        <f t="shared" si="57"/>
        <v>0</v>
      </c>
      <c r="F341" s="1042">
        <f t="shared" si="57"/>
        <v>0</v>
      </c>
    </row>
    <row r="342" spans="2:6" ht="15" thickBot="1">
      <c r="B342" s="1057"/>
      <c r="C342" s="1058"/>
      <c r="D342" s="1058"/>
      <c r="E342" s="1058"/>
      <c r="F342" s="1058"/>
    </row>
    <row r="343" spans="2:6" ht="24.75" thickBot="1">
      <c r="B343" s="1024" t="s">
        <v>634</v>
      </c>
      <c r="C343" s="1059">
        <f>+C218+C142+C64+C27+C167+C101+C323+C297+C272+C247+C192</f>
        <v>91503</v>
      </c>
      <c r="D343" s="1059">
        <f>+D218+D142+D64+D27+D167+D101+D323+D297+D272+D247+D192</f>
        <v>98903</v>
      </c>
      <c r="E343" s="1059">
        <f>+E218+E142+E64+E27+E167+E101+E323+E297+E272+E247+E192</f>
        <v>98703</v>
      </c>
      <c r="F343" s="1059">
        <f>+F218+F142+F64+F27+F167+F101+F323+F297+F272+F247+F192</f>
        <v>98703</v>
      </c>
    </row>
    <row r="344" spans="2:6" ht="24.75" thickBot="1">
      <c r="B344" s="1024" t="s">
        <v>635</v>
      </c>
      <c r="C344" s="1059">
        <f>+C236+C210+C130+C93+C56+C341+C315+C290+C265+C185+C160</f>
        <v>91503</v>
      </c>
      <c r="D344" s="1059">
        <f>+D236+D210+D130+D93+D56+D341+D315+D290+D265+D185+D160</f>
        <v>98903</v>
      </c>
      <c r="E344" s="1059">
        <f>+E236+E210+E130+E93+E56+E341+E315+E290+E265+E185+E160</f>
        <v>98703</v>
      </c>
      <c r="F344" s="1059">
        <f>+F236+F210+F130+F93+F56+F341+F315+F290+F265+F185+F160</f>
        <v>98703</v>
      </c>
    </row>
    <row r="345" spans="2:6" ht="15" thickBot="1">
      <c r="B345" s="1038" t="s">
        <v>607</v>
      </c>
      <c r="C345" s="1060">
        <f>C346+C347</f>
        <v>49429</v>
      </c>
      <c r="D345" s="1060">
        <f t="shared" ref="D345:F345" si="58">D346+D347</f>
        <v>56029</v>
      </c>
      <c r="E345" s="1060">
        <f t="shared" si="58"/>
        <v>56029</v>
      </c>
      <c r="F345" s="1060">
        <f t="shared" si="58"/>
        <v>56029</v>
      </c>
    </row>
    <row r="346" spans="2:6" ht="15" thickBot="1">
      <c r="B346" s="1040" t="s">
        <v>608</v>
      </c>
      <c r="C346" s="1042">
        <f t="shared" ref="C346:F347" si="59">C36+C73+C110</f>
        <v>49429</v>
      </c>
      <c r="D346" s="1042">
        <f t="shared" si="59"/>
        <v>56029</v>
      </c>
      <c r="E346" s="1042">
        <f t="shared" si="59"/>
        <v>56029</v>
      </c>
      <c r="F346" s="1042">
        <f t="shared" si="59"/>
        <v>56029</v>
      </c>
    </row>
    <row r="347" spans="2:6" ht="15" thickBot="1">
      <c r="B347" s="1040" t="s">
        <v>636</v>
      </c>
      <c r="C347" s="1042">
        <f t="shared" si="59"/>
        <v>0</v>
      </c>
      <c r="D347" s="1042">
        <f t="shared" si="59"/>
        <v>0</v>
      </c>
      <c r="E347" s="1042">
        <f t="shared" si="59"/>
        <v>0</v>
      </c>
      <c r="F347" s="1042">
        <f t="shared" si="59"/>
        <v>0</v>
      </c>
    </row>
    <row r="348" spans="2:6" ht="15" thickBot="1">
      <c r="B348" s="1038" t="s">
        <v>610</v>
      </c>
      <c r="C348" s="1060">
        <f>C349+C350</f>
        <v>8287</v>
      </c>
      <c r="D348" s="1060">
        <f t="shared" ref="D348:F348" si="60">D349+D350</f>
        <v>9187</v>
      </c>
      <c r="E348" s="1060">
        <f t="shared" si="60"/>
        <v>9187</v>
      </c>
      <c r="F348" s="1060">
        <f t="shared" si="60"/>
        <v>9187</v>
      </c>
    </row>
    <row r="349" spans="2:6" ht="15" thickBot="1">
      <c r="B349" s="1040" t="s">
        <v>608</v>
      </c>
      <c r="C349" s="1039">
        <f>C39+C76+C113</f>
        <v>8287</v>
      </c>
      <c r="D349" s="1039">
        <f t="shared" ref="D349:F349" si="61">D39+D76+D113</f>
        <v>9187</v>
      </c>
      <c r="E349" s="1039">
        <f t="shared" si="61"/>
        <v>9187</v>
      </c>
      <c r="F349" s="1039">
        <f t="shared" si="61"/>
        <v>9187</v>
      </c>
    </row>
    <row r="350" spans="2:6" ht="15" thickBot="1">
      <c r="B350" s="1040" t="s">
        <v>636</v>
      </c>
      <c r="C350" s="1042">
        <f>C40+C77+C111</f>
        <v>0</v>
      </c>
      <c r="D350" s="1042">
        <f>D40+D77+D111</f>
        <v>0</v>
      </c>
      <c r="E350" s="1042">
        <f>E40+E77+E111</f>
        <v>0</v>
      </c>
      <c r="F350" s="1042">
        <f>F40+F77+F111</f>
        <v>0</v>
      </c>
    </row>
    <row r="351" spans="2:6" ht="15" thickBot="1">
      <c r="B351" s="1038" t="s">
        <v>611</v>
      </c>
      <c r="C351" s="1060">
        <f>C352+C353</f>
        <v>32687</v>
      </c>
      <c r="D351" s="1060">
        <f t="shared" ref="D351:F351" si="62">D352+D353</f>
        <v>32687</v>
      </c>
      <c r="E351" s="1060">
        <f t="shared" si="62"/>
        <v>32487</v>
      </c>
      <c r="F351" s="1060">
        <f t="shared" si="62"/>
        <v>32487</v>
      </c>
    </row>
    <row r="352" spans="2:6" ht="15" thickBot="1">
      <c r="B352" s="1040" t="s">
        <v>608</v>
      </c>
      <c r="C352" s="1042">
        <f t="shared" ref="C352:F353" si="63">C42+C79+C116</f>
        <v>32687</v>
      </c>
      <c r="D352" s="1042">
        <f t="shared" si="63"/>
        <v>32687</v>
      </c>
      <c r="E352" s="1042">
        <f t="shared" si="63"/>
        <v>32487</v>
      </c>
      <c r="F352" s="1042">
        <f t="shared" si="63"/>
        <v>32487</v>
      </c>
    </row>
    <row r="353" spans="2:6" ht="15" thickBot="1">
      <c r="B353" s="1040" t="s">
        <v>636</v>
      </c>
      <c r="C353" s="1042">
        <f t="shared" si="63"/>
        <v>0</v>
      </c>
      <c r="D353" s="1042">
        <f t="shared" si="63"/>
        <v>0</v>
      </c>
      <c r="E353" s="1042">
        <f t="shared" si="63"/>
        <v>0</v>
      </c>
      <c r="F353" s="1042">
        <f t="shared" si="63"/>
        <v>0</v>
      </c>
    </row>
    <row r="354" spans="2:6" ht="15" thickBot="1">
      <c r="B354" s="1038" t="s">
        <v>612</v>
      </c>
      <c r="C354" s="1060">
        <f>C355+C356</f>
        <v>0</v>
      </c>
      <c r="D354" s="1060">
        <f t="shared" ref="D354:F354" si="64">D355+D356</f>
        <v>0</v>
      </c>
      <c r="E354" s="1060">
        <f t="shared" si="64"/>
        <v>0</v>
      </c>
      <c r="F354" s="1060">
        <f t="shared" si="64"/>
        <v>0</v>
      </c>
    </row>
    <row r="355" spans="2:6" ht="15" thickBot="1">
      <c r="B355" s="1040" t="s">
        <v>608</v>
      </c>
      <c r="C355" s="1039">
        <f t="shared" ref="C355:F356" si="65">C45+C82+C119</f>
        <v>0</v>
      </c>
      <c r="D355" s="1039">
        <f t="shared" si="65"/>
        <v>0</v>
      </c>
      <c r="E355" s="1039">
        <f t="shared" si="65"/>
        <v>0</v>
      </c>
      <c r="F355" s="1039">
        <f t="shared" si="65"/>
        <v>0</v>
      </c>
    </row>
    <row r="356" spans="2:6" ht="15" thickBot="1">
      <c r="B356" s="1040" t="s">
        <v>636</v>
      </c>
      <c r="C356" s="1042">
        <f t="shared" si="65"/>
        <v>0</v>
      </c>
      <c r="D356" s="1042">
        <f t="shared" si="65"/>
        <v>0</v>
      </c>
      <c r="E356" s="1042">
        <f t="shared" si="65"/>
        <v>0</v>
      </c>
      <c r="F356" s="1042">
        <f t="shared" si="65"/>
        <v>0</v>
      </c>
    </row>
    <row r="357" spans="2:6" ht="15" thickBot="1">
      <c r="B357" s="1038" t="s">
        <v>613</v>
      </c>
      <c r="C357" s="1060">
        <f>C358+C359</f>
        <v>0</v>
      </c>
      <c r="D357" s="1060">
        <f t="shared" ref="D357:F357" si="66">D358+D359</f>
        <v>0</v>
      </c>
      <c r="E357" s="1060">
        <f t="shared" si="66"/>
        <v>0</v>
      </c>
      <c r="F357" s="1060">
        <f t="shared" si="66"/>
        <v>0</v>
      </c>
    </row>
    <row r="358" spans="2:6" ht="15" thickBot="1">
      <c r="B358" s="1040" t="s">
        <v>608</v>
      </c>
      <c r="C358" s="1039">
        <f t="shared" ref="C358:F359" si="67">C48+C85+C122</f>
        <v>0</v>
      </c>
      <c r="D358" s="1039">
        <f t="shared" si="67"/>
        <v>0</v>
      </c>
      <c r="E358" s="1039">
        <f t="shared" si="67"/>
        <v>0</v>
      </c>
      <c r="F358" s="1039">
        <f t="shared" si="67"/>
        <v>0</v>
      </c>
    </row>
    <row r="359" spans="2:6" ht="15" thickBot="1">
      <c r="B359" s="1040" t="s">
        <v>636</v>
      </c>
      <c r="C359" s="1042">
        <f t="shared" si="67"/>
        <v>0</v>
      </c>
      <c r="D359" s="1042">
        <f t="shared" si="67"/>
        <v>0</v>
      </c>
      <c r="E359" s="1042">
        <f t="shared" si="67"/>
        <v>0</v>
      </c>
      <c r="F359" s="1042">
        <f t="shared" si="67"/>
        <v>0</v>
      </c>
    </row>
    <row r="360" spans="2:6" ht="15" thickBot="1">
      <c r="B360" s="1038" t="s">
        <v>614</v>
      </c>
      <c r="C360" s="1060">
        <f>C361+C362</f>
        <v>0</v>
      </c>
      <c r="D360" s="1060">
        <f>D361+D362</f>
        <v>0</v>
      </c>
      <c r="E360" s="1060">
        <f t="shared" ref="E360:F360" si="68">E361+E362</f>
        <v>0</v>
      </c>
      <c r="F360" s="1060">
        <f t="shared" si="68"/>
        <v>0</v>
      </c>
    </row>
    <row r="361" spans="2:6" ht="15" thickBot="1">
      <c r="B361" s="1040" t="s">
        <v>608</v>
      </c>
      <c r="C361" s="1039">
        <f t="shared" ref="C361:F362" si="69">C51+C88+C125</f>
        <v>0</v>
      </c>
      <c r="D361" s="1039">
        <f t="shared" si="69"/>
        <v>0</v>
      </c>
      <c r="E361" s="1039">
        <f t="shared" si="69"/>
        <v>0</v>
      </c>
      <c r="F361" s="1039">
        <f t="shared" si="69"/>
        <v>0</v>
      </c>
    </row>
    <row r="362" spans="2:6" ht="15" thickBot="1">
      <c r="B362" s="1040" t="s">
        <v>636</v>
      </c>
      <c r="C362" s="1042">
        <f t="shared" si="69"/>
        <v>0</v>
      </c>
      <c r="D362" s="1042">
        <f t="shared" si="69"/>
        <v>0</v>
      </c>
      <c r="E362" s="1042">
        <f t="shared" si="69"/>
        <v>0</v>
      </c>
      <c r="F362" s="1042">
        <f t="shared" si="69"/>
        <v>0</v>
      </c>
    </row>
    <row r="363" spans="2:6" ht="15" thickBot="1">
      <c r="B363" s="1038" t="s">
        <v>615</v>
      </c>
      <c r="C363" s="1060">
        <f>C90+C53</f>
        <v>100</v>
      </c>
      <c r="D363" s="1060">
        <f>D90+D53</f>
        <v>0</v>
      </c>
      <c r="E363" s="1060">
        <f>E90+E53</f>
        <v>0</v>
      </c>
      <c r="F363" s="1060">
        <f>F90+F53</f>
        <v>0</v>
      </c>
    </row>
    <row r="364" spans="2:6" ht="15" thickBot="1">
      <c r="B364" s="1040" t="s">
        <v>608</v>
      </c>
      <c r="C364" s="1039">
        <f t="shared" ref="C364:F365" si="70">C54+C91+C128</f>
        <v>100</v>
      </c>
      <c r="D364" s="1039">
        <f t="shared" si="70"/>
        <v>0</v>
      </c>
      <c r="E364" s="1039">
        <f t="shared" si="70"/>
        <v>0</v>
      </c>
      <c r="F364" s="1039">
        <f t="shared" si="70"/>
        <v>0</v>
      </c>
    </row>
    <row r="365" spans="2:6" ht="15" thickBot="1">
      <c r="B365" s="1040" t="s">
        <v>636</v>
      </c>
      <c r="C365" s="1042">
        <f t="shared" si="70"/>
        <v>0</v>
      </c>
      <c r="D365" s="1042">
        <f t="shared" si="70"/>
        <v>0</v>
      </c>
      <c r="E365" s="1042">
        <f t="shared" si="70"/>
        <v>0</v>
      </c>
      <c r="F365" s="1042">
        <f t="shared" si="70"/>
        <v>0</v>
      </c>
    </row>
    <row r="366" spans="2:6" ht="15" thickBot="1">
      <c r="B366" s="1038" t="s">
        <v>637</v>
      </c>
      <c r="C366" s="1060">
        <f>C367+C368+C369+C370</f>
        <v>0</v>
      </c>
      <c r="D366" s="1060">
        <f t="shared" ref="D366:F366" si="71">D367+D368+D369+D370</f>
        <v>0</v>
      </c>
      <c r="E366" s="1060">
        <f t="shared" si="71"/>
        <v>0</v>
      </c>
      <c r="F366" s="1060">
        <f t="shared" si="71"/>
        <v>0</v>
      </c>
    </row>
    <row r="367" spans="2:6" ht="15" thickBot="1">
      <c r="B367" s="1040" t="s">
        <v>608</v>
      </c>
      <c r="C367" s="1039">
        <f t="shared" ref="C367:F370" si="72">C151+C176+C201+C227+C256+C281+C306+C332</f>
        <v>0</v>
      </c>
      <c r="D367" s="1039">
        <f t="shared" si="72"/>
        <v>0</v>
      </c>
      <c r="E367" s="1039">
        <f t="shared" si="72"/>
        <v>0</v>
      </c>
      <c r="F367" s="1039">
        <f t="shared" si="72"/>
        <v>0</v>
      </c>
    </row>
    <row r="368" spans="2:6" ht="15" thickBot="1">
      <c r="B368" s="1040" t="s">
        <v>630</v>
      </c>
      <c r="C368" s="1039">
        <f t="shared" si="72"/>
        <v>0</v>
      </c>
      <c r="D368" s="1039">
        <f t="shared" si="72"/>
        <v>0</v>
      </c>
      <c r="E368" s="1039">
        <f t="shared" si="72"/>
        <v>0</v>
      </c>
      <c r="F368" s="1039">
        <f t="shared" si="72"/>
        <v>0</v>
      </c>
    </row>
    <row r="369" spans="2:6" ht="15" thickBot="1">
      <c r="B369" s="1040" t="s">
        <v>631</v>
      </c>
      <c r="C369" s="1039">
        <f t="shared" si="72"/>
        <v>0</v>
      </c>
      <c r="D369" s="1039">
        <f t="shared" si="72"/>
        <v>0</v>
      </c>
      <c r="E369" s="1039">
        <f t="shared" si="72"/>
        <v>0</v>
      </c>
      <c r="F369" s="1039">
        <f t="shared" si="72"/>
        <v>0</v>
      </c>
    </row>
    <row r="370" spans="2:6" ht="15" thickBot="1">
      <c r="B370" s="1040" t="s">
        <v>632</v>
      </c>
      <c r="C370" s="1039">
        <f t="shared" si="72"/>
        <v>0</v>
      </c>
      <c r="D370" s="1039">
        <f t="shared" si="72"/>
        <v>0</v>
      </c>
      <c r="E370" s="1039">
        <f t="shared" si="72"/>
        <v>0</v>
      </c>
      <c r="F370" s="1039">
        <f t="shared" si="72"/>
        <v>0</v>
      </c>
    </row>
    <row r="371" spans="2:6" ht="15" thickBot="1">
      <c r="B371" s="1038" t="s">
        <v>638</v>
      </c>
      <c r="C371" s="1060">
        <f>C372+C373+C374+C375</f>
        <v>1000</v>
      </c>
      <c r="D371" s="1060">
        <f t="shared" ref="D371:F371" si="73">D372+D373+D374+D375</f>
        <v>1000</v>
      </c>
      <c r="E371" s="1060">
        <f t="shared" si="73"/>
        <v>1000</v>
      </c>
      <c r="F371" s="1060">
        <f t="shared" si="73"/>
        <v>1000</v>
      </c>
    </row>
    <row r="372" spans="2:6" ht="15" thickBot="1">
      <c r="B372" s="1040" t="s">
        <v>608</v>
      </c>
      <c r="C372" s="1039">
        <f t="shared" ref="C372:F375" si="74">C156+C181+C206+C232+C261+C286+C311+C337</f>
        <v>1000</v>
      </c>
      <c r="D372" s="1039">
        <f t="shared" si="74"/>
        <v>1000</v>
      </c>
      <c r="E372" s="1039">
        <f t="shared" si="74"/>
        <v>1000</v>
      </c>
      <c r="F372" s="1039">
        <f t="shared" si="74"/>
        <v>1000</v>
      </c>
    </row>
    <row r="373" spans="2:6" ht="15" thickBot="1">
      <c r="B373" s="1040" t="s">
        <v>630</v>
      </c>
      <c r="C373" s="1039">
        <f t="shared" si="74"/>
        <v>0</v>
      </c>
      <c r="D373" s="1039">
        <f t="shared" si="74"/>
        <v>0</v>
      </c>
      <c r="E373" s="1039">
        <f t="shared" si="74"/>
        <v>0</v>
      </c>
      <c r="F373" s="1039">
        <f t="shared" si="74"/>
        <v>0</v>
      </c>
    </row>
    <row r="374" spans="2:6" ht="15" thickBot="1">
      <c r="B374" s="1040" t="s">
        <v>631</v>
      </c>
      <c r="C374" s="1039">
        <f t="shared" si="74"/>
        <v>0</v>
      </c>
      <c r="D374" s="1039">
        <f t="shared" si="74"/>
        <v>0</v>
      </c>
      <c r="E374" s="1039">
        <f t="shared" si="74"/>
        <v>0</v>
      </c>
      <c r="F374" s="1039">
        <f t="shared" si="74"/>
        <v>0</v>
      </c>
    </row>
    <row r="375" spans="2:6" ht="15" thickBot="1">
      <c r="B375" s="1040" t="s">
        <v>632</v>
      </c>
      <c r="C375" s="1039">
        <f t="shared" si="74"/>
        <v>0</v>
      </c>
      <c r="D375" s="1039">
        <f t="shared" si="74"/>
        <v>0</v>
      </c>
      <c r="E375" s="1039">
        <f t="shared" si="74"/>
        <v>0</v>
      </c>
      <c r="F375" s="1039">
        <f t="shared" si="74"/>
        <v>0</v>
      </c>
    </row>
    <row r="376" spans="2:6" ht="15" thickBot="1">
      <c r="B376" s="1047" t="s">
        <v>617</v>
      </c>
      <c r="C376" s="1048">
        <f>IF(C344-C343=0,0,)</f>
        <v>0</v>
      </c>
      <c r="D376" s="1048">
        <f>IF(D344-D343=0,0,)</f>
        <v>0</v>
      </c>
      <c r="E376" s="1048">
        <f>IF(E344-E343=0,0,)</f>
        <v>0</v>
      </c>
      <c r="F376" s="1048">
        <f>IF(F344-F343=0,0,"Error")</f>
        <v>0</v>
      </c>
    </row>
    <row r="377" spans="2:6">
      <c r="B377" s="1061"/>
      <c r="C377" s="1062"/>
      <c r="D377" s="1062"/>
      <c r="E377" s="1062"/>
      <c r="F377" s="1062"/>
    </row>
  </sheetData>
  <mergeCells count="86">
    <mergeCell ref="B329:B330"/>
    <mergeCell ref="B303:B304"/>
    <mergeCell ref="C316:F316"/>
    <mergeCell ref="C318:F318"/>
    <mergeCell ref="C319:F319"/>
    <mergeCell ref="B320:B321"/>
    <mergeCell ref="B328:F328"/>
    <mergeCell ref="H240:L242"/>
    <mergeCell ref="C241:F241"/>
    <mergeCell ref="C242:F242"/>
    <mergeCell ref="C243:F243"/>
    <mergeCell ref="B302:F302"/>
    <mergeCell ref="B252:F252"/>
    <mergeCell ref="B253:B254"/>
    <mergeCell ref="E266:F266"/>
    <mergeCell ref="C267:F267"/>
    <mergeCell ref="C268:F268"/>
    <mergeCell ref="B269:B270"/>
    <mergeCell ref="B277:F277"/>
    <mergeCell ref="B278:B279"/>
    <mergeCell ref="C292:F292"/>
    <mergeCell ref="C293:F293"/>
    <mergeCell ref="B294:B295"/>
    <mergeCell ref="B244:B245"/>
    <mergeCell ref="B215:B216"/>
    <mergeCell ref="B223:F223"/>
    <mergeCell ref="B224:B225"/>
    <mergeCell ref="B237:F237"/>
    <mergeCell ref="B238:F238"/>
    <mergeCell ref="C239:F239"/>
    <mergeCell ref="E240:F240"/>
    <mergeCell ref="C214:F214"/>
    <mergeCell ref="C163:F163"/>
    <mergeCell ref="B164:B165"/>
    <mergeCell ref="B172:F172"/>
    <mergeCell ref="B173:B174"/>
    <mergeCell ref="C187:F187"/>
    <mergeCell ref="C188:F188"/>
    <mergeCell ref="B189:B190"/>
    <mergeCell ref="B197:F197"/>
    <mergeCell ref="B198:B199"/>
    <mergeCell ref="C211:F211"/>
    <mergeCell ref="C213:F213"/>
    <mergeCell ref="C162:F162"/>
    <mergeCell ref="B132:F132"/>
    <mergeCell ref="B133:F133"/>
    <mergeCell ref="C134:F134"/>
    <mergeCell ref="E135:F135"/>
    <mergeCell ref="C138:F138"/>
    <mergeCell ref="B139:B140"/>
    <mergeCell ref="B147:F147"/>
    <mergeCell ref="B148:B149"/>
    <mergeCell ref="E161:F161"/>
    <mergeCell ref="H135:L137"/>
    <mergeCell ref="C136:F136"/>
    <mergeCell ref="C137:F137"/>
    <mergeCell ref="C95:F95"/>
    <mergeCell ref="C96:F96"/>
    <mergeCell ref="C97:F97"/>
    <mergeCell ref="B98:B99"/>
    <mergeCell ref="B106:F106"/>
    <mergeCell ref="B107:B108"/>
    <mergeCell ref="C58:F58"/>
    <mergeCell ref="C59:F59"/>
    <mergeCell ref="C60:F60"/>
    <mergeCell ref="B61:B62"/>
    <mergeCell ref="B69:F69"/>
    <mergeCell ref="B70:B71"/>
    <mergeCell ref="B33:B34"/>
    <mergeCell ref="B9:F11"/>
    <mergeCell ref="C12:F12"/>
    <mergeCell ref="C16:F16"/>
    <mergeCell ref="B17:F17"/>
    <mergeCell ref="B19:F19"/>
    <mergeCell ref="B20:F20"/>
    <mergeCell ref="C21:F21"/>
    <mergeCell ref="C22:F22"/>
    <mergeCell ref="C23:F23"/>
    <mergeCell ref="B24:B25"/>
    <mergeCell ref="B32:F32"/>
    <mergeCell ref="B8:F8"/>
    <mergeCell ref="A2:G2"/>
    <mergeCell ref="B3:F3"/>
    <mergeCell ref="C5:F5"/>
    <mergeCell ref="C6:F6"/>
    <mergeCell ref="C7:F7"/>
  </mergeCells>
  <pageMargins left="0.7" right="0.7" top="0.75" bottom="0.75" header="0.3" footer="0.3"/>
  <pageSetup scale="90" orientation="portrait" horizontalDpi="4294967293" verticalDpi="4294967293"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82"/>
  <sheetViews>
    <sheetView view="pageBreakPreview" topLeftCell="A157" zoomScale="60" zoomScaleNormal="100" workbookViewId="0">
      <selection activeCell="K358" sqref="K358"/>
    </sheetView>
  </sheetViews>
  <sheetFormatPr defaultColWidth="9.125" defaultRowHeight="14.25"/>
  <cols>
    <col min="1" max="1" width="12" style="1071" customWidth="1"/>
    <col min="2" max="2" width="28.625" style="1071" customWidth="1"/>
    <col min="3" max="3" width="13.125" style="1071" customWidth="1"/>
    <col min="4" max="4" width="13.875" style="1071" customWidth="1"/>
    <col min="5" max="5" width="13.375" style="1071" customWidth="1"/>
    <col min="6" max="6" width="16.75" style="1071" customWidth="1"/>
    <col min="7" max="8" width="9.125" style="1071"/>
    <col min="9" max="9" width="11" style="1071" customWidth="1"/>
    <col min="10" max="10" width="11" style="1071" bestFit="1" customWidth="1"/>
    <col min="11" max="16384" width="9.125" style="1071"/>
  </cols>
  <sheetData>
    <row r="1" spans="1:12" ht="15.75">
      <c r="A1" s="3168" t="s">
        <v>576</v>
      </c>
      <c r="B1" s="3168"/>
      <c r="C1" s="3168"/>
      <c r="D1" s="3168"/>
      <c r="E1" s="3168"/>
      <c r="F1" s="3168"/>
      <c r="G1" s="3168"/>
      <c r="H1" s="1070"/>
      <c r="I1" s="1070"/>
      <c r="J1" s="1070"/>
      <c r="K1" s="1070"/>
      <c r="L1" s="1070"/>
    </row>
    <row r="2" spans="1:12" ht="15.75">
      <c r="A2" s="1069"/>
      <c r="B2" s="3169" t="s">
        <v>577</v>
      </c>
      <c r="C2" s="3169"/>
      <c r="D2" s="3169"/>
      <c r="E2" s="3169"/>
      <c r="F2" s="3169"/>
      <c r="G2" s="1069"/>
      <c r="H2" s="1070"/>
      <c r="I2" s="1070"/>
      <c r="J2" s="1070"/>
      <c r="K2" s="1070"/>
      <c r="L2" s="1070"/>
    </row>
    <row r="3" spans="1:12" ht="16.5" thickBot="1">
      <c r="A3" s="1070"/>
      <c r="B3" s="1070"/>
      <c r="C3" s="1070"/>
      <c r="D3" s="1070"/>
      <c r="E3" s="1070"/>
      <c r="F3" s="1070"/>
      <c r="G3" s="1070"/>
      <c r="H3" s="1070"/>
      <c r="I3" s="1070"/>
      <c r="J3" s="1070"/>
      <c r="K3" s="1070"/>
      <c r="L3" s="1070"/>
    </row>
    <row r="4" spans="1:12" ht="16.5" thickBot="1">
      <c r="A4" s="1070"/>
      <c r="B4" s="1072" t="s">
        <v>6</v>
      </c>
      <c r="C4" s="3170" t="s">
        <v>1194</v>
      </c>
      <c r="D4" s="3170"/>
      <c r="E4" s="3170"/>
      <c r="F4" s="3170"/>
      <c r="G4" s="1070"/>
      <c r="H4" s="1070"/>
      <c r="I4" s="1070"/>
      <c r="J4" s="1070"/>
      <c r="K4" s="1070"/>
      <c r="L4" s="1070"/>
    </row>
    <row r="5" spans="1:12" ht="16.5" thickBot="1">
      <c r="A5" s="1070"/>
      <c r="B5" s="1072" t="s">
        <v>8</v>
      </c>
      <c r="C5" s="3171" t="s">
        <v>1093</v>
      </c>
      <c r="D5" s="3172"/>
      <c r="E5" s="3172"/>
      <c r="F5" s="3173"/>
      <c r="G5" s="1070"/>
      <c r="H5" s="1070"/>
      <c r="I5" s="1070"/>
      <c r="J5" s="1070"/>
      <c r="K5" s="1070"/>
      <c r="L5" s="1070"/>
    </row>
    <row r="6" spans="1:12" ht="16.5" thickBot="1">
      <c r="A6" s="1070"/>
      <c r="B6" s="1072" t="s">
        <v>10</v>
      </c>
      <c r="C6" s="3174" t="s">
        <v>1272</v>
      </c>
      <c r="D6" s="3175"/>
      <c r="E6" s="3175"/>
      <c r="F6" s="3176"/>
      <c r="G6" s="1070"/>
      <c r="H6" s="1070"/>
      <c r="I6" s="1070"/>
      <c r="J6" s="1070"/>
      <c r="K6" s="1070"/>
      <c r="L6" s="1070"/>
    </row>
    <row r="7" spans="1:12" ht="16.5" thickBot="1">
      <c r="A7" s="1070"/>
      <c r="B7" s="3177" t="s">
        <v>12</v>
      </c>
      <c r="C7" s="3178"/>
      <c r="D7" s="3178"/>
      <c r="E7" s="3178"/>
      <c r="F7" s="3179"/>
      <c r="G7" s="1070"/>
      <c r="H7" s="1070"/>
      <c r="I7" s="1070"/>
      <c r="J7" s="1070"/>
      <c r="K7" s="1070"/>
      <c r="L7" s="1070"/>
    </row>
    <row r="8" spans="1:12" ht="16.5" thickBot="1">
      <c r="A8" s="1070"/>
      <c r="B8" s="3180" t="s">
        <v>1273</v>
      </c>
      <c r="C8" s="3181"/>
      <c r="D8" s="3181"/>
      <c r="E8" s="3181"/>
      <c r="F8" s="3182"/>
      <c r="G8" s="1070"/>
      <c r="H8" s="1070"/>
      <c r="I8" s="1070"/>
      <c r="J8" s="1070"/>
      <c r="K8" s="1070"/>
      <c r="L8" s="1070"/>
    </row>
    <row r="9" spans="1:12" ht="16.5" thickBot="1">
      <c r="A9" s="1070"/>
      <c r="B9" s="3180"/>
      <c r="C9" s="3181"/>
      <c r="D9" s="3181"/>
      <c r="E9" s="3181"/>
      <c r="F9" s="3182"/>
      <c r="G9" s="1070"/>
      <c r="H9" s="1070"/>
      <c r="I9" s="1070"/>
      <c r="J9" s="1070"/>
      <c r="K9" s="1070"/>
      <c r="L9" s="1070"/>
    </row>
    <row r="10" spans="1:12" ht="90.75" customHeight="1" thickBot="1">
      <c r="A10" s="1070"/>
      <c r="B10" s="3180"/>
      <c r="C10" s="3181"/>
      <c r="D10" s="3181"/>
      <c r="E10" s="3181"/>
      <c r="F10" s="3182"/>
      <c r="G10" s="1070"/>
      <c r="H10" s="1070"/>
      <c r="I10" s="1070"/>
      <c r="J10" s="1070"/>
      <c r="K10" s="1070"/>
      <c r="L10" s="1070"/>
    </row>
    <row r="11" spans="1:12" ht="49.5" customHeight="1" thickBot="1">
      <c r="A11" s="1070"/>
      <c r="B11" s="1073" t="s">
        <v>14</v>
      </c>
      <c r="C11" s="3183" t="s">
        <v>1274</v>
      </c>
      <c r="D11" s="3184"/>
      <c r="E11" s="3184"/>
      <c r="F11" s="3185"/>
      <c r="G11" s="1070"/>
      <c r="H11" s="1070"/>
      <c r="I11" s="1070"/>
      <c r="J11" s="1070"/>
      <c r="K11" s="1070"/>
      <c r="L11" s="1070"/>
    </row>
    <row r="12" spans="1:12" ht="15.75">
      <c r="A12" s="1070"/>
      <c r="B12" s="3186" t="s">
        <v>209</v>
      </c>
      <c r="C12" s="1074">
        <v>2023</v>
      </c>
      <c r="D12" s="1074">
        <v>2024</v>
      </c>
      <c r="E12" s="1074">
        <v>2025</v>
      </c>
      <c r="F12" s="1074">
        <v>2026</v>
      </c>
      <c r="G12" s="1070"/>
      <c r="H12" s="1070"/>
      <c r="I12" s="1070"/>
      <c r="J12" s="1070"/>
      <c r="K12" s="1070"/>
      <c r="L12" s="1070"/>
    </row>
    <row r="13" spans="1:12" ht="16.5" thickBot="1">
      <c r="A13" s="1070"/>
      <c r="B13" s="3187"/>
      <c r="C13" s="1076" t="s">
        <v>22</v>
      </c>
      <c r="D13" s="1076" t="s">
        <v>23</v>
      </c>
      <c r="E13" s="1076" t="s">
        <v>23</v>
      </c>
      <c r="F13" s="1076" t="s">
        <v>23</v>
      </c>
      <c r="G13" s="1070"/>
      <c r="H13" s="1070"/>
      <c r="I13" s="1070"/>
      <c r="J13" s="1070"/>
      <c r="K13" s="1070"/>
      <c r="L13" s="1070"/>
    </row>
    <row r="14" spans="1:12" ht="32.25" thickBot="1">
      <c r="A14" s="1070"/>
      <c r="B14" s="1077" t="s">
        <v>1275</v>
      </c>
      <c r="C14" s="1078">
        <v>0.9</v>
      </c>
      <c r="D14" s="1078">
        <v>1</v>
      </c>
      <c r="E14" s="1078">
        <v>1</v>
      </c>
      <c r="F14" s="1078">
        <v>1</v>
      </c>
      <c r="G14" s="1070"/>
      <c r="H14" s="1070"/>
      <c r="I14" s="1070"/>
      <c r="J14" s="1070"/>
      <c r="K14" s="1070"/>
      <c r="L14" s="1070"/>
    </row>
    <row r="15" spans="1:12" ht="63.75" thickBot="1">
      <c r="A15" s="1070"/>
      <c r="B15" s="1077" t="s">
        <v>1276</v>
      </c>
      <c r="C15" s="1078">
        <v>0.9</v>
      </c>
      <c r="D15" s="1078">
        <v>1</v>
      </c>
      <c r="E15" s="1078">
        <v>1</v>
      </c>
      <c r="F15" s="1078">
        <v>1</v>
      </c>
      <c r="G15" s="1070"/>
      <c r="H15" s="1070"/>
      <c r="I15" s="1070"/>
      <c r="J15" s="1070"/>
      <c r="K15" s="1070"/>
      <c r="L15" s="1070"/>
    </row>
    <row r="16" spans="1:12" ht="61.5" customHeight="1" thickBot="1">
      <c r="A16" s="1070"/>
      <c r="B16" s="1079" t="s">
        <v>588</v>
      </c>
      <c r="C16" s="3188" t="s">
        <v>1277</v>
      </c>
      <c r="D16" s="3183"/>
      <c r="E16" s="3183"/>
      <c r="F16" s="3189"/>
      <c r="G16" s="1070"/>
      <c r="H16" s="1070"/>
      <c r="I16" s="1070"/>
      <c r="J16" s="1070"/>
      <c r="K16" s="1070"/>
      <c r="L16" s="1070"/>
    </row>
    <row r="17" spans="1:12" ht="16.5" thickBot="1">
      <c r="A17" s="1070"/>
      <c r="B17" s="3174" t="s">
        <v>590</v>
      </c>
      <c r="C17" s="3175"/>
      <c r="D17" s="3175"/>
      <c r="E17" s="3175"/>
      <c r="F17" s="3176"/>
      <c r="G17" s="1070"/>
      <c r="H17" s="1070"/>
      <c r="I17" s="1080"/>
      <c r="J17" s="1070"/>
      <c r="K17" s="1080"/>
      <c r="L17" s="1070"/>
    </row>
    <row r="18" spans="1:12" ht="16.5" thickBot="1">
      <c r="A18" s="1070"/>
      <c r="B18" s="1077" t="s">
        <v>853</v>
      </c>
      <c r="C18" s="1081" t="s">
        <v>680</v>
      </c>
      <c r="D18" s="1082" t="s">
        <v>681</v>
      </c>
      <c r="E18" s="1082" t="s">
        <v>681</v>
      </c>
      <c r="F18" s="1082" t="s">
        <v>681</v>
      </c>
      <c r="G18" s="1070"/>
      <c r="H18" s="1083"/>
      <c r="I18" s="1070"/>
      <c r="J18" s="1070"/>
      <c r="K18" s="1070"/>
      <c r="L18" s="1070"/>
    </row>
    <row r="19" spans="1:12" ht="32.25" thickBot="1">
      <c r="A19" s="1070"/>
      <c r="B19" s="1077" t="s">
        <v>682</v>
      </c>
      <c r="C19" s="1084" t="s">
        <v>680</v>
      </c>
      <c r="D19" s="1082" t="s">
        <v>681</v>
      </c>
      <c r="E19" s="1082" t="s">
        <v>681</v>
      </c>
      <c r="F19" s="1082" t="s">
        <v>681</v>
      </c>
      <c r="G19" s="1070"/>
      <c r="H19" s="1070"/>
      <c r="I19" s="1070"/>
      <c r="J19" s="1070"/>
      <c r="K19" s="1070"/>
      <c r="L19" s="1070"/>
    </row>
    <row r="20" spans="1:12" ht="16.5" thickBot="1">
      <c r="A20" s="1070"/>
      <c r="B20" s="3165" t="s">
        <v>595</v>
      </c>
      <c r="C20" s="3166"/>
      <c r="D20" s="3166"/>
      <c r="E20" s="3166"/>
      <c r="F20" s="3167"/>
      <c r="G20" s="1070"/>
      <c r="H20" s="1070"/>
      <c r="I20" s="1070"/>
      <c r="J20" s="1070"/>
      <c r="K20" s="1070"/>
      <c r="L20" s="1070"/>
    </row>
    <row r="21" spans="1:12" ht="16.5" thickBot="1">
      <c r="A21" s="1070"/>
      <c r="B21" s="3165" t="s">
        <v>596</v>
      </c>
      <c r="C21" s="3166"/>
      <c r="D21" s="3166"/>
      <c r="E21" s="3166"/>
      <c r="F21" s="3167"/>
      <c r="G21" s="1070"/>
      <c r="H21" s="1070"/>
      <c r="I21" s="1070"/>
      <c r="J21" s="1070"/>
      <c r="K21" s="1070"/>
      <c r="L21" s="1070"/>
    </row>
    <row r="22" spans="1:12" ht="19.5" customHeight="1" thickBot="1">
      <c r="A22" s="1070"/>
      <c r="B22" s="1085" t="s">
        <v>1278</v>
      </c>
      <c r="C22" s="3180" t="s">
        <v>1279</v>
      </c>
      <c r="D22" s="3191"/>
      <c r="E22" s="3191"/>
      <c r="F22" s="3192"/>
      <c r="G22" s="1070"/>
      <c r="H22" s="1070"/>
      <c r="I22" s="1070"/>
      <c r="J22" s="1070"/>
      <c r="K22" s="1070"/>
      <c r="L22" s="1070"/>
    </row>
    <row r="23" spans="1:12" ht="34.5" customHeight="1" thickBot="1">
      <c r="A23" s="1070"/>
      <c r="B23" s="1086" t="s">
        <v>599</v>
      </c>
      <c r="C23" s="3180" t="s">
        <v>1280</v>
      </c>
      <c r="D23" s="3191"/>
      <c r="E23" s="3191"/>
      <c r="F23" s="3192"/>
      <c r="G23" s="1070"/>
      <c r="H23" s="1070"/>
      <c r="I23" s="1070"/>
      <c r="J23" s="1070"/>
      <c r="K23" s="1070"/>
      <c r="L23" s="1070"/>
    </row>
    <row r="24" spans="1:12" ht="16.5" thickBot="1">
      <c r="A24" s="1070"/>
      <c r="B24" s="1086" t="s">
        <v>21</v>
      </c>
      <c r="C24" s="3190" t="s">
        <v>1281</v>
      </c>
      <c r="D24" s="3191"/>
      <c r="E24" s="3191"/>
      <c r="F24" s="3192"/>
      <c r="G24" s="1070"/>
      <c r="H24" s="1070"/>
      <c r="I24" s="1070"/>
      <c r="J24" s="1070"/>
      <c r="K24" s="1070"/>
      <c r="L24" s="1070"/>
    </row>
    <row r="25" spans="1:12" ht="15.75">
      <c r="A25" s="1070"/>
      <c r="B25" s="3186"/>
      <c r="C25" s="1087">
        <v>2023</v>
      </c>
      <c r="D25" s="1087">
        <v>2024</v>
      </c>
      <c r="E25" s="1087">
        <v>2025</v>
      </c>
      <c r="F25" s="1087">
        <v>2026</v>
      </c>
      <c r="G25" s="1070"/>
      <c r="H25" s="1070"/>
      <c r="I25" s="1070"/>
      <c r="J25" s="1070"/>
      <c r="K25" s="1070"/>
      <c r="L25" s="1070"/>
    </row>
    <row r="26" spans="1:12" ht="16.5" thickBot="1">
      <c r="A26" s="1070"/>
      <c r="B26" s="3187"/>
      <c r="C26" s="1088" t="s">
        <v>22</v>
      </c>
      <c r="D26" s="1088" t="s">
        <v>23</v>
      </c>
      <c r="E26" s="1088" t="s">
        <v>23</v>
      </c>
      <c r="F26" s="1088" t="s">
        <v>23</v>
      </c>
      <c r="G26" s="1070"/>
      <c r="H26" s="1070"/>
      <c r="I26" s="1070"/>
      <c r="J26" s="1070"/>
      <c r="K26" s="1070"/>
      <c r="L26" s="1070"/>
    </row>
    <row r="27" spans="1:12" ht="16.5" thickBot="1">
      <c r="A27" s="1070"/>
      <c r="B27" s="1077" t="s">
        <v>33</v>
      </c>
      <c r="C27" s="1089">
        <v>43</v>
      </c>
      <c r="D27" s="1089">
        <v>52</v>
      </c>
      <c r="E27" s="1089">
        <v>52</v>
      </c>
      <c r="F27" s="1089">
        <v>52</v>
      </c>
      <c r="G27" s="1070"/>
      <c r="H27" s="1070"/>
      <c r="I27" s="1070"/>
      <c r="J27" s="1070"/>
      <c r="K27" s="1070"/>
      <c r="L27" s="1070"/>
    </row>
    <row r="28" spans="1:12" ht="16.5" thickBot="1">
      <c r="A28" s="1070"/>
      <c r="B28" s="1077" t="s">
        <v>602</v>
      </c>
      <c r="C28" s="1089">
        <f>C57</f>
        <v>93892</v>
      </c>
      <c r="D28" s="1089">
        <f>D57</f>
        <v>140779</v>
      </c>
      <c r="E28" s="1089">
        <f t="shared" ref="E28:F28" si="0">E57</f>
        <v>140779</v>
      </c>
      <c r="F28" s="1089">
        <f t="shared" si="0"/>
        <v>140779</v>
      </c>
      <c r="G28" s="1070"/>
      <c r="H28" s="1070"/>
      <c r="I28" s="1070"/>
      <c r="J28" s="1070"/>
      <c r="K28" s="1070"/>
      <c r="L28" s="1070"/>
    </row>
    <row r="29" spans="1:12" ht="16.5" thickBot="1">
      <c r="A29" s="1070"/>
      <c r="B29" s="1077" t="s">
        <v>603</v>
      </c>
      <c r="C29" s="1089">
        <f>C28/C27</f>
        <v>2183.5348837209303</v>
      </c>
      <c r="D29" s="1089">
        <f t="shared" ref="D29:F29" si="1">D28/D27</f>
        <v>2707.2884615384614</v>
      </c>
      <c r="E29" s="1089">
        <f t="shared" si="1"/>
        <v>2707.2884615384614</v>
      </c>
      <c r="F29" s="1089">
        <f t="shared" si="1"/>
        <v>2707.2884615384614</v>
      </c>
      <c r="G29" s="1070"/>
      <c r="H29" s="1070"/>
      <c r="I29" s="1070"/>
      <c r="J29" s="1070"/>
      <c r="K29" s="1070"/>
      <c r="L29" s="1070"/>
    </row>
    <row r="30" spans="1:12" ht="16.5" thickBot="1">
      <c r="A30" s="1070"/>
      <c r="B30" s="1077" t="s">
        <v>604</v>
      </c>
      <c r="C30" s="1075" t="s">
        <v>627</v>
      </c>
      <c r="D30" s="1090">
        <f>D27/C27-1</f>
        <v>0.20930232558139528</v>
      </c>
      <c r="E30" s="1090">
        <f t="shared" ref="E30:F32" si="2">E27/D27-1</f>
        <v>0</v>
      </c>
      <c r="F30" s="1090">
        <f t="shared" si="2"/>
        <v>0</v>
      </c>
      <c r="G30" s="1070"/>
      <c r="H30" s="1091"/>
      <c r="I30" s="1091"/>
      <c r="J30" s="1091"/>
      <c r="K30" s="1091"/>
      <c r="L30" s="1091"/>
    </row>
    <row r="31" spans="1:12" ht="16.5" thickBot="1">
      <c r="A31" s="1070"/>
      <c r="B31" s="1077" t="s">
        <v>605</v>
      </c>
      <c r="C31" s="1075" t="s">
        <v>627</v>
      </c>
      <c r="D31" s="1090">
        <f>D28/C28-1</f>
        <v>0.49937161845524636</v>
      </c>
      <c r="E31" s="1090">
        <f t="shared" si="2"/>
        <v>0</v>
      </c>
      <c r="F31" s="1090">
        <f t="shared" si="2"/>
        <v>0</v>
      </c>
      <c r="G31" s="1070"/>
      <c r="H31" s="1070"/>
      <c r="I31" s="1070"/>
      <c r="J31" s="1070"/>
      <c r="K31" s="1070"/>
      <c r="L31" s="1070"/>
    </row>
    <row r="32" spans="1:12" ht="16.5" thickBot="1">
      <c r="A32" s="1070"/>
      <c r="B32" s="1077" t="s">
        <v>47</v>
      </c>
      <c r="C32" s="1075" t="s">
        <v>627</v>
      </c>
      <c r="D32" s="1090">
        <f>D29/C29-1</f>
        <v>0.23986499218414603</v>
      </c>
      <c r="E32" s="1090">
        <f t="shared" si="2"/>
        <v>0</v>
      </c>
      <c r="F32" s="1090">
        <f t="shared" si="2"/>
        <v>0</v>
      </c>
      <c r="G32" s="1070"/>
      <c r="H32" s="1070"/>
      <c r="I32" s="1070"/>
      <c r="J32" s="1070"/>
      <c r="K32" s="1070"/>
      <c r="L32" s="1070"/>
    </row>
    <row r="33" spans="1:12" ht="16.5" thickBot="1">
      <c r="A33" s="1070"/>
      <c r="B33" s="3193" t="s">
        <v>688</v>
      </c>
      <c r="C33" s="3194"/>
      <c r="D33" s="3194"/>
      <c r="E33" s="3194"/>
      <c r="F33" s="3195"/>
      <c r="G33" s="1070"/>
      <c r="H33" s="1070"/>
      <c r="I33" s="1070"/>
      <c r="J33" s="1070"/>
      <c r="K33" s="1070"/>
      <c r="L33" s="1070"/>
    </row>
    <row r="34" spans="1:12" ht="15.75">
      <c r="A34" s="1070"/>
      <c r="B34" s="3186"/>
      <c r="C34" s="1087">
        <v>2023</v>
      </c>
      <c r="D34" s="1087">
        <v>2024</v>
      </c>
      <c r="E34" s="1087">
        <v>2025</v>
      </c>
      <c r="F34" s="1087">
        <v>2026</v>
      </c>
      <c r="G34" s="1070"/>
      <c r="H34" s="1070"/>
      <c r="I34" s="1070"/>
      <c r="J34" s="1070"/>
      <c r="K34" s="1070"/>
      <c r="L34" s="1070"/>
    </row>
    <row r="35" spans="1:12" ht="16.5" thickBot="1">
      <c r="A35" s="1070"/>
      <c r="B35" s="3187"/>
      <c r="C35" s="1088" t="s">
        <v>22</v>
      </c>
      <c r="D35" s="1088" t="s">
        <v>23</v>
      </c>
      <c r="E35" s="1088" t="s">
        <v>23</v>
      </c>
      <c r="F35" s="1088" t="s">
        <v>23</v>
      </c>
      <c r="G35" s="1070"/>
      <c r="H35" s="1070"/>
      <c r="I35" s="1070"/>
      <c r="J35" s="1070"/>
      <c r="K35" s="1070"/>
      <c r="L35" s="1070"/>
    </row>
    <row r="36" spans="1:12" ht="16.5" thickBot="1">
      <c r="A36" s="1070"/>
      <c r="B36" s="1092" t="s">
        <v>607</v>
      </c>
      <c r="C36" s="1093">
        <f>C37+C38</f>
        <v>77012</v>
      </c>
      <c r="D36" s="1093">
        <f>D37+D38</f>
        <v>119649</v>
      </c>
      <c r="E36" s="1093">
        <f t="shared" ref="E36:F36" si="3">E37+E38</f>
        <v>119649</v>
      </c>
      <c r="F36" s="1093">
        <f t="shared" si="3"/>
        <v>119649</v>
      </c>
      <c r="G36" s="1070"/>
      <c r="H36" s="1070"/>
      <c r="I36" s="1070"/>
      <c r="J36" s="1070"/>
      <c r="K36" s="1070"/>
      <c r="L36" s="1070"/>
    </row>
    <row r="37" spans="1:12" ht="16.5" thickBot="1">
      <c r="A37" s="1070"/>
      <c r="B37" s="1094" t="s">
        <v>608</v>
      </c>
      <c r="C37" s="1095">
        <v>77012</v>
      </c>
      <c r="D37" s="1096">
        <v>119649</v>
      </c>
      <c r="E37" s="1096">
        <v>119649</v>
      </c>
      <c r="F37" s="1096">
        <v>119649</v>
      </c>
      <c r="G37" s="1070"/>
      <c r="H37" s="1070"/>
      <c r="I37" s="1070"/>
      <c r="J37" s="1070"/>
      <c r="K37" s="1070"/>
      <c r="L37" s="1070"/>
    </row>
    <row r="38" spans="1:12" ht="16.5" thickBot="1">
      <c r="A38" s="1070"/>
      <c r="B38" s="1094" t="s">
        <v>609</v>
      </c>
      <c r="C38" s="1096"/>
      <c r="D38" s="1096"/>
      <c r="E38" s="1096"/>
      <c r="F38" s="1096"/>
      <c r="G38" s="1070"/>
      <c r="H38" s="1070"/>
      <c r="I38" s="1070"/>
      <c r="J38" s="1070"/>
      <c r="K38" s="1070"/>
      <c r="L38" s="1070"/>
    </row>
    <row r="39" spans="1:12" ht="32.25" thickBot="1">
      <c r="A39" s="1070"/>
      <c r="B39" s="1092" t="s">
        <v>610</v>
      </c>
      <c r="C39" s="1093">
        <f>C40+C41</f>
        <v>13130</v>
      </c>
      <c r="D39" s="1093">
        <f>D40+D41</f>
        <v>19130</v>
      </c>
      <c r="E39" s="1093">
        <f t="shared" ref="E39:F39" si="4">E40+E41</f>
        <v>19130</v>
      </c>
      <c r="F39" s="1093">
        <f t="shared" si="4"/>
        <v>19130</v>
      </c>
      <c r="G39" s="1070"/>
      <c r="H39" s="1070"/>
      <c r="I39" s="1070"/>
      <c r="J39" s="1070"/>
      <c r="K39" s="1070"/>
      <c r="L39" s="1070"/>
    </row>
    <row r="40" spans="1:12" ht="16.5" thickBot="1">
      <c r="A40" s="1070"/>
      <c r="B40" s="1094" t="s">
        <v>608</v>
      </c>
      <c r="C40" s="1095">
        <v>13130</v>
      </c>
      <c r="D40" s="1093">
        <v>19130</v>
      </c>
      <c r="E40" s="1093">
        <v>19130</v>
      </c>
      <c r="F40" s="1093">
        <v>19130</v>
      </c>
      <c r="G40" s="1070"/>
      <c r="H40" s="1070"/>
      <c r="I40" s="1091"/>
      <c r="J40" s="1070"/>
      <c r="K40" s="1070"/>
      <c r="L40" s="1070"/>
    </row>
    <row r="41" spans="1:12" ht="16.5" thickBot="1">
      <c r="A41" s="1070"/>
      <c r="B41" s="1094" t="s">
        <v>609</v>
      </c>
      <c r="C41" s="1096"/>
      <c r="D41" s="1093"/>
      <c r="E41" s="1093"/>
      <c r="F41" s="1093"/>
      <c r="G41" s="1070"/>
      <c r="H41" s="1070"/>
      <c r="I41" s="1091"/>
      <c r="J41" s="1070"/>
      <c r="K41" s="1070"/>
      <c r="L41" s="1070"/>
    </row>
    <row r="42" spans="1:12" ht="16.5" thickBot="1">
      <c r="A42" s="1070"/>
      <c r="B42" s="1092" t="s">
        <v>611</v>
      </c>
      <c r="C42" s="1096">
        <f>C43+C44</f>
        <v>3750</v>
      </c>
      <c r="D42" s="1093">
        <f>D43+D44</f>
        <v>2000</v>
      </c>
      <c r="E42" s="1093">
        <f t="shared" ref="E42:F42" si="5">E43+E44</f>
        <v>2000</v>
      </c>
      <c r="F42" s="1093">
        <f t="shared" si="5"/>
        <v>2000</v>
      </c>
      <c r="G42" s="1070"/>
      <c r="H42" s="1070"/>
      <c r="I42" s="1070"/>
      <c r="J42" s="1070"/>
      <c r="K42" s="1070"/>
      <c r="L42" s="1070"/>
    </row>
    <row r="43" spans="1:12" ht="16.5" thickBot="1">
      <c r="A43" s="1070"/>
      <c r="B43" s="1094" t="s">
        <v>608</v>
      </c>
      <c r="C43" s="1096">
        <v>3750</v>
      </c>
      <c r="D43" s="1093">
        <v>2000</v>
      </c>
      <c r="E43" s="1093">
        <v>2000</v>
      </c>
      <c r="F43" s="1093">
        <v>2000</v>
      </c>
      <c r="G43" s="1070"/>
      <c r="H43" s="1070"/>
      <c r="I43" s="1070"/>
      <c r="J43" s="1070"/>
      <c r="K43" s="1070"/>
      <c r="L43" s="1070"/>
    </row>
    <row r="44" spans="1:12" ht="16.5" thickBot="1">
      <c r="A44" s="1070"/>
      <c r="B44" s="1094" t="s">
        <v>609</v>
      </c>
      <c r="C44" s="1096"/>
      <c r="D44" s="1096"/>
      <c r="E44" s="1096"/>
      <c r="F44" s="1096"/>
      <c r="G44" s="1070"/>
      <c r="H44" s="1070"/>
      <c r="I44" s="1070"/>
      <c r="J44" s="1070"/>
      <c r="K44" s="1070"/>
      <c r="L44" s="1070"/>
    </row>
    <row r="45" spans="1:12" ht="16.5" thickBot="1">
      <c r="A45" s="1070"/>
      <c r="B45" s="1092" t="s">
        <v>612</v>
      </c>
      <c r="C45" s="1096"/>
      <c r="D45" s="1093"/>
      <c r="E45" s="1093"/>
      <c r="F45" s="1093"/>
      <c r="G45" s="1070"/>
      <c r="H45" s="1070"/>
      <c r="I45" s="1070"/>
      <c r="J45" s="1070"/>
      <c r="K45" s="1070"/>
      <c r="L45" s="1070"/>
    </row>
    <row r="46" spans="1:12" ht="16.5" thickBot="1">
      <c r="A46" s="1070"/>
      <c r="B46" s="1094" t="s">
        <v>608</v>
      </c>
      <c r="C46" s="1096"/>
      <c r="D46" s="1093"/>
      <c r="E46" s="1093"/>
      <c r="F46" s="1093"/>
      <c r="G46" s="1070"/>
      <c r="H46" s="1070"/>
      <c r="I46" s="1070"/>
      <c r="J46" s="1070"/>
      <c r="K46" s="1070"/>
      <c r="L46" s="1070"/>
    </row>
    <row r="47" spans="1:12" ht="16.5" thickBot="1">
      <c r="A47" s="1070"/>
      <c r="B47" s="1094" t="s">
        <v>609</v>
      </c>
      <c r="C47" s="1096"/>
      <c r="D47" s="1093"/>
      <c r="E47" s="1093"/>
      <c r="F47" s="1093"/>
      <c r="G47" s="1070"/>
      <c r="H47" s="1070"/>
      <c r="I47" s="1070"/>
      <c r="J47" s="1070"/>
      <c r="K47" s="1070"/>
      <c r="L47" s="1070"/>
    </row>
    <row r="48" spans="1:12" ht="16.5" thickBot="1">
      <c r="A48" s="1070"/>
      <c r="B48" s="1092" t="s">
        <v>613</v>
      </c>
      <c r="C48" s="1096">
        <f>C49+C50</f>
        <v>0</v>
      </c>
      <c r="D48" s="1093">
        <f>D49+D50</f>
        <v>0</v>
      </c>
      <c r="E48" s="1093">
        <f>E49+E50</f>
        <v>0</v>
      </c>
      <c r="F48" s="1093">
        <f>F49+F50</f>
        <v>0</v>
      </c>
      <c r="G48" s="1070"/>
      <c r="H48" s="1070"/>
      <c r="I48" s="1070"/>
      <c r="J48" s="1070"/>
      <c r="K48" s="1070"/>
      <c r="L48" s="1070"/>
    </row>
    <row r="49" spans="1:13" ht="16.5" thickBot="1">
      <c r="A49" s="1070"/>
      <c r="B49" s="1094" t="s">
        <v>608</v>
      </c>
      <c r="C49" s="1096"/>
      <c r="D49" s="1093"/>
      <c r="E49" s="1093"/>
      <c r="F49" s="1093"/>
      <c r="G49" s="1070"/>
      <c r="H49" s="1070"/>
      <c r="I49" s="1070"/>
      <c r="J49" s="1070"/>
      <c r="K49" s="1070"/>
      <c r="L49" s="1070"/>
    </row>
    <row r="50" spans="1:13" ht="16.5" thickBot="1">
      <c r="A50" s="1070"/>
      <c r="B50" s="1094" t="s">
        <v>609</v>
      </c>
      <c r="C50" s="1096"/>
      <c r="D50" s="1093"/>
      <c r="E50" s="1093"/>
      <c r="F50" s="1093"/>
      <c r="G50" s="1070"/>
      <c r="H50" s="1070"/>
      <c r="I50" s="1070"/>
      <c r="J50" s="1097"/>
      <c r="K50" s="1070"/>
      <c r="L50" s="1070"/>
    </row>
    <row r="51" spans="1:13" ht="16.5" thickBot="1">
      <c r="A51" s="1070"/>
      <c r="B51" s="1092" t="s">
        <v>614</v>
      </c>
      <c r="C51" s="1096">
        <f>C52+C53</f>
        <v>0</v>
      </c>
      <c r="D51" s="1093">
        <f t="shared" ref="D51:F51" si="6">D52+D53</f>
        <v>0</v>
      </c>
      <c r="E51" s="1093">
        <f t="shared" si="6"/>
        <v>0</v>
      </c>
      <c r="F51" s="1093">
        <f t="shared" si="6"/>
        <v>0</v>
      </c>
      <c r="G51" s="1070"/>
      <c r="H51" s="1070"/>
      <c r="I51" s="1070"/>
      <c r="J51" s="1070"/>
      <c r="K51" s="1070"/>
      <c r="L51" s="1070"/>
    </row>
    <row r="52" spans="1:13" ht="16.5" thickBot="1">
      <c r="A52" s="1070"/>
      <c r="B52" s="1094" t="s">
        <v>608</v>
      </c>
      <c r="C52" s="1095"/>
      <c r="D52" s="1093"/>
      <c r="E52" s="1093"/>
      <c r="F52" s="1093"/>
      <c r="G52" s="1070"/>
      <c r="H52" s="1070"/>
      <c r="I52" s="1070"/>
      <c r="J52" s="1070"/>
      <c r="K52" s="1070"/>
      <c r="L52" s="1070"/>
    </row>
    <row r="53" spans="1:13" ht="16.5" thickBot="1">
      <c r="A53" s="1070"/>
      <c r="B53" s="1094" t="s">
        <v>609</v>
      </c>
      <c r="C53" s="1096"/>
      <c r="D53" s="1093"/>
      <c r="E53" s="1093"/>
      <c r="F53" s="1093"/>
      <c r="G53" s="1070"/>
      <c r="H53" s="1070"/>
      <c r="I53" s="1070"/>
      <c r="J53" s="1070"/>
      <c r="K53" s="1070"/>
      <c r="L53" s="1070"/>
    </row>
    <row r="54" spans="1:13" ht="32.25" thickBot="1">
      <c r="A54" s="1070"/>
      <c r="B54" s="1092" t="s">
        <v>615</v>
      </c>
      <c r="C54" s="1096">
        <v>0</v>
      </c>
      <c r="D54" s="1093">
        <v>0</v>
      </c>
      <c r="E54" s="1093">
        <f>D54*1.03*0.99</f>
        <v>0</v>
      </c>
      <c r="F54" s="1093">
        <f>E54*1.03*0.99</f>
        <v>0</v>
      </c>
      <c r="G54" s="1070"/>
      <c r="H54" s="1070"/>
      <c r="I54" s="1098"/>
      <c r="J54" s="1070"/>
      <c r="K54" s="1070"/>
      <c r="L54" s="1070"/>
    </row>
    <row r="55" spans="1:13" ht="16.5" thickBot="1">
      <c r="A55" s="1070"/>
      <c r="B55" s="1094" t="s">
        <v>608</v>
      </c>
      <c r="C55" s="1096"/>
      <c r="D55" s="83"/>
      <c r="E55" s="83"/>
      <c r="F55" s="83"/>
      <c r="G55" s="1070"/>
      <c r="H55" s="1070"/>
      <c r="I55" s="1070"/>
      <c r="J55" s="1070"/>
      <c r="K55" s="198"/>
      <c r="L55" s="198"/>
      <c r="M55" s="428"/>
    </row>
    <row r="56" spans="1:13" ht="16.5" thickBot="1">
      <c r="A56" s="1070"/>
      <c r="B56" s="1094" t="s">
        <v>609</v>
      </c>
      <c r="C56" s="1096"/>
      <c r="D56" s="84"/>
      <c r="E56" s="83"/>
      <c r="F56" s="83"/>
      <c r="G56" s="1070"/>
      <c r="H56" s="1070"/>
      <c r="I56" s="1070"/>
      <c r="J56" s="1070"/>
      <c r="K56" s="1070"/>
      <c r="L56" s="1070"/>
    </row>
    <row r="57" spans="1:13" ht="16.5" thickBot="1">
      <c r="A57" s="1070"/>
      <c r="B57" s="1099" t="s">
        <v>616</v>
      </c>
      <c r="C57" s="1096">
        <f>C54+C51+C48+C45+C42+C39+C36</f>
        <v>93892</v>
      </c>
      <c r="D57" s="1096">
        <f>D54+D51+D48+D45+D42+D39+D36</f>
        <v>140779</v>
      </c>
      <c r="E57" s="1096">
        <f t="shared" ref="E57:F57" si="7">E54+E51+E48+E45+E42+E39+E36</f>
        <v>140779</v>
      </c>
      <c r="F57" s="1096">
        <f t="shared" si="7"/>
        <v>140779</v>
      </c>
      <c r="G57" s="1070"/>
      <c r="H57" s="1070"/>
      <c r="I57" s="1070"/>
      <c r="J57" s="1070"/>
      <c r="K57" s="1070"/>
      <c r="L57" s="1070"/>
    </row>
    <row r="58" spans="1:13" ht="16.5" thickBot="1">
      <c r="A58" s="1070"/>
      <c r="B58" s="1100" t="s">
        <v>617</v>
      </c>
      <c r="C58" s="1101">
        <f>IF(C57-C28=0,0,"Error")</f>
        <v>0</v>
      </c>
      <c r="D58" s="1101">
        <f>IF(D57-D28=0,0,"Error")</f>
        <v>0</v>
      </c>
      <c r="E58" s="1101">
        <f>IF(E57-E28=0,0,"Error")</f>
        <v>0</v>
      </c>
      <c r="F58" s="1101">
        <f>IF(F57-F28=0,0,"Error")</f>
        <v>0</v>
      </c>
      <c r="G58" s="1070"/>
      <c r="H58" s="1070"/>
      <c r="I58" s="1070"/>
      <c r="J58" s="1070"/>
      <c r="K58" s="1070"/>
      <c r="L58" s="1070"/>
    </row>
    <row r="59" spans="1:13" ht="32.25" hidden="1" thickBot="1">
      <c r="A59" s="1070"/>
      <c r="B59" s="1102" t="s">
        <v>1282</v>
      </c>
      <c r="C59" s="3196"/>
      <c r="D59" s="3184"/>
      <c r="E59" s="3184"/>
      <c r="F59" s="3185"/>
      <c r="G59" s="1070"/>
      <c r="H59" s="1070"/>
      <c r="I59" s="1070"/>
      <c r="J59" s="1070"/>
      <c r="K59" s="1070"/>
      <c r="L59" s="1070"/>
    </row>
    <row r="60" spans="1:13" ht="26.25" hidden="1" customHeight="1">
      <c r="A60" s="1070"/>
      <c r="B60" s="1077" t="s">
        <v>599</v>
      </c>
      <c r="C60" s="3174"/>
      <c r="D60" s="3175"/>
      <c r="E60" s="3175"/>
      <c r="F60" s="3176"/>
      <c r="G60" s="1070"/>
      <c r="H60" s="1070"/>
      <c r="I60" s="1070"/>
      <c r="J60" s="1070"/>
      <c r="K60" s="1070"/>
      <c r="L60" s="1070"/>
    </row>
    <row r="61" spans="1:13" ht="16.5" hidden="1" thickBot="1">
      <c r="A61" s="1070"/>
      <c r="B61" s="1077" t="s">
        <v>21</v>
      </c>
      <c r="C61" s="3197"/>
      <c r="D61" s="3198"/>
      <c r="E61" s="3198"/>
      <c r="F61" s="3199"/>
      <c r="G61" s="1070"/>
      <c r="H61" s="1070"/>
      <c r="I61" s="1070"/>
      <c r="J61" s="1070"/>
      <c r="K61" s="1070"/>
      <c r="L61" s="1070"/>
    </row>
    <row r="62" spans="1:13" ht="12.75" hidden="1" customHeight="1">
      <c r="A62" s="1070"/>
      <c r="B62" s="1103" t="s">
        <v>1283</v>
      </c>
      <c r="C62" s="3200" t="s">
        <v>1284</v>
      </c>
      <c r="D62" s="3201"/>
      <c r="E62" s="3201"/>
      <c r="F62" s="3202"/>
      <c r="G62" s="1070"/>
      <c r="H62" s="1070"/>
      <c r="I62" s="1070"/>
      <c r="J62" s="1070"/>
      <c r="K62" s="1070"/>
      <c r="L62" s="1070"/>
    </row>
    <row r="63" spans="1:13" ht="12.75" customHeight="1" thickBot="1">
      <c r="A63" s="1070"/>
      <c r="B63" s="1085" t="s">
        <v>1285</v>
      </c>
      <c r="C63" s="3190" t="s">
        <v>1286</v>
      </c>
      <c r="D63" s="3191"/>
      <c r="E63" s="3191"/>
      <c r="F63" s="3192"/>
      <c r="G63" s="1070"/>
      <c r="H63" s="1070"/>
      <c r="I63" s="1070"/>
      <c r="J63" s="1070"/>
      <c r="K63" s="1070"/>
      <c r="L63" s="1070"/>
    </row>
    <row r="64" spans="1:13" ht="24" customHeight="1" thickBot="1">
      <c r="A64" s="1070"/>
      <c r="B64" s="1086" t="s">
        <v>599</v>
      </c>
      <c r="C64" s="3180" t="s">
        <v>1287</v>
      </c>
      <c r="D64" s="3181"/>
      <c r="E64" s="3181"/>
      <c r="F64" s="3182"/>
      <c r="G64" s="1070"/>
      <c r="H64" s="1070"/>
      <c r="I64" s="1070"/>
      <c r="J64" s="1070"/>
      <c r="K64" s="1070"/>
      <c r="L64" s="1070"/>
    </row>
    <row r="65" spans="1:12" ht="16.5" thickBot="1">
      <c r="A65" s="1070"/>
      <c r="B65" s="1086" t="s">
        <v>21</v>
      </c>
      <c r="C65" s="3190" t="s">
        <v>1258</v>
      </c>
      <c r="D65" s="3191"/>
      <c r="E65" s="3191"/>
      <c r="F65" s="3192"/>
      <c r="G65" s="1070"/>
      <c r="H65" s="1070"/>
      <c r="I65" s="1070"/>
      <c r="J65" s="1070"/>
      <c r="K65" s="1070"/>
      <c r="L65" s="1070"/>
    </row>
    <row r="66" spans="1:12" ht="24" customHeight="1">
      <c r="A66" s="1070"/>
      <c r="B66" s="3186"/>
      <c r="C66" s="1087">
        <v>2023</v>
      </c>
      <c r="D66" s="1087">
        <v>2024</v>
      </c>
      <c r="E66" s="1087">
        <v>2025</v>
      </c>
      <c r="F66" s="1087">
        <v>2026</v>
      </c>
      <c r="G66" s="1070"/>
      <c r="H66" s="1070"/>
      <c r="I66" s="1070"/>
      <c r="J66" s="1070"/>
      <c r="K66" s="1070"/>
      <c r="L66" s="1070"/>
    </row>
    <row r="67" spans="1:12" ht="16.5" thickBot="1">
      <c r="A67" s="1070"/>
      <c r="B67" s="3187"/>
      <c r="C67" s="1088" t="s">
        <v>22</v>
      </c>
      <c r="D67" s="1088" t="s">
        <v>23</v>
      </c>
      <c r="E67" s="1088" t="s">
        <v>23</v>
      </c>
      <c r="F67" s="1088" t="s">
        <v>23</v>
      </c>
      <c r="G67" s="1070"/>
      <c r="H67" s="1070"/>
      <c r="I67" s="1070"/>
      <c r="J67" s="1070"/>
      <c r="K67" s="1070"/>
      <c r="L67" s="1070"/>
    </row>
    <row r="68" spans="1:12" ht="16.5" thickBot="1">
      <c r="A68" s="1070"/>
      <c r="B68" s="1086" t="s">
        <v>33</v>
      </c>
      <c r="C68" s="1075">
        <v>109</v>
      </c>
      <c r="D68" s="1075">
        <v>170</v>
      </c>
      <c r="E68" s="1075">
        <v>160</v>
      </c>
      <c r="F68" s="1075">
        <v>160</v>
      </c>
      <c r="G68" s="1070"/>
      <c r="H68" s="1070"/>
      <c r="I68" s="1070"/>
      <c r="J68" s="1070"/>
      <c r="K68" s="1070"/>
      <c r="L68" s="1070"/>
    </row>
    <row r="69" spans="1:12" ht="16.5" thickBot="1">
      <c r="A69" s="1070"/>
      <c r="B69" s="1077" t="s">
        <v>602</v>
      </c>
      <c r="C69" s="1089">
        <f>C98</f>
        <v>20000</v>
      </c>
      <c r="D69" s="1089">
        <f t="shared" ref="D69:F69" si="8">D98</f>
        <v>15000</v>
      </c>
      <c r="E69" s="1089">
        <f t="shared" si="8"/>
        <v>13250</v>
      </c>
      <c r="F69" s="1089">
        <f t="shared" si="8"/>
        <v>13250</v>
      </c>
      <c r="G69" s="1070"/>
      <c r="H69" s="1070"/>
      <c r="I69" s="1070"/>
      <c r="J69" s="1070"/>
      <c r="K69" s="1070"/>
      <c r="L69" s="1070"/>
    </row>
    <row r="70" spans="1:12" ht="16.5" thickBot="1">
      <c r="A70" s="1070"/>
      <c r="B70" s="1077" t="s">
        <v>603</v>
      </c>
      <c r="C70" s="1089">
        <f>C69/C68</f>
        <v>183.48623853211009</v>
      </c>
      <c r="D70" s="1089">
        <f>D69/D68</f>
        <v>88.235294117647058</v>
      </c>
      <c r="E70" s="1089">
        <f>E69/E68</f>
        <v>82.8125</v>
      </c>
      <c r="F70" s="1089">
        <f>F69/F68</f>
        <v>82.8125</v>
      </c>
      <c r="G70" s="1070"/>
      <c r="H70" s="1070"/>
      <c r="I70" s="1070"/>
      <c r="J70" s="1070"/>
      <c r="K70" s="1070"/>
      <c r="L70" s="1070"/>
    </row>
    <row r="71" spans="1:12" ht="16.5" thickBot="1">
      <c r="A71" s="1070"/>
      <c r="B71" s="1077" t="s">
        <v>604</v>
      </c>
      <c r="C71" s="1075"/>
      <c r="D71" s="1090">
        <f>D68/C68-1</f>
        <v>0.55963302752293576</v>
      </c>
      <c r="E71" s="1090">
        <f>E68/D68-1</f>
        <v>-5.8823529411764719E-2</v>
      </c>
      <c r="F71" s="1090">
        <f>F68/E68-1</f>
        <v>0</v>
      </c>
      <c r="G71" s="1070"/>
      <c r="H71" s="1070"/>
      <c r="I71" s="1070"/>
      <c r="J71" s="1070"/>
      <c r="K71" s="1070"/>
      <c r="L71" s="1070"/>
    </row>
    <row r="72" spans="1:12" ht="16.5" thickBot="1">
      <c r="A72" s="1070"/>
      <c r="B72" s="1077" t="s">
        <v>605</v>
      </c>
      <c r="C72" s="1075"/>
      <c r="D72" s="1090">
        <f>D69/C69-1</f>
        <v>-0.25</v>
      </c>
      <c r="E72" s="1090">
        <f t="shared" ref="E72:F73" si="9">E69/D69-1</f>
        <v>-0.1166666666666667</v>
      </c>
      <c r="F72" s="1090">
        <f t="shared" si="9"/>
        <v>0</v>
      </c>
      <c r="G72" s="1070"/>
      <c r="H72" s="1070"/>
      <c r="I72" s="1070"/>
      <c r="J72" s="1070"/>
      <c r="K72" s="1070"/>
      <c r="L72" s="1070"/>
    </row>
    <row r="73" spans="1:12" ht="16.5" thickBot="1">
      <c r="A73" s="1070"/>
      <c r="B73" s="1077" t="s">
        <v>47</v>
      </c>
      <c r="C73" s="1075"/>
      <c r="D73" s="1090">
        <f>D70/C70-1</f>
        <v>-0.51911764705882346</v>
      </c>
      <c r="E73" s="1090">
        <f t="shared" si="9"/>
        <v>-6.1458333333333282E-2</v>
      </c>
      <c r="F73" s="1090">
        <f t="shared" si="9"/>
        <v>0</v>
      </c>
      <c r="G73" s="1070"/>
      <c r="H73" s="1070"/>
      <c r="I73" s="1070"/>
      <c r="J73" s="1070"/>
      <c r="K73" s="1070"/>
      <c r="L73" s="1070"/>
    </row>
    <row r="74" spans="1:12" ht="16.5" thickBot="1">
      <c r="A74" s="1070"/>
      <c r="B74" s="3193" t="s">
        <v>1288</v>
      </c>
      <c r="C74" s="3194"/>
      <c r="D74" s="3194"/>
      <c r="E74" s="3194"/>
      <c r="F74" s="3195"/>
      <c r="G74" s="1070"/>
      <c r="H74" s="1070"/>
      <c r="I74" s="1070"/>
      <c r="J74" s="1070"/>
      <c r="K74" s="1070"/>
      <c r="L74" s="1070"/>
    </row>
    <row r="75" spans="1:12" ht="15.75">
      <c r="A75" s="1070"/>
      <c r="B75" s="3186"/>
      <c r="C75" s="1087">
        <v>2021</v>
      </c>
      <c r="D75" s="1087">
        <v>2022</v>
      </c>
      <c r="E75" s="1087">
        <v>2023</v>
      </c>
      <c r="F75" s="1087">
        <v>2024</v>
      </c>
      <c r="G75" s="1070"/>
      <c r="H75" s="1070"/>
      <c r="I75" s="1070"/>
      <c r="J75" s="1070"/>
      <c r="K75" s="1070"/>
      <c r="L75" s="1070"/>
    </row>
    <row r="76" spans="1:12" ht="16.5" thickBot="1">
      <c r="A76" s="1070"/>
      <c r="B76" s="3187"/>
      <c r="C76" s="1088" t="s">
        <v>22</v>
      </c>
      <c r="D76" s="1088" t="s">
        <v>23</v>
      </c>
      <c r="E76" s="1088" t="s">
        <v>23</v>
      </c>
      <c r="F76" s="1088" t="s">
        <v>23</v>
      </c>
      <c r="G76" s="1070"/>
      <c r="H76" s="1070"/>
      <c r="I76" s="1070"/>
      <c r="J76" s="1070"/>
      <c r="K76" s="1070"/>
      <c r="L76" s="1070"/>
    </row>
    <row r="77" spans="1:12" ht="16.5" thickBot="1">
      <c r="A77" s="1070"/>
      <c r="B77" s="1092" t="s">
        <v>607</v>
      </c>
      <c r="C77" s="1093"/>
      <c r="D77" s="1093"/>
      <c r="E77" s="1093"/>
      <c r="F77" s="1093"/>
      <c r="G77" s="1070"/>
      <c r="H77" s="1070"/>
      <c r="I77" s="1070"/>
      <c r="J77" s="1070"/>
      <c r="K77" s="1070"/>
      <c r="L77" s="1070"/>
    </row>
    <row r="78" spans="1:12" ht="16.5" thickBot="1">
      <c r="A78" s="1070"/>
      <c r="B78" s="1094" t="s">
        <v>608</v>
      </c>
      <c r="C78" s="1096"/>
      <c r="D78" s="1105"/>
      <c r="E78" s="1105"/>
      <c r="F78" s="1105"/>
      <c r="G78" s="1070"/>
      <c r="H78" s="1070"/>
      <c r="I78" s="1070"/>
      <c r="J78" s="1070"/>
      <c r="K78" s="1070"/>
      <c r="L78" s="1070"/>
    </row>
    <row r="79" spans="1:12" ht="16.5" thickBot="1">
      <c r="A79" s="1070"/>
      <c r="B79" s="1094" t="s">
        <v>609</v>
      </c>
      <c r="C79" s="1096"/>
      <c r="D79" s="1105"/>
      <c r="E79" s="1105"/>
      <c r="F79" s="1105"/>
      <c r="G79" s="1070"/>
      <c r="H79" s="1070"/>
      <c r="I79" s="1070"/>
      <c r="J79" s="1070"/>
      <c r="K79" s="1070"/>
      <c r="L79" s="1070"/>
    </row>
    <row r="80" spans="1:12" ht="32.25" thickBot="1">
      <c r="A80" s="1070"/>
      <c r="B80" s="1092" t="s">
        <v>610</v>
      </c>
      <c r="C80" s="1093"/>
      <c r="D80" s="1093"/>
      <c r="E80" s="1093"/>
      <c r="F80" s="1093"/>
      <c r="G80" s="1070"/>
      <c r="H80" s="1070"/>
      <c r="I80" s="1070"/>
      <c r="J80" s="1070"/>
      <c r="K80" s="1070"/>
      <c r="L80" s="1070"/>
    </row>
    <row r="81" spans="1:12" ht="16.5" thickBot="1">
      <c r="A81" s="1070"/>
      <c r="B81" s="1094" t="s">
        <v>608</v>
      </c>
      <c r="C81" s="1096"/>
      <c r="D81" s="1093"/>
      <c r="E81" s="1093"/>
      <c r="F81" s="1093"/>
      <c r="G81" s="1070"/>
      <c r="H81" s="1070"/>
      <c r="I81" s="1070"/>
      <c r="J81" s="1070"/>
      <c r="K81" s="1070"/>
      <c r="L81" s="1070"/>
    </row>
    <row r="82" spans="1:12" ht="16.5" thickBot="1">
      <c r="A82" s="1070"/>
      <c r="B82" s="1094" t="s">
        <v>609</v>
      </c>
      <c r="C82" s="1096"/>
      <c r="D82" s="1093"/>
      <c r="E82" s="1093"/>
      <c r="F82" s="1093"/>
      <c r="G82" s="1070"/>
      <c r="H82" s="1070"/>
      <c r="I82" s="1070"/>
      <c r="J82" s="1070"/>
      <c r="K82" s="1070"/>
      <c r="L82" s="1070"/>
    </row>
    <row r="83" spans="1:12" ht="16.5" thickBot="1">
      <c r="A83" s="1070"/>
      <c r="B83" s="1092" t="s">
        <v>611</v>
      </c>
      <c r="C83" s="1096">
        <f>C84+C85</f>
        <v>20000</v>
      </c>
      <c r="D83" s="1096">
        <f>D84+D85</f>
        <v>15000</v>
      </c>
      <c r="E83" s="1096">
        <f>E84+E85</f>
        <v>13250</v>
      </c>
      <c r="F83" s="1096">
        <f>F84+F85</f>
        <v>13250</v>
      </c>
      <c r="G83" s="1070"/>
      <c r="H83" s="1070"/>
      <c r="I83" s="1070"/>
      <c r="J83" s="1070"/>
      <c r="K83" s="1070"/>
      <c r="L83" s="1070"/>
    </row>
    <row r="84" spans="1:12" ht="16.5" thickBot="1">
      <c r="A84" s="1070"/>
      <c r="B84" s="1094" t="s">
        <v>608</v>
      </c>
      <c r="C84" s="1096">
        <v>20000</v>
      </c>
      <c r="D84" s="1093">
        <v>15000</v>
      </c>
      <c r="E84" s="1093">
        <v>13250</v>
      </c>
      <c r="F84" s="1093">
        <v>13250</v>
      </c>
      <c r="G84" s="1070"/>
      <c r="H84" s="1070"/>
      <c r="I84" s="1070"/>
      <c r="J84" s="1070"/>
      <c r="K84" s="1070"/>
      <c r="L84" s="1070"/>
    </row>
    <row r="85" spans="1:12" ht="16.5" thickBot="1">
      <c r="A85" s="1070"/>
      <c r="B85" s="1094" t="s">
        <v>609</v>
      </c>
      <c r="C85" s="1096"/>
      <c r="D85" s="1093"/>
      <c r="E85" s="1093"/>
      <c r="F85" s="1093"/>
      <c r="G85" s="1070"/>
      <c r="H85" s="1070"/>
      <c r="I85" s="1070"/>
      <c r="J85" s="1070"/>
      <c r="K85" s="1070"/>
      <c r="L85" s="1070"/>
    </row>
    <row r="86" spans="1:12" ht="16.5" thickBot="1">
      <c r="A86" s="1070"/>
      <c r="B86" s="1092" t="s">
        <v>612</v>
      </c>
      <c r="C86" s="1096"/>
      <c r="D86" s="1093"/>
      <c r="E86" s="1093"/>
      <c r="F86" s="1093"/>
      <c r="G86" s="1070"/>
      <c r="H86" s="1070"/>
      <c r="I86" s="1070"/>
      <c r="J86" s="1070"/>
      <c r="K86" s="1070"/>
      <c r="L86" s="1070"/>
    </row>
    <row r="87" spans="1:12" ht="16.5" thickBot="1">
      <c r="A87" s="1070"/>
      <c r="B87" s="1094" t="s">
        <v>608</v>
      </c>
      <c r="C87" s="1096"/>
      <c r="D87" s="1093"/>
      <c r="E87" s="1093"/>
      <c r="F87" s="1093"/>
      <c r="G87" s="1070"/>
      <c r="H87" s="1070"/>
      <c r="I87" s="1070"/>
      <c r="J87" s="1070"/>
      <c r="K87" s="1070"/>
      <c r="L87" s="1070"/>
    </row>
    <row r="88" spans="1:12" ht="16.5" thickBot="1">
      <c r="A88" s="1070"/>
      <c r="B88" s="1094" t="s">
        <v>609</v>
      </c>
      <c r="C88" s="1096"/>
      <c r="D88" s="1093"/>
      <c r="E88" s="1093"/>
      <c r="F88" s="1093"/>
      <c r="G88" s="1070"/>
      <c r="H88" s="1070"/>
      <c r="I88" s="1070"/>
      <c r="J88" s="1070"/>
      <c r="K88" s="1070"/>
      <c r="L88" s="1070"/>
    </row>
    <row r="89" spans="1:12" ht="16.5" thickBot="1">
      <c r="A89" s="1070"/>
      <c r="B89" s="1092" t="s">
        <v>613</v>
      </c>
      <c r="C89" s="1096"/>
      <c r="D89" s="1093"/>
      <c r="E89" s="1093"/>
      <c r="F89" s="1093"/>
      <c r="G89" s="1070"/>
      <c r="H89" s="1070"/>
      <c r="I89" s="1070"/>
      <c r="J89" s="1070"/>
      <c r="K89" s="1070"/>
      <c r="L89" s="1070"/>
    </row>
    <row r="90" spans="1:12" ht="16.5" thickBot="1">
      <c r="A90" s="1070"/>
      <c r="B90" s="1094" t="s">
        <v>608</v>
      </c>
      <c r="C90" s="1096"/>
      <c r="D90" s="1093"/>
      <c r="E90" s="1093"/>
      <c r="F90" s="1093"/>
      <c r="G90" s="1070"/>
      <c r="H90" s="1070"/>
      <c r="I90" s="1070"/>
      <c r="J90" s="1070"/>
      <c r="K90" s="1070"/>
      <c r="L90" s="1070"/>
    </row>
    <row r="91" spans="1:12" ht="16.5" thickBot="1">
      <c r="A91" s="1070"/>
      <c r="B91" s="1094" t="s">
        <v>609</v>
      </c>
      <c r="C91" s="1096"/>
      <c r="D91" s="1093"/>
      <c r="E91" s="1093"/>
      <c r="F91" s="1093"/>
      <c r="G91" s="1070"/>
      <c r="H91" s="1070"/>
      <c r="I91" s="1070"/>
      <c r="J91" s="1070"/>
      <c r="K91" s="1070"/>
      <c r="L91" s="1070"/>
    </row>
    <row r="92" spans="1:12" ht="16.5" thickBot="1">
      <c r="A92" s="1070"/>
      <c r="B92" s="1092" t="s">
        <v>614</v>
      </c>
      <c r="C92" s="1096"/>
      <c r="D92" s="1093"/>
      <c r="E92" s="1093"/>
      <c r="F92" s="1093"/>
      <c r="G92" s="1070"/>
      <c r="H92" s="1070"/>
      <c r="I92" s="1070"/>
      <c r="J92" s="1070"/>
      <c r="K92" s="1070"/>
      <c r="L92" s="1070"/>
    </row>
    <row r="93" spans="1:12" ht="16.5" thickBot="1">
      <c r="A93" s="1070"/>
      <c r="B93" s="1094" t="s">
        <v>608</v>
      </c>
      <c r="C93" s="1096"/>
      <c r="D93" s="1093"/>
      <c r="E93" s="1093"/>
      <c r="F93" s="1093"/>
      <c r="G93" s="1070"/>
      <c r="H93" s="1070"/>
      <c r="I93" s="1070"/>
      <c r="J93" s="1070"/>
      <c r="K93" s="1070"/>
      <c r="L93" s="1070"/>
    </row>
    <row r="94" spans="1:12" ht="16.5" thickBot="1">
      <c r="A94" s="1070"/>
      <c r="B94" s="1094" t="s">
        <v>609</v>
      </c>
      <c r="C94" s="1096"/>
      <c r="D94" s="1093"/>
      <c r="E94" s="1093"/>
      <c r="F94" s="1093"/>
      <c r="G94" s="1070"/>
      <c r="H94" s="1070"/>
      <c r="I94" s="1070"/>
      <c r="J94" s="1070"/>
      <c r="K94" s="1070"/>
      <c r="L94" s="1070"/>
    </row>
    <row r="95" spans="1:12" ht="32.25" thickBot="1">
      <c r="A95" s="1070"/>
      <c r="B95" s="1092" t="s">
        <v>615</v>
      </c>
      <c r="C95" s="1096"/>
      <c r="D95" s="1093"/>
      <c r="E95" s="1093"/>
      <c r="F95" s="1093"/>
      <c r="G95" s="1070"/>
      <c r="H95" s="1070"/>
      <c r="I95" s="1070"/>
      <c r="J95" s="1070"/>
      <c r="K95" s="1070"/>
      <c r="L95" s="1070"/>
    </row>
    <row r="96" spans="1:12" ht="16.5" thickBot="1">
      <c r="A96" s="1070"/>
      <c r="B96" s="1094" t="s">
        <v>608</v>
      </c>
      <c r="C96" s="1096"/>
      <c r="D96" s="1093"/>
      <c r="E96" s="1093"/>
      <c r="F96" s="1093"/>
      <c r="G96" s="1070"/>
      <c r="H96" s="1070"/>
      <c r="I96" s="1070"/>
      <c r="J96" s="1070"/>
      <c r="K96" s="1070"/>
      <c r="L96" s="1070"/>
    </row>
    <row r="97" spans="1:12" ht="16.5" thickBot="1">
      <c r="A97" s="1070"/>
      <c r="B97" s="1094" t="s">
        <v>609</v>
      </c>
      <c r="C97" s="1096"/>
      <c r="D97" s="1093"/>
      <c r="E97" s="1093"/>
      <c r="F97" s="1093"/>
      <c r="G97" s="1070"/>
      <c r="H97" s="1070"/>
      <c r="I97" s="1070"/>
      <c r="J97" s="1070"/>
      <c r="K97" s="1070"/>
      <c r="L97" s="1070"/>
    </row>
    <row r="98" spans="1:12" ht="16.5" thickBot="1">
      <c r="A98" s="1070"/>
      <c r="B98" s="1106" t="s">
        <v>660</v>
      </c>
      <c r="C98" s="1096">
        <f>C95+C92+C89+C86+C83+C80+C77</f>
        <v>20000</v>
      </c>
      <c r="D98" s="1096">
        <f t="shared" ref="D98:F98" si="10">D95+D92+D89+D86+D83+D80+D77</f>
        <v>15000</v>
      </c>
      <c r="E98" s="1096">
        <f t="shared" si="10"/>
        <v>13250</v>
      </c>
      <c r="F98" s="1096">
        <f t="shared" si="10"/>
        <v>13250</v>
      </c>
      <c r="G98" s="1070"/>
      <c r="H98" s="1070"/>
      <c r="I98" s="1070"/>
      <c r="J98" s="1070"/>
      <c r="K98" s="1070"/>
      <c r="L98" s="1070"/>
    </row>
    <row r="99" spans="1:12" ht="16.5" thickBot="1">
      <c r="A99" s="1070"/>
      <c r="B99" s="1100" t="s">
        <v>617</v>
      </c>
      <c r="C99" s="1101">
        <f>IF(C98-C69=0,0,"Error")</f>
        <v>0</v>
      </c>
      <c r="D99" s="1101">
        <f>IF(D98-D69=0,0,"Error")</f>
        <v>0</v>
      </c>
      <c r="E99" s="1101">
        <f>IF(E98-E69=0,0,"Error")</f>
        <v>0</v>
      </c>
      <c r="F99" s="1101">
        <f>IF(F98-F69=0,0,"Error")</f>
        <v>0</v>
      </c>
      <c r="G99" s="1070"/>
      <c r="H99" s="1070"/>
      <c r="I99" s="1070"/>
      <c r="J99" s="1070"/>
      <c r="K99" s="1070"/>
      <c r="L99" s="1070"/>
    </row>
    <row r="100" spans="1:12" ht="32.25" hidden="1" thickBot="1">
      <c r="A100" s="1070"/>
      <c r="B100" s="1107" t="s">
        <v>1289</v>
      </c>
      <c r="C100" s="3203"/>
      <c r="D100" s="3201"/>
      <c r="E100" s="3201"/>
      <c r="F100" s="3202"/>
      <c r="G100" s="1070"/>
      <c r="H100" s="1070"/>
      <c r="I100" s="1070"/>
      <c r="J100" s="1070"/>
      <c r="K100" s="1070"/>
      <c r="L100" s="1070"/>
    </row>
    <row r="101" spans="1:12" ht="16.5" hidden="1" thickBot="1">
      <c r="A101" s="1070"/>
      <c r="B101" s="1104" t="s">
        <v>599</v>
      </c>
      <c r="C101" s="3200"/>
      <c r="D101" s="3204"/>
      <c r="E101" s="3204"/>
      <c r="F101" s="3205"/>
      <c r="G101" s="1070"/>
      <c r="H101" s="1070"/>
      <c r="I101" s="1070"/>
      <c r="J101" s="1070"/>
      <c r="K101" s="1070"/>
      <c r="L101" s="1070"/>
    </row>
    <row r="102" spans="1:12" ht="16.5" hidden="1" thickBot="1">
      <c r="A102" s="1070"/>
      <c r="B102" s="1104" t="s">
        <v>21</v>
      </c>
      <c r="C102" s="3203"/>
      <c r="D102" s="3201"/>
      <c r="E102" s="3201"/>
      <c r="F102" s="3202"/>
      <c r="G102" s="1070"/>
      <c r="H102" s="1070"/>
      <c r="I102" s="1070"/>
      <c r="J102" s="1070"/>
      <c r="K102" s="1070"/>
      <c r="L102" s="1070"/>
    </row>
    <row r="103" spans="1:12" ht="16.5" hidden="1" thickBot="1">
      <c r="A103" s="1070"/>
      <c r="B103" s="3186"/>
      <c r="C103" s="1087">
        <v>2018</v>
      </c>
      <c r="D103" s="1087">
        <v>2019</v>
      </c>
      <c r="E103" s="1087">
        <v>2020</v>
      </c>
      <c r="F103" s="1087">
        <v>2021</v>
      </c>
      <c r="G103" s="1070"/>
      <c r="H103" s="1070"/>
      <c r="I103" s="1070"/>
      <c r="J103" s="1070"/>
      <c r="K103" s="1070"/>
      <c r="L103" s="1070"/>
    </row>
    <row r="104" spans="1:12" ht="16.5" hidden="1" thickBot="1">
      <c r="A104" s="1070"/>
      <c r="B104" s="3187"/>
      <c r="C104" s="1088" t="s">
        <v>22</v>
      </c>
      <c r="D104" s="1088" t="s">
        <v>23</v>
      </c>
      <c r="E104" s="1088" t="s">
        <v>23</v>
      </c>
      <c r="F104" s="1088" t="s">
        <v>23</v>
      </c>
      <c r="G104" s="1070"/>
      <c r="H104" s="1070"/>
      <c r="I104" s="1070"/>
      <c r="J104" s="1070"/>
      <c r="K104" s="1070"/>
      <c r="L104" s="1070"/>
    </row>
    <row r="105" spans="1:12" ht="16.5" hidden="1" thickBot="1">
      <c r="A105" s="1070"/>
      <c r="B105" s="1077" t="s">
        <v>33</v>
      </c>
      <c r="C105" s="1108"/>
      <c r="D105" s="1108"/>
      <c r="E105" s="1108"/>
      <c r="F105" s="1108"/>
      <c r="G105" s="1070"/>
      <c r="H105" s="1070"/>
      <c r="I105" s="1070"/>
      <c r="J105" s="1070"/>
      <c r="K105" s="1070"/>
      <c r="L105" s="1070"/>
    </row>
    <row r="106" spans="1:12" ht="16.5" hidden="1" thickBot="1">
      <c r="A106" s="1070"/>
      <c r="B106" s="1077" t="s">
        <v>602</v>
      </c>
      <c r="C106" s="1089">
        <f>C135</f>
        <v>0</v>
      </c>
      <c r="D106" s="1089">
        <f t="shared" ref="D106:F106" si="11">D135</f>
        <v>0</v>
      </c>
      <c r="E106" s="1089">
        <f t="shared" si="11"/>
        <v>0</v>
      </c>
      <c r="F106" s="1089">
        <f t="shared" si="11"/>
        <v>0</v>
      </c>
      <c r="G106" s="1070"/>
      <c r="H106" s="1070"/>
      <c r="I106" s="1070"/>
      <c r="J106" s="1070"/>
      <c r="K106" s="1070"/>
      <c r="L106" s="1070"/>
    </row>
    <row r="107" spans="1:12" ht="16.5" hidden="1" thickBot="1">
      <c r="A107" s="1070"/>
      <c r="B107" s="1077" t="s">
        <v>603</v>
      </c>
      <c r="C107" s="1089" t="e">
        <f>C106/C105</f>
        <v>#DIV/0!</v>
      </c>
      <c r="D107" s="1089" t="e">
        <f>D106/D105</f>
        <v>#DIV/0!</v>
      </c>
      <c r="E107" s="1089" t="e">
        <f>E106/E105</f>
        <v>#DIV/0!</v>
      </c>
      <c r="F107" s="1089" t="e">
        <f>F106/F105</f>
        <v>#DIV/0!</v>
      </c>
      <c r="G107" s="1070"/>
      <c r="H107" s="1070"/>
      <c r="I107" s="1070"/>
      <c r="J107" s="1070"/>
      <c r="K107" s="1070"/>
      <c r="L107" s="1070"/>
    </row>
    <row r="108" spans="1:12" ht="16.5" hidden="1" thickBot="1">
      <c r="A108" s="1070"/>
      <c r="B108" s="1077" t="s">
        <v>604</v>
      </c>
      <c r="C108" s="1075"/>
      <c r="D108" s="1090" t="e">
        <f>D105/C105-1</f>
        <v>#DIV/0!</v>
      </c>
      <c r="E108" s="1090" t="e">
        <f>E105/D105-1</f>
        <v>#DIV/0!</v>
      </c>
      <c r="F108" s="1090" t="e">
        <f>F105/E105-1</f>
        <v>#DIV/0!</v>
      </c>
      <c r="G108" s="1070"/>
      <c r="H108" s="1070"/>
      <c r="I108" s="1070"/>
      <c r="J108" s="1070"/>
      <c r="K108" s="1070"/>
      <c r="L108" s="1070"/>
    </row>
    <row r="109" spans="1:12" ht="16.5" hidden="1" thickBot="1">
      <c r="A109" s="1070"/>
      <c r="B109" s="1077" t="s">
        <v>605</v>
      </c>
      <c r="C109" s="1075"/>
      <c r="D109" s="1090" t="e">
        <f>D106/C106-1</f>
        <v>#DIV/0!</v>
      </c>
      <c r="E109" s="1090" t="e">
        <f t="shared" ref="E109:F110" si="12">E106/D106-1</f>
        <v>#DIV/0!</v>
      </c>
      <c r="F109" s="1090" t="e">
        <f t="shared" si="12"/>
        <v>#DIV/0!</v>
      </c>
      <c r="G109" s="1070"/>
      <c r="H109" s="1070"/>
      <c r="I109" s="1070"/>
      <c r="J109" s="1070"/>
      <c r="K109" s="1070"/>
      <c r="L109" s="1070"/>
    </row>
    <row r="110" spans="1:12" ht="16.5" hidden="1" thickBot="1">
      <c r="A110" s="1070"/>
      <c r="B110" s="1077" t="s">
        <v>47</v>
      </c>
      <c r="C110" s="1075"/>
      <c r="D110" s="1090" t="e">
        <f>D107/C107-1</f>
        <v>#DIV/0!</v>
      </c>
      <c r="E110" s="1090" t="e">
        <f t="shared" si="12"/>
        <v>#DIV/0!</v>
      </c>
      <c r="F110" s="1090" t="e">
        <f t="shared" si="12"/>
        <v>#DIV/0!</v>
      </c>
      <c r="G110" s="1070"/>
      <c r="H110" s="1070"/>
      <c r="I110" s="1070"/>
      <c r="J110" s="1070"/>
      <c r="K110" s="1070"/>
      <c r="L110" s="1070"/>
    </row>
    <row r="111" spans="1:12" ht="16.5" hidden="1" thickBot="1">
      <c r="A111" s="1070"/>
      <c r="B111" s="3193" t="s">
        <v>1290</v>
      </c>
      <c r="C111" s="3194"/>
      <c r="D111" s="3194"/>
      <c r="E111" s="3194"/>
      <c r="F111" s="3195"/>
      <c r="G111" s="1070"/>
      <c r="H111" s="1070"/>
      <c r="I111" s="1070"/>
      <c r="J111" s="1070"/>
      <c r="K111" s="1070"/>
      <c r="L111" s="1070"/>
    </row>
    <row r="112" spans="1:12" ht="16.5" hidden="1" thickBot="1">
      <c r="A112" s="1070"/>
      <c r="B112" s="3186"/>
      <c r="C112" s="1087">
        <v>2018</v>
      </c>
      <c r="D112" s="1087">
        <v>2019</v>
      </c>
      <c r="E112" s="1087">
        <v>2020</v>
      </c>
      <c r="F112" s="1087">
        <v>2021</v>
      </c>
      <c r="G112" s="1070"/>
      <c r="H112" s="1070"/>
      <c r="I112" s="1070"/>
      <c r="J112" s="1070"/>
      <c r="K112" s="1070"/>
      <c r="L112" s="1070"/>
    </row>
    <row r="113" spans="1:12" ht="16.5" hidden="1" thickBot="1">
      <c r="A113" s="1070"/>
      <c r="B113" s="3187"/>
      <c r="C113" s="1088" t="s">
        <v>22</v>
      </c>
      <c r="D113" s="1088" t="s">
        <v>23</v>
      </c>
      <c r="E113" s="1088" t="s">
        <v>23</v>
      </c>
      <c r="F113" s="1088" t="s">
        <v>23</v>
      </c>
      <c r="G113" s="1070"/>
      <c r="H113" s="1070"/>
      <c r="I113" s="1070"/>
      <c r="J113" s="1070"/>
      <c r="K113" s="1070"/>
      <c r="L113" s="1070"/>
    </row>
    <row r="114" spans="1:12" ht="16.5" hidden="1" thickBot="1">
      <c r="A114" s="1070"/>
      <c r="B114" s="1092" t="s">
        <v>607</v>
      </c>
      <c r="C114" s="1093"/>
      <c r="D114" s="1093"/>
      <c r="E114" s="1093"/>
      <c r="F114" s="1093"/>
      <c r="G114" s="1070"/>
      <c r="H114" s="1070"/>
      <c r="I114" s="1070"/>
      <c r="J114" s="1070"/>
      <c r="K114" s="1070"/>
      <c r="L114" s="1070"/>
    </row>
    <row r="115" spans="1:12" ht="16.5" hidden="1" thickBot="1">
      <c r="A115" s="1070"/>
      <c r="B115" s="1094" t="s">
        <v>608</v>
      </c>
      <c r="C115" s="1096"/>
      <c r="D115" s="1105"/>
      <c r="E115" s="1105"/>
      <c r="F115" s="1105"/>
      <c r="G115" s="1070"/>
      <c r="H115" s="1070"/>
      <c r="I115" s="1070"/>
      <c r="J115" s="1070"/>
      <c r="K115" s="1070"/>
      <c r="L115" s="1070"/>
    </row>
    <row r="116" spans="1:12" ht="16.5" hidden="1" thickBot="1">
      <c r="A116" s="1070"/>
      <c r="B116" s="1094" t="s">
        <v>609</v>
      </c>
      <c r="C116" s="1096"/>
      <c r="D116" s="1105"/>
      <c r="E116" s="1105"/>
      <c r="F116" s="1105"/>
      <c r="G116" s="1070"/>
      <c r="H116" s="1070"/>
      <c r="I116" s="1070"/>
      <c r="J116" s="1070"/>
      <c r="K116" s="1070"/>
      <c r="L116" s="1070"/>
    </row>
    <row r="117" spans="1:12" ht="32.25" hidden="1" thickBot="1">
      <c r="A117" s="1070"/>
      <c r="B117" s="1092" t="s">
        <v>610</v>
      </c>
      <c r="C117" s="1093"/>
      <c r="D117" s="1093"/>
      <c r="E117" s="1093"/>
      <c r="F117" s="1093"/>
      <c r="G117" s="1070"/>
      <c r="H117" s="1070"/>
      <c r="I117" s="1070"/>
      <c r="J117" s="1070"/>
      <c r="K117" s="1070"/>
      <c r="L117" s="1070"/>
    </row>
    <row r="118" spans="1:12" ht="16.5" hidden="1" thickBot="1">
      <c r="A118" s="1070"/>
      <c r="B118" s="1094" t="s">
        <v>608</v>
      </c>
      <c r="C118" s="1096"/>
      <c r="D118" s="1093"/>
      <c r="E118" s="1093"/>
      <c r="F118" s="1093"/>
      <c r="G118" s="1070"/>
      <c r="H118" s="1070"/>
      <c r="I118" s="1070"/>
      <c r="J118" s="1070"/>
      <c r="K118" s="1070"/>
      <c r="L118" s="1070"/>
    </row>
    <row r="119" spans="1:12" ht="16.5" hidden="1" thickBot="1">
      <c r="A119" s="1070"/>
      <c r="B119" s="1094" t="s">
        <v>609</v>
      </c>
      <c r="C119" s="1096"/>
      <c r="D119" s="1093"/>
      <c r="E119" s="1093"/>
      <c r="F119" s="1093"/>
      <c r="G119" s="1070"/>
      <c r="H119" s="1070"/>
      <c r="I119" s="1070"/>
      <c r="J119" s="1070"/>
      <c r="K119" s="1070"/>
      <c r="L119" s="1070"/>
    </row>
    <row r="120" spans="1:12" ht="16.5" hidden="1" thickBot="1">
      <c r="A120" s="1070"/>
      <c r="B120" s="1092" t="s">
        <v>611</v>
      </c>
      <c r="C120" s="1096">
        <v>0</v>
      </c>
      <c r="D120" s="1093">
        <v>0</v>
      </c>
      <c r="E120" s="1093">
        <v>0</v>
      </c>
      <c r="F120" s="1093">
        <v>0</v>
      </c>
      <c r="G120" s="1070"/>
      <c r="H120" s="1070"/>
      <c r="I120" s="1070"/>
      <c r="J120" s="1070"/>
      <c r="K120" s="1070"/>
      <c r="L120" s="1070"/>
    </row>
    <row r="121" spans="1:12" ht="16.5" hidden="1" thickBot="1">
      <c r="A121" s="1070"/>
      <c r="B121" s="1094" t="s">
        <v>608</v>
      </c>
      <c r="C121" s="1096"/>
      <c r="D121" s="1093"/>
      <c r="E121" s="1093"/>
      <c r="F121" s="1093"/>
      <c r="G121" s="1070"/>
      <c r="H121" s="1070"/>
      <c r="I121" s="1070"/>
      <c r="J121" s="1070"/>
      <c r="K121" s="1070"/>
      <c r="L121" s="1070"/>
    </row>
    <row r="122" spans="1:12" ht="16.5" hidden="1" thickBot="1">
      <c r="A122" s="1070"/>
      <c r="B122" s="1094" t="s">
        <v>609</v>
      </c>
      <c r="C122" s="1096"/>
      <c r="D122" s="1093"/>
      <c r="E122" s="1093"/>
      <c r="F122" s="1093"/>
      <c r="G122" s="1070"/>
      <c r="H122" s="1070"/>
      <c r="I122" s="1070"/>
      <c r="J122" s="1070"/>
      <c r="K122" s="1070"/>
      <c r="L122" s="1070"/>
    </row>
    <row r="123" spans="1:12" ht="16.5" hidden="1" thickBot="1">
      <c r="A123" s="1070"/>
      <c r="B123" s="1092" t="s">
        <v>612</v>
      </c>
      <c r="C123" s="1096"/>
      <c r="D123" s="1093"/>
      <c r="E123" s="1093"/>
      <c r="F123" s="1093"/>
      <c r="G123" s="1070"/>
      <c r="H123" s="1070"/>
      <c r="I123" s="1070"/>
      <c r="J123" s="1070"/>
      <c r="K123" s="1070"/>
      <c r="L123" s="1070"/>
    </row>
    <row r="124" spans="1:12" ht="16.5" hidden="1" thickBot="1">
      <c r="A124" s="1070"/>
      <c r="B124" s="1094" t="s">
        <v>608</v>
      </c>
      <c r="C124" s="1096"/>
      <c r="D124" s="1093"/>
      <c r="E124" s="1093"/>
      <c r="F124" s="1093"/>
      <c r="G124" s="1070"/>
      <c r="H124" s="1070"/>
      <c r="I124" s="1070"/>
      <c r="J124" s="1070"/>
      <c r="K124" s="1070"/>
      <c r="L124" s="1070"/>
    </row>
    <row r="125" spans="1:12" ht="16.5" hidden="1" thickBot="1">
      <c r="A125" s="1070"/>
      <c r="B125" s="1094" t="s">
        <v>609</v>
      </c>
      <c r="C125" s="1096"/>
      <c r="D125" s="1093"/>
      <c r="E125" s="1093"/>
      <c r="F125" s="1093"/>
      <c r="G125" s="1070"/>
      <c r="H125" s="1070"/>
      <c r="I125" s="1070"/>
      <c r="J125" s="1070"/>
      <c r="K125" s="1070"/>
      <c r="L125" s="1070"/>
    </row>
    <row r="126" spans="1:12" ht="16.5" hidden="1" thickBot="1">
      <c r="A126" s="1070"/>
      <c r="B126" s="1092" t="s">
        <v>613</v>
      </c>
      <c r="C126" s="1096"/>
      <c r="D126" s="1093"/>
      <c r="E126" s="1093"/>
      <c r="F126" s="1093"/>
      <c r="G126" s="1070"/>
      <c r="H126" s="1070"/>
      <c r="I126" s="1070"/>
      <c r="J126" s="1070"/>
      <c r="K126" s="1070"/>
      <c r="L126" s="1070"/>
    </row>
    <row r="127" spans="1:12" ht="16.5" hidden="1" thickBot="1">
      <c r="A127" s="1070"/>
      <c r="B127" s="1094" t="s">
        <v>608</v>
      </c>
      <c r="C127" s="1096"/>
      <c r="D127" s="1093"/>
      <c r="E127" s="1093"/>
      <c r="F127" s="1093"/>
      <c r="G127" s="1070"/>
      <c r="H127" s="1070"/>
      <c r="I127" s="1070"/>
      <c r="J127" s="1070"/>
      <c r="K127" s="1070"/>
      <c r="L127" s="1070"/>
    </row>
    <row r="128" spans="1:12" ht="16.5" hidden="1" thickBot="1">
      <c r="A128" s="1070"/>
      <c r="B128" s="1094" t="s">
        <v>609</v>
      </c>
      <c r="C128" s="1096"/>
      <c r="D128" s="1093"/>
      <c r="E128" s="1093"/>
      <c r="F128" s="1093"/>
      <c r="G128" s="1070"/>
      <c r="H128" s="1070"/>
      <c r="I128" s="1070"/>
      <c r="J128" s="1070"/>
      <c r="K128" s="1070"/>
      <c r="L128" s="1070"/>
    </row>
    <row r="129" spans="1:12" ht="16.5" hidden="1" thickBot="1">
      <c r="A129" s="1070"/>
      <c r="B129" s="1092" t="s">
        <v>614</v>
      </c>
      <c r="C129" s="1096">
        <v>0</v>
      </c>
      <c r="D129" s="1093">
        <v>0</v>
      </c>
      <c r="E129" s="1093">
        <v>0</v>
      </c>
      <c r="F129" s="1093">
        <v>0</v>
      </c>
      <c r="G129" s="1070"/>
      <c r="H129" s="1070"/>
      <c r="I129" s="1070"/>
      <c r="J129" s="1070"/>
      <c r="K129" s="1070"/>
      <c r="L129" s="1070"/>
    </row>
    <row r="130" spans="1:12" ht="16.5" hidden="1" thickBot="1">
      <c r="A130" s="1070"/>
      <c r="B130" s="1094" t="s">
        <v>608</v>
      </c>
      <c r="C130" s="1096"/>
      <c r="D130" s="1093"/>
      <c r="E130" s="1093"/>
      <c r="F130" s="1093"/>
      <c r="G130" s="1070"/>
      <c r="H130" s="1070"/>
      <c r="I130" s="1070"/>
      <c r="J130" s="1070"/>
      <c r="K130" s="1070"/>
      <c r="L130" s="1070"/>
    </row>
    <row r="131" spans="1:12" ht="16.5" hidden="1" thickBot="1">
      <c r="A131" s="1070"/>
      <c r="B131" s="1094" t="s">
        <v>609</v>
      </c>
      <c r="C131" s="1096"/>
      <c r="D131" s="1093"/>
      <c r="E131" s="1093"/>
      <c r="F131" s="1093"/>
      <c r="G131" s="1070"/>
      <c r="H131" s="1070"/>
      <c r="I131" s="1070"/>
      <c r="J131" s="1070"/>
      <c r="K131" s="1070"/>
      <c r="L131" s="1070"/>
    </row>
    <row r="132" spans="1:12" ht="32.25" hidden="1" thickBot="1">
      <c r="A132" s="1070"/>
      <c r="B132" s="1092" t="s">
        <v>615</v>
      </c>
      <c r="C132" s="1096"/>
      <c r="D132" s="1093"/>
      <c r="E132" s="1093"/>
      <c r="F132" s="1093"/>
      <c r="G132" s="1070"/>
      <c r="H132" s="1070"/>
      <c r="I132" s="1070"/>
      <c r="J132" s="1070"/>
      <c r="K132" s="1070"/>
      <c r="L132" s="1070"/>
    </row>
    <row r="133" spans="1:12" ht="16.5" hidden="1" thickBot="1">
      <c r="A133" s="1070"/>
      <c r="B133" s="1094" t="s">
        <v>608</v>
      </c>
      <c r="C133" s="1096"/>
      <c r="D133" s="1093"/>
      <c r="E133" s="1093"/>
      <c r="F133" s="1093"/>
      <c r="G133" s="1070"/>
      <c r="H133" s="1070"/>
      <c r="I133" s="1070"/>
      <c r="J133" s="1070"/>
      <c r="K133" s="1070"/>
      <c r="L133" s="1070"/>
    </row>
    <row r="134" spans="1:12" ht="16.5" hidden="1" thickBot="1">
      <c r="A134" s="1070"/>
      <c r="B134" s="1094" t="s">
        <v>609</v>
      </c>
      <c r="C134" s="1096"/>
      <c r="D134" s="1093"/>
      <c r="E134" s="1093"/>
      <c r="F134" s="1093"/>
      <c r="G134" s="1070"/>
      <c r="H134" s="1070"/>
      <c r="I134" s="1070"/>
      <c r="J134" s="1070"/>
      <c r="K134" s="1070"/>
      <c r="L134" s="1070"/>
    </row>
    <row r="135" spans="1:12" ht="16.5" hidden="1" thickBot="1">
      <c r="A135" s="1070"/>
      <c r="B135" s="1106" t="s">
        <v>727</v>
      </c>
      <c r="C135" s="1096">
        <f>C132+C129+C126+C123+C120+C117+C114</f>
        <v>0</v>
      </c>
      <c r="D135" s="1096">
        <f t="shared" ref="D135:F135" si="13">D132+D129+D126+D123+D120+D117+D114</f>
        <v>0</v>
      </c>
      <c r="E135" s="1096">
        <f t="shared" si="13"/>
        <v>0</v>
      </c>
      <c r="F135" s="1096">
        <f t="shared" si="13"/>
        <v>0</v>
      </c>
      <c r="G135" s="1070"/>
      <c r="H135" s="1070"/>
      <c r="I135" s="1070"/>
      <c r="J135" s="1070"/>
      <c r="K135" s="1070"/>
      <c r="L135" s="1070"/>
    </row>
    <row r="136" spans="1:12" ht="16.5" hidden="1" thickBot="1">
      <c r="A136" s="1070"/>
      <c r="B136" s="1100" t="s">
        <v>617</v>
      </c>
      <c r="C136" s="1101">
        <f>IF(C135-C106=0,0,"Error")</f>
        <v>0</v>
      </c>
      <c r="D136" s="1101">
        <f>IF(D135-D106=0,0,"Error")</f>
        <v>0</v>
      </c>
      <c r="E136" s="1101">
        <f>IF(E135-E106=0,0,"Error")</f>
        <v>0</v>
      </c>
      <c r="F136" s="1101">
        <f>IF(F135-F106=0,0,"Error")</f>
        <v>0</v>
      </c>
      <c r="G136" s="1070"/>
      <c r="H136" s="1070"/>
      <c r="I136" s="1070"/>
      <c r="J136" s="1070"/>
      <c r="K136" s="1070"/>
      <c r="L136" s="1070"/>
    </row>
    <row r="137" spans="1:12" ht="16.5" thickBot="1">
      <c r="A137" s="1070"/>
      <c r="B137" s="3165" t="s">
        <v>618</v>
      </c>
      <c r="C137" s="3166"/>
      <c r="D137" s="3166"/>
      <c r="E137" s="3166"/>
      <c r="F137" s="3167"/>
      <c r="G137" s="1070"/>
      <c r="H137" s="1070"/>
      <c r="I137" s="1070"/>
      <c r="J137" s="1070"/>
      <c r="K137" s="1070"/>
      <c r="L137" s="1070"/>
    </row>
    <row r="138" spans="1:12" ht="16.5" thickBot="1">
      <c r="A138" s="1070"/>
      <c r="B138" s="3165" t="s">
        <v>619</v>
      </c>
      <c r="C138" s="3166"/>
      <c r="D138" s="3166"/>
      <c r="E138" s="3166"/>
      <c r="F138" s="3167"/>
      <c r="G138" s="1070"/>
      <c r="H138" s="1070"/>
      <c r="I138" s="1070"/>
      <c r="J138" s="1070"/>
      <c r="K138" s="1070"/>
      <c r="L138" s="1070"/>
    </row>
    <row r="139" spans="1:12" ht="32.25" thickBot="1">
      <c r="A139" s="1070"/>
      <c r="B139" s="1109" t="s">
        <v>620</v>
      </c>
      <c r="C139" s="3206" t="s">
        <v>1291</v>
      </c>
      <c r="D139" s="3207"/>
      <c r="E139" s="3208"/>
      <c r="F139" s="3209"/>
      <c r="G139" s="1070"/>
      <c r="H139" s="1070"/>
      <c r="I139" s="1070"/>
      <c r="J139" s="1070"/>
      <c r="K139" s="1070"/>
      <c r="L139" s="1070"/>
    </row>
    <row r="140" spans="1:12" ht="84.75" customHeight="1" thickBot="1">
      <c r="A140" s="1070"/>
      <c r="B140" s="1109" t="s">
        <v>622</v>
      </c>
      <c r="C140" s="1085" t="s">
        <v>1291</v>
      </c>
      <c r="D140" s="1110" t="s">
        <v>624</v>
      </c>
      <c r="E140" s="3210"/>
      <c r="F140" s="3211"/>
      <c r="G140" s="1070"/>
      <c r="H140" s="3212"/>
      <c r="I140" s="3212"/>
      <c r="J140" s="3212"/>
      <c r="K140" s="3212"/>
      <c r="L140" s="3212"/>
    </row>
    <row r="141" spans="1:12" ht="16.5" thickBot="1">
      <c r="A141" s="1070"/>
      <c r="B141" s="1111"/>
      <c r="C141" s="3213"/>
      <c r="D141" s="3214"/>
      <c r="E141" s="3215"/>
      <c r="F141" s="3216"/>
      <c r="G141" s="1070"/>
      <c r="H141" s="3212"/>
      <c r="I141" s="3212"/>
      <c r="J141" s="3212"/>
      <c r="K141" s="3212"/>
      <c r="L141" s="3212"/>
    </row>
    <row r="142" spans="1:12" ht="16.5" thickBot="1">
      <c r="A142" s="1070"/>
      <c r="B142" s="1077" t="s">
        <v>599</v>
      </c>
      <c r="C142" s="3206" t="s">
        <v>1291</v>
      </c>
      <c r="D142" s="3207"/>
      <c r="E142" s="3208"/>
      <c r="F142" s="3209"/>
      <c r="G142" s="1070"/>
      <c r="H142" s="3212"/>
      <c r="I142" s="3212"/>
      <c r="J142" s="3212"/>
      <c r="K142" s="3212"/>
      <c r="L142" s="3212"/>
    </row>
    <row r="143" spans="1:12" ht="16.5" thickBot="1">
      <c r="A143" s="1070"/>
      <c r="B143" s="1077" t="s">
        <v>21</v>
      </c>
      <c r="C143" s="3190" t="s">
        <v>919</v>
      </c>
      <c r="D143" s="3191"/>
      <c r="E143" s="3191"/>
      <c r="F143" s="3192"/>
      <c r="G143" s="1070"/>
      <c r="H143" s="1070"/>
      <c r="I143" s="1070"/>
      <c r="J143" s="1070"/>
      <c r="K143" s="1070"/>
      <c r="L143" s="1070"/>
    </row>
    <row r="144" spans="1:12" ht="15.75">
      <c r="A144" s="1070"/>
      <c r="B144" s="3186"/>
      <c r="C144" s="1087">
        <v>2023</v>
      </c>
      <c r="D144" s="1087">
        <v>2024</v>
      </c>
      <c r="E144" s="1087">
        <v>2025</v>
      </c>
      <c r="F144" s="1087">
        <v>2026</v>
      </c>
      <c r="G144" s="1070"/>
      <c r="H144" s="1070"/>
      <c r="I144" s="1070"/>
      <c r="J144" s="1070"/>
      <c r="K144" s="1070"/>
      <c r="L144" s="1070"/>
    </row>
    <row r="145" spans="1:12" ht="16.5" thickBot="1">
      <c r="A145" s="1070"/>
      <c r="B145" s="3187"/>
      <c r="C145" s="1088" t="s">
        <v>22</v>
      </c>
      <c r="D145" s="1088" t="s">
        <v>23</v>
      </c>
      <c r="E145" s="1088" t="s">
        <v>23</v>
      </c>
      <c r="F145" s="1088" t="s">
        <v>23</v>
      </c>
      <c r="G145" s="1070"/>
      <c r="H145" s="1070"/>
      <c r="I145" s="1070"/>
      <c r="J145" s="1070"/>
      <c r="K145" s="1070"/>
      <c r="L145" s="1070"/>
    </row>
    <row r="146" spans="1:12" ht="16.5" thickBot="1">
      <c r="A146" s="1070"/>
      <c r="B146" s="1077" t="s">
        <v>33</v>
      </c>
      <c r="C146" s="1108">
        <v>10</v>
      </c>
      <c r="D146" s="1108">
        <v>10</v>
      </c>
      <c r="E146" s="1108">
        <v>10</v>
      </c>
      <c r="F146" s="1108">
        <v>10</v>
      </c>
      <c r="G146" s="1070"/>
      <c r="H146" s="1070"/>
      <c r="I146" s="1070"/>
      <c r="J146" s="1070"/>
      <c r="K146" s="1070"/>
      <c r="L146" s="1070"/>
    </row>
    <row r="147" spans="1:12" ht="16.5" thickBot="1">
      <c r="A147" s="1070"/>
      <c r="B147" s="1077" t="s">
        <v>602</v>
      </c>
      <c r="C147" s="1089">
        <v>10000</v>
      </c>
      <c r="D147" s="1089">
        <v>1000</v>
      </c>
      <c r="E147" s="1089">
        <v>1000</v>
      </c>
      <c r="F147" s="1089">
        <v>1000</v>
      </c>
      <c r="G147" s="1070"/>
      <c r="H147" s="1070"/>
      <c r="I147" s="1070"/>
      <c r="J147" s="1070"/>
      <c r="K147" s="1070"/>
      <c r="L147" s="1070"/>
    </row>
    <row r="148" spans="1:12" ht="16.5" thickBot="1">
      <c r="A148" s="1070"/>
      <c r="B148" s="1077" t="s">
        <v>603</v>
      </c>
      <c r="C148" s="1089">
        <f>C147/C146</f>
        <v>1000</v>
      </c>
      <c r="D148" s="1089">
        <f t="shared" ref="D148:F148" si="14">D147/D146</f>
        <v>100</v>
      </c>
      <c r="E148" s="1089">
        <f t="shared" si="14"/>
        <v>100</v>
      </c>
      <c r="F148" s="1089">
        <f t="shared" si="14"/>
        <v>100</v>
      </c>
      <c r="G148" s="1070"/>
      <c r="H148" s="1070"/>
      <c r="I148" s="1070"/>
      <c r="J148" s="1070"/>
      <c r="K148" s="1070"/>
      <c r="L148" s="1070"/>
    </row>
    <row r="149" spans="1:12" ht="16.5" thickBot="1">
      <c r="A149" s="1070"/>
      <c r="B149" s="1077" t="s">
        <v>604</v>
      </c>
      <c r="C149" s="1075" t="s">
        <v>627</v>
      </c>
      <c r="D149" s="1090">
        <f>D146/C146-1</f>
        <v>0</v>
      </c>
      <c r="E149" s="1090">
        <f t="shared" ref="E149:F151" si="15">E146/D146-1</f>
        <v>0</v>
      </c>
      <c r="F149" s="1090">
        <f t="shared" si="15"/>
        <v>0</v>
      </c>
      <c r="G149" s="1070"/>
      <c r="H149" s="1091"/>
      <c r="I149" s="1091"/>
      <c r="J149" s="1091"/>
      <c r="K149" s="1091"/>
      <c r="L149" s="1091"/>
    </row>
    <row r="150" spans="1:12" ht="16.5" thickBot="1">
      <c r="A150" s="1070"/>
      <c r="B150" s="1077" t="s">
        <v>605</v>
      </c>
      <c r="C150" s="1075" t="s">
        <v>627</v>
      </c>
      <c r="D150" s="1090">
        <f>D147/C147-1</f>
        <v>-0.9</v>
      </c>
      <c r="E150" s="1090">
        <f t="shared" si="15"/>
        <v>0</v>
      </c>
      <c r="F150" s="1090">
        <f t="shared" si="15"/>
        <v>0</v>
      </c>
      <c r="G150" s="1070"/>
      <c r="H150" s="1070"/>
      <c r="I150" s="1070"/>
      <c r="J150" s="1070"/>
      <c r="K150" s="1070"/>
      <c r="L150" s="1070"/>
    </row>
    <row r="151" spans="1:12" ht="16.5" thickBot="1">
      <c r="A151" s="1070"/>
      <c r="B151" s="1077" t="s">
        <v>47</v>
      </c>
      <c r="C151" s="1075" t="s">
        <v>627</v>
      </c>
      <c r="D151" s="1090">
        <f>D148/C148-1</f>
        <v>-0.9</v>
      </c>
      <c r="E151" s="1090">
        <f t="shared" si="15"/>
        <v>0</v>
      </c>
      <c r="F151" s="1090">
        <f t="shared" si="15"/>
        <v>0</v>
      </c>
      <c r="G151" s="1070"/>
      <c r="H151" s="1070"/>
      <c r="I151" s="1070"/>
      <c r="J151" s="1070"/>
      <c r="K151" s="1070"/>
      <c r="L151" s="1070"/>
    </row>
    <row r="152" spans="1:12" ht="16.5" thickBot="1">
      <c r="A152" s="1070"/>
      <c r="B152" s="3193" t="s">
        <v>694</v>
      </c>
      <c r="C152" s="3194"/>
      <c r="D152" s="3194"/>
      <c r="E152" s="3194"/>
      <c r="F152" s="3195"/>
      <c r="G152" s="1070"/>
      <c r="H152" s="1070"/>
      <c r="I152" s="1070"/>
      <c r="J152" s="1070"/>
      <c r="K152" s="1070"/>
      <c r="L152" s="1070"/>
    </row>
    <row r="153" spans="1:12" ht="15.75">
      <c r="A153" s="1070"/>
      <c r="B153" s="3186"/>
      <c r="C153" s="1087">
        <v>2023</v>
      </c>
      <c r="D153" s="1087">
        <v>2024</v>
      </c>
      <c r="E153" s="1087">
        <v>2025</v>
      </c>
      <c r="F153" s="1087">
        <v>2026</v>
      </c>
      <c r="G153" s="1070"/>
      <c r="H153" s="1070"/>
      <c r="I153" s="1070"/>
      <c r="J153" s="1070"/>
      <c r="K153" s="1070"/>
      <c r="L153" s="1070"/>
    </row>
    <row r="154" spans="1:12" ht="16.5" thickBot="1">
      <c r="A154" s="1070"/>
      <c r="B154" s="3187"/>
      <c r="C154" s="1088" t="s">
        <v>22</v>
      </c>
      <c r="D154" s="1088" t="s">
        <v>23</v>
      </c>
      <c r="E154" s="1088" t="s">
        <v>23</v>
      </c>
      <c r="F154" s="1088" t="s">
        <v>23</v>
      </c>
      <c r="G154" s="1070"/>
      <c r="H154" s="1070"/>
      <c r="I154" s="1070"/>
      <c r="J154" s="1070"/>
      <c r="K154" s="1070"/>
      <c r="L154" s="1070"/>
    </row>
    <row r="155" spans="1:12" ht="16.5" thickBot="1">
      <c r="A155" s="1070"/>
      <c r="B155" s="1092" t="s">
        <v>629</v>
      </c>
      <c r="C155" s="1093">
        <f>C156+C157+C158+C159</f>
        <v>0</v>
      </c>
      <c r="D155" s="1093">
        <f t="shared" ref="D155:F155" si="16">D156+D157+D158+D159</f>
        <v>0</v>
      </c>
      <c r="E155" s="1093">
        <f t="shared" si="16"/>
        <v>0</v>
      </c>
      <c r="F155" s="1093">
        <f t="shared" si="16"/>
        <v>0</v>
      </c>
      <c r="G155" s="1070"/>
      <c r="H155" s="1070"/>
      <c r="I155" s="1070"/>
      <c r="J155" s="1070"/>
      <c r="K155" s="1070"/>
      <c r="L155" s="1070"/>
    </row>
    <row r="156" spans="1:12" ht="16.5" thickBot="1">
      <c r="A156" s="1070"/>
      <c r="B156" s="1094" t="s">
        <v>608</v>
      </c>
      <c r="C156" s="1093"/>
      <c r="D156" s="1093"/>
      <c r="E156" s="1093"/>
      <c r="F156" s="1093"/>
      <c r="G156" s="1070"/>
      <c r="H156" s="1070"/>
      <c r="I156" s="1070"/>
      <c r="J156" s="1070"/>
      <c r="K156" s="1070"/>
      <c r="L156" s="1070"/>
    </row>
    <row r="157" spans="1:12" ht="16.5" thickBot="1">
      <c r="A157" s="1070"/>
      <c r="B157" s="1094" t="s">
        <v>673</v>
      </c>
      <c r="C157" s="1093"/>
      <c r="D157" s="1093"/>
      <c r="E157" s="1093"/>
      <c r="F157" s="1093"/>
      <c r="G157" s="1070"/>
      <c r="H157" s="1070"/>
      <c r="I157" s="1070"/>
      <c r="J157" s="1070"/>
      <c r="K157" s="1070"/>
      <c r="L157" s="1070"/>
    </row>
    <row r="158" spans="1:12" ht="16.5" thickBot="1">
      <c r="A158" s="1070"/>
      <c r="B158" s="1094" t="s">
        <v>631</v>
      </c>
      <c r="C158" s="1093"/>
      <c r="D158" s="1093"/>
      <c r="E158" s="1093"/>
      <c r="F158" s="1093"/>
      <c r="G158" s="1070"/>
      <c r="H158" s="1070"/>
      <c r="I158" s="1070"/>
      <c r="J158" s="1070"/>
      <c r="K158" s="1070"/>
      <c r="L158" s="1070"/>
    </row>
    <row r="159" spans="1:12" ht="16.5" thickBot="1">
      <c r="A159" s="1070"/>
      <c r="B159" s="1094" t="s">
        <v>632</v>
      </c>
      <c r="C159" s="1093"/>
      <c r="D159" s="1093"/>
      <c r="E159" s="1093"/>
      <c r="F159" s="1093"/>
      <c r="G159" s="1070"/>
      <c r="H159" s="1070"/>
      <c r="I159" s="1070"/>
      <c r="J159" s="1070"/>
      <c r="K159" s="1070"/>
      <c r="L159" s="1070"/>
    </row>
    <row r="160" spans="1:12" ht="16.5" thickBot="1">
      <c r="A160" s="1070"/>
      <c r="B160" s="1092" t="s">
        <v>633</v>
      </c>
      <c r="C160" s="1096">
        <v>10000</v>
      </c>
      <c r="D160" s="1096">
        <f>D161+D162+D163+D164</f>
        <v>1000</v>
      </c>
      <c r="E160" s="1096">
        <f t="shared" ref="E160:F160" si="17">E161+E162+E163+E164</f>
        <v>1000</v>
      </c>
      <c r="F160" s="1096">
        <f t="shared" si="17"/>
        <v>1000</v>
      </c>
      <c r="G160" s="1070"/>
      <c r="H160" s="1070"/>
      <c r="I160" s="1070"/>
      <c r="J160" s="1070"/>
      <c r="K160" s="1070"/>
      <c r="L160" s="1070"/>
    </row>
    <row r="161" spans="1:12" ht="16.5" thickBot="1">
      <c r="A161" s="1070"/>
      <c r="B161" s="1094" t="s">
        <v>608</v>
      </c>
      <c r="C161" s="1096">
        <v>10000</v>
      </c>
      <c r="D161" s="1093">
        <v>1000</v>
      </c>
      <c r="E161" s="1093">
        <v>1000</v>
      </c>
      <c r="F161" s="1093">
        <v>1000</v>
      </c>
      <c r="G161" s="1070"/>
      <c r="H161" s="1070"/>
      <c r="I161" s="1070"/>
      <c r="J161" s="1070"/>
      <c r="K161" s="1070"/>
      <c r="L161" s="1070"/>
    </row>
    <row r="162" spans="1:12" ht="16.5" thickBot="1">
      <c r="A162" s="1070"/>
      <c r="B162" s="1094" t="s">
        <v>673</v>
      </c>
      <c r="C162" s="1096"/>
      <c r="D162" s="1093"/>
      <c r="E162" s="1093"/>
      <c r="F162" s="1093"/>
      <c r="G162" s="1070"/>
      <c r="H162" s="1070"/>
      <c r="I162" s="1070"/>
      <c r="J162" s="1070"/>
      <c r="K162" s="1070"/>
      <c r="L162" s="1070"/>
    </row>
    <row r="163" spans="1:12" ht="16.5" thickBot="1">
      <c r="A163" s="1070"/>
      <c r="B163" s="1094" t="s">
        <v>631</v>
      </c>
      <c r="C163" s="1096"/>
      <c r="D163" s="1093"/>
      <c r="E163" s="1093"/>
      <c r="F163" s="1093"/>
      <c r="G163" s="1070"/>
      <c r="H163" s="1070"/>
      <c r="I163" s="1070"/>
      <c r="J163" s="1070"/>
      <c r="K163" s="1070"/>
      <c r="L163" s="1070"/>
    </row>
    <row r="164" spans="1:12" ht="16.5" thickBot="1">
      <c r="A164" s="1070"/>
      <c r="B164" s="1094" t="s">
        <v>632</v>
      </c>
      <c r="C164" s="1096"/>
      <c r="D164" s="1093"/>
      <c r="E164" s="1093"/>
      <c r="F164" s="1093"/>
      <c r="G164" s="1070"/>
      <c r="H164" s="1070"/>
      <c r="I164" s="1070"/>
      <c r="J164" s="1070"/>
      <c r="K164" s="1070"/>
      <c r="L164" s="1070"/>
    </row>
    <row r="165" spans="1:12" ht="16.5" thickBot="1">
      <c r="A165" s="1070"/>
      <c r="B165" s="1112" t="s">
        <v>616</v>
      </c>
      <c r="C165" s="1096">
        <f>C155+C160</f>
        <v>10000</v>
      </c>
      <c r="D165" s="1096">
        <f t="shared" ref="D165:F165" si="18">D155+D160</f>
        <v>1000</v>
      </c>
      <c r="E165" s="1096">
        <f t="shared" si="18"/>
        <v>1000</v>
      </c>
      <c r="F165" s="1096">
        <f t="shared" si="18"/>
        <v>1000</v>
      </c>
      <c r="G165" s="1070"/>
      <c r="H165" s="1070"/>
      <c r="I165" s="1070"/>
      <c r="J165" s="1070"/>
      <c r="K165" s="1070"/>
      <c r="L165" s="1070"/>
    </row>
    <row r="166" spans="1:12" ht="48" hidden="1" thickBot="1">
      <c r="A166" s="1070"/>
      <c r="B166" s="1109" t="s">
        <v>655</v>
      </c>
      <c r="C166" s="1109" t="s">
        <v>920</v>
      </c>
      <c r="D166" s="1113" t="s">
        <v>624</v>
      </c>
      <c r="E166" s="3217"/>
      <c r="F166" s="3218"/>
      <c r="G166" s="1070"/>
      <c r="H166" s="1070"/>
      <c r="I166" s="1070"/>
      <c r="J166" s="1070"/>
      <c r="K166" s="1070"/>
      <c r="L166" s="1070"/>
    </row>
    <row r="167" spans="1:12" ht="16.5" hidden="1" thickBot="1">
      <c r="A167" s="1070"/>
      <c r="B167" s="1077" t="s">
        <v>599</v>
      </c>
      <c r="C167" s="3174" t="s">
        <v>918</v>
      </c>
      <c r="D167" s="3175"/>
      <c r="E167" s="3175"/>
      <c r="F167" s="3176"/>
      <c r="G167" s="1070"/>
      <c r="H167" s="1070"/>
      <c r="I167" s="1070"/>
      <c r="J167" s="1070"/>
      <c r="K167" s="1070"/>
      <c r="L167" s="1070"/>
    </row>
    <row r="168" spans="1:12" ht="16.5" hidden="1" thickBot="1">
      <c r="A168" s="1070"/>
      <c r="B168" s="1077" t="s">
        <v>21</v>
      </c>
      <c r="C168" s="3197" t="s">
        <v>279</v>
      </c>
      <c r="D168" s="3198"/>
      <c r="E168" s="3198"/>
      <c r="F168" s="3199"/>
      <c r="G168" s="1070"/>
      <c r="H168" s="1070"/>
      <c r="I168" s="1070"/>
      <c r="J168" s="1070"/>
      <c r="K168" s="1070"/>
      <c r="L168" s="1070"/>
    </row>
    <row r="169" spans="1:12" ht="15.75" hidden="1">
      <c r="A169" s="1070"/>
      <c r="B169" s="3186"/>
      <c r="C169" s="1087">
        <v>2021</v>
      </c>
      <c r="D169" s="1087">
        <v>2022</v>
      </c>
      <c r="E169" s="1087">
        <v>2023</v>
      </c>
      <c r="F169" s="1087">
        <v>2024</v>
      </c>
      <c r="G169" s="1070"/>
      <c r="H169" s="1070"/>
      <c r="I169" s="1070"/>
      <c r="J169" s="1070"/>
      <c r="K169" s="1070"/>
      <c r="L169" s="1070"/>
    </row>
    <row r="170" spans="1:12" ht="16.5" hidden="1" thickBot="1">
      <c r="A170" s="1070"/>
      <c r="B170" s="3187"/>
      <c r="C170" s="1088" t="s">
        <v>22</v>
      </c>
      <c r="D170" s="1088" t="s">
        <v>23</v>
      </c>
      <c r="E170" s="1088" t="s">
        <v>23</v>
      </c>
      <c r="F170" s="1088" t="s">
        <v>23</v>
      </c>
      <c r="G170" s="1070"/>
      <c r="H170" s="1070"/>
      <c r="I170" s="1070"/>
      <c r="J170" s="1070"/>
      <c r="K170" s="1070"/>
      <c r="L170" s="1070"/>
    </row>
    <row r="171" spans="1:12" ht="16.5" hidden="1" thickBot="1">
      <c r="A171" s="1070"/>
      <c r="B171" s="1077" t="s">
        <v>33</v>
      </c>
      <c r="C171" s="1077"/>
      <c r="D171" s="1075">
        <v>0</v>
      </c>
      <c r="E171" s="1077"/>
      <c r="F171" s="1077"/>
      <c r="G171" s="1070"/>
      <c r="H171" s="1070"/>
      <c r="I171" s="1070"/>
      <c r="J171" s="1070"/>
      <c r="K171" s="1070"/>
      <c r="L171" s="1070"/>
    </row>
    <row r="172" spans="1:12" ht="16.5" hidden="1" thickBot="1">
      <c r="A172" s="1070"/>
      <c r="B172" s="1077" t="s">
        <v>602</v>
      </c>
      <c r="C172" s="1089"/>
      <c r="D172" s="1089">
        <f>D190</f>
        <v>0</v>
      </c>
      <c r="E172" s="1089"/>
      <c r="F172" s="1089"/>
      <c r="G172" s="1070"/>
      <c r="H172" s="1070"/>
      <c r="I172" s="1070"/>
      <c r="J172" s="1070"/>
      <c r="K172" s="1070"/>
      <c r="L172" s="1070"/>
    </row>
    <row r="173" spans="1:12" ht="16.5" hidden="1" thickBot="1">
      <c r="A173" s="1070"/>
      <c r="B173" s="1077" t="s">
        <v>603</v>
      </c>
      <c r="C173" s="1089" t="e">
        <f>C172/C171</f>
        <v>#DIV/0!</v>
      </c>
      <c r="D173" s="1089" t="e">
        <f t="shared" ref="D173:F173" si="19">D172/D171</f>
        <v>#DIV/0!</v>
      </c>
      <c r="E173" s="1089" t="e">
        <f t="shared" si="19"/>
        <v>#DIV/0!</v>
      </c>
      <c r="F173" s="1089" t="e">
        <f t="shared" si="19"/>
        <v>#DIV/0!</v>
      </c>
      <c r="G173" s="1070"/>
      <c r="H173" s="1070"/>
      <c r="I173" s="1070"/>
      <c r="J173" s="1070"/>
      <c r="K173" s="1070"/>
      <c r="L173" s="1070"/>
    </row>
    <row r="174" spans="1:12" ht="16.5" hidden="1" thickBot="1">
      <c r="A174" s="1070"/>
      <c r="B174" s="1077" t="s">
        <v>604</v>
      </c>
      <c r="C174" s="1075" t="s">
        <v>627</v>
      </c>
      <c r="D174" s="1090" t="e">
        <f>D171/C171-1</f>
        <v>#DIV/0!</v>
      </c>
      <c r="E174" s="1090" t="e">
        <f t="shared" ref="E174:F176" si="20">E171/D171-1</f>
        <v>#DIV/0!</v>
      </c>
      <c r="F174" s="1090" t="e">
        <f t="shared" si="20"/>
        <v>#DIV/0!</v>
      </c>
      <c r="G174" s="1070"/>
      <c r="H174" s="1091"/>
      <c r="I174" s="1091"/>
      <c r="J174" s="1091"/>
      <c r="K174" s="1091"/>
      <c r="L174" s="1091"/>
    </row>
    <row r="175" spans="1:12" ht="16.5" hidden="1" thickBot="1">
      <c r="A175" s="1070"/>
      <c r="B175" s="1077" t="s">
        <v>605</v>
      </c>
      <c r="C175" s="1075" t="s">
        <v>627</v>
      </c>
      <c r="D175" s="1090" t="e">
        <f>D172/C172-1</f>
        <v>#DIV/0!</v>
      </c>
      <c r="E175" s="1090" t="e">
        <f t="shared" si="20"/>
        <v>#DIV/0!</v>
      </c>
      <c r="F175" s="1090" t="e">
        <f t="shared" si="20"/>
        <v>#DIV/0!</v>
      </c>
      <c r="G175" s="1070"/>
      <c r="H175" s="1070"/>
      <c r="I175" s="1070"/>
      <c r="J175" s="1070"/>
      <c r="K175" s="1070"/>
      <c r="L175" s="1070"/>
    </row>
    <row r="176" spans="1:12" ht="16.5" hidden="1" thickBot="1">
      <c r="A176" s="1070"/>
      <c r="B176" s="1077" t="s">
        <v>47</v>
      </c>
      <c r="C176" s="1075" t="s">
        <v>627</v>
      </c>
      <c r="D176" s="1090" t="e">
        <f>D173/C173-1</f>
        <v>#DIV/0!</v>
      </c>
      <c r="E176" s="1090" t="e">
        <f t="shared" si="20"/>
        <v>#DIV/0!</v>
      </c>
      <c r="F176" s="1090" t="e">
        <f t="shared" si="20"/>
        <v>#DIV/0!</v>
      </c>
      <c r="G176" s="1070"/>
      <c r="H176" s="1070"/>
      <c r="I176" s="1070"/>
      <c r="J176" s="1070"/>
      <c r="K176" s="1070"/>
      <c r="L176" s="1070"/>
    </row>
    <row r="177" spans="1:12" ht="16.5" hidden="1" thickBot="1">
      <c r="A177" s="1070"/>
      <c r="B177" s="3193" t="s">
        <v>698</v>
      </c>
      <c r="C177" s="3194"/>
      <c r="D177" s="3194"/>
      <c r="E177" s="3194"/>
      <c r="F177" s="3195"/>
      <c r="G177" s="1070"/>
      <c r="H177" s="1070"/>
      <c r="I177" s="1070"/>
      <c r="J177" s="1070"/>
      <c r="K177" s="1070"/>
      <c r="L177" s="1070"/>
    </row>
    <row r="178" spans="1:12" ht="15.75" hidden="1">
      <c r="A178" s="1070"/>
      <c r="B178" s="3186"/>
      <c r="C178" s="1087">
        <v>2019</v>
      </c>
      <c r="D178" s="1087">
        <v>2020</v>
      </c>
      <c r="E178" s="1087">
        <v>2021</v>
      </c>
      <c r="F178" s="1087">
        <v>2022</v>
      </c>
      <c r="G178" s="1070"/>
      <c r="H178" s="1070"/>
      <c r="I178" s="1070"/>
      <c r="J178" s="1070"/>
      <c r="K178" s="1070"/>
      <c r="L178" s="1070"/>
    </row>
    <row r="179" spans="1:12" ht="16.5" hidden="1" thickBot="1">
      <c r="A179" s="1070"/>
      <c r="B179" s="3187"/>
      <c r="C179" s="1088" t="s">
        <v>22</v>
      </c>
      <c r="D179" s="1088" t="s">
        <v>23</v>
      </c>
      <c r="E179" s="1088" t="s">
        <v>23</v>
      </c>
      <c r="F179" s="1088" t="s">
        <v>23</v>
      </c>
      <c r="G179" s="1070"/>
      <c r="H179" s="1070"/>
      <c r="I179" s="1070"/>
      <c r="J179" s="1070"/>
      <c r="K179" s="1070"/>
      <c r="L179" s="1070"/>
    </row>
    <row r="180" spans="1:12" ht="16.5" hidden="1" thickBot="1">
      <c r="A180" s="1070"/>
      <c r="B180" s="1092" t="s">
        <v>629</v>
      </c>
      <c r="C180" s="1093">
        <f>C181+C182+C183+C184</f>
        <v>0</v>
      </c>
      <c r="D180" s="1093">
        <f t="shared" ref="D180:F180" si="21">D181+D182+D183+D184</f>
        <v>0</v>
      </c>
      <c r="E180" s="1093">
        <f t="shared" si="21"/>
        <v>0</v>
      </c>
      <c r="F180" s="1093">
        <f t="shared" si="21"/>
        <v>0</v>
      </c>
      <c r="G180" s="1070"/>
      <c r="H180" s="1070"/>
      <c r="I180" s="1070"/>
      <c r="J180" s="1070"/>
      <c r="K180" s="1070"/>
      <c r="L180" s="1070"/>
    </row>
    <row r="181" spans="1:12" ht="16.5" hidden="1" thickBot="1">
      <c r="A181" s="1070"/>
      <c r="B181" s="1094" t="s">
        <v>608</v>
      </c>
      <c r="C181" s="1093"/>
      <c r="D181" s="1093"/>
      <c r="E181" s="1093"/>
      <c r="F181" s="1093"/>
      <c r="G181" s="1070"/>
      <c r="H181" s="1070"/>
      <c r="I181" s="1070"/>
      <c r="J181" s="1070"/>
      <c r="K181" s="1070"/>
      <c r="L181" s="1070"/>
    </row>
    <row r="182" spans="1:12" ht="16.5" hidden="1" thickBot="1">
      <c r="A182" s="1070"/>
      <c r="B182" s="1094" t="s">
        <v>673</v>
      </c>
      <c r="C182" s="1093"/>
      <c r="D182" s="1093"/>
      <c r="E182" s="1093"/>
      <c r="F182" s="1093"/>
      <c r="G182" s="1070"/>
      <c r="H182" s="1070"/>
      <c r="I182" s="1070"/>
      <c r="J182" s="1070"/>
      <c r="K182" s="1070"/>
      <c r="L182" s="1070"/>
    </row>
    <row r="183" spans="1:12" ht="16.5" hidden="1" thickBot="1">
      <c r="A183" s="1070"/>
      <c r="B183" s="1094" t="s">
        <v>631</v>
      </c>
      <c r="C183" s="1093"/>
      <c r="D183" s="1093"/>
      <c r="E183" s="1093"/>
      <c r="F183" s="1093"/>
      <c r="G183" s="1070"/>
      <c r="H183" s="1070"/>
      <c r="I183" s="1070"/>
      <c r="J183" s="1070"/>
      <c r="K183" s="1070"/>
      <c r="L183" s="1070"/>
    </row>
    <row r="184" spans="1:12" ht="16.5" hidden="1" thickBot="1">
      <c r="A184" s="1070"/>
      <c r="B184" s="1094" t="s">
        <v>632</v>
      </c>
      <c r="C184" s="1093"/>
      <c r="D184" s="1093"/>
      <c r="E184" s="1093"/>
      <c r="F184" s="1093"/>
      <c r="G184" s="1070"/>
      <c r="H184" s="1070"/>
      <c r="I184" s="1070"/>
      <c r="J184" s="1070"/>
      <c r="K184" s="1070"/>
      <c r="L184" s="1070"/>
    </row>
    <row r="185" spans="1:12" ht="16.5" hidden="1" thickBot="1">
      <c r="A185" s="1070"/>
      <c r="B185" s="1092" t="s">
        <v>633</v>
      </c>
      <c r="C185" s="1096">
        <f>C186+C187+C188+C189</f>
        <v>0</v>
      </c>
      <c r="D185" s="1096">
        <f t="shared" ref="D185:F185" si="22">D186+D187+D188+D189</f>
        <v>0</v>
      </c>
      <c r="E185" s="1096">
        <f t="shared" si="22"/>
        <v>0</v>
      </c>
      <c r="F185" s="1096">
        <f t="shared" si="22"/>
        <v>0</v>
      </c>
      <c r="G185" s="1070"/>
      <c r="H185" s="1070"/>
      <c r="I185" s="1070"/>
      <c r="J185" s="1070"/>
      <c r="K185" s="1070"/>
      <c r="L185" s="1070"/>
    </row>
    <row r="186" spans="1:12" ht="16.5" hidden="1" thickBot="1">
      <c r="A186" s="1070"/>
      <c r="B186" s="1094" t="s">
        <v>608</v>
      </c>
      <c r="C186" s="1096"/>
      <c r="D186" s="1114">
        <v>0</v>
      </c>
      <c r="E186" s="1093"/>
      <c r="F186" s="1093"/>
      <c r="G186" s="1070"/>
      <c r="H186" s="1070"/>
      <c r="I186" s="1070"/>
      <c r="J186" s="1070"/>
      <c r="K186" s="1070"/>
      <c r="L186" s="1070"/>
    </row>
    <row r="187" spans="1:12" ht="16.5" hidden="1" thickBot="1">
      <c r="A187" s="1070"/>
      <c r="B187" s="1094" t="s">
        <v>673</v>
      </c>
      <c r="C187" s="1096"/>
      <c r="D187" s="1093"/>
      <c r="E187" s="1093"/>
      <c r="F187" s="1093"/>
      <c r="G187" s="1070"/>
      <c r="H187" s="1070"/>
      <c r="I187" s="1070"/>
      <c r="J187" s="1070"/>
      <c r="K187" s="1070"/>
      <c r="L187" s="1070"/>
    </row>
    <row r="188" spans="1:12" ht="16.5" hidden="1" thickBot="1">
      <c r="A188" s="1070"/>
      <c r="B188" s="1094" t="s">
        <v>631</v>
      </c>
      <c r="C188" s="1096"/>
      <c r="D188" s="1093"/>
      <c r="E188" s="1093"/>
      <c r="F188" s="1093"/>
      <c r="G188" s="1070"/>
      <c r="H188" s="1070"/>
      <c r="I188" s="1070"/>
      <c r="J188" s="1070"/>
      <c r="K188" s="1070"/>
      <c r="L188" s="1070"/>
    </row>
    <row r="189" spans="1:12" ht="16.5" hidden="1" thickBot="1">
      <c r="A189" s="1070"/>
      <c r="B189" s="1094" t="s">
        <v>632</v>
      </c>
      <c r="C189" s="1096"/>
      <c r="D189" s="1093"/>
      <c r="E189" s="1093"/>
      <c r="F189" s="1093"/>
      <c r="G189" s="1070"/>
      <c r="H189" s="1070"/>
      <c r="I189" s="1070"/>
      <c r="J189" s="1070"/>
      <c r="K189" s="1070"/>
      <c r="L189" s="1070"/>
    </row>
    <row r="190" spans="1:12" ht="16.5" hidden="1" thickBot="1">
      <c r="A190" s="1070"/>
      <c r="B190" s="1112" t="s">
        <v>699</v>
      </c>
      <c r="C190" s="1096">
        <f>C180+C185</f>
        <v>0</v>
      </c>
      <c r="D190" s="1096">
        <f t="shared" ref="D190:F190" si="23">D180+D185</f>
        <v>0</v>
      </c>
      <c r="E190" s="1096">
        <f t="shared" si="23"/>
        <v>0</v>
      </c>
      <c r="F190" s="1096">
        <f t="shared" si="23"/>
        <v>0</v>
      </c>
      <c r="G190" s="1070"/>
      <c r="H190" s="1070"/>
      <c r="I190" s="1070"/>
      <c r="J190" s="1070"/>
      <c r="K190" s="1070"/>
      <c r="L190" s="1070"/>
    </row>
    <row r="191" spans="1:12" ht="48" hidden="1" thickBot="1">
      <c r="A191" s="1070"/>
      <c r="B191" s="1109" t="s">
        <v>700</v>
      </c>
      <c r="C191" s="1115"/>
      <c r="D191" s="1116" t="s">
        <v>624</v>
      </c>
      <c r="E191" s="1117"/>
      <c r="F191" s="1118"/>
      <c r="G191" s="1070"/>
      <c r="H191" s="1070"/>
      <c r="I191" s="1070"/>
      <c r="J191" s="1070"/>
      <c r="K191" s="1070"/>
      <c r="L191" s="1070"/>
    </row>
    <row r="192" spans="1:12" ht="16.5" hidden="1" thickBot="1">
      <c r="A192" s="1070"/>
      <c r="B192" s="1077" t="s">
        <v>599</v>
      </c>
      <c r="C192" s="3174"/>
      <c r="D192" s="3175"/>
      <c r="E192" s="3175"/>
      <c r="F192" s="3176"/>
      <c r="G192" s="1070"/>
      <c r="H192" s="1070"/>
      <c r="I192" s="1070"/>
      <c r="J192" s="1070"/>
      <c r="K192" s="1070"/>
      <c r="L192" s="1070"/>
    </row>
    <row r="193" spans="1:12" ht="16.5" hidden="1" thickBot="1">
      <c r="A193" s="1070"/>
      <c r="B193" s="1077" t="s">
        <v>21</v>
      </c>
      <c r="C193" s="3197"/>
      <c r="D193" s="3198"/>
      <c r="E193" s="3198"/>
      <c r="F193" s="3199"/>
      <c r="G193" s="1070"/>
      <c r="H193" s="1070"/>
      <c r="I193" s="1070"/>
      <c r="J193" s="1070"/>
      <c r="K193" s="1070"/>
      <c r="L193" s="1070"/>
    </row>
    <row r="194" spans="1:12" ht="15.75" hidden="1">
      <c r="A194" s="1070"/>
      <c r="B194" s="3186"/>
      <c r="C194" s="1087">
        <v>2018</v>
      </c>
      <c r="D194" s="1087">
        <v>2019</v>
      </c>
      <c r="E194" s="1087">
        <v>2020</v>
      </c>
      <c r="F194" s="1087">
        <v>2021</v>
      </c>
      <c r="G194" s="1070"/>
      <c r="H194" s="1070"/>
      <c r="I194" s="1070"/>
      <c r="J194" s="1070"/>
      <c r="K194" s="1070"/>
      <c r="L194" s="1070"/>
    </row>
    <row r="195" spans="1:12" ht="16.5" hidden="1" thickBot="1">
      <c r="A195" s="1070"/>
      <c r="B195" s="3187"/>
      <c r="C195" s="1088" t="s">
        <v>22</v>
      </c>
      <c r="D195" s="1088" t="s">
        <v>23</v>
      </c>
      <c r="E195" s="1088" t="s">
        <v>23</v>
      </c>
      <c r="F195" s="1088" t="s">
        <v>23</v>
      </c>
      <c r="G195" s="1070"/>
      <c r="H195" s="1070"/>
      <c r="I195" s="1070"/>
      <c r="J195" s="1070"/>
      <c r="K195" s="1070"/>
      <c r="L195" s="1070"/>
    </row>
    <row r="196" spans="1:12" ht="16.5" hidden="1" thickBot="1">
      <c r="A196" s="1070"/>
      <c r="B196" s="1077" t="s">
        <v>33</v>
      </c>
      <c r="C196" s="1077"/>
      <c r="D196" s="1077"/>
      <c r="E196" s="1077"/>
      <c r="F196" s="1077"/>
      <c r="G196" s="1070"/>
      <c r="H196" s="1070"/>
      <c r="I196" s="1070"/>
      <c r="J196" s="1070"/>
      <c r="K196" s="1070"/>
      <c r="L196" s="1070"/>
    </row>
    <row r="197" spans="1:12" ht="16.5" hidden="1" thickBot="1">
      <c r="A197" s="1070"/>
      <c r="B197" s="1077" t="s">
        <v>602</v>
      </c>
      <c r="C197" s="1089">
        <f>C215</f>
        <v>0</v>
      </c>
      <c r="D197" s="1089">
        <f t="shared" ref="D197:F197" si="24">D215</f>
        <v>0</v>
      </c>
      <c r="E197" s="1089">
        <f t="shared" si="24"/>
        <v>0</v>
      </c>
      <c r="F197" s="1089">
        <f t="shared" si="24"/>
        <v>0</v>
      </c>
      <c r="G197" s="1070"/>
      <c r="H197" s="1070"/>
      <c r="I197" s="1070"/>
      <c r="J197" s="1070"/>
      <c r="K197" s="1070"/>
      <c r="L197" s="1070"/>
    </row>
    <row r="198" spans="1:12" ht="16.5" hidden="1" thickBot="1">
      <c r="A198" s="1070"/>
      <c r="B198" s="1077" t="s">
        <v>603</v>
      </c>
      <c r="C198" s="1089" t="e">
        <f>C197/C196</f>
        <v>#DIV/0!</v>
      </c>
      <c r="D198" s="1089" t="e">
        <f t="shared" ref="D198:F198" si="25">D197/D196</f>
        <v>#DIV/0!</v>
      </c>
      <c r="E198" s="1089" t="e">
        <f t="shared" si="25"/>
        <v>#DIV/0!</v>
      </c>
      <c r="F198" s="1089" t="e">
        <f t="shared" si="25"/>
        <v>#DIV/0!</v>
      </c>
      <c r="G198" s="1070"/>
      <c r="H198" s="1070"/>
      <c r="I198" s="1070"/>
      <c r="J198" s="1070"/>
      <c r="K198" s="1070"/>
      <c r="L198" s="1070"/>
    </row>
    <row r="199" spans="1:12" ht="16.5" hidden="1" thickBot="1">
      <c r="A199" s="1070"/>
      <c r="B199" s="1077" t="s">
        <v>604</v>
      </c>
      <c r="C199" s="1075" t="s">
        <v>627</v>
      </c>
      <c r="D199" s="1090" t="e">
        <f>D196/C196-1</f>
        <v>#DIV/0!</v>
      </c>
      <c r="E199" s="1090" t="e">
        <f t="shared" ref="E199:F201" si="26">E196/D196-1</f>
        <v>#DIV/0!</v>
      </c>
      <c r="F199" s="1090" t="e">
        <f t="shared" si="26"/>
        <v>#DIV/0!</v>
      </c>
      <c r="G199" s="1070"/>
      <c r="H199" s="1091"/>
      <c r="I199" s="1091"/>
      <c r="J199" s="1091"/>
      <c r="K199" s="1091"/>
      <c r="L199" s="1091"/>
    </row>
    <row r="200" spans="1:12" ht="16.5" hidden="1" thickBot="1">
      <c r="A200" s="1070"/>
      <c r="B200" s="1077" t="s">
        <v>605</v>
      </c>
      <c r="C200" s="1075" t="s">
        <v>627</v>
      </c>
      <c r="D200" s="1090" t="e">
        <f>D197/C197-1</f>
        <v>#DIV/0!</v>
      </c>
      <c r="E200" s="1090" t="e">
        <f t="shared" si="26"/>
        <v>#DIV/0!</v>
      </c>
      <c r="F200" s="1090" t="e">
        <f t="shared" si="26"/>
        <v>#DIV/0!</v>
      </c>
      <c r="G200" s="1070"/>
      <c r="H200" s="1070"/>
      <c r="I200" s="1070"/>
      <c r="J200" s="1070"/>
      <c r="K200" s="1070"/>
      <c r="L200" s="1070"/>
    </row>
    <row r="201" spans="1:12" ht="16.5" hidden="1" thickBot="1">
      <c r="A201" s="1070"/>
      <c r="B201" s="1077" t="s">
        <v>47</v>
      </c>
      <c r="C201" s="1075" t="s">
        <v>627</v>
      </c>
      <c r="D201" s="1090" t="e">
        <f>D198/C198-1</f>
        <v>#DIV/0!</v>
      </c>
      <c r="E201" s="1090" t="e">
        <f t="shared" si="26"/>
        <v>#DIV/0!</v>
      </c>
      <c r="F201" s="1090" t="e">
        <f t="shared" si="26"/>
        <v>#DIV/0!</v>
      </c>
      <c r="G201" s="1070"/>
      <c r="H201" s="1070"/>
      <c r="I201" s="1070"/>
      <c r="J201" s="1070"/>
      <c r="K201" s="1070"/>
      <c r="L201" s="1070"/>
    </row>
    <row r="202" spans="1:12" ht="16.5" hidden="1" thickBot="1">
      <c r="A202" s="1070"/>
      <c r="B202" s="3193" t="s">
        <v>701</v>
      </c>
      <c r="C202" s="3194"/>
      <c r="D202" s="3194"/>
      <c r="E202" s="3194"/>
      <c r="F202" s="3195"/>
      <c r="G202" s="1070"/>
      <c r="H202" s="1070"/>
      <c r="I202" s="1070"/>
      <c r="J202" s="1070"/>
      <c r="K202" s="1070"/>
      <c r="L202" s="1070"/>
    </row>
    <row r="203" spans="1:12" ht="15.75" hidden="1">
      <c r="A203" s="1070"/>
      <c r="B203" s="3186"/>
      <c r="C203" s="1087">
        <v>2018</v>
      </c>
      <c r="D203" s="1087">
        <v>2019</v>
      </c>
      <c r="E203" s="1087">
        <v>2020</v>
      </c>
      <c r="F203" s="1087">
        <v>2021</v>
      </c>
      <c r="G203" s="1070"/>
      <c r="H203" s="1070"/>
      <c r="I203" s="1070"/>
      <c r="J203" s="1070"/>
      <c r="K203" s="1070"/>
      <c r="L203" s="1070"/>
    </row>
    <row r="204" spans="1:12" ht="16.5" hidden="1" thickBot="1">
      <c r="A204" s="1070"/>
      <c r="B204" s="3187"/>
      <c r="C204" s="1088" t="s">
        <v>22</v>
      </c>
      <c r="D204" s="1088" t="s">
        <v>23</v>
      </c>
      <c r="E204" s="1088" t="s">
        <v>23</v>
      </c>
      <c r="F204" s="1088" t="s">
        <v>23</v>
      </c>
      <c r="G204" s="1070"/>
      <c r="H204" s="1070"/>
      <c r="I204" s="1070"/>
      <c r="J204" s="1070"/>
      <c r="K204" s="1070"/>
      <c r="L204" s="1070"/>
    </row>
    <row r="205" spans="1:12" ht="16.5" hidden="1" thickBot="1">
      <c r="A205" s="1070"/>
      <c r="B205" s="1092" t="s">
        <v>629</v>
      </c>
      <c r="C205" s="1093">
        <f>C206+C207+C208+C209</f>
        <v>0</v>
      </c>
      <c r="D205" s="1093">
        <f t="shared" ref="D205:F205" si="27">D206+D207+D208+D209</f>
        <v>0</v>
      </c>
      <c r="E205" s="1093">
        <f t="shared" si="27"/>
        <v>0</v>
      </c>
      <c r="F205" s="1093">
        <f t="shared" si="27"/>
        <v>0</v>
      </c>
      <c r="G205" s="1070"/>
      <c r="H205" s="1070"/>
      <c r="I205" s="1070"/>
      <c r="J205" s="1070"/>
      <c r="K205" s="1070"/>
      <c r="L205" s="1070"/>
    </row>
    <row r="206" spans="1:12" ht="16.5" hidden="1" thickBot="1">
      <c r="A206" s="1070"/>
      <c r="B206" s="1094" t="s">
        <v>608</v>
      </c>
      <c r="C206" s="1093"/>
      <c r="D206" s="1093"/>
      <c r="E206" s="1093"/>
      <c r="F206" s="1093"/>
      <c r="G206" s="1070"/>
      <c r="H206" s="1070"/>
      <c r="I206" s="1070"/>
      <c r="J206" s="1070"/>
      <c r="K206" s="1070"/>
      <c r="L206" s="1070"/>
    </row>
    <row r="207" spans="1:12" ht="16.5" hidden="1" thickBot="1">
      <c r="A207" s="1070"/>
      <c r="B207" s="1094" t="s">
        <v>673</v>
      </c>
      <c r="C207" s="1093"/>
      <c r="D207" s="1093"/>
      <c r="E207" s="1093"/>
      <c r="F207" s="1093"/>
      <c r="G207" s="1070"/>
      <c r="H207" s="1070"/>
      <c r="I207" s="1070"/>
      <c r="J207" s="1070"/>
      <c r="K207" s="1070"/>
      <c r="L207" s="1070"/>
    </row>
    <row r="208" spans="1:12" ht="16.5" hidden="1" thickBot="1">
      <c r="A208" s="1070"/>
      <c r="B208" s="1094" t="s">
        <v>631</v>
      </c>
      <c r="C208" s="1093"/>
      <c r="D208" s="1093"/>
      <c r="E208" s="1093"/>
      <c r="F208" s="1093"/>
      <c r="G208" s="1070"/>
      <c r="H208" s="1070"/>
      <c r="I208" s="1070"/>
      <c r="J208" s="1070"/>
      <c r="K208" s="1070"/>
      <c r="L208" s="1070"/>
    </row>
    <row r="209" spans="1:12" ht="16.5" hidden="1" thickBot="1">
      <c r="A209" s="1070"/>
      <c r="B209" s="1094" t="s">
        <v>632</v>
      </c>
      <c r="C209" s="1093"/>
      <c r="D209" s="1093"/>
      <c r="E209" s="1093"/>
      <c r="F209" s="1093"/>
      <c r="G209" s="1070"/>
      <c r="H209" s="1070"/>
      <c r="I209" s="1070"/>
      <c r="J209" s="1070"/>
      <c r="K209" s="1070"/>
      <c r="L209" s="1070"/>
    </row>
    <row r="210" spans="1:12" ht="16.5" hidden="1" thickBot="1">
      <c r="A210" s="1070"/>
      <c r="B210" s="1092" t="s">
        <v>633</v>
      </c>
      <c r="C210" s="1096">
        <f>C211+C212+C213+C214</f>
        <v>0</v>
      </c>
      <c r="D210" s="1096">
        <f t="shared" ref="D210:F210" si="28">D211+D212+D213+D214</f>
        <v>0</v>
      </c>
      <c r="E210" s="1096">
        <f t="shared" si="28"/>
        <v>0</v>
      </c>
      <c r="F210" s="1096">
        <f t="shared" si="28"/>
        <v>0</v>
      </c>
      <c r="G210" s="1070"/>
      <c r="H210" s="1070"/>
      <c r="I210" s="1070"/>
      <c r="J210" s="1070"/>
      <c r="K210" s="1070"/>
      <c r="L210" s="1070"/>
    </row>
    <row r="211" spans="1:12" ht="16.5" hidden="1" thickBot="1">
      <c r="A211" s="1070"/>
      <c r="B211" s="1094" t="s">
        <v>608</v>
      </c>
      <c r="C211" s="1096"/>
      <c r="D211" s="1093"/>
      <c r="E211" s="1093"/>
      <c r="F211" s="1093"/>
      <c r="G211" s="1070"/>
      <c r="H211" s="1070"/>
      <c r="I211" s="1070"/>
      <c r="J211" s="1070"/>
      <c r="K211" s="1070"/>
      <c r="L211" s="1070"/>
    </row>
    <row r="212" spans="1:12" ht="16.5" hidden="1" thickBot="1">
      <c r="A212" s="1070"/>
      <c r="B212" s="1094" t="s">
        <v>673</v>
      </c>
      <c r="C212" s="1096"/>
      <c r="D212" s="1093"/>
      <c r="E212" s="1093"/>
      <c r="F212" s="1093"/>
      <c r="G212" s="1070"/>
      <c r="H212" s="1070"/>
      <c r="I212" s="1070"/>
      <c r="J212" s="1070"/>
      <c r="K212" s="1070"/>
      <c r="L212" s="1070"/>
    </row>
    <row r="213" spans="1:12" ht="16.5" hidden="1" thickBot="1">
      <c r="A213" s="1070"/>
      <c r="B213" s="1094" t="s">
        <v>631</v>
      </c>
      <c r="C213" s="1096"/>
      <c r="D213" s="1093"/>
      <c r="E213" s="1093"/>
      <c r="F213" s="1093"/>
      <c r="G213" s="1070"/>
      <c r="H213" s="1070"/>
      <c r="I213" s="1070"/>
      <c r="J213" s="1070"/>
      <c r="K213" s="1070"/>
      <c r="L213" s="1070"/>
    </row>
    <row r="214" spans="1:12" ht="16.5" hidden="1" thickBot="1">
      <c r="A214" s="1070"/>
      <c r="B214" s="1094" t="s">
        <v>632</v>
      </c>
      <c r="C214" s="1096"/>
      <c r="D214" s="1093"/>
      <c r="E214" s="1093"/>
      <c r="F214" s="1093"/>
      <c r="G214" s="1070"/>
      <c r="H214" s="1070"/>
      <c r="I214" s="1070"/>
      <c r="J214" s="1070"/>
      <c r="K214" s="1070"/>
      <c r="L214" s="1070"/>
    </row>
    <row r="215" spans="1:12" ht="16.5" hidden="1" thickBot="1">
      <c r="A215" s="1070"/>
      <c r="B215" s="1099" t="s">
        <v>702</v>
      </c>
      <c r="C215" s="1096">
        <f>C205+C210</f>
        <v>0</v>
      </c>
      <c r="D215" s="1096">
        <f t="shared" ref="D215:F215" si="29">D205+D210</f>
        <v>0</v>
      </c>
      <c r="E215" s="1096">
        <f t="shared" si="29"/>
        <v>0</v>
      </c>
      <c r="F215" s="1096">
        <f t="shared" si="29"/>
        <v>0</v>
      </c>
      <c r="G215" s="1070"/>
      <c r="H215" s="1070"/>
      <c r="I215" s="1070"/>
      <c r="J215" s="1070"/>
      <c r="K215" s="1070"/>
      <c r="L215" s="1070"/>
    </row>
    <row r="216" spans="1:12" ht="16.5" hidden="1" thickBot="1">
      <c r="A216" s="1070"/>
      <c r="B216" s="1119" t="s">
        <v>827</v>
      </c>
      <c r="C216" s="3220"/>
      <c r="D216" s="3217"/>
      <c r="E216" s="3217"/>
      <c r="F216" s="3218"/>
      <c r="G216" s="1070"/>
      <c r="H216" s="1070"/>
      <c r="I216" s="1070"/>
      <c r="J216" s="1070"/>
      <c r="K216" s="1070"/>
      <c r="L216" s="1070"/>
    </row>
    <row r="217" spans="1:12" ht="48" hidden="1" thickBot="1">
      <c r="A217" s="1070"/>
      <c r="B217" s="1109" t="s">
        <v>729</v>
      </c>
      <c r="C217" s="1115"/>
      <c r="D217" s="1116" t="s">
        <v>624</v>
      </c>
      <c r="E217" s="1117"/>
      <c r="F217" s="1118"/>
      <c r="G217" s="1070"/>
      <c r="H217" s="1070"/>
      <c r="I217" s="1070"/>
      <c r="J217" s="1070"/>
      <c r="K217" s="1070"/>
      <c r="L217" s="1070"/>
    </row>
    <row r="218" spans="1:12" ht="16.5" hidden="1" thickBot="1">
      <c r="A218" s="1070"/>
      <c r="B218" s="1077" t="s">
        <v>599</v>
      </c>
      <c r="C218" s="3174"/>
      <c r="D218" s="3175"/>
      <c r="E218" s="3175"/>
      <c r="F218" s="3176"/>
      <c r="G218" s="1070"/>
      <c r="H218" s="1070"/>
      <c r="I218" s="1070"/>
      <c r="J218" s="1070"/>
      <c r="K218" s="1070"/>
      <c r="L218" s="1070"/>
    </row>
    <row r="219" spans="1:12" ht="16.5" hidden="1" thickBot="1">
      <c r="A219" s="1070"/>
      <c r="B219" s="1077" t="s">
        <v>21</v>
      </c>
      <c r="C219" s="3219"/>
      <c r="D219" s="3198"/>
      <c r="E219" s="3198"/>
      <c r="F219" s="3199"/>
      <c r="G219" s="1070"/>
      <c r="H219" s="1070"/>
      <c r="I219" s="1070"/>
      <c r="J219" s="1070"/>
      <c r="K219" s="1070"/>
      <c r="L219" s="1070"/>
    </row>
    <row r="220" spans="1:12" ht="15.75" hidden="1">
      <c r="A220" s="1070"/>
      <c r="B220" s="3186"/>
      <c r="C220" s="1087">
        <v>2021</v>
      </c>
      <c r="D220" s="1087">
        <v>2022</v>
      </c>
      <c r="E220" s="1087">
        <v>2023</v>
      </c>
      <c r="F220" s="1087">
        <v>2024</v>
      </c>
      <c r="G220" s="1070"/>
      <c r="H220" s="1070"/>
      <c r="I220" s="1070"/>
      <c r="J220" s="1070"/>
      <c r="K220" s="1070"/>
      <c r="L220" s="1070"/>
    </row>
    <row r="221" spans="1:12" ht="16.5" hidden="1" thickBot="1">
      <c r="A221" s="1070"/>
      <c r="B221" s="3187"/>
      <c r="C221" s="1088" t="s">
        <v>22</v>
      </c>
      <c r="D221" s="1088" t="s">
        <v>23</v>
      </c>
      <c r="E221" s="1088" t="s">
        <v>23</v>
      </c>
      <c r="F221" s="1088" t="s">
        <v>23</v>
      </c>
      <c r="G221" s="1070"/>
      <c r="H221" s="1070"/>
      <c r="I221" s="1070"/>
      <c r="J221" s="1070"/>
      <c r="K221" s="1070"/>
      <c r="L221" s="1070"/>
    </row>
    <row r="222" spans="1:12" ht="16.5" hidden="1" thickBot="1">
      <c r="A222" s="1070"/>
      <c r="B222" s="1077" t="s">
        <v>33</v>
      </c>
      <c r="C222" s="1077">
        <v>0</v>
      </c>
      <c r="D222" s="1075">
        <v>0</v>
      </c>
      <c r="E222" s="1075">
        <v>0</v>
      </c>
      <c r="F222" s="1077">
        <v>0</v>
      </c>
      <c r="G222" s="1070"/>
      <c r="H222" s="1070"/>
      <c r="I222" s="1070"/>
      <c r="J222" s="1070"/>
      <c r="K222" s="1070"/>
      <c r="L222" s="1070"/>
    </row>
    <row r="223" spans="1:12" ht="16.5" hidden="1" thickBot="1">
      <c r="A223" s="1070"/>
      <c r="B223" s="1077" t="s">
        <v>602</v>
      </c>
      <c r="C223" s="1089">
        <f>C241</f>
        <v>0</v>
      </c>
      <c r="D223" s="1089">
        <f t="shared" ref="D223:F223" si="30">D241</f>
        <v>0</v>
      </c>
      <c r="E223" s="1089">
        <f t="shared" si="30"/>
        <v>0</v>
      </c>
      <c r="F223" s="1089">
        <f t="shared" si="30"/>
        <v>0</v>
      </c>
      <c r="G223" s="1070"/>
      <c r="H223" s="1070"/>
      <c r="I223" s="1070"/>
      <c r="J223" s="1070"/>
      <c r="K223" s="1070"/>
      <c r="L223" s="1070"/>
    </row>
    <row r="224" spans="1:12" ht="16.5" hidden="1" thickBot="1">
      <c r="A224" s="1070"/>
      <c r="B224" s="1077" t="s">
        <v>603</v>
      </c>
      <c r="C224" s="1089" t="e">
        <f>C223/C222</f>
        <v>#DIV/0!</v>
      </c>
      <c r="D224" s="1089" t="e">
        <f t="shared" ref="D224:F224" si="31">D223/D222</f>
        <v>#DIV/0!</v>
      </c>
      <c r="E224" s="1089" t="e">
        <f t="shared" si="31"/>
        <v>#DIV/0!</v>
      </c>
      <c r="F224" s="1089" t="e">
        <f t="shared" si="31"/>
        <v>#DIV/0!</v>
      </c>
      <c r="G224" s="1070"/>
      <c r="H224" s="1070"/>
      <c r="I224" s="1070"/>
      <c r="J224" s="1070"/>
      <c r="K224" s="1070"/>
      <c r="L224" s="1070"/>
    </row>
    <row r="225" spans="1:12" ht="16.5" hidden="1" thickBot="1">
      <c r="A225" s="1070"/>
      <c r="B225" s="1077" t="s">
        <v>604</v>
      </c>
      <c r="C225" s="1075" t="s">
        <v>627</v>
      </c>
      <c r="D225" s="1090" t="e">
        <f>D222/C222-1</f>
        <v>#DIV/0!</v>
      </c>
      <c r="E225" s="1090" t="e">
        <f t="shared" ref="E225:F227" si="32">E222/D222-1</f>
        <v>#DIV/0!</v>
      </c>
      <c r="F225" s="1090" t="e">
        <f t="shared" si="32"/>
        <v>#DIV/0!</v>
      </c>
      <c r="G225" s="1070"/>
      <c r="H225" s="1091"/>
      <c r="I225" s="1091"/>
      <c r="J225" s="1091"/>
      <c r="K225" s="1091"/>
      <c r="L225" s="1091"/>
    </row>
    <row r="226" spans="1:12" ht="16.5" hidden="1" thickBot="1">
      <c r="A226" s="1070"/>
      <c r="B226" s="1077" t="s">
        <v>605</v>
      </c>
      <c r="C226" s="1075" t="s">
        <v>627</v>
      </c>
      <c r="D226" s="1090" t="e">
        <f>D223/C223-1</f>
        <v>#DIV/0!</v>
      </c>
      <c r="E226" s="1090" t="e">
        <f t="shared" si="32"/>
        <v>#DIV/0!</v>
      </c>
      <c r="F226" s="1090" t="e">
        <f t="shared" si="32"/>
        <v>#DIV/0!</v>
      </c>
      <c r="G226" s="1070"/>
      <c r="H226" s="1070"/>
      <c r="I226" s="1070"/>
      <c r="J226" s="1070"/>
      <c r="K226" s="1070"/>
      <c r="L226" s="1070"/>
    </row>
    <row r="227" spans="1:12" ht="16.5" hidden="1" thickBot="1">
      <c r="A227" s="1070"/>
      <c r="B227" s="1077" t="s">
        <v>47</v>
      </c>
      <c r="C227" s="1075" t="s">
        <v>627</v>
      </c>
      <c r="D227" s="1090" t="e">
        <f>D224/C224-1</f>
        <v>#DIV/0!</v>
      </c>
      <c r="E227" s="1090" t="e">
        <f t="shared" si="32"/>
        <v>#DIV/0!</v>
      </c>
      <c r="F227" s="1090" t="e">
        <f t="shared" si="32"/>
        <v>#DIV/0!</v>
      </c>
      <c r="G227" s="1070"/>
      <c r="H227" s="1070"/>
      <c r="I227" s="1070"/>
      <c r="J227" s="1070"/>
      <c r="K227" s="1070"/>
      <c r="L227" s="1070"/>
    </row>
    <row r="228" spans="1:12" ht="16.5" hidden="1" thickBot="1">
      <c r="A228" s="1070"/>
      <c r="B228" s="3193" t="s">
        <v>1292</v>
      </c>
      <c r="C228" s="3194"/>
      <c r="D228" s="3194"/>
      <c r="E228" s="3194"/>
      <c r="F228" s="3195"/>
      <c r="G228" s="1070"/>
      <c r="H228" s="1070"/>
      <c r="I228" s="1070"/>
      <c r="J228" s="1070"/>
      <c r="K228" s="1070"/>
      <c r="L228" s="1070"/>
    </row>
    <row r="229" spans="1:12" ht="15.75" hidden="1">
      <c r="A229" s="1070"/>
      <c r="B229" s="3186"/>
      <c r="C229" s="1087">
        <v>2021</v>
      </c>
      <c r="D229" s="1087">
        <v>2022</v>
      </c>
      <c r="E229" s="1087">
        <v>2023</v>
      </c>
      <c r="F229" s="1087">
        <v>2024</v>
      </c>
      <c r="G229" s="1070"/>
      <c r="H229" s="1070"/>
      <c r="I229" s="1070"/>
      <c r="J229" s="1070"/>
      <c r="K229" s="1070"/>
      <c r="L229" s="1070"/>
    </row>
    <row r="230" spans="1:12" ht="16.5" hidden="1" thickBot="1">
      <c r="A230" s="1070"/>
      <c r="B230" s="3187"/>
      <c r="C230" s="1088" t="s">
        <v>22</v>
      </c>
      <c r="D230" s="1088" t="s">
        <v>23</v>
      </c>
      <c r="E230" s="1088" t="s">
        <v>23</v>
      </c>
      <c r="F230" s="1088" t="s">
        <v>23</v>
      </c>
      <c r="G230" s="1070"/>
      <c r="H230" s="1070"/>
      <c r="I230" s="1070"/>
      <c r="J230" s="1070"/>
      <c r="K230" s="1070"/>
      <c r="L230" s="1070"/>
    </row>
    <row r="231" spans="1:12" ht="16.5" hidden="1" thickBot="1">
      <c r="A231" s="1070"/>
      <c r="B231" s="1092" t="s">
        <v>629</v>
      </c>
      <c r="C231" s="1093">
        <f>C232+C233+C234+C235</f>
        <v>0</v>
      </c>
      <c r="D231" s="1093">
        <f t="shared" ref="D231:F231" si="33">D232+D233+D234+D235</f>
        <v>0</v>
      </c>
      <c r="E231" s="1093">
        <f t="shared" si="33"/>
        <v>0</v>
      </c>
      <c r="F231" s="1093">
        <f t="shared" si="33"/>
        <v>0</v>
      </c>
      <c r="G231" s="1070"/>
      <c r="H231" s="1070"/>
      <c r="I231" s="1070"/>
      <c r="J231" s="1070"/>
      <c r="K231" s="1070"/>
      <c r="L231" s="1070"/>
    </row>
    <row r="232" spans="1:12" ht="16.5" hidden="1" thickBot="1">
      <c r="A232" s="1070"/>
      <c r="B232" s="1094" t="s">
        <v>608</v>
      </c>
      <c r="C232" s="1093"/>
      <c r="D232" s="1093"/>
      <c r="E232" s="1093"/>
      <c r="F232" s="1093"/>
      <c r="G232" s="1070"/>
      <c r="H232" s="1070"/>
      <c r="I232" s="1070"/>
      <c r="J232" s="1070"/>
      <c r="K232" s="1070"/>
      <c r="L232" s="1070"/>
    </row>
    <row r="233" spans="1:12" ht="16.5" hidden="1" thickBot="1">
      <c r="A233" s="1070"/>
      <c r="B233" s="1094" t="s">
        <v>673</v>
      </c>
      <c r="C233" s="1093"/>
      <c r="D233" s="1093"/>
      <c r="E233" s="1093"/>
      <c r="F233" s="1093"/>
      <c r="G233" s="1070"/>
      <c r="H233" s="1070"/>
      <c r="I233" s="1070"/>
      <c r="J233" s="1070"/>
      <c r="K233" s="1070"/>
      <c r="L233" s="1070"/>
    </row>
    <row r="234" spans="1:12" ht="16.5" hidden="1" thickBot="1">
      <c r="A234" s="1070"/>
      <c r="B234" s="1094" t="s">
        <v>631</v>
      </c>
      <c r="C234" s="1093"/>
      <c r="D234" s="1093"/>
      <c r="E234" s="1093"/>
      <c r="F234" s="1093"/>
      <c r="G234" s="1070"/>
      <c r="H234" s="1070"/>
      <c r="I234" s="1070"/>
      <c r="J234" s="1070"/>
      <c r="K234" s="1070"/>
      <c r="L234" s="1070"/>
    </row>
    <row r="235" spans="1:12" ht="16.5" hidden="1" thickBot="1">
      <c r="A235" s="1070"/>
      <c r="B235" s="1094" t="s">
        <v>632</v>
      </c>
      <c r="C235" s="1093"/>
      <c r="D235" s="1093"/>
      <c r="E235" s="1093"/>
      <c r="F235" s="1093"/>
      <c r="G235" s="1070"/>
      <c r="H235" s="1070"/>
      <c r="I235" s="1070"/>
      <c r="J235" s="1070"/>
      <c r="K235" s="1070"/>
      <c r="L235" s="1070"/>
    </row>
    <row r="236" spans="1:12" ht="16.5" hidden="1" thickBot="1">
      <c r="A236" s="1070"/>
      <c r="B236" s="1092" t="s">
        <v>633</v>
      </c>
      <c r="C236" s="1096">
        <f>C237+C238+C239+C240</f>
        <v>0</v>
      </c>
      <c r="D236" s="1096">
        <f t="shared" ref="D236:F236" si="34">D237+D238+D239+D240</f>
        <v>0</v>
      </c>
      <c r="E236" s="1096">
        <f t="shared" si="34"/>
        <v>0</v>
      </c>
      <c r="F236" s="1096">
        <f t="shared" si="34"/>
        <v>0</v>
      </c>
      <c r="G236" s="1070"/>
      <c r="H236" s="1070"/>
      <c r="I236" s="1070"/>
      <c r="J236" s="1070"/>
      <c r="K236" s="1070"/>
      <c r="L236" s="1070"/>
    </row>
    <row r="237" spans="1:12" ht="16.5" hidden="1" thickBot="1">
      <c r="A237" s="1070"/>
      <c r="B237" s="1094" t="s">
        <v>608</v>
      </c>
      <c r="C237" s="1096"/>
      <c r="D237" s="1096">
        <v>0</v>
      </c>
      <c r="E237" s="1096">
        <v>0</v>
      </c>
      <c r="F237" s="1096"/>
      <c r="G237" s="1070"/>
      <c r="H237" s="1070"/>
      <c r="I237" s="1070"/>
      <c r="J237" s="1070"/>
      <c r="K237" s="1070"/>
      <c r="L237" s="1070"/>
    </row>
    <row r="238" spans="1:12" ht="16.5" hidden="1" thickBot="1">
      <c r="A238" s="1070"/>
      <c r="B238" s="1094" t="s">
        <v>673</v>
      </c>
      <c r="C238" s="1096"/>
      <c r="D238" s="1096"/>
      <c r="E238" s="1096"/>
      <c r="F238" s="1096"/>
      <c r="G238" s="1070"/>
      <c r="H238" s="1070"/>
      <c r="I238" s="1070"/>
      <c r="J238" s="1070"/>
      <c r="K238" s="1070"/>
      <c r="L238" s="1070"/>
    </row>
    <row r="239" spans="1:12" ht="16.5" hidden="1" thickBot="1">
      <c r="A239" s="1070"/>
      <c r="B239" s="1094" t="s">
        <v>631</v>
      </c>
      <c r="C239" s="1096"/>
      <c r="D239" s="1096"/>
      <c r="E239" s="1096"/>
      <c r="F239" s="1096"/>
      <c r="G239" s="1070"/>
      <c r="H239" s="1070"/>
      <c r="I239" s="1070"/>
      <c r="J239" s="1070"/>
      <c r="K239" s="1070"/>
      <c r="L239" s="1070"/>
    </row>
    <row r="240" spans="1:12" ht="16.5" hidden="1" thickBot="1">
      <c r="A240" s="1070"/>
      <c r="B240" s="1094" t="s">
        <v>632</v>
      </c>
      <c r="C240" s="1096"/>
      <c r="D240" s="1096"/>
      <c r="E240" s="1096"/>
      <c r="F240" s="1096"/>
      <c r="G240" s="1070"/>
      <c r="H240" s="1070"/>
      <c r="I240" s="1070"/>
      <c r="J240" s="1070"/>
      <c r="K240" s="1070"/>
      <c r="L240" s="1070"/>
    </row>
    <row r="241" spans="1:12" ht="16.5" hidden="1" thickBot="1">
      <c r="A241" s="1070"/>
      <c r="B241" s="1099" t="s">
        <v>727</v>
      </c>
      <c r="C241" s="1096">
        <f>C231+C236</f>
        <v>0</v>
      </c>
      <c r="D241" s="1096">
        <f t="shared" ref="D241:F241" si="35">D231+D236</f>
        <v>0</v>
      </c>
      <c r="E241" s="1096">
        <f t="shared" si="35"/>
        <v>0</v>
      </c>
      <c r="F241" s="1096">
        <f t="shared" si="35"/>
        <v>0</v>
      </c>
      <c r="G241" s="1070"/>
      <c r="H241" s="1070"/>
      <c r="I241" s="1070"/>
      <c r="J241" s="1070"/>
      <c r="K241" s="1070"/>
      <c r="L241" s="1070"/>
    </row>
    <row r="242" spans="1:12" ht="16.5" hidden="1" thickBot="1">
      <c r="A242" s="1070"/>
      <c r="B242" s="3165" t="s">
        <v>66</v>
      </c>
      <c r="C242" s="3166"/>
      <c r="D242" s="3166"/>
      <c r="E242" s="3166"/>
      <c r="F242" s="3167"/>
      <c r="G242" s="1070"/>
      <c r="H242" s="1070"/>
      <c r="I242" s="1070"/>
      <c r="J242" s="1070"/>
      <c r="K242" s="1070"/>
      <c r="L242" s="1070"/>
    </row>
    <row r="243" spans="1:12" ht="16.5" hidden="1" thickBot="1">
      <c r="A243" s="1070"/>
      <c r="B243" s="3165" t="s">
        <v>728</v>
      </c>
      <c r="C243" s="3166"/>
      <c r="D243" s="3166"/>
      <c r="E243" s="3166"/>
      <c r="F243" s="3167"/>
      <c r="G243" s="1070"/>
      <c r="H243" s="1070"/>
      <c r="I243" s="1070"/>
      <c r="J243" s="1070"/>
      <c r="K243" s="1070"/>
      <c r="L243" s="1070"/>
    </row>
    <row r="244" spans="1:12" ht="32.25" hidden="1" thickBot="1">
      <c r="A244" s="1070"/>
      <c r="B244" s="1109" t="s">
        <v>620</v>
      </c>
      <c r="C244" s="3221"/>
      <c r="D244" s="3222"/>
      <c r="E244" s="3222"/>
      <c r="F244" s="3223"/>
      <c r="G244" s="1070"/>
      <c r="H244" s="1070"/>
      <c r="I244" s="1070"/>
      <c r="J244" s="1070"/>
      <c r="K244" s="1070"/>
      <c r="L244" s="1070"/>
    </row>
    <row r="245" spans="1:12" ht="48" hidden="1" thickBot="1">
      <c r="A245" s="1070"/>
      <c r="B245" s="1109" t="s">
        <v>622</v>
      </c>
      <c r="C245" s="1109"/>
      <c r="D245" s="1113" t="s">
        <v>624</v>
      </c>
      <c r="E245" s="3217"/>
      <c r="F245" s="3218"/>
      <c r="G245" s="1070"/>
      <c r="H245" s="3212"/>
      <c r="I245" s="3212"/>
      <c r="J245" s="3212"/>
      <c r="K245" s="3212"/>
      <c r="L245" s="3212"/>
    </row>
    <row r="246" spans="1:12" ht="16.5" hidden="1" thickBot="1">
      <c r="A246" s="1070"/>
      <c r="B246" s="1111"/>
      <c r="C246" s="3220"/>
      <c r="D246" s="3224"/>
      <c r="E246" s="3217"/>
      <c r="F246" s="3218"/>
      <c r="G246" s="1070"/>
      <c r="H246" s="3212"/>
      <c r="I246" s="3212"/>
      <c r="J246" s="3212"/>
      <c r="K246" s="3212"/>
      <c r="L246" s="3212"/>
    </row>
    <row r="247" spans="1:12" ht="16.5" hidden="1" thickBot="1">
      <c r="A247" s="1070"/>
      <c r="B247" s="1077" t="s">
        <v>599</v>
      </c>
      <c r="C247" s="3174"/>
      <c r="D247" s="3175"/>
      <c r="E247" s="3175"/>
      <c r="F247" s="3176"/>
      <c r="G247" s="1070"/>
      <c r="H247" s="3212"/>
      <c r="I247" s="3212"/>
      <c r="J247" s="3212"/>
      <c r="K247" s="3212"/>
      <c r="L247" s="3212"/>
    </row>
    <row r="248" spans="1:12" ht="16.5" hidden="1" thickBot="1">
      <c r="A248" s="1070"/>
      <c r="B248" s="1077" t="s">
        <v>21</v>
      </c>
      <c r="C248" s="3197"/>
      <c r="D248" s="3198"/>
      <c r="E248" s="3198"/>
      <c r="F248" s="3199"/>
      <c r="G248" s="1070"/>
      <c r="H248" s="1070"/>
      <c r="I248" s="1070"/>
      <c r="J248" s="1070"/>
      <c r="K248" s="1070"/>
      <c r="L248" s="1070"/>
    </row>
    <row r="249" spans="1:12" ht="15.75" hidden="1">
      <c r="A249" s="1070"/>
      <c r="B249" s="3186"/>
      <c r="C249" s="1087">
        <v>2021</v>
      </c>
      <c r="D249" s="1087">
        <v>2022</v>
      </c>
      <c r="E249" s="1087">
        <v>2023</v>
      </c>
      <c r="F249" s="1087">
        <v>2024</v>
      </c>
      <c r="G249" s="1070"/>
      <c r="H249" s="1070"/>
      <c r="I249" s="1070"/>
      <c r="J249" s="1070"/>
      <c r="K249" s="1070"/>
      <c r="L249" s="1070"/>
    </row>
    <row r="250" spans="1:12" ht="16.5" hidden="1" thickBot="1">
      <c r="A250" s="1070"/>
      <c r="B250" s="3187"/>
      <c r="C250" s="1088" t="s">
        <v>22</v>
      </c>
      <c r="D250" s="1088" t="s">
        <v>23</v>
      </c>
      <c r="E250" s="1088" t="s">
        <v>23</v>
      </c>
      <c r="F250" s="1088" t="s">
        <v>23</v>
      </c>
      <c r="G250" s="1070"/>
      <c r="H250" s="1070"/>
      <c r="I250" s="1070"/>
      <c r="J250" s="1070"/>
      <c r="K250" s="1070"/>
      <c r="L250" s="1070"/>
    </row>
    <row r="251" spans="1:12" ht="16.5" hidden="1" thickBot="1">
      <c r="A251" s="1070"/>
      <c r="B251" s="1077" t="s">
        <v>33</v>
      </c>
      <c r="C251" s="1089"/>
      <c r="D251" s="1089"/>
      <c r="E251" s="1089"/>
      <c r="F251" s="1089"/>
      <c r="G251" s="1070"/>
      <c r="H251" s="1070"/>
      <c r="I251" s="1070"/>
      <c r="J251" s="1070"/>
      <c r="K251" s="1070"/>
      <c r="L251" s="1070"/>
    </row>
    <row r="252" spans="1:12" ht="16.5" hidden="1" thickBot="1">
      <c r="A252" s="1070"/>
      <c r="B252" s="1077" t="s">
        <v>602</v>
      </c>
      <c r="C252" s="1089">
        <f>C315-C277</f>
        <v>0</v>
      </c>
      <c r="D252" s="1089">
        <f t="shared" ref="D252:E252" si="36">D315-D277</f>
        <v>0</v>
      </c>
      <c r="E252" s="1089">
        <f t="shared" si="36"/>
        <v>0</v>
      </c>
      <c r="F252" s="1089">
        <f>F270</f>
        <v>0</v>
      </c>
      <c r="G252" s="1070"/>
      <c r="H252" s="1070"/>
      <c r="I252" s="1070"/>
      <c r="J252" s="1070"/>
      <c r="K252" s="1070"/>
      <c r="L252" s="1070"/>
    </row>
    <row r="253" spans="1:12" ht="16.5" hidden="1" thickBot="1">
      <c r="A253" s="1070"/>
      <c r="B253" s="1077" t="s">
        <v>603</v>
      </c>
      <c r="C253" s="1089" t="e">
        <f>C252/C251</f>
        <v>#DIV/0!</v>
      </c>
      <c r="D253" s="1089" t="e">
        <f t="shared" ref="D253:F253" si="37">D252/D251</f>
        <v>#DIV/0!</v>
      </c>
      <c r="E253" s="1089" t="e">
        <f t="shared" si="37"/>
        <v>#DIV/0!</v>
      </c>
      <c r="F253" s="1089" t="e">
        <f t="shared" si="37"/>
        <v>#DIV/0!</v>
      </c>
      <c r="G253" s="1070"/>
      <c r="H253" s="1070"/>
      <c r="I253" s="1070"/>
      <c r="J253" s="1070"/>
      <c r="K253" s="1070"/>
      <c r="L253" s="1070"/>
    </row>
    <row r="254" spans="1:12" ht="16.5" hidden="1" thickBot="1">
      <c r="A254" s="1070"/>
      <c r="B254" s="1077" t="s">
        <v>604</v>
      </c>
      <c r="C254" s="1075" t="s">
        <v>627</v>
      </c>
      <c r="D254" s="1090" t="e">
        <f>D251/C251-1</f>
        <v>#DIV/0!</v>
      </c>
      <c r="E254" s="1090" t="e">
        <f t="shared" ref="E254:F256" si="38">E251/D251-1</f>
        <v>#DIV/0!</v>
      </c>
      <c r="F254" s="1090" t="e">
        <f t="shared" si="38"/>
        <v>#DIV/0!</v>
      </c>
      <c r="G254" s="1070"/>
      <c r="H254" s="1091"/>
      <c r="I254" s="1091"/>
      <c r="J254" s="1091"/>
      <c r="K254" s="1091"/>
      <c r="L254" s="1091"/>
    </row>
    <row r="255" spans="1:12" ht="16.5" hidden="1" thickBot="1">
      <c r="A255" s="1070"/>
      <c r="B255" s="1077" t="s">
        <v>605</v>
      </c>
      <c r="C255" s="1075" t="s">
        <v>627</v>
      </c>
      <c r="D255" s="1090" t="e">
        <f>D252/C252-1</f>
        <v>#DIV/0!</v>
      </c>
      <c r="E255" s="1090" t="e">
        <f t="shared" si="38"/>
        <v>#DIV/0!</v>
      </c>
      <c r="F255" s="1090" t="e">
        <f t="shared" si="38"/>
        <v>#DIV/0!</v>
      </c>
      <c r="G255" s="1070"/>
      <c r="H255" s="1070"/>
      <c r="I255" s="1070"/>
      <c r="J255" s="1070"/>
      <c r="K255" s="1070"/>
      <c r="L255" s="1070"/>
    </row>
    <row r="256" spans="1:12" ht="16.5" hidden="1" thickBot="1">
      <c r="A256" s="1070"/>
      <c r="B256" s="1077" t="s">
        <v>47</v>
      </c>
      <c r="C256" s="1075" t="s">
        <v>627</v>
      </c>
      <c r="D256" s="1090" t="e">
        <f>D253/C253-1</f>
        <v>#DIV/0!</v>
      </c>
      <c r="E256" s="1090" t="e">
        <f t="shared" si="38"/>
        <v>#DIV/0!</v>
      </c>
      <c r="F256" s="1090" t="e">
        <f t="shared" si="38"/>
        <v>#DIV/0!</v>
      </c>
      <c r="G256" s="1070"/>
      <c r="H256" s="1070"/>
      <c r="I256" s="1070"/>
      <c r="J256" s="1070"/>
      <c r="K256" s="1070"/>
      <c r="L256" s="1070"/>
    </row>
    <row r="257" spans="1:12" ht="16.5" hidden="1" thickBot="1">
      <c r="A257" s="1070"/>
      <c r="B257" s="3193" t="s">
        <v>694</v>
      </c>
      <c r="C257" s="3194"/>
      <c r="D257" s="3194"/>
      <c r="E257" s="3194"/>
      <c r="F257" s="3195"/>
      <c r="G257" s="1070"/>
      <c r="H257" s="1070"/>
      <c r="I257" s="1070"/>
      <c r="J257" s="1070"/>
      <c r="K257" s="1070"/>
      <c r="L257" s="1070"/>
    </row>
    <row r="258" spans="1:12" ht="15.75" hidden="1">
      <c r="A258" s="1070"/>
      <c r="B258" s="3186"/>
      <c r="C258" s="1087">
        <v>2021</v>
      </c>
      <c r="D258" s="1087">
        <v>2022</v>
      </c>
      <c r="E258" s="1087">
        <v>2023</v>
      </c>
      <c r="F258" s="1087">
        <v>2024</v>
      </c>
      <c r="G258" s="1070"/>
      <c r="H258" s="1070"/>
      <c r="I258" s="1070"/>
      <c r="J258" s="1070"/>
      <c r="K258" s="1070"/>
      <c r="L258" s="1070"/>
    </row>
    <row r="259" spans="1:12" ht="16.5" hidden="1" thickBot="1">
      <c r="A259" s="1070"/>
      <c r="B259" s="3187"/>
      <c r="C259" s="1088" t="s">
        <v>22</v>
      </c>
      <c r="D259" s="1088" t="s">
        <v>23</v>
      </c>
      <c r="E259" s="1088" t="s">
        <v>23</v>
      </c>
      <c r="F259" s="1088" t="s">
        <v>23</v>
      </c>
      <c r="G259" s="1070"/>
      <c r="H259" s="1070"/>
      <c r="I259" s="1070"/>
      <c r="J259" s="1070"/>
      <c r="K259" s="1070"/>
      <c r="L259" s="1070"/>
    </row>
    <row r="260" spans="1:12" ht="16.5" hidden="1" thickBot="1">
      <c r="A260" s="1070"/>
      <c r="B260" s="1092" t="s">
        <v>629</v>
      </c>
      <c r="C260" s="1093">
        <f>C261+C262+C263+C264</f>
        <v>0</v>
      </c>
      <c r="D260" s="1093">
        <f t="shared" ref="D260:F260" si="39">D261+D262+D263+D264</f>
        <v>0</v>
      </c>
      <c r="E260" s="1093">
        <f t="shared" si="39"/>
        <v>0</v>
      </c>
      <c r="F260" s="1093">
        <f t="shared" si="39"/>
        <v>0</v>
      </c>
      <c r="G260" s="1070"/>
      <c r="H260" s="1070"/>
      <c r="I260" s="1070"/>
      <c r="J260" s="1070"/>
      <c r="K260" s="1070"/>
      <c r="L260" s="1070"/>
    </row>
    <row r="261" spans="1:12" ht="16.5" hidden="1" thickBot="1">
      <c r="A261" s="1070"/>
      <c r="B261" s="1094" t="s">
        <v>608</v>
      </c>
      <c r="C261" s="1093"/>
      <c r="D261" s="1093"/>
      <c r="E261" s="1093"/>
      <c r="F261" s="1093"/>
      <c r="G261" s="1070"/>
      <c r="H261" s="1070"/>
      <c r="I261" s="1070"/>
      <c r="J261" s="1070"/>
      <c r="K261" s="1070"/>
      <c r="L261" s="1070"/>
    </row>
    <row r="262" spans="1:12" ht="16.5" hidden="1" thickBot="1">
      <c r="A262" s="1070"/>
      <c r="B262" s="1094" t="s">
        <v>673</v>
      </c>
      <c r="C262" s="1093"/>
      <c r="D262" s="1093"/>
      <c r="E262" s="1093"/>
      <c r="F262" s="1093"/>
      <c r="G262" s="1070"/>
      <c r="H262" s="1070"/>
      <c r="I262" s="1070"/>
      <c r="J262" s="1070"/>
      <c r="K262" s="1070"/>
      <c r="L262" s="1070"/>
    </row>
    <row r="263" spans="1:12" ht="16.5" hidden="1" thickBot="1">
      <c r="A263" s="1070"/>
      <c r="B263" s="1094" t="s">
        <v>631</v>
      </c>
      <c r="C263" s="1093"/>
      <c r="D263" s="1093"/>
      <c r="E263" s="1093"/>
      <c r="F263" s="1093"/>
      <c r="G263" s="1070"/>
      <c r="H263" s="1070"/>
      <c r="I263" s="1070"/>
      <c r="J263" s="1070"/>
      <c r="K263" s="1070"/>
      <c r="L263" s="1070"/>
    </row>
    <row r="264" spans="1:12" ht="16.5" hidden="1" thickBot="1">
      <c r="A264" s="1070"/>
      <c r="B264" s="1094" t="s">
        <v>632</v>
      </c>
      <c r="C264" s="1093"/>
      <c r="D264" s="1093"/>
      <c r="E264" s="1093"/>
      <c r="F264" s="1093"/>
      <c r="G264" s="1070"/>
      <c r="H264" s="1070"/>
      <c r="I264" s="1070"/>
      <c r="J264" s="1070"/>
      <c r="K264" s="1070"/>
      <c r="L264" s="1070"/>
    </row>
    <row r="265" spans="1:12" ht="16.5" hidden="1" thickBot="1">
      <c r="A265" s="1070"/>
      <c r="B265" s="1092" t="s">
        <v>633</v>
      </c>
      <c r="C265" s="1096">
        <f>C266+C267+C268+C269</f>
        <v>0</v>
      </c>
      <c r="D265" s="1096">
        <f t="shared" ref="D265:F265" si="40">D266+D267+D268+D269</f>
        <v>0</v>
      </c>
      <c r="E265" s="1096">
        <f t="shared" si="40"/>
        <v>0</v>
      </c>
      <c r="F265" s="1096">
        <f t="shared" si="40"/>
        <v>0</v>
      </c>
      <c r="G265" s="1070"/>
      <c r="H265" s="1070"/>
      <c r="I265" s="1070"/>
      <c r="J265" s="1070"/>
      <c r="K265" s="1070"/>
      <c r="L265" s="1070"/>
    </row>
    <row r="266" spans="1:12" ht="16.5" hidden="1" thickBot="1">
      <c r="A266" s="1070"/>
      <c r="B266" s="1094" t="s">
        <v>608</v>
      </c>
      <c r="C266" s="1096"/>
      <c r="D266" s="1093"/>
      <c r="E266" s="1093"/>
      <c r="F266" s="1093">
        <v>0</v>
      </c>
      <c r="G266" s="1070"/>
      <c r="H266" s="1070"/>
      <c r="I266" s="1070"/>
      <c r="J266" s="1070"/>
      <c r="K266" s="1070"/>
      <c r="L266" s="1070"/>
    </row>
    <row r="267" spans="1:12" ht="16.5" hidden="1" thickBot="1">
      <c r="A267" s="1070"/>
      <c r="B267" s="1094" t="s">
        <v>673</v>
      </c>
      <c r="C267" s="1096"/>
      <c r="D267" s="1093"/>
      <c r="E267" s="1093"/>
      <c r="F267" s="1093"/>
      <c r="G267" s="1070"/>
      <c r="H267" s="1070"/>
      <c r="I267" s="1070"/>
      <c r="J267" s="1070"/>
      <c r="K267" s="1070"/>
      <c r="L267" s="1070"/>
    </row>
    <row r="268" spans="1:12" ht="16.5" hidden="1" thickBot="1">
      <c r="A268" s="1070"/>
      <c r="B268" s="1094" t="s">
        <v>631</v>
      </c>
      <c r="C268" s="1096"/>
      <c r="D268" s="1093"/>
      <c r="E268" s="1093"/>
      <c r="F268" s="1093"/>
      <c r="G268" s="1070"/>
      <c r="H268" s="1070"/>
      <c r="I268" s="1070"/>
      <c r="J268" s="1070"/>
      <c r="K268" s="1070"/>
      <c r="L268" s="1070"/>
    </row>
    <row r="269" spans="1:12" ht="16.5" hidden="1" thickBot="1">
      <c r="A269" s="1070"/>
      <c r="B269" s="1094" t="s">
        <v>632</v>
      </c>
      <c r="C269" s="1096"/>
      <c r="D269" s="1093"/>
      <c r="E269" s="1093"/>
      <c r="F269" s="1093"/>
      <c r="G269" s="1070"/>
      <c r="H269" s="1070"/>
      <c r="I269" s="1070"/>
      <c r="J269" s="1070"/>
      <c r="K269" s="1070"/>
      <c r="L269" s="1070"/>
    </row>
    <row r="270" spans="1:12" ht="16.5" hidden="1" thickBot="1">
      <c r="A270" s="1070"/>
      <c r="B270" s="1112" t="s">
        <v>616</v>
      </c>
      <c r="C270" s="1096">
        <f>C260+C265</f>
        <v>0</v>
      </c>
      <c r="D270" s="1096">
        <f t="shared" ref="D270:F270" si="41">D260+D265</f>
        <v>0</v>
      </c>
      <c r="E270" s="1096">
        <f t="shared" si="41"/>
        <v>0</v>
      </c>
      <c r="F270" s="1096">
        <f t="shared" si="41"/>
        <v>0</v>
      </c>
      <c r="G270" s="1070"/>
      <c r="H270" s="1070"/>
      <c r="I270" s="1070"/>
      <c r="J270" s="1070"/>
      <c r="K270" s="1070"/>
      <c r="L270" s="1070"/>
    </row>
    <row r="271" spans="1:12" ht="48" hidden="1" thickBot="1">
      <c r="A271" s="1070"/>
      <c r="B271" s="1109" t="s">
        <v>655</v>
      </c>
      <c r="C271" s="1109"/>
      <c r="D271" s="1113" t="s">
        <v>624</v>
      </c>
      <c r="E271" s="3217"/>
      <c r="F271" s="3218"/>
      <c r="G271" s="1070"/>
      <c r="H271" s="1070"/>
      <c r="I271" s="1070"/>
      <c r="J271" s="1070"/>
      <c r="K271" s="1070"/>
      <c r="L271" s="1070"/>
    </row>
    <row r="272" spans="1:12" ht="16.5" hidden="1" thickBot="1">
      <c r="A272" s="1070"/>
      <c r="B272" s="1077" t="s">
        <v>599</v>
      </c>
      <c r="C272" s="3174"/>
      <c r="D272" s="3175"/>
      <c r="E272" s="3175"/>
      <c r="F272" s="3176"/>
      <c r="G272" s="1070"/>
      <c r="H272" s="1070"/>
      <c r="I272" s="1070"/>
      <c r="J272" s="1070"/>
      <c r="K272" s="1070"/>
      <c r="L272" s="1070"/>
    </row>
    <row r="273" spans="1:12" ht="16.5" hidden="1" thickBot="1">
      <c r="A273" s="1070"/>
      <c r="B273" s="1077" t="s">
        <v>21</v>
      </c>
      <c r="C273" s="3197"/>
      <c r="D273" s="3198"/>
      <c r="E273" s="3198"/>
      <c r="F273" s="3199"/>
      <c r="G273" s="1070"/>
      <c r="H273" s="1070"/>
      <c r="I273" s="1070"/>
      <c r="J273" s="1070"/>
      <c r="K273" s="1070"/>
      <c r="L273" s="1070"/>
    </row>
    <row r="274" spans="1:12" ht="15.75" hidden="1">
      <c r="A274" s="1070"/>
      <c r="B274" s="3186"/>
      <c r="C274" s="1087">
        <v>2021</v>
      </c>
      <c r="D274" s="1087">
        <v>2022</v>
      </c>
      <c r="E274" s="1087">
        <v>2023</v>
      </c>
      <c r="F274" s="1087">
        <v>2024</v>
      </c>
      <c r="G274" s="1070"/>
      <c r="H274" s="1070"/>
      <c r="I274" s="1070"/>
      <c r="J274" s="1070"/>
      <c r="K274" s="1070"/>
      <c r="L274" s="1070"/>
    </row>
    <row r="275" spans="1:12" ht="16.5" hidden="1" thickBot="1">
      <c r="A275" s="1070"/>
      <c r="B275" s="3187"/>
      <c r="C275" s="1088" t="s">
        <v>22</v>
      </c>
      <c r="D275" s="1088" t="s">
        <v>23</v>
      </c>
      <c r="E275" s="1088" t="s">
        <v>23</v>
      </c>
      <c r="F275" s="1088" t="s">
        <v>23</v>
      </c>
      <c r="G275" s="1070"/>
      <c r="H275" s="1070"/>
      <c r="I275" s="1070"/>
      <c r="J275" s="1070"/>
      <c r="K275" s="1070"/>
      <c r="L275" s="1070"/>
    </row>
    <row r="276" spans="1:12" ht="16.5" hidden="1" thickBot="1">
      <c r="A276" s="1070"/>
      <c r="B276" s="1077" t="s">
        <v>33</v>
      </c>
      <c r="C276" s="1077"/>
      <c r="D276" s="1077"/>
      <c r="E276" s="1077"/>
      <c r="F276" s="1077"/>
      <c r="G276" s="1070"/>
      <c r="H276" s="1070"/>
      <c r="I276" s="1070"/>
      <c r="J276" s="1070"/>
      <c r="K276" s="1070"/>
      <c r="L276" s="1070"/>
    </row>
    <row r="277" spans="1:12" ht="16.5" hidden="1" thickBot="1">
      <c r="A277" s="1070"/>
      <c r="B277" s="1077" t="s">
        <v>602</v>
      </c>
      <c r="C277" s="1089"/>
      <c r="D277" s="1089"/>
      <c r="E277" s="1089"/>
      <c r="F277" s="1089"/>
      <c r="G277" s="1070"/>
      <c r="H277" s="1070"/>
      <c r="I277" s="1070"/>
      <c r="J277" s="1070"/>
      <c r="K277" s="1070"/>
      <c r="L277" s="1070"/>
    </row>
    <row r="278" spans="1:12" ht="16.5" hidden="1" thickBot="1">
      <c r="A278" s="1070"/>
      <c r="B278" s="1077" t="s">
        <v>603</v>
      </c>
      <c r="C278" s="1089" t="e">
        <f>C277/C276</f>
        <v>#DIV/0!</v>
      </c>
      <c r="D278" s="1089" t="e">
        <f t="shared" ref="D278:F278" si="42">D277/D276</f>
        <v>#DIV/0!</v>
      </c>
      <c r="E278" s="1089" t="e">
        <f t="shared" si="42"/>
        <v>#DIV/0!</v>
      </c>
      <c r="F278" s="1089" t="e">
        <f t="shared" si="42"/>
        <v>#DIV/0!</v>
      </c>
      <c r="G278" s="1070"/>
      <c r="H278" s="1070"/>
      <c r="I278" s="1070"/>
      <c r="J278" s="1070"/>
      <c r="K278" s="1070"/>
      <c r="L278" s="1070"/>
    </row>
    <row r="279" spans="1:12" ht="16.5" hidden="1" thickBot="1">
      <c r="A279" s="1070"/>
      <c r="B279" s="1077" t="s">
        <v>604</v>
      </c>
      <c r="C279" s="1075" t="s">
        <v>627</v>
      </c>
      <c r="D279" s="1090" t="e">
        <f>D276/C276-1</f>
        <v>#DIV/0!</v>
      </c>
      <c r="E279" s="1090" t="e">
        <f t="shared" ref="E279:F281" si="43">E276/D276-1</f>
        <v>#DIV/0!</v>
      </c>
      <c r="F279" s="1090" t="e">
        <f t="shared" si="43"/>
        <v>#DIV/0!</v>
      </c>
      <c r="G279" s="1070"/>
      <c r="H279" s="1091"/>
      <c r="I279" s="1091"/>
      <c r="J279" s="1091"/>
      <c r="K279" s="1091"/>
      <c r="L279" s="1091"/>
    </row>
    <row r="280" spans="1:12" ht="16.5" hidden="1" thickBot="1">
      <c r="A280" s="1070"/>
      <c r="B280" s="1077" t="s">
        <v>605</v>
      </c>
      <c r="C280" s="1075" t="s">
        <v>627</v>
      </c>
      <c r="D280" s="1090" t="e">
        <f>D277/C277-1</f>
        <v>#DIV/0!</v>
      </c>
      <c r="E280" s="1090" t="e">
        <f t="shared" si="43"/>
        <v>#DIV/0!</v>
      </c>
      <c r="F280" s="1090" t="e">
        <f t="shared" si="43"/>
        <v>#DIV/0!</v>
      </c>
      <c r="G280" s="1070"/>
      <c r="H280" s="1070"/>
      <c r="I280" s="1070"/>
      <c r="J280" s="1070"/>
      <c r="K280" s="1070"/>
      <c r="L280" s="1070"/>
    </row>
    <row r="281" spans="1:12" ht="16.5" hidden="1" thickBot="1">
      <c r="A281" s="1070"/>
      <c r="B281" s="1077" t="s">
        <v>47</v>
      </c>
      <c r="C281" s="1075" t="s">
        <v>627</v>
      </c>
      <c r="D281" s="1090" t="e">
        <f>D278/C278-1</f>
        <v>#DIV/0!</v>
      </c>
      <c r="E281" s="1090" t="e">
        <f t="shared" si="43"/>
        <v>#DIV/0!</v>
      </c>
      <c r="F281" s="1090" t="e">
        <f t="shared" si="43"/>
        <v>#DIV/0!</v>
      </c>
      <c r="G281" s="1070"/>
      <c r="H281" s="1070"/>
      <c r="I281" s="1070"/>
      <c r="J281" s="1070"/>
      <c r="K281" s="1070"/>
      <c r="L281" s="1070"/>
    </row>
    <row r="282" spans="1:12" ht="16.5" hidden="1" thickBot="1">
      <c r="A282" s="1070"/>
      <c r="B282" s="3193" t="s">
        <v>698</v>
      </c>
      <c r="C282" s="3194"/>
      <c r="D282" s="3194"/>
      <c r="E282" s="3194"/>
      <c r="F282" s="3195"/>
      <c r="G282" s="1070"/>
      <c r="H282" s="1070"/>
      <c r="I282" s="1070"/>
      <c r="J282" s="1070"/>
      <c r="K282" s="1070"/>
      <c r="L282" s="1070"/>
    </row>
    <row r="283" spans="1:12" ht="15.75" hidden="1">
      <c r="A283" s="1070"/>
      <c r="B283" s="3186"/>
      <c r="C283" s="1087">
        <v>2021</v>
      </c>
      <c r="D283" s="1087">
        <v>2022</v>
      </c>
      <c r="E283" s="1087">
        <v>2023</v>
      </c>
      <c r="F283" s="1087">
        <v>2024</v>
      </c>
      <c r="G283" s="1070"/>
      <c r="H283" s="1070"/>
      <c r="I283" s="1070"/>
      <c r="J283" s="1070"/>
      <c r="K283" s="1070"/>
      <c r="L283" s="1070"/>
    </row>
    <row r="284" spans="1:12" ht="16.5" hidden="1" thickBot="1">
      <c r="A284" s="1070"/>
      <c r="B284" s="3187"/>
      <c r="C284" s="1088" t="s">
        <v>22</v>
      </c>
      <c r="D284" s="1088" t="s">
        <v>23</v>
      </c>
      <c r="E284" s="1088" t="s">
        <v>23</v>
      </c>
      <c r="F284" s="1088" t="s">
        <v>23</v>
      </c>
      <c r="G284" s="1070"/>
      <c r="H284" s="1070"/>
      <c r="I284" s="1070"/>
      <c r="J284" s="1070"/>
      <c r="K284" s="1070"/>
      <c r="L284" s="1070"/>
    </row>
    <row r="285" spans="1:12" ht="16.5" hidden="1" thickBot="1">
      <c r="A285" s="1070"/>
      <c r="B285" s="1092" t="s">
        <v>629</v>
      </c>
      <c r="C285" s="1093">
        <f>C286+C287+C288+C289</f>
        <v>0</v>
      </c>
      <c r="D285" s="1093">
        <f t="shared" ref="D285:F285" si="44">D286+D287+D288+D289</f>
        <v>0</v>
      </c>
      <c r="E285" s="1093">
        <f t="shared" si="44"/>
        <v>0</v>
      </c>
      <c r="F285" s="1093">
        <f t="shared" si="44"/>
        <v>0</v>
      </c>
      <c r="G285" s="1070"/>
      <c r="H285" s="1070"/>
      <c r="I285" s="1070"/>
      <c r="J285" s="1070"/>
      <c r="K285" s="1070"/>
      <c r="L285" s="1070"/>
    </row>
    <row r="286" spans="1:12" ht="16.5" hidden="1" thickBot="1">
      <c r="A286" s="1070"/>
      <c r="B286" s="1094" t="s">
        <v>608</v>
      </c>
      <c r="C286" s="1093"/>
      <c r="D286" s="1093"/>
      <c r="E286" s="1093"/>
      <c r="F286" s="1093"/>
      <c r="G286" s="1070"/>
      <c r="H286" s="1070"/>
      <c r="I286" s="1070"/>
      <c r="J286" s="1070"/>
      <c r="K286" s="1070"/>
      <c r="L286" s="1070"/>
    </row>
    <row r="287" spans="1:12" ht="16.5" hidden="1" thickBot="1">
      <c r="A287" s="1070"/>
      <c r="B287" s="1094" t="s">
        <v>673</v>
      </c>
      <c r="C287" s="1093"/>
      <c r="D287" s="1093"/>
      <c r="E287" s="1093"/>
      <c r="F287" s="1093"/>
      <c r="G287" s="1070"/>
      <c r="H287" s="1070"/>
      <c r="I287" s="1070"/>
      <c r="J287" s="1070"/>
      <c r="K287" s="1070"/>
      <c r="L287" s="1070"/>
    </row>
    <row r="288" spans="1:12" ht="16.5" hidden="1" thickBot="1">
      <c r="A288" s="1070"/>
      <c r="B288" s="1094" t="s">
        <v>631</v>
      </c>
      <c r="C288" s="1093"/>
      <c r="D288" s="1093"/>
      <c r="E288" s="1093"/>
      <c r="F288" s="1093"/>
      <c r="G288" s="1070"/>
      <c r="H288" s="1070"/>
      <c r="I288" s="1070"/>
      <c r="J288" s="1070"/>
      <c r="K288" s="1070"/>
      <c r="L288" s="1070"/>
    </row>
    <row r="289" spans="1:12" ht="16.5" hidden="1" thickBot="1">
      <c r="A289" s="1070"/>
      <c r="B289" s="1094" t="s">
        <v>632</v>
      </c>
      <c r="C289" s="1093"/>
      <c r="D289" s="1093"/>
      <c r="E289" s="1093"/>
      <c r="F289" s="1093"/>
      <c r="G289" s="1070"/>
      <c r="H289" s="1070"/>
      <c r="I289" s="1070"/>
      <c r="J289" s="1070"/>
      <c r="K289" s="1070"/>
      <c r="L289" s="1070"/>
    </row>
    <row r="290" spans="1:12" ht="16.5" hidden="1" thickBot="1">
      <c r="A290" s="1070"/>
      <c r="B290" s="1092" t="s">
        <v>633</v>
      </c>
      <c r="C290" s="1096">
        <f>C291+C292+C293+C294</f>
        <v>0</v>
      </c>
      <c r="D290" s="1096">
        <f t="shared" ref="D290:F290" si="45">D291+D292+D293+D294</f>
        <v>0</v>
      </c>
      <c r="E290" s="1096">
        <f t="shared" si="45"/>
        <v>0</v>
      </c>
      <c r="F290" s="1096">
        <f t="shared" si="45"/>
        <v>0</v>
      </c>
      <c r="G290" s="1070"/>
      <c r="H290" s="1070"/>
      <c r="I290" s="1070"/>
      <c r="J290" s="1070"/>
      <c r="K290" s="1070"/>
      <c r="L290" s="1070"/>
    </row>
    <row r="291" spans="1:12" ht="16.5" hidden="1" thickBot="1">
      <c r="A291" s="1070"/>
      <c r="B291" s="1094" t="s">
        <v>608</v>
      </c>
      <c r="C291" s="1096"/>
      <c r="D291" s="1093"/>
      <c r="E291" s="1093"/>
      <c r="F291" s="1093"/>
      <c r="G291" s="1070"/>
      <c r="H291" s="1070"/>
      <c r="I291" s="1070"/>
      <c r="J291" s="1070"/>
      <c r="K291" s="1070"/>
      <c r="L291" s="1070"/>
    </row>
    <row r="292" spans="1:12" ht="16.5" hidden="1" thickBot="1">
      <c r="A292" s="1070"/>
      <c r="B292" s="1094" t="s">
        <v>673</v>
      </c>
      <c r="C292" s="1096"/>
      <c r="D292" s="1093"/>
      <c r="E292" s="1093"/>
      <c r="F292" s="1093"/>
      <c r="G292" s="1070"/>
      <c r="H292" s="1070"/>
      <c r="I292" s="1070"/>
      <c r="J292" s="1070"/>
      <c r="K292" s="1070"/>
      <c r="L292" s="1070"/>
    </row>
    <row r="293" spans="1:12" ht="16.5" hidden="1" thickBot="1">
      <c r="A293" s="1070"/>
      <c r="B293" s="1094" t="s">
        <v>631</v>
      </c>
      <c r="C293" s="1096"/>
      <c r="D293" s="1093"/>
      <c r="E293" s="1093"/>
      <c r="F293" s="1093"/>
      <c r="G293" s="1070"/>
      <c r="H293" s="1070"/>
      <c r="I293" s="1070"/>
      <c r="J293" s="1070"/>
      <c r="K293" s="1070"/>
      <c r="L293" s="1070"/>
    </row>
    <row r="294" spans="1:12" ht="16.5" hidden="1" thickBot="1">
      <c r="A294" s="1070"/>
      <c r="B294" s="1094" t="s">
        <v>632</v>
      </c>
      <c r="C294" s="1096"/>
      <c r="D294" s="1093"/>
      <c r="E294" s="1093"/>
      <c r="F294" s="1093"/>
      <c r="G294" s="1070"/>
      <c r="H294" s="1070"/>
      <c r="I294" s="1070"/>
      <c r="J294" s="1070"/>
      <c r="K294" s="1070"/>
      <c r="L294" s="1070"/>
    </row>
    <row r="295" spans="1:12" ht="16.5" hidden="1" thickBot="1">
      <c r="A295" s="1070"/>
      <c r="B295" s="1112" t="s">
        <v>699</v>
      </c>
      <c r="C295" s="1096">
        <f>C285+C290</f>
        <v>0</v>
      </c>
      <c r="D295" s="1096">
        <f t="shared" ref="D295:F295" si="46">D285+D290</f>
        <v>0</v>
      </c>
      <c r="E295" s="1096">
        <f t="shared" si="46"/>
        <v>0</v>
      </c>
      <c r="F295" s="1096">
        <f t="shared" si="46"/>
        <v>0</v>
      </c>
      <c r="G295" s="1070"/>
      <c r="H295" s="1070"/>
      <c r="I295" s="1070"/>
      <c r="J295" s="1070"/>
      <c r="K295" s="1070"/>
      <c r="L295" s="1070"/>
    </row>
    <row r="296" spans="1:12" ht="48" hidden="1" thickBot="1">
      <c r="A296" s="1070"/>
      <c r="B296" s="1109" t="s">
        <v>700</v>
      </c>
      <c r="C296" s="1115"/>
      <c r="D296" s="1116" t="s">
        <v>624</v>
      </c>
      <c r="E296" s="1117"/>
      <c r="F296" s="1118"/>
      <c r="G296" s="1070"/>
      <c r="H296" s="1070"/>
      <c r="I296" s="1070"/>
      <c r="J296" s="1070"/>
      <c r="K296" s="1070"/>
      <c r="L296" s="1070"/>
    </row>
    <row r="297" spans="1:12" ht="16.5" hidden="1" thickBot="1">
      <c r="A297" s="1070"/>
      <c r="B297" s="1077" t="s">
        <v>599</v>
      </c>
      <c r="C297" s="3174"/>
      <c r="D297" s="3175"/>
      <c r="E297" s="3175"/>
      <c r="F297" s="3176"/>
      <c r="G297" s="1070"/>
      <c r="H297" s="1070"/>
      <c r="I297" s="1070"/>
      <c r="J297" s="1070"/>
      <c r="K297" s="1070"/>
      <c r="L297" s="1070"/>
    </row>
    <row r="298" spans="1:12" ht="16.5" hidden="1" thickBot="1">
      <c r="A298" s="1070"/>
      <c r="B298" s="1077" t="s">
        <v>21</v>
      </c>
      <c r="C298" s="3197"/>
      <c r="D298" s="3198"/>
      <c r="E298" s="3198"/>
      <c r="F298" s="3199"/>
      <c r="G298" s="1070"/>
      <c r="H298" s="1070"/>
      <c r="I298" s="1070"/>
      <c r="J298" s="1070"/>
      <c r="K298" s="1070"/>
      <c r="L298" s="1070"/>
    </row>
    <row r="299" spans="1:12" ht="15.75" hidden="1">
      <c r="A299" s="1070"/>
      <c r="B299" s="3186"/>
      <c r="C299" s="1087">
        <v>2021</v>
      </c>
      <c r="D299" s="1087">
        <v>2022</v>
      </c>
      <c r="E299" s="1087">
        <v>2023</v>
      </c>
      <c r="F299" s="1087">
        <v>2024</v>
      </c>
      <c r="G299" s="1070"/>
      <c r="H299" s="1070"/>
      <c r="I299" s="1070"/>
      <c r="J299" s="1070"/>
      <c r="K299" s="1070"/>
      <c r="L299" s="1070"/>
    </row>
    <row r="300" spans="1:12" ht="16.5" hidden="1" thickBot="1">
      <c r="A300" s="1070"/>
      <c r="B300" s="3187"/>
      <c r="C300" s="1088" t="s">
        <v>22</v>
      </c>
      <c r="D300" s="1088" t="s">
        <v>23</v>
      </c>
      <c r="E300" s="1088" t="s">
        <v>23</v>
      </c>
      <c r="F300" s="1088" t="s">
        <v>23</v>
      </c>
      <c r="G300" s="1070"/>
      <c r="H300" s="1070"/>
      <c r="I300" s="1070"/>
      <c r="J300" s="1070"/>
      <c r="K300" s="1070"/>
      <c r="L300" s="1070"/>
    </row>
    <row r="301" spans="1:12" ht="16.5" hidden="1" thickBot="1">
      <c r="A301" s="1070"/>
      <c r="B301" s="1077" t="s">
        <v>33</v>
      </c>
      <c r="C301" s="1077"/>
      <c r="D301" s="1077"/>
      <c r="E301" s="1077"/>
      <c r="F301" s="1077"/>
      <c r="G301" s="1070"/>
      <c r="H301" s="1070"/>
      <c r="I301" s="1070"/>
      <c r="J301" s="1070"/>
      <c r="K301" s="1070"/>
      <c r="L301" s="1070"/>
    </row>
    <row r="302" spans="1:12" ht="16.5" hidden="1" thickBot="1">
      <c r="A302" s="1070"/>
      <c r="B302" s="1077" t="s">
        <v>602</v>
      </c>
      <c r="C302" s="1089">
        <f>C320</f>
        <v>0</v>
      </c>
      <c r="D302" s="1089">
        <f t="shared" ref="D302:F302" si="47">D320</f>
        <v>0</v>
      </c>
      <c r="E302" s="1089">
        <f t="shared" si="47"/>
        <v>0</v>
      </c>
      <c r="F302" s="1089">
        <f t="shared" si="47"/>
        <v>0</v>
      </c>
      <c r="G302" s="1070"/>
      <c r="H302" s="1070"/>
      <c r="I302" s="1070"/>
      <c r="J302" s="1070"/>
      <c r="K302" s="1070"/>
      <c r="L302" s="1070"/>
    </row>
    <row r="303" spans="1:12" ht="16.5" hidden="1" thickBot="1">
      <c r="A303" s="1070"/>
      <c r="B303" s="1077" t="s">
        <v>603</v>
      </c>
      <c r="C303" s="1089" t="e">
        <f>C302/C301</f>
        <v>#DIV/0!</v>
      </c>
      <c r="D303" s="1089" t="e">
        <f t="shared" ref="D303:F303" si="48">D302/D301</f>
        <v>#DIV/0!</v>
      </c>
      <c r="E303" s="1089" t="e">
        <f t="shared" si="48"/>
        <v>#DIV/0!</v>
      </c>
      <c r="F303" s="1089" t="e">
        <f t="shared" si="48"/>
        <v>#DIV/0!</v>
      </c>
      <c r="G303" s="1070"/>
      <c r="H303" s="1070"/>
      <c r="I303" s="1070"/>
      <c r="J303" s="1070"/>
      <c r="K303" s="1070"/>
      <c r="L303" s="1070"/>
    </row>
    <row r="304" spans="1:12" ht="16.5" hidden="1" thickBot="1">
      <c r="A304" s="1070"/>
      <c r="B304" s="1077" t="s">
        <v>604</v>
      </c>
      <c r="C304" s="1075" t="s">
        <v>627</v>
      </c>
      <c r="D304" s="1090" t="e">
        <f>D301/C301-1</f>
        <v>#DIV/0!</v>
      </c>
      <c r="E304" s="1090" t="e">
        <f t="shared" ref="E304:F306" si="49">E301/D301-1</f>
        <v>#DIV/0!</v>
      </c>
      <c r="F304" s="1090" t="e">
        <f t="shared" si="49"/>
        <v>#DIV/0!</v>
      </c>
      <c r="G304" s="1070"/>
      <c r="H304" s="1091"/>
      <c r="I304" s="1091"/>
      <c r="J304" s="1091"/>
      <c r="K304" s="1091"/>
      <c r="L304" s="1091"/>
    </row>
    <row r="305" spans="1:12" ht="16.5" hidden="1" thickBot="1">
      <c r="A305" s="1070"/>
      <c r="B305" s="1077" t="s">
        <v>605</v>
      </c>
      <c r="C305" s="1075" t="s">
        <v>627</v>
      </c>
      <c r="D305" s="1090" t="e">
        <f>D302/C302-1</f>
        <v>#DIV/0!</v>
      </c>
      <c r="E305" s="1090" t="e">
        <f t="shared" si="49"/>
        <v>#DIV/0!</v>
      </c>
      <c r="F305" s="1090" t="e">
        <f t="shared" si="49"/>
        <v>#DIV/0!</v>
      </c>
      <c r="G305" s="1070"/>
      <c r="H305" s="1070"/>
      <c r="I305" s="1070"/>
      <c r="J305" s="1070"/>
      <c r="K305" s="1070"/>
      <c r="L305" s="1070"/>
    </row>
    <row r="306" spans="1:12" ht="16.5" hidden="1" thickBot="1">
      <c r="A306" s="1070"/>
      <c r="B306" s="1077" t="s">
        <v>47</v>
      </c>
      <c r="C306" s="1075" t="s">
        <v>627</v>
      </c>
      <c r="D306" s="1090" t="e">
        <f>D303/C303-1</f>
        <v>#DIV/0!</v>
      </c>
      <c r="E306" s="1090" t="e">
        <f t="shared" si="49"/>
        <v>#DIV/0!</v>
      </c>
      <c r="F306" s="1090" t="e">
        <f t="shared" si="49"/>
        <v>#DIV/0!</v>
      </c>
      <c r="G306" s="1070"/>
      <c r="H306" s="1070"/>
      <c r="I306" s="1070"/>
      <c r="J306" s="1070"/>
      <c r="K306" s="1070"/>
      <c r="L306" s="1070"/>
    </row>
    <row r="307" spans="1:12" ht="16.5" hidden="1" thickBot="1">
      <c r="A307" s="1070"/>
      <c r="B307" s="3193" t="s">
        <v>1293</v>
      </c>
      <c r="C307" s="3194"/>
      <c r="D307" s="3194"/>
      <c r="E307" s="3194"/>
      <c r="F307" s="3195"/>
      <c r="G307" s="1070"/>
      <c r="H307" s="1070"/>
      <c r="I307" s="1070"/>
      <c r="J307" s="1070"/>
      <c r="K307" s="1070"/>
      <c r="L307" s="1070"/>
    </row>
    <row r="308" spans="1:12" ht="15.75" hidden="1">
      <c r="A308" s="1070"/>
      <c r="B308" s="3186"/>
      <c r="C308" s="1087">
        <v>2021</v>
      </c>
      <c r="D308" s="1087">
        <v>2022</v>
      </c>
      <c r="E308" s="1087">
        <v>2023</v>
      </c>
      <c r="F308" s="1087">
        <v>2024</v>
      </c>
      <c r="G308" s="1070"/>
      <c r="H308" s="1070"/>
      <c r="I308" s="1070"/>
      <c r="J308" s="1070"/>
      <c r="K308" s="1070"/>
      <c r="L308" s="1070"/>
    </row>
    <row r="309" spans="1:12" ht="16.5" hidden="1" thickBot="1">
      <c r="A309" s="1070"/>
      <c r="B309" s="3187"/>
      <c r="C309" s="1088" t="s">
        <v>22</v>
      </c>
      <c r="D309" s="1088" t="s">
        <v>23</v>
      </c>
      <c r="E309" s="1088" t="s">
        <v>23</v>
      </c>
      <c r="F309" s="1088" t="s">
        <v>23</v>
      </c>
      <c r="G309" s="1070"/>
      <c r="H309" s="1070"/>
      <c r="I309" s="1070"/>
      <c r="J309" s="1070"/>
      <c r="K309" s="1070"/>
      <c r="L309" s="1070"/>
    </row>
    <row r="310" spans="1:12" ht="16.5" hidden="1" thickBot="1">
      <c r="A310" s="1070"/>
      <c r="B310" s="1092" t="s">
        <v>629</v>
      </c>
      <c r="C310" s="1093">
        <f>C311+C312+C313+C314</f>
        <v>0</v>
      </c>
      <c r="D310" s="1093">
        <f t="shared" ref="D310:F310" si="50">D311+D312+D313+D314</f>
        <v>0</v>
      </c>
      <c r="E310" s="1093">
        <f t="shared" si="50"/>
        <v>0</v>
      </c>
      <c r="F310" s="1093">
        <f t="shared" si="50"/>
        <v>0</v>
      </c>
      <c r="G310" s="1070"/>
      <c r="H310" s="1070"/>
      <c r="I310" s="1070"/>
      <c r="J310" s="1070"/>
      <c r="K310" s="1070"/>
      <c r="L310" s="1070"/>
    </row>
    <row r="311" spans="1:12" ht="16.5" hidden="1" thickBot="1">
      <c r="A311" s="1070"/>
      <c r="B311" s="1094" t="s">
        <v>608</v>
      </c>
      <c r="C311" s="1093"/>
      <c r="D311" s="1093"/>
      <c r="E311" s="1093"/>
      <c r="F311" s="1093"/>
      <c r="G311" s="1070"/>
      <c r="H311" s="1070"/>
      <c r="I311" s="1070"/>
      <c r="J311" s="1070"/>
      <c r="K311" s="1070"/>
      <c r="L311" s="1070"/>
    </row>
    <row r="312" spans="1:12" ht="16.5" hidden="1" thickBot="1">
      <c r="A312" s="1070"/>
      <c r="B312" s="1094" t="s">
        <v>673</v>
      </c>
      <c r="C312" s="1093"/>
      <c r="D312" s="1093"/>
      <c r="E312" s="1093"/>
      <c r="F312" s="1093"/>
      <c r="G312" s="1070"/>
      <c r="H312" s="1070"/>
      <c r="I312" s="1070"/>
      <c r="J312" s="1070"/>
      <c r="K312" s="1070"/>
      <c r="L312" s="1070"/>
    </row>
    <row r="313" spans="1:12" ht="16.5" hidden="1" thickBot="1">
      <c r="A313" s="1070"/>
      <c r="B313" s="1094" t="s">
        <v>631</v>
      </c>
      <c r="C313" s="1093"/>
      <c r="D313" s="1093"/>
      <c r="E313" s="1093"/>
      <c r="F313" s="1093"/>
      <c r="G313" s="1070"/>
      <c r="H313" s="1070"/>
      <c r="I313" s="1070"/>
      <c r="J313" s="1070"/>
      <c r="K313" s="1070"/>
      <c r="L313" s="1070"/>
    </row>
    <row r="314" spans="1:12" ht="16.5" hidden="1" thickBot="1">
      <c r="A314" s="1070"/>
      <c r="B314" s="1094" t="s">
        <v>632</v>
      </c>
      <c r="C314" s="1093"/>
      <c r="D314" s="1093"/>
      <c r="E314" s="1093"/>
      <c r="F314" s="1093"/>
      <c r="G314" s="1070"/>
      <c r="H314" s="1070"/>
      <c r="I314" s="1070"/>
      <c r="J314" s="1070"/>
      <c r="K314" s="1070"/>
      <c r="L314" s="1070"/>
    </row>
    <row r="315" spans="1:12" ht="16.5" hidden="1" thickBot="1">
      <c r="A315" s="1070"/>
      <c r="B315" s="1092" t="s">
        <v>633</v>
      </c>
      <c r="C315" s="1096">
        <f>C316+C317+C318+C319</f>
        <v>0</v>
      </c>
      <c r="D315" s="1096">
        <f t="shared" ref="D315:F315" si="51">D316+D317+D318+D319</f>
        <v>0</v>
      </c>
      <c r="E315" s="1096">
        <f t="shared" si="51"/>
        <v>0</v>
      </c>
      <c r="F315" s="1096">
        <f t="shared" si="51"/>
        <v>0</v>
      </c>
      <c r="G315" s="1070"/>
      <c r="H315" s="1070"/>
      <c r="I315" s="1070"/>
      <c r="J315" s="1070"/>
      <c r="K315" s="1070"/>
      <c r="L315" s="1070"/>
    </row>
    <row r="316" spans="1:12" ht="16.5" hidden="1" thickBot="1">
      <c r="A316" s="1070"/>
      <c r="B316" s="1094" t="s">
        <v>608</v>
      </c>
      <c r="C316" s="1096"/>
      <c r="D316" s="1093"/>
      <c r="E316" s="1093"/>
      <c r="F316" s="1093"/>
      <c r="G316" s="1070"/>
      <c r="H316" s="1070"/>
      <c r="I316" s="1070"/>
      <c r="J316" s="1070"/>
      <c r="K316" s="1070"/>
      <c r="L316" s="1070"/>
    </row>
    <row r="317" spans="1:12" ht="16.5" hidden="1" thickBot="1">
      <c r="A317" s="1070"/>
      <c r="B317" s="1094" t="s">
        <v>673</v>
      </c>
      <c r="C317" s="1096"/>
      <c r="D317" s="1093"/>
      <c r="E317" s="1093"/>
      <c r="F317" s="1093"/>
      <c r="G317" s="1070"/>
      <c r="H317" s="1070"/>
      <c r="I317" s="1070"/>
      <c r="J317" s="1070"/>
      <c r="K317" s="1070"/>
      <c r="L317" s="1070"/>
    </row>
    <row r="318" spans="1:12" ht="16.5" hidden="1" thickBot="1">
      <c r="A318" s="1070"/>
      <c r="B318" s="1094" t="s">
        <v>631</v>
      </c>
      <c r="C318" s="1096"/>
      <c r="D318" s="1093"/>
      <c r="E318" s="1093"/>
      <c r="F318" s="1093"/>
      <c r="G318" s="1070"/>
      <c r="H318" s="1070"/>
      <c r="I318" s="1070"/>
      <c r="J318" s="1070"/>
      <c r="K318" s="1070"/>
      <c r="L318" s="1070"/>
    </row>
    <row r="319" spans="1:12" ht="16.5" hidden="1" thickBot="1">
      <c r="A319" s="1070"/>
      <c r="B319" s="1094" t="s">
        <v>632</v>
      </c>
      <c r="C319" s="1096"/>
      <c r="D319" s="1093"/>
      <c r="E319" s="1093"/>
      <c r="F319" s="1093"/>
      <c r="G319" s="1070"/>
      <c r="H319" s="1070"/>
      <c r="I319" s="1070"/>
      <c r="J319" s="1070"/>
      <c r="K319" s="1070"/>
      <c r="L319" s="1070"/>
    </row>
    <row r="320" spans="1:12" ht="16.5" hidden="1" thickBot="1">
      <c r="A320" s="1070"/>
      <c r="B320" s="1099" t="s">
        <v>25</v>
      </c>
      <c r="C320" s="1096">
        <f>C310+C315</f>
        <v>0</v>
      </c>
      <c r="D320" s="1096">
        <f t="shared" ref="D320:F320" si="52">D310+D315</f>
        <v>0</v>
      </c>
      <c r="E320" s="1096">
        <f t="shared" si="52"/>
        <v>0</v>
      </c>
      <c r="F320" s="1096">
        <f t="shared" si="52"/>
        <v>0</v>
      </c>
      <c r="G320" s="1070"/>
      <c r="H320" s="1070"/>
      <c r="I320" s="1070"/>
      <c r="J320" s="1070"/>
      <c r="K320" s="1070"/>
      <c r="L320" s="1070"/>
    </row>
    <row r="321" spans="1:12" ht="16.5" hidden="1" thickBot="1">
      <c r="A321" s="1070"/>
      <c r="B321" s="1119" t="s">
        <v>827</v>
      </c>
      <c r="C321" s="3220"/>
      <c r="D321" s="3217"/>
      <c r="E321" s="3217"/>
      <c r="F321" s="3218"/>
      <c r="G321" s="1070"/>
      <c r="H321" s="1070"/>
      <c r="I321" s="1070"/>
      <c r="J321" s="1070"/>
      <c r="K321" s="1070"/>
      <c r="L321" s="1070"/>
    </row>
    <row r="322" spans="1:12" ht="48" hidden="1" thickBot="1">
      <c r="A322" s="1070"/>
      <c r="B322" s="1109" t="s">
        <v>700</v>
      </c>
      <c r="C322" s="1115"/>
      <c r="D322" s="1116" t="s">
        <v>624</v>
      </c>
      <c r="E322" s="1117"/>
      <c r="F322" s="1118"/>
      <c r="G322" s="1070"/>
      <c r="H322" s="1070"/>
      <c r="I322" s="1070"/>
      <c r="J322" s="1070"/>
      <c r="K322" s="1070"/>
      <c r="L322" s="1070"/>
    </row>
    <row r="323" spans="1:12" ht="16.5" hidden="1" thickBot="1">
      <c r="A323" s="1070"/>
      <c r="B323" s="1077" t="s">
        <v>599</v>
      </c>
      <c r="C323" s="3174"/>
      <c r="D323" s="3175"/>
      <c r="E323" s="3175"/>
      <c r="F323" s="3176"/>
      <c r="G323" s="1070"/>
      <c r="H323" s="1070"/>
      <c r="I323" s="1070"/>
      <c r="J323" s="1070"/>
      <c r="K323" s="1070"/>
      <c r="L323" s="1070"/>
    </row>
    <row r="324" spans="1:12" ht="16.5" hidden="1" thickBot="1">
      <c r="A324" s="1070"/>
      <c r="B324" s="1077" t="s">
        <v>21</v>
      </c>
      <c r="C324" s="3197"/>
      <c r="D324" s="3198"/>
      <c r="E324" s="3198"/>
      <c r="F324" s="3199"/>
      <c r="G324" s="1070"/>
      <c r="H324" s="1070"/>
      <c r="I324" s="1070"/>
      <c r="J324" s="1070"/>
      <c r="K324" s="1070"/>
      <c r="L324" s="1070"/>
    </row>
    <row r="325" spans="1:12" ht="15.75" hidden="1">
      <c r="A325" s="1070"/>
      <c r="B325" s="3186"/>
      <c r="C325" s="1087">
        <v>2021</v>
      </c>
      <c r="D325" s="1087">
        <v>2022</v>
      </c>
      <c r="E325" s="1087">
        <v>2023</v>
      </c>
      <c r="F325" s="1087">
        <v>2024</v>
      </c>
      <c r="G325" s="1070"/>
      <c r="H325" s="1070"/>
      <c r="I325" s="1070"/>
      <c r="J325" s="1070"/>
      <c r="K325" s="1070"/>
      <c r="L325" s="1070"/>
    </row>
    <row r="326" spans="1:12" ht="16.5" hidden="1" thickBot="1">
      <c r="A326" s="1070"/>
      <c r="B326" s="3187"/>
      <c r="C326" s="1088" t="s">
        <v>22</v>
      </c>
      <c r="D326" s="1088" t="s">
        <v>23</v>
      </c>
      <c r="E326" s="1088" t="s">
        <v>23</v>
      </c>
      <c r="F326" s="1088" t="s">
        <v>23</v>
      </c>
      <c r="G326" s="1070"/>
      <c r="H326" s="1070"/>
      <c r="I326" s="1070"/>
      <c r="J326" s="1070"/>
      <c r="K326" s="1070"/>
      <c r="L326" s="1070"/>
    </row>
    <row r="327" spans="1:12" ht="16.5" hidden="1" thickBot="1">
      <c r="A327" s="1070"/>
      <c r="B327" s="1077" t="s">
        <v>33</v>
      </c>
      <c r="C327" s="1077"/>
      <c r="D327" s="1077"/>
      <c r="E327" s="1077"/>
      <c r="F327" s="1077"/>
      <c r="G327" s="1070"/>
      <c r="H327" s="1070"/>
      <c r="I327" s="1070"/>
      <c r="J327" s="1070"/>
      <c r="K327" s="1070"/>
      <c r="L327" s="1070"/>
    </row>
    <row r="328" spans="1:12" ht="16.5" hidden="1" thickBot="1">
      <c r="A328" s="1070"/>
      <c r="B328" s="1077" t="s">
        <v>602</v>
      </c>
      <c r="C328" s="1089">
        <f>C346</f>
        <v>0</v>
      </c>
      <c r="D328" s="1089">
        <f t="shared" ref="D328:F328" si="53">D346</f>
        <v>0</v>
      </c>
      <c r="E328" s="1089">
        <f t="shared" si="53"/>
        <v>0</v>
      </c>
      <c r="F328" s="1089">
        <f t="shared" si="53"/>
        <v>0</v>
      </c>
      <c r="G328" s="1070"/>
      <c r="H328" s="1070"/>
      <c r="I328" s="1070"/>
      <c r="J328" s="1070"/>
      <c r="K328" s="1070"/>
      <c r="L328" s="1070"/>
    </row>
    <row r="329" spans="1:12" ht="16.5" hidden="1" thickBot="1">
      <c r="A329" s="1070"/>
      <c r="B329" s="1077" t="s">
        <v>603</v>
      </c>
      <c r="C329" s="1089" t="e">
        <f>C328/C327</f>
        <v>#DIV/0!</v>
      </c>
      <c r="D329" s="1089" t="e">
        <f t="shared" ref="D329:F329" si="54">D328/D327</f>
        <v>#DIV/0!</v>
      </c>
      <c r="E329" s="1089" t="e">
        <f t="shared" si="54"/>
        <v>#DIV/0!</v>
      </c>
      <c r="F329" s="1089" t="e">
        <f t="shared" si="54"/>
        <v>#DIV/0!</v>
      </c>
      <c r="G329" s="1070"/>
      <c r="H329" s="1070"/>
      <c r="I329" s="1070"/>
      <c r="J329" s="1070"/>
      <c r="K329" s="1070"/>
      <c r="L329" s="1070"/>
    </row>
    <row r="330" spans="1:12" ht="16.5" hidden="1" thickBot="1">
      <c r="A330" s="1070"/>
      <c r="B330" s="1077" t="s">
        <v>604</v>
      </c>
      <c r="C330" s="1075" t="s">
        <v>627</v>
      </c>
      <c r="D330" s="1090" t="e">
        <f>D327/C327-1</f>
        <v>#DIV/0!</v>
      </c>
      <c r="E330" s="1090" t="e">
        <f t="shared" ref="E330:F332" si="55">E327/D327-1</f>
        <v>#DIV/0!</v>
      </c>
      <c r="F330" s="1090" t="e">
        <f t="shared" si="55"/>
        <v>#DIV/0!</v>
      </c>
      <c r="G330" s="1070"/>
      <c r="H330" s="1091"/>
      <c r="I330" s="1091"/>
      <c r="J330" s="1091"/>
      <c r="K330" s="1091"/>
      <c r="L330" s="1091"/>
    </row>
    <row r="331" spans="1:12" ht="16.5" hidden="1" thickBot="1">
      <c r="A331" s="1070"/>
      <c r="B331" s="1077" t="s">
        <v>605</v>
      </c>
      <c r="C331" s="1075" t="s">
        <v>627</v>
      </c>
      <c r="D331" s="1090" t="e">
        <f>D328/C328-1</f>
        <v>#DIV/0!</v>
      </c>
      <c r="E331" s="1090" t="e">
        <f t="shared" si="55"/>
        <v>#DIV/0!</v>
      </c>
      <c r="F331" s="1090" t="e">
        <f t="shared" si="55"/>
        <v>#DIV/0!</v>
      </c>
      <c r="G331" s="1070"/>
      <c r="H331" s="1070"/>
      <c r="I331" s="1070"/>
      <c r="J331" s="1070"/>
      <c r="K331" s="1070"/>
      <c r="L331" s="1070"/>
    </row>
    <row r="332" spans="1:12" ht="16.5" hidden="1" thickBot="1">
      <c r="A332" s="1070"/>
      <c r="B332" s="1077" t="s">
        <v>47</v>
      </c>
      <c r="C332" s="1075" t="s">
        <v>627</v>
      </c>
      <c r="D332" s="1090" t="e">
        <f>D329/C329-1</f>
        <v>#DIV/0!</v>
      </c>
      <c r="E332" s="1090" t="e">
        <f t="shared" si="55"/>
        <v>#DIV/0!</v>
      </c>
      <c r="F332" s="1090" t="e">
        <f t="shared" si="55"/>
        <v>#DIV/0!</v>
      </c>
      <c r="G332" s="1070"/>
      <c r="H332" s="1070"/>
      <c r="I332" s="1070"/>
      <c r="J332" s="1070"/>
      <c r="K332" s="1070"/>
      <c r="L332" s="1070"/>
    </row>
    <row r="333" spans="1:12" ht="16.5" hidden="1" thickBot="1">
      <c r="A333" s="1070"/>
      <c r="B333" s="3193" t="s">
        <v>1292</v>
      </c>
      <c r="C333" s="3194"/>
      <c r="D333" s="3194"/>
      <c r="E333" s="3194"/>
      <c r="F333" s="3195"/>
      <c r="G333" s="1070"/>
      <c r="H333" s="1070"/>
      <c r="I333" s="1070"/>
      <c r="J333" s="1070"/>
      <c r="K333" s="1070"/>
      <c r="L333" s="1070"/>
    </row>
    <row r="334" spans="1:12" ht="15.75" hidden="1">
      <c r="A334" s="1070"/>
      <c r="B334" s="3186"/>
      <c r="C334" s="1087">
        <v>2019</v>
      </c>
      <c r="D334" s="1087">
        <v>2020</v>
      </c>
      <c r="E334" s="1087">
        <v>2021</v>
      </c>
      <c r="F334" s="1087">
        <v>2022</v>
      </c>
      <c r="G334" s="1070"/>
      <c r="H334" s="1070"/>
      <c r="I334" s="1070"/>
      <c r="J334" s="1070"/>
      <c r="K334" s="1070"/>
      <c r="L334" s="1070"/>
    </row>
    <row r="335" spans="1:12" ht="16.5" hidden="1" thickBot="1">
      <c r="A335" s="1070"/>
      <c r="B335" s="3187"/>
      <c r="C335" s="1088" t="s">
        <v>22</v>
      </c>
      <c r="D335" s="1088" t="s">
        <v>23</v>
      </c>
      <c r="E335" s="1088" t="s">
        <v>23</v>
      </c>
      <c r="F335" s="1088" t="s">
        <v>23</v>
      </c>
      <c r="G335" s="1070"/>
      <c r="H335" s="1070"/>
      <c r="I335" s="1070"/>
      <c r="J335" s="1070"/>
      <c r="K335" s="1070"/>
      <c r="L335" s="1070"/>
    </row>
    <row r="336" spans="1:12" ht="16.5" hidden="1" thickBot="1">
      <c r="A336" s="1070"/>
      <c r="B336" s="1092" t="s">
        <v>629</v>
      </c>
      <c r="C336" s="1093">
        <f>C337+C338+C339+C340</f>
        <v>0</v>
      </c>
      <c r="D336" s="1093">
        <f t="shared" ref="D336:F336" si="56">D337+D338+D339+D340</f>
        <v>0</v>
      </c>
      <c r="E336" s="1093">
        <f t="shared" si="56"/>
        <v>0</v>
      </c>
      <c r="F336" s="1093">
        <f t="shared" si="56"/>
        <v>0</v>
      </c>
      <c r="G336" s="1070"/>
      <c r="H336" s="1070"/>
      <c r="I336" s="1070"/>
      <c r="J336" s="1070"/>
      <c r="K336" s="1070"/>
      <c r="L336" s="1070"/>
    </row>
    <row r="337" spans="1:12" ht="16.5" hidden="1" thickBot="1">
      <c r="A337" s="1070"/>
      <c r="B337" s="1094" t="s">
        <v>608</v>
      </c>
      <c r="C337" s="1093"/>
      <c r="D337" s="1093"/>
      <c r="E337" s="1093"/>
      <c r="F337" s="1093"/>
      <c r="G337" s="1070"/>
      <c r="H337" s="1070"/>
      <c r="I337" s="1070"/>
      <c r="J337" s="1070"/>
      <c r="K337" s="1070"/>
      <c r="L337" s="1070"/>
    </row>
    <row r="338" spans="1:12" ht="16.5" hidden="1" thickBot="1">
      <c r="A338" s="1070"/>
      <c r="B338" s="1094" t="s">
        <v>673</v>
      </c>
      <c r="C338" s="1093"/>
      <c r="D338" s="1093"/>
      <c r="E338" s="1093"/>
      <c r="F338" s="1093"/>
      <c r="G338" s="1070"/>
      <c r="H338" s="1070"/>
      <c r="I338" s="1070"/>
      <c r="J338" s="1070"/>
      <c r="K338" s="1070"/>
      <c r="L338" s="1070"/>
    </row>
    <row r="339" spans="1:12" ht="16.5" hidden="1" thickBot="1">
      <c r="A339" s="1070"/>
      <c r="B339" s="1094" t="s">
        <v>631</v>
      </c>
      <c r="C339" s="1093"/>
      <c r="D339" s="1093"/>
      <c r="E339" s="1093"/>
      <c r="F339" s="1093"/>
      <c r="G339" s="1070"/>
      <c r="H339" s="1070"/>
      <c r="I339" s="1070"/>
      <c r="J339" s="1070"/>
      <c r="K339" s="1070"/>
      <c r="L339" s="1070"/>
    </row>
    <row r="340" spans="1:12" ht="16.5" hidden="1" thickBot="1">
      <c r="A340" s="1070"/>
      <c r="B340" s="1094" t="s">
        <v>632</v>
      </c>
      <c r="C340" s="1093"/>
      <c r="D340" s="1093"/>
      <c r="E340" s="1093"/>
      <c r="F340" s="1093"/>
      <c r="G340" s="1070"/>
      <c r="H340" s="1070"/>
      <c r="I340" s="1070"/>
      <c r="J340" s="1070"/>
      <c r="K340" s="1070"/>
      <c r="L340" s="1070"/>
    </row>
    <row r="341" spans="1:12" ht="16.5" hidden="1" thickBot="1">
      <c r="A341" s="1070"/>
      <c r="B341" s="1092" t="s">
        <v>633</v>
      </c>
      <c r="C341" s="1096">
        <f>C342+C343+C344+C345</f>
        <v>0</v>
      </c>
      <c r="D341" s="1096">
        <f t="shared" ref="D341:F341" si="57">D342+D343+D344+D345</f>
        <v>0</v>
      </c>
      <c r="E341" s="1096">
        <f t="shared" si="57"/>
        <v>0</v>
      </c>
      <c r="F341" s="1096">
        <f t="shared" si="57"/>
        <v>0</v>
      </c>
      <c r="G341" s="1070"/>
      <c r="H341" s="1070"/>
      <c r="I341" s="1070"/>
      <c r="J341" s="1070"/>
      <c r="K341" s="1070"/>
      <c r="L341" s="1070"/>
    </row>
    <row r="342" spans="1:12" ht="16.5" hidden="1" thickBot="1">
      <c r="A342" s="1070"/>
      <c r="B342" s="1094" t="s">
        <v>608</v>
      </c>
      <c r="C342" s="1096"/>
      <c r="D342" s="1096"/>
      <c r="E342" s="1096"/>
      <c r="F342" s="1096"/>
      <c r="G342" s="1070"/>
      <c r="H342" s="1070"/>
      <c r="I342" s="1070"/>
      <c r="J342" s="1070"/>
      <c r="K342" s="1070"/>
      <c r="L342" s="1070"/>
    </row>
    <row r="343" spans="1:12" ht="16.5" hidden="1" thickBot="1">
      <c r="A343" s="1070"/>
      <c r="B343" s="1094" t="s">
        <v>673</v>
      </c>
      <c r="C343" s="1096"/>
      <c r="D343" s="1096"/>
      <c r="E343" s="1096"/>
      <c r="F343" s="1096"/>
      <c r="G343" s="1070"/>
      <c r="H343" s="1070"/>
      <c r="I343" s="1070"/>
      <c r="J343" s="1070"/>
      <c r="K343" s="1070"/>
      <c r="L343" s="1070"/>
    </row>
    <row r="344" spans="1:12" ht="16.5" hidden="1" thickBot="1">
      <c r="A344" s="1070"/>
      <c r="B344" s="1094" t="s">
        <v>631</v>
      </c>
      <c r="C344" s="1096"/>
      <c r="D344" s="1096"/>
      <c r="E344" s="1096"/>
      <c r="F344" s="1096"/>
      <c r="G344" s="1070"/>
      <c r="H344" s="1070"/>
      <c r="I344" s="1070"/>
      <c r="J344" s="1070"/>
      <c r="K344" s="1070"/>
      <c r="L344" s="1070"/>
    </row>
    <row r="345" spans="1:12" ht="16.5" hidden="1" thickBot="1">
      <c r="A345" s="1070"/>
      <c r="B345" s="1094" t="s">
        <v>632</v>
      </c>
      <c r="C345" s="1096"/>
      <c r="D345" s="1096"/>
      <c r="E345" s="1096"/>
      <c r="F345" s="1096"/>
      <c r="G345" s="1070"/>
      <c r="H345" s="1070"/>
      <c r="I345" s="1070"/>
      <c r="J345" s="1070"/>
      <c r="K345" s="1070"/>
      <c r="L345" s="1070"/>
    </row>
    <row r="346" spans="1:12" ht="16.5" thickBot="1">
      <c r="A346" s="1070"/>
      <c r="B346" s="1099" t="s">
        <v>727</v>
      </c>
      <c r="C346" s="1096">
        <f>C336+C341</f>
        <v>0</v>
      </c>
      <c r="D346" s="1096">
        <f t="shared" ref="D346:F346" si="58">D336+D341</f>
        <v>0</v>
      </c>
      <c r="E346" s="1096">
        <f t="shared" si="58"/>
        <v>0</v>
      </c>
      <c r="F346" s="1096">
        <f t="shared" si="58"/>
        <v>0</v>
      </c>
      <c r="G346" s="1070"/>
      <c r="H346" s="1070"/>
      <c r="I346" s="1070"/>
      <c r="J346" s="1070"/>
      <c r="K346" s="1070"/>
      <c r="L346" s="1070"/>
    </row>
    <row r="347" spans="1:12" ht="16.5" thickBot="1">
      <c r="A347" s="1070"/>
      <c r="B347" s="1120"/>
      <c r="C347" s="1121"/>
      <c r="D347" s="1121"/>
      <c r="E347" s="1121"/>
      <c r="F347" s="1121"/>
      <c r="G347" s="1070"/>
      <c r="H347" s="1070"/>
      <c r="I347" s="1070"/>
      <c r="J347" s="1070"/>
      <c r="K347" s="1070"/>
      <c r="L347" s="1070"/>
    </row>
    <row r="348" spans="1:12" ht="48" thickBot="1">
      <c r="A348" s="1070"/>
      <c r="B348" s="1079" t="s">
        <v>634</v>
      </c>
      <c r="C348" s="1122">
        <f>+C223+C147+C69+C28+C172+C106+C328+C302+C277+C252+C197</f>
        <v>123892</v>
      </c>
      <c r="D348" s="1122">
        <f>+D223+D147+D69+D28+D172+D106+D328+D302+D277+D252+D197</f>
        <v>156779</v>
      </c>
      <c r="E348" s="1122">
        <f>+E223+E147+E69+E28+E172+E106+E328+E302+E277+E252+E197</f>
        <v>155029</v>
      </c>
      <c r="F348" s="1122">
        <f>+F223+F147+F69+F28+F172+F106+F328+F302+F277+F252+F197</f>
        <v>155029</v>
      </c>
      <c r="G348" s="1070"/>
      <c r="H348" s="1070"/>
      <c r="I348" s="1070"/>
      <c r="J348" s="1070"/>
      <c r="K348" s="1070"/>
      <c r="L348" s="1070"/>
    </row>
    <row r="349" spans="1:12" ht="32.25" thickBot="1">
      <c r="A349" s="1070"/>
      <c r="B349" s="1079" t="s">
        <v>635</v>
      </c>
      <c r="C349" s="1122">
        <f>+C241+C215+C135+C98+C57+C346+C320+C295+C270+C190+C165</f>
        <v>123892</v>
      </c>
      <c r="D349" s="1122">
        <f>+D241+D215+D135+D98+D57+D346+D320+D295+D270+D190+D165</f>
        <v>156779</v>
      </c>
      <c r="E349" s="1122">
        <f>+E241+E215+E135+E98+E57+E346+E320+E295+E270+E190+E165</f>
        <v>155029</v>
      </c>
      <c r="F349" s="1122">
        <f>+F241+F215+F135+F98+F57+F346+F320+F295+F270+F190+F165</f>
        <v>155029</v>
      </c>
      <c r="G349" s="1070"/>
      <c r="H349" s="1070"/>
      <c r="I349" s="1070"/>
      <c r="J349" s="1070"/>
      <c r="K349" s="1070"/>
      <c r="L349" s="1070"/>
    </row>
    <row r="350" spans="1:12" ht="16.5" thickBot="1">
      <c r="A350" s="1070"/>
      <c r="B350" s="1092" t="s">
        <v>607</v>
      </c>
      <c r="C350" s="1123">
        <f>C351+C352</f>
        <v>77012</v>
      </c>
      <c r="D350" s="1123">
        <f t="shared" ref="D350:F350" si="59">D351+D352</f>
        <v>119649</v>
      </c>
      <c r="E350" s="1123">
        <f t="shared" si="59"/>
        <v>119649</v>
      </c>
      <c r="F350" s="1123">
        <f t="shared" si="59"/>
        <v>119649</v>
      </c>
      <c r="G350" s="1070"/>
      <c r="H350" s="1070"/>
      <c r="I350" s="1070"/>
      <c r="J350" s="1070"/>
      <c r="K350" s="1070"/>
      <c r="L350" s="1070"/>
    </row>
    <row r="351" spans="1:12" ht="16.5" thickBot="1">
      <c r="A351" s="1070"/>
      <c r="B351" s="1094" t="s">
        <v>608</v>
      </c>
      <c r="C351" s="1096">
        <f t="shared" ref="C351:F352" si="60">C37+C78+C115</f>
        <v>77012</v>
      </c>
      <c r="D351" s="1096">
        <f t="shared" si="60"/>
        <v>119649</v>
      </c>
      <c r="E351" s="1096">
        <f t="shared" si="60"/>
        <v>119649</v>
      </c>
      <c r="F351" s="1096">
        <f t="shared" si="60"/>
        <v>119649</v>
      </c>
      <c r="G351" s="1070"/>
      <c r="H351" s="1070"/>
      <c r="I351" s="1070"/>
      <c r="J351" s="1070"/>
      <c r="K351" s="1070"/>
      <c r="L351" s="1070"/>
    </row>
    <row r="352" spans="1:12" ht="16.5" thickBot="1">
      <c r="A352" s="1070"/>
      <c r="B352" s="1094" t="s">
        <v>636</v>
      </c>
      <c r="C352" s="1096">
        <f t="shared" si="60"/>
        <v>0</v>
      </c>
      <c r="D352" s="1096">
        <f t="shared" si="60"/>
        <v>0</v>
      </c>
      <c r="E352" s="1096">
        <f t="shared" si="60"/>
        <v>0</v>
      </c>
      <c r="F352" s="1096">
        <f t="shared" si="60"/>
        <v>0</v>
      </c>
      <c r="G352" s="1070"/>
      <c r="H352" s="1070"/>
      <c r="I352" s="1070"/>
      <c r="J352" s="1070"/>
      <c r="K352" s="1070"/>
      <c r="L352" s="1070"/>
    </row>
    <row r="353" spans="1:12" ht="32.25" thickBot="1">
      <c r="A353" s="1070"/>
      <c r="B353" s="1092" t="s">
        <v>610</v>
      </c>
      <c r="C353" s="1123">
        <f>C354+C355</f>
        <v>13130</v>
      </c>
      <c r="D353" s="1123">
        <f t="shared" ref="D353:F353" si="61">D354+D355</f>
        <v>19130</v>
      </c>
      <c r="E353" s="1123">
        <f t="shared" si="61"/>
        <v>19130</v>
      </c>
      <c r="F353" s="1123">
        <f t="shared" si="61"/>
        <v>19130</v>
      </c>
      <c r="G353" s="1070"/>
      <c r="H353" s="1070"/>
      <c r="I353" s="1070"/>
      <c r="J353" s="1070"/>
      <c r="K353" s="1070"/>
      <c r="L353" s="1070"/>
    </row>
    <row r="354" spans="1:12" ht="16.5" thickBot="1">
      <c r="A354" s="1070"/>
      <c r="B354" s="1094" t="s">
        <v>608</v>
      </c>
      <c r="C354" s="1093">
        <f>C40+C81+C118</f>
        <v>13130</v>
      </c>
      <c r="D354" s="1093">
        <f>D40+D81+D118</f>
        <v>19130</v>
      </c>
      <c r="E354" s="1093">
        <f>E40+E81+E118</f>
        <v>19130</v>
      </c>
      <c r="F354" s="1093">
        <f>F40+F81+F118</f>
        <v>19130</v>
      </c>
      <c r="G354" s="1070"/>
      <c r="H354" s="1070"/>
      <c r="I354" s="1070"/>
      <c r="J354" s="1070"/>
      <c r="K354" s="1070"/>
      <c r="L354" s="1070"/>
    </row>
    <row r="355" spans="1:12" ht="16.5" thickBot="1">
      <c r="A355" s="1070"/>
      <c r="B355" s="1094" t="s">
        <v>636</v>
      </c>
      <c r="C355" s="1096">
        <f>C41+C82+C116</f>
        <v>0</v>
      </c>
      <c r="D355" s="1096">
        <f>D41+D82+D116</f>
        <v>0</v>
      </c>
      <c r="E355" s="1096">
        <f>E41+E82+E116</f>
        <v>0</v>
      </c>
      <c r="F355" s="1096">
        <f>F41+F82+F116</f>
        <v>0</v>
      </c>
      <c r="G355" s="1070"/>
      <c r="H355" s="1070"/>
      <c r="I355" s="1070"/>
      <c r="J355" s="1070"/>
      <c r="K355" s="1070"/>
      <c r="L355" s="1070"/>
    </row>
    <row r="356" spans="1:12" ht="16.5" thickBot="1">
      <c r="A356" s="1070"/>
      <c r="B356" s="1092" t="s">
        <v>611</v>
      </c>
      <c r="C356" s="1123">
        <f>C357+C358</f>
        <v>23750</v>
      </c>
      <c r="D356" s="1123">
        <f t="shared" ref="D356:F356" si="62">D357+D358</f>
        <v>17000</v>
      </c>
      <c r="E356" s="1123">
        <f t="shared" si="62"/>
        <v>15250</v>
      </c>
      <c r="F356" s="1123">
        <f t="shared" si="62"/>
        <v>15250</v>
      </c>
      <c r="G356" s="1070"/>
      <c r="H356" s="1070"/>
      <c r="I356" s="1070"/>
      <c r="J356" s="1070"/>
      <c r="K356" s="1070"/>
      <c r="L356" s="1070"/>
    </row>
    <row r="357" spans="1:12" ht="16.5" thickBot="1">
      <c r="A357" s="1070"/>
      <c r="B357" s="1094" t="s">
        <v>608</v>
      </c>
      <c r="C357" s="1096">
        <f t="shared" ref="C357:F358" si="63">C43+C84+C121</f>
        <v>23750</v>
      </c>
      <c r="D357" s="1096">
        <f>D43+D84+D121</f>
        <v>17000</v>
      </c>
      <c r="E357" s="1096">
        <f t="shared" si="63"/>
        <v>15250</v>
      </c>
      <c r="F357" s="1096">
        <f t="shared" si="63"/>
        <v>15250</v>
      </c>
      <c r="G357" s="1070"/>
      <c r="H357" s="1070"/>
      <c r="I357" s="1070"/>
      <c r="J357" s="1070"/>
      <c r="K357" s="1070"/>
      <c r="L357" s="1070"/>
    </row>
    <row r="358" spans="1:12" ht="16.5" thickBot="1">
      <c r="A358" s="1070"/>
      <c r="B358" s="1094" t="s">
        <v>636</v>
      </c>
      <c r="C358" s="1096">
        <f t="shared" si="63"/>
        <v>0</v>
      </c>
      <c r="D358" s="1096">
        <f t="shared" si="63"/>
        <v>0</v>
      </c>
      <c r="E358" s="1096">
        <f t="shared" si="63"/>
        <v>0</v>
      </c>
      <c r="F358" s="1096">
        <f t="shared" si="63"/>
        <v>0</v>
      </c>
      <c r="G358" s="1070"/>
      <c r="H358" s="1070"/>
      <c r="I358" s="1070"/>
      <c r="J358" s="1070"/>
      <c r="K358" s="1070"/>
      <c r="L358" s="1070"/>
    </row>
    <row r="359" spans="1:12" ht="16.5" thickBot="1">
      <c r="A359" s="1070"/>
      <c r="B359" s="1092" t="s">
        <v>612</v>
      </c>
      <c r="C359" s="1123">
        <f>C360+C361</f>
        <v>0</v>
      </c>
      <c r="D359" s="1123">
        <f t="shared" ref="D359:F359" si="64">D360+D361</f>
        <v>0</v>
      </c>
      <c r="E359" s="1123">
        <f t="shared" si="64"/>
        <v>0</v>
      </c>
      <c r="F359" s="1123">
        <f t="shared" si="64"/>
        <v>0</v>
      </c>
      <c r="G359" s="1070"/>
      <c r="H359" s="1070"/>
      <c r="I359" s="1070"/>
      <c r="J359" s="1070"/>
      <c r="K359" s="1070"/>
      <c r="L359" s="1070"/>
    </row>
    <row r="360" spans="1:12" ht="16.5" thickBot="1">
      <c r="A360" s="1070"/>
      <c r="B360" s="1094" t="s">
        <v>608</v>
      </c>
      <c r="C360" s="1093">
        <f t="shared" ref="C360:F361" si="65">C46+C87+C124</f>
        <v>0</v>
      </c>
      <c r="D360" s="1093">
        <f t="shared" si="65"/>
        <v>0</v>
      </c>
      <c r="E360" s="1093">
        <f t="shared" si="65"/>
        <v>0</v>
      </c>
      <c r="F360" s="1093">
        <f t="shared" si="65"/>
        <v>0</v>
      </c>
      <c r="G360" s="1070"/>
      <c r="H360" s="1070"/>
      <c r="I360" s="1070"/>
      <c r="J360" s="1070"/>
      <c r="K360" s="1070"/>
      <c r="L360" s="1070"/>
    </row>
    <row r="361" spans="1:12" ht="16.5" thickBot="1">
      <c r="A361" s="1070"/>
      <c r="B361" s="1094" t="s">
        <v>636</v>
      </c>
      <c r="C361" s="1096">
        <f t="shared" si="65"/>
        <v>0</v>
      </c>
      <c r="D361" s="1096">
        <f t="shared" si="65"/>
        <v>0</v>
      </c>
      <c r="E361" s="1096">
        <f t="shared" si="65"/>
        <v>0</v>
      </c>
      <c r="F361" s="1096">
        <f t="shared" si="65"/>
        <v>0</v>
      </c>
      <c r="G361" s="1070"/>
      <c r="H361" s="1070"/>
      <c r="I361" s="1070"/>
      <c r="J361" s="1070"/>
      <c r="K361" s="1070"/>
      <c r="L361" s="1070"/>
    </row>
    <row r="362" spans="1:12" ht="16.5" thickBot="1">
      <c r="A362" s="1070"/>
      <c r="B362" s="1092" t="s">
        <v>613</v>
      </c>
      <c r="C362" s="1123">
        <f>C363+C364</f>
        <v>0</v>
      </c>
      <c r="D362" s="1123">
        <f t="shared" ref="D362:F362" si="66">D363+D364</f>
        <v>0</v>
      </c>
      <c r="E362" s="1123">
        <f t="shared" si="66"/>
        <v>0</v>
      </c>
      <c r="F362" s="1123">
        <f t="shared" si="66"/>
        <v>0</v>
      </c>
      <c r="G362" s="1070"/>
      <c r="H362" s="1070"/>
      <c r="I362" s="1070"/>
      <c r="J362" s="1070"/>
      <c r="K362" s="1070"/>
      <c r="L362" s="1070"/>
    </row>
    <row r="363" spans="1:12" ht="16.5" thickBot="1">
      <c r="A363" s="1070"/>
      <c r="B363" s="1094" t="s">
        <v>608</v>
      </c>
      <c r="C363" s="1093">
        <f t="shared" ref="C363:F364" si="67">C49+C90+C127</f>
        <v>0</v>
      </c>
      <c r="D363" s="1093">
        <f t="shared" si="67"/>
        <v>0</v>
      </c>
      <c r="E363" s="1093">
        <f t="shared" si="67"/>
        <v>0</v>
      </c>
      <c r="F363" s="1093">
        <f t="shared" si="67"/>
        <v>0</v>
      </c>
      <c r="G363" s="1070"/>
      <c r="H363" s="1070"/>
      <c r="I363" s="1070"/>
      <c r="J363" s="1070"/>
      <c r="K363" s="1070"/>
      <c r="L363" s="1070"/>
    </row>
    <row r="364" spans="1:12" ht="16.5" thickBot="1">
      <c r="A364" s="1070"/>
      <c r="B364" s="1094" t="s">
        <v>636</v>
      </c>
      <c r="C364" s="1096">
        <f t="shared" si="67"/>
        <v>0</v>
      </c>
      <c r="D364" s="1096">
        <f t="shared" si="67"/>
        <v>0</v>
      </c>
      <c r="E364" s="1096">
        <f t="shared" si="67"/>
        <v>0</v>
      </c>
      <c r="F364" s="1096">
        <f t="shared" si="67"/>
        <v>0</v>
      </c>
      <c r="G364" s="1070"/>
      <c r="H364" s="1070"/>
      <c r="I364" s="1070"/>
      <c r="J364" s="1070"/>
      <c r="K364" s="1070"/>
      <c r="L364" s="1070"/>
    </row>
    <row r="365" spans="1:12" ht="16.5" thickBot="1">
      <c r="A365" s="1070"/>
      <c r="B365" s="1092" t="s">
        <v>614</v>
      </c>
      <c r="C365" s="1123">
        <f>C366+C367</f>
        <v>0</v>
      </c>
      <c r="D365" s="1123">
        <f>D366+D367</f>
        <v>0</v>
      </c>
      <c r="E365" s="1123">
        <f t="shared" ref="E365:F365" si="68">E366+E367</f>
        <v>0</v>
      </c>
      <c r="F365" s="1123">
        <f t="shared" si="68"/>
        <v>0</v>
      </c>
      <c r="G365" s="1070"/>
      <c r="H365" s="1070"/>
      <c r="I365" s="1070"/>
      <c r="J365" s="1070"/>
      <c r="K365" s="1070"/>
      <c r="L365" s="1070"/>
    </row>
    <row r="366" spans="1:12" ht="16.5" thickBot="1">
      <c r="A366" s="1070"/>
      <c r="B366" s="1094" t="s">
        <v>608</v>
      </c>
      <c r="C366" s="1093">
        <f t="shared" ref="C366:F367" si="69">C52+C93+C130</f>
        <v>0</v>
      </c>
      <c r="D366" s="1093">
        <f t="shared" si="69"/>
        <v>0</v>
      </c>
      <c r="E366" s="1093">
        <f t="shared" si="69"/>
        <v>0</v>
      </c>
      <c r="F366" s="1093">
        <f t="shared" si="69"/>
        <v>0</v>
      </c>
      <c r="G366" s="1070"/>
      <c r="H366" s="1070"/>
      <c r="I366" s="1070"/>
      <c r="J366" s="1070"/>
      <c r="K366" s="1070"/>
      <c r="L366" s="1070"/>
    </row>
    <row r="367" spans="1:12" ht="16.5" thickBot="1">
      <c r="A367" s="1070"/>
      <c r="B367" s="1094" t="s">
        <v>636</v>
      </c>
      <c r="C367" s="1096">
        <f t="shared" si="69"/>
        <v>0</v>
      </c>
      <c r="D367" s="1096">
        <f t="shared" si="69"/>
        <v>0</v>
      </c>
      <c r="E367" s="1096">
        <f t="shared" si="69"/>
        <v>0</v>
      </c>
      <c r="F367" s="1096">
        <f t="shared" si="69"/>
        <v>0</v>
      </c>
      <c r="G367" s="1070"/>
      <c r="H367" s="1070"/>
      <c r="I367" s="1070"/>
      <c r="J367" s="1070"/>
      <c r="K367" s="1070"/>
      <c r="L367" s="1070"/>
    </row>
    <row r="368" spans="1:12" ht="32.25" thickBot="1">
      <c r="A368" s="1070"/>
      <c r="B368" s="1092" t="s">
        <v>615</v>
      </c>
      <c r="C368" s="1123">
        <f>C95+C54</f>
        <v>0</v>
      </c>
      <c r="D368" s="1123">
        <f>D95+D54</f>
        <v>0</v>
      </c>
      <c r="E368" s="1123">
        <f>E95+E54</f>
        <v>0</v>
      </c>
      <c r="F368" s="1123">
        <f>F95+F54</f>
        <v>0</v>
      </c>
      <c r="G368" s="1070"/>
      <c r="H368" s="1070"/>
      <c r="I368" s="1070"/>
      <c r="J368" s="1070"/>
      <c r="K368" s="1070"/>
      <c r="L368" s="1070"/>
    </row>
    <row r="369" spans="1:12" ht="16.5" thickBot="1">
      <c r="A369" s="1070"/>
      <c r="B369" s="1094" t="s">
        <v>608</v>
      </c>
      <c r="C369" s="1093">
        <f t="shared" ref="C369:F370" si="70">C55+C96+C133</f>
        <v>0</v>
      </c>
      <c r="D369" s="1093">
        <f t="shared" si="70"/>
        <v>0</v>
      </c>
      <c r="E369" s="1093">
        <f t="shared" si="70"/>
        <v>0</v>
      </c>
      <c r="F369" s="1093">
        <f t="shared" si="70"/>
        <v>0</v>
      </c>
      <c r="G369" s="1070"/>
      <c r="H369" s="1070"/>
      <c r="I369" s="1070"/>
      <c r="J369" s="1070"/>
      <c r="K369" s="1070"/>
      <c r="L369" s="1070"/>
    </row>
    <row r="370" spans="1:12" ht="16.5" thickBot="1">
      <c r="A370" s="1070"/>
      <c r="B370" s="1094" t="s">
        <v>636</v>
      </c>
      <c r="C370" s="1096">
        <f t="shared" si="70"/>
        <v>0</v>
      </c>
      <c r="D370" s="1096">
        <f t="shared" si="70"/>
        <v>0</v>
      </c>
      <c r="E370" s="1096">
        <f t="shared" si="70"/>
        <v>0</v>
      </c>
      <c r="F370" s="1096">
        <f t="shared" si="70"/>
        <v>0</v>
      </c>
      <c r="G370" s="1070"/>
      <c r="H370" s="1070"/>
      <c r="I370" s="1070"/>
      <c r="J370" s="1070"/>
      <c r="K370" s="1070"/>
      <c r="L370" s="1070"/>
    </row>
    <row r="371" spans="1:12" ht="16.5" thickBot="1">
      <c r="A371" s="1070"/>
      <c r="B371" s="1092" t="s">
        <v>637</v>
      </c>
      <c r="C371" s="1123">
        <f>C372+C373+C374+C375</f>
        <v>0</v>
      </c>
      <c r="D371" s="1123">
        <f t="shared" ref="D371:F371" si="71">D372+D373+D374+D375</f>
        <v>0</v>
      </c>
      <c r="E371" s="1123">
        <f t="shared" si="71"/>
        <v>0</v>
      </c>
      <c r="F371" s="1123">
        <f t="shared" si="71"/>
        <v>0</v>
      </c>
      <c r="G371" s="1070"/>
      <c r="H371" s="1070"/>
      <c r="I371" s="1070"/>
      <c r="J371" s="1070"/>
      <c r="K371" s="1070"/>
      <c r="L371" s="1070"/>
    </row>
    <row r="372" spans="1:12" ht="16.5" thickBot="1">
      <c r="A372" s="1070"/>
      <c r="B372" s="1094" t="s">
        <v>608</v>
      </c>
      <c r="C372" s="1093">
        <f t="shared" ref="C372:F375" si="72">C156+C181+C206+C232+C261+C286+C311+C337</f>
        <v>0</v>
      </c>
      <c r="D372" s="1093">
        <f t="shared" si="72"/>
        <v>0</v>
      </c>
      <c r="E372" s="1093">
        <f t="shared" si="72"/>
        <v>0</v>
      </c>
      <c r="F372" s="1093">
        <f t="shared" si="72"/>
        <v>0</v>
      </c>
      <c r="G372" s="1070"/>
      <c r="H372" s="1070"/>
      <c r="I372" s="1070"/>
      <c r="J372" s="1070"/>
      <c r="K372" s="1070"/>
      <c r="L372" s="1070"/>
    </row>
    <row r="373" spans="1:12" ht="16.5" thickBot="1">
      <c r="A373" s="1070"/>
      <c r="B373" s="1094" t="s">
        <v>630</v>
      </c>
      <c r="C373" s="1093">
        <f t="shared" si="72"/>
        <v>0</v>
      </c>
      <c r="D373" s="1093">
        <f t="shared" si="72"/>
        <v>0</v>
      </c>
      <c r="E373" s="1093">
        <f t="shared" si="72"/>
        <v>0</v>
      </c>
      <c r="F373" s="1093">
        <f t="shared" si="72"/>
        <v>0</v>
      </c>
      <c r="G373" s="1070"/>
      <c r="H373" s="1070"/>
      <c r="I373" s="1070"/>
      <c r="J373" s="1070"/>
      <c r="K373" s="1070"/>
      <c r="L373" s="1070"/>
    </row>
    <row r="374" spans="1:12" ht="16.5" thickBot="1">
      <c r="A374" s="1070"/>
      <c r="B374" s="1094" t="s">
        <v>631</v>
      </c>
      <c r="C374" s="1093">
        <f t="shared" si="72"/>
        <v>0</v>
      </c>
      <c r="D374" s="1093">
        <f t="shared" si="72"/>
        <v>0</v>
      </c>
      <c r="E374" s="1093">
        <f t="shared" si="72"/>
        <v>0</v>
      </c>
      <c r="F374" s="1093">
        <f t="shared" si="72"/>
        <v>0</v>
      </c>
      <c r="G374" s="1070"/>
      <c r="H374" s="1070"/>
      <c r="I374" s="1070"/>
      <c r="J374" s="1070"/>
      <c r="K374" s="1070"/>
      <c r="L374" s="1070"/>
    </row>
    <row r="375" spans="1:12" ht="16.5" thickBot="1">
      <c r="A375" s="1070"/>
      <c r="B375" s="1094" t="s">
        <v>632</v>
      </c>
      <c r="C375" s="1093">
        <f t="shared" si="72"/>
        <v>0</v>
      </c>
      <c r="D375" s="1093">
        <f t="shared" si="72"/>
        <v>0</v>
      </c>
      <c r="E375" s="1093">
        <f t="shared" si="72"/>
        <v>0</v>
      </c>
      <c r="F375" s="1093">
        <f t="shared" si="72"/>
        <v>0</v>
      </c>
      <c r="G375" s="1070"/>
      <c r="H375" s="1070"/>
      <c r="I375" s="1070"/>
      <c r="J375" s="1070"/>
      <c r="K375" s="1070"/>
      <c r="L375" s="1070"/>
    </row>
    <row r="376" spans="1:12" ht="16.5" thickBot="1">
      <c r="A376" s="1070"/>
      <c r="B376" s="1092" t="s">
        <v>638</v>
      </c>
      <c r="C376" s="1123">
        <f>C377+C378+C379+C380</f>
        <v>10000</v>
      </c>
      <c r="D376" s="1123">
        <f t="shared" ref="D376:F376" si="73">D377+D378+D379+D380</f>
        <v>1000</v>
      </c>
      <c r="E376" s="1123">
        <f t="shared" si="73"/>
        <v>1000</v>
      </c>
      <c r="F376" s="1123">
        <f t="shared" si="73"/>
        <v>1000</v>
      </c>
      <c r="G376" s="1070"/>
      <c r="H376" s="1070"/>
      <c r="I376" s="1070"/>
      <c r="J376" s="1070"/>
      <c r="K376" s="1070"/>
      <c r="L376" s="1070"/>
    </row>
    <row r="377" spans="1:12" ht="16.5" thickBot="1">
      <c r="A377" s="1070"/>
      <c r="B377" s="1094" t="s">
        <v>608</v>
      </c>
      <c r="C377" s="1093">
        <f t="shared" ref="C377:F380" si="74">C161+C186+C211+C237+C266+C291+C316+C342</f>
        <v>10000</v>
      </c>
      <c r="D377" s="1093">
        <f t="shared" si="74"/>
        <v>1000</v>
      </c>
      <c r="E377" s="1093">
        <f t="shared" si="74"/>
        <v>1000</v>
      </c>
      <c r="F377" s="1093">
        <f t="shared" si="74"/>
        <v>1000</v>
      </c>
      <c r="G377" s="1070"/>
      <c r="H377" s="1070"/>
      <c r="I377" s="1070"/>
      <c r="J377" s="1070"/>
      <c r="K377" s="1070"/>
      <c r="L377" s="1070"/>
    </row>
    <row r="378" spans="1:12" ht="16.5" thickBot="1">
      <c r="A378" s="1070"/>
      <c r="B378" s="1094" t="s">
        <v>630</v>
      </c>
      <c r="C378" s="1093">
        <f t="shared" si="74"/>
        <v>0</v>
      </c>
      <c r="D378" s="1093">
        <f t="shared" si="74"/>
        <v>0</v>
      </c>
      <c r="E378" s="1093">
        <f t="shared" si="74"/>
        <v>0</v>
      </c>
      <c r="F378" s="1093">
        <f t="shared" si="74"/>
        <v>0</v>
      </c>
      <c r="G378" s="1070"/>
      <c r="H378" s="1070"/>
      <c r="I378" s="1070"/>
      <c r="J378" s="1070"/>
      <c r="K378" s="1070"/>
      <c r="L378" s="1070"/>
    </row>
    <row r="379" spans="1:12" ht="16.5" thickBot="1">
      <c r="A379" s="1070"/>
      <c r="B379" s="1094" t="s">
        <v>631</v>
      </c>
      <c r="C379" s="1093">
        <f t="shared" si="74"/>
        <v>0</v>
      </c>
      <c r="D379" s="1093">
        <f t="shared" si="74"/>
        <v>0</v>
      </c>
      <c r="E379" s="1093">
        <f t="shared" si="74"/>
        <v>0</v>
      </c>
      <c r="F379" s="1093">
        <f t="shared" si="74"/>
        <v>0</v>
      </c>
      <c r="G379" s="1070"/>
      <c r="H379" s="1070"/>
      <c r="I379" s="1070"/>
      <c r="J379" s="1070"/>
      <c r="K379" s="1070"/>
      <c r="L379" s="1070"/>
    </row>
    <row r="380" spans="1:12" ht="16.5" thickBot="1">
      <c r="A380" s="1070"/>
      <c r="B380" s="1094" t="s">
        <v>632</v>
      </c>
      <c r="C380" s="1093">
        <f t="shared" si="74"/>
        <v>0</v>
      </c>
      <c r="D380" s="1093">
        <f t="shared" si="74"/>
        <v>0</v>
      </c>
      <c r="E380" s="1093">
        <f t="shared" si="74"/>
        <v>0</v>
      </c>
      <c r="F380" s="1093">
        <f t="shared" si="74"/>
        <v>0</v>
      </c>
      <c r="G380" s="1070"/>
      <c r="H380" s="1070"/>
      <c r="I380" s="1070"/>
      <c r="J380" s="1070"/>
      <c r="K380" s="1070"/>
      <c r="L380" s="1070"/>
    </row>
    <row r="381" spans="1:12" ht="16.5" thickBot="1">
      <c r="A381" s="1070"/>
      <c r="B381" s="1100" t="s">
        <v>617</v>
      </c>
      <c r="C381" s="1101">
        <f>IF(C349-C348=0,0,"Error")</f>
        <v>0</v>
      </c>
      <c r="D381" s="1101">
        <f>IF(D349-D348=0,0,"Error")</f>
        <v>0</v>
      </c>
      <c r="E381" s="1101">
        <f>IF(E349-E348=0,0,"Error")</f>
        <v>0</v>
      </c>
      <c r="F381" s="1101">
        <f>IF(F349-F348=0,0,"Error")</f>
        <v>0</v>
      </c>
      <c r="G381" s="1070"/>
      <c r="H381" s="1070"/>
      <c r="I381" s="1070"/>
      <c r="J381" s="1070"/>
      <c r="K381" s="1070"/>
      <c r="L381" s="1070"/>
    </row>
    <row r="382" spans="1:12" ht="15.75">
      <c r="A382" s="1070"/>
      <c r="B382" s="1124"/>
      <c r="C382" s="1125"/>
      <c r="D382" s="1125"/>
      <c r="E382" s="1125"/>
      <c r="F382" s="1125"/>
      <c r="G382" s="1070"/>
      <c r="H382" s="1070"/>
      <c r="I382" s="1070"/>
      <c r="J382" s="1070"/>
      <c r="K382" s="1070"/>
      <c r="L382" s="1070"/>
    </row>
  </sheetData>
  <mergeCells count="91">
    <mergeCell ref="B334:B335"/>
    <mergeCell ref="B308:B309"/>
    <mergeCell ref="C321:F321"/>
    <mergeCell ref="C323:F323"/>
    <mergeCell ref="C324:F324"/>
    <mergeCell ref="B325:B326"/>
    <mergeCell ref="B333:F333"/>
    <mergeCell ref="H245:L247"/>
    <mergeCell ref="C246:F246"/>
    <mergeCell ref="C247:F247"/>
    <mergeCell ref="C248:F248"/>
    <mergeCell ref="B307:F307"/>
    <mergeCell ref="B257:F257"/>
    <mergeCell ref="B258:B259"/>
    <mergeCell ref="E271:F271"/>
    <mergeCell ref="C272:F272"/>
    <mergeCell ref="C273:F273"/>
    <mergeCell ref="B274:B275"/>
    <mergeCell ref="B282:F282"/>
    <mergeCell ref="B283:B284"/>
    <mergeCell ref="C297:F297"/>
    <mergeCell ref="C298:F298"/>
    <mergeCell ref="B299:B300"/>
    <mergeCell ref="B249:B250"/>
    <mergeCell ref="B220:B221"/>
    <mergeCell ref="B228:F228"/>
    <mergeCell ref="B229:B230"/>
    <mergeCell ref="B242:F242"/>
    <mergeCell ref="B243:F243"/>
    <mergeCell ref="C244:F244"/>
    <mergeCell ref="E245:F245"/>
    <mergeCell ref="C219:F219"/>
    <mergeCell ref="C168:F168"/>
    <mergeCell ref="B169:B170"/>
    <mergeCell ref="B177:F177"/>
    <mergeCell ref="B178:B179"/>
    <mergeCell ref="C192:F192"/>
    <mergeCell ref="C193:F193"/>
    <mergeCell ref="B194:B195"/>
    <mergeCell ref="B202:F202"/>
    <mergeCell ref="B203:B204"/>
    <mergeCell ref="C216:F216"/>
    <mergeCell ref="C218:F218"/>
    <mergeCell ref="C167:F167"/>
    <mergeCell ref="B138:F138"/>
    <mergeCell ref="C139:F139"/>
    <mergeCell ref="E140:F140"/>
    <mergeCell ref="H140:L142"/>
    <mergeCell ref="C141:F141"/>
    <mergeCell ref="C142:F142"/>
    <mergeCell ref="C143:F143"/>
    <mergeCell ref="B144:B145"/>
    <mergeCell ref="B152:F152"/>
    <mergeCell ref="B153:B154"/>
    <mergeCell ref="E166:F166"/>
    <mergeCell ref="B137:F137"/>
    <mergeCell ref="C64:F64"/>
    <mergeCell ref="C65:F65"/>
    <mergeCell ref="B66:B67"/>
    <mergeCell ref="B74:F74"/>
    <mergeCell ref="B75:B76"/>
    <mergeCell ref="C100:F100"/>
    <mergeCell ref="C101:F101"/>
    <mergeCell ref="C102:F102"/>
    <mergeCell ref="B103:B104"/>
    <mergeCell ref="B111:F111"/>
    <mergeCell ref="B112:B113"/>
    <mergeCell ref="C63:F63"/>
    <mergeCell ref="B21:F21"/>
    <mergeCell ref="C22:F22"/>
    <mergeCell ref="C23:F23"/>
    <mergeCell ref="C24:F24"/>
    <mergeCell ref="B25:B26"/>
    <mergeCell ref="B33:F33"/>
    <mergeCell ref="B34:B35"/>
    <mergeCell ref="C59:F59"/>
    <mergeCell ref="C60:F60"/>
    <mergeCell ref="C61:F61"/>
    <mergeCell ref="C62:F62"/>
    <mergeCell ref="B20:F20"/>
    <mergeCell ref="A1:G1"/>
    <mergeCell ref="B2:F2"/>
    <mergeCell ref="C4:F4"/>
    <mergeCell ref="C5:F5"/>
    <mergeCell ref="C6:F6"/>
    <mergeCell ref="B7:F7"/>
    <mergeCell ref="B8:F10"/>
    <mergeCell ref="C11:F11"/>
    <mergeCell ref="B12:B13"/>
    <mergeCell ref="C16:F16"/>
    <mergeCell ref="B17:F17"/>
  </mergeCells>
  <pageMargins left="0.7" right="0.7" top="0.75" bottom="0.75" header="0.3" footer="0.3"/>
  <pageSetup scale="85" fitToHeight="0"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2:M126"/>
  <sheetViews>
    <sheetView view="pageBreakPreview" topLeftCell="A96" zoomScale="82" zoomScaleNormal="170" zoomScaleSheetLayoutView="82" workbookViewId="0">
      <selection activeCell="K134" sqref="K134"/>
    </sheetView>
  </sheetViews>
  <sheetFormatPr defaultColWidth="9.125" defaultRowHeight="14.25"/>
  <cols>
    <col min="1" max="1" width="9.125" style="1127" customWidth="1"/>
    <col min="2" max="2" width="28.625" style="1127" customWidth="1"/>
    <col min="3" max="5" width="11.75" style="1127" customWidth="1"/>
    <col min="6" max="6" width="12.375" style="1127" customWidth="1"/>
    <col min="7" max="7" width="4.875" style="1127" customWidth="1"/>
    <col min="8" max="8" width="3.125" style="1127" customWidth="1"/>
    <col min="9" max="9" width="11" style="1127" customWidth="1"/>
    <col min="10" max="10" width="11" style="1127" bestFit="1" customWidth="1"/>
    <col min="11" max="16384" width="9.125" style="1127"/>
  </cols>
  <sheetData>
    <row r="2" spans="1:12" ht="18" customHeight="1">
      <c r="A2" s="1126"/>
      <c r="B2" s="3228" t="s">
        <v>576</v>
      </c>
      <c r="C2" s="3228"/>
      <c r="D2" s="3228"/>
      <c r="E2" s="3228"/>
      <c r="F2" s="3228"/>
      <c r="G2" s="1126"/>
    </row>
    <row r="3" spans="1:12" ht="18" customHeight="1">
      <c r="A3" s="1128"/>
      <c r="B3" s="3229" t="s">
        <v>1294</v>
      </c>
      <c r="C3" s="3229"/>
      <c r="D3" s="3229"/>
      <c r="E3" s="3229"/>
      <c r="F3" s="3229"/>
      <c r="G3" s="1128"/>
    </row>
    <row r="4" spans="1:12" ht="15" thickBot="1"/>
    <row r="5" spans="1:12" ht="15" thickBot="1">
      <c r="B5" s="1129" t="s">
        <v>6</v>
      </c>
      <c r="C5" s="3230" t="s">
        <v>1295</v>
      </c>
      <c r="D5" s="3230"/>
      <c r="E5" s="3230"/>
      <c r="F5" s="3230"/>
    </row>
    <row r="6" spans="1:12" ht="15" thickBot="1">
      <c r="B6" s="1129" t="s">
        <v>8</v>
      </c>
      <c r="C6" s="3231" t="s">
        <v>1093</v>
      </c>
      <c r="D6" s="3232"/>
      <c r="E6" s="3232"/>
      <c r="F6" s="3233"/>
    </row>
    <row r="7" spans="1:12" ht="15" thickBot="1">
      <c r="B7" s="1129" t="s">
        <v>10</v>
      </c>
      <c r="C7" s="3234" t="s">
        <v>580</v>
      </c>
      <c r="D7" s="3235"/>
      <c r="E7" s="3235"/>
      <c r="F7" s="3236"/>
    </row>
    <row r="8" spans="1:12" ht="15" thickBot="1">
      <c r="B8" s="3225" t="s">
        <v>12</v>
      </c>
      <c r="C8" s="3226"/>
      <c r="D8" s="3226"/>
      <c r="E8" s="3226"/>
      <c r="F8" s="3227"/>
    </row>
    <row r="9" spans="1:12" ht="7.5" customHeight="1" thickBot="1">
      <c r="B9" s="3239" t="s">
        <v>1296</v>
      </c>
      <c r="C9" s="3240"/>
      <c r="D9" s="3240"/>
      <c r="E9" s="3240"/>
      <c r="F9" s="3241"/>
    </row>
    <row r="10" spans="1:12" ht="14.25" customHeight="1" thickBot="1">
      <c r="B10" s="3242"/>
      <c r="C10" s="3240"/>
      <c r="D10" s="3240"/>
      <c r="E10" s="3240"/>
      <c r="F10" s="3241"/>
    </row>
    <row r="11" spans="1:12" ht="0.75" customHeight="1" thickBot="1">
      <c r="A11" s="1130"/>
      <c r="B11" s="3242"/>
      <c r="C11" s="3240"/>
      <c r="D11" s="3240"/>
      <c r="E11" s="3240"/>
      <c r="F11" s="3241"/>
    </row>
    <row r="12" spans="1:12" ht="43.5" customHeight="1" thickBot="1">
      <c r="A12" s="1130"/>
      <c r="B12" s="1131" t="s">
        <v>1297</v>
      </c>
      <c r="C12" s="3243" t="s">
        <v>1298</v>
      </c>
      <c r="D12" s="3244"/>
      <c r="E12" s="3244"/>
      <c r="F12" s="3245"/>
      <c r="I12" s="1132"/>
      <c r="J12" s="1133"/>
      <c r="K12" s="1133"/>
      <c r="L12" s="1133"/>
    </row>
    <row r="13" spans="1:12" ht="23.25" customHeight="1" thickBot="1">
      <c r="A13" s="1130"/>
      <c r="B13" s="1134" t="s">
        <v>1299</v>
      </c>
      <c r="C13" s="1135">
        <v>2023</v>
      </c>
      <c r="D13" s="1135">
        <v>2024</v>
      </c>
      <c r="E13" s="1135">
        <v>2025</v>
      </c>
      <c r="F13" s="1135">
        <v>2026</v>
      </c>
    </row>
    <row r="14" spans="1:12" ht="27" customHeight="1" thickBot="1">
      <c r="A14" s="1130"/>
      <c r="B14" s="1136" t="s">
        <v>1300</v>
      </c>
      <c r="C14" s="1137">
        <v>0.7</v>
      </c>
      <c r="D14" s="1138" t="s">
        <v>1301</v>
      </c>
      <c r="E14" s="1138" t="s">
        <v>1301</v>
      </c>
      <c r="F14" s="1138" t="s">
        <v>1301</v>
      </c>
    </row>
    <row r="15" spans="1:12" ht="90" customHeight="1" thickBot="1">
      <c r="A15" s="1130"/>
      <c r="B15" s="1139" t="s">
        <v>16</v>
      </c>
      <c r="C15" s="3243" t="s">
        <v>1302</v>
      </c>
      <c r="D15" s="3244"/>
      <c r="E15" s="3244"/>
      <c r="F15" s="3245"/>
    </row>
    <row r="16" spans="1:12" ht="23.25" customHeight="1" thickBot="1">
      <c r="B16" s="3246" t="s">
        <v>1303</v>
      </c>
      <c r="C16" s="3247"/>
      <c r="D16" s="3247"/>
      <c r="E16" s="3247"/>
      <c r="F16" s="3248"/>
      <c r="I16" s="1140"/>
      <c r="K16" s="1140"/>
    </row>
    <row r="17" spans="2:13" ht="15.75" thickBot="1">
      <c r="B17" s="1134"/>
      <c r="C17" s="1135">
        <v>2023</v>
      </c>
      <c r="D17" s="1135">
        <v>2024</v>
      </c>
      <c r="E17" s="1135">
        <v>2025</v>
      </c>
      <c r="F17" s="1135">
        <v>2026</v>
      </c>
      <c r="H17" s="1141"/>
    </row>
    <row r="18" spans="2:13" ht="24.75" customHeight="1" thickBot="1">
      <c r="B18" s="1142" t="s">
        <v>1304</v>
      </c>
      <c r="C18" s="1143">
        <v>1</v>
      </c>
      <c r="D18" s="1144">
        <v>1</v>
      </c>
      <c r="E18" s="1144">
        <v>1</v>
      </c>
      <c r="F18" s="1144">
        <v>1</v>
      </c>
      <c r="H18" s="1141"/>
    </row>
    <row r="19" spans="2:13" ht="43.5" customHeight="1" thickBot="1">
      <c r="B19" s="1145" t="s">
        <v>1305</v>
      </c>
      <c r="C19" s="1146">
        <v>0.9</v>
      </c>
      <c r="D19" s="1147" t="s">
        <v>1306</v>
      </c>
      <c r="E19" s="1148" t="s">
        <v>1306</v>
      </c>
      <c r="F19" s="1149" t="s">
        <v>1306</v>
      </c>
      <c r="H19" s="1141"/>
    </row>
    <row r="20" spans="2:13" ht="43.5" customHeight="1" thickBot="1">
      <c r="B20" s="1150" t="s">
        <v>1307</v>
      </c>
      <c r="C20" s="1151">
        <v>0.73</v>
      </c>
      <c r="D20" s="1147" t="s">
        <v>1306</v>
      </c>
      <c r="E20" s="1147" t="s">
        <v>1306</v>
      </c>
      <c r="F20" s="1147" t="s">
        <v>1306</v>
      </c>
      <c r="G20" s="1152"/>
      <c r="H20" s="1141"/>
    </row>
    <row r="21" spans="2:13" ht="43.5" customHeight="1" thickBot="1">
      <c r="B21" s="1153" t="s">
        <v>1308</v>
      </c>
      <c r="C21" s="1151">
        <v>0.36</v>
      </c>
      <c r="D21" s="1148" t="s">
        <v>1306</v>
      </c>
      <c r="E21" s="1147" t="s">
        <v>1306</v>
      </c>
      <c r="F21" s="1147" t="s">
        <v>1306</v>
      </c>
      <c r="G21" s="1152"/>
      <c r="H21" s="1141"/>
    </row>
    <row r="22" spans="2:13" ht="15" thickBot="1">
      <c r="B22" s="3249" t="s">
        <v>1309</v>
      </c>
      <c r="C22" s="3250"/>
      <c r="D22" s="3250"/>
      <c r="E22" s="3250"/>
      <c r="F22" s="3251"/>
    </row>
    <row r="23" spans="2:13" ht="15" thickBot="1">
      <c r="B23" s="3252" t="s">
        <v>1310</v>
      </c>
      <c r="C23" s="3253"/>
      <c r="D23" s="3253"/>
      <c r="E23" s="3253"/>
      <c r="F23" s="3254"/>
    </row>
    <row r="24" spans="2:13" ht="18.75" customHeight="1" thickBot="1">
      <c r="B24" s="1154" t="s">
        <v>1311</v>
      </c>
      <c r="C24" s="3246" t="s">
        <v>1312</v>
      </c>
      <c r="D24" s="3255"/>
      <c r="E24" s="3255"/>
      <c r="F24" s="3256"/>
      <c r="J24" s="1155"/>
    </row>
    <row r="25" spans="2:13" ht="31.5" customHeight="1" thickBot="1">
      <c r="B25" s="1136" t="s">
        <v>599</v>
      </c>
      <c r="C25" s="3257" t="s">
        <v>1313</v>
      </c>
      <c r="D25" s="3258"/>
      <c r="E25" s="3258"/>
      <c r="F25" s="3259"/>
    </row>
    <row r="26" spans="2:13" ht="28.5" customHeight="1" thickBot="1">
      <c r="B26" s="1136" t="s">
        <v>21</v>
      </c>
      <c r="C26" s="3260" t="s">
        <v>1314</v>
      </c>
      <c r="D26" s="3261"/>
      <c r="E26" s="3261"/>
      <c r="F26" s="3262"/>
    </row>
    <row r="27" spans="2:13" ht="12.75" customHeight="1">
      <c r="B27" s="3237"/>
      <c r="C27" s="1156">
        <v>2023</v>
      </c>
      <c r="D27" s="1156">
        <v>2024</v>
      </c>
      <c r="E27" s="1156">
        <v>2025</v>
      </c>
      <c r="F27" s="1156">
        <v>2026</v>
      </c>
    </row>
    <row r="28" spans="2:13" ht="12.75" customHeight="1" thickBot="1">
      <c r="B28" s="3238"/>
      <c r="C28" s="1158" t="s">
        <v>22</v>
      </c>
      <c r="D28" s="1158" t="s">
        <v>23</v>
      </c>
      <c r="E28" s="1158" t="s">
        <v>23</v>
      </c>
      <c r="F28" s="1158" t="s">
        <v>23</v>
      </c>
    </row>
    <row r="29" spans="2:13" ht="15" thickBot="1">
      <c r="B29" s="1136" t="s">
        <v>33</v>
      </c>
      <c r="C29" s="1159">
        <v>3050</v>
      </c>
      <c r="D29" s="1159">
        <v>3060</v>
      </c>
      <c r="E29" s="1159">
        <v>3070</v>
      </c>
      <c r="F29" s="1159">
        <v>3080</v>
      </c>
    </row>
    <row r="30" spans="2:13" ht="15" thickBot="1">
      <c r="B30" s="1136" t="s">
        <v>602</v>
      </c>
      <c r="C30" s="1160">
        <v>81277</v>
      </c>
      <c r="D30" s="1160">
        <v>93831</v>
      </c>
      <c r="E30" s="1160">
        <v>94331</v>
      </c>
      <c r="F30" s="1160">
        <v>94331</v>
      </c>
      <c r="G30" s="1130"/>
      <c r="H30" s="1130"/>
      <c r="I30" s="1130"/>
      <c r="J30" s="1161"/>
      <c r="K30" s="1130"/>
      <c r="L30" s="1130"/>
      <c r="M30" s="1130"/>
    </row>
    <row r="31" spans="2:13" ht="15" thickBot="1">
      <c r="B31" s="1136" t="s">
        <v>603</v>
      </c>
      <c r="C31" s="1159">
        <f>C30/C29</f>
        <v>26.648196721311475</v>
      </c>
      <c r="D31" s="1159">
        <f t="shared" ref="D31:F31" si="0">D30/D29</f>
        <v>30.663725490196079</v>
      </c>
      <c r="E31" s="1159">
        <f t="shared" si="0"/>
        <v>30.72671009771987</v>
      </c>
      <c r="F31" s="1159">
        <f t="shared" si="0"/>
        <v>30.626948051948052</v>
      </c>
    </row>
    <row r="32" spans="2:13" ht="15" thickBot="1">
      <c r="B32" s="1136" t="s">
        <v>604</v>
      </c>
      <c r="C32" s="1157" t="s">
        <v>627</v>
      </c>
      <c r="D32" s="1162">
        <f>D29/C29-1</f>
        <v>3.2786885245901232E-3</v>
      </c>
      <c r="E32" s="1162">
        <f t="shared" ref="E32:F34" si="1">E29/D29-1</f>
        <v>3.2679738562091387E-3</v>
      </c>
      <c r="F32" s="1162">
        <f t="shared" si="1"/>
        <v>3.2573289902280145E-3</v>
      </c>
      <c r="H32" s="1163"/>
      <c r="I32" s="1163"/>
      <c r="J32" s="1163"/>
      <c r="K32" s="1163"/>
      <c r="L32" s="1163"/>
    </row>
    <row r="33" spans="2:6" ht="15" thickBot="1">
      <c r="B33" s="1136" t="s">
        <v>605</v>
      </c>
      <c r="C33" s="1157" t="s">
        <v>627</v>
      </c>
      <c r="D33" s="1162">
        <f>D30/C30-1</f>
        <v>0.15445944117031885</v>
      </c>
      <c r="E33" s="1162">
        <f t="shared" si="1"/>
        <v>5.3287293112085354E-3</v>
      </c>
      <c r="F33" s="1162">
        <f t="shared" si="1"/>
        <v>0</v>
      </c>
    </row>
    <row r="34" spans="2:6" ht="15" thickBot="1">
      <c r="B34" s="1136" t="s">
        <v>47</v>
      </c>
      <c r="C34" s="1157" t="s">
        <v>627</v>
      </c>
      <c r="D34" s="1162">
        <f>D31/C31-1</f>
        <v>0.15068669789852041</v>
      </c>
      <c r="E34" s="1162">
        <f t="shared" si="1"/>
        <v>2.0540428965138968E-3</v>
      </c>
      <c r="F34" s="1162">
        <f t="shared" si="1"/>
        <v>-3.2467532467532756E-3</v>
      </c>
    </row>
    <row r="35" spans="2:6" ht="15" thickBot="1">
      <c r="B35" s="3263" t="s">
        <v>1315</v>
      </c>
      <c r="C35" s="3264"/>
      <c r="D35" s="3264"/>
      <c r="E35" s="3264"/>
      <c r="F35" s="3265"/>
    </row>
    <row r="36" spans="2:6" ht="12.75" customHeight="1">
      <c r="B36" s="3237"/>
      <c r="C36" s="1156">
        <v>2023</v>
      </c>
      <c r="D36" s="1156">
        <v>2024</v>
      </c>
      <c r="E36" s="1156">
        <v>2025</v>
      </c>
      <c r="F36" s="1156">
        <v>2026</v>
      </c>
    </row>
    <row r="37" spans="2:6" ht="12.75" customHeight="1" thickBot="1">
      <c r="B37" s="3238"/>
      <c r="C37" s="1158" t="s">
        <v>22</v>
      </c>
      <c r="D37" s="1158" t="s">
        <v>23</v>
      </c>
      <c r="E37" s="1158" t="s">
        <v>23</v>
      </c>
      <c r="F37" s="1158" t="s">
        <v>23</v>
      </c>
    </row>
    <row r="38" spans="2:6" ht="15" thickBot="1">
      <c r="B38" s="1164" t="s">
        <v>607</v>
      </c>
      <c r="C38" s="1165">
        <f t="shared" ref="C38:F38" si="2">C39+C40</f>
        <v>47239</v>
      </c>
      <c r="D38" s="1165">
        <f t="shared" si="2"/>
        <v>55288</v>
      </c>
      <c r="E38" s="1165">
        <f t="shared" si="2"/>
        <v>55288</v>
      </c>
      <c r="F38" s="1165">
        <f t="shared" si="2"/>
        <v>55288</v>
      </c>
    </row>
    <row r="39" spans="2:6" ht="15" thickBot="1">
      <c r="B39" s="1166" t="s">
        <v>608</v>
      </c>
      <c r="C39" s="1167">
        <v>47239</v>
      </c>
      <c r="D39" s="1167">
        <v>55288</v>
      </c>
      <c r="E39" s="1167">
        <v>55288</v>
      </c>
      <c r="F39" s="1167">
        <v>55288</v>
      </c>
    </row>
    <row r="40" spans="2:6" ht="15" thickBot="1">
      <c r="B40" s="1166" t="s">
        <v>609</v>
      </c>
      <c r="C40" s="1167"/>
      <c r="D40" s="1168"/>
      <c r="E40" s="1168"/>
      <c r="F40" s="1168"/>
    </row>
    <row r="41" spans="2:6" ht="15" thickBot="1">
      <c r="B41" s="1164" t="s">
        <v>610</v>
      </c>
      <c r="C41" s="1165">
        <f t="shared" ref="C41:F41" si="3">C42+C43</f>
        <v>7649</v>
      </c>
      <c r="D41" s="1165">
        <f t="shared" si="3"/>
        <v>8754</v>
      </c>
      <c r="E41" s="1165">
        <f t="shared" si="3"/>
        <v>8754</v>
      </c>
      <c r="F41" s="1165">
        <f t="shared" si="3"/>
        <v>8754</v>
      </c>
    </row>
    <row r="42" spans="2:6" ht="15" thickBot="1">
      <c r="B42" s="1166" t="s">
        <v>608</v>
      </c>
      <c r="C42" s="1165">
        <v>7649</v>
      </c>
      <c r="D42" s="1169">
        <v>8754</v>
      </c>
      <c r="E42" s="1169">
        <v>8754</v>
      </c>
      <c r="F42" s="1169">
        <v>8754</v>
      </c>
    </row>
    <row r="43" spans="2:6" ht="15" thickBot="1">
      <c r="B43" s="1166" t="s">
        <v>609</v>
      </c>
      <c r="C43" s="1167"/>
      <c r="D43" s="1165"/>
      <c r="E43" s="1165"/>
      <c r="F43" s="1165"/>
    </row>
    <row r="44" spans="2:6" ht="15" thickBot="1">
      <c r="B44" s="1164" t="s">
        <v>611</v>
      </c>
      <c r="C44" s="1165">
        <f t="shared" ref="C44:F44" si="4">C45+C46</f>
        <v>26153</v>
      </c>
      <c r="D44" s="1165">
        <f t="shared" si="4"/>
        <v>29789</v>
      </c>
      <c r="E44" s="1165">
        <f t="shared" si="4"/>
        <v>30289</v>
      </c>
      <c r="F44" s="1165">
        <f t="shared" si="4"/>
        <v>30289</v>
      </c>
    </row>
    <row r="45" spans="2:6" ht="15" thickBot="1">
      <c r="B45" s="1166" t="s">
        <v>608</v>
      </c>
      <c r="C45" s="1165">
        <v>26153</v>
      </c>
      <c r="D45" s="1165">
        <v>29789</v>
      </c>
      <c r="E45" s="1165">
        <v>30289</v>
      </c>
      <c r="F45" s="1165">
        <v>30289</v>
      </c>
    </row>
    <row r="46" spans="2:6" ht="15" thickBot="1">
      <c r="B46" s="1166" t="s">
        <v>609</v>
      </c>
      <c r="C46" s="1167"/>
      <c r="D46" s="1165"/>
      <c r="E46" s="1165"/>
      <c r="F46" s="1165"/>
    </row>
    <row r="47" spans="2:6" ht="15" thickBot="1">
      <c r="B47" s="1164" t="s">
        <v>612</v>
      </c>
      <c r="C47" s="1167">
        <v>0</v>
      </c>
      <c r="D47" s="1165">
        <v>0</v>
      </c>
      <c r="E47" s="1165">
        <v>0</v>
      </c>
      <c r="F47" s="1165">
        <v>0</v>
      </c>
    </row>
    <row r="48" spans="2:6" ht="15" thickBot="1">
      <c r="B48" s="1166" t="s">
        <v>608</v>
      </c>
      <c r="C48" s="1167"/>
      <c r="D48" s="1165"/>
      <c r="E48" s="1165"/>
      <c r="F48" s="1165"/>
    </row>
    <row r="49" spans="1:13" ht="15" thickBot="1">
      <c r="B49" s="1166" t="s">
        <v>609</v>
      </c>
      <c r="C49" s="1167"/>
      <c r="D49" s="1165"/>
      <c r="E49" s="1165"/>
      <c r="F49" s="1165"/>
    </row>
    <row r="50" spans="1:13" ht="15" thickBot="1">
      <c r="B50" s="1164" t="s">
        <v>613</v>
      </c>
      <c r="C50" s="1167">
        <v>0</v>
      </c>
      <c r="D50" s="1165">
        <v>0</v>
      </c>
      <c r="E50" s="1165">
        <v>0</v>
      </c>
      <c r="F50" s="1165">
        <v>0</v>
      </c>
    </row>
    <row r="51" spans="1:13" ht="15" thickBot="1">
      <c r="B51" s="1166" t="s">
        <v>608</v>
      </c>
      <c r="C51" s="1167"/>
      <c r="D51" s="1165"/>
      <c r="E51" s="1165"/>
      <c r="F51" s="1165"/>
    </row>
    <row r="52" spans="1:13" ht="15" thickBot="1">
      <c r="B52" s="1166" t="s">
        <v>609</v>
      </c>
      <c r="C52" s="1167"/>
      <c r="D52" s="1165"/>
      <c r="E52" s="1165"/>
      <c r="F52" s="1165"/>
    </row>
    <row r="53" spans="1:13" ht="15" thickBot="1">
      <c r="B53" s="1164" t="s">
        <v>614</v>
      </c>
      <c r="C53" s="1167">
        <v>0</v>
      </c>
      <c r="D53" s="1165">
        <v>0</v>
      </c>
      <c r="E53" s="1165">
        <v>0</v>
      </c>
      <c r="F53" s="1165">
        <v>0</v>
      </c>
    </row>
    <row r="54" spans="1:13" ht="15" thickBot="1">
      <c r="B54" s="1166" t="s">
        <v>608</v>
      </c>
      <c r="C54" s="1167"/>
      <c r="D54" s="1165"/>
      <c r="E54" s="1165"/>
      <c r="F54" s="1165"/>
    </row>
    <row r="55" spans="1:13" ht="15" thickBot="1">
      <c r="B55" s="1166" t="s">
        <v>609</v>
      </c>
      <c r="C55" s="1167"/>
      <c r="D55" s="1165"/>
      <c r="E55" s="1165"/>
      <c r="F55" s="1165"/>
    </row>
    <row r="56" spans="1:13" ht="15" thickBot="1">
      <c r="B56" s="1164" t="s">
        <v>615</v>
      </c>
      <c r="C56" s="1167">
        <f>C57+C58</f>
        <v>236</v>
      </c>
      <c r="D56" s="1165">
        <v>0</v>
      </c>
      <c r="E56" s="1165">
        <f>D56*1.03*0.99</f>
        <v>0</v>
      </c>
      <c r="F56" s="1165">
        <f>E56*1.03*0.99</f>
        <v>0</v>
      </c>
      <c r="I56" s="1170"/>
    </row>
    <row r="57" spans="1:13" ht="15" thickBot="1">
      <c r="B57" s="1166" t="s">
        <v>608</v>
      </c>
      <c r="C57" s="1167">
        <v>236</v>
      </c>
      <c r="D57" s="374"/>
      <c r="E57" s="374"/>
      <c r="F57" s="374"/>
      <c r="K57" s="428"/>
      <c r="L57" s="428"/>
      <c r="M57" s="428"/>
    </row>
    <row r="58" spans="1:13" ht="15" thickBot="1">
      <c r="B58" s="1166" t="s">
        <v>609</v>
      </c>
      <c r="C58" s="1167"/>
      <c r="D58" s="375"/>
      <c r="E58" s="374"/>
      <c r="F58" s="374"/>
    </row>
    <row r="59" spans="1:13" ht="15" thickBot="1">
      <c r="B59" s="1171" t="s">
        <v>25</v>
      </c>
      <c r="C59" s="1167">
        <f>C56+C53+C50+C47+C44+C41+C38</f>
        <v>81277</v>
      </c>
      <c r="D59" s="1167">
        <f t="shared" ref="D59:F59" si="5">D56+D53+D50+D47+D44+D41+D38</f>
        <v>93831</v>
      </c>
      <c r="E59" s="1167">
        <f t="shared" si="5"/>
        <v>94331</v>
      </c>
      <c r="F59" s="1167">
        <f t="shared" si="5"/>
        <v>94331</v>
      </c>
    </row>
    <row r="60" spans="1:13" ht="15" thickBot="1">
      <c r="B60" s="1172" t="s">
        <v>617</v>
      </c>
      <c r="C60" s="1173">
        <f>IF(C59-C30=0,0,"Error")</f>
        <v>0</v>
      </c>
      <c r="D60" s="1173">
        <f>IF(D59-D30=0,0,"Error")</f>
        <v>0</v>
      </c>
      <c r="E60" s="1173">
        <f>IF(E59-E30=0,0,"Error")</f>
        <v>0</v>
      </c>
      <c r="F60" s="1173">
        <f>IF(F59-F30=0,0,"Error")</f>
        <v>0</v>
      </c>
    </row>
    <row r="61" spans="1:13" ht="15" thickBot="1">
      <c r="B61" s="3252" t="s">
        <v>618</v>
      </c>
      <c r="C61" s="3253"/>
      <c r="D61" s="3253"/>
      <c r="E61" s="3253"/>
      <c r="F61" s="3254"/>
    </row>
    <row r="62" spans="1:13" ht="15" thickBot="1">
      <c r="B62" s="3252" t="s">
        <v>619</v>
      </c>
      <c r="C62" s="3253"/>
      <c r="D62" s="3253"/>
      <c r="E62" s="3253"/>
      <c r="F62" s="3254"/>
    </row>
    <row r="63" spans="1:13" ht="15" thickBot="1">
      <c r="B63" s="1154" t="s">
        <v>620</v>
      </c>
      <c r="C63" s="3266" t="s">
        <v>1316</v>
      </c>
      <c r="D63" s="3267"/>
      <c r="E63" s="3267"/>
      <c r="F63" s="3268"/>
    </row>
    <row r="64" spans="1:13" ht="35.25" customHeight="1" thickBot="1">
      <c r="A64" s="1130"/>
      <c r="B64" s="1154" t="s">
        <v>597</v>
      </c>
      <c r="C64" s="1154" t="s">
        <v>1317</v>
      </c>
      <c r="D64" s="1174" t="s">
        <v>1318</v>
      </c>
      <c r="E64" s="3269" t="s">
        <v>1108</v>
      </c>
      <c r="F64" s="3270"/>
      <c r="J64" s="1155"/>
    </row>
    <row r="65" spans="2:12" ht="17.25" customHeight="1" thickBot="1">
      <c r="B65" s="1136" t="s">
        <v>599</v>
      </c>
      <c r="C65" s="3266" t="s">
        <v>1319</v>
      </c>
      <c r="D65" s="3267"/>
      <c r="E65" s="3267"/>
      <c r="F65" s="3268"/>
    </row>
    <row r="66" spans="2:12" ht="15" thickBot="1">
      <c r="B66" s="1136" t="s">
        <v>21</v>
      </c>
      <c r="C66" s="3271" t="s">
        <v>524</v>
      </c>
      <c r="D66" s="3272"/>
      <c r="E66" s="3272"/>
      <c r="F66" s="3273"/>
    </row>
    <row r="67" spans="2:12" ht="12.75" customHeight="1">
      <c r="B67" s="3237"/>
      <c r="C67" s="1156">
        <v>2023</v>
      </c>
      <c r="D67" s="1156">
        <v>2024</v>
      </c>
      <c r="E67" s="1156">
        <v>2025</v>
      </c>
      <c r="F67" s="1156">
        <v>2026</v>
      </c>
    </row>
    <row r="68" spans="2:12" ht="14.25" customHeight="1" thickBot="1">
      <c r="B68" s="3238"/>
      <c r="C68" s="1158" t="s">
        <v>22</v>
      </c>
      <c r="D68" s="1158" t="s">
        <v>23</v>
      </c>
      <c r="E68" s="1158" t="s">
        <v>23</v>
      </c>
      <c r="F68" s="1158" t="s">
        <v>23</v>
      </c>
    </row>
    <row r="69" spans="2:12" ht="15" thickBot="1">
      <c r="B69" s="1136" t="s">
        <v>33</v>
      </c>
      <c r="C69" s="1157">
        <v>12</v>
      </c>
      <c r="D69" s="1157">
        <v>20</v>
      </c>
      <c r="E69" s="1157">
        <v>20</v>
      </c>
      <c r="F69" s="1157">
        <v>19</v>
      </c>
      <c r="J69" s="1155"/>
    </row>
    <row r="70" spans="2:12" ht="15" thickBot="1">
      <c r="B70" s="1136" t="s">
        <v>602</v>
      </c>
      <c r="C70" s="1159">
        <v>1500</v>
      </c>
      <c r="D70" s="1159">
        <v>3000</v>
      </c>
      <c r="E70" s="1159">
        <v>3000</v>
      </c>
      <c r="F70" s="1159">
        <v>3000</v>
      </c>
    </row>
    <row r="71" spans="2:12" ht="15" thickBot="1">
      <c r="B71" s="1136" t="s">
        <v>603</v>
      </c>
      <c r="C71" s="1159">
        <f>C70/C69</f>
        <v>125</v>
      </c>
      <c r="D71" s="1159">
        <f>D70/D69</f>
        <v>150</v>
      </c>
      <c r="E71" s="1159">
        <f>E70/E69</f>
        <v>150</v>
      </c>
      <c r="F71" s="1159">
        <f>F70/F69</f>
        <v>157.89473684210526</v>
      </c>
    </row>
    <row r="72" spans="2:12" ht="15" thickBot="1">
      <c r="B72" s="1136" t="s">
        <v>604</v>
      </c>
      <c r="C72" s="1157" t="s">
        <v>627</v>
      </c>
      <c r="D72" s="1162">
        <f t="shared" ref="D72:F74" si="6">D69/C69-1</f>
        <v>0.66666666666666674</v>
      </c>
      <c r="E72" s="1162">
        <f t="shared" si="6"/>
        <v>0</v>
      </c>
      <c r="F72" s="1162">
        <f t="shared" si="6"/>
        <v>-5.0000000000000044E-2</v>
      </c>
      <c r="H72" s="1163"/>
      <c r="I72" s="1163"/>
      <c r="J72" s="1163"/>
      <c r="K72" s="1163"/>
      <c r="L72" s="1163"/>
    </row>
    <row r="73" spans="2:12" ht="15" thickBot="1">
      <c r="B73" s="1136" t="s">
        <v>605</v>
      </c>
      <c r="C73" s="1157" t="s">
        <v>627</v>
      </c>
      <c r="D73" s="1162">
        <f t="shared" si="6"/>
        <v>1</v>
      </c>
      <c r="E73" s="1162">
        <f t="shared" si="6"/>
        <v>0</v>
      </c>
      <c r="F73" s="1162">
        <f t="shared" si="6"/>
        <v>0</v>
      </c>
      <c r="J73" s="1155"/>
    </row>
    <row r="74" spans="2:12" ht="15" thickBot="1">
      <c r="B74" s="1136" t="s">
        <v>47</v>
      </c>
      <c r="C74" s="1157" t="s">
        <v>627</v>
      </c>
      <c r="D74" s="1162">
        <f>D71/C71-1</f>
        <v>0.19999999999999996</v>
      </c>
      <c r="E74" s="1162">
        <f t="shared" si="6"/>
        <v>0</v>
      </c>
      <c r="F74" s="1162">
        <f t="shared" si="6"/>
        <v>5.2631578947368363E-2</v>
      </c>
    </row>
    <row r="75" spans="2:12" ht="15" thickBot="1">
      <c r="B75" s="3263" t="s">
        <v>811</v>
      </c>
      <c r="C75" s="3264"/>
      <c r="D75" s="3264"/>
      <c r="E75" s="3264"/>
      <c r="F75" s="3265"/>
    </row>
    <row r="76" spans="2:12" ht="12.75" customHeight="1">
      <c r="B76" s="3237"/>
      <c r="C76" s="1156">
        <v>2023</v>
      </c>
      <c r="D76" s="1156">
        <v>2024</v>
      </c>
      <c r="E76" s="1156">
        <v>2025</v>
      </c>
      <c r="F76" s="1156">
        <v>2026</v>
      </c>
    </row>
    <row r="77" spans="2:12" ht="9" customHeight="1" thickBot="1">
      <c r="B77" s="3238"/>
      <c r="C77" s="1158" t="s">
        <v>22</v>
      </c>
      <c r="D77" s="1158" t="s">
        <v>23</v>
      </c>
      <c r="E77" s="1158" t="s">
        <v>23</v>
      </c>
      <c r="F77" s="1158" t="s">
        <v>23</v>
      </c>
    </row>
    <row r="78" spans="2:12" ht="15" thickBot="1">
      <c r="B78" s="1164" t="s">
        <v>629</v>
      </c>
      <c r="C78" s="1165"/>
      <c r="D78" s="1165"/>
      <c r="E78" s="1165"/>
      <c r="F78" s="1165"/>
    </row>
    <row r="79" spans="2:12" ht="15" thickBot="1">
      <c r="B79" s="1164" t="s">
        <v>633</v>
      </c>
      <c r="C79" s="1175">
        <v>1500</v>
      </c>
      <c r="D79" s="1169">
        <v>3000</v>
      </c>
      <c r="E79" s="1169">
        <v>3000</v>
      </c>
      <c r="F79" s="1169">
        <v>3000</v>
      </c>
    </row>
    <row r="80" spans="2:12" ht="15" thickBot="1">
      <c r="B80" s="1176" t="s">
        <v>616</v>
      </c>
      <c r="C80" s="1177">
        <f>C79+C78</f>
        <v>1500</v>
      </c>
      <c r="D80" s="1177">
        <f t="shared" ref="D80:F80" si="7">D79+D78</f>
        <v>3000</v>
      </c>
      <c r="E80" s="1177">
        <f t="shared" si="7"/>
        <v>3000</v>
      </c>
      <c r="F80" s="1177">
        <f t="shared" si="7"/>
        <v>3000</v>
      </c>
    </row>
    <row r="81" spans="1:10" ht="15" thickBot="1">
      <c r="B81" s="1154" t="s">
        <v>620</v>
      </c>
      <c r="C81" s="3274" t="s">
        <v>1320</v>
      </c>
      <c r="D81" s="3275"/>
      <c r="E81" s="3275"/>
      <c r="F81" s="3276"/>
    </row>
    <row r="82" spans="1:10" ht="34.5" thickBot="1">
      <c r="B82" s="1154" t="s">
        <v>655</v>
      </c>
      <c r="C82" s="1154" t="s">
        <v>1320</v>
      </c>
      <c r="D82" s="1174" t="s">
        <v>1318</v>
      </c>
      <c r="E82" s="3269" t="s">
        <v>985</v>
      </c>
      <c r="F82" s="3277"/>
    </row>
    <row r="83" spans="1:10" ht="15" thickBot="1">
      <c r="B83" s="1136" t="s">
        <v>599</v>
      </c>
      <c r="C83" s="3266" t="s">
        <v>1320</v>
      </c>
      <c r="D83" s="3267"/>
      <c r="E83" s="3267"/>
      <c r="F83" s="3268"/>
    </row>
    <row r="84" spans="1:10" ht="15.75" customHeight="1" thickBot="1">
      <c r="B84" s="1136" t="s">
        <v>21</v>
      </c>
      <c r="C84" s="3271"/>
      <c r="D84" s="3272"/>
      <c r="E84" s="3272"/>
      <c r="F84" s="3273"/>
    </row>
    <row r="85" spans="1:10">
      <c r="B85" s="3237"/>
      <c r="C85" s="1156">
        <v>2023</v>
      </c>
      <c r="D85" s="1156">
        <v>2024</v>
      </c>
      <c r="E85" s="1156">
        <v>2025</v>
      </c>
      <c r="F85" s="1156">
        <v>2026</v>
      </c>
    </row>
    <row r="86" spans="1:10" ht="16.5" customHeight="1" thickBot="1">
      <c r="B86" s="3238"/>
      <c r="C86" s="1158" t="s">
        <v>22</v>
      </c>
      <c r="D86" s="1158" t="s">
        <v>23</v>
      </c>
      <c r="E86" s="1158" t="s">
        <v>23</v>
      </c>
      <c r="F86" s="1158" t="s">
        <v>23</v>
      </c>
    </row>
    <row r="87" spans="1:10" ht="15" thickBot="1">
      <c r="B87" s="1136" t="s">
        <v>33</v>
      </c>
      <c r="C87" s="1157">
        <v>1</v>
      </c>
      <c r="D87" s="1157"/>
      <c r="E87" s="1157"/>
      <c r="F87" s="1136"/>
    </row>
    <row r="88" spans="1:10" ht="15" thickBot="1">
      <c r="B88" s="1136" t="s">
        <v>602</v>
      </c>
      <c r="C88" s="1159">
        <v>3500</v>
      </c>
      <c r="D88" s="1159">
        <v>0</v>
      </c>
      <c r="E88" s="1159">
        <v>0</v>
      </c>
      <c r="F88" s="1159">
        <f>F97</f>
        <v>0</v>
      </c>
    </row>
    <row r="89" spans="1:10" ht="15" thickBot="1">
      <c r="B89" s="1136" t="s">
        <v>603</v>
      </c>
      <c r="C89" s="1159">
        <f>C88/C87</f>
        <v>3500</v>
      </c>
      <c r="D89" s="1159">
        <v>0</v>
      </c>
      <c r="E89" s="1159">
        <v>0</v>
      </c>
      <c r="F89" s="1159">
        <v>0</v>
      </c>
    </row>
    <row r="90" spans="1:10" ht="15" thickBot="1">
      <c r="B90" s="1136" t="s">
        <v>604</v>
      </c>
      <c r="C90" s="1157" t="s">
        <v>627</v>
      </c>
      <c r="D90" s="1162">
        <f t="shared" ref="D90:D91" si="8">D87/C87-1</f>
        <v>-1</v>
      </c>
      <c r="E90" s="1159">
        <v>0</v>
      </c>
      <c r="F90" s="1159">
        <v>0</v>
      </c>
    </row>
    <row r="91" spans="1:10" ht="15" thickBot="1">
      <c r="B91" s="1136" t="s">
        <v>605</v>
      </c>
      <c r="C91" s="1157" t="s">
        <v>627</v>
      </c>
      <c r="D91" s="1162">
        <f t="shared" si="8"/>
        <v>-1</v>
      </c>
      <c r="E91" s="1159">
        <v>0</v>
      </c>
      <c r="F91" s="1159">
        <v>0</v>
      </c>
    </row>
    <row r="92" spans="1:10" ht="15" thickBot="1">
      <c r="B92" s="1136" t="s">
        <v>47</v>
      </c>
      <c r="C92" s="1157" t="s">
        <v>627</v>
      </c>
      <c r="D92" s="1162">
        <f>D89/C89-1</f>
        <v>-1</v>
      </c>
      <c r="E92" s="1159">
        <v>0</v>
      </c>
      <c r="F92" s="1159">
        <v>0</v>
      </c>
    </row>
    <row r="93" spans="1:10" ht="9" customHeight="1" thickBot="1">
      <c r="A93" s="3278"/>
      <c r="B93" s="3263" t="s">
        <v>1321</v>
      </c>
      <c r="C93" s="3264"/>
      <c r="D93" s="3264"/>
      <c r="E93" s="3264"/>
      <c r="F93" s="3265"/>
      <c r="H93" s="1178"/>
      <c r="I93" s="1179"/>
      <c r="J93" s="1179"/>
    </row>
    <row r="94" spans="1:10" ht="11.25" customHeight="1">
      <c r="A94" s="3278"/>
      <c r="B94" s="3237"/>
      <c r="C94" s="1156">
        <v>2023</v>
      </c>
      <c r="D94" s="1156">
        <v>2024</v>
      </c>
      <c r="E94" s="1156">
        <v>2025</v>
      </c>
      <c r="F94" s="1156">
        <v>2026</v>
      </c>
      <c r="H94" s="1178"/>
      <c r="I94" s="1179"/>
      <c r="J94" s="1179"/>
    </row>
    <row r="95" spans="1:10" ht="18" customHeight="1" thickBot="1">
      <c r="A95" s="3278"/>
      <c r="B95" s="3238"/>
      <c r="C95" s="1158" t="s">
        <v>22</v>
      </c>
      <c r="D95" s="1158" t="s">
        <v>23</v>
      </c>
      <c r="E95" s="1158" t="s">
        <v>23</v>
      </c>
      <c r="F95" s="1158" t="s">
        <v>23</v>
      </c>
      <c r="H95" s="1178"/>
      <c r="I95" s="1179"/>
      <c r="J95" s="1179"/>
    </row>
    <row r="96" spans="1:10" ht="15" thickBot="1">
      <c r="B96" s="1164" t="s">
        <v>629</v>
      </c>
      <c r="C96" s="1165"/>
      <c r="D96" s="1165"/>
      <c r="E96" s="1165"/>
      <c r="F96" s="1165"/>
    </row>
    <row r="97" spans="2:6" ht="15" thickBot="1">
      <c r="B97" s="1164" t="s">
        <v>633</v>
      </c>
      <c r="C97" s="1175">
        <v>3500</v>
      </c>
      <c r="D97" s="1169">
        <v>0</v>
      </c>
      <c r="E97" s="1169">
        <v>0</v>
      </c>
      <c r="F97" s="1169">
        <v>0</v>
      </c>
    </row>
    <row r="98" spans="2:6" ht="15" thickBot="1">
      <c r="B98" s="1176" t="s">
        <v>660</v>
      </c>
      <c r="C98" s="1177">
        <f>C97+C96</f>
        <v>3500</v>
      </c>
      <c r="D98" s="1177">
        <f t="shared" ref="D98:F98" si="9">D97+D96</f>
        <v>0</v>
      </c>
      <c r="E98" s="1177">
        <f t="shared" si="9"/>
        <v>0</v>
      </c>
      <c r="F98" s="1177">
        <f t="shared" si="9"/>
        <v>0</v>
      </c>
    </row>
    <row r="99" spans="2:6" ht="15" thickBot="1">
      <c r="B99" s="1180"/>
      <c r="C99" s="1181"/>
      <c r="D99" s="1181"/>
      <c r="E99" s="1181"/>
      <c r="F99" s="1181"/>
    </row>
    <row r="100" spans="2:6" ht="24.75" thickBot="1">
      <c r="B100" s="1139" t="s">
        <v>634</v>
      </c>
      <c r="C100" s="1182">
        <f>C59+C80+C89</f>
        <v>86277</v>
      </c>
      <c r="D100" s="1182">
        <f>D59+D80+D98</f>
        <v>96831</v>
      </c>
      <c r="E100" s="1182">
        <f>E59+E80+E97</f>
        <v>97331</v>
      </c>
      <c r="F100" s="1182">
        <f>F59+F80</f>
        <v>97331</v>
      </c>
    </row>
    <row r="101" spans="2:6" ht="24.75" thickBot="1">
      <c r="B101" s="1139" t="s">
        <v>635</v>
      </c>
      <c r="C101" s="1182">
        <f>C102+C105+C108+C123+C124+C120</f>
        <v>86277</v>
      </c>
      <c r="D101" s="1182">
        <f>D102+D105+D108+D123+D124</f>
        <v>96831</v>
      </c>
      <c r="E101" s="1182">
        <f>E102+E105+E108+E123+E124</f>
        <v>97331</v>
      </c>
      <c r="F101" s="1182">
        <f>F102+F105+F108+F123+F124</f>
        <v>97331</v>
      </c>
    </row>
    <row r="102" spans="2:6" ht="15" thickBot="1">
      <c r="B102" s="1164" t="s">
        <v>607</v>
      </c>
      <c r="C102" s="1183">
        <f t="shared" ref="C102:F117" si="10">C38</f>
        <v>47239</v>
      </c>
      <c r="D102" s="1183">
        <f t="shared" si="10"/>
        <v>55288</v>
      </c>
      <c r="E102" s="1183">
        <f t="shared" si="10"/>
        <v>55288</v>
      </c>
      <c r="F102" s="1183">
        <f t="shared" si="10"/>
        <v>55288</v>
      </c>
    </row>
    <row r="103" spans="2:6" ht="15" thickBot="1">
      <c r="B103" s="1166" t="s">
        <v>608</v>
      </c>
      <c r="C103" s="1167">
        <f t="shared" si="10"/>
        <v>47239</v>
      </c>
      <c r="D103" s="1167">
        <f t="shared" si="10"/>
        <v>55288</v>
      </c>
      <c r="E103" s="1167">
        <f t="shared" si="10"/>
        <v>55288</v>
      </c>
      <c r="F103" s="1167">
        <f t="shared" si="10"/>
        <v>55288</v>
      </c>
    </row>
    <row r="104" spans="2:6" ht="15" thickBot="1">
      <c r="B104" s="1166" t="s">
        <v>636</v>
      </c>
      <c r="C104" s="1167">
        <f t="shared" si="10"/>
        <v>0</v>
      </c>
      <c r="D104" s="1167">
        <f t="shared" si="10"/>
        <v>0</v>
      </c>
      <c r="E104" s="1167">
        <f t="shared" si="10"/>
        <v>0</v>
      </c>
      <c r="F104" s="1167">
        <f t="shared" si="10"/>
        <v>0</v>
      </c>
    </row>
    <row r="105" spans="2:6" ht="15" thickBot="1">
      <c r="B105" s="1164" t="s">
        <v>610</v>
      </c>
      <c r="C105" s="1183">
        <f t="shared" si="10"/>
        <v>7649</v>
      </c>
      <c r="D105" s="1183">
        <f t="shared" si="10"/>
        <v>8754</v>
      </c>
      <c r="E105" s="1183">
        <f t="shared" si="10"/>
        <v>8754</v>
      </c>
      <c r="F105" s="1183">
        <f t="shared" si="10"/>
        <v>8754</v>
      </c>
    </row>
    <row r="106" spans="2:6" ht="15" thickBot="1">
      <c r="B106" s="1166" t="s">
        <v>608</v>
      </c>
      <c r="C106" s="1165">
        <f t="shared" si="10"/>
        <v>7649</v>
      </c>
      <c r="D106" s="1165">
        <f t="shared" si="10"/>
        <v>8754</v>
      </c>
      <c r="E106" s="1165">
        <f t="shared" si="10"/>
        <v>8754</v>
      </c>
      <c r="F106" s="1165">
        <f t="shared" si="10"/>
        <v>8754</v>
      </c>
    </row>
    <row r="107" spans="2:6" ht="15" thickBot="1">
      <c r="B107" s="1166" t="s">
        <v>636</v>
      </c>
      <c r="C107" s="1167">
        <f t="shared" si="10"/>
        <v>0</v>
      </c>
      <c r="D107" s="1167">
        <f t="shared" si="10"/>
        <v>0</v>
      </c>
      <c r="E107" s="1167">
        <f t="shared" si="10"/>
        <v>0</v>
      </c>
      <c r="F107" s="1167">
        <f t="shared" si="10"/>
        <v>0</v>
      </c>
    </row>
    <row r="108" spans="2:6" ht="15" thickBot="1">
      <c r="B108" s="1164" t="s">
        <v>611</v>
      </c>
      <c r="C108" s="1183">
        <f t="shared" si="10"/>
        <v>26153</v>
      </c>
      <c r="D108" s="1183">
        <f t="shared" si="10"/>
        <v>29789</v>
      </c>
      <c r="E108" s="1183">
        <f t="shared" si="10"/>
        <v>30289</v>
      </c>
      <c r="F108" s="1183">
        <f t="shared" si="10"/>
        <v>30289</v>
      </c>
    </row>
    <row r="109" spans="2:6" ht="15" thickBot="1">
      <c r="B109" s="1166" t="s">
        <v>608</v>
      </c>
      <c r="C109" s="1167">
        <f t="shared" si="10"/>
        <v>26153</v>
      </c>
      <c r="D109" s="1167">
        <f t="shared" si="10"/>
        <v>29789</v>
      </c>
      <c r="E109" s="1167">
        <f t="shared" si="10"/>
        <v>30289</v>
      </c>
      <c r="F109" s="1167">
        <f t="shared" si="10"/>
        <v>30289</v>
      </c>
    </row>
    <row r="110" spans="2:6" ht="15" thickBot="1">
      <c r="B110" s="1166" t="s">
        <v>636</v>
      </c>
      <c r="C110" s="1167">
        <f t="shared" si="10"/>
        <v>0</v>
      </c>
      <c r="D110" s="1167">
        <f t="shared" si="10"/>
        <v>0</v>
      </c>
      <c r="E110" s="1167">
        <f t="shared" si="10"/>
        <v>0</v>
      </c>
      <c r="F110" s="1167">
        <f t="shared" si="10"/>
        <v>0</v>
      </c>
    </row>
    <row r="111" spans="2:6" ht="15" thickBot="1">
      <c r="B111" s="1164" t="s">
        <v>612</v>
      </c>
      <c r="C111" s="1183">
        <f t="shared" si="10"/>
        <v>0</v>
      </c>
      <c r="D111" s="1183">
        <f t="shared" si="10"/>
        <v>0</v>
      </c>
      <c r="E111" s="1183">
        <f t="shared" si="10"/>
        <v>0</v>
      </c>
      <c r="F111" s="1183">
        <f t="shared" si="10"/>
        <v>0</v>
      </c>
    </row>
    <row r="112" spans="2:6" ht="15" thickBot="1">
      <c r="B112" s="1166" t="s">
        <v>608</v>
      </c>
      <c r="C112" s="1165">
        <f t="shared" si="10"/>
        <v>0</v>
      </c>
      <c r="D112" s="1165">
        <f t="shared" si="10"/>
        <v>0</v>
      </c>
      <c r="E112" s="1165">
        <f t="shared" si="10"/>
        <v>0</v>
      </c>
      <c r="F112" s="1165">
        <f t="shared" si="10"/>
        <v>0</v>
      </c>
    </row>
    <row r="113" spans="2:6" ht="15" thickBot="1">
      <c r="B113" s="1166" t="s">
        <v>636</v>
      </c>
      <c r="C113" s="1165">
        <f t="shared" si="10"/>
        <v>0</v>
      </c>
      <c r="D113" s="1165">
        <f t="shared" si="10"/>
        <v>0</v>
      </c>
      <c r="E113" s="1165">
        <f t="shared" si="10"/>
        <v>0</v>
      </c>
      <c r="F113" s="1165">
        <f t="shared" si="10"/>
        <v>0</v>
      </c>
    </row>
    <row r="114" spans="2:6" ht="15" thickBot="1">
      <c r="B114" s="1164" t="s">
        <v>613</v>
      </c>
      <c r="C114" s="1165">
        <f t="shared" si="10"/>
        <v>0</v>
      </c>
      <c r="D114" s="1165">
        <f t="shared" si="10"/>
        <v>0</v>
      </c>
      <c r="E114" s="1165">
        <f t="shared" si="10"/>
        <v>0</v>
      </c>
      <c r="F114" s="1165">
        <f t="shared" si="10"/>
        <v>0</v>
      </c>
    </row>
    <row r="115" spans="2:6" ht="15" thickBot="1">
      <c r="B115" s="1166" t="s">
        <v>608</v>
      </c>
      <c r="C115" s="1165">
        <f t="shared" si="10"/>
        <v>0</v>
      </c>
      <c r="D115" s="1165">
        <f t="shared" si="10"/>
        <v>0</v>
      </c>
      <c r="E115" s="1165">
        <f t="shared" si="10"/>
        <v>0</v>
      </c>
      <c r="F115" s="1165">
        <f t="shared" si="10"/>
        <v>0</v>
      </c>
    </row>
    <row r="116" spans="2:6" ht="15" thickBot="1">
      <c r="B116" s="1166" t="s">
        <v>636</v>
      </c>
      <c r="C116" s="1165">
        <f t="shared" si="10"/>
        <v>0</v>
      </c>
      <c r="D116" s="1165">
        <f t="shared" si="10"/>
        <v>0</v>
      </c>
      <c r="E116" s="1165">
        <f t="shared" si="10"/>
        <v>0</v>
      </c>
      <c r="F116" s="1165">
        <f t="shared" si="10"/>
        <v>0</v>
      </c>
    </row>
    <row r="117" spans="2:6" ht="15" thickBot="1">
      <c r="B117" s="1164" t="s">
        <v>614</v>
      </c>
      <c r="C117" s="1165">
        <f t="shared" si="10"/>
        <v>0</v>
      </c>
      <c r="D117" s="1165">
        <f t="shared" si="10"/>
        <v>0</v>
      </c>
      <c r="E117" s="1165">
        <f t="shared" si="10"/>
        <v>0</v>
      </c>
      <c r="F117" s="1165">
        <f t="shared" si="10"/>
        <v>0</v>
      </c>
    </row>
    <row r="118" spans="2:6" ht="15" thickBot="1">
      <c r="B118" s="1166" t="s">
        <v>608</v>
      </c>
      <c r="C118" s="1165">
        <f t="shared" ref="C118:F122" si="11">C54</f>
        <v>0</v>
      </c>
      <c r="D118" s="1165">
        <f t="shared" si="11"/>
        <v>0</v>
      </c>
      <c r="E118" s="1165">
        <f t="shared" si="11"/>
        <v>0</v>
      </c>
      <c r="F118" s="1165">
        <f t="shared" si="11"/>
        <v>0</v>
      </c>
    </row>
    <row r="119" spans="2:6" ht="15" thickBot="1">
      <c r="B119" s="1166" t="s">
        <v>636</v>
      </c>
      <c r="C119" s="1165">
        <f t="shared" si="11"/>
        <v>0</v>
      </c>
      <c r="D119" s="1165">
        <f t="shared" si="11"/>
        <v>0</v>
      </c>
      <c r="E119" s="1165">
        <f t="shared" si="11"/>
        <v>0</v>
      </c>
      <c r="F119" s="1165">
        <f t="shared" si="11"/>
        <v>0</v>
      </c>
    </row>
    <row r="120" spans="2:6" ht="15" thickBot="1">
      <c r="B120" s="1164" t="s">
        <v>615</v>
      </c>
      <c r="C120" s="1165">
        <f t="shared" si="11"/>
        <v>236</v>
      </c>
      <c r="D120" s="1165">
        <f t="shared" si="11"/>
        <v>0</v>
      </c>
      <c r="E120" s="1165">
        <f t="shared" si="11"/>
        <v>0</v>
      </c>
      <c r="F120" s="1165">
        <f t="shared" si="11"/>
        <v>0</v>
      </c>
    </row>
    <row r="121" spans="2:6" ht="15" thickBot="1">
      <c r="B121" s="1166" t="s">
        <v>608</v>
      </c>
      <c r="C121" s="1165">
        <f t="shared" si="11"/>
        <v>236</v>
      </c>
      <c r="D121" s="1165">
        <f t="shared" si="11"/>
        <v>0</v>
      </c>
      <c r="E121" s="1165">
        <f t="shared" si="11"/>
        <v>0</v>
      </c>
      <c r="F121" s="1165">
        <f t="shared" si="11"/>
        <v>0</v>
      </c>
    </row>
    <row r="122" spans="2:6" ht="15" thickBot="1">
      <c r="B122" s="1166" t="s">
        <v>636</v>
      </c>
      <c r="C122" s="1165">
        <f t="shared" si="11"/>
        <v>0</v>
      </c>
      <c r="D122" s="1165">
        <f t="shared" si="11"/>
        <v>0</v>
      </c>
      <c r="E122" s="1165">
        <f t="shared" si="11"/>
        <v>0</v>
      </c>
      <c r="F122" s="1165">
        <f t="shared" si="11"/>
        <v>0</v>
      </c>
    </row>
    <row r="123" spans="2:6" ht="15" thickBot="1">
      <c r="B123" s="1164" t="s">
        <v>637</v>
      </c>
      <c r="C123" s="1183">
        <f>C78</f>
        <v>0</v>
      </c>
      <c r="D123" s="1183">
        <f>D78</f>
        <v>0</v>
      </c>
      <c r="E123" s="1183">
        <f>E78</f>
        <v>0</v>
      </c>
      <c r="F123" s="1183">
        <f>F78</f>
        <v>0</v>
      </c>
    </row>
    <row r="124" spans="2:6" ht="15" thickBot="1">
      <c r="B124" s="1164" t="s">
        <v>638</v>
      </c>
      <c r="C124" s="1183">
        <f>C79+C89</f>
        <v>5000</v>
      </c>
      <c r="D124" s="1183">
        <f>D79+D97</f>
        <v>3000</v>
      </c>
      <c r="E124" s="1183">
        <f>E79+E97</f>
        <v>3000</v>
      </c>
      <c r="F124" s="1183">
        <f>F79</f>
        <v>3000</v>
      </c>
    </row>
    <row r="125" spans="2:6" ht="15" thickBot="1">
      <c r="B125" s="1172" t="s">
        <v>617</v>
      </c>
      <c r="C125" s="1173">
        <f>IF(C101-C100=0,0,"Error")</f>
        <v>0</v>
      </c>
      <c r="D125" s="1173">
        <f>IF(D101-D100=0,0,"Error")</f>
        <v>0</v>
      </c>
      <c r="E125" s="1173">
        <f t="shared" ref="E125:F125" si="12">IF(E101-E100=0,0,"Error")</f>
        <v>0</v>
      </c>
      <c r="F125" s="1173">
        <f t="shared" si="12"/>
        <v>0</v>
      </c>
    </row>
    <row r="126" spans="2:6">
      <c r="B126" s="1184"/>
      <c r="C126" s="1185"/>
      <c r="D126" s="1185"/>
      <c r="E126" s="1185"/>
      <c r="F126" s="1185"/>
    </row>
  </sheetData>
  <mergeCells count="35">
    <mergeCell ref="C84:F84"/>
    <mergeCell ref="B85:B86"/>
    <mergeCell ref="A93:A95"/>
    <mergeCell ref="B93:F93"/>
    <mergeCell ref="B94:B95"/>
    <mergeCell ref="C83:F83"/>
    <mergeCell ref="B61:F61"/>
    <mergeCell ref="B62:F62"/>
    <mergeCell ref="C63:F63"/>
    <mergeCell ref="E64:F64"/>
    <mergeCell ref="C65:F65"/>
    <mergeCell ref="C66:F66"/>
    <mergeCell ref="B67:B68"/>
    <mergeCell ref="B75:F75"/>
    <mergeCell ref="B76:B77"/>
    <mergeCell ref="C81:F81"/>
    <mergeCell ref="E82:F82"/>
    <mergeCell ref="B36:B37"/>
    <mergeCell ref="B9:F11"/>
    <mergeCell ref="C12:F12"/>
    <mergeCell ref="C15:F15"/>
    <mergeCell ref="B16:F16"/>
    <mergeCell ref="B22:F22"/>
    <mergeCell ref="B23:F23"/>
    <mergeCell ref="C24:F24"/>
    <mergeCell ref="C25:F25"/>
    <mergeCell ref="C26:F26"/>
    <mergeCell ref="B27:B28"/>
    <mergeCell ref="B35:F35"/>
    <mergeCell ref="B8:F8"/>
    <mergeCell ref="B2:F2"/>
    <mergeCell ref="B3:F3"/>
    <mergeCell ref="C5:F5"/>
    <mergeCell ref="C6:F6"/>
    <mergeCell ref="C7:F7"/>
  </mergeCells>
  <pageMargins left="0.53" right="0.61" top="0.18" bottom="0.1" header="0.22" footer="0.3"/>
  <pageSetup scale="9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A1:J99"/>
  <sheetViews>
    <sheetView view="pageBreakPreview" topLeftCell="A73" zoomScale="71" zoomScaleNormal="136" zoomScaleSheetLayoutView="71" workbookViewId="0">
      <selection activeCell="J103" sqref="J103"/>
    </sheetView>
  </sheetViews>
  <sheetFormatPr defaultColWidth="9.125" defaultRowHeight="14.25"/>
  <cols>
    <col min="1" max="1" width="5.875" style="1187" customWidth="1"/>
    <col min="2" max="2" width="28.625" style="1187" customWidth="1"/>
    <col min="3" max="3" width="12.375" style="1187" customWidth="1"/>
    <col min="4" max="6" width="11.75" style="1187" customWidth="1"/>
    <col min="7" max="16384" width="9.125" style="1187"/>
  </cols>
  <sheetData>
    <row r="1" spans="1:10">
      <c r="A1" s="1186"/>
      <c r="B1" s="1186"/>
      <c r="C1" s="1186"/>
      <c r="D1" s="1186"/>
      <c r="E1" s="1186"/>
      <c r="F1" s="1186"/>
      <c r="G1" s="1186"/>
      <c r="H1" s="1186"/>
      <c r="I1" s="1186"/>
      <c r="J1" s="1186"/>
    </row>
    <row r="2" spans="1:10" ht="18" customHeight="1">
      <c r="A2" s="3282" t="s">
        <v>576</v>
      </c>
      <c r="B2" s="3282"/>
      <c r="C2" s="3282"/>
      <c r="D2" s="3282"/>
      <c r="E2" s="3282"/>
      <c r="F2" s="3282"/>
      <c r="G2" s="3282"/>
      <c r="H2" s="1186"/>
      <c r="I2" s="1186"/>
      <c r="J2" s="1186"/>
    </row>
    <row r="3" spans="1:10" ht="18" customHeight="1">
      <c r="A3" s="1188"/>
      <c r="B3" s="3283" t="s">
        <v>577</v>
      </c>
      <c r="C3" s="3283"/>
      <c r="D3" s="3283"/>
      <c r="E3" s="3283"/>
      <c r="F3" s="3283"/>
      <c r="G3" s="1188"/>
      <c r="H3" s="1186"/>
      <c r="I3" s="1186"/>
      <c r="J3" s="1186"/>
    </row>
    <row r="4" spans="1:10" ht="15" customHeight="1" thickBot="1">
      <c r="A4" s="1186"/>
      <c r="B4" s="1186"/>
      <c r="C4" s="1186"/>
      <c r="D4" s="1186"/>
      <c r="E4" s="1186"/>
      <c r="F4" s="1186"/>
      <c r="G4" s="1186"/>
      <c r="H4" s="1186"/>
      <c r="I4" s="1186"/>
      <c r="J4" s="1186"/>
    </row>
    <row r="5" spans="1:10" ht="15" thickBot="1">
      <c r="A5" s="1186"/>
      <c r="B5" s="1189" t="s">
        <v>6</v>
      </c>
      <c r="C5" s="3284" t="s">
        <v>1322</v>
      </c>
      <c r="D5" s="3285"/>
      <c r="E5" s="3285"/>
      <c r="F5" s="3286"/>
      <c r="G5" s="1186"/>
      <c r="H5" s="1186"/>
      <c r="I5" s="1186"/>
      <c r="J5" s="1186"/>
    </row>
    <row r="6" spans="1:10" ht="15" customHeight="1" thickBot="1">
      <c r="A6" s="1186"/>
      <c r="B6" s="1189" t="s">
        <v>8</v>
      </c>
      <c r="C6" s="3284">
        <v>1150</v>
      </c>
      <c r="D6" s="3285"/>
      <c r="E6" s="3285"/>
      <c r="F6" s="3286"/>
      <c r="G6" s="1186"/>
      <c r="H6" s="1186"/>
      <c r="I6" s="1186"/>
      <c r="J6" s="1186"/>
    </row>
    <row r="7" spans="1:10" ht="15" thickBot="1">
      <c r="A7" s="1186"/>
      <c r="B7" s="1189" t="s">
        <v>10</v>
      </c>
      <c r="C7" s="3287" t="s">
        <v>580</v>
      </c>
      <c r="D7" s="3288"/>
      <c r="E7" s="3288"/>
      <c r="F7" s="3289"/>
      <c r="G7" s="1186"/>
      <c r="H7" s="1186"/>
      <c r="I7" s="1186"/>
      <c r="J7" s="1186"/>
    </row>
    <row r="8" spans="1:10" ht="15" thickBot="1">
      <c r="A8" s="1186"/>
      <c r="B8" s="3290" t="s">
        <v>12</v>
      </c>
      <c r="C8" s="3291"/>
      <c r="D8" s="3291"/>
      <c r="E8" s="3291"/>
      <c r="F8" s="3292"/>
      <c r="G8" s="1186"/>
      <c r="H8" s="1186"/>
      <c r="I8" s="1186"/>
      <c r="J8" s="1186"/>
    </row>
    <row r="9" spans="1:10" ht="15.75" customHeight="1">
      <c r="A9" s="1186"/>
      <c r="B9" s="3293" t="s">
        <v>1323</v>
      </c>
      <c r="C9" s="3294"/>
      <c r="D9" s="3294"/>
      <c r="E9" s="3294"/>
      <c r="F9" s="3295"/>
      <c r="G9" s="1186"/>
      <c r="H9" s="1186"/>
      <c r="I9" s="1186"/>
      <c r="J9" s="1186"/>
    </row>
    <row r="10" spans="1:10" ht="36.75" customHeight="1">
      <c r="A10" s="1186"/>
      <c r="B10" s="3296"/>
      <c r="C10" s="3297"/>
      <c r="D10" s="3297"/>
      <c r="E10" s="3297"/>
      <c r="F10" s="3298"/>
      <c r="G10" s="1186"/>
      <c r="H10" s="1186"/>
      <c r="I10" s="1186"/>
      <c r="J10" s="1186"/>
    </row>
    <row r="11" spans="1:10" ht="15" thickBot="1">
      <c r="A11" s="1186"/>
      <c r="B11" s="3299"/>
      <c r="C11" s="3300"/>
      <c r="D11" s="3300"/>
      <c r="E11" s="3300"/>
      <c r="F11" s="3301"/>
      <c r="G11" s="1186"/>
      <c r="H11" s="1186"/>
      <c r="I11" s="1186"/>
      <c r="J11" s="1186"/>
    </row>
    <row r="12" spans="1:10" ht="117.75" customHeight="1" thickBot="1">
      <c r="A12" s="1186"/>
      <c r="B12" s="1190" t="s">
        <v>14</v>
      </c>
      <c r="C12" s="3302" t="s">
        <v>1324</v>
      </c>
      <c r="D12" s="3303"/>
      <c r="E12" s="3303"/>
      <c r="F12" s="3304"/>
      <c r="G12" s="1186"/>
      <c r="H12" s="1186"/>
      <c r="I12" s="1186"/>
      <c r="J12" s="1186"/>
    </row>
    <row r="13" spans="1:10" ht="23.25" customHeight="1">
      <c r="A13" s="1186"/>
      <c r="B13" s="3305" t="s">
        <v>209</v>
      </c>
      <c r="C13" s="1191">
        <v>2023</v>
      </c>
      <c r="D13" s="1191">
        <v>2024</v>
      </c>
      <c r="E13" s="1191">
        <v>2025</v>
      </c>
      <c r="F13" s="1191">
        <v>2026</v>
      </c>
      <c r="G13" s="1186"/>
      <c r="H13" s="1186"/>
      <c r="I13" s="1186"/>
      <c r="J13" s="1186"/>
    </row>
    <row r="14" spans="1:10" ht="15" thickBot="1">
      <c r="A14" s="1186"/>
      <c r="B14" s="3306"/>
      <c r="C14" s="1192" t="s">
        <v>22</v>
      </c>
      <c r="D14" s="1192" t="s">
        <v>23</v>
      </c>
      <c r="E14" s="1192" t="s">
        <v>23</v>
      </c>
      <c r="F14" s="1192" t="s">
        <v>23</v>
      </c>
      <c r="G14" s="1186"/>
      <c r="H14" s="1186"/>
      <c r="I14" s="1186"/>
      <c r="J14" s="1186"/>
    </row>
    <row r="15" spans="1:10" ht="21" customHeight="1" thickBot="1">
      <c r="A15" s="1186"/>
      <c r="B15" s="1193" t="s">
        <v>1325</v>
      </c>
      <c r="C15" s="1194">
        <v>0.87</v>
      </c>
      <c r="D15" s="1194">
        <v>1</v>
      </c>
      <c r="E15" s="1194">
        <v>1</v>
      </c>
      <c r="F15" s="1194">
        <v>1</v>
      </c>
      <c r="G15" s="1186"/>
      <c r="H15" s="1195"/>
      <c r="I15" s="1186"/>
      <c r="J15" s="1186"/>
    </row>
    <row r="16" spans="1:10" ht="50.25" customHeight="1" thickBot="1">
      <c r="A16" s="1186"/>
      <c r="B16" s="1196" t="s">
        <v>588</v>
      </c>
      <c r="C16" s="3307" t="s">
        <v>1326</v>
      </c>
      <c r="D16" s="3308"/>
      <c r="E16" s="3308"/>
      <c r="F16" s="3309"/>
      <c r="G16" s="1186"/>
      <c r="H16" s="1186"/>
      <c r="I16" s="1186"/>
      <c r="J16" s="1186"/>
    </row>
    <row r="17" spans="1:10" ht="23.25" customHeight="1" thickBot="1">
      <c r="A17" s="1186"/>
      <c r="B17" s="3310" t="s">
        <v>590</v>
      </c>
      <c r="C17" s="3311"/>
      <c r="D17" s="3311"/>
      <c r="E17" s="3311"/>
      <c r="F17" s="3312"/>
      <c r="G17" s="1186"/>
      <c r="H17" s="1186"/>
      <c r="I17" s="1186"/>
      <c r="J17" s="1186"/>
    </row>
    <row r="18" spans="1:10" ht="21" customHeight="1" thickBot="1">
      <c r="A18" s="1186"/>
      <c r="B18" s="1197" t="s">
        <v>1327</v>
      </c>
      <c r="C18" s="1198">
        <v>0.8125</v>
      </c>
      <c r="D18" s="1199">
        <v>1</v>
      </c>
      <c r="E18" s="1199">
        <v>1</v>
      </c>
      <c r="F18" s="1199">
        <v>1</v>
      </c>
      <c r="G18" s="1186"/>
      <c r="H18" s="1186"/>
      <c r="I18" s="1186"/>
      <c r="J18" s="1186"/>
    </row>
    <row r="19" spans="1:10" ht="31.15" customHeight="1" thickBot="1">
      <c r="A19" s="1186"/>
      <c r="B19" s="1197" t="s">
        <v>1328</v>
      </c>
      <c r="C19" s="1200">
        <v>0.94799999999999995</v>
      </c>
      <c r="D19" s="1201">
        <v>1</v>
      </c>
      <c r="E19" s="1201">
        <v>1</v>
      </c>
      <c r="F19" s="1201">
        <v>1</v>
      </c>
      <c r="G19" s="1186"/>
      <c r="H19" s="1186"/>
      <c r="I19" s="1186"/>
      <c r="J19" s="1186"/>
    </row>
    <row r="20" spans="1:10" ht="15" thickBot="1">
      <c r="A20" s="1186"/>
      <c r="B20" s="3279" t="s">
        <v>595</v>
      </c>
      <c r="C20" s="3280"/>
      <c r="D20" s="3280"/>
      <c r="E20" s="3280"/>
      <c r="F20" s="3281"/>
      <c r="G20" s="1186"/>
      <c r="H20" s="1186"/>
      <c r="I20" s="1186"/>
      <c r="J20" s="1186"/>
    </row>
    <row r="21" spans="1:10" ht="15" customHeight="1" thickBot="1">
      <c r="A21" s="1186"/>
      <c r="B21" s="3316" t="s">
        <v>596</v>
      </c>
      <c r="C21" s="3317"/>
      <c r="D21" s="3317"/>
      <c r="E21" s="3317"/>
      <c r="F21" s="3318"/>
      <c r="G21" s="1186"/>
      <c r="H21" s="1186"/>
      <c r="I21" s="1186"/>
      <c r="J21" s="1186"/>
    </row>
    <row r="22" spans="1:10" ht="30" customHeight="1" thickBot="1">
      <c r="A22" s="1186"/>
      <c r="B22" s="1202" t="s">
        <v>597</v>
      </c>
      <c r="C22" s="3319" t="s">
        <v>1329</v>
      </c>
      <c r="D22" s="3320"/>
      <c r="E22" s="3320"/>
      <c r="F22" s="3321"/>
      <c r="G22" s="1186"/>
      <c r="H22" s="1186"/>
      <c r="I22" s="1186"/>
      <c r="J22" s="1186"/>
    </row>
    <row r="23" spans="1:10" ht="33.75" customHeight="1" thickBot="1">
      <c r="A23" s="1186"/>
      <c r="B23" s="1203" t="s">
        <v>599</v>
      </c>
      <c r="C23" s="3322" t="s">
        <v>1330</v>
      </c>
      <c r="D23" s="3323"/>
      <c r="E23" s="3323"/>
      <c r="F23" s="3324"/>
      <c r="G23" s="1186"/>
      <c r="H23" s="1186"/>
      <c r="I23" s="1186"/>
      <c r="J23" s="1186"/>
    </row>
    <row r="24" spans="1:10" ht="15" thickBot="1">
      <c r="A24" s="1186"/>
      <c r="B24" s="1203" t="s">
        <v>21</v>
      </c>
      <c r="C24" s="3325" t="s">
        <v>1331</v>
      </c>
      <c r="D24" s="3326"/>
      <c r="E24" s="3326"/>
      <c r="F24" s="3327"/>
      <c r="G24" s="1186"/>
      <c r="H24" s="1186"/>
      <c r="I24" s="1186"/>
      <c r="J24" s="1186"/>
    </row>
    <row r="25" spans="1:10" ht="12.75" customHeight="1">
      <c r="A25" s="1186"/>
      <c r="B25" s="3305"/>
      <c r="C25" s="1191">
        <v>2023</v>
      </c>
      <c r="D25" s="1191">
        <v>2024</v>
      </c>
      <c r="E25" s="1191">
        <v>2025</v>
      </c>
      <c r="F25" s="1191">
        <v>2026</v>
      </c>
      <c r="G25" s="1186"/>
      <c r="H25" s="1186"/>
      <c r="I25" s="1186"/>
      <c r="J25" s="1186"/>
    </row>
    <row r="26" spans="1:10" ht="9" customHeight="1" thickBot="1">
      <c r="A26" s="1186"/>
      <c r="B26" s="3306"/>
      <c r="C26" s="1204" t="s">
        <v>22</v>
      </c>
      <c r="D26" s="1204" t="s">
        <v>23</v>
      </c>
      <c r="E26" s="1204" t="s">
        <v>23</v>
      </c>
      <c r="F26" s="1204" t="s">
        <v>23</v>
      </c>
      <c r="G26" s="1186"/>
      <c r="H26" s="1186"/>
      <c r="I26" s="1186"/>
      <c r="J26" s="1186"/>
    </row>
    <row r="27" spans="1:10" ht="15" customHeight="1" thickBot="1">
      <c r="A27" s="1186"/>
      <c r="B27" s="1203" t="s">
        <v>33</v>
      </c>
      <c r="C27" s="1228">
        <v>81257</v>
      </c>
      <c r="D27" s="1228">
        <v>85000</v>
      </c>
      <c r="E27" s="1228">
        <v>85000</v>
      </c>
      <c r="F27" s="1228">
        <v>85000</v>
      </c>
      <c r="G27" s="1186"/>
      <c r="H27" s="1186"/>
      <c r="I27" s="1186"/>
      <c r="J27" s="1186"/>
    </row>
    <row r="28" spans="1:10" ht="15" thickBot="1">
      <c r="A28" s="1186"/>
      <c r="B28" s="1203" t="s">
        <v>602</v>
      </c>
      <c r="C28" s="1205">
        <f>C45</f>
        <v>40841</v>
      </c>
      <c r="D28" s="1205">
        <f t="shared" ref="D28:F28" si="0">D45</f>
        <v>52341</v>
      </c>
      <c r="E28" s="1205">
        <f t="shared" si="0"/>
        <v>49341</v>
      </c>
      <c r="F28" s="1205">
        <f t="shared" si="0"/>
        <v>48341</v>
      </c>
      <c r="G28" s="1186"/>
      <c r="H28" s="1186"/>
      <c r="I28" s="1186"/>
      <c r="J28" s="1186"/>
    </row>
    <row r="29" spans="1:10" ht="15" thickBot="1">
      <c r="A29" s="1186"/>
      <c r="B29" s="1203" t="s">
        <v>603</v>
      </c>
      <c r="C29" s="1206">
        <f>C28/C27</f>
        <v>0.50261515930935186</v>
      </c>
      <c r="D29" s="1206">
        <f t="shared" ref="D29:E29" si="1">D28/D27</f>
        <v>0.61577647058823526</v>
      </c>
      <c r="E29" s="1206">
        <f t="shared" si="1"/>
        <v>0.58048235294117645</v>
      </c>
      <c r="F29" s="1206">
        <f>F28/F27</f>
        <v>0.56871764705882355</v>
      </c>
      <c r="G29" s="1186"/>
      <c r="H29" s="1186"/>
      <c r="I29" s="1186"/>
      <c r="J29" s="1186"/>
    </row>
    <row r="30" spans="1:10" ht="15" thickBot="1">
      <c r="A30" s="1186"/>
      <c r="B30" s="1203" t="s">
        <v>604</v>
      </c>
      <c r="C30" s="1207" t="s">
        <v>627</v>
      </c>
      <c r="D30" s="1208">
        <f>D27/C27-1</f>
        <v>4.6063723740723983E-2</v>
      </c>
      <c r="E30" s="1208">
        <f>E27/D27-1</f>
        <v>0</v>
      </c>
      <c r="F30" s="1208">
        <f>F27/E27-1</f>
        <v>0</v>
      </c>
      <c r="G30" s="1186"/>
      <c r="H30" s="1186"/>
      <c r="I30" s="1186"/>
      <c r="J30" s="1186"/>
    </row>
    <row r="31" spans="1:10" ht="15" thickBot="1">
      <c r="A31" s="1186"/>
      <c r="B31" s="1203" t="s">
        <v>605</v>
      </c>
      <c r="C31" s="1207" t="s">
        <v>627</v>
      </c>
      <c r="D31" s="1208">
        <f>D28/C28-1</f>
        <v>0.28157978501995551</v>
      </c>
      <c r="E31" s="1208">
        <f t="shared" ref="E31:F32" si="2">E28/D28-1</f>
        <v>-5.7316444087808782E-2</v>
      </c>
      <c r="F31" s="1208">
        <f t="shared" si="2"/>
        <v>-2.0267120650169224E-2</v>
      </c>
      <c r="G31" s="1186"/>
      <c r="H31" s="1186"/>
      <c r="I31" s="1186"/>
      <c r="J31" s="1186"/>
    </row>
    <row r="32" spans="1:10" ht="15" thickBot="1">
      <c r="A32" s="1186"/>
      <c r="B32" s="1203" t="s">
        <v>47</v>
      </c>
      <c r="C32" s="1207" t="s">
        <v>627</v>
      </c>
      <c r="D32" s="1208">
        <f>D29/C29-1</f>
        <v>0.22514504225137055</v>
      </c>
      <c r="E32" s="1208">
        <f t="shared" si="2"/>
        <v>-5.7316444087808782E-2</v>
      </c>
      <c r="F32" s="1208">
        <f t="shared" si="2"/>
        <v>-2.0267120650169113E-2</v>
      </c>
      <c r="G32" s="1186"/>
      <c r="H32" s="1186"/>
      <c r="I32" s="1186"/>
      <c r="J32" s="1186"/>
    </row>
    <row r="33" spans="1:10" ht="15.75" customHeight="1" thickBot="1">
      <c r="A33" s="1186"/>
      <c r="B33" s="3328" t="s">
        <v>1332</v>
      </c>
      <c r="C33" s="3329"/>
      <c r="D33" s="3329"/>
      <c r="E33" s="3329"/>
      <c r="F33" s="3330"/>
      <c r="G33" s="1186"/>
      <c r="H33" s="1186"/>
      <c r="I33" s="1186"/>
      <c r="J33" s="1186"/>
    </row>
    <row r="34" spans="1:10" ht="12.75" customHeight="1">
      <c r="A34" s="1186"/>
      <c r="B34" s="3305"/>
      <c r="C34" s="1191">
        <v>2023</v>
      </c>
      <c r="D34" s="1191">
        <v>2024</v>
      </c>
      <c r="E34" s="1191">
        <v>2025</v>
      </c>
      <c r="F34" s="1191">
        <v>2026</v>
      </c>
      <c r="G34" s="1186"/>
      <c r="H34" s="1186"/>
      <c r="I34" s="1186"/>
      <c r="J34" s="1186"/>
    </row>
    <row r="35" spans="1:10" ht="9" customHeight="1" thickBot="1">
      <c r="A35" s="1186"/>
      <c r="B35" s="3306"/>
      <c r="C35" s="1204" t="s">
        <v>22</v>
      </c>
      <c r="D35" s="1204" t="s">
        <v>23</v>
      </c>
      <c r="E35" s="1204" t="s">
        <v>23</v>
      </c>
      <c r="F35" s="1204" t="s">
        <v>23</v>
      </c>
      <c r="G35" s="1186"/>
      <c r="H35" s="1186"/>
      <c r="I35" s="1186"/>
      <c r="J35" s="1186"/>
    </row>
    <row r="36" spans="1:10" ht="15" customHeight="1" thickBot="1">
      <c r="A36" s="1186"/>
      <c r="B36" s="1209" t="s">
        <v>607</v>
      </c>
      <c r="C36" s="1210">
        <f>C37+C38</f>
        <v>26034</v>
      </c>
      <c r="D36" s="1210">
        <f t="shared" ref="D36:F36" si="3">D37+D38</f>
        <v>31034</v>
      </c>
      <c r="E36" s="1210">
        <f t="shared" si="3"/>
        <v>31034</v>
      </c>
      <c r="F36" s="1210">
        <f t="shared" si="3"/>
        <v>31034</v>
      </c>
      <c r="G36" s="1186"/>
      <c r="H36" s="1186"/>
      <c r="I36" s="1186"/>
      <c r="J36" s="1186"/>
    </row>
    <row r="37" spans="1:10" ht="15" customHeight="1" thickBot="1">
      <c r="A37" s="1186"/>
      <c r="B37" s="1211" t="s">
        <v>608</v>
      </c>
      <c r="C37" s="1212">
        <v>26034</v>
      </c>
      <c r="D37" s="1212">
        <v>31034</v>
      </c>
      <c r="E37" s="1212">
        <v>31034</v>
      </c>
      <c r="F37" s="1212">
        <v>31034</v>
      </c>
      <c r="G37" s="1186"/>
      <c r="H37" s="1186"/>
      <c r="I37" s="1186"/>
      <c r="J37" s="1186"/>
    </row>
    <row r="38" spans="1:10" ht="15" customHeight="1" thickBot="1">
      <c r="A38" s="1186"/>
      <c r="B38" s="1211" t="s">
        <v>609</v>
      </c>
      <c r="C38" s="1212"/>
      <c r="D38" s="1212"/>
      <c r="E38" s="1212"/>
      <c r="F38" s="1212"/>
      <c r="G38" s="1186"/>
      <c r="H38" s="1186"/>
      <c r="I38" s="1186"/>
      <c r="J38" s="1186"/>
    </row>
    <row r="39" spans="1:10" ht="15" thickBot="1">
      <c r="A39" s="1186"/>
      <c r="B39" s="1209" t="s">
        <v>610</v>
      </c>
      <c r="C39" s="1210">
        <f>C40+C41</f>
        <v>4307</v>
      </c>
      <c r="D39" s="1210">
        <f t="shared" ref="D39:F39" si="4">D40+D41</f>
        <v>5307</v>
      </c>
      <c r="E39" s="1210">
        <f t="shared" si="4"/>
        <v>5307</v>
      </c>
      <c r="F39" s="1210">
        <f t="shared" si="4"/>
        <v>5307</v>
      </c>
      <c r="G39" s="1186"/>
      <c r="H39" s="1186"/>
      <c r="I39" s="1186"/>
      <c r="J39" s="1186"/>
    </row>
    <row r="40" spans="1:10" ht="15" customHeight="1" thickBot="1">
      <c r="A40" s="1186"/>
      <c r="B40" s="1211" t="s">
        <v>608</v>
      </c>
      <c r="C40" s="1213">
        <v>4307</v>
      </c>
      <c r="D40" s="1210">
        <v>5307</v>
      </c>
      <c r="E40" s="1210">
        <v>5307</v>
      </c>
      <c r="F40" s="1210">
        <v>5307</v>
      </c>
      <c r="G40" s="1186"/>
      <c r="H40" s="1186"/>
      <c r="I40" s="1186"/>
      <c r="J40" s="1186"/>
    </row>
    <row r="41" spans="1:10" ht="15" customHeight="1" thickBot="1">
      <c r="A41" s="1186"/>
      <c r="B41" s="1211" t="s">
        <v>609</v>
      </c>
      <c r="C41" s="1212"/>
      <c r="D41" s="1214"/>
      <c r="E41" s="1214"/>
      <c r="F41" s="1214"/>
      <c r="G41" s="1186"/>
      <c r="H41" s="1186"/>
      <c r="I41" s="1186"/>
      <c r="J41" s="1186"/>
    </row>
    <row r="42" spans="1:10" ht="15" thickBot="1">
      <c r="A42" s="1186"/>
      <c r="B42" s="1209" t="s">
        <v>611</v>
      </c>
      <c r="C42" s="1210">
        <f>C43+C44</f>
        <v>10500</v>
      </c>
      <c r="D42" s="1210">
        <f t="shared" ref="D42:F42" si="5">D43+D44</f>
        <v>16000</v>
      </c>
      <c r="E42" s="1210">
        <f t="shared" si="5"/>
        <v>13000</v>
      </c>
      <c r="F42" s="1210">
        <f t="shared" si="5"/>
        <v>12000</v>
      </c>
      <c r="G42" s="1186"/>
      <c r="H42" s="1186"/>
      <c r="I42" s="1186"/>
      <c r="J42" s="1186"/>
    </row>
    <row r="43" spans="1:10" ht="15" customHeight="1" thickBot="1">
      <c r="A43" s="1186"/>
      <c r="B43" s="1211" t="s">
        <v>608</v>
      </c>
      <c r="C43" s="1210">
        <v>10500</v>
      </c>
      <c r="D43" s="1210">
        <v>16000</v>
      </c>
      <c r="E43" s="1210">
        <v>13000</v>
      </c>
      <c r="F43" s="1210">
        <v>12000</v>
      </c>
      <c r="G43" s="1186"/>
      <c r="H43" s="1186"/>
      <c r="I43" s="1186"/>
      <c r="J43" s="1186"/>
    </row>
    <row r="44" spans="1:10" ht="15" customHeight="1" thickBot="1">
      <c r="A44" s="1186"/>
      <c r="B44" s="1211" t="s">
        <v>609</v>
      </c>
      <c r="C44" s="1212"/>
      <c r="D44" s="1214"/>
      <c r="E44" s="1214"/>
      <c r="F44" s="1214"/>
      <c r="G44" s="1186"/>
      <c r="H44" s="1186"/>
      <c r="I44" s="1186"/>
      <c r="J44" s="1186"/>
    </row>
    <row r="45" spans="1:10" ht="15" customHeight="1" thickBot="1">
      <c r="A45" s="1186"/>
      <c r="B45" s="1215" t="s">
        <v>616</v>
      </c>
      <c r="C45" s="1213">
        <f>C36+C39+C42</f>
        <v>40841</v>
      </c>
      <c r="D45" s="1213">
        <f t="shared" ref="D45:F45" si="6">D36+D39+D42</f>
        <v>52341</v>
      </c>
      <c r="E45" s="1213">
        <f t="shared" si="6"/>
        <v>49341</v>
      </c>
      <c r="F45" s="1213">
        <f t="shared" si="6"/>
        <v>48341</v>
      </c>
      <c r="G45" s="1186"/>
      <c r="H45" s="1186"/>
      <c r="I45" s="1186"/>
      <c r="J45" s="1186"/>
    </row>
    <row r="46" spans="1:10" ht="15" customHeight="1" thickBot="1">
      <c r="A46" s="1186"/>
      <c r="B46" s="1216" t="s">
        <v>617</v>
      </c>
      <c r="C46" s="1217">
        <v>0</v>
      </c>
      <c r="D46" s="1217">
        <v>0</v>
      </c>
      <c r="E46" s="1217">
        <v>0</v>
      </c>
      <c r="F46" s="1217">
        <v>0</v>
      </c>
      <c r="G46" s="1186"/>
      <c r="H46" s="1186"/>
      <c r="I46" s="1186"/>
      <c r="J46" s="1186"/>
    </row>
    <row r="47" spans="1:10" ht="15" customHeight="1" thickBot="1">
      <c r="A47" s="1186"/>
      <c r="B47" s="3316" t="s">
        <v>618</v>
      </c>
      <c r="C47" s="3317"/>
      <c r="D47" s="3317"/>
      <c r="E47" s="3317"/>
      <c r="F47" s="3318"/>
      <c r="G47" s="1186"/>
      <c r="H47" s="1186"/>
      <c r="I47" s="1186"/>
      <c r="J47" s="1186"/>
    </row>
    <row r="48" spans="1:10" ht="15" customHeight="1" thickBot="1">
      <c r="A48" s="1186"/>
      <c r="B48" s="3316" t="s">
        <v>619</v>
      </c>
      <c r="C48" s="3317"/>
      <c r="D48" s="3317"/>
      <c r="E48" s="3317"/>
      <c r="F48" s="3318"/>
      <c r="G48" s="1186"/>
      <c r="H48" s="1186"/>
      <c r="I48" s="1186"/>
      <c r="J48" s="1186"/>
    </row>
    <row r="49" spans="1:10" ht="15" customHeight="1" thickBot="1">
      <c r="A49" s="1186"/>
      <c r="B49" s="1202" t="s">
        <v>1333</v>
      </c>
      <c r="C49" s="3313" t="s">
        <v>521</v>
      </c>
      <c r="D49" s="3314"/>
      <c r="E49" s="3314"/>
      <c r="F49" s="3315"/>
      <c r="G49" s="1186"/>
      <c r="H49" s="1186"/>
      <c r="I49" s="1186"/>
      <c r="J49" s="1186"/>
    </row>
    <row r="50" spans="1:10" ht="35.25" customHeight="1" thickBot="1">
      <c r="A50" s="1186"/>
      <c r="B50" s="1202" t="s">
        <v>622</v>
      </c>
      <c r="C50" s="1202" t="s">
        <v>1334</v>
      </c>
      <c r="D50" s="1218" t="s">
        <v>624</v>
      </c>
      <c r="E50" s="3313" t="s">
        <v>1210</v>
      </c>
      <c r="F50" s="3315"/>
      <c r="G50" s="1186"/>
      <c r="H50" s="1186"/>
      <c r="I50" s="1186"/>
      <c r="J50" s="1186"/>
    </row>
    <row r="51" spans="1:10" ht="15" customHeight="1" thickBot="1">
      <c r="A51" s="1186"/>
      <c r="B51" s="1219"/>
      <c r="C51" s="3313"/>
      <c r="D51" s="3314"/>
      <c r="E51" s="3314"/>
      <c r="F51" s="3315"/>
      <c r="G51" s="1186"/>
      <c r="H51" s="1186"/>
      <c r="I51" s="1186"/>
      <c r="J51" s="1186"/>
    </row>
    <row r="52" spans="1:10" ht="27" customHeight="1" thickBot="1">
      <c r="A52" s="1186"/>
      <c r="B52" s="1203" t="s">
        <v>599</v>
      </c>
      <c r="C52" s="3331" t="s">
        <v>1335</v>
      </c>
      <c r="D52" s="3332"/>
      <c r="E52" s="3332"/>
      <c r="F52" s="3333"/>
      <c r="G52" s="1186"/>
      <c r="H52" s="1186"/>
      <c r="I52" s="1186"/>
      <c r="J52" s="1186"/>
    </row>
    <row r="53" spans="1:10" ht="15" thickBot="1">
      <c r="A53" s="1186"/>
      <c r="B53" s="1203" t="s">
        <v>21</v>
      </c>
      <c r="C53" s="3325" t="s">
        <v>279</v>
      </c>
      <c r="D53" s="3326"/>
      <c r="E53" s="3326"/>
      <c r="F53" s="3327"/>
      <c r="G53" s="1186"/>
      <c r="H53" s="1186"/>
      <c r="I53" s="1186"/>
      <c r="J53" s="1186"/>
    </row>
    <row r="54" spans="1:10" ht="12.75" customHeight="1">
      <c r="A54" s="1186"/>
      <c r="B54" s="3305"/>
      <c r="C54" s="1191">
        <v>2023</v>
      </c>
      <c r="D54" s="1191">
        <v>2024</v>
      </c>
      <c r="E54" s="1191">
        <v>2025</v>
      </c>
      <c r="F54" s="1191">
        <v>2026</v>
      </c>
      <c r="G54" s="1186"/>
      <c r="H54" s="1186"/>
      <c r="I54" s="1186"/>
      <c r="J54" s="1186"/>
    </row>
    <row r="55" spans="1:10" ht="9" customHeight="1" thickBot="1">
      <c r="A55" s="1186"/>
      <c r="B55" s="3306"/>
      <c r="C55" s="1204" t="s">
        <v>22</v>
      </c>
      <c r="D55" s="1204" t="s">
        <v>23</v>
      </c>
      <c r="E55" s="1204" t="s">
        <v>23</v>
      </c>
      <c r="F55" s="1204" t="s">
        <v>23</v>
      </c>
      <c r="G55" s="1186"/>
      <c r="H55" s="1186"/>
      <c r="I55" s="1186"/>
      <c r="J55" s="1186"/>
    </row>
    <row r="56" spans="1:10" ht="15" customHeight="1" thickBot="1">
      <c r="A56" s="1186"/>
      <c r="B56" s="1203" t="s">
        <v>33</v>
      </c>
      <c r="C56" s="1229">
        <v>120</v>
      </c>
      <c r="D56" s="1229">
        <v>120</v>
      </c>
      <c r="E56" s="1229">
        <v>120</v>
      </c>
      <c r="F56" s="1229">
        <v>120</v>
      </c>
      <c r="G56" s="1186"/>
      <c r="H56" s="1186"/>
      <c r="I56" s="1186"/>
      <c r="J56" s="1186"/>
    </row>
    <row r="57" spans="1:10" ht="15" thickBot="1">
      <c r="A57" s="1186"/>
      <c r="B57" s="1203" t="s">
        <v>602</v>
      </c>
      <c r="C57" s="1230">
        <f>C75</f>
        <v>3000</v>
      </c>
      <c r="D57" s="1230">
        <f t="shared" ref="D57:F57" si="7">D75</f>
        <v>12000</v>
      </c>
      <c r="E57" s="1230">
        <f t="shared" si="7"/>
        <v>12000</v>
      </c>
      <c r="F57" s="1230">
        <f t="shared" si="7"/>
        <v>12000</v>
      </c>
      <c r="G57" s="1186"/>
      <c r="H57" s="1186"/>
      <c r="I57" s="1186"/>
      <c r="J57" s="1186"/>
    </row>
    <row r="58" spans="1:10" ht="15" thickBot="1">
      <c r="A58" s="1186"/>
      <c r="B58" s="1203" t="s">
        <v>603</v>
      </c>
      <c r="C58" s="1207">
        <f>C57/C56</f>
        <v>25</v>
      </c>
      <c r="D58" s="1207">
        <f t="shared" ref="D58:F58" si="8">D57/D56</f>
        <v>100</v>
      </c>
      <c r="E58" s="1207">
        <f t="shared" si="8"/>
        <v>100</v>
      </c>
      <c r="F58" s="1207">
        <f t="shared" si="8"/>
        <v>100</v>
      </c>
      <c r="G58" s="1186"/>
      <c r="H58" s="1186"/>
      <c r="I58" s="1186"/>
      <c r="J58" s="1186"/>
    </row>
    <row r="59" spans="1:10" ht="15" thickBot="1">
      <c r="A59" s="1186"/>
      <c r="B59" s="1203" t="s">
        <v>604</v>
      </c>
      <c r="C59" s="1207" t="s">
        <v>627</v>
      </c>
      <c r="D59" s="1208">
        <f>D56/C56-1</f>
        <v>0</v>
      </c>
      <c r="E59" s="1208">
        <f>E56/D56-1</f>
        <v>0</v>
      </c>
      <c r="F59" s="1208">
        <f>F56/E56-1</f>
        <v>0</v>
      </c>
      <c r="G59" s="1186"/>
      <c r="H59" s="1186"/>
      <c r="I59" s="1186"/>
      <c r="J59" s="1186"/>
    </row>
    <row r="60" spans="1:10" ht="15" thickBot="1">
      <c r="A60" s="1186"/>
      <c r="B60" s="1203" t="s">
        <v>605</v>
      </c>
      <c r="C60" s="1207" t="s">
        <v>627</v>
      </c>
      <c r="D60" s="1208">
        <f t="shared" ref="D60:F61" si="9">D57/C57-1</f>
        <v>3</v>
      </c>
      <c r="E60" s="1208">
        <f t="shared" si="9"/>
        <v>0</v>
      </c>
      <c r="F60" s="1208">
        <f t="shared" si="9"/>
        <v>0</v>
      </c>
      <c r="G60" s="1186"/>
      <c r="H60" s="1186"/>
      <c r="I60" s="1186"/>
      <c r="J60" s="1186"/>
    </row>
    <row r="61" spans="1:10" ht="15" thickBot="1">
      <c r="A61" s="1186"/>
      <c r="B61" s="1203" t="s">
        <v>47</v>
      </c>
      <c r="C61" s="1207" t="s">
        <v>627</v>
      </c>
      <c r="D61" s="1208">
        <f t="shared" si="9"/>
        <v>3</v>
      </c>
      <c r="E61" s="1208">
        <f t="shared" si="9"/>
        <v>0</v>
      </c>
      <c r="F61" s="1208">
        <f t="shared" si="9"/>
        <v>0</v>
      </c>
      <c r="G61" s="1186"/>
      <c r="H61" s="1186"/>
      <c r="I61" s="1186"/>
      <c r="J61" s="1186"/>
    </row>
    <row r="62" spans="1:10" ht="15.75" customHeight="1" thickBot="1">
      <c r="A62" s="1186"/>
      <c r="B62" s="3328" t="s">
        <v>1336</v>
      </c>
      <c r="C62" s="3329"/>
      <c r="D62" s="3329"/>
      <c r="E62" s="3329"/>
      <c r="F62" s="3330"/>
      <c r="G62" s="1186"/>
      <c r="H62" s="1186"/>
      <c r="I62" s="1186"/>
      <c r="J62" s="1186"/>
    </row>
    <row r="63" spans="1:10" ht="12.75" customHeight="1">
      <c r="A63" s="1186"/>
      <c r="B63" s="3305"/>
      <c r="C63" s="1191">
        <v>2023</v>
      </c>
      <c r="D63" s="1191">
        <v>2024</v>
      </c>
      <c r="E63" s="1191">
        <v>2025</v>
      </c>
      <c r="F63" s="1191">
        <v>2026</v>
      </c>
      <c r="G63" s="1186"/>
      <c r="H63" s="1186"/>
      <c r="I63" s="1186"/>
      <c r="J63" s="1186"/>
    </row>
    <row r="64" spans="1:10" ht="9" customHeight="1" thickBot="1">
      <c r="A64" s="1186"/>
      <c r="B64" s="3306"/>
      <c r="C64" s="1204" t="s">
        <v>22</v>
      </c>
      <c r="D64" s="1204" t="s">
        <v>23</v>
      </c>
      <c r="E64" s="1204" t="s">
        <v>23</v>
      </c>
      <c r="F64" s="1204" t="s">
        <v>23</v>
      </c>
      <c r="G64" s="1186"/>
      <c r="H64" s="1186"/>
      <c r="I64" s="1186"/>
      <c r="J64" s="1186"/>
    </row>
    <row r="65" spans="1:10" ht="15" thickBot="1">
      <c r="A65" s="1186"/>
      <c r="B65" s="1209" t="s">
        <v>629</v>
      </c>
      <c r="C65" s="1214">
        <f>C66+C67+C68+C69</f>
        <v>0</v>
      </c>
      <c r="D65" s="1214">
        <f t="shared" ref="D65:F65" si="10">D66+D67+D68+D69</f>
        <v>0</v>
      </c>
      <c r="E65" s="1214">
        <f t="shared" si="10"/>
        <v>0</v>
      </c>
      <c r="F65" s="1214">
        <f t="shared" si="10"/>
        <v>0</v>
      </c>
      <c r="G65" s="1186"/>
      <c r="H65" s="1186"/>
      <c r="I65" s="1186"/>
      <c r="J65" s="1186"/>
    </row>
    <row r="66" spans="1:10" ht="15" customHeight="1" thickBot="1">
      <c r="A66" s="1186"/>
      <c r="B66" s="1211" t="s">
        <v>608</v>
      </c>
      <c r="C66" s="1214"/>
      <c r="D66" s="1214"/>
      <c r="E66" s="1214"/>
      <c r="F66" s="1214"/>
      <c r="G66" s="1186"/>
      <c r="H66" s="1186"/>
      <c r="I66" s="1186"/>
      <c r="J66" s="1186"/>
    </row>
    <row r="67" spans="1:10" ht="15" customHeight="1" thickBot="1">
      <c r="A67" s="1186"/>
      <c r="B67" s="1211" t="s">
        <v>673</v>
      </c>
      <c r="C67" s="1214"/>
      <c r="D67" s="1214"/>
      <c r="E67" s="1214"/>
      <c r="F67" s="1214"/>
      <c r="G67" s="1186"/>
      <c r="H67" s="1186"/>
      <c r="I67" s="1186"/>
      <c r="J67" s="1186"/>
    </row>
    <row r="68" spans="1:10" ht="15" customHeight="1" thickBot="1">
      <c r="A68" s="1186"/>
      <c r="B68" s="1211" t="s">
        <v>631</v>
      </c>
      <c r="C68" s="1214"/>
      <c r="D68" s="1214"/>
      <c r="E68" s="1214"/>
      <c r="F68" s="1214"/>
      <c r="G68" s="1186"/>
      <c r="H68" s="1186"/>
      <c r="I68" s="1186"/>
      <c r="J68" s="1186"/>
    </row>
    <row r="69" spans="1:10" ht="15" customHeight="1" thickBot="1">
      <c r="A69" s="1186"/>
      <c r="B69" s="1211" t="s">
        <v>632</v>
      </c>
      <c r="C69" s="1214"/>
      <c r="D69" s="1214"/>
      <c r="E69" s="1214"/>
      <c r="F69" s="1214"/>
      <c r="G69" s="1186"/>
      <c r="H69" s="1186"/>
      <c r="I69" s="1186"/>
      <c r="J69" s="1186"/>
    </row>
    <row r="70" spans="1:10" ht="15" thickBot="1">
      <c r="A70" s="1186"/>
      <c r="B70" s="1209" t="s">
        <v>633</v>
      </c>
      <c r="C70" s="1213">
        <f>C71+C72+C73+C74</f>
        <v>3000</v>
      </c>
      <c r="D70" s="1213">
        <f t="shared" ref="D70:F70" si="11">D71+D72+D73+D74</f>
        <v>12000</v>
      </c>
      <c r="E70" s="1213">
        <f t="shared" si="11"/>
        <v>12000</v>
      </c>
      <c r="F70" s="1213">
        <f t="shared" si="11"/>
        <v>12000</v>
      </c>
      <c r="G70" s="1186"/>
      <c r="H70" s="1186"/>
      <c r="I70" s="1186"/>
      <c r="J70" s="1186"/>
    </row>
    <row r="71" spans="1:10" ht="15" customHeight="1" thickBot="1">
      <c r="A71" s="1186"/>
      <c r="B71" s="1211" t="s">
        <v>608</v>
      </c>
      <c r="C71" s="1213">
        <v>3000</v>
      </c>
      <c r="D71" s="1210">
        <v>12000</v>
      </c>
      <c r="E71" s="1210">
        <v>12000</v>
      </c>
      <c r="F71" s="1210">
        <v>12000</v>
      </c>
      <c r="G71" s="1186"/>
      <c r="H71" s="1186"/>
      <c r="I71" s="1186"/>
      <c r="J71" s="1186"/>
    </row>
    <row r="72" spans="1:10" ht="15" customHeight="1" thickBot="1">
      <c r="A72" s="1186"/>
      <c r="B72" s="1211" t="s">
        <v>673</v>
      </c>
      <c r="C72" s="1212"/>
      <c r="D72" s="1214"/>
      <c r="E72" s="1214"/>
      <c r="F72" s="1214"/>
      <c r="G72" s="1186"/>
      <c r="H72" s="1186"/>
      <c r="I72" s="1186"/>
      <c r="J72" s="1186"/>
    </row>
    <row r="73" spans="1:10" ht="15" customHeight="1" thickBot="1">
      <c r="A73" s="1186"/>
      <c r="B73" s="1211" t="s">
        <v>631</v>
      </c>
      <c r="C73" s="1212"/>
      <c r="D73" s="1214"/>
      <c r="E73" s="1214"/>
      <c r="F73" s="1214"/>
      <c r="G73" s="1186"/>
      <c r="H73" s="1186"/>
      <c r="I73" s="1186"/>
      <c r="J73" s="1186"/>
    </row>
    <row r="74" spans="1:10" ht="15" customHeight="1" thickBot="1">
      <c r="A74" s="1186"/>
      <c r="B74" s="1211" t="s">
        <v>632</v>
      </c>
      <c r="C74" s="1212"/>
      <c r="D74" s="1214"/>
      <c r="E74" s="1214"/>
      <c r="F74" s="1214"/>
      <c r="G74" s="1186"/>
      <c r="H74" s="1186"/>
      <c r="I74" s="1186"/>
      <c r="J74" s="1186"/>
    </row>
    <row r="75" spans="1:10" ht="15" customHeight="1" thickBot="1">
      <c r="A75" s="1186"/>
      <c r="B75" s="1220" t="s">
        <v>616</v>
      </c>
      <c r="C75" s="1213">
        <f>C65+C70</f>
        <v>3000</v>
      </c>
      <c r="D75" s="1213">
        <f t="shared" ref="D75:F75" si="12">D65+D70</f>
        <v>12000</v>
      </c>
      <c r="E75" s="1213">
        <f t="shared" si="12"/>
        <v>12000</v>
      </c>
      <c r="F75" s="1213">
        <f t="shared" si="12"/>
        <v>12000</v>
      </c>
      <c r="G75" s="1186"/>
      <c r="H75" s="1186"/>
      <c r="I75" s="1186"/>
      <c r="J75" s="1186"/>
    </row>
    <row r="76" spans="1:10" ht="15" thickBot="1">
      <c r="A76" s="1186"/>
      <c r="B76" s="1221"/>
      <c r="C76" s="1222"/>
      <c r="D76" s="1222"/>
      <c r="E76" s="1222"/>
      <c r="F76" s="1222"/>
      <c r="G76" s="1186"/>
      <c r="H76" s="1186"/>
      <c r="I76" s="1186"/>
      <c r="J76" s="1186"/>
    </row>
    <row r="77" spans="1:10" ht="27" customHeight="1" thickBot="1">
      <c r="A77" s="1186"/>
      <c r="B77" s="1196" t="s">
        <v>634</v>
      </c>
      <c r="C77" s="1223">
        <f>+C57+C28</f>
        <v>43841</v>
      </c>
      <c r="D77" s="1223">
        <f t="shared" ref="D77:F77" si="13">+D57+D28</f>
        <v>64341</v>
      </c>
      <c r="E77" s="1223">
        <f t="shared" si="13"/>
        <v>61341</v>
      </c>
      <c r="F77" s="1223">
        <f t="shared" si="13"/>
        <v>60341</v>
      </c>
      <c r="G77" s="1186"/>
      <c r="H77" s="1186"/>
      <c r="I77" s="1186"/>
      <c r="J77" s="1186"/>
    </row>
    <row r="78" spans="1:10" ht="24.75" thickBot="1">
      <c r="A78" s="1186"/>
      <c r="B78" s="1196" t="s">
        <v>635</v>
      </c>
      <c r="C78" s="1223">
        <f>C79+C82+C85+C88+C93</f>
        <v>43841</v>
      </c>
      <c r="D78" s="1223">
        <f t="shared" ref="D78:F78" si="14">D79+D82+D85+D88+D93</f>
        <v>64341</v>
      </c>
      <c r="E78" s="1223">
        <f t="shared" si="14"/>
        <v>61341</v>
      </c>
      <c r="F78" s="1223">
        <f t="shared" si="14"/>
        <v>60341</v>
      </c>
      <c r="G78" s="1186"/>
      <c r="H78" s="1186"/>
      <c r="I78" s="1186"/>
      <c r="J78" s="1186"/>
    </row>
    <row r="79" spans="1:10" ht="15" thickBot="1">
      <c r="A79" s="1186"/>
      <c r="B79" s="1209" t="s">
        <v>607</v>
      </c>
      <c r="C79" s="1224">
        <f>C80+C81</f>
        <v>26034</v>
      </c>
      <c r="D79" s="1224">
        <f t="shared" ref="D79:F79" si="15">D80+D81</f>
        <v>31034</v>
      </c>
      <c r="E79" s="1224">
        <f t="shared" si="15"/>
        <v>31034</v>
      </c>
      <c r="F79" s="1224">
        <f t="shared" si="15"/>
        <v>31034</v>
      </c>
      <c r="G79" s="1186"/>
      <c r="H79" s="1186"/>
      <c r="I79" s="1186"/>
      <c r="J79" s="1186"/>
    </row>
    <row r="80" spans="1:10" ht="15" thickBot="1">
      <c r="A80" s="1186"/>
      <c r="B80" s="1211" t="s">
        <v>608</v>
      </c>
      <c r="C80" s="1213">
        <f t="shared" ref="C80:F81" si="16">C37</f>
        <v>26034</v>
      </c>
      <c r="D80" s="1213">
        <f t="shared" si="16"/>
        <v>31034</v>
      </c>
      <c r="E80" s="1213">
        <f t="shared" si="16"/>
        <v>31034</v>
      </c>
      <c r="F80" s="1213">
        <f t="shared" si="16"/>
        <v>31034</v>
      </c>
      <c r="G80" s="1186"/>
      <c r="H80" s="1186"/>
      <c r="I80" s="1186"/>
      <c r="J80" s="1186"/>
    </row>
    <row r="81" spans="1:10" ht="15" thickBot="1">
      <c r="A81" s="1186"/>
      <c r="B81" s="1211" t="s">
        <v>636</v>
      </c>
      <c r="C81" s="1213">
        <f t="shared" si="16"/>
        <v>0</v>
      </c>
      <c r="D81" s="1213">
        <f t="shared" si="16"/>
        <v>0</v>
      </c>
      <c r="E81" s="1213">
        <f t="shared" si="16"/>
        <v>0</v>
      </c>
      <c r="F81" s="1213">
        <f t="shared" si="16"/>
        <v>0</v>
      </c>
      <c r="G81" s="1186"/>
      <c r="H81" s="1186"/>
      <c r="I81" s="1186"/>
      <c r="J81" s="1186"/>
    </row>
    <row r="82" spans="1:10" ht="15" thickBot="1">
      <c r="A82" s="1186"/>
      <c r="B82" s="1209" t="s">
        <v>610</v>
      </c>
      <c r="C82" s="1224">
        <f>C83+C84</f>
        <v>4307</v>
      </c>
      <c r="D82" s="1224">
        <f t="shared" ref="D82:F82" si="17">D83+D84</f>
        <v>5307</v>
      </c>
      <c r="E82" s="1224">
        <f t="shared" si="17"/>
        <v>5307</v>
      </c>
      <c r="F82" s="1224">
        <f t="shared" si="17"/>
        <v>5307</v>
      </c>
      <c r="G82" s="1186"/>
      <c r="H82" s="1186"/>
      <c r="I82" s="1186"/>
      <c r="J82" s="1186"/>
    </row>
    <row r="83" spans="1:10" ht="15" thickBot="1">
      <c r="A83" s="1186"/>
      <c r="B83" s="1211" t="s">
        <v>608</v>
      </c>
      <c r="C83" s="1210">
        <f t="shared" ref="C83:F84" si="18">C40</f>
        <v>4307</v>
      </c>
      <c r="D83" s="1210">
        <f t="shared" si="18"/>
        <v>5307</v>
      </c>
      <c r="E83" s="1210">
        <f t="shared" si="18"/>
        <v>5307</v>
      </c>
      <c r="F83" s="1210">
        <f t="shared" si="18"/>
        <v>5307</v>
      </c>
      <c r="G83" s="1186"/>
      <c r="H83" s="1186"/>
      <c r="I83" s="1186"/>
      <c r="J83" s="1186"/>
    </row>
    <row r="84" spans="1:10" ht="15" thickBot="1">
      <c r="A84" s="1186"/>
      <c r="B84" s="1211" t="s">
        <v>636</v>
      </c>
      <c r="C84" s="1210">
        <f t="shared" si="18"/>
        <v>0</v>
      </c>
      <c r="D84" s="1210">
        <f t="shared" si="18"/>
        <v>0</v>
      </c>
      <c r="E84" s="1210">
        <f t="shared" si="18"/>
        <v>0</v>
      </c>
      <c r="F84" s="1210">
        <f t="shared" si="18"/>
        <v>0</v>
      </c>
      <c r="G84" s="1186"/>
      <c r="H84" s="1186"/>
      <c r="I84" s="1186"/>
      <c r="J84" s="1186"/>
    </row>
    <row r="85" spans="1:10" ht="15" thickBot="1">
      <c r="A85" s="1186"/>
      <c r="B85" s="1209" t="s">
        <v>611</v>
      </c>
      <c r="C85" s="1224">
        <f>C86+C87</f>
        <v>10500</v>
      </c>
      <c r="D85" s="1224">
        <f t="shared" ref="D85:F85" si="19">D86+D87</f>
        <v>16000</v>
      </c>
      <c r="E85" s="1224">
        <f t="shared" si="19"/>
        <v>13000</v>
      </c>
      <c r="F85" s="1224">
        <f t="shared" si="19"/>
        <v>12000</v>
      </c>
      <c r="G85" s="1186"/>
      <c r="H85" s="1186"/>
      <c r="I85" s="1186"/>
      <c r="J85" s="1186"/>
    </row>
    <row r="86" spans="1:10" ht="15" thickBot="1">
      <c r="A86" s="1186"/>
      <c r="B86" s="1211" t="s">
        <v>608</v>
      </c>
      <c r="C86" s="1213">
        <f t="shared" ref="C86:F87" si="20">C43</f>
        <v>10500</v>
      </c>
      <c r="D86" s="1213">
        <f t="shared" si="20"/>
        <v>16000</v>
      </c>
      <c r="E86" s="1213">
        <f t="shared" si="20"/>
        <v>13000</v>
      </c>
      <c r="F86" s="1213">
        <f t="shared" si="20"/>
        <v>12000</v>
      </c>
      <c r="G86" s="1186"/>
      <c r="H86" s="1186"/>
      <c r="I86" s="1186"/>
      <c r="J86" s="1186"/>
    </row>
    <row r="87" spans="1:10" ht="15" thickBot="1">
      <c r="A87" s="1186"/>
      <c r="B87" s="1211" t="s">
        <v>636</v>
      </c>
      <c r="C87" s="1213">
        <f t="shared" si="20"/>
        <v>0</v>
      </c>
      <c r="D87" s="1213">
        <f t="shared" si="20"/>
        <v>0</v>
      </c>
      <c r="E87" s="1213">
        <f t="shared" si="20"/>
        <v>0</v>
      </c>
      <c r="F87" s="1213">
        <f t="shared" si="20"/>
        <v>0</v>
      </c>
      <c r="G87" s="1186"/>
      <c r="H87" s="1186"/>
      <c r="I87" s="1186"/>
      <c r="J87" s="1186"/>
    </row>
    <row r="88" spans="1:10" ht="15" thickBot="1">
      <c r="A88" s="1186"/>
      <c r="B88" s="1209" t="s">
        <v>637</v>
      </c>
      <c r="C88" s="1225">
        <f>C89+C90+C91+C92</f>
        <v>0</v>
      </c>
      <c r="D88" s="1225">
        <f t="shared" ref="D88:F88" si="21">D89+D90+D91+D92</f>
        <v>0</v>
      </c>
      <c r="E88" s="1225">
        <f t="shared" si="21"/>
        <v>0</v>
      </c>
      <c r="F88" s="1225">
        <f t="shared" si="21"/>
        <v>0</v>
      </c>
      <c r="G88" s="1186"/>
      <c r="H88" s="1186"/>
      <c r="I88" s="1186"/>
      <c r="J88" s="1186"/>
    </row>
    <row r="89" spans="1:10" ht="15" thickBot="1">
      <c r="A89" s="1186"/>
      <c r="B89" s="1211" t="s">
        <v>608</v>
      </c>
      <c r="C89" s="1214">
        <f>+C66</f>
        <v>0</v>
      </c>
      <c r="D89" s="1214">
        <f t="shared" ref="D89:F89" si="22">+D66</f>
        <v>0</v>
      </c>
      <c r="E89" s="1214">
        <f t="shared" si="22"/>
        <v>0</v>
      </c>
      <c r="F89" s="1214">
        <f t="shared" si="22"/>
        <v>0</v>
      </c>
      <c r="G89" s="1186"/>
      <c r="H89" s="1186"/>
      <c r="I89" s="1186"/>
      <c r="J89" s="1186"/>
    </row>
    <row r="90" spans="1:10" ht="15" thickBot="1">
      <c r="A90" s="1186"/>
      <c r="B90" s="1211" t="s">
        <v>630</v>
      </c>
      <c r="C90" s="1214">
        <f t="shared" ref="C90:F92" si="23">+C67</f>
        <v>0</v>
      </c>
      <c r="D90" s="1214">
        <f t="shared" si="23"/>
        <v>0</v>
      </c>
      <c r="E90" s="1214">
        <f t="shared" si="23"/>
        <v>0</v>
      </c>
      <c r="F90" s="1214">
        <f t="shared" si="23"/>
        <v>0</v>
      </c>
      <c r="G90" s="1186"/>
      <c r="H90" s="1186"/>
      <c r="I90" s="1186"/>
      <c r="J90" s="1186"/>
    </row>
    <row r="91" spans="1:10" ht="15" thickBot="1">
      <c r="A91" s="1186"/>
      <c r="B91" s="1211" t="s">
        <v>631</v>
      </c>
      <c r="C91" s="1214">
        <f t="shared" si="23"/>
        <v>0</v>
      </c>
      <c r="D91" s="1214">
        <f t="shared" si="23"/>
        <v>0</v>
      </c>
      <c r="E91" s="1214">
        <f t="shared" si="23"/>
        <v>0</v>
      </c>
      <c r="F91" s="1214">
        <f t="shared" si="23"/>
        <v>0</v>
      </c>
      <c r="G91" s="1186"/>
      <c r="H91" s="1186"/>
      <c r="I91" s="1186"/>
      <c r="J91" s="1186"/>
    </row>
    <row r="92" spans="1:10" ht="15" thickBot="1">
      <c r="A92" s="1186"/>
      <c r="B92" s="1211" t="s">
        <v>632</v>
      </c>
      <c r="C92" s="1214">
        <f t="shared" si="23"/>
        <v>0</v>
      </c>
      <c r="D92" s="1214">
        <f t="shared" si="23"/>
        <v>0</v>
      </c>
      <c r="E92" s="1214">
        <f t="shared" si="23"/>
        <v>0</v>
      </c>
      <c r="F92" s="1214">
        <f t="shared" si="23"/>
        <v>0</v>
      </c>
      <c r="G92" s="1186"/>
      <c r="H92" s="1186"/>
      <c r="I92" s="1186"/>
      <c r="J92" s="1186"/>
    </row>
    <row r="93" spans="1:10" ht="15" thickBot="1">
      <c r="A93" s="1186"/>
      <c r="B93" s="1209" t="s">
        <v>638</v>
      </c>
      <c r="C93" s="1224">
        <f>C94+C95+C96+C97</f>
        <v>3000</v>
      </c>
      <c r="D93" s="1224">
        <f t="shared" ref="D93:F93" si="24">D94+D95+D96+D97</f>
        <v>12000</v>
      </c>
      <c r="E93" s="1224">
        <f t="shared" si="24"/>
        <v>12000</v>
      </c>
      <c r="F93" s="1224">
        <f t="shared" si="24"/>
        <v>12000</v>
      </c>
      <c r="G93" s="1186"/>
      <c r="H93" s="1186"/>
      <c r="I93" s="1186"/>
      <c r="J93" s="1186"/>
    </row>
    <row r="94" spans="1:10" ht="15" thickBot="1">
      <c r="A94" s="1186"/>
      <c r="B94" s="1211" t="s">
        <v>608</v>
      </c>
      <c r="C94" s="1210">
        <f>+C71</f>
        <v>3000</v>
      </c>
      <c r="D94" s="1210">
        <f t="shared" ref="D94:F94" si="25">+D71</f>
        <v>12000</v>
      </c>
      <c r="E94" s="1210">
        <f t="shared" si="25"/>
        <v>12000</v>
      </c>
      <c r="F94" s="1210">
        <f t="shared" si="25"/>
        <v>12000</v>
      </c>
      <c r="G94" s="1186"/>
      <c r="H94" s="1186"/>
      <c r="I94" s="1186"/>
      <c r="J94" s="1186"/>
    </row>
    <row r="95" spans="1:10" ht="15" thickBot="1">
      <c r="A95" s="1186"/>
      <c r="B95" s="1211" t="s">
        <v>630</v>
      </c>
      <c r="C95" s="1210">
        <f t="shared" ref="C95:F95" si="26">+C72</f>
        <v>0</v>
      </c>
      <c r="D95" s="1210">
        <f t="shared" si="26"/>
        <v>0</v>
      </c>
      <c r="E95" s="1210">
        <f t="shared" si="26"/>
        <v>0</v>
      </c>
      <c r="F95" s="1210">
        <f t="shared" si="26"/>
        <v>0</v>
      </c>
      <c r="G95" s="1186"/>
      <c r="H95" s="1186"/>
      <c r="I95" s="1186"/>
      <c r="J95" s="1186"/>
    </row>
    <row r="96" spans="1:10" ht="15" thickBot="1">
      <c r="A96" s="1186"/>
      <c r="B96" s="1211" t="s">
        <v>631</v>
      </c>
      <c r="C96" s="1210">
        <f t="shared" ref="C96:F96" si="27">+C73</f>
        <v>0</v>
      </c>
      <c r="D96" s="1210">
        <f t="shared" si="27"/>
        <v>0</v>
      </c>
      <c r="E96" s="1210">
        <f t="shared" si="27"/>
        <v>0</v>
      </c>
      <c r="F96" s="1210">
        <f t="shared" si="27"/>
        <v>0</v>
      </c>
      <c r="G96" s="1186"/>
      <c r="H96" s="1186"/>
      <c r="I96" s="1186"/>
      <c r="J96" s="1186"/>
    </row>
    <row r="97" spans="1:10" ht="15" thickBot="1">
      <c r="A97" s="1186"/>
      <c r="B97" s="1211" t="s">
        <v>632</v>
      </c>
      <c r="C97" s="1210">
        <f t="shared" ref="C97:F97" si="28">+C74</f>
        <v>0</v>
      </c>
      <c r="D97" s="1210">
        <f t="shared" si="28"/>
        <v>0</v>
      </c>
      <c r="E97" s="1210">
        <f t="shared" si="28"/>
        <v>0</v>
      </c>
      <c r="F97" s="1210">
        <f t="shared" si="28"/>
        <v>0</v>
      </c>
      <c r="G97" s="1186"/>
      <c r="H97" s="1186"/>
      <c r="I97" s="1186"/>
      <c r="J97" s="1186"/>
    </row>
    <row r="98" spans="1:10" ht="15" thickBot="1">
      <c r="A98" s="1186"/>
      <c r="B98" s="1216" t="s">
        <v>617</v>
      </c>
      <c r="C98" s="1217">
        <f>IF(C77-C78=0,0,"Error")</f>
        <v>0</v>
      </c>
      <c r="D98" s="1217">
        <f t="shared" ref="D98:F98" si="29">IF(D77-D78=0,0,"Error")</f>
        <v>0</v>
      </c>
      <c r="E98" s="1217">
        <f t="shared" si="29"/>
        <v>0</v>
      </c>
      <c r="F98" s="1217">
        <f t="shared" si="29"/>
        <v>0</v>
      </c>
      <c r="G98" s="1186"/>
      <c r="H98" s="1186"/>
      <c r="I98" s="1186"/>
      <c r="J98" s="1186"/>
    </row>
    <row r="99" spans="1:10">
      <c r="A99" s="1186"/>
      <c r="B99" s="1226"/>
      <c r="C99" s="1227"/>
      <c r="D99" s="1227"/>
      <c r="E99" s="1227"/>
      <c r="F99" s="1227"/>
      <c r="G99" s="1186"/>
      <c r="H99" s="1186"/>
      <c r="I99" s="1186"/>
      <c r="J99" s="1186"/>
    </row>
  </sheetData>
  <mergeCells count="29">
    <mergeCell ref="C52:F52"/>
    <mergeCell ref="C53:F53"/>
    <mergeCell ref="B54:B55"/>
    <mergeCell ref="B62:F62"/>
    <mergeCell ref="B63:B64"/>
    <mergeCell ref="C51:F51"/>
    <mergeCell ref="B21:F21"/>
    <mergeCell ref="C22:F22"/>
    <mergeCell ref="C23:F23"/>
    <mergeCell ref="C24:F24"/>
    <mergeCell ref="B25:B26"/>
    <mergeCell ref="B33:F33"/>
    <mergeCell ref="B34:B35"/>
    <mergeCell ref="B47:F47"/>
    <mergeCell ref="B48:F48"/>
    <mergeCell ref="C49:F49"/>
    <mergeCell ref="E50:F50"/>
    <mergeCell ref="B20:F20"/>
    <mergeCell ref="A2:G2"/>
    <mergeCell ref="B3:F3"/>
    <mergeCell ref="C5:F5"/>
    <mergeCell ref="C6:F6"/>
    <mergeCell ref="C7:F7"/>
    <mergeCell ref="B8:F8"/>
    <mergeCell ref="B9:F11"/>
    <mergeCell ref="C12:F12"/>
    <mergeCell ref="B13:B14"/>
    <mergeCell ref="C16:F16"/>
    <mergeCell ref="B17:F17"/>
  </mergeCells>
  <pageMargins left="0.25" right="0.25" top="0.75" bottom="0.75" header="0.3" footer="0.3"/>
  <pageSetup paperSize="9"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36"/>
  <sheetViews>
    <sheetView view="pageBreakPreview" topLeftCell="A206" zoomScale="77" zoomScaleNormal="100" zoomScaleSheetLayoutView="77" workbookViewId="0">
      <selection activeCell="C235" sqref="C235:F235"/>
    </sheetView>
  </sheetViews>
  <sheetFormatPr defaultColWidth="9.125" defaultRowHeight="14.25"/>
  <cols>
    <col min="1" max="1" width="4" style="1233" customWidth="1"/>
    <col min="2" max="2" width="28.625" style="1233" customWidth="1"/>
    <col min="3" max="3" width="13" style="1233" customWidth="1"/>
    <col min="4" max="4" width="12.75" style="1233" customWidth="1"/>
    <col min="5" max="5" width="11.25" style="1233" customWidth="1"/>
    <col min="6" max="6" width="16.125" style="1233" customWidth="1"/>
    <col min="7" max="16384" width="9.125" style="1233"/>
  </cols>
  <sheetData>
    <row r="2" spans="1:7" ht="18" customHeight="1">
      <c r="A2" s="3337" t="s">
        <v>576</v>
      </c>
      <c r="B2" s="3337"/>
      <c r="C2" s="3337"/>
      <c r="D2" s="3337"/>
      <c r="E2" s="3337"/>
      <c r="F2" s="3337"/>
      <c r="G2" s="1232"/>
    </row>
    <row r="3" spans="1:7" ht="18" customHeight="1">
      <c r="A3" s="1231"/>
      <c r="B3" s="3338" t="s">
        <v>577</v>
      </c>
      <c r="C3" s="3338"/>
      <c r="D3" s="3338"/>
      <c r="E3" s="3338"/>
      <c r="F3" s="3338"/>
      <c r="G3" s="1231"/>
    </row>
    <row r="4" spans="1:7" ht="15" thickBot="1"/>
    <row r="5" spans="1:7" ht="15" thickBot="1">
      <c r="B5" s="1234" t="s">
        <v>6</v>
      </c>
      <c r="C5" s="3339" t="s">
        <v>1194</v>
      </c>
      <c r="D5" s="3339"/>
      <c r="E5" s="3339"/>
      <c r="F5" s="3339"/>
    </row>
    <row r="6" spans="1:7" ht="15" thickBot="1">
      <c r="B6" s="1234" t="s">
        <v>8</v>
      </c>
      <c r="C6" s="3340" t="s">
        <v>1093</v>
      </c>
      <c r="D6" s="3341"/>
      <c r="E6" s="3341"/>
      <c r="F6" s="3342"/>
    </row>
    <row r="7" spans="1:7" ht="15" thickBot="1">
      <c r="B7" s="1234" t="s">
        <v>10</v>
      </c>
      <c r="C7" s="3343" t="s">
        <v>580</v>
      </c>
      <c r="D7" s="3344"/>
      <c r="E7" s="3344"/>
      <c r="F7" s="3345"/>
    </row>
    <row r="8" spans="1:7" ht="15" thickBot="1">
      <c r="B8" s="3334" t="s">
        <v>12</v>
      </c>
      <c r="C8" s="3335"/>
      <c r="D8" s="3335"/>
      <c r="E8" s="3335"/>
      <c r="F8" s="3336"/>
    </row>
    <row r="9" spans="1:7" ht="15" thickBot="1">
      <c r="B9" s="3349" t="s">
        <v>1337</v>
      </c>
      <c r="C9" s="3350"/>
      <c r="D9" s="3350"/>
      <c r="E9" s="3350"/>
      <c r="F9" s="3351"/>
    </row>
    <row r="10" spans="1:7" ht="21" customHeight="1" thickBot="1">
      <c r="B10" s="3349"/>
      <c r="C10" s="3350"/>
      <c r="D10" s="3350"/>
      <c r="E10" s="3350"/>
      <c r="F10" s="3351"/>
    </row>
    <row r="11" spans="1:7" ht="15" hidden="1" thickBot="1">
      <c r="B11" s="3349"/>
      <c r="C11" s="3350"/>
      <c r="D11" s="3350"/>
      <c r="E11" s="3350"/>
      <c r="F11" s="3351"/>
    </row>
    <row r="12" spans="1:7" ht="38.25" customHeight="1" thickBot="1">
      <c r="B12" s="1235" t="s">
        <v>14</v>
      </c>
      <c r="C12" s="3352" t="s">
        <v>1338</v>
      </c>
      <c r="D12" s="3353"/>
      <c r="E12" s="3353"/>
      <c r="F12" s="3354"/>
    </row>
    <row r="13" spans="1:7" ht="23.25" customHeight="1">
      <c r="B13" s="3355" t="s">
        <v>209</v>
      </c>
      <c r="C13" s="1236">
        <v>2023</v>
      </c>
      <c r="D13" s="1236">
        <v>2024</v>
      </c>
      <c r="E13" s="1236">
        <v>2025</v>
      </c>
      <c r="F13" s="1236">
        <v>2026</v>
      </c>
    </row>
    <row r="14" spans="1:7" ht="15" thickBot="1">
      <c r="B14" s="3356"/>
      <c r="C14" s="1238" t="s">
        <v>22</v>
      </c>
      <c r="D14" s="1238" t="s">
        <v>23</v>
      </c>
      <c r="E14" s="1238" t="s">
        <v>23</v>
      </c>
      <c r="F14" s="1238" t="s">
        <v>23</v>
      </c>
    </row>
    <row r="15" spans="1:7" ht="45" customHeight="1" thickBot="1">
      <c r="B15" s="1239" t="s">
        <v>1339</v>
      </c>
      <c r="C15" s="1240">
        <v>0.18</v>
      </c>
      <c r="D15" s="1240">
        <v>0.16</v>
      </c>
      <c r="E15" s="1240">
        <v>0.13</v>
      </c>
      <c r="F15" s="1240">
        <v>0.09</v>
      </c>
    </row>
    <row r="16" spans="1:7" ht="39" customHeight="1" thickBot="1">
      <c r="B16" s="1241" t="s">
        <v>588</v>
      </c>
      <c r="C16" s="3357" t="s">
        <v>1340</v>
      </c>
      <c r="D16" s="3358"/>
      <c r="E16" s="3358"/>
      <c r="F16" s="3359"/>
    </row>
    <row r="17" spans="2:6" ht="23.25" customHeight="1" thickBot="1">
      <c r="B17" s="3360" t="s">
        <v>590</v>
      </c>
      <c r="C17" s="3361"/>
      <c r="D17" s="3361"/>
      <c r="E17" s="3361"/>
      <c r="F17" s="3362"/>
    </row>
    <row r="18" spans="2:6" ht="39" customHeight="1" thickBot="1">
      <c r="B18" s="1239" t="s">
        <v>1341</v>
      </c>
      <c r="C18" s="1242">
        <v>1</v>
      </c>
      <c r="D18" s="1242">
        <v>1</v>
      </c>
      <c r="E18" s="1242">
        <v>1</v>
      </c>
      <c r="F18" s="1242">
        <v>1</v>
      </c>
    </row>
    <row r="19" spans="2:6" ht="40.5" customHeight="1" thickBot="1">
      <c r="B19" s="1239" t="s">
        <v>1342</v>
      </c>
      <c r="C19" s="1242">
        <v>1</v>
      </c>
      <c r="D19" s="1242">
        <v>1</v>
      </c>
      <c r="E19" s="1242">
        <v>1</v>
      </c>
      <c r="F19" s="1242">
        <v>1</v>
      </c>
    </row>
    <row r="20" spans="2:6" ht="24" customHeight="1" thickBot="1">
      <c r="B20" s="3363" t="s">
        <v>595</v>
      </c>
      <c r="C20" s="3364"/>
      <c r="D20" s="3364"/>
      <c r="E20" s="3364"/>
      <c r="F20" s="3365"/>
    </row>
    <row r="21" spans="2:6" ht="15" thickBot="1">
      <c r="B21" s="3366" t="s">
        <v>596</v>
      </c>
      <c r="C21" s="3367"/>
      <c r="D21" s="3367"/>
      <c r="E21" s="3367"/>
      <c r="F21" s="3368"/>
    </row>
    <row r="22" spans="2:6" ht="18.75" customHeight="1" thickBot="1">
      <c r="B22" s="1243" t="s">
        <v>597</v>
      </c>
      <c r="C22" s="3369" t="s">
        <v>1343</v>
      </c>
      <c r="D22" s="3353"/>
      <c r="E22" s="3353"/>
      <c r="F22" s="3354"/>
    </row>
    <row r="23" spans="2:6" ht="31.5" customHeight="1" thickBot="1">
      <c r="B23" s="1239" t="s">
        <v>599</v>
      </c>
      <c r="C23" s="3360" t="s">
        <v>1344</v>
      </c>
      <c r="D23" s="3361"/>
      <c r="E23" s="3361"/>
      <c r="F23" s="3362"/>
    </row>
    <row r="24" spans="2:6" ht="15.75" customHeight="1" thickBot="1">
      <c r="B24" s="1239" t="s">
        <v>21</v>
      </c>
      <c r="C24" s="3370" t="s">
        <v>1345</v>
      </c>
      <c r="D24" s="3371"/>
      <c r="E24" s="3371"/>
      <c r="F24" s="3372"/>
    </row>
    <row r="25" spans="2:6" ht="12.75" customHeight="1">
      <c r="B25" s="3355"/>
      <c r="C25" s="1244">
        <v>2023</v>
      </c>
      <c r="D25" s="1244">
        <v>2024</v>
      </c>
      <c r="E25" s="1244">
        <v>2025</v>
      </c>
      <c r="F25" s="1244">
        <v>2026</v>
      </c>
    </row>
    <row r="26" spans="2:6" ht="9" customHeight="1" thickBot="1">
      <c r="B26" s="3356"/>
      <c r="C26" s="1245" t="s">
        <v>22</v>
      </c>
      <c r="D26" s="1245" t="s">
        <v>23</v>
      </c>
      <c r="E26" s="1245" t="s">
        <v>23</v>
      </c>
      <c r="F26" s="1245" t="s">
        <v>23</v>
      </c>
    </row>
    <row r="27" spans="2:6" ht="15" thickBot="1">
      <c r="B27" s="1239" t="s">
        <v>33</v>
      </c>
      <c r="C27" s="1246">
        <v>250</v>
      </c>
      <c r="D27" s="1246">
        <v>250</v>
      </c>
      <c r="E27" s="1246">
        <v>250</v>
      </c>
      <c r="F27" s="1246">
        <v>250</v>
      </c>
    </row>
    <row r="28" spans="2:6" ht="15" thickBot="1">
      <c r="B28" s="1239" t="s">
        <v>602</v>
      </c>
      <c r="C28" s="1246">
        <f>C57</f>
        <v>43730</v>
      </c>
      <c r="D28" s="1246">
        <f>D57</f>
        <v>48932</v>
      </c>
      <c r="E28" s="1246">
        <f t="shared" ref="E28:F28" si="0">E57</f>
        <v>48932</v>
      </c>
      <c r="F28" s="1246">
        <f t="shared" si="0"/>
        <v>48932</v>
      </c>
    </row>
    <row r="29" spans="2:6" ht="15" thickBot="1">
      <c r="B29" s="1239" t="s">
        <v>603</v>
      </c>
      <c r="C29" s="1246">
        <f>C28/C27</f>
        <v>174.92</v>
      </c>
      <c r="D29" s="1246">
        <f t="shared" ref="D29:F29" si="1">D28/D27</f>
        <v>195.72800000000001</v>
      </c>
      <c r="E29" s="1246">
        <f t="shared" si="1"/>
        <v>195.72800000000001</v>
      </c>
      <c r="F29" s="1246">
        <f t="shared" si="1"/>
        <v>195.72800000000001</v>
      </c>
    </row>
    <row r="30" spans="2:6" ht="15" thickBot="1">
      <c r="B30" s="1239" t="s">
        <v>604</v>
      </c>
      <c r="C30" s="1237" t="s">
        <v>627</v>
      </c>
      <c r="D30" s="1247">
        <f>D27/C27-1</f>
        <v>0</v>
      </c>
      <c r="E30" s="1247">
        <f t="shared" ref="E30:F32" si="2">E27/D27-1</f>
        <v>0</v>
      </c>
      <c r="F30" s="1247">
        <f t="shared" si="2"/>
        <v>0</v>
      </c>
    </row>
    <row r="31" spans="2:6" ht="15" thickBot="1">
      <c r="B31" s="1239" t="s">
        <v>605</v>
      </c>
      <c r="C31" s="1237" t="s">
        <v>627</v>
      </c>
      <c r="D31" s="1247">
        <f>D28/C28-1</f>
        <v>0.11895723759432886</v>
      </c>
      <c r="E31" s="1247">
        <f t="shared" si="2"/>
        <v>0</v>
      </c>
      <c r="F31" s="1247">
        <f t="shared" si="2"/>
        <v>0</v>
      </c>
    </row>
    <row r="32" spans="2:6" ht="15" thickBot="1">
      <c r="B32" s="1239" t="s">
        <v>47</v>
      </c>
      <c r="C32" s="1237" t="s">
        <v>627</v>
      </c>
      <c r="D32" s="1247">
        <f>D29/C29-1</f>
        <v>0.11895723759432886</v>
      </c>
      <c r="E32" s="1247">
        <f t="shared" si="2"/>
        <v>0</v>
      </c>
      <c r="F32" s="1247">
        <f t="shared" si="2"/>
        <v>0</v>
      </c>
    </row>
    <row r="33" spans="2:6" ht="15" thickBot="1">
      <c r="B33" s="3346" t="s">
        <v>811</v>
      </c>
      <c r="C33" s="3347"/>
      <c r="D33" s="3347"/>
      <c r="E33" s="3347"/>
      <c r="F33" s="3348"/>
    </row>
    <row r="34" spans="2:6" ht="12.75" customHeight="1">
      <c r="B34" s="3355"/>
      <c r="C34" s="1244">
        <v>2023</v>
      </c>
      <c r="D34" s="1244">
        <v>2024</v>
      </c>
      <c r="E34" s="1244">
        <v>2025</v>
      </c>
      <c r="F34" s="1244">
        <v>2026</v>
      </c>
    </row>
    <row r="35" spans="2:6" ht="9" customHeight="1" thickBot="1">
      <c r="B35" s="3356"/>
      <c r="C35" s="1245" t="s">
        <v>22</v>
      </c>
      <c r="D35" s="1245" t="s">
        <v>23</v>
      </c>
      <c r="E35" s="1245" t="s">
        <v>23</v>
      </c>
      <c r="F35" s="1245" t="s">
        <v>23</v>
      </c>
    </row>
    <row r="36" spans="2:6" ht="15" thickBot="1">
      <c r="B36" s="1248" t="s">
        <v>607</v>
      </c>
      <c r="C36" s="1249">
        <f>C37+C38</f>
        <v>32707</v>
      </c>
      <c r="D36" s="1249">
        <f>D37+D38</f>
        <v>37682</v>
      </c>
      <c r="E36" s="1249">
        <f t="shared" ref="E36:F36" si="3">E37+E38</f>
        <v>37682</v>
      </c>
      <c r="F36" s="1249">
        <f t="shared" si="3"/>
        <v>37682</v>
      </c>
    </row>
    <row r="37" spans="2:6" ht="15" thickBot="1">
      <c r="B37" s="1250" t="s">
        <v>608</v>
      </c>
      <c r="C37" s="1251">
        <v>32707</v>
      </c>
      <c r="D37" s="1252">
        <v>37682</v>
      </c>
      <c r="E37" s="1252">
        <v>37682</v>
      </c>
      <c r="F37" s="1252">
        <v>37682</v>
      </c>
    </row>
    <row r="38" spans="2:6" ht="15" thickBot="1">
      <c r="B38" s="1250" t="s">
        <v>609</v>
      </c>
      <c r="C38" s="1252"/>
      <c r="D38" s="1252"/>
      <c r="E38" s="1252"/>
      <c r="F38" s="1252"/>
    </row>
    <row r="39" spans="2:6" ht="15" thickBot="1">
      <c r="B39" s="1248" t="s">
        <v>610</v>
      </c>
      <c r="C39" s="1249">
        <f>C40+C41</f>
        <v>5236</v>
      </c>
      <c r="D39" s="1249">
        <f>D40+D41</f>
        <v>5663</v>
      </c>
      <c r="E39" s="1249">
        <f t="shared" ref="E39:F39" si="4">E40+E41</f>
        <v>5663</v>
      </c>
      <c r="F39" s="1249">
        <f t="shared" si="4"/>
        <v>5663</v>
      </c>
    </row>
    <row r="40" spans="2:6" ht="15" thickBot="1">
      <c r="B40" s="1250" t="s">
        <v>608</v>
      </c>
      <c r="C40" s="1251">
        <v>5236</v>
      </c>
      <c r="D40" s="1249">
        <v>5663</v>
      </c>
      <c r="E40" s="1249">
        <v>5663</v>
      </c>
      <c r="F40" s="1249">
        <v>5663</v>
      </c>
    </row>
    <row r="41" spans="2:6" ht="15" thickBot="1">
      <c r="B41" s="1250" t="s">
        <v>609</v>
      </c>
      <c r="C41" s="1252"/>
      <c r="D41" s="1249"/>
      <c r="E41" s="1249"/>
      <c r="F41" s="1249"/>
    </row>
    <row r="42" spans="2:6" ht="15" thickBot="1">
      <c r="B42" s="1248" t="s">
        <v>611</v>
      </c>
      <c r="C42" s="1252">
        <f>C43+C44</f>
        <v>5787</v>
      </c>
      <c r="D42" s="1249">
        <f>D43+D44</f>
        <v>5587</v>
      </c>
      <c r="E42" s="1249">
        <f t="shared" ref="E42:F42" si="5">E43+E44</f>
        <v>5587</v>
      </c>
      <c r="F42" s="1249">
        <f t="shared" si="5"/>
        <v>5587</v>
      </c>
    </row>
    <row r="43" spans="2:6" ht="15" thickBot="1">
      <c r="B43" s="1250" t="s">
        <v>608</v>
      </c>
      <c r="C43" s="1251">
        <v>5787</v>
      </c>
      <c r="D43" s="1249">
        <v>5587</v>
      </c>
      <c r="E43" s="1249">
        <v>5587</v>
      </c>
      <c r="F43" s="1249">
        <v>5587</v>
      </c>
    </row>
    <row r="44" spans="2:6" ht="15" thickBot="1">
      <c r="B44" s="1250" t="s">
        <v>609</v>
      </c>
      <c r="C44" s="1252"/>
      <c r="D44" s="1249"/>
      <c r="E44" s="1249"/>
      <c r="F44" s="1249"/>
    </row>
    <row r="45" spans="2:6" ht="15" thickBot="1">
      <c r="B45" s="1248" t="s">
        <v>612</v>
      </c>
      <c r="C45" s="1252"/>
      <c r="D45" s="1249"/>
      <c r="E45" s="1249"/>
      <c r="F45" s="1249"/>
    </row>
    <row r="46" spans="2:6" ht="15" thickBot="1">
      <c r="B46" s="1250" t="s">
        <v>608</v>
      </c>
      <c r="C46" s="1252"/>
      <c r="D46" s="1249"/>
      <c r="E46" s="1249"/>
      <c r="F46" s="1249"/>
    </row>
    <row r="47" spans="2:6" ht="15" thickBot="1">
      <c r="B47" s="1250" t="s">
        <v>609</v>
      </c>
      <c r="C47" s="1252"/>
      <c r="D47" s="1249"/>
      <c r="E47" s="1249"/>
      <c r="F47" s="1249"/>
    </row>
    <row r="48" spans="2:6" ht="15" thickBot="1">
      <c r="B48" s="1248" t="s">
        <v>613</v>
      </c>
      <c r="C48" s="1252"/>
      <c r="D48" s="1249"/>
      <c r="E48" s="1249"/>
      <c r="F48" s="1249"/>
    </row>
    <row r="49" spans="2:6" ht="15" thickBot="1">
      <c r="B49" s="1250" t="s">
        <v>608</v>
      </c>
      <c r="C49" s="1252"/>
      <c r="D49" s="1249"/>
      <c r="E49" s="1249"/>
      <c r="F49" s="1249"/>
    </row>
    <row r="50" spans="2:6" ht="15" thickBot="1">
      <c r="B50" s="1250" t="s">
        <v>609</v>
      </c>
      <c r="C50" s="1252"/>
      <c r="D50" s="1249"/>
      <c r="E50" s="1249"/>
      <c r="F50" s="1249"/>
    </row>
    <row r="51" spans="2:6" ht="15" thickBot="1">
      <c r="B51" s="1248" t="s">
        <v>614</v>
      </c>
      <c r="C51" s="1252">
        <f>C52+C53</f>
        <v>0</v>
      </c>
      <c r="D51" s="1249">
        <f t="shared" ref="D51:F51" si="6">D52+D53</f>
        <v>0</v>
      </c>
      <c r="E51" s="1249">
        <f t="shared" si="6"/>
        <v>0</v>
      </c>
      <c r="F51" s="1249">
        <f t="shared" si="6"/>
        <v>0</v>
      </c>
    </row>
    <row r="52" spans="2:6" ht="15" thickBot="1">
      <c r="B52" s="1250" t="s">
        <v>608</v>
      </c>
      <c r="C52" s="1251"/>
      <c r="D52" s="1249">
        <v>0</v>
      </c>
      <c r="E52" s="1253">
        <v>0</v>
      </c>
      <c r="F52" s="1253">
        <v>0</v>
      </c>
    </row>
    <row r="53" spans="2:6" ht="15" thickBot="1">
      <c r="B53" s="1250" t="s">
        <v>609</v>
      </c>
      <c r="C53" s="1252"/>
      <c r="D53" s="1249"/>
      <c r="E53" s="1249"/>
      <c r="F53" s="1249"/>
    </row>
    <row r="54" spans="2:6" ht="15" thickBot="1">
      <c r="B54" s="1248" t="s">
        <v>615</v>
      </c>
      <c r="C54" s="1252">
        <f>SUM(C55:C56)</f>
        <v>0</v>
      </c>
      <c r="D54" s="1252">
        <f t="shared" ref="D54:F54" si="7">SUM(D55:D56)</f>
        <v>0</v>
      </c>
      <c r="E54" s="1252">
        <f t="shared" si="7"/>
        <v>0</v>
      </c>
      <c r="F54" s="1252">
        <f t="shared" si="7"/>
        <v>0</v>
      </c>
    </row>
    <row r="55" spans="2:6" ht="15" thickBot="1">
      <c r="B55" s="1250" t="s">
        <v>608</v>
      </c>
      <c r="C55" s="1252"/>
      <c r="D55" s="1252"/>
      <c r="E55" s="1252"/>
      <c r="F55" s="1252"/>
    </row>
    <row r="56" spans="2:6" ht="15" thickBot="1">
      <c r="B56" s="1250" t="s">
        <v>609</v>
      </c>
      <c r="C56" s="1252"/>
      <c r="D56" s="375"/>
      <c r="E56" s="374"/>
      <c r="F56" s="374"/>
    </row>
    <row r="57" spans="2:6" ht="15" thickBot="1">
      <c r="B57" s="1254" t="s">
        <v>616</v>
      </c>
      <c r="C57" s="1252">
        <f>C54+C51+C48+C45+C42+C39+C36</f>
        <v>43730</v>
      </c>
      <c r="D57" s="1252">
        <f t="shared" ref="D57:F57" si="8">D54+D51+D48+D45+D42+D39+D36</f>
        <v>48932</v>
      </c>
      <c r="E57" s="1252">
        <f t="shared" si="8"/>
        <v>48932</v>
      </c>
      <c r="F57" s="1252">
        <f t="shared" si="8"/>
        <v>48932</v>
      </c>
    </row>
    <row r="58" spans="2:6" ht="15" thickBot="1">
      <c r="B58" s="1255" t="s">
        <v>617</v>
      </c>
      <c r="C58" s="1256">
        <f>IF(C57-C28=0,0,"Error")</f>
        <v>0</v>
      </c>
      <c r="D58" s="1256">
        <f>IF(D57-D28=0,0,"Error")</f>
        <v>0</v>
      </c>
      <c r="E58" s="1256">
        <f>IF(E57-E28=0,0,"Error")</f>
        <v>0</v>
      </c>
      <c r="F58" s="1256">
        <f>IF(F57-F28=0,0,"Error")</f>
        <v>0</v>
      </c>
    </row>
    <row r="59" spans="2:6" ht="15" thickBot="1">
      <c r="B59" s="1257" t="s">
        <v>812</v>
      </c>
      <c r="C59" s="3369" t="s">
        <v>1346</v>
      </c>
      <c r="D59" s="3353"/>
      <c r="E59" s="3353"/>
      <c r="F59" s="3354"/>
    </row>
    <row r="60" spans="2:6" ht="42.75" customHeight="1" thickBot="1">
      <c r="B60" s="1239" t="s">
        <v>599</v>
      </c>
      <c r="C60" s="3360" t="s">
        <v>1347</v>
      </c>
      <c r="D60" s="3361"/>
      <c r="E60" s="3361"/>
      <c r="F60" s="3362"/>
    </row>
    <row r="61" spans="2:6" ht="15" thickBot="1">
      <c r="B61" s="1239" t="s">
        <v>21</v>
      </c>
      <c r="C61" s="3360" t="s">
        <v>1348</v>
      </c>
      <c r="D61" s="3377"/>
      <c r="E61" s="3377"/>
      <c r="F61" s="3378"/>
    </row>
    <row r="62" spans="2:6" ht="12.75" customHeight="1">
      <c r="B62" s="3355"/>
      <c r="C62" s="1244">
        <v>2023</v>
      </c>
      <c r="D62" s="1244">
        <v>2024</v>
      </c>
      <c r="E62" s="1244">
        <v>2025</v>
      </c>
      <c r="F62" s="1244">
        <v>2026</v>
      </c>
    </row>
    <row r="63" spans="2:6" ht="9" customHeight="1" thickBot="1">
      <c r="B63" s="3356"/>
      <c r="C63" s="1245" t="s">
        <v>22</v>
      </c>
      <c r="D63" s="1245" t="s">
        <v>23</v>
      </c>
      <c r="E63" s="1245" t="s">
        <v>23</v>
      </c>
      <c r="F63" s="1245" t="s">
        <v>23</v>
      </c>
    </row>
    <row r="64" spans="2:6" ht="15" thickBot="1">
      <c r="B64" s="1239" t="s">
        <v>33</v>
      </c>
      <c r="C64" s="1237">
        <v>5</v>
      </c>
      <c r="D64" s="1237">
        <v>5</v>
      </c>
      <c r="E64" s="1237">
        <v>5</v>
      </c>
      <c r="F64" s="1237">
        <v>5</v>
      </c>
    </row>
    <row r="65" spans="2:6" ht="15" thickBot="1">
      <c r="B65" s="1239" t="s">
        <v>602</v>
      </c>
      <c r="C65" s="1246">
        <f>C94</f>
        <v>4000</v>
      </c>
      <c r="D65" s="1246">
        <f t="shared" ref="D65:F65" si="9">D94</f>
        <v>4000</v>
      </c>
      <c r="E65" s="1246">
        <f t="shared" si="9"/>
        <v>4000</v>
      </c>
      <c r="F65" s="1246">
        <f t="shared" si="9"/>
        <v>4000</v>
      </c>
    </row>
    <row r="66" spans="2:6" ht="15" thickBot="1">
      <c r="B66" s="1239" t="s">
        <v>603</v>
      </c>
      <c r="C66" s="1246">
        <f>C65/C64</f>
        <v>800</v>
      </c>
      <c r="D66" s="1246">
        <f>D65/D64</f>
        <v>800</v>
      </c>
      <c r="E66" s="1246">
        <f>E65/E64</f>
        <v>800</v>
      </c>
      <c r="F66" s="1246">
        <f>F65/F64</f>
        <v>800</v>
      </c>
    </row>
    <row r="67" spans="2:6" ht="15" thickBot="1">
      <c r="B67" s="1239" t="s">
        <v>604</v>
      </c>
      <c r="C67" s="1237"/>
      <c r="D67" s="1247">
        <f>D64/C64-1</f>
        <v>0</v>
      </c>
      <c r="E67" s="1247">
        <f>E64/D64-1</f>
        <v>0</v>
      </c>
      <c r="F67" s="1247">
        <f>F64/E64-1</f>
        <v>0</v>
      </c>
    </row>
    <row r="68" spans="2:6" ht="15" thickBot="1">
      <c r="B68" s="1239" t="s">
        <v>605</v>
      </c>
      <c r="C68" s="1237"/>
      <c r="D68" s="1247">
        <f>D65/C65-1</f>
        <v>0</v>
      </c>
      <c r="E68" s="1247">
        <f t="shared" ref="E68:F69" si="10">E65/D65-1</f>
        <v>0</v>
      </c>
      <c r="F68" s="1247">
        <f t="shared" si="10"/>
        <v>0</v>
      </c>
    </row>
    <row r="69" spans="2:6" ht="15" thickBot="1">
      <c r="B69" s="1239" t="s">
        <v>47</v>
      </c>
      <c r="C69" s="1237"/>
      <c r="D69" s="1247">
        <f>D66/C66-1</f>
        <v>0</v>
      </c>
      <c r="E69" s="1247">
        <f t="shared" si="10"/>
        <v>0</v>
      </c>
      <c r="F69" s="1247">
        <f t="shared" si="10"/>
        <v>0</v>
      </c>
    </row>
    <row r="70" spans="2:6" ht="24.75" customHeight="1" thickBot="1">
      <c r="B70" s="3346" t="s">
        <v>813</v>
      </c>
      <c r="C70" s="3347"/>
      <c r="D70" s="3347"/>
      <c r="E70" s="3347"/>
      <c r="F70" s="3348"/>
    </row>
    <row r="71" spans="2:6" ht="12.75" customHeight="1">
      <c r="B71" s="3355"/>
      <c r="C71" s="1244">
        <v>2023</v>
      </c>
      <c r="D71" s="1244">
        <v>2024</v>
      </c>
      <c r="E71" s="1244">
        <v>2025</v>
      </c>
      <c r="F71" s="1244">
        <v>2026</v>
      </c>
    </row>
    <row r="72" spans="2:6" ht="9" customHeight="1" thickBot="1">
      <c r="B72" s="3356"/>
      <c r="C72" s="1245" t="s">
        <v>22</v>
      </c>
      <c r="D72" s="1245" t="s">
        <v>23</v>
      </c>
      <c r="E72" s="1245" t="s">
        <v>23</v>
      </c>
      <c r="F72" s="1245" t="s">
        <v>23</v>
      </c>
    </row>
    <row r="73" spans="2:6" ht="24.75" customHeight="1" thickBot="1">
      <c r="B73" s="1248" t="s">
        <v>607</v>
      </c>
      <c r="C73" s="1249"/>
      <c r="D73" s="1249"/>
      <c r="E73" s="1249"/>
      <c r="F73" s="1249"/>
    </row>
    <row r="74" spans="2:6" ht="18.75" customHeight="1" thickBot="1">
      <c r="B74" s="1250" t="s">
        <v>608</v>
      </c>
      <c r="C74" s="1252"/>
      <c r="D74" s="1258"/>
      <c r="E74" s="1258"/>
      <c r="F74" s="1258"/>
    </row>
    <row r="75" spans="2:6" ht="14.25" customHeight="1" thickBot="1">
      <c r="B75" s="1250" t="s">
        <v>609</v>
      </c>
      <c r="C75" s="1252"/>
      <c r="D75" s="1258"/>
      <c r="E75" s="1258"/>
      <c r="F75" s="1258"/>
    </row>
    <row r="76" spans="2:6" ht="24.75" customHeight="1" thickBot="1">
      <c r="B76" s="1248" t="s">
        <v>610</v>
      </c>
      <c r="C76" s="1249"/>
      <c r="D76" s="1249"/>
      <c r="E76" s="1249"/>
      <c r="F76" s="1249"/>
    </row>
    <row r="77" spans="2:6" ht="15" thickBot="1">
      <c r="B77" s="1250" t="s">
        <v>608</v>
      </c>
      <c r="C77" s="1252"/>
      <c r="D77" s="1249"/>
      <c r="E77" s="1249"/>
      <c r="F77" s="1249"/>
    </row>
    <row r="78" spans="2:6" ht="15" thickBot="1">
      <c r="B78" s="1250" t="s">
        <v>609</v>
      </c>
      <c r="C78" s="1252"/>
      <c r="D78" s="1249"/>
      <c r="E78" s="1249"/>
      <c r="F78" s="1249"/>
    </row>
    <row r="79" spans="2:6" ht="24.75" customHeight="1" thickBot="1">
      <c r="B79" s="1248" t="s">
        <v>611</v>
      </c>
      <c r="C79" s="1259">
        <f>C80</f>
        <v>0</v>
      </c>
      <c r="D79" s="1259">
        <f>D80</f>
        <v>0</v>
      </c>
      <c r="E79" s="1259">
        <f t="shared" ref="E79:F79" si="11">E80</f>
        <v>0</v>
      </c>
      <c r="F79" s="1259">
        <f t="shared" si="11"/>
        <v>0</v>
      </c>
    </row>
    <row r="80" spans="2:6" ht="15" thickBot="1">
      <c r="B80" s="1250" t="s">
        <v>608</v>
      </c>
      <c r="C80" s="1260"/>
      <c r="D80" s="1259"/>
      <c r="E80" s="1259"/>
      <c r="F80" s="1259"/>
    </row>
    <row r="81" spans="2:6" ht="15" thickBot="1">
      <c r="B81" s="1250" t="s">
        <v>609</v>
      </c>
      <c r="C81" s="1252"/>
      <c r="D81" s="1249"/>
      <c r="E81" s="1249"/>
      <c r="F81" s="1249"/>
    </row>
    <row r="82" spans="2:6" ht="15" thickBot="1">
      <c r="B82" s="1248" t="s">
        <v>612</v>
      </c>
      <c r="C82" s="1252"/>
      <c r="D82" s="1249"/>
      <c r="E82" s="1249"/>
      <c r="F82" s="1249"/>
    </row>
    <row r="83" spans="2:6" ht="15" thickBot="1">
      <c r="B83" s="1250" t="s">
        <v>608</v>
      </c>
      <c r="C83" s="1252"/>
      <c r="D83" s="1249"/>
      <c r="E83" s="1249"/>
      <c r="F83" s="1249"/>
    </row>
    <row r="84" spans="2:6" ht="15" thickBot="1">
      <c r="B84" s="1250" t="s">
        <v>609</v>
      </c>
      <c r="C84" s="1252"/>
      <c r="D84" s="1249"/>
      <c r="E84" s="1249"/>
      <c r="F84" s="1249"/>
    </row>
    <row r="85" spans="2:6" ht="15" thickBot="1">
      <c r="B85" s="1248" t="s">
        <v>613</v>
      </c>
      <c r="C85" s="1252">
        <f>C86</f>
        <v>4000</v>
      </c>
      <c r="D85" s="1252">
        <f t="shared" ref="D85:F85" si="12">D86</f>
        <v>4000</v>
      </c>
      <c r="E85" s="1252">
        <f t="shared" si="12"/>
        <v>4000</v>
      </c>
      <c r="F85" s="1252">
        <f t="shared" si="12"/>
        <v>4000</v>
      </c>
    </row>
    <row r="86" spans="2:6" ht="15" thickBot="1">
      <c r="B86" s="1250" t="s">
        <v>608</v>
      </c>
      <c r="C86" s="1252">
        <v>4000</v>
      </c>
      <c r="D86" s="1252">
        <v>4000</v>
      </c>
      <c r="E86" s="1252">
        <v>4000</v>
      </c>
      <c r="F86" s="1252">
        <v>4000</v>
      </c>
    </row>
    <row r="87" spans="2:6" ht="15" thickBot="1">
      <c r="B87" s="1250" t="s">
        <v>609</v>
      </c>
      <c r="C87" s="1252"/>
      <c r="D87" s="1249"/>
      <c r="E87" s="1249"/>
      <c r="F87" s="1249"/>
    </row>
    <row r="88" spans="2:6" ht="15" thickBot="1">
      <c r="B88" s="1248" t="s">
        <v>614</v>
      </c>
      <c r="C88" s="1252"/>
      <c r="D88" s="1249"/>
      <c r="E88" s="1249"/>
      <c r="F88" s="1249"/>
    </row>
    <row r="89" spans="2:6" ht="15" thickBot="1">
      <c r="B89" s="1250" t="s">
        <v>608</v>
      </c>
      <c r="C89" s="1252"/>
      <c r="D89" s="1249"/>
      <c r="E89" s="1249"/>
      <c r="F89" s="1249"/>
    </row>
    <row r="90" spans="2:6" ht="15" thickBot="1">
      <c r="B90" s="1250" t="s">
        <v>609</v>
      </c>
      <c r="C90" s="1252"/>
      <c r="D90" s="1249"/>
      <c r="E90" s="1249"/>
      <c r="F90" s="1249"/>
    </row>
    <row r="91" spans="2:6" ht="15" thickBot="1">
      <c r="B91" s="1248" t="s">
        <v>615</v>
      </c>
      <c r="C91" s="1252"/>
      <c r="D91" s="1249"/>
      <c r="E91" s="1249"/>
      <c r="F91" s="1249"/>
    </row>
    <row r="92" spans="2:6" ht="15" thickBot="1">
      <c r="B92" s="1250" t="s">
        <v>608</v>
      </c>
      <c r="C92" s="1252"/>
      <c r="D92" s="1249"/>
      <c r="E92" s="1249"/>
      <c r="F92" s="1249"/>
    </row>
    <row r="93" spans="2:6" ht="15" thickBot="1">
      <c r="B93" s="1250" t="s">
        <v>609</v>
      </c>
      <c r="C93" s="1252"/>
      <c r="D93" s="1249"/>
      <c r="E93" s="1249"/>
      <c r="F93" s="1249"/>
    </row>
    <row r="94" spans="2:6" ht="15" thickBot="1">
      <c r="B94" s="1261" t="s">
        <v>727</v>
      </c>
      <c r="C94" s="1252">
        <f>C91+C88+C85+C82+C79+C76+C73</f>
        <v>4000</v>
      </c>
      <c r="D94" s="1252">
        <f>D91+D88+D85+D82+D79+D76+D73</f>
        <v>4000</v>
      </c>
      <c r="E94" s="1252">
        <f t="shared" ref="E94:F94" si="13">E91+E88+E85+E82+E79+E76+E73</f>
        <v>4000</v>
      </c>
      <c r="F94" s="1252">
        <f t="shared" si="13"/>
        <v>4000</v>
      </c>
    </row>
    <row r="95" spans="2:6" ht="17.25" customHeight="1" thickBot="1">
      <c r="B95" s="1255" t="s">
        <v>617</v>
      </c>
      <c r="C95" s="1256">
        <f>IF(C94-C65=0,0,"Error")</f>
        <v>0</v>
      </c>
      <c r="D95" s="1256">
        <f>IF(D94-D65=0,0,"Error")</f>
        <v>0</v>
      </c>
      <c r="E95" s="1256">
        <f>IF(E94-E65=0,0,"Error")</f>
        <v>0</v>
      </c>
      <c r="F95" s="1256">
        <f>IF(F94-F65=0,0,"Error")</f>
        <v>0</v>
      </c>
    </row>
    <row r="96" spans="2:6" ht="15" thickBot="1">
      <c r="B96" s="3366" t="s">
        <v>618</v>
      </c>
      <c r="C96" s="3367"/>
      <c r="D96" s="3367"/>
      <c r="E96" s="3367"/>
      <c r="F96" s="3368"/>
    </row>
    <row r="97" spans="2:6" ht="15" thickBot="1">
      <c r="B97" s="3366" t="s">
        <v>619</v>
      </c>
      <c r="C97" s="3367"/>
      <c r="D97" s="3367"/>
      <c r="E97" s="3367"/>
      <c r="F97" s="3368"/>
    </row>
    <row r="98" spans="2:6" ht="15" thickBot="1">
      <c r="B98" s="1243" t="s">
        <v>620</v>
      </c>
      <c r="C98" s="3379" t="s">
        <v>1349</v>
      </c>
      <c r="D98" s="3380"/>
      <c r="E98" s="3381"/>
      <c r="F98" s="3382"/>
    </row>
    <row r="99" spans="2:6" ht="34.5" customHeight="1" thickBot="1">
      <c r="B99" s="1243" t="s">
        <v>622</v>
      </c>
      <c r="C99" s="1243" t="s">
        <v>1349</v>
      </c>
      <c r="D99" s="1262" t="s">
        <v>624</v>
      </c>
      <c r="E99" s="3383" t="s">
        <v>1108</v>
      </c>
      <c r="F99" s="3384"/>
    </row>
    <row r="100" spans="2:6" ht="15" thickBot="1">
      <c r="B100" s="1263"/>
      <c r="C100" s="3373"/>
      <c r="D100" s="3374"/>
      <c r="E100" s="3375"/>
      <c r="F100" s="3376"/>
    </row>
    <row r="101" spans="2:6" ht="17.25" customHeight="1" thickBot="1">
      <c r="B101" s="1239" t="s">
        <v>599</v>
      </c>
      <c r="C101" s="3360" t="s">
        <v>1350</v>
      </c>
      <c r="D101" s="3361"/>
      <c r="E101" s="3361"/>
      <c r="F101" s="3362"/>
    </row>
    <row r="102" spans="2:6" ht="15" thickBot="1">
      <c r="B102" s="1239" t="s">
        <v>21</v>
      </c>
      <c r="C102" s="3385" t="s">
        <v>161</v>
      </c>
      <c r="D102" s="3377"/>
      <c r="E102" s="3377"/>
      <c r="F102" s="3378"/>
    </row>
    <row r="103" spans="2:6" ht="12.75" customHeight="1">
      <c r="B103" s="3355"/>
      <c r="C103" s="1244">
        <v>2023</v>
      </c>
      <c r="D103" s="1244">
        <v>2024</v>
      </c>
      <c r="E103" s="1244">
        <v>2025</v>
      </c>
      <c r="F103" s="1244">
        <v>2026</v>
      </c>
    </row>
    <row r="104" spans="2:6" ht="9" customHeight="1" thickBot="1">
      <c r="B104" s="3356"/>
      <c r="C104" s="1245" t="s">
        <v>22</v>
      </c>
      <c r="D104" s="1245" t="s">
        <v>23</v>
      </c>
      <c r="E104" s="1245" t="s">
        <v>23</v>
      </c>
      <c r="F104" s="1245" t="s">
        <v>23</v>
      </c>
    </row>
    <row r="105" spans="2:6" ht="15" thickBot="1">
      <c r="B105" s="1239" t="s">
        <v>33</v>
      </c>
      <c r="C105" s="1246">
        <v>8</v>
      </c>
      <c r="D105" s="1246">
        <v>8</v>
      </c>
      <c r="E105" s="1246">
        <v>8</v>
      </c>
      <c r="F105" s="1246">
        <v>8</v>
      </c>
    </row>
    <row r="106" spans="2:6" ht="15" thickBot="1">
      <c r="B106" s="1239" t="s">
        <v>602</v>
      </c>
      <c r="C106" s="1246">
        <f>C124</f>
        <v>1000</v>
      </c>
      <c r="D106" s="1246">
        <f t="shared" ref="D106:F106" si="14">D124</f>
        <v>1000</v>
      </c>
      <c r="E106" s="1246">
        <f t="shared" si="14"/>
        <v>1000</v>
      </c>
      <c r="F106" s="1246">
        <f t="shared" si="14"/>
        <v>1000</v>
      </c>
    </row>
    <row r="107" spans="2:6" ht="15" thickBot="1">
      <c r="B107" s="1239" t="s">
        <v>603</v>
      </c>
      <c r="C107" s="1246">
        <f>C106/C105</f>
        <v>125</v>
      </c>
      <c r="D107" s="1246">
        <f t="shared" ref="D107:F107" si="15">D106/D105</f>
        <v>125</v>
      </c>
      <c r="E107" s="1246">
        <f t="shared" si="15"/>
        <v>125</v>
      </c>
      <c r="F107" s="1246">
        <f t="shared" si="15"/>
        <v>125</v>
      </c>
    </row>
    <row r="108" spans="2:6" ht="15" thickBot="1">
      <c r="B108" s="1239" t="s">
        <v>604</v>
      </c>
      <c r="C108" s="1237" t="s">
        <v>627</v>
      </c>
      <c r="D108" s="1247">
        <f>D105/C105-1</f>
        <v>0</v>
      </c>
      <c r="E108" s="1247">
        <f t="shared" ref="E108:F110" si="16">E105/D105-1</f>
        <v>0</v>
      </c>
      <c r="F108" s="1247">
        <f t="shared" si="16"/>
        <v>0</v>
      </c>
    </row>
    <row r="109" spans="2:6" ht="15" thickBot="1">
      <c r="B109" s="1239" t="s">
        <v>605</v>
      </c>
      <c r="C109" s="1237" t="s">
        <v>627</v>
      </c>
      <c r="D109" s="1247">
        <f>D106/C106-1</f>
        <v>0</v>
      </c>
      <c r="E109" s="1247">
        <f t="shared" si="16"/>
        <v>0</v>
      </c>
      <c r="F109" s="1247">
        <f t="shared" si="16"/>
        <v>0</v>
      </c>
    </row>
    <row r="110" spans="2:6" ht="15" thickBot="1">
      <c r="B110" s="1239" t="s">
        <v>47</v>
      </c>
      <c r="C110" s="1237" t="s">
        <v>627</v>
      </c>
      <c r="D110" s="1247">
        <f>D107/C107-1</f>
        <v>0</v>
      </c>
      <c r="E110" s="1247">
        <f t="shared" si="16"/>
        <v>0</v>
      </c>
      <c r="F110" s="1247">
        <f t="shared" si="16"/>
        <v>0</v>
      </c>
    </row>
    <row r="111" spans="2:6" ht="15" thickBot="1">
      <c r="B111" s="3346" t="s">
        <v>818</v>
      </c>
      <c r="C111" s="3347"/>
      <c r="D111" s="3347"/>
      <c r="E111" s="3347"/>
      <c r="F111" s="3348"/>
    </row>
    <row r="112" spans="2:6" ht="12.75" customHeight="1">
      <c r="B112" s="3355"/>
      <c r="C112" s="1244">
        <v>2023</v>
      </c>
      <c r="D112" s="1244">
        <v>2024</v>
      </c>
      <c r="E112" s="1244">
        <v>2025</v>
      </c>
      <c r="F112" s="1244">
        <v>2026</v>
      </c>
    </row>
    <row r="113" spans="2:6" ht="9" customHeight="1" thickBot="1">
      <c r="B113" s="3356"/>
      <c r="C113" s="1245" t="s">
        <v>22</v>
      </c>
      <c r="D113" s="1245" t="s">
        <v>23</v>
      </c>
      <c r="E113" s="1245" t="s">
        <v>23</v>
      </c>
      <c r="F113" s="1245" t="s">
        <v>23</v>
      </c>
    </row>
    <row r="114" spans="2:6" ht="15" thickBot="1">
      <c r="B114" s="1248" t="s">
        <v>629</v>
      </c>
      <c r="C114" s="1249">
        <f>C115+C116+C117+C118</f>
        <v>0</v>
      </c>
      <c r="D114" s="1249">
        <f t="shared" ref="D114:F114" si="17">D115+D116+D117+D118</f>
        <v>0</v>
      </c>
      <c r="E114" s="1249">
        <f t="shared" si="17"/>
        <v>0</v>
      </c>
      <c r="F114" s="1249">
        <f t="shared" si="17"/>
        <v>0</v>
      </c>
    </row>
    <row r="115" spans="2:6" ht="15" thickBot="1">
      <c r="B115" s="1250" t="s">
        <v>608</v>
      </c>
      <c r="C115" s="1249"/>
      <c r="D115" s="1249"/>
      <c r="E115" s="1249"/>
      <c r="F115" s="1249"/>
    </row>
    <row r="116" spans="2:6" ht="15" thickBot="1">
      <c r="B116" s="1250" t="s">
        <v>673</v>
      </c>
      <c r="C116" s="1249"/>
      <c r="D116" s="1249"/>
      <c r="E116" s="1249"/>
      <c r="F116" s="1249"/>
    </row>
    <row r="117" spans="2:6" ht="15" thickBot="1">
      <c r="B117" s="1250" t="s">
        <v>631</v>
      </c>
      <c r="C117" s="1249"/>
      <c r="D117" s="1249"/>
      <c r="E117" s="1249"/>
      <c r="F117" s="1249"/>
    </row>
    <row r="118" spans="2:6" ht="15" thickBot="1">
      <c r="B118" s="1250" t="s">
        <v>632</v>
      </c>
      <c r="C118" s="1249"/>
      <c r="D118" s="1249"/>
      <c r="E118" s="1249"/>
      <c r="F118" s="1249"/>
    </row>
    <row r="119" spans="2:6" ht="15" thickBot="1">
      <c r="B119" s="1248" t="s">
        <v>633</v>
      </c>
      <c r="C119" s="1252">
        <f>C120+C121+C122+C123</f>
        <v>1000</v>
      </c>
      <c r="D119" s="1252">
        <f t="shared" ref="D119:F119" si="18">D120+D121+D122+D123</f>
        <v>1000</v>
      </c>
      <c r="E119" s="1252">
        <f t="shared" si="18"/>
        <v>1000</v>
      </c>
      <c r="F119" s="1252">
        <f t="shared" si="18"/>
        <v>1000</v>
      </c>
    </row>
    <row r="120" spans="2:6" ht="15" thickBot="1">
      <c r="B120" s="1250" t="s">
        <v>608</v>
      </c>
      <c r="C120" s="1252">
        <v>1000</v>
      </c>
      <c r="D120" s="1249">
        <v>1000</v>
      </c>
      <c r="E120" s="1249">
        <v>1000</v>
      </c>
      <c r="F120" s="1249">
        <v>1000</v>
      </c>
    </row>
    <row r="121" spans="2:6" ht="7.5" customHeight="1" thickBot="1">
      <c r="B121" s="1250" t="s">
        <v>673</v>
      </c>
      <c r="C121" s="1252"/>
      <c r="D121" s="1249"/>
      <c r="E121" s="1249"/>
      <c r="F121" s="1249"/>
    </row>
    <row r="122" spans="2:6" ht="10.5" customHeight="1" thickBot="1">
      <c r="B122" s="1250" t="s">
        <v>631</v>
      </c>
      <c r="C122" s="1252"/>
      <c r="D122" s="1249"/>
      <c r="E122" s="1249"/>
      <c r="F122" s="1249"/>
    </row>
    <row r="123" spans="2:6" ht="9.75" customHeight="1" thickBot="1">
      <c r="B123" s="1250" t="s">
        <v>632</v>
      </c>
      <c r="C123" s="1252"/>
      <c r="D123" s="1249"/>
      <c r="E123" s="1249"/>
      <c r="F123" s="1249"/>
    </row>
    <row r="124" spans="2:6" ht="15" thickBot="1">
      <c r="B124" s="1264" t="s">
        <v>616</v>
      </c>
      <c r="C124" s="1252">
        <f>C114+C119</f>
        <v>1000</v>
      </c>
      <c r="D124" s="1252">
        <f t="shared" ref="D124:F124" si="19">D114+D119</f>
        <v>1000</v>
      </c>
      <c r="E124" s="1252">
        <f t="shared" si="19"/>
        <v>1000</v>
      </c>
      <c r="F124" s="1252">
        <f t="shared" si="19"/>
        <v>1000</v>
      </c>
    </row>
    <row r="125" spans="2:6" ht="34.5" hidden="1" thickBot="1">
      <c r="B125" s="1243" t="s">
        <v>655</v>
      </c>
      <c r="C125" s="1243" t="s">
        <v>920</v>
      </c>
      <c r="D125" s="1262" t="s">
        <v>624</v>
      </c>
      <c r="E125" s="3375"/>
      <c r="F125" s="3376"/>
    </row>
    <row r="126" spans="2:6" ht="17.25" hidden="1" customHeight="1" thickBot="1">
      <c r="B126" s="1239" t="s">
        <v>599</v>
      </c>
      <c r="C126" s="3360" t="s">
        <v>918</v>
      </c>
      <c r="D126" s="3361"/>
      <c r="E126" s="3361"/>
      <c r="F126" s="3362"/>
    </row>
    <row r="127" spans="2:6" ht="15" hidden="1" thickBot="1">
      <c r="B127" s="1239" t="s">
        <v>21</v>
      </c>
      <c r="C127" s="3385" t="s">
        <v>279</v>
      </c>
      <c r="D127" s="3377"/>
      <c r="E127" s="3377"/>
      <c r="F127" s="3378"/>
    </row>
    <row r="128" spans="2:6" ht="12.75" hidden="1" customHeight="1">
      <c r="B128" s="3355"/>
      <c r="C128" s="1244">
        <v>2020</v>
      </c>
      <c r="D128" s="1244">
        <v>2021</v>
      </c>
      <c r="E128" s="1244">
        <v>2022</v>
      </c>
      <c r="F128" s="1244">
        <v>2023</v>
      </c>
    </row>
    <row r="129" spans="2:6" ht="9" hidden="1" customHeight="1" thickBot="1">
      <c r="B129" s="3356"/>
      <c r="C129" s="1245" t="s">
        <v>22</v>
      </c>
      <c r="D129" s="1245" t="s">
        <v>23</v>
      </c>
      <c r="E129" s="1245" t="s">
        <v>23</v>
      </c>
      <c r="F129" s="1245" t="s">
        <v>23</v>
      </c>
    </row>
    <row r="130" spans="2:6" ht="15" hidden="1" thickBot="1">
      <c r="B130" s="1239" t="s">
        <v>33</v>
      </c>
      <c r="C130" s="1239"/>
      <c r="D130" s="1237">
        <v>0</v>
      </c>
      <c r="E130" s="1239"/>
      <c r="F130" s="1239"/>
    </row>
    <row r="131" spans="2:6" ht="15" hidden="1" thickBot="1">
      <c r="B131" s="1239" t="s">
        <v>602</v>
      </c>
      <c r="C131" s="1246"/>
      <c r="D131" s="1246">
        <f>D149</f>
        <v>0</v>
      </c>
      <c r="E131" s="1246"/>
      <c r="F131" s="1246"/>
    </row>
    <row r="132" spans="2:6" ht="15" hidden="1" thickBot="1">
      <c r="B132" s="1239" t="s">
        <v>603</v>
      </c>
      <c r="C132" s="1246" t="e">
        <f>C131/C130</f>
        <v>#DIV/0!</v>
      </c>
      <c r="D132" s="1246" t="e">
        <f t="shared" ref="D132:F132" si="20">D131/D130</f>
        <v>#DIV/0!</v>
      </c>
      <c r="E132" s="1246" t="e">
        <f t="shared" si="20"/>
        <v>#DIV/0!</v>
      </c>
      <c r="F132" s="1246" t="e">
        <f t="shared" si="20"/>
        <v>#DIV/0!</v>
      </c>
    </row>
    <row r="133" spans="2:6" ht="15" hidden="1" thickBot="1">
      <c r="B133" s="1239" t="s">
        <v>604</v>
      </c>
      <c r="C133" s="1237" t="s">
        <v>627</v>
      </c>
      <c r="D133" s="1247" t="e">
        <f>D130/C130-1</f>
        <v>#DIV/0!</v>
      </c>
      <c r="E133" s="1247" t="e">
        <f t="shared" ref="E133:F135" si="21">E130/D130-1</f>
        <v>#DIV/0!</v>
      </c>
      <c r="F133" s="1247" t="e">
        <f t="shared" si="21"/>
        <v>#DIV/0!</v>
      </c>
    </row>
    <row r="134" spans="2:6" ht="15" hidden="1" thickBot="1">
      <c r="B134" s="1239" t="s">
        <v>605</v>
      </c>
      <c r="C134" s="1237" t="s">
        <v>627</v>
      </c>
      <c r="D134" s="1247" t="e">
        <f>D131/C131-1</f>
        <v>#DIV/0!</v>
      </c>
      <c r="E134" s="1247" t="e">
        <f t="shared" si="21"/>
        <v>#DIV/0!</v>
      </c>
      <c r="F134" s="1247" t="e">
        <f t="shared" si="21"/>
        <v>#DIV/0!</v>
      </c>
    </row>
    <row r="135" spans="2:6" ht="15" hidden="1" thickBot="1">
      <c r="B135" s="1239" t="s">
        <v>47</v>
      </c>
      <c r="C135" s="1237" t="s">
        <v>627</v>
      </c>
      <c r="D135" s="1247" t="e">
        <f>D132/C132-1</f>
        <v>#DIV/0!</v>
      </c>
      <c r="E135" s="1247" t="e">
        <f t="shared" si="21"/>
        <v>#DIV/0!</v>
      </c>
      <c r="F135" s="1247" t="e">
        <f t="shared" si="21"/>
        <v>#DIV/0!</v>
      </c>
    </row>
    <row r="136" spans="2:6" ht="15" hidden="1" thickBot="1">
      <c r="B136" s="3346" t="s">
        <v>821</v>
      </c>
      <c r="C136" s="3347"/>
      <c r="D136" s="3347"/>
      <c r="E136" s="3347"/>
      <c r="F136" s="3348"/>
    </row>
    <row r="137" spans="2:6" ht="12.75" hidden="1" customHeight="1">
      <c r="B137" s="3355"/>
      <c r="C137" s="1244">
        <v>2020</v>
      </c>
      <c r="D137" s="1244">
        <v>2021</v>
      </c>
      <c r="E137" s="1244">
        <v>2022</v>
      </c>
      <c r="F137" s="1244">
        <v>2023</v>
      </c>
    </row>
    <row r="138" spans="2:6" ht="9" hidden="1" customHeight="1" thickBot="1">
      <c r="B138" s="3356"/>
      <c r="C138" s="1245" t="s">
        <v>22</v>
      </c>
      <c r="D138" s="1245" t="s">
        <v>23</v>
      </c>
      <c r="E138" s="1245" t="s">
        <v>23</v>
      </c>
      <c r="F138" s="1245" t="s">
        <v>23</v>
      </c>
    </row>
    <row r="139" spans="2:6" ht="15" hidden="1" thickBot="1">
      <c r="B139" s="1248" t="s">
        <v>629</v>
      </c>
      <c r="C139" s="1249">
        <f>C140+C141+C142+C143</f>
        <v>0</v>
      </c>
      <c r="D139" s="1249">
        <f t="shared" ref="D139:F139" si="22">D140+D141+D142+D143</f>
        <v>0</v>
      </c>
      <c r="E139" s="1249">
        <f t="shared" si="22"/>
        <v>0</v>
      </c>
      <c r="F139" s="1249">
        <f t="shared" si="22"/>
        <v>0</v>
      </c>
    </row>
    <row r="140" spans="2:6" ht="15" hidden="1" thickBot="1">
      <c r="B140" s="1250" t="s">
        <v>608</v>
      </c>
      <c r="C140" s="1249"/>
      <c r="D140" s="1249"/>
      <c r="E140" s="1249"/>
      <c r="F140" s="1249"/>
    </row>
    <row r="141" spans="2:6" ht="15" hidden="1" thickBot="1">
      <c r="B141" s="1250" t="s">
        <v>673</v>
      </c>
      <c r="C141" s="1249"/>
      <c r="D141" s="1249"/>
      <c r="E141" s="1249"/>
      <c r="F141" s="1249"/>
    </row>
    <row r="142" spans="2:6" ht="15" hidden="1" thickBot="1">
      <c r="B142" s="1250" t="s">
        <v>631</v>
      </c>
      <c r="C142" s="1249"/>
      <c r="D142" s="1249"/>
      <c r="E142" s="1249"/>
      <c r="F142" s="1249"/>
    </row>
    <row r="143" spans="2:6" ht="15" hidden="1" thickBot="1">
      <c r="B143" s="1250" t="s">
        <v>632</v>
      </c>
      <c r="C143" s="1249"/>
      <c r="D143" s="1249"/>
      <c r="E143" s="1249"/>
      <c r="F143" s="1249"/>
    </row>
    <row r="144" spans="2:6" ht="15" hidden="1" thickBot="1">
      <c r="B144" s="1248" t="s">
        <v>633</v>
      </c>
      <c r="C144" s="1252">
        <f>C145+C146+C147+C148</f>
        <v>0</v>
      </c>
      <c r="D144" s="1252">
        <f t="shared" ref="D144:F144" si="23">D145+D146+D147+D148</f>
        <v>0</v>
      </c>
      <c r="E144" s="1252">
        <f t="shared" si="23"/>
        <v>0</v>
      </c>
      <c r="F144" s="1252">
        <f t="shared" si="23"/>
        <v>0</v>
      </c>
    </row>
    <row r="145" spans="2:6" ht="15" hidden="1" thickBot="1">
      <c r="B145" s="1250" t="s">
        <v>608</v>
      </c>
      <c r="C145" s="1252"/>
      <c r="D145" s="1253">
        <v>0</v>
      </c>
      <c r="E145" s="1249"/>
      <c r="F145" s="1249"/>
    </row>
    <row r="146" spans="2:6" ht="15" hidden="1" thickBot="1">
      <c r="B146" s="1250" t="s">
        <v>673</v>
      </c>
      <c r="C146" s="1252"/>
      <c r="D146" s="1249"/>
      <c r="E146" s="1249"/>
      <c r="F146" s="1249"/>
    </row>
    <row r="147" spans="2:6" ht="15" hidden="1" thickBot="1">
      <c r="B147" s="1250" t="s">
        <v>631</v>
      </c>
      <c r="C147" s="1252"/>
      <c r="D147" s="1249"/>
      <c r="E147" s="1249"/>
      <c r="F147" s="1249"/>
    </row>
    <row r="148" spans="2:6" ht="15" hidden="1" thickBot="1">
      <c r="B148" s="1250" t="s">
        <v>632</v>
      </c>
      <c r="C148" s="1252"/>
      <c r="D148" s="1249"/>
      <c r="E148" s="1249"/>
      <c r="F148" s="1249"/>
    </row>
    <row r="149" spans="2:6" ht="15" hidden="1" thickBot="1">
      <c r="B149" s="1264" t="s">
        <v>699</v>
      </c>
      <c r="C149" s="1252">
        <f>C139+C144</f>
        <v>0</v>
      </c>
      <c r="D149" s="1252">
        <f t="shared" ref="D149:F149" si="24">D139+D144</f>
        <v>0</v>
      </c>
      <c r="E149" s="1252">
        <f t="shared" si="24"/>
        <v>0</v>
      </c>
      <c r="F149" s="1252">
        <f t="shared" si="24"/>
        <v>0</v>
      </c>
    </row>
    <row r="150" spans="2:6" ht="34.5" hidden="1" thickBot="1">
      <c r="B150" s="1243" t="s">
        <v>700</v>
      </c>
      <c r="C150" s="1265"/>
      <c r="D150" s="1266" t="s">
        <v>624</v>
      </c>
      <c r="E150" s="1267"/>
      <c r="F150" s="1268"/>
    </row>
    <row r="151" spans="2:6" ht="17.25" hidden="1" customHeight="1" thickBot="1">
      <c r="B151" s="1239" t="s">
        <v>599</v>
      </c>
      <c r="C151" s="3360"/>
      <c r="D151" s="3361"/>
      <c r="E151" s="3361"/>
      <c r="F151" s="3362"/>
    </row>
    <row r="152" spans="2:6" ht="15" hidden="1" thickBot="1">
      <c r="B152" s="1239" t="s">
        <v>21</v>
      </c>
      <c r="C152" s="3385"/>
      <c r="D152" s="3377"/>
      <c r="E152" s="3377"/>
      <c r="F152" s="3378"/>
    </row>
    <row r="153" spans="2:6" ht="12.75" hidden="1" customHeight="1">
      <c r="B153" s="3355"/>
      <c r="C153" s="1244">
        <v>2018</v>
      </c>
      <c r="D153" s="1244">
        <v>2019</v>
      </c>
      <c r="E153" s="1244">
        <v>2020</v>
      </c>
      <c r="F153" s="1244">
        <v>2021</v>
      </c>
    </row>
    <row r="154" spans="2:6" ht="9" hidden="1" customHeight="1" thickBot="1">
      <c r="B154" s="3356"/>
      <c r="C154" s="1245" t="s">
        <v>22</v>
      </c>
      <c r="D154" s="1245" t="s">
        <v>23</v>
      </c>
      <c r="E154" s="1245" t="s">
        <v>23</v>
      </c>
      <c r="F154" s="1245" t="s">
        <v>23</v>
      </c>
    </row>
    <row r="155" spans="2:6" ht="15" hidden="1" thickBot="1">
      <c r="B155" s="1239" t="s">
        <v>33</v>
      </c>
      <c r="C155" s="1239"/>
      <c r="D155" s="1239"/>
      <c r="E155" s="1239"/>
      <c r="F155" s="1239"/>
    </row>
    <row r="156" spans="2:6" ht="15" hidden="1" thickBot="1">
      <c r="B156" s="1239" t="s">
        <v>602</v>
      </c>
      <c r="C156" s="1246">
        <f>C174</f>
        <v>0</v>
      </c>
      <c r="D156" s="1246">
        <f t="shared" ref="D156:F156" si="25">D174</f>
        <v>0</v>
      </c>
      <c r="E156" s="1246">
        <f t="shared" si="25"/>
        <v>0</v>
      </c>
      <c r="F156" s="1246">
        <f t="shared" si="25"/>
        <v>0</v>
      </c>
    </row>
    <row r="157" spans="2:6" ht="15" hidden="1" thickBot="1">
      <c r="B157" s="1239" t="s">
        <v>603</v>
      </c>
      <c r="C157" s="1246" t="e">
        <f>C156/C155</f>
        <v>#DIV/0!</v>
      </c>
      <c r="D157" s="1246" t="e">
        <f t="shared" ref="D157:F157" si="26">D156/D155</f>
        <v>#DIV/0!</v>
      </c>
      <c r="E157" s="1246" t="e">
        <f t="shared" si="26"/>
        <v>#DIV/0!</v>
      </c>
      <c r="F157" s="1246" t="e">
        <f t="shared" si="26"/>
        <v>#DIV/0!</v>
      </c>
    </row>
    <row r="158" spans="2:6" ht="15" hidden="1" thickBot="1">
      <c r="B158" s="1239" t="s">
        <v>604</v>
      </c>
      <c r="C158" s="1237" t="s">
        <v>627</v>
      </c>
      <c r="D158" s="1247" t="e">
        <f>D155/C155-1</f>
        <v>#DIV/0!</v>
      </c>
      <c r="E158" s="1247" t="e">
        <f t="shared" ref="E158:F160" si="27">E155/D155-1</f>
        <v>#DIV/0!</v>
      </c>
      <c r="F158" s="1247" t="e">
        <f t="shared" si="27"/>
        <v>#DIV/0!</v>
      </c>
    </row>
    <row r="159" spans="2:6" ht="15" hidden="1" thickBot="1">
      <c r="B159" s="1239" t="s">
        <v>605</v>
      </c>
      <c r="C159" s="1237" t="s">
        <v>627</v>
      </c>
      <c r="D159" s="1247" t="e">
        <f>D156/C156-1</f>
        <v>#DIV/0!</v>
      </c>
      <c r="E159" s="1247" t="e">
        <f t="shared" si="27"/>
        <v>#DIV/0!</v>
      </c>
      <c r="F159" s="1247" t="e">
        <f t="shared" si="27"/>
        <v>#DIV/0!</v>
      </c>
    </row>
    <row r="160" spans="2:6" ht="15" hidden="1" thickBot="1">
      <c r="B160" s="1239" t="s">
        <v>47</v>
      </c>
      <c r="C160" s="1237" t="s">
        <v>627</v>
      </c>
      <c r="D160" s="1247" t="e">
        <f>D157/C157-1</f>
        <v>#DIV/0!</v>
      </c>
      <c r="E160" s="1247" t="e">
        <f t="shared" si="27"/>
        <v>#DIV/0!</v>
      </c>
      <c r="F160" s="1247" t="e">
        <f t="shared" si="27"/>
        <v>#DIV/0!</v>
      </c>
    </row>
    <row r="161" spans="2:6" ht="15" hidden="1" thickBot="1">
      <c r="B161" s="3346" t="s">
        <v>872</v>
      </c>
      <c r="C161" s="3347"/>
      <c r="D161" s="3347"/>
      <c r="E161" s="3347"/>
      <c r="F161" s="3348"/>
    </row>
    <row r="162" spans="2:6" ht="12.75" hidden="1" customHeight="1">
      <c r="B162" s="3355"/>
      <c r="C162" s="1244">
        <v>2018</v>
      </c>
      <c r="D162" s="1244">
        <v>2019</v>
      </c>
      <c r="E162" s="1244">
        <v>2020</v>
      </c>
      <c r="F162" s="1244">
        <v>2021</v>
      </c>
    </row>
    <row r="163" spans="2:6" ht="9" hidden="1" customHeight="1" thickBot="1">
      <c r="B163" s="3356"/>
      <c r="C163" s="1245" t="s">
        <v>22</v>
      </c>
      <c r="D163" s="1245" t="s">
        <v>23</v>
      </c>
      <c r="E163" s="1245" t="s">
        <v>23</v>
      </c>
      <c r="F163" s="1245" t="s">
        <v>23</v>
      </c>
    </row>
    <row r="164" spans="2:6" ht="15" hidden="1" thickBot="1">
      <c r="B164" s="1248" t="s">
        <v>629</v>
      </c>
      <c r="C164" s="1249">
        <f>C165+C166+C167+C168</f>
        <v>0</v>
      </c>
      <c r="D164" s="1249">
        <f t="shared" ref="D164:F164" si="28">D165+D166+D167+D168</f>
        <v>0</v>
      </c>
      <c r="E164" s="1249">
        <f t="shared" si="28"/>
        <v>0</v>
      </c>
      <c r="F164" s="1249">
        <f t="shared" si="28"/>
        <v>0</v>
      </c>
    </row>
    <row r="165" spans="2:6" ht="15" hidden="1" thickBot="1">
      <c r="B165" s="1250" t="s">
        <v>608</v>
      </c>
      <c r="C165" s="1249"/>
      <c r="D165" s="1249"/>
      <c r="E165" s="1249"/>
      <c r="F165" s="1249"/>
    </row>
    <row r="166" spans="2:6" ht="15" hidden="1" thickBot="1">
      <c r="B166" s="1250" t="s">
        <v>673</v>
      </c>
      <c r="C166" s="1249"/>
      <c r="D166" s="1249"/>
      <c r="E166" s="1249"/>
      <c r="F166" s="1249"/>
    </row>
    <row r="167" spans="2:6" ht="15" hidden="1" thickBot="1">
      <c r="B167" s="1250" t="s">
        <v>631</v>
      </c>
      <c r="C167" s="1249"/>
      <c r="D167" s="1249"/>
      <c r="E167" s="1249"/>
      <c r="F167" s="1249"/>
    </row>
    <row r="168" spans="2:6" ht="15" hidden="1" thickBot="1">
      <c r="B168" s="1250" t="s">
        <v>632</v>
      </c>
      <c r="C168" s="1249"/>
      <c r="D168" s="1249"/>
      <c r="E168" s="1249"/>
      <c r="F168" s="1249"/>
    </row>
    <row r="169" spans="2:6" ht="15" hidden="1" thickBot="1">
      <c r="B169" s="1248" t="s">
        <v>633</v>
      </c>
      <c r="C169" s="1252">
        <f>C170+C171+C172+C173</f>
        <v>0</v>
      </c>
      <c r="D169" s="1252">
        <f t="shared" ref="D169:F169" si="29">D170+D171+D172+D173</f>
        <v>0</v>
      </c>
      <c r="E169" s="1252">
        <f t="shared" si="29"/>
        <v>0</v>
      </c>
      <c r="F169" s="1252">
        <f t="shared" si="29"/>
        <v>0</v>
      </c>
    </row>
    <row r="170" spans="2:6" ht="15" hidden="1" thickBot="1">
      <c r="B170" s="1250" t="s">
        <v>608</v>
      </c>
      <c r="C170" s="1252"/>
      <c r="D170" s="1249"/>
      <c r="E170" s="1249"/>
      <c r="F170" s="1249"/>
    </row>
    <row r="171" spans="2:6" ht="15" hidden="1" thickBot="1">
      <c r="B171" s="1250" t="s">
        <v>673</v>
      </c>
      <c r="C171" s="1252"/>
      <c r="D171" s="1249"/>
      <c r="E171" s="1249"/>
      <c r="F171" s="1249"/>
    </row>
    <row r="172" spans="2:6" ht="15" hidden="1" thickBot="1">
      <c r="B172" s="1250" t="s">
        <v>631</v>
      </c>
      <c r="C172" s="1252"/>
      <c r="D172" s="1249"/>
      <c r="E172" s="1249"/>
      <c r="F172" s="1249"/>
    </row>
    <row r="173" spans="2:6" ht="15" hidden="1" thickBot="1">
      <c r="B173" s="1250" t="s">
        <v>632</v>
      </c>
      <c r="C173" s="1252"/>
      <c r="D173" s="1249"/>
      <c r="E173" s="1249"/>
      <c r="F173" s="1249"/>
    </row>
    <row r="174" spans="2:6" ht="15" hidden="1" thickBot="1">
      <c r="B174" s="1254" t="s">
        <v>702</v>
      </c>
      <c r="C174" s="1252">
        <f>C164+C169</f>
        <v>0</v>
      </c>
      <c r="D174" s="1252">
        <f t="shared" ref="D174:F174" si="30">D164+D169</f>
        <v>0</v>
      </c>
      <c r="E174" s="1252">
        <f t="shared" si="30"/>
        <v>0</v>
      </c>
      <c r="F174" s="1252">
        <f t="shared" si="30"/>
        <v>0</v>
      </c>
    </row>
    <row r="175" spans="2:6" ht="25.5" hidden="1" customHeight="1" thickBot="1">
      <c r="B175" s="1269" t="s">
        <v>827</v>
      </c>
      <c r="C175" s="3373"/>
      <c r="D175" s="3375"/>
      <c r="E175" s="3375"/>
      <c r="F175" s="3376"/>
    </row>
    <row r="176" spans="2:6" ht="34.5" hidden="1" thickBot="1">
      <c r="B176" s="1243" t="s">
        <v>729</v>
      </c>
      <c r="C176" s="1265"/>
      <c r="D176" s="1266" t="s">
        <v>624</v>
      </c>
      <c r="E176" s="1267"/>
      <c r="F176" s="1268"/>
    </row>
    <row r="177" spans="2:6" ht="17.25" hidden="1" customHeight="1" thickBot="1">
      <c r="B177" s="1239" t="s">
        <v>599</v>
      </c>
      <c r="C177" s="3360"/>
      <c r="D177" s="3361"/>
      <c r="E177" s="3361"/>
      <c r="F177" s="3362"/>
    </row>
    <row r="178" spans="2:6" ht="15" hidden="1" thickBot="1">
      <c r="B178" s="1239" t="s">
        <v>21</v>
      </c>
      <c r="C178" s="3386"/>
      <c r="D178" s="3377"/>
      <c r="E178" s="3377"/>
      <c r="F178" s="3378"/>
    </row>
    <row r="179" spans="2:6" ht="12.75" hidden="1" customHeight="1">
      <c r="B179" s="3355"/>
      <c r="C179" s="1244">
        <v>2020</v>
      </c>
      <c r="D179" s="1244">
        <v>2021</v>
      </c>
      <c r="E179" s="1244">
        <v>2022</v>
      </c>
      <c r="F179" s="1244">
        <v>2023</v>
      </c>
    </row>
    <row r="180" spans="2:6" ht="9" hidden="1" customHeight="1" thickBot="1">
      <c r="B180" s="3356"/>
      <c r="C180" s="1245" t="s">
        <v>22</v>
      </c>
      <c r="D180" s="1245" t="s">
        <v>23</v>
      </c>
      <c r="E180" s="1245" t="s">
        <v>23</v>
      </c>
      <c r="F180" s="1245" t="s">
        <v>23</v>
      </c>
    </row>
    <row r="181" spans="2:6" ht="15" hidden="1" thickBot="1">
      <c r="B181" s="1239" t="s">
        <v>33</v>
      </c>
      <c r="C181" s="1239">
        <v>0</v>
      </c>
      <c r="D181" s="1237">
        <v>0</v>
      </c>
      <c r="E181" s="1237">
        <v>0</v>
      </c>
      <c r="F181" s="1239">
        <v>0</v>
      </c>
    </row>
    <row r="182" spans="2:6" ht="15" hidden="1" thickBot="1">
      <c r="B182" s="1239" t="s">
        <v>602</v>
      </c>
      <c r="C182" s="1246">
        <f>C200</f>
        <v>0</v>
      </c>
      <c r="D182" s="1246">
        <f t="shared" ref="D182:F182" si="31">D200</f>
        <v>0</v>
      </c>
      <c r="E182" s="1246">
        <f t="shared" si="31"/>
        <v>0</v>
      </c>
      <c r="F182" s="1246">
        <f t="shared" si="31"/>
        <v>0</v>
      </c>
    </row>
    <row r="183" spans="2:6" ht="15" hidden="1" thickBot="1">
      <c r="B183" s="1239" t="s">
        <v>603</v>
      </c>
      <c r="C183" s="1246" t="e">
        <f>C182/C181</f>
        <v>#DIV/0!</v>
      </c>
      <c r="D183" s="1246" t="e">
        <f t="shared" ref="D183:F183" si="32">D182/D181</f>
        <v>#DIV/0!</v>
      </c>
      <c r="E183" s="1246" t="e">
        <f t="shared" si="32"/>
        <v>#DIV/0!</v>
      </c>
      <c r="F183" s="1246" t="e">
        <f t="shared" si="32"/>
        <v>#DIV/0!</v>
      </c>
    </row>
    <row r="184" spans="2:6" ht="15" hidden="1" thickBot="1">
      <c r="B184" s="1239" t="s">
        <v>604</v>
      </c>
      <c r="C184" s="1237" t="s">
        <v>627</v>
      </c>
      <c r="D184" s="1247" t="e">
        <f>D181/C181-1</f>
        <v>#DIV/0!</v>
      </c>
      <c r="E184" s="1247" t="e">
        <f t="shared" ref="E184:F186" si="33">E181/D181-1</f>
        <v>#DIV/0!</v>
      </c>
      <c r="F184" s="1247" t="e">
        <f t="shared" si="33"/>
        <v>#DIV/0!</v>
      </c>
    </row>
    <row r="185" spans="2:6" ht="15" hidden="1" thickBot="1">
      <c r="B185" s="1239" t="s">
        <v>605</v>
      </c>
      <c r="C185" s="1237" t="s">
        <v>627</v>
      </c>
      <c r="D185" s="1247" t="e">
        <f>D182/C182-1</f>
        <v>#DIV/0!</v>
      </c>
      <c r="E185" s="1247" t="e">
        <f t="shared" si="33"/>
        <v>#DIV/0!</v>
      </c>
      <c r="F185" s="1247" t="e">
        <f t="shared" si="33"/>
        <v>#DIV/0!</v>
      </c>
    </row>
    <row r="186" spans="2:6" ht="15" hidden="1" thickBot="1">
      <c r="B186" s="1239" t="s">
        <v>47</v>
      </c>
      <c r="C186" s="1237" t="s">
        <v>627</v>
      </c>
      <c r="D186" s="1247" t="e">
        <f>D183/C183-1</f>
        <v>#DIV/0!</v>
      </c>
      <c r="E186" s="1247" t="e">
        <f t="shared" si="33"/>
        <v>#DIV/0!</v>
      </c>
      <c r="F186" s="1247" t="e">
        <f t="shared" si="33"/>
        <v>#DIV/0!</v>
      </c>
    </row>
    <row r="187" spans="2:6" ht="15" hidden="1" thickBot="1">
      <c r="B187" s="3346" t="s">
        <v>886</v>
      </c>
      <c r="C187" s="3347"/>
      <c r="D187" s="3347"/>
      <c r="E187" s="3347"/>
      <c r="F187" s="3348"/>
    </row>
    <row r="188" spans="2:6" ht="12.75" hidden="1" customHeight="1">
      <c r="B188" s="3355"/>
      <c r="C188" s="1244">
        <v>2020</v>
      </c>
      <c r="D188" s="1244">
        <v>2021</v>
      </c>
      <c r="E188" s="1244">
        <v>2022</v>
      </c>
      <c r="F188" s="1244">
        <v>2023</v>
      </c>
    </row>
    <row r="189" spans="2:6" ht="9" hidden="1" customHeight="1" thickBot="1">
      <c r="B189" s="3356"/>
      <c r="C189" s="1245" t="s">
        <v>22</v>
      </c>
      <c r="D189" s="1245" t="s">
        <v>23</v>
      </c>
      <c r="E189" s="1245" t="s">
        <v>23</v>
      </c>
      <c r="F189" s="1245" t="s">
        <v>23</v>
      </c>
    </row>
    <row r="190" spans="2:6" ht="15" hidden="1" thickBot="1">
      <c r="B190" s="1248" t="s">
        <v>629</v>
      </c>
      <c r="C190" s="1249">
        <f>C191+C192+C193+C194</f>
        <v>0</v>
      </c>
      <c r="D190" s="1249">
        <f t="shared" ref="D190:F190" si="34">D191+D192+D193+D194</f>
        <v>0</v>
      </c>
      <c r="E190" s="1249">
        <f t="shared" si="34"/>
        <v>0</v>
      </c>
      <c r="F190" s="1249">
        <f t="shared" si="34"/>
        <v>0</v>
      </c>
    </row>
    <row r="191" spans="2:6" ht="15" hidden="1" thickBot="1">
      <c r="B191" s="1250" t="s">
        <v>608</v>
      </c>
      <c r="C191" s="1249"/>
      <c r="D191" s="1249"/>
      <c r="E191" s="1249"/>
      <c r="F191" s="1249"/>
    </row>
    <row r="192" spans="2:6" ht="15" hidden="1" thickBot="1">
      <c r="B192" s="1250" t="s">
        <v>673</v>
      </c>
      <c r="C192" s="1249"/>
      <c r="D192" s="1249"/>
      <c r="E192" s="1249"/>
      <c r="F192" s="1249"/>
    </row>
    <row r="193" spans="2:6" ht="15" hidden="1" thickBot="1">
      <c r="B193" s="1250" t="s">
        <v>631</v>
      </c>
      <c r="C193" s="1249"/>
      <c r="D193" s="1249"/>
      <c r="E193" s="1249"/>
      <c r="F193" s="1249"/>
    </row>
    <row r="194" spans="2:6" ht="15" hidden="1" thickBot="1">
      <c r="B194" s="1250" t="s">
        <v>632</v>
      </c>
      <c r="C194" s="1249"/>
      <c r="D194" s="1249"/>
      <c r="E194" s="1249"/>
      <c r="F194" s="1249"/>
    </row>
    <row r="195" spans="2:6" ht="15" hidden="1" thickBot="1">
      <c r="B195" s="1248" t="s">
        <v>633</v>
      </c>
      <c r="C195" s="1252">
        <f>C196+C197+C198+C199</f>
        <v>0</v>
      </c>
      <c r="D195" s="1252">
        <f t="shared" ref="D195:F195" si="35">D196+D197+D198+D199</f>
        <v>0</v>
      </c>
      <c r="E195" s="1252">
        <f t="shared" si="35"/>
        <v>0</v>
      </c>
      <c r="F195" s="1252">
        <f t="shared" si="35"/>
        <v>0</v>
      </c>
    </row>
    <row r="196" spans="2:6" ht="15" hidden="1" thickBot="1">
      <c r="B196" s="1250" t="s">
        <v>608</v>
      </c>
      <c r="C196" s="1252"/>
      <c r="D196" s="1252">
        <v>0</v>
      </c>
      <c r="E196" s="1252">
        <v>0</v>
      </c>
      <c r="F196" s="1252"/>
    </row>
    <row r="197" spans="2:6" ht="15" hidden="1" thickBot="1">
      <c r="B197" s="1250" t="s">
        <v>673</v>
      </c>
      <c r="C197" s="1252"/>
      <c r="D197" s="1252"/>
      <c r="E197" s="1252"/>
      <c r="F197" s="1252"/>
    </row>
    <row r="198" spans="2:6" ht="15" hidden="1" thickBot="1">
      <c r="B198" s="1250" t="s">
        <v>631</v>
      </c>
      <c r="C198" s="1252"/>
      <c r="D198" s="1252"/>
      <c r="E198" s="1252"/>
      <c r="F198" s="1252"/>
    </row>
    <row r="199" spans="2:6" ht="15" hidden="1" thickBot="1">
      <c r="B199" s="1250" t="s">
        <v>632</v>
      </c>
      <c r="C199" s="1252"/>
      <c r="D199" s="1252"/>
      <c r="E199" s="1252"/>
      <c r="F199" s="1252"/>
    </row>
    <row r="200" spans="2:6" ht="15" hidden="1" thickBot="1">
      <c r="B200" s="1254" t="s">
        <v>727</v>
      </c>
      <c r="C200" s="1252">
        <f>C190+C195</f>
        <v>0</v>
      </c>
      <c r="D200" s="1252">
        <f t="shared" ref="D200:F200" si="36">D190+D195</f>
        <v>0</v>
      </c>
      <c r="E200" s="1252">
        <f t="shared" si="36"/>
        <v>0</v>
      </c>
      <c r="F200" s="1252">
        <f t="shared" si="36"/>
        <v>0</v>
      </c>
    </row>
    <row r="201" spans="2:6" ht="15" thickBot="1">
      <c r="B201" s="1270"/>
      <c r="C201" s="1271"/>
      <c r="D201" s="1271"/>
      <c r="E201" s="1271"/>
      <c r="F201" s="1271"/>
    </row>
    <row r="202" spans="2:6" ht="27" customHeight="1" thickBot="1">
      <c r="B202" s="1241" t="s">
        <v>634</v>
      </c>
      <c r="C202" s="1272">
        <f>C106+C65+C28</f>
        <v>48730</v>
      </c>
      <c r="D202" s="1272">
        <f t="shared" ref="D202:F202" si="37">D106+D65+D28</f>
        <v>53932</v>
      </c>
      <c r="E202" s="1272">
        <f t="shared" si="37"/>
        <v>53932</v>
      </c>
      <c r="F202" s="1272">
        <f t="shared" si="37"/>
        <v>53932</v>
      </c>
    </row>
    <row r="203" spans="2:6" ht="24.75" thickBot="1">
      <c r="B203" s="1241" t="s">
        <v>635</v>
      </c>
      <c r="C203" s="1272">
        <f>+C124+C94+C57</f>
        <v>48730</v>
      </c>
      <c r="D203" s="1272">
        <f t="shared" ref="D203:F203" si="38">+D124+D94+D57</f>
        <v>53932</v>
      </c>
      <c r="E203" s="1272">
        <f t="shared" si="38"/>
        <v>53932</v>
      </c>
      <c r="F203" s="1272">
        <f t="shared" si="38"/>
        <v>53932</v>
      </c>
    </row>
    <row r="204" spans="2:6" ht="15" thickBot="1">
      <c r="B204" s="1248" t="s">
        <v>607</v>
      </c>
      <c r="C204" s="1273">
        <f>C205+C206</f>
        <v>32707</v>
      </c>
      <c r="D204" s="1273">
        <f t="shared" ref="D204:F204" si="39">D205+D206</f>
        <v>37682</v>
      </c>
      <c r="E204" s="1273">
        <f t="shared" si="39"/>
        <v>37682</v>
      </c>
      <c r="F204" s="1273">
        <f t="shared" si="39"/>
        <v>37682</v>
      </c>
    </row>
    <row r="205" spans="2:6" ht="15" thickBot="1">
      <c r="B205" s="1250" t="s">
        <v>608</v>
      </c>
      <c r="C205" s="1252">
        <f>C37</f>
        <v>32707</v>
      </c>
      <c r="D205" s="1252">
        <f t="shared" ref="D205:F206" si="40">D37</f>
        <v>37682</v>
      </c>
      <c r="E205" s="1252">
        <f t="shared" si="40"/>
        <v>37682</v>
      </c>
      <c r="F205" s="1252">
        <f t="shared" si="40"/>
        <v>37682</v>
      </c>
    </row>
    <row r="206" spans="2:6" ht="15" thickBot="1">
      <c r="B206" s="1250" t="s">
        <v>636</v>
      </c>
      <c r="C206" s="1252">
        <f>C38</f>
        <v>0</v>
      </c>
      <c r="D206" s="1252">
        <f t="shared" si="40"/>
        <v>0</v>
      </c>
      <c r="E206" s="1252">
        <f t="shared" si="40"/>
        <v>0</v>
      </c>
      <c r="F206" s="1252">
        <f t="shared" si="40"/>
        <v>0</v>
      </c>
    </row>
    <row r="207" spans="2:6" ht="15" thickBot="1">
      <c r="B207" s="1248" t="s">
        <v>610</v>
      </c>
      <c r="C207" s="1273">
        <f>C208+C209</f>
        <v>5236</v>
      </c>
      <c r="D207" s="1273">
        <f t="shared" ref="D207:F207" si="41">D208+D209</f>
        <v>5663</v>
      </c>
      <c r="E207" s="1273">
        <f t="shared" si="41"/>
        <v>5663</v>
      </c>
      <c r="F207" s="1273">
        <f t="shared" si="41"/>
        <v>5663</v>
      </c>
    </row>
    <row r="208" spans="2:6" ht="15" thickBot="1">
      <c r="B208" s="1250" t="s">
        <v>608</v>
      </c>
      <c r="C208" s="1249">
        <f>C40</f>
        <v>5236</v>
      </c>
      <c r="D208" s="1249">
        <f t="shared" ref="D208:F209" si="42">D40</f>
        <v>5663</v>
      </c>
      <c r="E208" s="1249">
        <f t="shared" si="42"/>
        <v>5663</v>
      </c>
      <c r="F208" s="1249">
        <f t="shared" si="42"/>
        <v>5663</v>
      </c>
    </row>
    <row r="209" spans="2:6" ht="15" thickBot="1">
      <c r="B209" s="1250" t="s">
        <v>636</v>
      </c>
      <c r="C209" s="1252">
        <f>C41</f>
        <v>0</v>
      </c>
      <c r="D209" s="1252">
        <f t="shared" si="42"/>
        <v>0</v>
      </c>
      <c r="E209" s="1252">
        <f t="shared" si="42"/>
        <v>0</v>
      </c>
      <c r="F209" s="1252">
        <f t="shared" si="42"/>
        <v>0</v>
      </c>
    </row>
    <row r="210" spans="2:6" ht="15" thickBot="1">
      <c r="B210" s="1248" t="s">
        <v>611</v>
      </c>
      <c r="C210" s="1273">
        <f>C211+C212</f>
        <v>5787</v>
      </c>
      <c r="D210" s="1273">
        <f t="shared" ref="D210:F210" si="43">D211+D212</f>
        <v>5587</v>
      </c>
      <c r="E210" s="1273">
        <f t="shared" si="43"/>
        <v>5587</v>
      </c>
      <c r="F210" s="1273">
        <f t="shared" si="43"/>
        <v>5587</v>
      </c>
    </row>
    <row r="211" spans="2:6" ht="15" thickBot="1">
      <c r="B211" s="1250" t="s">
        <v>608</v>
      </c>
      <c r="C211" s="1252">
        <f>C43</f>
        <v>5787</v>
      </c>
      <c r="D211" s="1252">
        <f t="shared" ref="D211:F212" si="44">D43</f>
        <v>5587</v>
      </c>
      <c r="E211" s="1252">
        <f t="shared" si="44"/>
        <v>5587</v>
      </c>
      <c r="F211" s="1252">
        <f t="shared" si="44"/>
        <v>5587</v>
      </c>
    </row>
    <row r="212" spans="2:6" ht="15" thickBot="1">
      <c r="B212" s="1250" t="s">
        <v>636</v>
      </c>
      <c r="C212" s="1252">
        <f>C44</f>
        <v>0</v>
      </c>
      <c r="D212" s="1252">
        <f t="shared" si="44"/>
        <v>0</v>
      </c>
      <c r="E212" s="1252">
        <f t="shared" si="44"/>
        <v>0</v>
      </c>
      <c r="F212" s="1252">
        <f t="shared" si="44"/>
        <v>0</v>
      </c>
    </row>
    <row r="213" spans="2:6" ht="15" thickBot="1">
      <c r="B213" s="1248" t="s">
        <v>612</v>
      </c>
      <c r="C213" s="1273">
        <f>C214+C215</f>
        <v>0</v>
      </c>
      <c r="D213" s="1273">
        <f t="shared" ref="D213:F213" si="45">D214+D215</f>
        <v>0</v>
      </c>
      <c r="E213" s="1273">
        <f t="shared" si="45"/>
        <v>0</v>
      </c>
      <c r="F213" s="1273">
        <f t="shared" si="45"/>
        <v>0</v>
      </c>
    </row>
    <row r="214" spans="2:6" ht="15" thickBot="1">
      <c r="B214" s="1250" t="s">
        <v>608</v>
      </c>
      <c r="C214" s="1249">
        <f>C46</f>
        <v>0</v>
      </c>
      <c r="D214" s="1249">
        <f t="shared" ref="D214:F215" si="46">D46</f>
        <v>0</v>
      </c>
      <c r="E214" s="1249">
        <f t="shared" si="46"/>
        <v>0</v>
      </c>
      <c r="F214" s="1249">
        <f t="shared" si="46"/>
        <v>0</v>
      </c>
    </row>
    <row r="215" spans="2:6" ht="15" thickBot="1">
      <c r="B215" s="1250" t="s">
        <v>636</v>
      </c>
      <c r="C215" s="1252">
        <f>C47</f>
        <v>0</v>
      </c>
      <c r="D215" s="1252">
        <f t="shared" si="46"/>
        <v>0</v>
      </c>
      <c r="E215" s="1252">
        <f t="shared" si="46"/>
        <v>0</v>
      </c>
      <c r="F215" s="1252">
        <f t="shared" si="46"/>
        <v>0</v>
      </c>
    </row>
    <row r="216" spans="2:6" ht="15" thickBot="1">
      <c r="B216" s="1248" t="s">
        <v>613</v>
      </c>
      <c r="C216" s="1273">
        <f>C217+C218</f>
        <v>4000</v>
      </c>
      <c r="D216" s="1273">
        <f t="shared" ref="D216:F216" si="47">D217+D218</f>
        <v>4000</v>
      </c>
      <c r="E216" s="1273">
        <f t="shared" si="47"/>
        <v>4000</v>
      </c>
      <c r="F216" s="1273">
        <f t="shared" si="47"/>
        <v>4000</v>
      </c>
    </row>
    <row r="217" spans="2:6" ht="15" thickBot="1">
      <c r="B217" s="1250" t="s">
        <v>608</v>
      </c>
      <c r="C217" s="1249">
        <f>C86</f>
        <v>4000</v>
      </c>
      <c r="D217" s="1249">
        <f t="shared" ref="D217:F217" si="48">D86</f>
        <v>4000</v>
      </c>
      <c r="E217" s="1249">
        <f t="shared" si="48"/>
        <v>4000</v>
      </c>
      <c r="F217" s="1249">
        <f t="shared" si="48"/>
        <v>4000</v>
      </c>
    </row>
    <row r="218" spans="2:6" ht="15" thickBot="1">
      <c r="B218" s="1250" t="s">
        <v>636</v>
      </c>
      <c r="C218" s="1252">
        <f>C50</f>
        <v>0</v>
      </c>
      <c r="D218" s="1252">
        <f t="shared" ref="D218:F218" si="49">D50</f>
        <v>0</v>
      </c>
      <c r="E218" s="1252">
        <f t="shared" si="49"/>
        <v>0</v>
      </c>
      <c r="F218" s="1252">
        <f t="shared" si="49"/>
        <v>0</v>
      </c>
    </row>
    <row r="219" spans="2:6" ht="15" thickBot="1">
      <c r="B219" s="1248" t="s">
        <v>614</v>
      </c>
      <c r="C219" s="1273">
        <f>C220+C221</f>
        <v>0</v>
      </c>
      <c r="D219" s="1273">
        <f>D220+D221</f>
        <v>0</v>
      </c>
      <c r="E219" s="1273">
        <f t="shared" ref="E219:F219" si="50">E220+E221</f>
        <v>0</v>
      </c>
      <c r="F219" s="1273">
        <f t="shared" si="50"/>
        <v>0</v>
      </c>
    </row>
    <row r="220" spans="2:6" ht="15" thickBot="1">
      <c r="B220" s="1250" t="s">
        <v>608</v>
      </c>
      <c r="C220" s="1249">
        <f>C52</f>
        <v>0</v>
      </c>
      <c r="D220" s="1249">
        <f t="shared" ref="D220:F221" si="51">D52</f>
        <v>0</v>
      </c>
      <c r="E220" s="1249">
        <f t="shared" si="51"/>
        <v>0</v>
      </c>
      <c r="F220" s="1249">
        <f t="shared" si="51"/>
        <v>0</v>
      </c>
    </row>
    <row r="221" spans="2:6" ht="15" thickBot="1">
      <c r="B221" s="1250" t="s">
        <v>636</v>
      </c>
      <c r="C221" s="1252">
        <f>C53</f>
        <v>0</v>
      </c>
      <c r="D221" s="1252">
        <f t="shared" si="51"/>
        <v>0</v>
      </c>
      <c r="E221" s="1252">
        <f t="shared" si="51"/>
        <v>0</v>
      </c>
      <c r="F221" s="1252">
        <f t="shared" si="51"/>
        <v>0</v>
      </c>
    </row>
    <row r="222" spans="2:6" ht="15" thickBot="1">
      <c r="B222" s="1248" t="s">
        <v>615</v>
      </c>
      <c r="C222" s="1273">
        <f>SUM(C223:C224)</f>
        <v>0</v>
      </c>
      <c r="D222" s="1273">
        <f t="shared" ref="D222:F222" si="52">SUM(D223:D224)</f>
        <v>0</v>
      </c>
      <c r="E222" s="1273">
        <f t="shared" si="52"/>
        <v>0</v>
      </c>
      <c r="F222" s="1273">
        <f t="shared" si="52"/>
        <v>0</v>
      </c>
    </row>
    <row r="223" spans="2:6" ht="15" thickBot="1">
      <c r="B223" s="1250" t="s">
        <v>608</v>
      </c>
      <c r="C223" s="1249">
        <f>C55</f>
        <v>0</v>
      </c>
      <c r="D223" s="1249">
        <f t="shared" ref="D223:F224" si="53">D55</f>
        <v>0</v>
      </c>
      <c r="E223" s="1249">
        <f t="shared" si="53"/>
        <v>0</v>
      </c>
      <c r="F223" s="1249">
        <f t="shared" si="53"/>
        <v>0</v>
      </c>
    </row>
    <row r="224" spans="2:6" ht="15" thickBot="1">
      <c r="B224" s="1250" t="s">
        <v>636</v>
      </c>
      <c r="C224" s="1252">
        <f>C56</f>
        <v>0</v>
      </c>
      <c r="D224" s="1252">
        <f t="shared" si="53"/>
        <v>0</v>
      </c>
      <c r="E224" s="1252">
        <f t="shared" si="53"/>
        <v>0</v>
      </c>
      <c r="F224" s="1252">
        <f t="shared" si="53"/>
        <v>0</v>
      </c>
    </row>
    <row r="225" spans="2:6" ht="15" thickBot="1">
      <c r="B225" s="1248" t="s">
        <v>637</v>
      </c>
      <c r="C225" s="1273">
        <f>C226+C227+C228+C229</f>
        <v>0</v>
      </c>
      <c r="D225" s="1273">
        <f t="shared" ref="D225:F225" si="54">D226+D227+D228+D229</f>
        <v>0</v>
      </c>
      <c r="E225" s="1273">
        <f t="shared" si="54"/>
        <v>0</v>
      </c>
      <c r="F225" s="1273">
        <f t="shared" si="54"/>
        <v>0</v>
      </c>
    </row>
    <row r="226" spans="2:6" ht="15" thickBot="1">
      <c r="B226" s="1250" t="s">
        <v>608</v>
      </c>
      <c r="C226" s="1249">
        <f>C115+C140+C165+C191</f>
        <v>0</v>
      </c>
      <c r="D226" s="1249">
        <f t="shared" ref="D226:F226" si="55">D115+D140+D165+D191</f>
        <v>0</v>
      </c>
      <c r="E226" s="1249">
        <f t="shared" si="55"/>
        <v>0</v>
      </c>
      <c r="F226" s="1249">
        <f t="shared" si="55"/>
        <v>0</v>
      </c>
    </row>
    <row r="227" spans="2:6" ht="15" thickBot="1">
      <c r="B227" s="1250" t="s">
        <v>630</v>
      </c>
      <c r="C227" s="1249">
        <f t="shared" ref="C227:F229" si="56">C116+C141+C166+C192</f>
        <v>0</v>
      </c>
      <c r="D227" s="1249">
        <f t="shared" si="56"/>
        <v>0</v>
      </c>
      <c r="E227" s="1249">
        <f t="shared" si="56"/>
        <v>0</v>
      </c>
      <c r="F227" s="1249">
        <f t="shared" si="56"/>
        <v>0</v>
      </c>
    </row>
    <row r="228" spans="2:6" ht="15" thickBot="1">
      <c r="B228" s="1250" t="s">
        <v>631</v>
      </c>
      <c r="C228" s="1249">
        <f t="shared" si="56"/>
        <v>0</v>
      </c>
      <c r="D228" s="1249">
        <f t="shared" si="56"/>
        <v>0</v>
      </c>
      <c r="E228" s="1249">
        <f t="shared" si="56"/>
        <v>0</v>
      </c>
      <c r="F228" s="1249">
        <f t="shared" si="56"/>
        <v>0</v>
      </c>
    </row>
    <row r="229" spans="2:6" ht="15" thickBot="1">
      <c r="B229" s="1250" t="s">
        <v>632</v>
      </c>
      <c r="C229" s="1249">
        <f t="shared" si="56"/>
        <v>0</v>
      </c>
      <c r="D229" s="1249">
        <f t="shared" si="56"/>
        <v>0</v>
      </c>
      <c r="E229" s="1249">
        <f t="shared" si="56"/>
        <v>0</v>
      </c>
      <c r="F229" s="1249">
        <f t="shared" si="56"/>
        <v>0</v>
      </c>
    </row>
    <row r="230" spans="2:6" ht="15" thickBot="1">
      <c r="B230" s="1248" t="s">
        <v>638</v>
      </c>
      <c r="C230" s="1273">
        <f>C231+C232+C233+C234</f>
        <v>1000</v>
      </c>
      <c r="D230" s="1273">
        <f t="shared" ref="D230:F230" si="57">D231+D232+D233+D234</f>
        <v>1000</v>
      </c>
      <c r="E230" s="1273">
        <f t="shared" si="57"/>
        <v>1000</v>
      </c>
      <c r="F230" s="1273">
        <f t="shared" si="57"/>
        <v>1000</v>
      </c>
    </row>
    <row r="231" spans="2:6" ht="15" thickBot="1">
      <c r="B231" s="1250" t="s">
        <v>608</v>
      </c>
      <c r="C231" s="1249">
        <f>C120+C145+C170+C196</f>
        <v>1000</v>
      </c>
      <c r="D231" s="1249">
        <f t="shared" ref="D231:F231" si="58">D120+D145+D170+D196</f>
        <v>1000</v>
      </c>
      <c r="E231" s="1249">
        <f t="shared" si="58"/>
        <v>1000</v>
      </c>
      <c r="F231" s="1249">
        <f t="shared" si="58"/>
        <v>1000</v>
      </c>
    </row>
    <row r="232" spans="2:6" ht="15" thickBot="1">
      <c r="B232" s="1250" t="s">
        <v>630</v>
      </c>
      <c r="C232" s="1249">
        <f t="shared" ref="C232:F234" si="59">C121+C146+C171+C197</f>
        <v>0</v>
      </c>
      <c r="D232" s="1249">
        <f t="shared" si="59"/>
        <v>0</v>
      </c>
      <c r="E232" s="1249">
        <f t="shared" si="59"/>
        <v>0</v>
      </c>
      <c r="F232" s="1249">
        <f t="shared" si="59"/>
        <v>0</v>
      </c>
    </row>
    <row r="233" spans="2:6" ht="15" thickBot="1">
      <c r="B233" s="1250" t="s">
        <v>631</v>
      </c>
      <c r="C233" s="1249">
        <f t="shared" si="59"/>
        <v>0</v>
      </c>
      <c r="D233" s="1249">
        <f t="shared" si="59"/>
        <v>0</v>
      </c>
      <c r="E233" s="1249">
        <f t="shared" si="59"/>
        <v>0</v>
      </c>
      <c r="F233" s="1249">
        <f t="shared" si="59"/>
        <v>0</v>
      </c>
    </row>
    <row r="234" spans="2:6" ht="15" thickBot="1">
      <c r="B234" s="1250" t="s">
        <v>632</v>
      </c>
      <c r="C234" s="1249">
        <f t="shared" si="59"/>
        <v>0</v>
      </c>
      <c r="D234" s="1249">
        <f t="shared" si="59"/>
        <v>0</v>
      </c>
      <c r="E234" s="1249">
        <f t="shared" si="59"/>
        <v>0</v>
      </c>
      <c r="F234" s="1249">
        <f t="shared" si="59"/>
        <v>0</v>
      </c>
    </row>
    <row r="235" spans="2:6" ht="15" thickBot="1">
      <c r="B235" s="1255" t="s">
        <v>617</v>
      </c>
      <c r="C235" s="1256">
        <f>IF(C203-C202=0,0,"Error")</f>
        <v>0</v>
      </c>
      <c r="D235" s="1256">
        <f>IF(D203-D202=0,0,"Error")</f>
        <v>0</v>
      </c>
      <c r="E235" s="1256">
        <f>IF(E203-E202=0,0,"Error")</f>
        <v>0</v>
      </c>
      <c r="F235" s="1256">
        <f>IF(F203-F202=0,0,"Error")</f>
        <v>0</v>
      </c>
    </row>
    <row r="236" spans="2:6">
      <c r="B236" s="1274"/>
      <c r="C236" s="1275"/>
      <c r="D236" s="1275"/>
      <c r="E236" s="1275"/>
      <c r="F236" s="1275"/>
    </row>
  </sheetData>
  <mergeCells count="52">
    <mergeCell ref="B179:B180"/>
    <mergeCell ref="B187:F187"/>
    <mergeCell ref="B188:B189"/>
    <mergeCell ref="B153:B154"/>
    <mergeCell ref="B161:F161"/>
    <mergeCell ref="B162:B163"/>
    <mergeCell ref="C175:F175"/>
    <mergeCell ref="C177:F177"/>
    <mergeCell ref="C178:F178"/>
    <mergeCell ref="C152:F152"/>
    <mergeCell ref="C102:F102"/>
    <mergeCell ref="B103:B104"/>
    <mergeCell ref="B111:F111"/>
    <mergeCell ref="B112:B113"/>
    <mergeCell ref="E125:F125"/>
    <mergeCell ref="C126:F126"/>
    <mergeCell ref="C127:F127"/>
    <mergeCell ref="B128:B129"/>
    <mergeCell ref="B136:F136"/>
    <mergeCell ref="B137:B138"/>
    <mergeCell ref="C151:F151"/>
    <mergeCell ref="C100:F100"/>
    <mergeCell ref="C101:F101"/>
    <mergeCell ref="B34:B35"/>
    <mergeCell ref="C59:F59"/>
    <mergeCell ref="C60:F60"/>
    <mergeCell ref="C61:F61"/>
    <mergeCell ref="B62:B63"/>
    <mergeCell ref="B70:F70"/>
    <mergeCell ref="B71:B72"/>
    <mergeCell ref="B96:F96"/>
    <mergeCell ref="B97:F97"/>
    <mergeCell ref="C98:F98"/>
    <mergeCell ref="E99:F99"/>
    <mergeCell ref="B33:F33"/>
    <mergeCell ref="B9:F11"/>
    <mergeCell ref="C12:F12"/>
    <mergeCell ref="B13:B14"/>
    <mergeCell ref="C16:F16"/>
    <mergeCell ref="B17:F17"/>
    <mergeCell ref="B20:F20"/>
    <mergeCell ref="B21:F21"/>
    <mergeCell ref="C22:F22"/>
    <mergeCell ref="C23:F23"/>
    <mergeCell ref="C24:F24"/>
    <mergeCell ref="B25:B26"/>
    <mergeCell ref="B8:F8"/>
    <mergeCell ref="A2:F2"/>
    <mergeCell ref="B3:F3"/>
    <mergeCell ref="C5:F5"/>
    <mergeCell ref="C6:F6"/>
    <mergeCell ref="C7:F7"/>
  </mergeCells>
  <pageMargins left="0.70866141732283472" right="0.70866141732283472" top="0.74803149606299213" bottom="0.74803149606299213" header="0.31496062992125984" footer="0.31496062992125984"/>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115"/>
  <sheetViews>
    <sheetView view="pageBreakPreview" topLeftCell="A1088" zoomScale="96" zoomScaleNormal="136" zoomScaleSheetLayoutView="96" workbookViewId="0">
      <selection activeCell="H1113" sqref="H1113"/>
    </sheetView>
  </sheetViews>
  <sheetFormatPr defaultColWidth="9.125" defaultRowHeight="12.75"/>
  <cols>
    <col min="1" max="1" width="4.625" style="1277" customWidth="1"/>
    <col min="2" max="2" width="23.75" style="1277" customWidth="1"/>
    <col min="3" max="3" width="18" style="1277" customWidth="1"/>
    <col min="4" max="4" width="17.375" style="1277" customWidth="1"/>
    <col min="5" max="5" width="16.625" style="1277" customWidth="1"/>
    <col min="6" max="6" width="18.25" style="1277" customWidth="1"/>
    <col min="7" max="7" width="13.875" style="1277" customWidth="1"/>
    <col min="8" max="16384" width="9.125" style="1277"/>
  </cols>
  <sheetData>
    <row r="2" spans="2:7" ht="40.5" customHeight="1">
      <c r="B2" s="3397" t="s">
        <v>1351</v>
      </c>
      <c r="C2" s="3397"/>
      <c r="D2" s="3397"/>
      <c r="E2" s="3397"/>
      <c r="F2" s="3397"/>
      <c r="G2" s="1276"/>
    </row>
    <row r="3" spans="2:7" ht="18" customHeight="1">
      <c r="B3" s="3398" t="s">
        <v>1352</v>
      </c>
      <c r="C3" s="3398"/>
      <c r="D3" s="3398"/>
      <c r="E3" s="3398"/>
      <c r="F3" s="3398"/>
      <c r="G3" s="1278"/>
    </row>
    <row r="4" spans="2:7" ht="16.5" thickBot="1">
      <c r="B4" s="1279"/>
      <c r="C4" s="1279"/>
      <c r="D4" s="1279"/>
      <c r="E4" s="1279"/>
      <c r="F4" s="1279"/>
      <c r="G4" s="1278"/>
    </row>
    <row r="5" spans="2:7" ht="32.25" thickBot="1">
      <c r="B5" s="1280" t="s">
        <v>6</v>
      </c>
      <c r="C5" s="3399" t="s">
        <v>1227</v>
      </c>
      <c r="D5" s="3399"/>
      <c r="E5" s="3399"/>
      <c r="F5" s="3399"/>
    </row>
    <row r="6" spans="2:7" ht="16.5" customHeight="1" thickBot="1">
      <c r="B6" s="1280" t="s">
        <v>8</v>
      </c>
      <c r="C6" s="3400" t="s">
        <v>1093</v>
      </c>
      <c r="D6" s="3401"/>
      <c r="E6" s="3401"/>
      <c r="F6" s="3402"/>
    </row>
    <row r="7" spans="2:7" ht="32.25" thickBot="1">
      <c r="B7" s="1280" t="s">
        <v>10</v>
      </c>
      <c r="C7" s="3403" t="s">
        <v>580</v>
      </c>
      <c r="D7" s="3404"/>
      <c r="E7" s="3404"/>
      <c r="F7" s="3405"/>
    </row>
    <row r="8" spans="2:7" ht="20.25" customHeight="1" thickBot="1">
      <c r="B8" s="3406" t="s">
        <v>12</v>
      </c>
      <c r="C8" s="3407"/>
      <c r="D8" s="3407"/>
      <c r="E8" s="3407"/>
      <c r="F8" s="3408"/>
    </row>
    <row r="9" spans="2:7" ht="27" customHeight="1">
      <c r="B9" s="3387" t="s">
        <v>1353</v>
      </c>
      <c r="C9" s="3388"/>
      <c r="D9" s="3388"/>
      <c r="E9" s="3388"/>
      <c r="F9" s="3389"/>
    </row>
    <row r="10" spans="2:7" ht="36.75" customHeight="1" thickBot="1">
      <c r="B10" s="3390"/>
      <c r="C10" s="3391"/>
      <c r="D10" s="3391"/>
      <c r="E10" s="3391"/>
      <c r="F10" s="3392"/>
      <c r="G10" s="1281"/>
    </row>
    <row r="11" spans="2:7" ht="44.25" customHeight="1" thickBot="1">
      <c r="B11" s="1374" t="s">
        <v>14</v>
      </c>
      <c r="C11" s="3393" t="s">
        <v>1354</v>
      </c>
      <c r="D11" s="3393"/>
      <c r="E11" s="3393"/>
      <c r="F11" s="3393"/>
      <c r="G11" s="1281"/>
    </row>
    <row r="12" spans="2:7" ht="18.75" customHeight="1" thickBot="1">
      <c r="B12" s="3394" t="s">
        <v>583</v>
      </c>
      <c r="C12" s="1375">
        <v>2023</v>
      </c>
      <c r="D12" s="1375">
        <v>2024</v>
      </c>
      <c r="E12" s="1375">
        <v>2025</v>
      </c>
      <c r="F12" s="1375">
        <v>2026</v>
      </c>
      <c r="G12" s="1281"/>
    </row>
    <row r="13" spans="2:7" ht="12" customHeight="1" thickBot="1">
      <c r="B13" s="3394"/>
      <c r="C13" s="1375" t="s">
        <v>22</v>
      </c>
      <c r="D13" s="1375" t="s">
        <v>23</v>
      </c>
      <c r="E13" s="1375" t="s">
        <v>23</v>
      </c>
      <c r="F13" s="1375" t="s">
        <v>23</v>
      </c>
      <c r="G13" s="1281"/>
    </row>
    <row r="14" spans="2:7" ht="39.75" customHeight="1" thickBot="1">
      <c r="B14" s="1376" t="s">
        <v>1355</v>
      </c>
      <c r="C14" s="1377">
        <v>10</v>
      </c>
      <c r="D14" s="1378">
        <v>4</v>
      </c>
      <c r="E14" s="1378">
        <v>6</v>
      </c>
      <c r="F14" s="1378">
        <v>6</v>
      </c>
      <c r="G14" s="1281"/>
    </row>
    <row r="15" spans="2:7" ht="54" customHeight="1" thickBot="1">
      <c r="B15" s="1376" t="s">
        <v>1356</v>
      </c>
      <c r="C15" s="1377">
        <v>10</v>
      </c>
      <c r="D15" s="1377">
        <v>10</v>
      </c>
      <c r="E15" s="1377">
        <v>10</v>
      </c>
      <c r="F15" s="1377">
        <v>10</v>
      </c>
      <c r="G15" s="1282"/>
    </row>
    <row r="16" spans="2:7" ht="31.5" customHeight="1" thickBot="1">
      <c r="B16" s="1379" t="s">
        <v>1357</v>
      </c>
      <c r="C16" s="3395" t="s">
        <v>1358</v>
      </c>
      <c r="D16" s="3395"/>
      <c r="E16" s="3395"/>
      <c r="F16" s="3395"/>
      <c r="G16" s="1281"/>
    </row>
    <row r="17" spans="2:7" ht="16.5" thickBot="1">
      <c r="B17" s="3396" t="s">
        <v>223</v>
      </c>
      <c r="C17" s="3396"/>
      <c r="D17" s="3396"/>
      <c r="E17" s="3396"/>
      <c r="F17" s="3396"/>
      <c r="G17" s="1281"/>
    </row>
    <row r="18" spans="2:7" ht="44.25" customHeight="1" thickBot="1">
      <c r="B18" s="1380" t="s">
        <v>1359</v>
      </c>
      <c r="C18" s="1381">
        <v>10</v>
      </c>
      <c r="D18" s="1381">
        <v>10</v>
      </c>
      <c r="E18" s="1381">
        <v>10</v>
      </c>
      <c r="F18" s="1382">
        <v>10</v>
      </c>
      <c r="G18" s="1281"/>
    </row>
    <row r="19" spans="2:7" ht="39" thickBot="1">
      <c r="B19" s="1383" t="s">
        <v>1360</v>
      </c>
      <c r="C19" s="1381">
        <v>5</v>
      </c>
      <c r="D19" s="1381">
        <v>2</v>
      </c>
      <c r="E19" s="1381">
        <v>2</v>
      </c>
      <c r="F19" s="1381">
        <v>2</v>
      </c>
      <c r="G19" s="1281"/>
    </row>
    <row r="20" spans="2:7" ht="21" customHeight="1" thickBot="1">
      <c r="B20" s="3421" t="s">
        <v>595</v>
      </c>
      <c r="C20" s="3422"/>
      <c r="D20" s="3422"/>
      <c r="E20" s="3422"/>
      <c r="F20" s="3423"/>
      <c r="G20" s="1373"/>
    </row>
    <row r="21" spans="2:7" ht="22.5" customHeight="1" thickBot="1">
      <c r="B21" s="3424" t="s">
        <v>596</v>
      </c>
      <c r="C21" s="3425"/>
      <c r="D21" s="3425"/>
      <c r="E21" s="3425"/>
      <c r="F21" s="3426"/>
      <c r="G21" s="1283"/>
    </row>
    <row r="22" spans="2:7" ht="20.25" customHeight="1" thickBot="1">
      <c r="B22" s="1384" t="s">
        <v>661</v>
      </c>
      <c r="C22" s="3427" t="s">
        <v>1361</v>
      </c>
      <c r="D22" s="3428"/>
      <c r="E22" s="3428"/>
      <c r="F22" s="3429"/>
      <c r="G22" s="1281"/>
    </row>
    <row r="23" spans="2:7" ht="29.25" customHeight="1" thickBot="1">
      <c r="B23" s="1385" t="s">
        <v>597</v>
      </c>
      <c r="C23" s="3430" t="s">
        <v>1362</v>
      </c>
      <c r="D23" s="3430"/>
      <c r="E23" s="3430"/>
      <c r="F23" s="3430"/>
      <c r="G23" s="1281"/>
    </row>
    <row r="24" spans="2:7" ht="47.25" customHeight="1" thickBot="1">
      <c r="B24" s="1386" t="s">
        <v>599</v>
      </c>
      <c r="C24" s="3431" t="s">
        <v>1363</v>
      </c>
      <c r="D24" s="3431"/>
      <c r="E24" s="3431"/>
      <c r="F24" s="3431"/>
      <c r="G24" s="1285"/>
    </row>
    <row r="25" spans="2:7" ht="16.5" thickBot="1">
      <c r="B25" s="1386" t="s">
        <v>21</v>
      </c>
      <c r="C25" s="3399" t="s">
        <v>652</v>
      </c>
      <c r="D25" s="3399"/>
      <c r="E25" s="3399"/>
      <c r="F25" s="3399"/>
      <c r="G25" s="1281"/>
    </row>
    <row r="26" spans="2:7" ht="16.5" thickBot="1">
      <c r="B26" s="3417"/>
      <c r="C26" s="1388">
        <v>2023</v>
      </c>
      <c r="D26" s="1388">
        <v>2024</v>
      </c>
      <c r="E26" s="1388">
        <v>2025</v>
      </c>
      <c r="F26" s="1388">
        <v>2026</v>
      </c>
      <c r="G26" s="1281"/>
    </row>
    <row r="27" spans="2:7" ht="16.5" thickBot="1">
      <c r="B27" s="3417"/>
      <c r="C27" s="1388" t="s">
        <v>22</v>
      </c>
      <c r="D27" s="1388" t="s">
        <v>23</v>
      </c>
      <c r="E27" s="1388" t="s">
        <v>23</v>
      </c>
      <c r="F27" s="1388" t="s">
        <v>23</v>
      </c>
      <c r="G27" s="1281"/>
    </row>
    <row r="28" spans="2:7" ht="16.5" thickBot="1">
      <c r="B28" s="1386" t="s">
        <v>33</v>
      </c>
      <c r="C28" s="1389">
        <f>C19</f>
        <v>5</v>
      </c>
      <c r="D28" s="1389">
        <v>4</v>
      </c>
      <c r="E28" s="1390">
        <f>E19</f>
        <v>2</v>
      </c>
      <c r="F28" s="1390">
        <f>F19</f>
        <v>2</v>
      </c>
      <c r="G28" s="1281"/>
    </row>
    <row r="29" spans="2:7" ht="16.5" thickBot="1">
      <c r="B29" s="1386" t="s">
        <v>602</v>
      </c>
      <c r="C29" s="1391">
        <f>C37+C40+C43</f>
        <v>113664</v>
      </c>
      <c r="D29" s="1391">
        <f>D37+D40+D43</f>
        <v>163485</v>
      </c>
      <c r="E29" s="1391">
        <f>E37+E40+E43</f>
        <v>163764</v>
      </c>
      <c r="F29" s="1391">
        <f>F37+F40+F43</f>
        <v>163764</v>
      </c>
      <c r="G29" s="1281"/>
    </row>
    <row r="30" spans="2:7" ht="32.25" thickBot="1">
      <c r="B30" s="1386" t="s">
        <v>603</v>
      </c>
      <c r="C30" s="1391">
        <f>C29/C28</f>
        <v>22732.799999999999</v>
      </c>
      <c r="D30" s="1391">
        <f t="shared" ref="D30:F30" si="0">D29/D28</f>
        <v>40871.25</v>
      </c>
      <c r="E30" s="1391">
        <f t="shared" si="0"/>
        <v>81882</v>
      </c>
      <c r="F30" s="1391">
        <f t="shared" si="0"/>
        <v>81882</v>
      </c>
      <c r="G30" s="1281"/>
    </row>
    <row r="31" spans="2:7" ht="18" customHeight="1" thickBot="1">
      <c r="B31" s="1386" t="s">
        <v>604</v>
      </c>
      <c r="C31" s="1387" t="s">
        <v>627</v>
      </c>
      <c r="D31" s="1392"/>
      <c r="E31" s="1392"/>
      <c r="F31" s="1392"/>
      <c r="G31" s="1281"/>
    </row>
    <row r="32" spans="2:7" ht="12.75" customHeight="1" thickBot="1">
      <c r="B32" s="1286" t="s">
        <v>605</v>
      </c>
      <c r="C32" s="1289" t="s">
        <v>627</v>
      </c>
      <c r="D32" s="1290"/>
      <c r="E32" s="1290"/>
      <c r="F32" s="1290"/>
      <c r="G32" s="1281"/>
    </row>
    <row r="33" spans="2:7" ht="14.25" customHeight="1" thickBot="1">
      <c r="B33" s="1286" t="s">
        <v>47</v>
      </c>
      <c r="C33" s="1289" t="s">
        <v>627</v>
      </c>
      <c r="D33" s="1290"/>
      <c r="E33" s="1290"/>
      <c r="F33" s="1290"/>
      <c r="G33" s="1281"/>
    </row>
    <row r="34" spans="2:7" ht="16.5" thickBot="1">
      <c r="B34" s="3418" t="s">
        <v>1364</v>
      </c>
      <c r="C34" s="3419"/>
      <c r="D34" s="3419"/>
      <c r="E34" s="3419"/>
      <c r="F34" s="3420"/>
      <c r="G34" s="1285"/>
    </row>
    <row r="35" spans="2:7" ht="15.75">
      <c r="B35" s="3415"/>
      <c r="C35" s="1288">
        <v>2023</v>
      </c>
      <c r="D35" s="1288">
        <v>2024</v>
      </c>
      <c r="E35" s="1288">
        <v>2025</v>
      </c>
      <c r="F35" s="1288">
        <v>2026</v>
      </c>
      <c r="G35" s="1285"/>
    </row>
    <row r="36" spans="2:7" ht="16.5" thickBot="1">
      <c r="B36" s="3416"/>
      <c r="C36" s="1291" t="s">
        <v>22</v>
      </c>
      <c r="D36" s="1291" t="s">
        <v>23</v>
      </c>
      <c r="E36" s="1291" t="s">
        <v>23</v>
      </c>
      <c r="F36" s="1291" t="s">
        <v>23</v>
      </c>
      <c r="G36" s="1281"/>
    </row>
    <row r="37" spans="2:7" ht="16.5" thickBot="1">
      <c r="B37" s="1292" t="s">
        <v>607</v>
      </c>
      <c r="C37" s="1293">
        <f>C38</f>
        <v>79143</v>
      </c>
      <c r="D37" s="1294">
        <f>D38</f>
        <v>126143</v>
      </c>
      <c r="E37" s="1294">
        <f t="shared" ref="E37:F37" si="1">E38</f>
        <v>126143</v>
      </c>
      <c r="F37" s="1294">
        <f t="shared" si="1"/>
        <v>126143</v>
      </c>
      <c r="G37" s="1285"/>
    </row>
    <row r="38" spans="2:7" ht="16.5" thickBot="1">
      <c r="B38" s="1292" t="s">
        <v>608</v>
      </c>
      <c r="C38" s="1295">
        <v>79143</v>
      </c>
      <c r="D38" s="1296">
        <v>126143</v>
      </c>
      <c r="E38" s="1296">
        <v>126143</v>
      </c>
      <c r="F38" s="1296">
        <v>126143</v>
      </c>
      <c r="G38" s="1285"/>
    </row>
    <row r="39" spans="2:7" ht="16.5" thickBot="1">
      <c r="B39" s="1292" t="s">
        <v>609</v>
      </c>
      <c r="C39" s="1295"/>
      <c r="D39" s="1297"/>
      <c r="E39" s="1297"/>
      <c r="F39" s="1298"/>
      <c r="G39" s="1281"/>
    </row>
    <row r="40" spans="2:7" ht="32.25" thickBot="1">
      <c r="B40" s="1292" t="s">
        <v>610</v>
      </c>
      <c r="C40" s="1293">
        <f>C41</f>
        <v>14842</v>
      </c>
      <c r="D40" s="1293">
        <f t="shared" ref="D40:F40" si="2">D41</f>
        <v>20342</v>
      </c>
      <c r="E40" s="1293">
        <f t="shared" si="2"/>
        <v>20342</v>
      </c>
      <c r="F40" s="1293">
        <f t="shared" si="2"/>
        <v>20342</v>
      </c>
      <c r="G40" s="1285"/>
    </row>
    <row r="41" spans="2:7" ht="16.5" thickBot="1">
      <c r="B41" s="1292" t="s">
        <v>608</v>
      </c>
      <c r="C41" s="1295">
        <v>14842</v>
      </c>
      <c r="D41" s="1296">
        <v>20342</v>
      </c>
      <c r="E41" s="1296">
        <v>20342</v>
      </c>
      <c r="F41" s="1296">
        <v>20342</v>
      </c>
      <c r="G41" s="1285"/>
    </row>
    <row r="42" spans="2:7" ht="15.75" customHeight="1" thickBot="1">
      <c r="B42" s="1292" t="s">
        <v>609</v>
      </c>
      <c r="C42" s="1295"/>
      <c r="D42" s="1299"/>
      <c r="E42" s="1299"/>
      <c r="F42" s="1299"/>
      <c r="G42" s="1281"/>
    </row>
    <row r="43" spans="2:7" ht="32.25" thickBot="1">
      <c r="B43" s="1292" t="s">
        <v>611</v>
      </c>
      <c r="C43" s="1293">
        <f>C44+C45</f>
        <v>19679</v>
      </c>
      <c r="D43" s="1294">
        <f>D44+D45</f>
        <v>17000</v>
      </c>
      <c r="E43" s="1294">
        <f>E44+E45</f>
        <v>17279</v>
      </c>
      <c r="F43" s="1294">
        <f>F44+F45</f>
        <v>17279</v>
      </c>
      <c r="G43" s="1281"/>
    </row>
    <row r="44" spans="2:7" ht="29.25" customHeight="1" thickBot="1">
      <c r="B44" s="1292" t="s">
        <v>608</v>
      </c>
      <c r="C44" s="1296">
        <v>19679</v>
      </c>
      <c r="D44" s="1296">
        <v>17000</v>
      </c>
      <c r="E44" s="1296">
        <v>17279</v>
      </c>
      <c r="F44" s="1296">
        <v>17279</v>
      </c>
      <c r="G44" s="1281"/>
    </row>
    <row r="45" spans="2:7" ht="32.25" customHeight="1" thickBot="1">
      <c r="B45" s="1292" t="s">
        <v>609</v>
      </c>
      <c r="C45" s="1295"/>
      <c r="D45" s="1295"/>
      <c r="E45" s="1295"/>
      <c r="F45" s="1295"/>
      <c r="G45" s="1300"/>
    </row>
    <row r="46" spans="2:7" ht="71.25" customHeight="1" thickBot="1">
      <c r="B46" s="1292" t="s">
        <v>612</v>
      </c>
      <c r="C46" s="1293">
        <f>C47+C48</f>
        <v>0</v>
      </c>
      <c r="D46" s="1293">
        <f>D47+D48</f>
        <v>0</v>
      </c>
      <c r="E46" s="1293">
        <f>E47+E48</f>
        <v>0</v>
      </c>
      <c r="F46" s="1293">
        <f>F47+F48</f>
        <v>0</v>
      </c>
      <c r="G46" s="1301"/>
    </row>
    <row r="47" spans="2:7" ht="16.5" thickBot="1">
      <c r="B47" s="1292" t="s">
        <v>608</v>
      </c>
      <c r="C47" s="1295"/>
      <c r="D47" s="1295"/>
      <c r="E47" s="1295"/>
      <c r="F47" s="1295"/>
      <c r="G47" s="1300"/>
    </row>
    <row r="48" spans="2:7" ht="16.5" thickBot="1">
      <c r="B48" s="1292" t="s">
        <v>609</v>
      </c>
      <c r="C48" s="1295"/>
      <c r="D48" s="1295"/>
      <c r="E48" s="1295"/>
      <c r="F48" s="1295"/>
      <c r="G48" s="1281"/>
    </row>
    <row r="49" spans="2:7" ht="32.25" thickBot="1">
      <c r="B49" s="1292" t="s">
        <v>613</v>
      </c>
      <c r="C49" s="1293">
        <f>C50+C51</f>
        <v>0</v>
      </c>
      <c r="D49" s="1293">
        <f>D50+D51</f>
        <v>0</v>
      </c>
      <c r="E49" s="1293">
        <f>E50+E51</f>
        <v>0</v>
      </c>
      <c r="F49" s="1293">
        <f>F50+F51</f>
        <v>0</v>
      </c>
      <c r="G49" s="1281"/>
    </row>
    <row r="50" spans="2:7" ht="16.5" thickBot="1">
      <c r="B50" s="1292" t="s">
        <v>608</v>
      </c>
      <c r="C50" s="1295"/>
      <c r="D50" s="1295"/>
      <c r="E50" s="1295"/>
      <c r="F50" s="1295"/>
      <c r="G50" s="1281"/>
    </row>
    <row r="51" spans="2:7" ht="16.5" thickBot="1">
      <c r="B51" s="1292" t="s">
        <v>609</v>
      </c>
      <c r="C51" s="1295"/>
      <c r="D51" s="1295"/>
      <c r="E51" s="1295"/>
      <c r="F51" s="1295"/>
      <c r="G51" s="1281"/>
    </row>
    <row r="52" spans="2:7" ht="16.5" thickBot="1">
      <c r="B52" s="1292" t="s">
        <v>614</v>
      </c>
      <c r="C52" s="1293">
        <f>C53+C54</f>
        <v>0</v>
      </c>
      <c r="D52" s="1293">
        <f>D53+D54</f>
        <v>0</v>
      </c>
      <c r="E52" s="1293">
        <f>E53+E54</f>
        <v>0</v>
      </c>
      <c r="F52" s="1293">
        <f>F53+F54</f>
        <v>0</v>
      </c>
      <c r="G52" s="1281"/>
    </row>
    <row r="53" spans="2:7" ht="16.5" thickBot="1">
      <c r="B53" s="1292" t="s">
        <v>608</v>
      </c>
      <c r="C53" s="1295"/>
      <c r="D53" s="1295"/>
      <c r="E53" s="1295"/>
      <c r="F53" s="1295"/>
      <c r="G53" s="1281"/>
    </row>
    <row r="54" spans="2:7" ht="16.5" thickBot="1">
      <c r="B54" s="1292" t="s">
        <v>609</v>
      </c>
      <c r="C54" s="1295"/>
      <c r="D54" s="1295"/>
      <c r="E54" s="1295"/>
      <c r="F54" s="1295"/>
      <c r="G54" s="1281"/>
    </row>
    <row r="55" spans="2:7" ht="32.25" thickBot="1">
      <c r="B55" s="1292" t="s">
        <v>615</v>
      </c>
      <c r="C55" s="1293">
        <f>C56+C57</f>
        <v>0</v>
      </c>
      <c r="D55" s="1293">
        <f>D56+D57</f>
        <v>0</v>
      </c>
      <c r="E55" s="1293">
        <f>E56+E57</f>
        <v>0</v>
      </c>
      <c r="F55" s="1293">
        <f>F56+F57</f>
        <v>0</v>
      </c>
      <c r="G55" s="1285"/>
    </row>
    <row r="56" spans="2:7" ht="22.5" customHeight="1" thickBot="1">
      <c r="B56" s="1292" t="s">
        <v>608</v>
      </c>
      <c r="C56" s="1295"/>
      <c r="D56" s="1302">
        <v>0</v>
      </c>
      <c r="E56" s="1302"/>
      <c r="F56" s="1302"/>
      <c r="G56" s="1281"/>
    </row>
    <row r="57" spans="2:7" ht="19.149999999999999" customHeight="1" thickBot="1">
      <c r="B57" s="1292" t="s">
        <v>609</v>
      </c>
      <c r="C57" s="1295"/>
      <c r="D57" s="1303"/>
      <c r="E57" s="1304"/>
      <c r="F57" s="1304"/>
      <c r="G57" s="1281"/>
    </row>
    <row r="58" spans="2:7" ht="31.5" customHeight="1" thickBot="1">
      <c r="B58" s="1305" t="s">
        <v>616</v>
      </c>
      <c r="C58" s="1293">
        <f>C55+C52+C49+C46+C43+C40+C37</f>
        <v>113664</v>
      </c>
      <c r="D58" s="1293">
        <f t="shared" ref="D58:F58" si="3">D55+D52+D49+D46+D43+D40+D37</f>
        <v>163485</v>
      </c>
      <c r="E58" s="1293">
        <f t="shared" si="3"/>
        <v>163764</v>
      </c>
      <c r="F58" s="1293">
        <f t="shared" si="3"/>
        <v>163764</v>
      </c>
      <c r="G58" s="1281"/>
    </row>
    <row r="59" spans="2:7" ht="12.75" customHeight="1" thickBot="1">
      <c r="B59" s="1394" t="s">
        <v>617</v>
      </c>
      <c r="C59" s="1393">
        <f>IF(C58-C29=0,0,"Error")</f>
        <v>0</v>
      </c>
      <c r="D59" s="1393">
        <f>IF(D58-D29=0,0,"Error")</f>
        <v>0</v>
      </c>
      <c r="E59" s="1393">
        <f>IF(E58-E29=0,0,"Error")</f>
        <v>0</v>
      </c>
      <c r="F59" s="1393">
        <f>IF(F58-F29=0,0,"Error")</f>
        <v>0</v>
      </c>
      <c r="G59" s="1281"/>
    </row>
    <row r="60" spans="2:7" ht="22.5" customHeight="1" thickBot="1">
      <c r="B60" s="1308" t="s">
        <v>661</v>
      </c>
      <c r="C60" s="3409" t="s">
        <v>1365</v>
      </c>
      <c r="D60" s="3410"/>
      <c r="E60" s="3410"/>
      <c r="F60" s="3411"/>
      <c r="G60" s="1281"/>
    </row>
    <row r="61" spans="2:7" ht="48" customHeight="1" thickBot="1">
      <c r="B61" s="1309" t="s">
        <v>655</v>
      </c>
      <c r="C61" s="3412" t="s">
        <v>1366</v>
      </c>
      <c r="D61" s="3413"/>
      <c r="E61" s="3413"/>
      <c r="F61" s="3414"/>
      <c r="G61" s="1281"/>
    </row>
    <row r="62" spans="2:7" ht="65.25" customHeight="1" thickBot="1">
      <c r="B62" s="1286" t="s">
        <v>599</v>
      </c>
      <c r="C62" s="3438" t="s">
        <v>1367</v>
      </c>
      <c r="D62" s="3439"/>
      <c r="E62" s="3439"/>
      <c r="F62" s="3440"/>
      <c r="G62" s="1281"/>
    </row>
    <row r="63" spans="2:7" ht="16.5" thickBot="1">
      <c r="B63" s="1286" t="s">
        <v>21</v>
      </c>
      <c r="C63" s="3435" t="s">
        <v>1368</v>
      </c>
      <c r="D63" s="3436"/>
      <c r="E63" s="3436"/>
      <c r="F63" s="3437"/>
      <c r="G63" s="1281"/>
    </row>
    <row r="64" spans="2:7" ht="21.75" customHeight="1">
      <c r="B64" s="3415"/>
      <c r="C64" s="1288">
        <v>2023</v>
      </c>
      <c r="D64" s="1288">
        <v>2024</v>
      </c>
      <c r="E64" s="1288">
        <v>2025</v>
      </c>
      <c r="F64" s="1288">
        <v>2026</v>
      </c>
      <c r="G64" s="1281"/>
    </row>
    <row r="65" spans="2:7" ht="21" customHeight="1" thickBot="1">
      <c r="B65" s="3416"/>
      <c r="C65" s="1291" t="s">
        <v>22</v>
      </c>
      <c r="D65" s="1291" t="s">
        <v>23</v>
      </c>
      <c r="E65" s="1291" t="s">
        <v>23</v>
      </c>
      <c r="F65" s="1291" t="s">
        <v>23</v>
      </c>
      <c r="G65" s="1281"/>
    </row>
    <row r="66" spans="2:7" ht="16.5" thickBot="1">
      <c r="B66" s="1286" t="s">
        <v>33</v>
      </c>
      <c r="C66" s="1310">
        <v>2</v>
      </c>
      <c r="D66" s="1310">
        <v>7</v>
      </c>
      <c r="E66" s="1310">
        <v>4</v>
      </c>
      <c r="F66" s="1311">
        <v>4</v>
      </c>
      <c r="G66" s="1281"/>
    </row>
    <row r="67" spans="2:7" ht="34.5" customHeight="1" thickBot="1">
      <c r="B67" s="1286" t="s">
        <v>602</v>
      </c>
      <c r="C67" s="1312">
        <f>C96</f>
        <v>17000</v>
      </c>
      <c r="D67" s="1313">
        <f>D81</f>
        <v>17000</v>
      </c>
      <c r="E67" s="1313">
        <f t="shared" ref="E67:F67" si="4">E81</f>
        <v>17000</v>
      </c>
      <c r="F67" s="1313">
        <f t="shared" si="4"/>
        <v>17000</v>
      </c>
      <c r="G67" s="1281"/>
    </row>
    <row r="68" spans="2:7" ht="32.25" thickBot="1">
      <c r="B68" s="1286" t="s">
        <v>603</v>
      </c>
      <c r="C68" s="1312">
        <f>C67/C66</f>
        <v>8500</v>
      </c>
      <c r="D68" s="1312">
        <f t="shared" ref="D68:F68" si="5">D67/D66</f>
        <v>2428.5714285714284</v>
      </c>
      <c r="E68" s="1312">
        <f t="shared" si="5"/>
        <v>4250</v>
      </c>
      <c r="F68" s="1312">
        <f t="shared" si="5"/>
        <v>4250</v>
      </c>
      <c r="G68" s="1281"/>
    </row>
    <row r="69" spans="2:7" ht="16.5" thickBot="1">
      <c r="B69" s="1286" t="s">
        <v>604</v>
      </c>
      <c r="C69" s="1314" t="s">
        <v>627</v>
      </c>
      <c r="D69" s="1297"/>
      <c r="E69" s="1297"/>
      <c r="F69" s="1297"/>
      <c r="G69" s="1281"/>
    </row>
    <row r="70" spans="2:7" s="1279" customFormat="1" ht="24" customHeight="1" thickBot="1">
      <c r="B70" s="1286" t="s">
        <v>605</v>
      </c>
      <c r="C70" s="1314" t="s">
        <v>627</v>
      </c>
      <c r="D70" s="1297"/>
      <c r="E70" s="1297"/>
      <c r="F70" s="1297"/>
      <c r="G70" s="1315"/>
    </row>
    <row r="71" spans="2:7" ht="12.6" customHeight="1" thickBot="1">
      <c r="B71" s="1286" t="s">
        <v>47</v>
      </c>
      <c r="C71" s="1314" t="s">
        <v>627</v>
      </c>
      <c r="D71" s="1297"/>
      <c r="E71" s="1297"/>
      <c r="F71" s="1297"/>
      <c r="G71" s="1281"/>
    </row>
    <row r="72" spans="2:7" ht="12.75" customHeight="1" thickBot="1">
      <c r="B72" s="3418" t="s">
        <v>1369</v>
      </c>
      <c r="C72" s="3419"/>
      <c r="D72" s="3419"/>
      <c r="E72" s="3419"/>
      <c r="F72" s="3420"/>
      <c r="G72" s="1281"/>
    </row>
    <row r="73" spans="2:7" ht="11.45" customHeight="1">
      <c r="B73" s="3415"/>
      <c r="C73" s="1288">
        <v>2023</v>
      </c>
      <c r="D73" s="1288">
        <v>2024</v>
      </c>
      <c r="E73" s="1288">
        <v>2025</v>
      </c>
      <c r="F73" s="1288">
        <v>2026</v>
      </c>
      <c r="G73" s="1281"/>
    </row>
    <row r="74" spans="2:7" ht="16.5" thickBot="1">
      <c r="B74" s="3416"/>
      <c r="C74" s="1291" t="s">
        <v>22</v>
      </c>
      <c r="D74" s="1291" t="s">
        <v>23</v>
      </c>
      <c r="E74" s="1291" t="s">
        <v>23</v>
      </c>
      <c r="F74" s="1291" t="s">
        <v>23</v>
      </c>
      <c r="G74" s="1281"/>
    </row>
    <row r="75" spans="2:7" ht="16.5" thickBot="1">
      <c r="B75" s="1292" t="s">
        <v>607</v>
      </c>
      <c r="C75" s="1293">
        <f>C76+C77</f>
        <v>0</v>
      </c>
      <c r="D75" s="1293">
        <f>D76+D77</f>
        <v>0</v>
      </c>
      <c r="E75" s="1293">
        <f>E76+E77</f>
        <v>0</v>
      </c>
      <c r="F75" s="1293">
        <f>F76+F77</f>
        <v>0</v>
      </c>
      <c r="G75" s="1281"/>
    </row>
    <row r="76" spans="2:7" ht="16.5" thickBot="1">
      <c r="B76" s="1292" t="s">
        <v>608</v>
      </c>
      <c r="C76" s="1295">
        <v>0</v>
      </c>
      <c r="D76" s="1295">
        <v>0</v>
      </c>
      <c r="E76" s="1295">
        <v>0</v>
      </c>
      <c r="F76" s="1295">
        <v>0</v>
      </c>
      <c r="G76" s="1281"/>
    </row>
    <row r="77" spans="2:7" ht="16.5" thickBot="1">
      <c r="B77" s="1292" t="s">
        <v>609</v>
      </c>
      <c r="C77" s="1295"/>
      <c r="D77" s="1297"/>
      <c r="E77" s="1297"/>
      <c r="F77" s="1297"/>
      <c r="G77" s="1281"/>
    </row>
    <row r="78" spans="2:7" ht="32.25" thickBot="1">
      <c r="B78" s="1292" t="s">
        <v>610</v>
      </c>
      <c r="C78" s="1293">
        <f>C79+C80</f>
        <v>0</v>
      </c>
      <c r="D78" s="1293">
        <f>D79+D80</f>
        <v>0</v>
      </c>
      <c r="E78" s="1293">
        <f>E79+E80</f>
        <v>0</v>
      </c>
      <c r="F78" s="1293">
        <f>F79+F80</f>
        <v>0</v>
      </c>
      <c r="G78" s="1281"/>
    </row>
    <row r="79" spans="2:7" ht="16.5" thickBot="1">
      <c r="B79" s="1292" t="s">
        <v>608</v>
      </c>
      <c r="C79" s="1295"/>
      <c r="D79" s="1295"/>
      <c r="E79" s="1295"/>
      <c r="F79" s="1295"/>
      <c r="G79" s="1281"/>
    </row>
    <row r="80" spans="2:7" ht="16.5" thickBot="1">
      <c r="B80" s="1292" t="s">
        <v>609</v>
      </c>
      <c r="C80" s="1295"/>
      <c r="D80" s="1295"/>
      <c r="E80" s="1295"/>
      <c r="F80" s="1295"/>
      <c r="G80" s="1281"/>
    </row>
    <row r="81" spans="2:7" ht="32.25" thickBot="1">
      <c r="B81" s="1292" t="s">
        <v>611</v>
      </c>
      <c r="C81" s="1293">
        <f>C82+C83</f>
        <v>17000</v>
      </c>
      <c r="D81" s="1294">
        <f>D82+D83</f>
        <v>17000</v>
      </c>
      <c r="E81" s="1294">
        <f>E82+E83</f>
        <v>17000</v>
      </c>
      <c r="F81" s="1294">
        <f>F82+F83</f>
        <v>17000</v>
      </c>
      <c r="G81" s="1281"/>
    </row>
    <row r="82" spans="2:7" ht="23.25" customHeight="1" thickBot="1">
      <c r="B82" s="1292" t="s">
        <v>608</v>
      </c>
      <c r="C82" s="1295">
        <v>17000</v>
      </c>
      <c r="D82" s="1296">
        <v>17000</v>
      </c>
      <c r="E82" s="1296">
        <v>17000</v>
      </c>
      <c r="F82" s="1296">
        <v>17000</v>
      </c>
      <c r="G82" s="1281"/>
    </row>
    <row r="83" spans="2:7" ht="19.5" customHeight="1" thickBot="1">
      <c r="B83" s="1292" t="s">
        <v>609</v>
      </c>
      <c r="C83" s="1295"/>
      <c r="D83" s="1295"/>
      <c r="E83" s="1295"/>
      <c r="F83" s="1295"/>
      <c r="G83" s="1281"/>
    </row>
    <row r="84" spans="2:7" ht="21" customHeight="1" thickBot="1">
      <c r="B84" s="1292" t="s">
        <v>612</v>
      </c>
      <c r="C84" s="1293">
        <f>C85+C86</f>
        <v>0</v>
      </c>
      <c r="D84" s="1293">
        <f>D85+D86</f>
        <v>0</v>
      </c>
      <c r="E84" s="1293">
        <f>E85+E86</f>
        <v>0</v>
      </c>
      <c r="F84" s="1293">
        <f>F85+F86</f>
        <v>0</v>
      </c>
      <c r="G84" s="1281"/>
    </row>
    <row r="85" spans="2:7" ht="20.25" customHeight="1" thickBot="1">
      <c r="B85" s="1292" t="s">
        <v>608</v>
      </c>
      <c r="C85" s="1295"/>
      <c r="D85" s="1295"/>
      <c r="E85" s="1295"/>
      <c r="F85" s="1295"/>
      <c r="G85" s="1281"/>
    </row>
    <row r="86" spans="2:7" ht="19.5" customHeight="1" thickBot="1">
      <c r="B86" s="1292" t="s">
        <v>609</v>
      </c>
      <c r="C86" s="1295"/>
      <c r="D86" s="1295"/>
      <c r="E86" s="1295"/>
      <c r="F86" s="1295"/>
      <c r="G86" s="1281"/>
    </row>
    <row r="87" spans="2:7" ht="33" customHeight="1" thickBot="1">
      <c r="B87" s="1292" t="s">
        <v>613</v>
      </c>
      <c r="C87" s="1293">
        <f>C88+C89</f>
        <v>0</v>
      </c>
      <c r="D87" s="1293">
        <f>D88+D89</f>
        <v>0</v>
      </c>
      <c r="E87" s="1293">
        <f>E88+E89</f>
        <v>0</v>
      </c>
      <c r="F87" s="1293">
        <f>F88+F89</f>
        <v>0</v>
      </c>
      <c r="G87" s="1281"/>
    </row>
    <row r="88" spans="2:7" ht="21" customHeight="1" thickBot="1">
      <c r="B88" s="1292" t="s">
        <v>608</v>
      </c>
      <c r="C88" s="1295"/>
      <c r="D88" s="1295"/>
      <c r="E88" s="1295"/>
      <c r="F88" s="1295"/>
      <c r="G88" s="1281"/>
    </row>
    <row r="89" spans="2:7" ht="19.5" customHeight="1" thickBot="1">
      <c r="B89" s="1292" t="s">
        <v>609</v>
      </c>
      <c r="C89" s="1295"/>
      <c r="D89" s="1295"/>
      <c r="E89" s="1295"/>
      <c r="F89" s="1295"/>
      <c r="G89" s="1281"/>
    </row>
    <row r="90" spans="2:7" ht="18" customHeight="1" thickBot="1">
      <c r="B90" s="1292" t="s">
        <v>614</v>
      </c>
      <c r="C90" s="1293">
        <f>C91+C92</f>
        <v>0</v>
      </c>
      <c r="D90" s="1293">
        <f>D91+D92</f>
        <v>0</v>
      </c>
      <c r="E90" s="1293">
        <f>E91+E92</f>
        <v>0</v>
      </c>
      <c r="F90" s="1293">
        <f>F91+F92</f>
        <v>0</v>
      </c>
      <c r="G90" s="1281"/>
    </row>
    <row r="91" spans="2:7" ht="16.5" thickBot="1">
      <c r="B91" s="1292" t="s">
        <v>608</v>
      </c>
      <c r="C91" s="1295"/>
      <c r="D91" s="1295"/>
      <c r="E91" s="1295"/>
      <c r="F91" s="1295"/>
      <c r="G91" s="1281"/>
    </row>
    <row r="92" spans="2:7" ht="16.5" thickBot="1">
      <c r="B92" s="1292" t="s">
        <v>609</v>
      </c>
      <c r="C92" s="1295"/>
      <c r="D92" s="1295"/>
      <c r="E92" s="1295"/>
      <c r="F92" s="1295"/>
      <c r="G92" s="1281"/>
    </row>
    <row r="93" spans="2:7" ht="32.25" thickBot="1">
      <c r="B93" s="1292" t="s">
        <v>615</v>
      </c>
      <c r="C93" s="1293">
        <f>C94+C95</f>
        <v>0</v>
      </c>
      <c r="D93" s="1293">
        <f>D94+D95</f>
        <v>0</v>
      </c>
      <c r="E93" s="1293">
        <f>E94+E95</f>
        <v>0</v>
      </c>
      <c r="F93" s="1293">
        <f>F94+F95</f>
        <v>0</v>
      </c>
      <c r="G93" s="1281"/>
    </row>
    <row r="94" spans="2:7" ht="16.5" thickBot="1">
      <c r="B94" s="1292" t="s">
        <v>608</v>
      </c>
      <c r="C94" s="1295"/>
      <c r="D94" s="1295"/>
      <c r="E94" s="1295"/>
      <c r="F94" s="1295"/>
      <c r="G94" s="1281"/>
    </row>
    <row r="95" spans="2:7" ht="16.5" thickBot="1">
      <c r="B95" s="1316" t="s">
        <v>609</v>
      </c>
      <c r="C95" s="1295"/>
      <c r="D95" s="1295"/>
      <c r="E95" s="1295"/>
      <c r="F95" s="1295"/>
      <c r="G95" s="1281"/>
    </row>
    <row r="96" spans="2:7" ht="32.25" thickBot="1">
      <c r="B96" s="1396" t="s">
        <v>660</v>
      </c>
      <c r="C96" s="1293">
        <f>C93+C90+C87+C84+C81+C78+C75</f>
        <v>17000</v>
      </c>
      <c r="D96" s="1293">
        <f t="shared" ref="D96:F96" si="6">D93+D90+D87+D84+D81+D78+D75</f>
        <v>17000</v>
      </c>
      <c r="E96" s="1293">
        <f t="shared" si="6"/>
        <v>17000</v>
      </c>
      <c r="F96" s="1293">
        <f t="shared" si="6"/>
        <v>17000</v>
      </c>
      <c r="G96" s="1281"/>
    </row>
    <row r="97" spans="2:7" ht="16.5" thickBot="1">
      <c r="B97" s="1395" t="s">
        <v>617</v>
      </c>
      <c r="C97" s="1393">
        <f>IF(C96-C67=0,0,)</f>
        <v>0</v>
      </c>
      <c r="D97" s="1393">
        <f>IF(D96-D67=0,0,"Error")</f>
        <v>0</v>
      </c>
      <c r="E97" s="1393">
        <f>IF(E96-E67=0,0,)</f>
        <v>0</v>
      </c>
      <c r="F97" s="1393">
        <f>IF(F96-F67=0,0,)</f>
        <v>0</v>
      </c>
      <c r="G97" s="1281"/>
    </row>
    <row r="98" spans="2:7" ht="16.5" customHeight="1" thickBot="1">
      <c r="B98" s="1308" t="s">
        <v>661</v>
      </c>
      <c r="C98" s="3409" t="s">
        <v>1370</v>
      </c>
      <c r="D98" s="3410"/>
      <c r="E98" s="3410"/>
      <c r="F98" s="3411"/>
      <c r="G98" s="1281"/>
    </row>
    <row r="99" spans="2:7" ht="31.5" customHeight="1" thickBot="1">
      <c r="B99" s="1309" t="s">
        <v>663</v>
      </c>
      <c r="C99" s="3412" t="s">
        <v>1371</v>
      </c>
      <c r="D99" s="3413"/>
      <c r="E99" s="3413"/>
      <c r="F99" s="3414"/>
      <c r="G99" s="1281"/>
    </row>
    <row r="100" spans="2:7" ht="93.75" customHeight="1" thickBot="1">
      <c r="B100" s="1286" t="s">
        <v>599</v>
      </c>
      <c r="C100" s="3432" t="s">
        <v>1372</v>
      </c>
      <c r="D100" s="3433"/>
      <c r="E100" s="3433"/>
      <c r="F100" s="3434"/>
      <c r="G100" s="1281"/>
    </row>
    <row r="101" spans="2:7" ht="16.5" thickBot="1">
      <c r="B101" s="1286" t="s">
        <v>21</v>
      </c>
      <c r="C101" s="3435" t="s">
        <v>1373</v>
      </c>
      <c r="D101" s="3436"/>
      <c r="E101" s="3436"/>
      <c r="F101" s="3437"/>
      <c r="G101" s="1281"/>
    </row>
    <row r="102" spans="2:7" ht="15.75">
      <c r="B102" s="3415"/>
      <c r="C102" s="1288">
        <v>2023</v>
      </c>
      <c r="D102" s="1288">
        <v>2024</v>
      </c>
      <c r="E102" s="1288">
        <v>2025</v>
      </c>
      <c r="F102" s="1288">
        <v>2026</v>
      </c>
      <c r="G102" s="1281"/>
    </row>
    <row r="103" spans="2:7" ht="16.5" thickBot="1">
      <c r="B103" s="3416"/>
      <c r="C103" s="1291" t="s">
        <v>22</v>
      </c>
      <c r="D103" s="1291" t="s">
        <v>23</v>
      </c>
      <c r="E103" s="1291" t="s">
        <v>23</v>
      </c>
      <c r="F103" s="1291" t="s">
        <v>23</v>
      </c>
      <c r="G103" s="1281"/>
    </row>
    <row r="104" spans="2:7" ht="16.5" thickBot="1">
      <c r="B104" s="1286" t="s">
        <v>33</v>
      </c>
      <c r="C104" s="1317">
        <v>8</v>
      </c>
      <c r="D104" s="1317">
        <v>5</v>
      </c>
      <c r="E104" s="1317">
        <v>5</v>
      </c>
      <c r="F104" s="1317">
        <v>5</v>
      </c>
      <c r="G104" s="1281"/>
    </row>
    <row r="105" spans="2:7" ht="16.5" thickBot="1">
      <c r="B105" s="1286" t="s">
        <v>602</v>
      </c>
      <c r="C105" s="1313">
        <v>17000</v>
      </c>
      <c r="D105" s="1313">
        <f t="shared" ref="D105:F105" si="7">D119</f>
        <v>17000</v>
      </c>
      <c r="E105" s="1313">
        <f t="shared" si="7"/>
        <v>17000</v>
      </c>
      <c r="F105" s="1313">
        <f t="shared" si="7"/>
        <v>17000</v>
      </c>
      <c r="G105" s="1281"/>
    </row>
    <row r="106" spans="2:7" ht="32.25" thickBot="1">
      <c r="B106" s="1286" t="s">
        <v>603</v>
      </c>
      <c r="C106" s="1312">
        <f>C105/C104</f>
        <v>2125</v>
      </c>
      <c r="D106" s="1312">
        <f t="shared" ref="D106:F106" si="8">D105/D104</f>
        <v>3400</v>
      </c>
      <c r="E106" s="1312">
        <f t="shared" si="8"/>
        <v>3400</v>
      </c>
      <c r="F106" s="1312">
        <f t="shared" si="8"/>
        <v>3400</v>
      </c>
      <c r="G106" s="1281"/>
    </row>
    <row r="107" spans="2:7" ht="16.5" thickBot="1">
      <c r="B107" s="1286" t="s">
        <v>604</v>
      </c>
      <c r="C107" s="1314"/>
      <c r="D107" s="1297"/>
      <c r="E107" s="1297"/>
      <c r="F107" s="1297"/>
      <c r="G107" s="1281"/>
    </row>
    <row r="108" spans="2:7" ht="32.25" thickBot="1">
      <c r="B108" s="1286" t="s">
        <v>605</v>
      </c>
      <c r="C108" s="1314"/>
      <c r="D108" s="1297"/>
      <c r="E108" s="1297"/>
      <c r="F108" s="1297"/>
      <c r="G108" s="1281"/>
    </row>
    <row r="109" spans="2:7" ht="32.25" thickBot="1">
      <c r="B109" s="1286" t="s">
        <v>47</v>
      </c>
      <c r="C109" s="1314"/>
      <c r="D109" s="1297"/>
      <c r="E109" s="1297"/>
      <c r="F109" s="1297"/>
      <c r="G109" s="1281"/>
    </row>
    <row r="110" spans="2:7" ht="16.5" thickBot="1">
      <c r="B110" s="3418" t="s">
        <v>1374</v>
      </c>
      <c r="C110" s="3419"/>
      <c r="D110" s="3419"/>
      <c r="E110" s="3419"/>
      <c r="F110" s="3420"/>
      <c r="G110" s="1281"/>
    </row>
    <row r="111" spans="2:7" ht="15.75">
      <c r="B111" s="3415"/>
      <c r="C111" s="1288">
        <v>2023</v>
      </c>
      <c r="D111" s="1288">
        <v>2024</v>
      </c>
      <c r="E111" s="1288">
        <v>2025</v>
      </c>
      <c r="F111" s="1288">
        <v>2026</v>
      </c>
      <c r="G111" s="1281"/>
    </row>
    <row r="112" spans="2:7" ht="16.5" thickBot="1">
      <c r="B112" s="3416"/>
      <c r="C112" s="1291" t="s">
        <v>22</v>
      </c>
      <c r="D112" s="1291" t="s">
        <v>23</v>
      </c>
      <c r="E112" s="1291" t="s">
        <v>23</v>
      </c>
      <c r="F112" s="1291" t="s">
        <v>23</v>
      </c>
      <c r="G112" s="1281"/>
    </row>
    <row r="113" spans="2:7" ht="16.5" thickBot="1">
      <c r="B113" s="1292" t="s">
        <v>607</v>
      </c>
      <c r="C113" s="1293">
        <f>C114+C115</f>
        <v>0</v>
      </c>
      <c r="D113" s="1293">
        <f>D114+D115</f>
        <v>0</v>
      </c>
      <c r="E113" s="1293">
        <f>E114+E115</f>
        <v>0</v>
      </c>
      <c r="F113" s="1293">
        <f>F114+F115</f>
        <v>0</v>
      </c>
      <c r="G113" s="1281"/>
    </row>
    <row r="114" spans="2:7" ht="16.5" thickBot="1">
      <c r="B114" s="1292" t="s">
        <v>608</v>
      </c>
      <c r="C114" s="1295"/>
      <c r="D114" s="1295"/>
      <c r="E114" s="1295"/>
      <c r="F114" s="1295">
        <v>0</v>
      </c>
      <c r="G114" s="1281"/>
    </row>
    <row r="115" spans="2:7" ht="16.5" thickBot="1">
      <c r="B115" s="1292" t="s">
        <v>609</v>
      </c>
      <c r="C115" s="1295"/>
      <c r="D115" s="1297"/>
      <c r="E115" s="1297"/>
      <c r="F115" s="1297"/>
      <c r="G115" s="1285"/>
    </row>
    <row r="116" spans="2:7" ht="23.25" customHeight="1" thickBot="1">
      <c r="B116" s="1292" t="s">
        <v>610</v>
      </c>
      <c r="C116" s="1293">
        <f>C117+C118</f>
        <v>0</v>
      </c>
      <c r="D116" s="1293">
        <f>D117+D118</f>
        <v>0</v>
      </c>
      <c r="E116" s="1293">
        <f>E117+E118</f>
        <v>0</v>
      </c>
      <c r="F116" s="1293">
        <f>F117+F118</f>
        <v>0</v>
      </c>
      <c r="G116" s="1318"/>
    </row>
    <row r="117" spans="2:7" ht="20.25" customHeight="1" thickBot="1">
      <c r="B117" s="1292" t="s">
        <v>608</v>
      </c>
      <c r="C117" s="1295"/>
      <c r="D117" s="1295"/>
      <c r="E117" s="1295"/>
      <c r="F117" s="1295">
        <v>0</v>
      </c>
      <c r="G117" s="1300"/>
    </row>
    <row r="118" spans="2:7" ht="30.75" customHeight="1" thickBot="1">
      <c r="B118" s="1292" t="s">
        <v>609</v>
      </c>
      <c r="C118" s="1295"/>
      <c r="D118" s="1295"/>
      <c r="E118" s="1295"/>
      <c r="F118" s="1295"/>
      <c r="G118" s="1281"/>
    </row>
    <row r="119" spans="2:7" ht="32.25" thickBot="1">
      <c r="B119" s="1292" t="s">
        <v>611</v>
      </c>
      <c r="C119" s="1293">
        <f>C120+C121</f>
        <v>17000</v>
      </c>
      <c r="D119" s="1293">
        <f>D120+D121</f>
        <v>17000</v>
      </c>
      <c r="E119" s="1293">
        <f>E120+E121</f>
        <v>17000</v>
      </c>
      <c r="F119" s="1293">
        <f>F120+F121</f>
        <v>17000</v>
      </c>
      <c r="G119" s="1281"/>
    </row>
    <row r="120" spans="2:7" ht="18" customHeight="1" thickBot="1">
      <c r="B120" s="1292" t="s">
        <v>608</v>
      </c>
      <c r="C120" s="1295">
        <v>17000</v>
      </c>
      <c r="D120" s="1296">
        <v>17000</v>
      </c>
      <c r="E120" s="1296">
        <v>17000</v>
      </c>
      <c r="F120" s="1296">
        <v>17000</v>
      </c>
      <c r="G120" s="1319"/>
    </row>
    <row r="121" spans="2:7" ht="29.25" customHeight="1" thickBot="1">
      <c r="B121" s="1292" t="s">
        <v>609</v>
      </c>
      <c r="C121" s="1295"/>
      <c r="D121" s="1295"/>
      <c r="E121" s="1295"/>
      <c r="F121" s="1295"/>
      <c r="G121" s="1300"/>
    </row>
    <row r="122" spans="2:7" ht="22.5" customHeight="1" thickBot="1">
      <c r="B122" s="1292" t="s">
        <v>612</v>
      </c>
      <c r="C122" s="1293">
        <f>C123+C124</f>
        <v>0</v>
      </c>
      <c r="D122" s="1293">
        <f>D123+D124</f>
        <v>0</v>
      </c>
      <c r="E122" s="1293">
        <f>E123+E124</f>
        <v>0</v>
      </c>
      <c r="F122" s="1293">
        <f>F123+F124</f>
        <v>0</v>
      </c>
      <c r="G122" s="1301"/>
    </row>
    <row r="123" spans="2:7" ht="26.25" customHeight="1" thickBot="1">
      <c r="B123" s="1292" t="s">
        <v>608</v>
      </c>
      <c r="C123" s="1295"/>
      <c r="D123" s="1295"/>
      <c r="E123" s="1295"/>
      <c r="F123" s="1295"/>
      <c r="G123" s="1281"/>
    </row>
    <row r="124" spans="2:7" ht="15.75" customHeight="1" thickBot="1">
      <c r="B124" s="1292" t="s">
        <v>609</v>
      </c>
      <c r="C124" s="1295"/>
      <c r="D124" s="1295"/>
      <c r="E124" s="1295"/>
      <c r="F124" s="1295"/>
      <c r="G124" s="1301"/>
    </row>
    <row r="125" spans="2:7" ht="19.5" customHeight="1" thickBot="1">
      <c r="B125" s="1292" t="s">
        <v>613</v>
      </c>
      <c r="C125" s="1293">
        <f>C126+C127</f>
        <v>0</v>
      </c>
      <c r="D125" s="1293">
        <f>D126+D127</f>
        <v>0</v>
      </c>
      <c r="E125" s="1293">
        <f>E126+E127</f>
        <v>0</v>
      </c>
      <c r="F125" s="1293">
        <f>F126+F127</f>
        <v>0</v>
      </c>
      <c r="G125" s="1281"/>
    </row>
    <row r="126" spans="2:7" ht="16.5" thickBot="1">
      <c r="B126" s="1292" t="s">
        <v>608</v>
      </c>
      <c r="C126" s="1295"/>
      <c r="D126" s="1295"/>
      <c r="E126" s="1295"/>
      <c r="F126" s="1295"/>
      <c r="G126" s="1281"/>
    </row>
    <row r="127" spans="2:7" ht="17.25" customHeight="1" thickBot="1">
      <c r="B127" s="1292" t="s">
        <v>609</v>
      </c>
      <c r="C127" s="1295"/>
      <c r="D127" s="1295"/>
      <c r="E127" s="1295"/>
      <c r="F127" s="1295"/>
      <c r="G127" s="1281"/>
    </row>
    <row r="128" spans="2:7" ht="20.25" customHeight="1" thickBot="1">
      <c r="B128" s="1292" t="s">
        <v>614</v>
      </c>
      <c r="C128" s="1293">
        <f>C129+C130</f>
        <v>0</v>
      </c>
      <c r="D128" s="1293">
        <f>D129+D130</f>
        <v>0</v>
      </c>
      <c r="E128" s="1293">
        <f>E129+E130</f>
        <v>0</v>
      </c>
      <c r="F128" s="1293">
        <f>F129+F130</f>
        <v>0</v>
      </c>
      <c r="G128" s="1281"/>
    </row>
    <row r="129" spans="2:7" ht="16.5" thickBot="1">
      <c r="B129" s="1292" t="s">
        <v>608</v>
      </c>
      <c r="C129" s="1295"/>
      <c r="D129" s="1295"/>
      <c r="E129" s="1295"/>
      <c r="F129" s="1295"/>
      <c r="G129" s="1281"/>
    </row>
    <row r="130" spans="2:7" ht="16.5" thickBot="1">
      <c r="B130" s="1292" t="s">
        <v>609</v>
      </c>
      <c r="C130" s="1295"/>
      <c r="D130" s="1295"/>
      <c r="E130" s="1295"/>
      <c r="F130" s="1295"/>
      <c r="G130" s="1281"/>
    </row>
    <row r="131" spans="2:7" ht="32.25" thickBot="1">
      <c r="B131" s="1292" t="s">
        <v>615</v>
      </c>
      <c r="C131" s="1293">
        <f>C132+C133</f>
        <v>0</v>
      </c>
      <c r="D131" s="1293">
        <f>D132+D133</f>
        <v>0</v>
      </c>
      <c r="E131" s="1293">
        <f>E132+E133</f>
        <v>0</v>
      </c>
      <c r="F131" s="1293">
        <f>F132+F133</f>
        <v>0</v>
      </c>
      <c r="G131" s="1281"/>
    </row>
    <row r="132" spans="2:7" ht="16.5" thickBot="1">
      <c r="B132" s="1292" t="s">
        <v>608</v>
      </c>
      <c r="C132" s="1295"/>
      <c r="D132" s="1295"/>
      <c r="E132" s="1295"/>
      <c r="F132" s="1295"/>
      <c r="G132" s="1281"/>
    </row>
    <row r="133" spans="2:7" ht="16.5" thickBot="1">
      <c r="B133" s="1292" t="s">
        <v>609</v>
      </c>
      <c r="C133" s="1295"/>
      <c r="D133" s="1295"/>
      <c r="E133" s="1295"/>
      <c r="F133" s="1295"/>
      <c r="G133" s="1281"/>
    </row>
    <row r="134" spans="2:7" ht="32.25" thickBot="1">
      <c r="B134" s="1305" t="s">
        <v>668</v>
      </c>
      <c r="C134" s="1293">
        <f>C131+C128+C125+C122+C119+C116+C113</f>
        <v>17000</v>
      </c>
      <c r="D134" s="1293">
        <f t="shared" ref="D134:F134" si="9">D131+D128+D125+D122+D119+D116+D113</f>
        <v>17000</v>
      </c>
      <c r="E134" s="1293">
        <f t="shared" si="9"/>
        <v>17000</v>
      </c>
      <c r="F134" s="1293">
        <f t="shared" si="9"/>
        <v>17000</v>
      </c>
      <c r="G134" s="1281"/>
    </row>
    <row r="135" spans="2:7" ht="16.5" thickBot="1">
      <c r="B135" s="1306" t="s">
        <v>617</v>
      </c>
      <c r="C135" s="1307">
        <f>IF(C134-C105=0,0,"Error")</f>
        <v>0</v>
      </c>
      <c r="D135" s="1307">
        <f>IF(D134-D105=0,0,"Error")</f>
        <v>0</v>
      </c>
      <c r="E135" s="1307">
        <f>IF(E134-E105=0,0,"Error")</f>
        <v>0</v>
      </c>
      <c r="F135" s="1307">
        <f>IF(F134-F105=0,0,"Error")</f>
        <v>0</v>
      </c>
      <c r="G135" s="1281"/>
    </row>
    <row r="136" spans="2:7" ht="16.5" thickBot="1">
      <c r="B136" s="3458" t="s">
        <v>618</v>
      </c>
      <c r="C136" s="3459"/>
      <c r="D136" s="3459"/>
      <c r="E136" s="3459"/>
      <c r="F136" s="3460"/>
      <c r="G136" s="1281"/>
    </row>
    <row r="137" spans="2:7" ht="32.25" thickBot="1">
      <c r="B137" s="1320" t="s">
        <v>1375</v>
      </c>
      <c r="C137" s="3461" t="s">
        <v>1376</v>
      </c>
      <c r="D137" s="3461"/>
      <c r="E137" s="3461"/>
      <c r="F137" s="3461"/>
      <c r="G137" s="1285"/>
    </row>
    <row r="138" spans="2:7" ht="16.5" thickBot="1">
      <c r="B138" s="1284" t="s">
        <v>597</v>
      </c>
      <c r="C138" s="3462" t="s">
        <v>1377</v>
      </c>
      <c r="D138" s="3462"/>
      <c r="E138" s="3462"/>
      <c r="F138" s="1321" t="s">
        <v>1378</v>
      </c>
      <c r="G138" s="1281"/>
    </row>
    <row r="139" spans="2:7" ht="39" customHeight="1" thickBot="1">
      <c r="B139" s="1286" t="s">
        <v>599</v>
      </c>
      <c r="C139" s="3463" t="s">
        <v>1379</v>
      </c>
      <c r="D139" s="3464"/>
      <c r="E139" s="3464"/>
      <c r="F139" s="3465"/>
      <c r="G139" s="1281"/>
    </row>
    <row r="140" spans="2:7" ht="16.5" thickBot="1">
      <c r="B140" s="1286" t="s">
        <v>21</v>
      </c>
      <c r="C140" s="3447" t="s">
        <v>1373</v>
      </c>
      <c r="D140" s="3448"/>
      <c r="E140" s="3448"/>
      <c r="F140" s="3449"/>
      <c r="G140" s="1281"/>
    </row>
    <row r="141" spans="2:7" ht="15.75">
      <c r="B141" s="1287"/>
      <c r="C141" s="1288">
        <v>2023</v>
      </c>
      <c r="D141" s="1288">
        <v>2024</v>
      </c>
      <c r="E141" s="1288">
        <v>2025</v>
      </c>
      <c r="F141" s="1288">
        <v>2026</v>
      </c>
      <c r="G141" s="1281"/>
    </row>
    <row r="142" spans="2:7" ht="16.5" thickBot="1">
      <c r="B142" s="1289"/>
      <c r="C142" s="1291" t="s">
        <v>22</v>
      </c>
      <c r="D142" s="1291" t="s">
        <v>23</v>
      </c>
      <c r="E142" s="1291" t="s">
        <v>23</v>
      </c>
      <c r="F142" s="1291" t="s">
        <v>23</v>
      </c>
    </row>
    <row r="143" spans="2:7" ht="16.5" thickBot="1">
      <c r="B143" s="1286" t="s">
        <v>33</v>
      </c>
      <c r="C143" s="1312">
        <v>1</v>
      </c>
      <c r="D143" s="1295">
        <v>1</v>
      </c>
      <c r="E143" s="1322">
        <v>0</v>
      </c>
      <c r="F143" s="1322">
        <v>0</v>
      </c>
    </row>
    <row r="144" spans="2:7" ht="16.5" thickBot="1">
      <c r="B144" s="1286" t="s">
        <v>602</v>
      </c>
      <c r="C144" s="1317">
        <f t="shared" ref="C144:F144" si="10">C151+C154+C163+C160+C166+C169+C172+C177</f>
        <v>18300</v>
      </c>
      <c r="D144" s="1317">
        <f t="shared" si="10"/>
        <v>2100</v>
      </c>
      <c r="E144" s="1317">
        <f t="shared" si="10"/>
        <v>0</v>
      </c>
      <c r="F144" s="1317">
        <f t="shared" si="10"/>
        <v>0</v>
      </c>
    </row>
    <row r="145" spans="2:6" ht="32.25" thickBot="1">
      <c r="B145" s="1286" t="s">
        <v>603</v>
      </c>
      <c r="C145" s="1317">
        <f>C144/C143</f>
        <v>18300</v>
      </c>
      <c r="D145" s="1317">
        <f>D144/D143</f>
        <v>2100</v>
      </c>
      <c r="E145" s="1317" t="e">
        <f>E144/E143</f>
        <v>#DIV/0!</v>
      </c>
      <c r="F145" s="1317" t="e">
        <f>F144/F143</f>
        <v>#DIV/0!</v>
      </c>
    </row>
    <row r="146" spans="2:6" ht="16.5" thickBot="1">
      <c r="B146" s="1286" t="s">
        <v>604</v>
      </c>
      <c r="C146" s="1289"/>
      <c r="D146" s="1290"/>
      <c r="E146" s="1290"/>
      <c r="F146" s="1290"/>
    </row>
    <row r="147" spans="2:6" ht="16.5" thickBot="1">
      <c r="B147" s="1286"/>
      <c r="C147" s="1289"/>
      <c r="D147" s="1290"/>
      <c r="E147" s="1290"/>
      <c r="F147" s="1290"/>
    </row>
    <row r="148" spans="2:6" ht="32.25" thickBot="1">
      <c r="B148" s="1286" t="s">
        <v>605</v>
      </c>
      <c r="C148" s="1289"/>
      <c r="D148" s="1290"/>
      <c r="E148" s="1290"/>
      <c r="F148" s="1290"/>
    </row>
    <row r="149" spans="2:6" ht="12.75" customHeight="1" thickBot="1">
      <c r="B149" s="1286" t="s">
        <v>47</v>
      </c>
      <c r="C149" s="1289"/>
      <c r="D149" s="1290"/>
      <c r="E149" s="1290"/>
      <c r="F149" s="1290"/>
    </row>
    <row r="150" spans="2:6" ht="16.5" thickBot="1">
      <c r="B150" s="3450" t="s">
        <v>1380</v>
      </c>
      <c r="C150" s="3451"/>
      <c r="D150" s="3451"/>
      <c r="E150" s="3451"/>
      <c r="F150" s="3452"/>
    </row>
    <row r="151" spans="2:6" ht="25.5" customHeight="1" thickBot="1">
      <c r="B151" s="1292" t="s">
        <v>607</v>
      </c>
      <c r="C151" s="1293">
        <f>C152+C153</f>
        <v>0</v>
      </c>
      <c r="D151" s="1293">
        <f t="shared" ref="D151:F151" si="11">D152+D153</f>
        <v>0</v>
      </c>
      <c r="E151" s="1293">
        <f t="shared" si="11"/>
        <v>0</v>
      </c>
      <c r="F151" s="1293">
        <f t="shared" si="11"/>
        <v>0</v>
      </c>
    </row>
    <row r="152" spans="2:6" ht="16.5" thickBot="1">
      <c r="B152" s="1292" t="s">
        <v>608</v>
      </c>
      <c r="C152" s="1322"/>
      <c r="D152" s="1295"/>
      <c r="E152" s="1295"/>
      <c r="F152" s="1295"/>
    </row>
    <row r="153" spans="2:6" ht="28.5" customHeight="1" thickBot="1">
      <c r="B153" s="1292" t="s">
        <v>609</v>
      </c>
      <c r="C153" s="1295"/>
      <c r="D153" s="1295"/>
      <c r="E153" s="1295"/>
      <c r="F153" s="1295"/>
    </row>
    <row r="154" spans="2:6" ht="32.25" thickBot="1">
      <c r="B154" s="1292" t="s">
        <v>726</v>
      </c>
      <c r="C154" s="1293">
        <f t="shared" ref="C154:F154" si="12">C155+C156</f>
        <v>0</v>
      </c>
      <c r="D154" s="1293">
        <f t="shared" si="12"/>
        <v>0</v>
      </c>
      <c r="E154" s="1293">
        <f t="shared" si="12"/>
        <v>0</v>
      </c>
      <c r="F154" s="1293">
        <f t="shared" si="12"/>
        <v>0</v>
      </c>
    </row>
    <row r="155" spans="2:6" ht="16.5" thickBot="1">
      <c r="B155" s="1292" t="s">
        <v>608</v>
      </c>
      <c r="C155" s="1295"/>
      <c r="D155" s="1295"/>
      <c r="E155" s="1295"/>
      <c r="F155" s="1295"/>
    </row>
    <row r="156" spans="2:6" ht="19.5" customHeight="1" thickBot="1">
      <c r="B156" s="1292" t="s">
        <v>609</v>
      </c>
      <c r="C156" s="1295"/>
      <c r="D156" s="1295"/>
      <c r="E156" s="1295"/>
      <c r="F156" s="1295"/>
    </row>
    <row r="157" spans="2:6" ht="32.25" thickBot="1">
      <c r="B157" s="1292" t="s">
        <v>611</v>
      </c>
      <c r="C157" s="1293">
        <f>C158+C159</f>
        <v>0</v>
      </c>
      <c r="D157" s="1293">
        <f t="shared" ref="D157:F157" si="13">D158+D159</f>
        <v>0</v>
      </c>
      <c r="E157" s="1293">
        <f t="shared" si="13"/>
        <v>0</v>
      </c>
      <c r="F157" s="1293">
        <f t="shared" si="13"/>
        <v>0</v>
      </c>
    </row>
    <row r="158" spans="2:6" ht="16.5" thickBot="1">
      <c r="B158" s="1292" t="s">
        <v>608</v>
      </c>
      <c r="C158" s="1295"/>
      <c r="D158" s="1295"/>
      <c r="E158" s="1295"/>
      <c r="F158" s="1295"/>
    </row>
    <row r="159" spans="2:6" ht="16.5" thickBot="1">
      <c r="B159" s="1292" t="s">
        <v>609</v>
      </c>
      <c r="C159" s="1295"/>
      <c r="D159" s="1295"/>
      <c r="E159" s="1295"/>
      <c r="F159" s="1295"/>
    </row>
    <row r="160" spans="2:6" ht="16.5" thickBot="1">
      <c r="B160" s="1292" t="s">
        <v>612</v>
      </c>
      <c r="C160" s="1293">
        <f>C161+C162</f>
        <v>0</v>
      </c>
      <c r="D160" s="1293">
        <f t="shared" ref="D160:F160" si="14">D161+D162</f>
        <v>0</v>
      </c>
      <c r="E160" s="1293">
        <f t="shared" si="14"/>
        <v>0</v>
      </c>
      <c r="F160" s="1293">
        <f t="shared" si="14"/>
        <v>0</v>
      </c>
    </row>
    <row r="161" spans="2:6" ht="16.5" thickBot="1">
      <c r="B161" s="1292" t="s">
        <v>608</v>
      </c>
      <c r="C161" s="1295"/>
      <c r="D161" s="1295"/>
      <c r="E161" s="1295"/>
      <c r="F161" s="1295"/>
    </row>
    <row r="162" spans="2:6" ht="16.5" thickBot="1">
      <c r="B162" s="1292" t="s">
        <v>609</v>
      </c>
      <c r="C162" s="1295"/>
      <c r="D162" s="1295"/>
      <c r="E162" s="1295"/>
      <c r="F162" s="1295"/>
    </row>
    <row r="163" spans="2:6" ht="32.25" thickBot="1">
      <c r="B163" s="1292" t="s">
        <v>613</v>
      </c>
      <c r="C163" s="1293">
        <f>C164+C165</f>
        <v>0</v>
      </c>
      <c r="D163" s="1293">
        <f t="shared" ref="D163:F163" si="15">D164+D165</f>
        <v>0</v>
      </c>
      <c r="E163" s="1293">
        <f t="shared" si="15"/>
        <v>0</v>
      </c>
      <c r="F163" s="1293">
        <f t="shared" si="15"/>
        <v>0</v>
      </c>
    </row>
    <row r="164" spans="2:6" ht="16.5" thickBot="1">
      <c r="B164" s="1292" t="s">
        <v>608</v>
      </c>
      <c r="C164" s="1295"/>
      <c r="D164" s="1295"/>
      <c r="E164" s="1295"/>
      <c r="F164" s="1295"/>
    </row>
    <row r="165" spans="2:6" ht="16.5" thickBot="1">
      <c r="B165" s="1292" t="s">
        <v>609</v>
      </c>
      <c r="C165" s="1295"/>
      <c r="D165" s="1295"/>
      <c r="E165" s="1295"/>
      <c r="F165" s="1295"/>
    </row>
    <row r="166" spans="2:6" ht="16.5" thickBot="1">
      <c r="B166" s="1292" t="s">
        <v>614</v>
      </c>
      <c r="C166" s="1293">
        <f>C167+C168</f>
        <v>0</v>
      </c>
      <c r="D166" s="1293">
        <f t="shared" ref="D166:F166" si="16">D167+D168</f>
        <v>0</v>
      </c>
      <c r="E166" s="1293">
        <f t="shared" si="16"/>
        <v>0</v>
      </c>
      <c r="F166" s="1293">
        <f t="shared" si="16"/>
        <v>0</v>
      </c>
    </row>
    <row r="167" spans="2:6" ht="16.5" thickBot="1">
      <c r="B167" s="1292" t="s">
        <v>608</v>
      </c>
      <c r="C167" s="1295"/>
      <c r="D167" s="1295"/>
      <c r="E167" s="1295"/>
      <c r="F167" s="1295"/>
    </row>
    <row r="168" spans="2:6" ht="29.25" customHeight="1" thickBot="1">
      <c r="B168" s="1292" t="s">
        <v>609</v>
      </c>
      <c r="C168" s="1295"/>
      <c r="D168" s="1295"/>
      <c r="E168" s="1295"/>
      <c r="F168" s="1295"/>
    </row>
    <row r="169" spans="2:6" ht="53.25" customHeight="1" thickBot="1">
      <c r="B169" s="1292" t="s">
        <v>615</v>
      </c>
      <c r="C169" s="1293">
        <f>C170+C171</f>
        <v>0</v>
      </c>
      <c r="D169" s="1293">
        <f t="shared" ref="D169:F169" si="17">D170+D171</f>
        <v>0</v>
      </c>
      <c r="E169" s="1293">
        <f t="shared" si="17"/>
        <v>0</v>
      </c>
      <c r="F169" s="1293">
        <f t="shared" si="17"/>
        <v>0</v>
      </c>
    </row>
    <row r="170" spans="2:6" ht="16.5" thickBot="1">
      <c r="B170" s="1292" t="s">
        <v>608</v>
      </c>
      <c r="C170" s="1295"/>
      <c r="D170" s="1295"/>
      <c r="E170" s="1295"/>
      <c r="F170" s="1295"/>
    </row>
    <row r="171" spans="2:6" ht="16.5" thickBot="1">
      <c r="B171" s="1292" t="s">
        <v>609</v>
      </c>
      <c r="C171" s="1295"/>
      <c r="D171" s="1295"/>
      <c r="E171" s="1295"/>
      <c r="F171" s="1295"/>
    </row>
    <row r="172" spans="2:6" ht="32.25" thickBot="1">
      <c r="B172" s="1292" t="s">
        <v>637</v>
      </c>
      <c r="C172" s="1293">
        <f>C173+C174+C175+C176</f>
        <v>0</v>
      </c>
      <c r="D172" s="1293">
        <f t="shared" ref="D172:F172" si="18">D173+D174+D175+D176</f>
        <v>0</v>
      </c>
      <c r="E172" s="1293">
        <f t="shared" si="18"/>
        <v>0</v>
      </c>
      <c r="F172" s="1293">
        <f t="shared" si="18"/>
        <v>0</v>
      </c>
    </row>
    <row r="173" spans="2:6" ht="16.5" thickBot="1">
      <c r="B173" s="1292" t="s">
        <v>608</v>
      </c>
      <c r="C173" s="1295"/>
      <c r="D173" s="1295"/>
      <c r="E173" s="1295"/>
      <c r="F173" s="1295"/>
    </row>
    <row r="174" spans="2:6" ht="16.5" thickBot="1">
      <c r="B174" s="1292" t="s">
        <v>673</v>
      </c>
      <c r="C174" s="1295"/>
      <c r="D174" s="1295"/>
      <c r="E174" s="1295"/>
      <c r="F174" s="1295"/>
    </row>
    <row r="175" spans="2:6" ht="16.5" thickBot="1">
      <c r="B175" s="1292" t="s">
        <v>631</v>
      </c>
      <c r="C175" s="1295"/>
      <c r="D175" s="1322"/>
      <c r="E175" s="1322"/>
      <c r="F175" s="1322"/>
    </row>
    <row r="176" spans="2:6" ht="16.5" thickBot="1">
      <c r="B176" s="1292" t="s">
        <v>632</v>
      </c>
      <c r="C176" s="1295"/>
      <c r="D176" s="1322"/>
      <c r="E176" s="1322"/>
      <c r="F176" s="1322"/>
    </row>
    <row r="177" spans="2:6" ht="16.5" thickBot="1">
      <c r="B177" s="1292" t="s">
        <v>638</v>
      </c>
      <c r="C177" s="1293">
        <f>C178+C179+C180+C181</f>
        <v>18300</v>
      </c>
      <c r="D177" s="1293">
        <f t="shared" ref="D177:F177" si="19">D178+D179+D180+D181</f>
        <v>2100</v>
      </c>
      <c r="E177" s="1293">
        <f>E178+E179+E180+E181</f>
        <v>0</v>
      </c>
      <c r="F177" s="1293">
        <f t="shared" si="19"/>
        <v>0</v>
      </c>
    </row>
    <row r="178" spans="2:6" ht="16.5" thickBot="1">
      <c r="B178" s="1292" t="s">
        <v>608</v>
      </c>
      <c r="C178" s="1295"/>
      <c r="D178" s="1295"/>
      <c r="E178" s="1295"/>
      <c r="F178" s="1295"/>
    </row>
    <row r="179" spans="2:6" ht="16.5" thickBot="1">
      <c r="B179" s="1292" t="s">
        <v>673</v>
      </c>
      <c r="C179" s="1295">
        <v>8000</v>
      </c>
      <c r="D179" s="1295">
        <v>2000</v>
      </c>
      <c r="E179" s="1295"/>
      <c r="F179" s="1295"/>
    </row>
    <row r="180" spans="2:6" ht="16.5" thickBot="1">
      <c r="B180" s="1292" t="s">
        <v>631</v>
      </c>
      <c r="C180" s="1295">
        <v>10000</v>
      </c>
      <c r="D180" s="1295"/>
      <c r="E180" s="1295"/>
      <c r="F180" s="1295"/>
    </row>
    <row r="181" spans="2:6" ht="16.5" thickBot="1">
      <c r="B181" s="1292" t="s">
        <v>632</v>
      </c>
      <c r="C181" s="1295">
        <v>300</v>
      </c>
      <c r="D181" s="1295">
        <v>100</v>
      </c>
      <c r="E181" s="1295"/>
      <c r="F181" s="1295"/>
    </row>
    <row r="182" spans="2:6" ht="16.5" thickBot="1">
      <c r="B182" s="1324" t="s">
        <v>674</v>
      </c>
      <c r="C182" s="1293">
        <f>C151+C154+C157+C160+C163+C166+C169+C172+C177</f>
        <v>18300</v>
      </c>
      <c r="D182" s="1293">
        <f t="shared" ref="D182:F182" si="20">D151+D154+D157+D160+D163+D166+D169+D172+D177</f>
        <v>2100</v>
      </c>
      <c r="E182" s="1293">
        <f t="shared" si="20"/>
        <v>0</v>
      </c>
      <c r="F182" s="1293">
        <f t="shared" si="20"/>
        <v>0</v>
      </c>
    </row>
    <row r="183" spans="2:6" ht="16.5" thickBot="1">
      <c r="B183" s="1325" t="s">
        <v>617</v>
      </c>
      <c r="C183" s="1326">
        <f>C182-C144</f>
        <v>0</v>
      </c>
      <c r="D183" s="1326">
        <f>D182-D144</f>
        <v>0</v>
      </c>
      <c r="E183" s="1326">
        <f t="shared" ref="E183:F183" si="21">E182-E144</f>
        <v>0</v>
      </c>
      <c r="F183" s="1327">
        <f t="shared" si="21"/>
        <v>0</v>
      </c>
    </row>
    <row r="184" spans="2:6" ht="36" customHeight="1" thickBot="1">
      <c r="B184" s="1284" t="s">
        <v>655</v>
      </c>
      <c r="C184" s="3441" t="s">
        <v>1381</v>
      </c>
      <c r="D184" s="3442"/>
      <c r="E184" s="3443"/>
      <c r="F184" s="1328" t="s">
        <v>1382</v>
      </c>
    </row>
    <row r="185" spans="2:6" ht="42" customHeight="1" thickBot="1">
      <c r="B185" s="1286" t="s">
        <v>599</v>
      </c>
      <c r="C185" s="3444" t="s">
        <v>1383</v>
      </c>
      <c r="D185" s="3445"/>
      <c r="E185" s="3445"/>
      <c r="F185" s="3446"/>
    </row>
    <row r="186" spans="2:6" ht="16.5" thickBot="1">
      <c r="B186" s="1286" t="s">
        <v>21</v>
      </c>
      <c r="C186" s="3447" t="s">
        <v>1373</v>
      </c>
      <c r="D186" s="3448"/>
      <c r="E186" s="3448"/>
      <c r="F186" s="3449"/>
    </row>
    <row r="187" spans="2:6" ht="15.75">
      <c r="B187" s="1287"/>
      <c r="C187" s="1288">
        <v>2023</v>
      </c>
      <c r="D187" s="1288">
        <v>2024</v>
      </c>
      <c r="E187" s="1288">
        <v>2025</v>
      </c>
      <c r="F187" s="1288">
        <v>2026</v>
      </c>
    </row>
    <row r="188" spans="2:6" ht="16.5" thickBot="1">
      <c r="B188" s="1289"/>
      <c r="C188" s="1291" t="s">
        <v>22</v>
      </c>
      <c r="D188" s="1291" t="s">
        <v>23</v>
      </c>
      <c r="E188" s="1291" t="s">
        <v>23</v>
      </c>
      <c r="F188" s="1291" t="s">
        <v>23</v>
      </c>
    </row>
    <row r="189" spans="2:6" ht="16.5" thickBot="1">
      <c r="B189" s="1286" t="s">
        <v>33</v>
      </c>
      <c r="C189" s="1312">
        <v>1</v>
      </c>
      <c r="D189" s="1295">
        <v>1</v>
      </c>
      <c r="E189" s="1322">
        <v>0</v>
      </c>
      <c r="F189" s="1322">
        <v>0</v>
      </c>
    </row>
    <row r="190" spans="2:6" ht="16.5" thickBot="1">
      <c r="B190" s="1286" t="s">
        <v>602</v>
      </c>
      <c r="C190" s="1313">
        <f>C229</f>
        <v>49580</v>
      </c>
      <c r="D190" s="1313">
        <f>D229</f>
        <v>7340</v>
      </c>
      <c r="E190" s="1313">
        <f t="shared" ref="E190:F190" si="22">E229</f>
        <v>0</v>
      </c>
      <c r="F190" s="1313">
        <f t="shared" si="22"/>
        <v>0</v>
      </c>
    </row>
    <row r="191" spans="2:6" ht="32.25" thickBot="1">
      <c r="B191" s="1286" t="s">
        <v>603</v>
      </c>
      <c r="C191" s="1317">
        <f>C190/C189</f>
        <v>49580</v>
      </c>
      <c r="D191" s="1317">
        <f>D190/D189</f>
        <v>7340</v>
      </c>
      <c r="E191" s="1317" t="e">
        <f>E190/E189</f>
        <v>#DIV/0!</v>
      </c>
      <c r="F191" s="1317" t="e">
        <f>F190/F189</f>
        <v>#DIV/0!</v>
      </c>
    </row>
    <row r="192" spans="2:6" ht="16.5" thickBot="1">
      <c r="B192" s="1286" t="s">
        <v>604</v>
      </c>
      <c r="C192" s="1289"/>
      <c r="D192" s="1290"/>
      <c r="E192" s="1290"/>
      <c r="F192" s="1290"/>
    </row>
    <row r="193" spans="2:6" ht="32.25" thickBot="1">
      <c r="B193" s="1286" t="s">
        <v>605</v>
      </c>
      <c r="C193" s="1289"/>
      <c r="D193" s="1290"/>
      <c r="E193" s="1290"/>
      <c r="F193" s="1290"/>
    </row>
    <row r="194" spans="2:6" ht="32.25" thickBot="1">
      <c r="B194" s="1286" t="s">
        <v>47</v>
      </c>
      <c r="C194" s="1289"/>
      <c r="D194" s="1290"/>
      <c r="E194" s="1290"/>
      <c r="F194" s="1290"/>
    </row>
    <row r="195" spans="2:6" ht="16.5" thickBot="1">
      <c r="B195" s="3450" t="s">
        <v>1384</v>
      </c>
      <c r="C195" s="3451"/>
      <c r="D195" s="3451"/>
      <c r="E195" s="3451"/>
      <c r="F195" s="3452"/>
    </row>
    <row r="196" spans="2:6" ht="15.75">
      <c r="B196" s="1287"/>
      <c r="C196" s="1288">
        <v>2022</v>
      </c>
      <c r="D196" s="1288">
        <v>2023</v>
      </c>
      <c r="E196" s="1288">
        <v>2024</v>
      </c>
      <c r="F196" s="1288">
        <v>2025</v>
      </c>
    </row>
    <row r="197" spans="2:6" ht="16.5" thickBot="1">
      <c r="B197" s="1289"/>
      <c r="C197" s="1291" t="s">
        <v>22</v>
      </c>
      <c r="D197" s="1291" t="s">
        <v>23</v>
      </c>
      <c r="E197" s="1291" t="s">
        <v>23</v>
      </c>
      <c r="F197" s="1291" t="s">
        <v>23</v>
      </c>
    </row>
    <row r="198" spans="2:6" ht="16.5" thickBot="1">
      <c r="B198" s="1292" t="s">
        <v>607</v>
      </c>
      <c r="C198" s="1293">
        <f>C199+C200</f>
        <v>0</v>
      </c>
      <c r="D198" s="1293">
        <f>D199+D200</f>
        <v>0</v>
      </c>
      <c r="E198" s="1293">
        <f>E199+E200</f>
        <v>0</v>
      </c>
      <c r="F198" s="1293">
        <f>F199+F200</f>
        <v>0</v>
      </c>
    </row>
    <row r="199" spans="2:6" ht="16.5" thickBot="1">
      <c r="B199" s="1292" t="s">
        <v>608</v>
      </c>
      <c r="C199" s="1322"/>
      <c r="D199" s="1295"/>
      <c r="E199" s="1295"/>
      <c r="F199" s="1295"/>
    </row>
    <row r="200" spans="2:6" ht="16.5" thickBot="1">
      <c r="B200" s="1292" t="s">
        <v>609</v>
      </c>
      <c r="C200" s="1295"/>
      <c r="D200" s="1295"/>
      <c r="E200" s="1295"/>
      <c r="F200" s="1295"/>
    </row>
    <row r="201" spans="2:6" ht="32.25" thickBot="1">
      <c r="B201" s="1292" t="s">
        <v>726</v>
      </c>
      <c r="C201" s="1293">
        <f>C202+C203</f>
        <v>0</v>
      </c>
      <c r="D201" s="1293">
        <f>D202+D203</f>
        <v>0</v>
      </c>
      <c r="E201" s="1293">
        <f>E202+E203</f>
        <v>0</v>
      </c>
      <c r="F201" s="1293">
        <f>F202+F203</f>
        <v>0</v>
      </c>
    </row>
    <row r="202" spans="2:6" ht="16.5" thickBot="1">
      <c r="B202" s="1292" t="s">
        <v>608</v>
      </c>
      <c r="C202" s="1322"/>
      <c r="D202" s="1295"/>
      <c r="E202" s="1295"/>
      <c r="F202" s="1295"/>
    </row>
    <row r="203" spans="2:6" ht="16.5" thickBot="1">
      <c r="B203" s="1292" t="s">
        <v>609</v>
      </c>
      <c r="C203" s="1295"/>
      <c r="D203" s="1295"/>
      <c r="E203" s="1295"/>
      <c r="F203" s="1295"/>
    </row>
    <row r="204" spans="2:6" ht="32.25" thickBot="1">
      <c r="B204" s="1292" t="s">
        <v>611</v>
      </c>
      <c r="C204" s="1293">
        <f>C205+C206</f>
        <v>0</v>
      </c>
      <c r="D204" s="1293">
        <f>D205+D206</f>
        <v>0</v>
      </c>
      <c r="E204" s="1293">
        <f>E205+E206</f>
        <v>0</v>
      </c>
      <c r="F204" s="1293">
        <f>F205+F206</f>
        <v>0</v>
      </c>
    </row>
    <row r="205" spans="2:6" ht="16.5" thickBot="1">
      <c r="B205" s="1292" t="s">
        <v>608</v>
      </c>
      <c r="C205" s="1322"/>
      <c r="D205" s="1295"/>
      <c r="E205" s="1295"/>
      <c r="F205" s="1295"/>
    </row>
    <row r="206" spans="2:6" ht="16.5" thickBot="1">
      <c r="B206" s="1292" t="s">
        <v>609</v>
      </c>
      <c r="C206" s="1295"/>
      <c r="D206" s="1295"/>
      <c r="E206" s="1295"/>
      <c r="F206" s="1295"/>
    </row>
    <row r="207" spans="2:6" ht="16.5" thickBot="1">
      <c r="B207" s="1292" t="s">
        <v>612</v>
      </c>
      <c r="C207" s="1293">
        <f>C208+C209</f>
        <v>0</v>
      </c>
      <c r="D207" s="1293">
        <f>D208+D209</f>
        <v>0</v>
      </c>
      <c r="E207" s="1293">
        <f>E208+E209</f>
        <v>0</v>
      </c>
      <c r="F207" s="1293">
        <f>F208+F209</f>
        <v>0</v>
      </c>
    </row>
    <row r="208" spans="2:6" ht="16.5" thickBot="1">
      <c r="B208" s="1292" t="s">
        <v>608</v>
      </c>
      <c r="C208" s="1322"/>
      <c r="D208" s="1295"/>
      <c r="E208" s="1295"/>
      <c r="F208" s="1295"/>
    </row>
    <row r="209" spans="2:6" ht="16.5" thickBot="1">
      <c r="B209" s="1292" t="s">
        <v>609</v>
      </c>
      <c r="C209" s="1295"/>
      <c r="D209" s="1295"/>
      <c r="E209" s="1295"/>
      <c r="F209" s="1295"/>
    </row>
    <row r="210" spans="2:6" ht="32.25" thickBot="1">
      <c r="B210" s="1292" t="s">
        <v>613</v>
      </c>
      <c r="C210" s="1293">
        <f>C211+C212</f>
        <v>0</v>
      </c>
      <c r="D210" s="1293">
        <f>D211+D212</f>
        <v>0</v>
      </c>
      <c r="E210" s="1293">
        <f>E211+E212</f>
        <v>0</v>
      </c>
      <c r="F210" s="1293">
        <f>F211+F212</f>
        <v>0</v>
      </c>
    </row>
    <row r="211" spans="2:6" ht="16.5" thickBot="1">
      <c r="B211" s="1292" t="s">
        <v>608</v>
      </c>
      <c r="C211" s="1322"/>
      <c r="D211" s="1295"/>
      <c r="E211" s="1295"/>
      <c r="F211" s="1295"/>
    </row>
    <row r="212" spans="2:6" ht="16.5" thickBot="1">
      <c r="B212" s="1292" t="s">
        <v>609</v>
      </c>
      <c r="C212" s="1295"/>
      <c r="D212" s="1295"/>
      <c r="E212" s="1295"/>
      <c r="F212" s="1295"/>
    </row>
    <row r="213" spans="2:6" ht="16.5" thickBot="1">
      <c r="B213" s="1292" t="s">
        <v>614</v>
      </c>
      <c r="C213" s="1293">
        <f>C214+C215</f>
        <v>0</v>
      </c>
      <c r="D213" s="1293">
        <f>D214+D215</f>
        <v>0</v>
      </c>
      <c r="E213" s="1293">
        <f>E214+E215</f>
        <v>0</v>
      </c>
      <c r="F213" s="1293">
        <f>F214+F215</f>
        <v>0</v>
      </c>
    </row>
    <row r="214" spans="2:6" ht="16.5" thickBot="1">
      <c r="B214" s="1292" t="s">
        <v>608</v>
      </c>
      <c r="C214" s="1322"/>
      <c r="D214" s="1295"/>
      <c r="E214" s="1295"/>
      <c r="F214" s="1295"/>
    </row>
    <row r="215" spans="2:6" ht="33.75" customHeight="1" thickBot="1">
      <c r="B215" s="1292" t="s">
        <v>609</v>
      </c>
      <c r="C215" s="1295"/>
      <c r="D215" s="1295"/>
      <c r="E215" s="1295"/>
      <c r="F215" s="1295"/>
    </row>
    <row r="216" spans="2:6" ht="54" customHeight="1" thickBot="1">
      <c r="B216" s="1292" t="s">
        <v>615</v>
      </c>
      <c r="C216" s="1293">
        <f>C217+C218</f>
        <v>0</v>
      </c>
      <c r="D216" s="1293">
        <f>D217+D218</f>
        <v>0</v>
      </c>
      <c r="E216" s="1293">
        <f>E217+E218</f>
        <v>0</v>
      </c>
      <c r="F216" s="1293">
        <f>F217+F218</f>
        <v>0</v>
      </c>
    </row>
    <row r="217" spans="2:6" ht="16.5" thickBot="1">
      <c r="B217" s="1292" t="s">
        <v>608</v>
      </c>
      <c r="C217" s="1322"/>
      <c r="D217" s="1295"/>
      <c r="E217" s="1295"/>
      <c r="F217" s="1295"/>
    </row>
    <row r="218" spans="2:6" ht="16.5" thickBot="1">
      <c r="B218" s="1292" t="s">
        <v>609</v>
      </c>
      <c r="C218" s="1295"/>
      <c r="D218" s="1295"/>
      <c r="E218" s="1295"/>
      <c r="F218" s="1295"/>
    </row>
    <row r="219" spans="2:6" ht="32.25" thickBot="1">
      <c r="B219" s="1292" t="s">
        <v>637</v>
      </c>
      <c r="C219" s="1293">
        <f>C220+C221+C222+C223</f>
        <v>0</v>
      </c>
      <c r="D219" s="1294">
        <f t="shared" ref="D219:F219" si="23">D220+D221+D222+D223</f>
        <v>0</v>
      </c>
      <c r="E219" s="1294">
        <f t="shared" si="23"/>
        <v>0</v>
      </c>
      <c r="F219" s="1294">
        <f t="shared" si="23"/>
        <v>0</v>
      </c>
    </row>
    <row r="220" spans="2:6" ht="16.5" thickBot="1">
      <c r="B220" s="1292" t="s">
        <v>608</v>
      </c>
      <c r="C220" s="1295"/>
      <c r="D220" s="1296"/>
      <c r="E220" s="1296"/>
      <c r="F220" s="1296"/>
    </row>
    <row r="221" spans="2:6" ht="16.5" thickBot="1">
      <c r="B221" s="1292" t="s">
        <v>673</v>
      </c>
      <c r="C221" s="1295"/>
      <c r="D221" s="1295"/>
      <c r="E221" s="1295"/>
      <c r="F221" s="1295"/>
    </row>
    <row r="222" spans="2:6" ht="16.5" thickBot="1">
      <c r="B222" s="1292" t="s">
        <v>631</v>
      </c>
      <c r="C222" s="1295"/>
      <c r="D222" s="1295"/>
      <c r="E222" s="1295"/>
      <c r="F222" s="1295"/>
    </row>
    <row r="223" spans="2:6" ht="16.5" thickBot="1">
      <c r="B223" s="1292" t="s">
        <v>632</v>
      </c>
      <c r="C223" s="1295"/>
      <c r="D223" s="1295"/>
      <c r="E223" s="1295"/>
      <c r="F223" s="1295"/>
    </row>
    <row r="224" spans="2:6" ht="16.5" thickBot="1">
      <c r="B224" s="1292" t="s">
        <v>638</v>
      </c>
      <c r="C224" s="1293">
        <f>C225+C226+C227+C228</f>
        <v>49580</v>
      </c>
      <c r="D224" s="1293">
        <f t="shared" ref="D224:F224" si="24">D225+D226+D227+D228</f>
        <v>7340</v>
      </c>
      <c r="E224" s="1293">
        <f t="shared" si="24"/>
        <v>0</v>
      </c>
      <c r="F224" s="1293">
        <f t="shared" si="24"/>
        <v>0</v>
      </c>
    </row>
    <row r="225" spans="2:6" ht="16.5" thickBot="1">
      <c r="B225" s="1292" t="s">
        <v>608</v>
      </c>
      <c r="C225" s="1295"/>
      <c r="D225" s="1295"/>
      <c r="E225" s="1295"/>
      <c r="F225" s="1295"/>
    </row>
    <row r="226" spans="2:6" ht="16.5" thickBot="1">
      <c r="B226" s="1292" t="s">
        <v>673</v>
      </c>
      <c r="C226" s="1295">
        <v>27000</v>
      </c>
      <c r="D226" s="1295">
        <v>4000</v>
      </c>
      <c r="E226" s="1295"/>
      <c r="F226" s="1295"/>
    </row>
    <row r="227" spans="2:6" ht="16.5" thickBot="1">
      <c r="B227" s="1292" t="s">
        <v>631</v>
      </c>
      <c r="C227" s="1295">
        <v>22000</v>
      </c>
      <c r="D227" s="1295">
        <v>2990</v>
      </c>
      <c r="E227" s="1295"/>
      <c r="F227" s="1295"/>
    </row>
    <row r="228" spans="2:6" ht="16.5" thickBot="1">
      <c r="B228" s="1292" t="s">
        <v>632</v>
      </c>
      <c r="C228" s="1295">
        <v>580</v>
      </c>
      <c r="D228" s="1295">
        <v>350</v>
      </c>
      <c r="E228" s="1295"/>
      <c r="F228" s="1295"/>
    </row>
    <row r="229" spans="2:6" ht="16.5" thickBot="1">
      <c r="B229" s="1324" t="s">
        <v>674</v>
      </c>
      <c r="C229" s="1293">
        <f>C224+C219+C216+C213+C210+C207+C204+C201+C198</f>
        <v>49580</v>
      </c>
      <c r="D229" s="1293">
        <f t="shared" ref="D229:F229" si="25">D198+D201+D204+D207+D210+D213+D216+D219+D224</f>
        <v>7340</v>
      </c>
      <c r="E229" s="1293">
        <f t="shared" si="25"/>
        <v>0</v>
      </c>
      <c r="F229" s="1293">
        <f t="shared" si="25"/>
        <v>0</v>
      </c>
    </row>
    <row r="230" spans="2:6" ht="16.5" thickBot="1">
      <c r="B230" s="1329" t="s">
        <v>617</v>
      </c>
      <c r="C230" s="1307">
        <f>IF(C1543-C1544=0,0,"Error")</f>
        <v>0</v>
      </c>
      <c r="D230" s="1307">
        <f t="shared" ref="D230:F230" si="26">IF(D1543-D1544=0,0,"Error")</f>
        <v>0</v>
      </c>
      <c r="E230" s="1307">
        <f t="shared" si="26"/>
        <v>0</v>
      </c>
      <c r="F230" s="1330">
        <f t="shared" si="26"/>
        <v>0</v>
      </c>
    </row>
    <row r="231" spans="2:6" ht="42" customHeight="1" thickBot="1">
      <c r="B231" s="1331" t="s">
        <v>663</v>
      </c>
      <c r="C231" s="3453" t="s">
        <v>1385</v>
      </c>
      <c r="D231" s="3454"/>
      <c r="E231" s="3454"/>
      <c r="F231" s="1332" t="s">
        <v>1386</v>
      </c>
    </row>
    <row r="232" spans="2:6" ht="51" customHeight="1" thickBot="1">
      <c r="B232" s="1286" t="s">
        <v>599</v>
      </c>
      <c r="C232" s="3455" t="s">
        <v>1387</v>
      </c>
      <c r="D232" s="3456"/>
      <c r="E232" s="3456"/>
      <c r="F232" s="3457"/>
    </row>
    <row r="233" spans="2:6" ht="16.5" thickBot="1">
      <c r="B233" s="1286" t="s">
        <v>21</v>
      </c>
      <c r="C233" s="3447" t="s">
        <v>1373</v>
      </c>
      <c r="D233" s="3448"/>
      <c r="E233" s="3448"/>
      <c r="F233" s="3449"/>
    </row>
    <row r="234" spans="2:6" ht="15.75">
      <c r="B234" s="1287"/>
      <c r="C234" s="1288">
        <v>2023</v>
      </c>
      <c r="D234" s="1288">
        <v>2024</v>
      </c>
      <c r="E234" s="1288">
        <v>2025</v>
      </c>
      <c r="F234" s="1288">
        <v>2026</v>
      </c>
    </row>
    <row r="235" spans="2:6" ht="16.5" thickBot="1">
      <c r="B235" s="1289"/>
      <c r="C235" s="1291" t="s">
        <v>22</v>
      </c>
      <c r="D235" s="1291" t="s">
        <v>23</v>
      </c>
      <c r="E235" s="1291" t="s">
        <v>23</v>
      </c>
      <c r="F235" s="1291" t="s">
        <v>23</v>
      </c>
    </row>
    <row r="236" spans="2:6" ht="16.5" thickBot="1">
      <c r="B236" s="1286" t="s">
        <v>33</v>
      </c>
      <c r="C236" s="1317">
        <v>1</v>
      </c>
      <c r="D236" s="1322">
        <v>1</v>
      </c>
      <c r="E236" s="1322">
        <v>0</v>
      </c>
      <c r="F236" s="1322">
        <v>0</v>
      </c>
    </row>
    <row r="237" spans="2:6" ht="16.5" thickBot="1">
      <c r="B237" s="1286" t="s">
        <v>602</v>
      </c>
      <c r="C237" s="1317">
        <f t="shared" ref="C237:F237" si="27">C245+C248+C251+C254+C257+C260+C263+C266+C271</f>
        <v>14400</v>
      </c>
      <c r="D237" s="1317">
        <f t="shared" si="27"/>
        <v>2050</v>
      </c>
      <c r="E237" s="1317">
        <f t="shared" si="27"/>
        <v>0</v>
      </c>
      <c r="F237" s="1317">
        <f t="shared" si="27"/>
        <v>0</v>
      </c>
    </row>
    <row r="238" spans="2:6" ht="23.25" customHeight="1" thickBot="1">
      <c r="B238" s="1286" t="s">
        <v>603</v>
      </c>
      <c r="C238" s="1317">
        <f>C237/C236</f>
        <v>14400</v>
      </c>
      <c r="D238" s="1295">
        <f>D237/D236</f>
        <v>2050</v>
      </c>
      <c r="E238" s="1295">
        <v>0</v>
      </c>
      <c r="F238" s="1295">
        <v>0</v>
      </c>
    </row>
    <row r="239" spans="2:6" ht="16.5" thickBot="1">
      <c r="B239" s="1286" t="s">
        <v>604</v>
      </c>
      <c r="C239" s="1289"/>
      <c r="D239" s="1290"/>
      <c r="E239" s="1290"/>
      <c r="F239" s="1290"/>
    </row>
    <row r="240" spans="2:6" ht="21" customHeight="1" thickBot="1">
      <c r="B240" s="1286" t="s">
        <v>605</v>
      </c>
      <c r="C240" s="1289"/>
      <c r="D240" s="1290"/>
      <c r="E240" s="1290"/>
      <c r="F240" s="1290"/>
    </row>
    <row r="241" spans="2:6" ht="21" customHeight="1" thickBot="1">
      <c r="B241" s="1286" t="s">
        <v>47</v>
      </c>
      <c r="C241" s="1289"/>
      <c r="D241" s="1290"/>
      <c r="E241" s="1290"/>
      <c r="F241" s="1290"/>
    </row>
    <row r="242" spans="2:6" ht="16.5" thickBot="1">
      <c r="B242" s="3450" t="s">
        <v>1388</v>
      </c>
      <c r="C242" s="3451"/>
      <c r="D242" s="3451"/>
      <c r="E242" s="3451"/>
      <c r="F242" s="3452"/>
    </row>
    <row r="243" spans="2:6" ht="15.75">
      <c r="B243" s="1287"/>
      <c r="C243" s="1288">
        <v>2023</v>
      </c>
      <c r="D243" s="1288">
        <v>2024</v>
      </c>
      <c r="E243" s="1288">
        <v>2025</v>
      </c>
      <c r="F243" s="1288">
        <v>2026</v>
      </c>
    </row>
    <row r="244" spans="2:6" ht="16.5" thickBot="1">
      <c r="B244" s="1289"/>
      <c r="C244" s="1291" t="s">
        <v>22</v>
      </c>
      <c r="D244" s="1291" t="s">
        <v>23</v>
      </c>
      <c r="E244" s="1291" t="s">
        <v>23</v>
      </c>
      <c r="F244" s="1291" t="s">
        <v>23</v>
      </c>
    </row>
    <row r="245" spans="2:6" ht="16.5" thickBot="1">
      <c r="B245" s="1292" t="s">
        <v>607</v>
      </c>
      <c r="C245" s="1293">
        <f>C246+C247</f>
        <v>0</v>
      </c>
      <c r="D245" s="1293">
        <f>D246+D247</f>
        <v>0</v>
      </c>
      <c r="E245" s="1293">
        <f>E246+E247</f>
        <v>0</v>
      </c>
      <c r="F245" s="1293">
        <f>F246+F247</f>
        <v>0</v>
      </c>
    </row>
    <row r="246" spans="2:6" ht="16.5" thickBot="1">
      <c r="B246" s="1292" t="s">
        <v>608</v>
      </c>
      <c r="C246" s="1322"/>
      <c r="D246" s="1295"/>
      <c r="E246" s="1295"/>
      <c r="F246" s="1295"/>
    </row>
    <row r="247" spans="2:6" ht="16.5" thickBot="1">
      <c r="B247" s="1292" t="s">
        <v>609</v>
      </c>
      <c r="C247" s="1295"/>
      <c r="D247" s="1295"/>
      <c r="E247" s="1295"/>
      <c r="F247" s="1295"/>
    </row>
    <row r="248" spans="2:6" ht="32.25" thickBot="1">
      <c r="B248" s="1292" t="s">
        <v>726</v>
      </c>
      <c r="C248" s="1293">
        <f>C249+C250</f>
        <v>0</v>
      </c>
      <c r="D248" s="1293">
        <f>D249+D250</f>
        <v>0</v>
      </c>
      <c r="E248" s="1293">
        <f>E249+E250</f>
        <v>0</v>
      </c>
      <c r="F248" s="1293">
        <f>F249+F250</f>
        <v>0</v>
      </c>
    </row>
    <row r="249" spans="2:6" ht="16.5" thickBot="1">
      <c r="B249" s="1292" t="s">
        <v>608</v>
      </c>
      <c r="C249" s="1322"/>
      <c r="D249" s="1295"/>
      <c r="E249" s="1295"/>
      <c r="F249" s="1295"/>
    </row>
    <row r="250" spans="2:6" ht="16.5" thickBot="1">
      <c r="B250" s="1292" t="s">
        <v>609</v>
      </c>
      <c r="C250" s="1295"/>
      <c r="D250" s="1295"/>
      <c r="E250" s="1295"/>
      <c r="F250" s="1295"/>
    </row>
    <row r="251" spans="2:6" ht="32.25" thickBot="1">
      <c r="B251" s="1292" t="s">
        <v>611</v>
      </c>
      <c r="C251" s="1293">
        <f>C252+C253</f>
        <v>0</v>
      </c>
      <c r="D251" s="1293">
        <f>D252+D253</f>
        <v>0</v>
      </c>
      <c r="E251" s="1293">
        <f>E252+E253</f>
        <v>0</v>
      </c>
      <c r="F251" s="1293">
        <f>F252+F253</f>
        <v>0</v>
      </c>
    </row>
    <row r="252" spans="2:6" ht="16.5" thickBot="1">
      <c r="B252" s="1292" t="s">
        <v>608</v>
      </c>
      <c r="C252" s="1322"/>
      <c r="D252" s="1295"/>
      <c r="E252" s="1295"/>
      <c r="F252" s="1295"/>
    </row>
    <row r="253" spans="2:6" ht="16.5" thickBot="1">
      <c r="B253" s="1292" t="s">
        <v>609</v>
      </c>
      <c r="C253" s="1295"/>
      <c r="D253" s="1295"/>
      <c r="E253" s="1295"/>
      <c r="F253" s="1295"/>
    </row>
    <row r="254" spans="2:6" ht="16.5" thickBot="1">
      <c r="B254" s="1292" t="s">
        <v>612</v>
      </c>
      <c r="C254" s="1293">
        <f>C255+C256</f>
        <v>0</v>
      </c>
      <c r="D254" s="1293">
        <f>D255+D256</f>
        <v>0</v>
      </c>
      <c r="E254" s="1293">
        <f>E255+E256</f>
        <v>0</v>
      </c>
      <c r="F254" s="1293">
        <f>F255+F256</f>
        <v>0</v>
      </c>
    </row>
    <row r="255" spans="2:6" ht="16.5" thickBot="1">
      <c r="B255" s="1292" t="s">
        <v>608</v>
      </c>
      <c r="C255" s="1322"/>
      <c r="D255" s="1295"/>
      <c r="E255" s="1295"/>
      <c r="F255" s="1295"/>
    </row>
    <row r="256" spans="2:6" ht="16.5" thickBot="1">
      <c r="B256" s="1292" t="s">
        <v>609</v>
      </c>
      <c r="C256" s="1295"/>
      <c r="D256" s="1295"/>
      <c r="E256" s="1295"/>
      <c r="F256" s="1295"/>
    </row>
    <row r="257" spans="2:6" ht="32.25" thickBot="1">
      <c r="B257" s="1292" t="s">
        <v>613</v>
      </c>
      <c r="C257" s="1293">
        <f>C258+C259</f>
        <v>0</v>
      </c>
      <c r="D257" s="1293">
        <f>D258+D259</f>
        <v>0</v>
      </c>
      <c r="E257" s="1293">
        <f>E258+E259</f>
        <v>0</v>
      </c>
      <c r="F257" s="1293">
        <f>F258+F259</f>
        <v>0</v>
      </c>
    </row>
    <row r="258" spans="2:6" ht="16.5" thickBot="1">
      <c r="B258" s="1292" t="s">
        <v>608</v>
      </c>
      <c r="C258" s="1322"/>
      <c r="D258" s="1295"/>
      <c r="E258" s="1295"/>
      <c r="F258" s="1295"/>
    </row>
    <row r="259" spans="2:6" ht="16.5" thickBot="1">
      <c r="B259" s="1292" t="s">
        <v>609</v>
      </c>
      <c r="C259" s="1295"/>
      <c r="D259" s="1295"/>
      <c r="E259" s="1295"/>
      <c r="F259" s="1295"/>
    </row>
    <row r="260" spans="2:6" ht="16.5" thickBot="1">
      <c r="B260" s="1292" t="s">
        <v>614</v>
      </c>
      <c r="C260" s="1293">
        <f>C261+C262</f>
        <v>0</v>
      </c>
      <c r="D260" s="1293">
        <f>D261+D262</f>
        <v>0</v>
      </c>
      <c r="E260" s="1293">
        <f>E261+E262</f>
        <v>0</v>
      </c>
      <c r="F260" s="1293">
        <f>F261+F262</f>
        <v>0</v>
      </c>
    </row>
    <row r="261" spans="2:6" ht="16.5" thickBot="1">
      <c r="B261" s="1292" t="s">
        <v>608</v>
      </c>
      <c r="C261" s="1322"/>
      <c r="D261" s="1295"/>
      <c r="E261" s="1295"/>
      <c r="F261" s="1295"/>
    </row>
    <row r="262" spans="2:6" ht="16.5" thickBot="1">
      <c r="B262" s="1292" t="s">
        <v>609</v>
      </c>
      <c r="C262" s="1295"/>
      <c r="D262" s="1295"/>
      <c r="E262" s="1295"/>
      <c r="F262" s="1295"/>
    </row>
    <row r="263" spans="2:6" ht="57" customHeight="1" thickBot="1">
      <c r="B263" s="1292" t="s">
        <v>615</v>
      </c>
      <c r="C263" s="1293">
        <f>C264+C265</f>
        <v>0</v>
      </c>
      <c r="D263" s="1293">
        <f>D264+D265</f>
        <v>0</v>
      </c>
      <c r="E263" s="1293">
        <f>E264+E265</f>
        <v>0</v>
      </c>
      <c r="F263" s="1293">
        <f>F264+F265</f>
        <v>0</v>
      </c>
    </row>
    <row r="264" spans="2:6" ht="16.5" thickBot="1">
      <c r="B264" s="1292" t="s">
        <v>608</v>
      </c>
      <c r="C264" s="1322"/>
      <c r="D264" s="1295"/>
      <c r="E264" s="1295"/>
      <c r="F264" s="1295"/>
    </row>
    <row r="265" spans="2:6" ht="16.5" thickBot="1">
      <c r="B265" s="1292" t="s">
        <v>609</v>
      </c>
      <c r="C265" s="1295"/>
      <c r="D265" s="1295"/>
      <c r="E265" s="1295"/>
      <c r="F265" s="1295"/>
    </row>
    <row r="266" spans="2:6" ht="32.25" thickBot="1">
      <c r="B266" s="1292" t="s">
        <v>637</v>
      </c>
      <c r="C266" s="1293">
        <f>C267+C268+C269+C270</f>
        <v>0</v>
      </c>
      <c r="D266" s="1293">
        <f t="shared" ref="D266:F266" si="28">D267+D268+D269+D270</f>
        <v>0</v>
      </c>
      <c r="E266" s="1293">
        <f t="shared" si="28"/>
        <v>0</v>
      </c>
      <c r="F266" s="1293">
        <f t="shared" si="28"/>
        <v>0</v>
      </c>
    </row>
    <row r="267" spans="2:6" ht="16.5" thickBot="1">
      <c r="B267" s="1292" t="s">
        <v>608</v>
      </c>
      <c r="C267" s="1295"/>
      <c r="D267" s="1295"/>
      <c r="E267" s="1295"/>
      <c r="F267" s="1295"/>
    </row>
    <row r="268" spans="2:6" ht="16.5" thickBot="1">
      <c r="B268" s="1292" t="s">
        <v>673</v>
      </c>
      <c r="C268" s="1295"/>
      <c r="D268" s="1295"/>
      <c r="E268" s="1295"/>
      <c r="F268" s="1295"/>
    </row>
    <row r="269" spans="2:6" ht="16.5" thickBot="1">
      <c r="B269" s="1292" t="s">
        <v>631</v>
      </c>
      <c r="C269" s="1295"/>
      <c r="D269" s="1295"/>
      <c r="E269" s="1295"/>
      <c r="F269" s="1295"/>
    </row>
    <row r="270" spans="2:6" ht="16.5" thickBot="1">
      <c r="B270" s="1292" t="s">
        <v>632</v>
      </c>
      <c r="C270" s="1295"/>
      <c r="D270" s="1295"/>
      <c r="E270" s="1295"/>
      <c r="F270" s="1295"/>
    </row>
    <row r="271" spans="2:6" ht="16.5" thickBot="1">
      <c r="B271" s="1292" t="s">
        <v>638</v>
      </c>
      <c r="C271" s="1293">
        <f>C272+C273+C274+C275</f>
        <v>14400</v>
      </c>
      <c r="D271" s="1293">
        <f>D272+D273+D274+D275</f>
        <v>2050</v>
      </c>
      <c r="E271" s="1293">
        <f t="shared" ref="E271:F271" si="29">E272+E273+E274+E275</f>
        <v>0</v>
      </c>
      <c r="F271" s="1293">
        <f t="shared" si="29"/>
        <v>0</v>
      </c>
    </row>
    <row r="272" spans="2:6" ht="16.5" thickBot="1">
      <c r="B272" s="1292" t="s">
        <v>608</v>
      </c>
      <c r="C272" s="1295"/>
      <c r="D272" s="1295"/>
      <c r="E272" s="1295"/>
      <c r="F272" s="1295"/>
    </row>
    <row r="273" spans="2:6" ht="16.5" thickBot="1">
      <c r="B273" s="1292" t="s">
        <v>673</v>
      </c>
      <c r="C273" s="1295">
        <v>4000</v>
      </c>
      <c r="D273" s="1295">
        <v>2000</v>
      </c>
      <c r="E273" s="1295"/>
      <c r="F273" s="1295"/>
    </row>
    <row r="274" spans="2:6" ht="16.5" thickBot="1">
      <c r="B274" s="1292" t="s">
        <v>631</v>
      </c>
      <c r="C274" s="1295">
        <v>10000</v>
      </c>
      <c r="D274" s="1295"/>
      <c r="E274" s="1295"/>
      <c r="F274" s="1295"/>
    </row>
    <row r="275" spans="2:6" ht="16.5" thickBot="1">
      <c r="B275" s="1292" t="s">
        <v>632</v>
      </c>
      <c r="C275" s="1295">
        <v>400</v>
      </c>
      <c r="D275" s="1295">
        <v>50</v>
      </c>
      <c r="E275" s="1295"/>
      <c r="F275" s="1295"/>
    </row>
    <row r="276" spans="2:6" ht="16.5" thickBot="1">
      <c r="B276" s="1324" t="s">
        <v>674</v>
      </c>
      <c r="C276" s="1293">
        <f>C245+C248+C251+C254+C257+C260+C263+C266+C271</f>
        <v>14400</v>
      </c>
      <c r="D276" s="1293">
        <f>D245+D248+D251+D254+D257+D260+D263+D266+D271</f>
        <v>2050</v>
      </c>
      <c r="E276" s="1293">
        <f t="shared" ref="E276:F276" si="30">E245+E248+E251+E254+E257+E260+E263+E266+E271</f>
        <v>0</v>
      </c>
      <c r="F276" s="1293">
        <f t="shared" si="30"/>
        <v>0</v>
      </c>
    </row>
    <row r="277" spans="2:6" ht="16.5" thickBot="1">
      <c r="B277" s="1329" t="s">
        <v>617</v>
      </c>
      <c r="C277" s="1330">
        <f>IF(C1591-C1592=0,0,"Error")</f>
        <v>0</v>
      </c>
      <c r="D277" s="1330">
        <f t="shared" ref="D277:F277" si="31">IF(D1591-D1592=0,0,"Error")</f>
        <v>0</v>
      </c>
      <c r="E277" s="1330">
        <f t="shared" si="31"/>
        <v>0</v>
      </c>
      <c r="F277" s="1307">
        <f t="shared" si="31"/>
        <v>0</v>
      </c>
    </row>
    <row r="278" spans="2:6" ht="36.75" customHeight="1" thickBot="1">
      <c r="B278" s="1284" t="s">
        <v>774</v>
      </c>
      <c r="C278" s="3466" t="s">
        <v>1389</v>
      </c>
      <c r="D278" s="3466"/>
      <c r="E278" s="3466"/>
      <c r="F278" s="1333" t="s">
        <v>1390</v>
      </c>
    </row>
    <row r="279" spans="2:6" ht="47.25" customHeight="1" thickBot="1">
      <c r="B279" s="1286" t="s">
        <v>599</v>
      </c>
      <c r="C279" s="3455" t="s">
        <v>1391</v>
      </c>
      <c r="D279" s="3456"/>
      <c r="E279" s="3456"/>
      <c r="F279" s="3467"/>
    </row>
    <row r="280" spans="2:6" ht="16.5" thickBot="1">
      <c r="B280" s="1286" t="s">
        <v>21</v>
      </c>
      <c r="C280" s="3447" t="s">
        <v>1373</v>
      </c>
      <c r="D280" s="3448"/>
      <c r="E280" s="3448"/>
      <c r="F280" s="3449"/>
    </row>
    <row r="281" spans="2:6" ht="15.75">
      <c r="B281" s="1287"/>
      <c r="C281" s="1288">
        <v>2023</v>
      </c>
      <c r="D281" s="1288">
        <v>2024</v>
      </c>
      <c r="E281" s="1288">
        <v>2025</v>
      </c>
      <c r="F281" s="1288">
        <v>2026</v>
      </c>
    </row>
    <row r="282" spans="2:6" ht="16.5" thickBot="1">
      <c r="B282" s="1289"/>
      <c r="C282" s="1291" t="s">
        <v>22</v>
      </c>
      <c r="D282" s="1291" t="s">
        <v>23</v>
      </c>
      <c r="E282" s="1291" t="s">
        <v>23</v>
      </c>
      <c r="F282" s="1291" t="s">
        <v>23</v>
      </c>
    </row>
    <row r="283" spans="2:6" ht="16.5" thickBot="1">
      <c r="B283" s="1286" t="s">
        <v>33</v>
      </c>
      <c r="C283" s="1317">
        <v>1</v>
      </c>
      <c r="D283" s="1295">
        <v>1</v>
      </c>
      <c r="E283" s="1322">
        <v>0</v>
      </c>
      <c r="F283" s="1322">
        <v>0</v>
      </c>
    </row>
    <row r="284" spans="2:6" ht="16.5" thickBot="1">
      <c r="B284" s="1286" t="s">
        <v>602</v>
      </c>
      <c r="C284" s="1317">
        <f>C292+C295+C298+C301+C304+C307+C310+C313+C318</f>
        <v>17650</v>
      </c>
      <c r="D284" s="1312">
        <f>D323</f>
        <v>2650</v>
      </c>
      <c r="E284" s="1312">
        <f t="shared" ref="E284:F284" si="32">E323</f>
        <v>0</v>
      </c>
      <c r="F284" s="1312">
        <f t="shared" si="32"/>
        <v>0</v>
      </c>
    </row>
    <row r="285" spans="2:6" ht="32.25" thickBot="1">
      <c r="B285" s="1286" t="s">
        <v>603</v>
      </c>
      <c r="C285" s="1317">
        <f>C284/C283</f>
        <v>17650</v>
      </c>
      <c r="D285" s="1317">
        <f>D284/D283</f>
        <v>2650</v>
      </c>
      <c r="E285" s="1317">
        <v>0</v>
      </c>
      <c r="F285" s="1317">
        <v>0</v>
      </c>
    </row>
    <row r="286" spans="2:6" ht="16.5" thickBot="1">
      <c r="B286" s="1286" t="s">
        <v>604</v>
      </c>
      <c r="C286" s="1289"/>
      <c r="D286" s="1290"/>
      <c r="E286" s="1290"/>
      <c r="F286" s="1290"/>
    </row>
    <row r="287" spans="2:6" ht="32.25" thickBot="1">
      <c r="B287" s="1286" t="s">
        <v>605</v>
      </c>
      <c r="C287" s="1289"/>
      <c r="D287" s="1290"/>
      <c r="E287" s="1290"/>
      <c r="F287" s="1290"/>
    </row>
    <row r="288" spans="2:6" ht="32.25" thickBot="1">
      <c r="B288" s="1286" t="s">
        <v>47</v>
      </c>
      <c r="C288" s="1289"/>
      <c r="D288" s="1290"/>
      <c r="E288" s="1290"/>
      <c r="F288" s="1290"/>
    </row>
    <row r="289" spans="2:6" ht="16.5" thickBot="1">
      <c r="B289" s="3450" t="s">
        <v>1392</v>
      </c>
      <c r="C289" s="3451"/>
      <c r="D289" s="3451"/>
      <c r="E289" s="3451"/>
      <c r="F289" s="3452"/>
    </row>
    <row r="290" spans="2:6" ht="15.75">
      <c r="B290" s="1287"/>
      <c r="C290" s="1288">
        <v>2023</v>
      </c>
      <c r="D290" s="1288">
        <v>2024</v>
      </c>
      <c r="E290" s="1288">
        <v>2025</v>
      </c>
      <c r="F290" s="1288">
        <v>2026</v>
      </c>
    </row>
    <row r="291" spans="2:6" ht="16.5" thickBot="1">
      <c r="B291" s="1289"/>
      <c r="C291" s="1291" t="s">
        <v>22</v>
      </c>
      <c r="D291" s="1291" t="s">
        <v>23</v>
      </c>
      <c r="E291" s="1291" t="s">
        <v>23</v>
      </c>
      <c r="F291" s="1291" t="s">
        <v>23</v>
      </c>
    </row>
    <row r="292" spans="2:6" ht="16.5" thickBot="1">
      <c r="B292" s="1292" t="s">
        <v>607</v>
      </c>
      <c r="C292" s="1293">
        <f>C293+C294</f>
        <v>0</v>
      </c>
      <c r="D292" s="1293">
        <f>D293+D294</f>
        <v>0</v>
      </c>
      <c r="E292" s="1293">
        <f>E293+E294</f>
        <v>0</v>
      </c>
      <c r="F292" s="1293">
        <f>F293+F294</f>
        <v>0</v>
      </c>
    </row>
    <row r="293" spans="2:6" ht="16.5" thickBot="1">
      <c r="B293" s="1292" t="s">
        <v>608</v>
      </c>
      <c r="C293" s="1322"/>
      <c r="D293" s="1295"/>
      <c r="E293" s="1295"/>
      <c r="F293" s="1295"/>
    </row>
    <row r="294" spans="2:6" ht="16.5" thickBot="1">
      <c r="B294" s="1292" t="s">
        <v>609</v>
      </c>
      <c r="C294" s="1295"/>
      <c r="D294" s="1295"/>
      <c r="E294" s="1295"/>
      <c r="F294" s="1295"/>
    </row>
    <row r="295" spans="2:6" ht="32.25" thickBot="1">
      <c r="B295" s="1292" t="s">
        <v>726</v>
      </c>
      <c r="C295" s="1293">
        <f>C296+C297</f>
        <v>0</v>
      </c>
      <c r="D295" s="1293">
        <f>D296+D297</f>
        <v>0</v>
      </c>
      <c r="E295" s="1293">
        <f>E296+E297</f>
        <v>0</v>
      </c>
      <c r="F295" s="1293">
        <f>F296+F297</f>
        <v>0</v>
      </c>
    </row>
    <row r="296" spans="2:6" ht="16.5" thickBot="1">
      <c r="B296" s="1292" t="s">
        <v>608</v>
      </c>
      <c r="C296" s="1322"/>
      <c r="D296" s="1295"/>
      <c r="E296" s="1295"/>
      <c r="F296" s="1295"/>
    </row>
    <row r="297" spans="2:6" ht="16.5" thickBot="1">
      <c r="B297" s="1292" t="s">
        <v>609</v>
      </c>
      <c r="C297" s="1295"/>
      <c r="D297" s="1295"/>
      <c r="E297" s="1295"/>
      <c r="F297" s="1295"/>
    </row>
    <row r="298" spans="2:6" ht="32.25" thickBot="1">
      <c r="B298" s="1292" t="s">
        <v>611</v>
      </c>
      <c r="C298" s="1293">
        <f>C299+C300</f>
        <v>0</v>
      </c>
      <c r="D298" s="1293">
        <f>D299+D300</f>
        <v>0</v>
      </c>
      <c r="E298" s="1293">
        <f>E299+E300</f>
        <v>0</v>
      </c>
      <c r="F298" s="1293">
        <f>F299+F300</f>
        <v>0</v>
      </c>
    </row>
    <row r="299" spans="2:6" ht="16.5" thickBot="1">
      <c r="B299" s="1292" t="s">
        <v>608</v>
      </c>
      <c r="C299" s="1322"/>
      <c r="D299" s="1295"/>
      <c r="E299" s="1295"/>
      <c r="F299" s="1295"/>
    </row>
    <row r="300" spans="2:6" ht="16.5" thickBot="1">
      <c r="B300" s="1292" t="s">
        <v>609</v>
      </c>
      <c r="C300" s="1295"/>
      <c r="D300" s="1295"/>
      <c r="E300" s="1295"/>
      <c r="F300" s="1295"/>
    </row>
    <row r="301" spans="2:6" ht="16.5" thickBot="1">
      <c r="B301" s="1292" t="s">
        <v>612</v>
      </c>
      <c r="C301" s="1293">
        <f>C302+C303</f>
        <v>0</v>
      </c>
      <c r="D301" s="1293">
        <f>D302+D303</f>
        <v>0</v>
      </c>
      <c r="E301" s="1293">
        <f>E302+E303</f>
        <v>0</v>
      </c>
      <c r="F301" s="1293">
        <f>F302+F303</f>
        <v>0</v>
      </c>
    </row>
    <row r="302" spans="2:6" ht="16.5" thickBot="1">
      <c r="B302" s="1292" t="s">
        <v>608</v>
      </c>
      <c r="C302" s="1322"/>
      <c r="D302" s="1295"/>
      <c r="E302" s="1295"/>
      <c r="F302" s="1295"/>
    </row>
    <row r="303" spans="2:6" ht="16.5" thickBot="1">
      <c r="B303" s="1292" t="s">
        <v>609</v>
      </c>
      <c r="C303" s="1295"/>
      <c r="D303" s="1295"/>
      <c r="E303" s="1295"/>
      <c r="F303" s="1295"/>
    </row>
    <row r="304" spans="2:6" ht="32.25" thickBot="1">
      <c r="B304" s="1292" t="s">
        <v>613</v>
      </c>
      <c r="C304" s="1293">
        <f>C305+C306</f>
        <v>0</v>
      </c>
      <c r="D304" s="1293">
        <f>D305+D306</f>
        <v>0</v>
      </c>
      <c r="E304" s="1293">
        <f>E305+E306</f>
        <v>0</v>
      </c>
      <c r="F304" s="1293">
        <f>F305+F306</f>
        <v>0</v>
      </c>
    </row>
    <row r="305" spans="2:6" ht="16.5" thickBot="1">
      <c r="B305" s="1292" t="s">
        <v>608</v>
      </c>
      <c r="C305" s="1322"/>
      <c r="D305" s="1295"/>
      <c r="E305" s="1295"/>
      <c r="F305" s="1295"/>
    </row>
    <row r="306" spans="2:6" ht="16.5" thickBot="1">
      <c r="B306" s="1292" t="s">
        <v>609</v>
      </c>
      <c r="C306" s="1295"/>
      <c r="D306" s="1295"/>
      <c r="E306" s="1295"/>
      <c r="F306" s="1295"/>
    </row>
    <row r="307" spans="2:6" ht="16.5" thickBot="1">
      <c r="B307" s="1292" t="s">
        <v>614</v>
      </c>
      <c r="C307" s="1293">
        <f>C308+C309</f>
        <v>0</v>
      </c>
      <c r="D307" s="1293">
        <f>D308+D309</f>
        <v>0</v>
      </c>
      <c r="E307" s="1293">
        <f>E308+E309</f>
        <v>0</v>
      </c>
      <c r="F307" s="1293">
        <f>F308+F309</f>
        <v>0</v>
      </c>
    </row>
    <row r="308" spans="2:6" ht="16.5" thickBot="1">
      <c r="B308" s="1292" t="s">
        <v>608</v>
      </c>
      <c r="C308" s="1322"/>
      <c r="D308" s="1295"/>
      <c r="E308" s="1295"/>
      <c r="F308" s="1295"/>
    </row>
    <row r="309" spans="2:6" ht="32.450000000000003" customHeight="1" thickBot="1">
      <c r="B309" s="1292" t="s">
        <v>609</v>
      </c>
      <c r="C309" s="1295"/>
      <c r="D309" s="1295"/>
      <c r="E309" s="1295"/>
      <c r="F309" s="1295"/>
    </row>
    <row r="310" spans="2:6" ht="49.5" customHeight="1" thickBot="1">
      <c r="B310" s="1292" t="s">
        <v>615</v>
      </c>
      <c r="C310" s="1293">
        <f>C311+C312</f>
        <v>0</v>
      </c>
      <c r="D310" s="1293">
        <f>D311+D312</f>
        <v>0</v>
      </c>
      <c r="E310" s="1293">
        <f>E311+E312</f>
        <v>0</v>
      </c>
      <c r="F310" s="1293">
        <f>F311+F312</f>
        <v>0</v>
      </c>
    </row>
    <row r="311" spans="2:6" ht="16.5" thickBot="1">
      <c r="B311" s="1292" t="s">
        <v>608</v>
      </c>
      <c r="C311" s="1322"/>
      <c r="D311" s="1295"/>
      <c r="E311" s="1295"/>
      <c r="F311" s="1295"/>
    </row>
    <row r="312" spans="2:6" ht="16.5" thickBot="1">
      <c r="B312" s="1292" t="s">
        <v>609</v>
      </c>
      <c r="C312" s="1295"/>
      <c r="D312" s="1295"/>
      <c r="E312" s="1295"/>
      <c r="F312" s="1295"/>
    </row>
    <row r="313" spans="2:6" ht="32.25" thickBot="1">
      <c r="B313" s="1292" t="s">
        <v>637</v>
      </c>
      <c r="C313" s="1293">
        <f>C314+C315+C316+C317</f>
        <v>0</v>
      </c>
      <c r="D313" s="1293">
        <f t="shared" ref="D313:F313" si="33">D314+D315+D316+D317</f>
        <v>0</v>
      </c>
      <c r="E313" s="1293">
        <f t="shared" si="33"/>
        <v>0</v>
      </c>
      <c r="F313" s="1293">
        <f t="shared" si="33"/>
        <v>0</v>
      </c>
    </row>
    <row r="314" spans="2:6" ht="16.5" thickBot="1">
      <c r="B314" s="1292" t="s">
        <v>608</v>
      </c>
      <c r="C314" s="1295"/>
      <c r="D314" s="1295"/>
      <c r="E314" s="1295"/>
      <c r="F314" s="1295"/>
    </row>
    <row r="315" spans="2:6" ht="16.5" thickBot="1">
      <c r="B315" s="1292" t="s">
        <v>673</v>
      </c>
      <c r="C315" s="1295"/>
      <c r="D315" s="1295"/>
      <c r="E315" s="1295"/>
      <c r="F315" s="1295"/>
    </row>
    <row r="316" spans="2:6" ht="16.5" thickBot="1">
      <c r="B316" s="1292" t="s">
        <v>631</v>
      </c>
      <c r="C316" s="1295"/>
      <c r="D316" s="1295"/>
      <c r="E316" s="1295"/>
      <c r="F316" s="1295"/>
    </row>
    <row r="317" spans="2:6" ht="16.5" thickBot="1">
      <c r="B317" s="1292" t="s">
        <v>632</v>
      </c>
      <c r="C317" s="1295"/>
      <c r="D317" s="1295"/>
      <c r="E317" s="1295"/>
      <c r="F317" s="1295"/>
    </row>
    <row r="318" spans="2:6" ht="16.5" thickBot="1">
      <c r="B318" s="1292" t="s">
        <v>638</v>
      </c>
      <c r="C318" s="1293">
        <f>C319+C320+C321+C322</f>
        <v>17650</v>
      </c>
      <c r="D318" s="1293">
        <f>D319+D320+D321+D322</f>
        <v>2650</v>
      </c>
      <c r="E318" s="1293">
        <f t="shared" ref="E318:F318" si="34">E319+E320+E321+E322</f>
        <v>0</v>
      </c>
      <c r="F318" s="1293">
        <f t="shared" si="34"/>
        <v>0</v>
      </c>
    </row>
    <row r="319" spans="2:6" ht="16.5" thickBot="1">
      <c r="B319" s="1292" t="s">
        <v>608</v>
      </c>
      <c r="C319" s="1295"/>
      <c r="D319" s="1295"/>
      <c r="E319" s="1295"/>
      <c r="F319" s="1295"/>
    </row>
    <row r="320" spans="2:6" ht="16.5" thickBot="1">
      <c r="B320" s="1292" t="s">
        <v>673</v>
      </c>
      <c r="C320" s="1295">
        <v>7300</v>
      </c>
      <c r="D320" s="1295">
        <v>2500</v>
      </c>
      <c r="E320" s="1295"/>
      <c r="F320" s="1295"/>
    </row>
    <row r="321" spans="2:6" ht="16.5" thickBot="1">
      <c r="B321" s="1292" t="s">
        <v>631</v>
      </c>
      <c r="C321" s="1295">
        <v>10000</v>
      </c>
      <c r="D321" s="1295"/>
      <c r="E321" s="1295"/>
      <c r="F321" s="1295"/>
    </row>
    <row r="322" spans="2:6" ht="16.5" thickBot="1">
      <c r="B322" s="1292" t="s">
        <v>632</v>
      </c>
      <c r="C322" s="1295">
        <v>350</v>
      </c>
      <c r="D322" s="1295">
        <v>150</v>
      </c>
      <c r="E322" s="1295"/>
      <c r="F322" s="1295"/>
    </row>
    <row r="323" spans="2:6" ht="16.5" thickBot="1">
      <c r="B323" s="1324" t="s">
        <v>25</v>
      </c>
      <c r="C323" s="1293">
        <f>C318+C313+C310+C307+C304+C301+C298+C295+C292</f>
        <v>17650</v>
      </c>
      <c r="D323" s="1293">
        <f t="shared" ref="D323:F323" si="35">D292+D295+D298+D301+D304+D307+D310+D313+D318</f>
        <v>2650</v>
      </c>
      <c r="E323" s="1293">
        <f t="shared" si="35"/>
        <v>0</v>
      </c>
      <c r="F323" s="1293">
        <f t="shared" si="35"/>
        <v>0</v>
      </c>
    </row>
    <row r="324" spans="2:6" ht="16.5" thickBot="1">
      <c r="B324" s="1329" t="s">
        <v>617</v>
      </c>
      <c r="C324" s="1307">
        <f>IF(C1639-C1640=0,0,"Error")</f>
        <v>0</v>
      </c>
      <c r="D324" s="1307">
        <f t="shared" ref="D324:F324" si="36">IF(D1639-D1640=0,0,"Error")</f>
        <v>0</v>
      </c>
      <c r="E324" s="1307">
        <f t="shared" si="36"/>
        <v>0</v>
      </c>
      <c r="F324" s="1330">
        <f t="shared" si="36"/>
        <v>0</v>
      </c>
    </row>
    <row r="325" spans="2:6" ht="36" customHeight="1" thickBot="1">
      <c r="B325" s="1331" t="s">
        <v>779</v>
      </c>
      <c r="C325" s="3453" t="s">
        <v>1393</v>
      </c>
      <c r="D325" s="3454"/>
      <c r="E325" s="3454"/>
      <c r="F325" s="1332" t="s">
        <v>1394</v>
      </c>
    </row>
    <row r="326" spans="2:6" ht="43.5" customHeight="1" thickBot="1">
      <c r="B326" s="1286" t="s">
        <v>599</v>
      </c>
      <c r="C326" s="3455" t="s">
        <v>1395</v>
      </c>
      <c r="D326" s="3456"/>
      <c r="E326" s="3456"/>
      <c r="F326" s="3457"/>
    </row>
    <row r="327" spans="2:6" ht="16.5" thickBot="1">
      <c r="B327" s="1286" t="s">
        <v>21</v>
      </c>
      <c r="C327" s="3447" t="s">
        <v>1373</v>
      </c>
      <c r="D327" s="3448"/>
      <c r="E327" s="3448"/>
      <c r="F327" s="3449"/>
    </row>
    <row r="328" spans="2:6" ht="15.75">
      <c r="B328" s="1287"/>
      <c r="C328" s="1288">
        <v>2023</v>
      </c>
      <c r="D328" s="1288">
        <v>2024</v>
      </c>
      <c r="E328" s="1288">
        <v>2025</v>
      </c>
      <c r="F328" s="1288">
        <v>2026</v>
      </c>
    </row>
    <row r="329" spans="2:6" ht="16.5" thickBot="1">
      <c r="B329" s="1289"/>
      <c r="C329" s="1291" t="s">
        <v>22</v>
      </c>
      <c r="D329" s="1291" t="s">
        <v>23</v>
      </c>
      <c r="E329" s="1291" t="s">
        <v>23</v>
      </c>
      <c r="F329" s="1291" t="s">
        <v>23</v>
      </c>
    </row>
    <row r="330" spans="2:6" ht="16.5" thickBot="1">
      <c r="B330" s="1286" t="s">
        <v>33</v>
      </c>
      <c r="C330" s="1317">
        <v>1</v>
      </c>
      <c r="D330" s="1295">
        <v>1</v>
      </c>
      <c r="E330" s="1322">
        <v>0</v>
      </c>
      <c r="F330" s="1322">
        <v>0</v>
      </c>
    </row>
    <row r="331" spans="2:6" ht="16.5" thickBot="1">
      <c r="B331" s="1286" t="s">
        <v>602</v>
      </c>
      <c r="C331" s="1317">
        <f>C339+C342+C345+C348+C351+C354+C357+C360+C365</f>
        <v>14150</v>
      </c>
      <c r="D331" s="1317">
        <f t="shared" ref="D331:F331" si="37">D339+D342+D345+D348+D351+D354+D357+D360+D365</f>
        <v>3570</v>
      </c>
      <c r="E331" s="1317">
        <f t="shared" si="37"/>
        <v>0</v>
      </c>
      <c r="F331" s="1317">
        <f t="shared" si="37"/>
        <v>0</v>
      </c>
    </row>
    <row r="332" spans="2:6" ht="32.25" thickBot="1">
      <c r="B332" s="1286" t="s">
        <v>603</v>
      </c>
      <c r="C332" s="1317">
        <f>C331/C330</f>
        <v>14150</v>
      </c>
      <c r="D332" s="1317">
        <f t="shared" ref="D332" si="38">D331/D330</f>
        <v>3570</v>
      </c>
      <c r="E332" s="1317">
        <v>0</v>
      </c>
      <c r="F332" s="1317">
        <v>0</v>
      </c>
    </row>
    <row r="333" spans="2:6" ht="16.5" thickBot="1">
      <c r="B333" s="1286" t="s">
        <v>604</v>
      </c>
      <c r="C333" s="1289"/>
      <c r="D333" s="1290"/>
      <c r="E333" s="1290"/>
      <c r="F333" s="1290"/>
    </row>
    <row r="334" spans="2:6" ht="32.25" thickBot="1">
      <c r="B334" s="1286" t="s">
        <v>605</v>
      </c>
      <c r="C334" s="1289"/>
      <c r="D334" s="1290"/>
      <c r="E334" s="1290"/>
      <c r="F334" s="1290"/>
    </row>
    <row r="335" spans="2:6" ht="32.25" thickBot="1">
      <c r="B335" s="1286" t="s">
        <v>47</v>
      </c>
      <c r="C335" s="1289"/>
      <c r="D335" s="1290"/>
      <c r="E335" s="1290"/>
      <c r="F335" s="1290"/>
    </row>
    <row r="336" spans="2:6" ht="16.5" thickBot="1">
      <c r="B336" s="3450" t="s">
        <v>1396</v>
      </c>
      <c r="C336" s="3451"/>
      <c r="D336" s="3451"/>
      <c r="E336" s="3451"/>
      <c r="F336" s="3452"/>
    </row>
    <row r="337" spans="2:6" ht="15.75">
      <c r="B337" s="1287"/>
      <c r="C337" s="1288">
        <v>2022</v>
      </c>
      <c r="D337" s="1288">
        <v>2023</v>
      </c>
      <c r="E337" s="1288">
        <v>2024</v>
      </c>
      <c r="F337" s="1288">
        <v>2025</v>
      </c>
    </row>
    <row r="338" spans="2:6" ht="16.5" thickBot="1">
      <c r="B338" s="1289"/>
      <c r="C338" s="1291" t="s">
        <v>22</v>
      </c>
      <c r="D338" s="1291" t="s">
        <v>23</v>
      </c>
      <c r="E338" s="1291" t="s">
        <v>23</v>
      </c>
      <c r="F338" s="1291" t="s">
        <v>23</v>
      </c>
    </row>
    <row r="339" spans="2:6" ht="16.5" thickBot="1">
      <c r="B339" s="1292" t="s">
        <v>607</v>
      </c>
      <c r="C339" s="1293">
        <f>C340+C341</f>
        <v>0</v>
      </c>
      <c r="D339" s="1293">
        <f>D340+D341</f>
        <v>0</v>
      </c>
      <c r="E339" s="1293">
        <f>E340+E341</f>
        <v>0</v>
      </c>
      <c r="F339" s="1293">
        <f>F340+F341</f>
        <v>0</v>
      </c>
    </row>
    <row r="340" spans="2:6" ht="16.5" thickBot="1">
      <c r="B340" s="1292" t="s">
        <v>608</v>
      </c>
      <c r="C340" s="1322"/>
      <c r="D340" s="1295"/>
      <c r="E340" s="1295"/>
      <c r="F340" s="1295"/>
    </row>
    <row r="341" spans="2:6" ht="16.5" thickBot="1">
      <c r="B341" s="1292" t="s">
        <v>609</v>
      </c>
      <c r="C341" s="1295"/>
      <c r="D341" s="1295"/>
      <c r="E341" s="1295"/>
      <c r="F341" s="1295"/>
    </row>
    <row r="342" spans="2:6" ht="32.25" thickBot="1">
      <c r="B342" s="1292" t="s">
        <v>726</v>
      </c>
      <c r="C342" s="1293">
        <f>C343+C344</f>
        <v>0</v>
      </c>
      <c r="D342" s="1293">
        <f>D343+D344</f>
        <v>0</v>
      </c>
      <c r="E342" s="1293">
        <f>E343+E344</f>
        <v>0</v>
      </c>
      <c r="F342" s="1293">
        <f>F343+F344</f>
        <v>0</v>
      </c>
    </row>
    <row r="343" spans="2:6" ht="16.5" thickBot="1">
      <c r="B343" s="1292" t="s">
        <v>608</v>
      </c>
      <c r="C343" s="1322"/>
      <c r="D343" s="1295"/>
      <c r="E343" s="1295"/>
      <c r="F343" s="1295"/>
    </row>
    <row r="344" spans="2:6" ht="16.5" thickBot="1">
      <c r="B344" s="1292" t="s">
        <v>609</v>
      </c>
      <c r="C344" s="1295"/>
      <c r="D344" s="1295"/>
      <c r="E344" s="1295"/>
      <c r="F344" s="1295"/>
    </row>
    <row r="345" spans="2:6" ht="32.25" thickBot="1">
      <c r="B345" s="1292" t="s">
        <v>611</v>
      </c>
      <c r="C345" s="1293">
        <f>C346+C347</f>
        <v>0</v>
      </c>
      <c r="D345" s="1293">
        <f>D346+D347</f>
        <v>0</v>
      </c>
      <c r="E345" s="1293">
        <f>E346+E347</f>
        <v>0</v>
      </c>
      <c r="F345" s="1293">
        <f>F346+F347</f>
        <v>0</v>
      </c>
    </row>
    <row r="346" spans="2:6" ht="16.5" thickBot="1">
      <c r="B346" s="1292" t="s">
        <v>608</v>
      </c>
      <c r="C346" s="1322"/>
      <c r="D346" s="1295"/>
      <c r="E346" s="1295"/>
      <c r="F346" s="1295"/>
    </row>
    <row r="347" spans="2:6" ht="16.5" thickBot="1">
      <c r="B347" s="1292" t="s">
        <v>609</v>
      </c>
      <c r="C347" s="1295"/>
      <c r="D347" s="1295"/>
      <c r="E347" s="1295"/>
      <c r="F347" s="1295"/>
    </row>
    <row r="348" spans="2:6" ht="16.5" thickBot="1">
      <c r="B348" s="1292" t="s">
        <v>612</v>
      </c>
      <c r="C348" s="1293">
        <f>C349+C350</f>
        <v>0</v>
      </c>
      <c r="D348" s="1293">
        <f>D349+D350</f>
        <v>0</v>
      </c>
      <c r="E348" s="1293">
        <f>E349+E350</f>
        <v>0</v>
      </c>
      <c r="F348" s="1293">
        <f>F349+F350</f>
        <v>0</v>
      </c>
    </row>
    <row r="349" spans="2:6" ht="16.5" thickBot="1">
      <c r="B349" s="1292" t="s">
        <v>608</v>
      </c>
      <c r="C349" s="1322"/>
      <c r="D349" s="1295"/>
      <c r="E349" s="1295"/>
      <c r="F349" s="1295"/>
    </row>
    <row r="350" spans="2:6" ht="16.5" thickBot="1">
      <c r="B350" s="1292" t="s">
        <v>609</v>
      </c>
      <c r="C350" s="1295"/>
      <c r="D350" s="1295"/>
      <c r="E350" s="1295"/>
      <c r="F350" s="1295"/>
    </row>
    <row r="351" spans="2:6" ht="32.25" thickBot="1">
      <c r="B351" s="1292" t="s">
        <v>613</v>
      </c>
      <c r="C351" s="1293">
        <f>C352+C353</f>
        <v>0</v>
      </c>
      <c r="D351" s="1293">
        <f>D352+D353</f>
        <v>0</v>
      </c>
      <c r="E351" s="1293">
        <f>E352+E353</f>
        <v>0</v>
      </c>
      <c r="F351" s="1293">
        <f>F352+F353</f>
        <v>0</v>
      </c>
    </row>
    <row r="352" spans="2:6" ht="16.5" thickBot="1">
      <c r="B352" s="1292" t="s">
        <v>608</v>
      </c>
      <c r="C352" s="1322"/>
      <c r="D352" s="1295"/>
      <c r="E352" s="1295"/>
      <c r="F352" s="1295"/>
    </row>
    <row r="353" spans="2:6" ht="16.5" thickBot="1">
      <c r="B353" s="1292" t="s">
        <v>609</v>
      </c>
      <c r="C353" s="1295"/>
      <c r="D353" s="1295"/>
      <c r="E353" s="1295"/>
      <c r="F353" s="1295"/>
    </row>
    <row r="354" spans="2:6" ht="16.5" thickBot="1">
      <c r="B354" s="1292" t="s">
        <v>614</v>
      </c>
      <c r="C354" s="1293">
        <f>C355+C356</f>
        <v>0</v>
      </c>
      <c r="D354" s="1293">
        <f>D355+D356</f>
        <v>0</v>
      </c>
      <c r="E354" s="1293">
        <f>E355+E356</f>
        <v>0</v>
      </c>
      <c r="F354" s="1293">
        <f>F355+F356</f>
        <v>0</v>
      </c>
    </row>
    <row r="355" spans="2:6" ht="16.5" thickBot="1">
      <c r="B355" s="1292" t="s">
        <v>608</v>
      </c>
      <c r="C355" s="1322"/>
      <c r="D355" s="1295"/>
      <c r="E355" s="1295"/>
      <c r="F355" s="1295"/>
    </row>
    <row r="356" spans="2:6" ht="16.5" thickBot="1">
      <c r="B356" s="1292" t="s">
        <v>609</v>
      </c>
      <c r="C356" s="1295"/>
      <c r="D356" s="1295"/>
      <c r="E356" s="1295"/>
      <c r="F356" s="1295"/>
    </row>
    <row r="357" spans="2:6" ht="43.5" customHeight="1" thickBot="1">
      <c r="B357" s="1292" t="s">
        <v>615</v>
      </c>
      <c r="C357" s="1293">
        <f>C358+C359</f>
        <v>0</v>
      </c>
      <c r="D357" s="1293">
        <f>D358+D359</f>
        <v>0</v>
      </c>
      <c r="E357" s="1293">
        <f>E358+E359</f>
        <v>0</v>
      </c>
      <c r="F357" s="1293">
        <f>F358+F359</f>
        <v>0</v>
      </c>
    </row>
    <row r="358" spans="2:6" ht="16.5" thickBot="1">
      <c r="B358" s="1292" t="s">
        <v>608</v>
      </c>
      <c r="C358" s="1322"/>
      <c r="D358" s="1295"/>
      <c r="E358" s="1295"/>
      <c r="F358" s="1295"/>
    </row>
    <row r="359" spans="2:6" ht="16.5" thickBot="1">
      <c r="B359" s="1292" t="s">
        <v>609</v>
      </c>
      <c r="C359" s="1295"/>
      <c r="D359" s="1295"/>
      <c r="E359" s="1295"/>
      <c r="F359" s="1295"/>
    </row>
    <row r="360" spans="2:6" ht="32.25" thickBot="1">
      <c r="B360" s="1292" t="s">
        <v>637</v>
      </c>
      <c r="C360" s="1293">
        <f>C361+C362+C363+C364</f>
        <v>0</v>
      </c>
      <c r="D360" s="1293">
        <f t="shared" ref="D360:F360" si="39">D361+D362+D363+D364</f>
        <v>0</v>
      </c>
      <c r="E360" s="1293">
        <f t="shared" si="39"/>
        <v>0</v>
      </c>
      <c r="F360" s="1293">
        <f t="shared" si="39"/>
        <v>0</v>
      </c>
    </row>
    <row r="361" spans="2:6" ht="16.5" thickBot="1">
      <c r="B361" s="1292" t="s">
        <v>608</v>
      </c>
      <c r="C361" s="1295"/>
      <c r="D361" s="1295"/>
      <c r="E361" s="1295"/>
      <c r="F361" s="1295"/>
    </row>
    <row r="362" spans="2:6" ht="16.5" thickBot="1">
      <c r="B362" s="1292" t="s">
        <v>673</v>
      </c>
      <c r="C362" s="1295"/>
      <c r="D362" s="1295"/>
      <c r="E362" s="1295"/>
      <c r="F362" s="1295"/>
    </row>
    <row r="363" spans="2:6" ht="16.5" thickBot="1">
      <c r="B363" s="1292" t="s">
        <v>631</v>
      </c>
      <c r="C363" s="1295"/>
      <c r="D363" s="1295"/>
      <c r="E363" s="1295"/>
      <c r="F363" s="1295"/>
    </row>
    <row r="364" spans="2:6" ht="16.5" thickBot="1">
      <c r="B364" s="1292" t="s">
        <v>632</v>
      </c>
      <c r="C364" s="1295"/>
      <c r="D364" s="1295"/>
      <c r="E364" s="1295"/>
      <c r="F364" s="1295"/>
    </row>
    <row r="365" spans="2:6" ht="16.5" thickBot="1">
      <c r="B365" s="1292" t="s">
        <v>638</v>
      </c>
      <c r="C365" s="1293">
        <f>C366+C367+C368+C369</f>
        <v>14150</v>
      </c>
      <c r="D365" s="1293">
        <f>D366+D367+D368+D369</f>
        <v>3570</v>
      </c>
      <c r="E365" s="1293">
        <f t="shared" ref="E365:F365" si="40">E366+E367+E368+E369</f>
        <v>0</v>
      </c>
      <c r="F365" s="1293">
        <f t="shared" si="40"/>
        <v>0</v>
      </c>
    </row>
    <row r="366" spans="2:6" ht="16.5" thickBot="1">
      <c r="B366" s="1292" t="s">
        <v>608</v>
      </c>
      <c r="C366" s="1295"/>
      <c r="D366" s="1295"/>
      <c r="E366" s="1295"/>
      <c r="F366" s="1295"/>
    </row>
    <row r="367" spans="2:6" ht="16.5" thickBot="1">
      <c r="B367" s="1292" t="s">
        <v>673</v>
      </c>
      <c r="C367" s="1295">
        <v>5000</v>
      </c>
      <c r="D367" s="1295">
        <v>1000</v>
      </c>
      <c r="E367" s="1295"/>
      <c r="F367" s="1295"/>
    </row>
    <row r="368" spans="2:6" ht="16.5" thickBot="1">
      <c r="B368" s="1292" t="s">
        <v>631</v>
      </c>
      <c r="C368" s="1295">
        <v>9000</v>
      </c>
      <c r="D368" s="1295">
        <v>2500</v>
      </c>
      <c r="E368" s="1295"/>
      <c r="F368" s="1295"/>
    </row>
    <row r="369" spans="2:6" ht="16.5" thickBot="1">
      <c r="B369" s="1292" t="s">
        <v>632</v>
      </c>
      <c r="C369" s="1295">
        <v>150</v>
      </c>
      <c r="D369" s="1295">
        <v>70</v>
      </c>
      <c r="E369" s="1295"/>
      <c r="F369" s="1295"/>
    </row>
    <row r="370" spans="2:6" ht="16.5" thickBot="1">
      <c r="B370" s="1324" t="s">
        <v>674</v>
      </c>
      <c r="C370" s="1293">
        <f>C339+C342+C345+C348+C351+C354+C357+C360+C365</f>
        <v>14150</v>
      </c>
      <c r="D370" s="1293">
        <f>D339+D342+D345+D348+D351+D354+D357+D360+D365</f>
        <v>3570</v>
      </c>
      <c r="E370" s="1293">
        <f t="shared" ref="E370:F370" si="41">E339+E342+E345+E348+E351+E354+E357+E360+E365</f>
        <v>0</v>
      </c>
      <c r="F370" s="1293">
        <f t="shared" si="41"/>
        <v>0</v>
      </c>
    </row>
    <row r="371" spans="2:6" ht="16.5" thickBot="1">
      <c r="B371" s="1329" t="s">
        <v>617</v>
      </c>
      <c r="C371" s="1307">
        <f>IF(C1687-C1688=0,0,"Error")</f>
        <v>0</v>
      </c>
      <c r="D371" s="1307">
        <f t="shared" ref="D371:F371" si="42">IF(D1687-D1688=0,0,"Error")</f>
        <v>0</v>
      </c>
      <c r="E371" s="1307">
        <f t="shared" si="42"/>
        <v>0</v>
      </c>
      <c r="F371" s="1330">
        <f t="shared" si="42"/>
        <v>0</v>
      </c>
    </row>
    <row r="372" spans="2:6" ht="36.75" customHeight="1" thickBot="1">
      <c r="B372" s="1331" t="s">
        <v>785</v>
      </c>
      <c r="C372" s="3453" t="s">
        <v>1397</v>
      </c>
      <c r="D372" s="3454"/>
      <c r="E372" s="3454"/>
      <c r="F372" s="1332" t="s">
        <v>1398</v>
      </c>
    </row>
    <row r="373" spans="2:6" ht="39" customHeight="1" thickBot="1">
      <c r="B373" s="1286" t="s">
        <v>599</v>
      </c>
      <c r="C373" s="3455" t="s">
        <v>1399</v>
      </c>
      <c r="D373" s="3456"/>
      <c r="E373" s="3456"/>
      <c r="F373" s="3457"/>
    </row>
    <row r="374" spans="2:6" ht="16.5" thickBot="1">
      <c r="B374" s="1286" t="s">
        <v>21</v>
      </c>
      <c r="C374" s="3447" t="s">
        <v>1373</v>
      </c>
      <c r="D374" s="3448"/>
      <c r="E374" s="3448"/>
      <c r="F374" s="3449"/>
    </row>
    <row r="375" spans="2:6" ht="15.75">
      <c r="B375" s="1287"/>
      <c r="C375" s="1288">
        <v>2023</v>
      </c>
      <c r="D375" s="1288">
        <v>2024</v>
      </c>
      <c r="E375" s="1288">
        <v>2025</v>
      </c>
      <c r="F375" s="1288">
        <v>2026</v>
      </c>
    </row>
    <row r="376" spans="2:6" ht="16.5" thickBot="1">
      <c r="B376" s="1289"/>
      <c r="C376" s="1291" t="s">
        <v>22</v>
      </c>
      <c r="D376" s="1291" t="s">
        <v>23</v>
      </c>
      <c r="E376" s="1291" t="s">
        <v>23</v>
      </c>
      <c r="F376" s="1291" t="s">
        <v>23</v>
      </c>
    </row>
    <row r="377" spans="2:6" ht="16.5" thickBot="1">
      <c r="B377" s="1286" t="s">
        <v>33</v>
      </c>
      <c r="C377" s="1317">
        <v>1</v>
      </c>
      <c r="D377" s="1295">
        <v>1</v>
      </c>
      <c r="E377" s="1322">
        <v>0</v>
      </c>
      <c r="F377" s="1322">
        <v>0</v>
      </c>
    </row>
    <row r="378" spans="2:6" ht="16.5" thickBot="1">
      <c r="B378" s="1286" t="s">
        <v>602</v>
      </c>
      <c r="C378" s="1317">
        <f>C386+C389+C392+C395+C398+C401+C404+C407+C412</f>
        <v>6850</v>
      </c>
      <c r="D378" s="1312">
        <f>D417</f>
        <v>1550</v>
      </c>
      <c r="E378" s="1312">
        <f t="shared" ref="E378:F378" si="43">E417</f>
        <v>0</v>
      </c>
      <c r="F378" s="1312">
        <f t="shared" si="43"/>
        <v>0</v>
      </c>
    </row>
    <row r="379" spans="2:6" ht="32.25" thickBot="1">
      <c r="B379" s="1286" t="s">
        <v>603</v>
      </c>
      <c r="C379" s="1317">
        <f>C378/C377</f>
        <v>6850</v>
      </c>
      <c r="D379" s="1295">
        <f>D378/D377</f>
        <v>1550</v>
      </c>
      <c r="E379" s="1295">
        <v>0</v>
      </c>
      <c r="F379" s="1295">
        <v>0</v>
      </c>
    </row>
    <row r="380" spans="2:6" ht="16.5" thickBot="1">
      <c r="B380" s="1286" t="s">
        <v>604</v>
      </c>
      <c r="C380" s="1289"/>
      <c r="D380" s="1290"/>
      <c r="E380" s="1290"/>
      <c r="F380" s="1290"/>
    </row>
    <row r="381" spans="2:6" ht="32.25" thickBot="1">
      <c r="B381" s="1286" t="s">
        <v>605</v>
      </c>
      <c r="C381" s="1289"/>
      <c r="D381" s="1290"/>
      <c r="E381" s="1290"/>
      <c r="F381" s="1290"/>
    </row>
    <row r="382" spans="2:6" ht="32.25" thickBot="1">
      <c r="B382" s="1286" t="s">
        <v>47</v>
      </c>
      <c r="C382" s="1289"/>
      <c r="D382" s="1290"/>
      <c r="E382" s="1290"/>
      <c r="F382" s="1290"/>
    </row>
    <row r="383" spans="2:6" ht="16.5" thickBot="1">
      <c r="B383" s="3450" t="s">
        <v>1400</v>
      </c>
      <c r="C383" s="3451"/>
      <c r="D383" s="3451"/>
      <c r="E383" s="3451"/>
      <c r="F383" s="3452"/>
    </row>
    <row r="384" spans="2:6" ht="15.75">
      <c r="B384" s="1287"/>
      <c r="C384" s="1288">
        <v>2023</v>
      </c>
      <c r="D384" s="1288">
        <v>2024</v>
      </c>
      <c r="E384" s="1288">
        <v>2025</v>
      </c>
      <c r="F384" s="1288">
        <v>2026</v>
      </c>
    </row>
    <row r="385" spans="2:6" ht="16.5" thickBot="1">
      <c r="B385" s="1289"/>
      <c r="C385" s="1291" t="s">
        <v>22</v>
      </c>
      <c r="D385" s="1291" t="s">
        <v>23</v>
      </c>
      <c r="E385" s="1291" t="s">
        <v>23</v>
      </c>
      <c r="F385" s="1291" t="s">
        <v>23</v>
      </c>
    </row>
    <row r="386" spans="2:6" ht="16.5" thickBot="1">
      <c r="B386" s="1292" t="s">
        <v>607</v>
      </c>
      <c r="C386" s="1293">
        <f>C387+C388</f>
        <v>0</v>
      </c>
      <c r="D386" s="1293">
        <f>D387+D388</f>
        <v>0</v>
      </c>
      <c r="E386" s="1293">
        <f>E387+E388</f>
        <v>0</v>
      </c>
      <c r="F386" s="1293">
        <f>F387+F388</f>
        <v>0</v>
      </c>
    </row>
    <row r="387" spans="2:6" ht="16.5" thickBot="1">
      <c r="B387" s="1292" t="s">
        <v>608</v>
      </c>
      <c r="C387" s="1322"/>
      <c r="D387" s="1295"/>
      <c r="E387" s="1295"/>
      <c r="F387" s="1295"/>
    </row>
    <row r="388" spans="2:6" ht="16.5" thickBot="1">
      <c r="B388" s="1292" t="s">
        <v>609</v>
      </c>
      <c r="C388" s="1295"/>
      <c r="D388" s="1295"/>
      <c r="E388" s="1295"/>
      <c r="F388" s="1295"/>
    </row>
    <row r="389" spans="2:6" ht="32.25" thickBot="1">
      <c r="B389" s="1292" t="s">
        <v>726</v>
      </c>
      <c r="C389" s="1293">
        <f>C390+C391</f>
        <v>0</v>
      </c>
      <c r="D389" s="1293">
        <f>D390+D391</f>
        <v>0</v>
      </c>
      <c r="E389" s="1293">
        <f>E390+E391</f>
        <v>0</v>
      </c>
      <c r="F389" s="1293">
        <f>F390+F391</f>
        <v>0</v>
      </c>
    </row>
    <row r="390" spans="2:6" ht="16.5" thickBot="1">
      <c r="B390" s="1292" t="s">
        <v>608</v>
      </c>
      <c r="C390" s="1322"/>
      <c r="D390" s="1295"/>
      <c r="E390" s="1295"/>
      <c r="F390" s="1295"/>
    </row>
    <row r="391" spans="2:6" ht="16.5" thickBot="1">
      <c r="B391" s="1292" t="s">
        <v>609</v>
      </c>
      <c r="C391" s="1295"/>
      <c r="D391" s="1295"/>
      <c r="E391" s="1295"/>
      <c r="F391" s="1295"/>
    </row>
    <row r="392" spans="2:6" ht="32.25" thickBot="1">
      <c r="B392" s="1292" t="s">
        <v>611</v>
      </c>
      <c r="C392" s="1293">
        <f>C393+C394</f>
        <v>0</v>
      </c>
      <c r="D392" s="1293">
        <f>D393+D394</f>
        <v>0</v>
      </c>
      <c r="E392" s="1293">
        <f>E393+E394</f>
        <v>0</v>
      </c>
      <c r="F392" s="1293">
        <f>F393+F394</f>
        <v>0</v>
      </c>
    </row>
    <row r="393" spans="2:6" ht="16.5" thickBot="1">
      <c r="B393" s="1292" t="s">
        <v>608</v>
      </c>
      <c r="C393" s="1322"/>
      <c r="D393" s="1295"/>
      <c r="E393" s="1295"/>
      <c r="F393" s="1295"/>
    </row>
    <row r="394" spans="2:6" ht="16.5" thickBot="1">
      <c r="B394" s="1292" t="s">
        <v>609</v>
      </c>
      <c r="C394" s="1295"/>
      <c r="D394" s="1295"/>
      <c r="E394" s="1295"/>
      <c r="F394" s="1295"/>
    </row>
    <row r="395" spans="2:6" ht="16.5" thickBot="1">
      <c r="B395" s="1292" t="s">
        <v>612</v>
      </c>
      <c r="C395" s="1293">
        <f>C396+C397</f>
        <v>0</v>
      </c>
      <c r="D395" s="1293">
        <f>D396+D397</f>
        <v>0</v>
      </c>
      <c r="E395" s="1293">
        <f>E396+E397</f>
        <v>0</v>
      </c>
      <c r="F395" s="1293">
        <f>F396+F397</f>
        <v>0</v>
      </c>
    </row>
    <row r="396" spans="2:6" ht="16.5" thickBot="1">
      <c r="B396" s="1292" t="s">
        <v>608</v>
      </c>
      <c r="C396" s="1322"/>
      <c r="D396" s="1295"/>
      <c r="E396" s="1295"/>
      <c r="F396" s="1295"/>
    </row>
    <row r="397" spans="2:6" ht="16.5" thickBot="1">
      <c r="B397" s="1292" t="s">
        <v>609</v>
      </c>
      <c r="C397" s="1295"/>
      <c r="D397" s="1295"/>
      <c r="E397" s="1295"/>
      <c r="F397" s="1295"/>
    </row>
    <row r="398" spans="2:6" ht="32.25" thickBot="1">
      <c r="B398" s="1292" t="s">
        <v>613</v>
      </c>
      <c r="C398" s="1293">
        <f>C399+C400</f>
        <v>0</v>
      </c>
      <c r="D398" s="1293">
        <f>D399+D400</f>
        <v>0</v>
      </c>
      <c r="E398" s="1293">
        <f>E399+E400</f>
        <v>0</v>
      </c>
      <c r="F398" s="1293">
        <f>F399+F400</f>
        <v>0</v>
      </c>
    </row>
    <row r="399" spans="2:6" ht="16.5" thickBot="1">
      <c r="B399" s="1292" t="s">
        <v>608</v>
      </c>
      <c r="C399" s="1322"/>
      <c r="D399" s="1295"/>
      <c r="E399" s="1295"/>
      <c r="F399" s="1295"/>
    </row>
    <row r="400" spans="2:6" ht="16.5" thickBot="1">
      <c r="B400" s="1292" t="s">
        <v>609</v>
      </c>
      <c r="C400" s="1295"/>
      <c r="D400" s="1295"/>
      <c r="E400" s="1295"/>
      <c r="F400" s="1295"/>
    </row>
    <row r="401" spans="2:6" ht="16.5" thickBot="1">
      <c r="B401" s="1292" t="s">
        <v>614</v>
      </c>
      <c r="C401" s="1293">
        <f>C402+C403</f>
        <v>0</v>
      </c>
      <c r="D401" s="1293">
        <f>D402+D403</f>
        <v>0</v>
      </c>
      <c r="E401" s="1293">
        <f>E402+E403</f>
        <v>0</v>
      </c>
      <c r="F401" s="1293">
        <f>F402+F403</f>
        <v>0</v>
      </c>
    </row>
    <row r="402" spans="2:6" ht="16.5" thickBot="1">
      <c r="B402" s="1292" t="s">
        <v>608</v>
      </c>
      <c r="C402" s="1322"/>
      <c r="D402" s="1295"/>
      <c r="E402" s="1295"/>
      <c r="F402" s="1295"/>
    </row>
    <row r="403" spans="2:6" ht="39.6" customHeight="1" thickBot="1">
      <c r="B403" s="1292" t="s">
        <v>609</v>
      </c>
      <c r="C403" s="1295"/>
      <c r="D403" s="1295"/>
      <c r="E403" s="1295"/>
      <c r="F403" s="1295"/>
    </row>
    <row r="404" spans="2:6" ht="32.25" customHeight="1" thickBot="1">
      <c r="B404" s="1292" t="s">
        <v>615</v>
      </c>
      <c r="C404" s="1293">
        <f>C405+C406</f>
        <v>0</v>
      </c>
      <c r="D404" s="1293">
        <f>D405+D406</f>
        <v>0</v>
      </c>
      <c r="E404" s="1293">
        <f>E405+E406</f>
        <v>0</v>
      </c>
      <c r="F404" s="1293">
        <f>F405+F406</f>
        <v>0</v>
      </c>
    </row>
    <row r="405" spans="2:6" ht="16.5" thickBot="1">
      <c r="B405" s="1292" t="s">
        <v>608</v>
      </c>
      <c r="C405" s="1322"/>
      <c r="D405" s="1295"/>
      <c r="E405" s="1295"/>
      <c r="F405" s="1295"/>
    </row>
    <row r="406" spans="2:6" ht="16.5" thickBot="1">
      <c r="B406" s="1292" t="s">
        <v>609</v>
      </c>
      <c r="C406" s="1295"/>
      <c r="D406" s="1295"/>
      <c r="E406" s="1295"/>
      <c r="F406" s="1295"/>
    </row>
    <row r="407" spans="2:6" ht="32.25" thickBot="1">
      <c r="B407" s="1292" t="s">
        <v>637</v>
      </c>
      <c r="C407" s="1293">
        <f>C408+C409+C410+C411</f>
        <v>0</v>
      </c>
      <c r="D407" s="1293">
        <f t="shared" ref="D407:F407" si="44">D408+D409+D410+D411</f>
        <v>0</v>
      </c>
      <c r="E407" s="1293">
        <f t="shared" si="44"/>
        <v>0</v>
      </c>
      <c r="F407" s="1293">
        <f t="shared" si="44"/>
        <v>0</v>
      </c>
    </row>
    <row r="408" spans="2:6" ht="16.5" thickBot="1">
      <c r="B408" s="1292" t="s">
        <v>608</v>
      </c>
      <c r="C408" s="1295"/>
      <c r="D408" s="1295"/>
      <c r="E408" s="1295"/>
      <c r="F408" s="1295"/>
    </row>
    <row r="409" spans="2:6" ht="16.5" thickBot="1">
      <c r="B409" s="1292" t="s">
        <v>673</v>
      </c>
      <c r="C409" s="1295"/>
      <c r="D409" s="1295"/>
      <c r="E409" s="1295"/>
      <c r="F409" s="1295"/>
    </row>
    <row r="410" spans="2:6" ht="16.5" thickBot="1">
      <c r="B410" s="1292" t="s">
        <v>631</v>
      </c>
      <c r="C410" s="1295"/>
      <c r="D410" s="1295"/>
      <c r="E410" s="1295"/>
      <c r="F410" s="1295"/>
    </row>
    <row r="411" spans="2:6" ht="16.5" thickBot="1">
      <c r="B411" s="1292" t="s">
        <v>632</v>
      </c>
      <c r="C411" s="1295"/>
      <c r="D411" s="1295"/>
      <c r="E411" s="1295"/>
      <c r="F411" s="1295"/>
    </row>
    <row r="412" spans="2:6" ht="16.5" thickBot="1">
      <c r="B412" s="1292" t="s">
        <v>638</v>
      </c>
      <c r="C412" s="1293">
        <f>C413+C414+C415+C416</f>
        <v>6850</v>
      </c>
      <c r="D412" s="1293">
        <f>D413+D414+D415+D416</f>
        <v>1550</v>
      </c>
      <c r="E412" s="1293">
        <f t="shared" ref="E412:F412" si="45">E413+E414+E415+E416</f>
        <v>0</v>
      </c>
      <c r="F412" s="1293">
        <f t="shared" si="45"/>
        <v>0</v>
      </c>
    </row>
    <row r="413" spans="2:6" ht="16.5" thickBot="1">
      <c r="B413" s="1292" t="s">
        <v>608</v>
      </c>
      <c r="C413" s="1295"/>
      <c r="D413" s="1295"/>
      <c r="E413" s="1295"/>
      <c r="F413" s="1295"/>
    </row>
    <row r="414" spans="2:6" ht="16.5" thickBot="1">
      <c r="B414" s="1292" t="s">
        <v>673</v>
      </c>
      <c r="C414" s="1295">
        <v>3000</v>
      </c>
      <c r="D414" s="1295">
        <v>1000</v>
      </c>
      <c r="E414" s="1295"/>
      <c r="F414" s="1295"/>
    </row>
    <row r="415" spans="2:6" ht="16.5" thickBot="1">
      <c r="B415" s="1292" t="s">
        <v>631</v>
      </c>
      <c r="C415" s="1295">
        <v>3750</v>
      </c>
      <c r="D415" s="1295">
        <v>500</v>
      </c>
      <c r="E415" s="1295"/>
      <c r="F415" s="1295"/>
    </row>
    <row r="416" spans="2:6" ht="16.5" thickBot="1">
      <c r="B416" s="1292" t="s">
        <v>632</v>
      </c>
      <c r="C416" s="1295">
        <v>100</v>
      </c>
      <c r="D416" s="1295">
        <v>50</v>
      </c>
      <c r="E416" s="1295"/>
      <c r="F416" s="1295"/>
    </row>
    <row r="417" spans="2:6" ht="16.5" thickBot="1">
      <c r="B417" s="1324" t="s">
        <v>674</v>
      </c>
      <c r="C417" s="1293">
        <f>C412+C407+C404+C401+C398+C395+C392+C389+C386</f>
        <v>6850</v>
      </c>
      <c r="D417" s="1293">
        <f t="shared" ref="D417:F417" si="46">D386+D389+D392+D395+D398+D401+D404+D407+D412</f>
        <v>1550</v>
      </c>
      <c r="E417" s="1293">
        <f t="shared" si="46"/>
        <v>0</v>
      </c>
      <c r="F417" s="1293">
        <f t="shared" si="46"/>
        <v>0</v>
      </c>
    </row>
    <row r="418" spans="2:6" ht="16.5" thickBot="1">
      <c r="B418" s="1329" t="s">
        <v>617</v>
      </c>
      <c r="C418" s="1307">
        <f>IF(C1735-C1736=0,0,"Error")</f>
        <v>0</v>
      </c>
      <c r="D418" s="1307">
        <f t="shared" ref="D418:F418" si="47">IF(D1735-D1736=0,0,"Error")</f>
        <v>0</v>
      </c>
      <c r="E418" s="1307">
        <f t="shared" si="47"/>
        <v>0</v>
      </c>
      <c r="F418" s="1330">
        <f t="shared" si="47"/>
        <v>0</v>
      </c>
    </row>
    <row r="419" spans="2:6" ht="31.5" customHeight="1" thickBot="1">
      <c r="B419" s="1331" t="s">
        <v>790</v>
      </c>
      <c r="C419" s="3453" t="s">
        <v>1401</v>
      </c>
      <c r="D419" s="3454"/>
      <c r="E419" s="3454"/>
      <c r="F419" s="1332" t="s">
        <v>1402</v>
      </c>
    </row>
    <row r="420" spans="2:6" ht="48" customHeight="1" thickBot="1">
      <c r="B420" s="1286" t="s">
        <v>599</v>
      </c>
      <c r="C420" s="3455" t="s">
        <v>1403</v>
      </c>
      <c r="D420" s="3456"/>
      <c r="E420" s="3456"/>
      <c r="F420" s="3457"/>
    </row>
    <row r="421" spans="2:6" ht="16.5" thickBot="1">
      <c r="B421" s="1286" t="s">
        <v>21</v>
      </c>
      <c r="C421" s="3447" t="s">
        <v>1373</v>
      </c>
      <c r="D421" s="3448"/>
      <c r="E421" s="3448"/>
      <c r="F421" s="3449"/>
    </row>
    <row r="422" spans="2:6" ht="15.75">
      <c r="B422" s="1287"/>
      <c r="C422" s="1288">
        <v>2023</v>
      </c>
      <c r="D422" s="1288">
        <v>2024</v>
      </c>
      <c r="E422" s="1288">
        <v>2025</v>
      </c>
      <c r="F422" s="1288">
        <v>2026</v>
      </c>
    </row>
    <row r="423" spans="2:6" ht="16.5" thickBot="1">
      <c r="B423" s="1289"/>
      <c r="C423" s="1291" t="s">
        <v>22</v>
      </c>
      <c r="D423" s="1291" t="s">
        <v>23</v>
      </c>
      <c r="E423" s="1291" t="s">
        <v>23</v>
      </c>
      <c r="F423" s="1291" t="s">
        <v>23</v>
      </c>
    </row>
    <row r="424" spans="2:6" ht="16.5" thickBot="1">
      <c r="B424" s="1286" t="s">
        <v>33</v>
      </c>
      <c r="C424" s="1317">
        <v>1</v>
      </c>
      <c r="D424" s="1295">
        <v>0</v>
      </c>
      <c r="E424" s="1295">
        <v>0</v>
      </c>
      <c r="F424" s="1295">
        <v>0</v>
      </c>
    </row>
    <row r="425" spans="2:6" ht="16.5" thickBot="1">
      <c r="B425" s="1286" t="s">
        <v>602</v>
      </c>
      <c r="C425" s="1317">
        <f>C433+C436+C439+C442+C445+C448+C451+C454+C459</f>
        <v>2000</v>
      </c>
      <c r="D425" s="1312">
        <f>D464</f>
        <v>0</v>
      </c>
      <c r="E425" s="1312">
        <f t="shared" ref="E425:F425" si="48">E464</f>
        <v>0</v>
      </c>
      <c r="F425" s="1312">
        <f t="shared" si="48"/>
        <v>0</v>
      </c>
    </row>
    <row r="426" spans="2:6" ht="32.25" thickBot="1">
      <c r="B426" s="1286" t="s">
        <v>603</v>
      </c>
      <c r="C426" s="1317">
        <f>C425/C424</f>
        <v>2000</v>
      </c>
      <c r="D426" s="1295"/>
      <c r="E426" s="1295"/>
      <c r="F426" s="1295"/>
    </row>
    <row r="427" spans="2:6" ht="16.5" thickBot="1">
      <c r="B427" s="1286" t="s">
        <v>604</v>
      </c>
      <c r="C427" s="1289"/>
      <c r="D427" s="1290"/>
      <c r="E427" s="1290"/>
      <c r="F427" s="1290"/>
    </row>
    <row r="428" spans="2:6" ht="32.25" thickBot="1">
      <c r="B428" s="1286" t="s">
        <v>605</v>
      </c>
      <c r="C428" s="1289"/>
      <c r="D428" s="1290"/>
      <c r="E428" s="1290"/>
      <c r="F428" s="1290"/>
    </row>
    <row r="429" spans="2:6" ht="32.25" thickBot="1">
      <c r="B429" s="1286" t="s">
        <v>47</v>
      </c>
      <c r="C429" s="1289"/>
      <c r="D429" s="1290"/>
      <c r="E429" s="1290"/>
      <c r="F429" s="1290"/>
    </row>
    <row r="430" spans="2:6" ht="16.5" thickBot="1">
      <c r="B430" s="3450" t="s">
        <v>1404</v>
      </c>
      <c r="C430" s="3451"/>
      <c r="D430" s="3451"/>
      <c r="E430" s="3451"/>
      <c r="F430" s="3452"/>
    </row>
    <row r="431" spans="2:6" ht="15.75">
      <c r="B431" s="1287"/>
      <c r="C431" s="1288">
        <v>2023</v>
      </c>
      <c r="D431" s="1288">
        <v>2024</v>
      </c>
      <c r="E431" s="1288">
        <v>2025</v>
      </c>
      <c r="F431" s="1288">
        <v>2026</v>
      </c>
    </row>
    <row r="432" spans="2:6" ht="16.5" thickBot="1">
      <c r="B432" s="1289"/>
      <c r="C432" s="1291" t="s">
        <v>22</v>
      </c>
      <c r="D432" s="1291" t="s">
        <v>23</v>
      </c>
      <c r="E432" s="1291" t="s">
        <v>23</v>
      </c>
      <c r="F432" s="1291" t="s">
        <v>23</v>
      </c>
    </row>
    <row r="433" spans="2:6" ht="16.5" thickBot="1">
      <c r="B433" s="1292" t="s">
        <v>607</v>
      </c>
      <c r="C433" s="1293">
        <f>C434+C435</f>
        <v>0</v>
      </c>
      <c r="D433" s="1293">
        <f>D434+D435</f>
        <v>0</v>
      </c>
      <c r="E433" s="1293">
        <f>E434+E435</f>
        <v>0</v>
      </c>
      <c r="F433" s="1293">
        <f>F434+F435</f>
        <v>0</v>
      </c>
    </row>
    <row r="434" spans="2:6" ht="16.5" thickBot="1">
      <c r="B434" s="1292" t="s">
        <v>608</v>
      </c>
      <c r="C434" s="1322"/>
      <c r="D434" s="1295"/>
      <c r="E434" s="1295"/>
      <c r="F434" s="1295"/>
    </row>
    <row r="435" spans="2:6" ht="16.5" thickBot="1">
      <c r="B435" s="1292" t="s">
        <v>609</v>
      </c>
      <c r="C435" s="1295"/>
      <c r="D435" s="1295"/>
      <c r="E435" s="1295"/>
      <c r="F435" s="1295"/>
    </row>
    <row r="436" spans="2:6" ht="32.25" thickBot="1">
      <c r="B436" s="1292" t="s">
        <v>726</v>
      </c>
      <c r="C436" s="1293">
        <f>C437+C438</f>
        <v>0</v>
      </c>
      <c r="D436" s="1293">
        <f>D437+D438</f>
        <v>0</v>
      </c>
      <c r="E436" s="1293">
        <f>E437+E438</f>
        <v>0</v>
      </c>
      <c r="F436" s="1293">
        <f>F437+F438</f>
        <v>0</v>
      </c>
    </row>
    <row r="437" spans="2:6" ht="16.5" thickBot="1">
      <c r="B437" s="1292" t="s">
        <v>608</v>
      </c>
      <c r="C437" s="1322"/>
      <c r="D437" s="1295"/>
      <c r="E437" s="1295"/>
      <c r="F437" s="1295"/>
    </row>
    <row r="438" spans="2:6" ht="16.5" thickBot="1">
      <c r="B438" s="1292" t="s">
        <v>609</v>
      </c>
      <c r="C438" s="1295"/>
      <c r="D438" s="1295"/>
      <c r="E438" s="1295"/>
      <c r="F438" s="1295"/>
    </row>
    <row r="439" spans="2:6" ht="32.25" thickBot="1">
      <c r="B439" s="1292" t="s">
        <v>611</v>
      </c>
      <c r="C439" s="1293">
        <f>C440+C441</f>
        <v>0</v>
      </c>
      <c r="D439" s="1293">
        <f>D440+D441</f>
        <v>0</v>
      </c>
      <c r="E439" s="1293">
        <f>E440+E441</f>
        <v>0</v>
      </c>
      <c r="F439" s="1293">
        <f>F440+F441</f>
        <v>0</v>
      </c>
    </row>
    <row r="440" spans="2:6" ht="16.5" thickBot="1">
      <c r="B440" s="1292" t="s">
        <v>608</v>
      </c>
      <c r="C440" s="1322"/>
      <c r="D440" s="1295"/>
      <c r="E440" s="1295"/>
      <c r="F440" s="1295"/>
    </row>
    <row r="441" spans="2:6" ht="16.5" thickBot="1">
      <c r="B441" s="1292" t="s">
        <v>609</v>
      </c>
      <c r="C441" s="1295"/>
      <c r="D441" s="1295"/>
      <c r="E441" s="1295"/>
      <c r="F441" s="1295"/>
    </row>
    <row r="442" spans="2:6" ht="16.5" thickBot="1">
      <c r="B442" s="1292" t="s">
        <v>612</v>
      </c>
      <c r="C442" s="1293">
        <f>C443+C444</f>
        <v>0</v>
      </c>
      <c r="D442" s="1293">
        <f>D443+D444</f>
        <v>0</v>
      </c>
      <c r="E442" s="1293">
        <f>E443+E444</f>
        <v>0</v>
      </c>
      <c r="F442" s="1293">
        <f>F443+F444</f>
        <v>0</v>
      </c>
    </row>
    <row r="443" spans="2:6" ht="16.5" thickBot="1">
      <c r="B443" s="1292" t="s">
        <v>608</v>
      </c>
      <c r="C443" s="1322"/>
      <c r="D443" s="1295"/>
      <c r="E443" s="1295"/>
      <c r="F443" s="1295"/>
    </row>
    <row r="444" spans="2:6" ht="16.5" thickBot="1">
      <c r="B444" s="1292" t="s">
        <v>609</v>
      </c>
      <c r="C444" s="1295"/>
      <c r="D444" s="1295"/>
      <c r="E444" s="1295"/>
      <c r="F444" s="1295"/>
    </row>
    <row r="445" spans="2:6" ht="32.25" thickBot="1">
      <c r="B445" s="1292" t="s">
        <v>613</v>
      </c>
      <c r="C445" s="1293">
        <f>C446+C447</f>
        <v>0</v>
      </c>
      <c r="D445" s="1293">
        <f>D446+D447</f>
        <v>0</v>
      </c>
      <c r="E445" s="1293">
        <f>E446+E447</f>
        <v>0</v>
      </c>
      <c r="F445" s="1293">
        <f>F446+F447</f>
        <v>0</v>
      </c>
    </row>
    <row r="446" spans="2:6" ht="16.5" thickBot="1">
      <c r="B446" s="1292" t="s">
        <v>608</v>
      </c>
      <c r="C446" s="1322"/>
      <c r="D446" s="1295"/>
      <c r="E446" s="1295"/>
      <c r="F446" s="1295"/>
    </row>
    <row r="447" spans="2:6" ht="16.5" thickBot="1">
      <c r="B447" s="1292" t="s">
        <v>609</v>
      </c>
      <c r="C447" s="1295"/>
      <c r="D447" s="1295"/>
      <c r="E447" s="1295"/>
      <c r="F447" s="1295"/>
    </row>
    <row r="448" spans="2:6" ht="16.5" thickBot="1">
      <c r="B448" s="1292" t="s">
        <v>614</v>
      </c>
      <c r="C448" s="1293">
        <f>C449+C450</f>
        <v>0</v>
      </c>
      <c r="D448" s="1293">
        <f>D449+D450</f>
        <v>0</v>
      </c>
      <c r="E448" s="1293">
        <f>E449+E450</f>
        <v>0</v>
      </c>
      <c r="F448" s="1293">
        <f>F449+F450</f>
        <v>0</v>
      </c>
    </row>
    <row r="449" spans="2:6" ht="16.5" thickBot="1">
      <c r="B449" s="1292" t="s">
        <v>608</v>
      </c>
      <c r="C449" s="1322"/>
      <c r="D449" s="1295"/>
      <c r="E449" s="1295"/>
      <c r="F449" s="1295"/>
    </row>
    <row r="450" spans="2:6" ht="31.5" customHeight="1" thickBot="1">
      <c r="B450" s="1292" t="s">
        <v>609</v>
      </c>
      <c r="C450" s="1295"/>
      <c r="D450" s="1295"/>
      <c r="E450" s="1295"/>
      <c r="F450" s="1295"/>
    </row>
    <row r="451" spans="2:6" ht="46.9" customHeight="1" thickBot="1">
      <c r="B451" s="1292" t="s">
        <v>615</v>
      </c>
      <c r="C451" s="1293">
        <f>C452+C453</f>
        <v>0</v>
      </c>
      <c r="D451" s="1293">
        <f>D452+D453</f>
        <v>0</v>
      </c>
      <c r="E451" s="1293">
        <f>E452+E453</f>
        <v>0</v>
      </c>
      <c r="F451" s="1293">
        <f>F452+F453</f>
        <v>0</v>
      </c>
    </row>
    <row r="452" spans="2:6" ht="16.5" thickBot="1">
      <c r="B452" s="1292" t="s">
        <v>608</v>
      </c>
      <c r="C452" s="1322"/>
      <c r="D452" s="1295"/>
      <c r="E452" s="1295"/>
      <c r="F452" s="1295"/>
    </row>
    <row r="453" spans="2:6" ht="16.5" thickBot="1">
      <c r="B453" s="1292" t="s">
        <v>609</v>
      </c>
      <c r="C453" s="1295"/>
      <c r="D453" s="1295"/>
      <c r="E453" s="1295"/>
      <c r="F453" s="1295"/>
    </row>
    <row r="454" spans="2:6" ht="32.25" thickBot="1">
      <c r="B454" s="1292" t="s">
        <v>637</v>
      </c>
      <c r="C454" s="1293">
        <f>C455+C456+C457+C458</f>
        <v>0</v>
      </c>
      <c r="D454" s="1293">
        <f t="shared" ref="D454:F454" si="49">D455+D456+D457+D458</f>
        <v>0</v>
      </c>
      <c r="E454" s="1293">
        <f t="shared" si="49"/>
        <v>0</v>
      </c>
      <c r="F454" s="1293">
        <f t="shared" si="49"/>
        <v>0</v>
      </c>
    </row>
    <row r="455" spans="2:6" ht="16.5" thickBot="1">
      <c r="B455" s="1292" t="s">
        <v>608</v>
      </c>
      <c r="C455" s="1295"/>
      <c r="D455" s="1295"/>
      <c r="E455" s="1295"/>
      <c r="F455" s="1295"/>
    </row>
    <row r="456" spans="2:6" ht="16.5" thickBot="1">
      <c r="B456" s="1292" t="s">
        <v>673</v>
      </c>
      <c r="C456" s="1295"/>
      <c r="D456" s="1295"/>
      <c r="E456" s="1295"/>
      <c r="F456" s="1295"/>
    </row>
    <row r="457" spans="2:6" ht="16.5" thickBot="1">
      <c r="B457" s="1292" t="s">
        <v>631</v>
      </c>
      <c r="C457" s="1295"/>
      <c r="D457" s="1295"/>
      <c r="E457" s="1295"/>
      <c r="F457" s="1295"/>
    </row>
    <row r="458" spans="2:6" ht="16.5" thickBot="1">
      <c r="B458" s="1292" t="s">
        <v>632</v>
      </c>
      <c r="C458" s="1295"/>
      <c r="D458" s="1295"/>
      <c r="E458" s="1295"/>
      <c r="F458" s="1295"/>
    </row>
    <row r="459" spans="2:6" ht="16.5" thickBot="1">
      <c r="B459" s="1292" t="s">
        <v>638</v>
      </c>
      <c r="C459" s="1293">
        <f>C460+C461+C462+C463</f>
        <v>2000</v>
      </c>
      <c r="D459" s="1293">
        <f>D460+D461+D462+D463</f>
        <v>0</v>
      </c>
      <c r="E459" s="1293">
        <f t="shared" ref="E459:F459" si="50">E460+E461+E462+E463</f>
        <v>0</v>
      </c>
      <c r="F459" s="1293">
        <f t="shared" si="50"/>
        <v>0</v>
      </c>
    </row>
    <row r="460" spans="2:6" ht="16.5" thickBot="1">
      <c r="B460" s="1292" t="s">
        <v>608</v>
      </c>
      <c r="C460" s="1295"/>
      <c r="D460" s="1295"/>
      <c r="E460" s="1295"/>
      <c r="F460" s="1295"/>
    </row>
    <row r="461" spans="2:6" ht="16.5" thickBot="1">
      <c r="B461" s="1292" t="s">
        <v>673</v>
      </c>
      <c r="C461" s="1295">
        <v>2000</v>
      </c>
      <c r="D461" s="1295"/>
      <c r="E461" s="1295">
        <v>0</v>
      </c>
      <c r="F461" s="1295">
        <v>0</v>
      </c>
    </row>
    <row r="462" spans="2:6" ht="16.5" thickBot="1">
      <c r="B462" s="1292" t="s">
        <v>631</v>
      </c>
      <c r="C462" s="1295">
        <v>0</v>
      </c>
      <c r="D462" s="1295">
        <v>0</v>
      </c>
      <c r="E462" s="1295">
        <v>0</v>
      </c>
      <c r="F462" s="1295">
        <v>0</v>
      </c>
    </row>
    <row r="463" spans="2:6" ht="16.5" thickBot="1">
      <c r="B463" s="1292" t="s">
        <v>632</v>
      </c>
      <c r="C463" s="1295">
        <v>0</v>
      </c>
      <c r="D463" s="1295">
        <v>0</v>
      </c>
      <c r="E463" s="1295">
        <v>0</v>
      </c>
      <c r="F463" s="1295">
        <v>0</v>
      </c>
    </row>
    <row r="464" spans="2:6" ht="16.5" thickBot="1">
      <c r="B464" s="1324" t="s">
        <v>674</v>
      </c>
      <c r="C464" s="1293">
        <f>C459+C454+C451+C448+C445+C442+C439+C436+C433</f>
        <v>2000</v>
      </c>
      <c r="D464" s="1293">
        <f t="shared" ref="D464:F464" si="51">D433+D436+D439+D442+D445+D448+D451+D454+D459</f>
        <v>0</v>
      </c>
      <c r="E464" s="1293">
        <f t="shared" si="51"/>
        <v>0</v>
      </c>
      <c r="F464" s="1293">
        <f t="shared" si="51"/>
        <v>0</v>
      </c>
    </row>
    <row r="465" spans="2:6" ht="16.5" thickBot="1">
      <c r="B465" s="1329" t="s">
        <v>617</v>
      </c>
      <c r="C465" s="1307">
        <f>IF(C1783-C1784=0,0,"Error")</f>
        <v>0</v>
      </c>
      <c r="D465" s="1307">
        <f t="shared" ref="D465:F465" si="52">IF(D1783-D1784=0,0,"Error")</f>
        <v>0</v>
      </c>
      <c r="E465" s="1307">
        <f t="shared" si="52"/>
        <v>0</v>
      </c>
      <c r="F465" s="1330">
        <f t="shared" si="52"/>
        <v>0</v>
      </c>
    </row>
    <row r="466" spans="2:6" ht="33.75" customHeight="1" thickBot="1">
      <c r="B466" s="1331" t="s">
        <v>795</v>
      </c>
      <c r="C466" s="3453" t="s">
        <v>1405</v>
      </c>
      <c r="D466" s="3454"/>
      <c r="E466" s="3454"/>
      <c r="F466" s="1332" t="s">
        <v>1406</v>
      </c>
    </row>
    <row r="467" spans="2:6" ht="47.25" customHeight="1" thickBot="1">
      <c r="B467" s="1286" t="s">
        <v>599</v>
      </c>
      <c r="C467" s="3455" t="s">
        <v>1407</v>
      </c>
      <c r="D467" s="3456"/>
      <c r="E467" s="3456"/>
      <c r="F467" s="3457"/>
    </row>
    <row r="468" spans="2:6" ht="16.5" thickBot="1">
      <c r="B468" s="1286" t="s">
        <v>21</v>
      </c>
      <c r="C468" s="3447" t="s">
        <v>1373</v>
      </c>
      <c r="D468" s="3448"/>
      <c r="E468" s="3448"/>
      <c r="F468" s="3449"/>
    </row>
    <row r="469" spans="2:6" ht="15.75">
      <c r="B469" s="1287"/>
      <c r="C469" s="1288">
        <v>2023</v>
      </c>
      <c r="D469" s="1288">
        <v>2024</v>
      </c>
      <c r="E469" s="1288">
        <v>2025</v>
      </c>
      <c r="F469" s="1288">
        <v>2026</v>
      </c>
    </row>
    <row r="470" spans="2:6" ht="16.5" thickBot="1">
      <c r="B470" s="1289"/>
      <c r="C470" s="1291" t="s">
        <v>22</v>
      </c>
      <c r="D470" s="1291" t="s">
        <v>23</v>
      </c>
      <c r="E470" s="1291" t="s">
        <v>23</v>
      </c>
      <c r="F470" s="1291" t="s">
        <v>23</v>
      </c>
    </row>
    <row r="471" spans="2:6" ht="16.5" thickBot="1">
      <c r="B471" s="1286" t="s">
        <v>33</v>
      </c>
      <c r="C471" s="1317">
        <v>1</v>
      </c>
      <c r="D471" s="1295">
        <v>1</v>
      </c>
      <c r="E471" s="1322">
        <v>0</v>
      </c>
      <c r="F471" s="1322">
        <v>0</v>
      </c>
    </row>
    <row r="472" spans="2:6" ht="16.5" thickBot="1">
      <c r="B472" s="1286" t="s">
        <v>602</v>
      </c>
      <c r="C472" s="1317">
        <f>C480+C483+C486+C489+C492+C495+C498+C501+C506</f>
        <v>40240</v>
      </c>
      <c r="D472" s="1312">
        <f>D511</f>
        <v>6700</v>
      </c>
      <c r="E472" s="1312">
        <f t="shared" ref="E472:F472" si="53">E511</f>
        <v>0</v>
      </c>
      <c r="F472" s="1312">
        <f t="shared" si="53"/>
        <v>0</v>
      </c>
    </row>
    <row r="473" spans="2:6" ht="32.25" thickBot="1">
      <c r="B473" s="1286" t="s">
        <v>603</v>
      </c>
      <c r="C473" s="1317">
        <f>C472/C471</f>
        <v>40240</v>
      </c>
      <c r="D473" s="1295">
        <f>D472/D471</f>
        <v>6700</v>
      </c>
      <c r="E473" s="1295">
        <v>0</v>
      </c>
      <c r="F473" s="1295">
        <v>0</v>
      </c>
    </row>
    <row r="474" spans="2:6" ht="16.5" thickBot="1">
      <c r="B474" s="1286" t="s">
        <v>604</v>
      </c>
      <c r="C474" s="1289"/>
      <c r="D474" s="1290"/>
      <c r="E474" s="1290"/>
      <c r="F474" s="1290"/>
    </row>
    <row r="475" spans="2:6" ht="32.25" thickBot="1">
      <c r="B475" s="1286" t="s">
        <v>605</v>
      </c>
      <c r="C475" s="1289"/>
      <c r="D475" s="1290"/>
      <c r="E475" s="1290"/>
      <c r="F475" s="1290"/>
    </row>
    <row r="476" spans="2:6" ht="32.25" thickBot="1">
      <c r="B476" s="1286" t="s">
        <v>47</v>
      </c>
      <c r="C476" s="1289"/>
      <c r="D476" s="1290"/>
      <c r="E476" s="1290"/>
      <c r="F476" s="1290"/>
    </row>
    <row r="477" spans="2:6" ht="16.5" thickBot="1">
      <c r="B477" s="3450" t="s">
        <v>1408</v>
      </c>
      <c r="C477" s="3451"/>
      <c r="D477" s="3451"/>
      <c r="E477" s="3451"/>
      <c r="F477" s="3452"/>
    </row>
    <row r="478" spans="2:6" ht="15.75">
      <c r="B478" s="1287"/>
      <c r="C478" s="1288">
        <v>2023</v>
      </c>
      <c r="D478" s="1288">
        <v>2024</v>
      </c>
      <c r="E478" s="1288">
        <v>2025</v>
      </c>
      <c r="F478" s="1288">
        <v>2026</v>
      </c>
    </row>
    <row r="479" spans="2:6" ht="16.5" thickBot="1">
      <c r="B479" s="1289"/>
      <c r="C479" s="1291" t="s">
        <v>22</v>
      </c>
      <c r="D479" s="1291" t="s">
        <v>23</v>
      </c>
      <c r="E479" s="1291" t="s">
        <v>23</v>
      </c>
      <c r="F479" s="1291" t="s">
        <v>23</v>
      </c>
    </row>
    <row r="480" spans="2:6" ht="16.5" thickBot="1">
      <c r="B480" s="1292" t="s">
        <v>607</v>
      </c>
      <c r="C480" s="1293">
        <f>C481+C482</f>
        <v>0</v>
      </c>
      <c r="D480" s="1293">
        <f>D481+D482</f>
        <v>0</v>
      </c>
      <c r="E480" s="1293">
        <f>E481+E482</f>
        <v>0</v>
      </c>
      <c r="F480" s="1293">
        <f>F481+F482</f>
        <v>0</v>
      </c>
    </row>
    <row r="481" spans="2:6" ht="16.5" thickBot="1">
      <c r="B481" s="1292" t="s">
        <v>608</v>
      </c>
      <c r="C481" s="1322"/>
      <c r="D481" s="1295"/>
      <c r="E481" s="1295"/>
      <c r="F481" s="1295"/>
    </row>
    <row r="482" spans="2:6" ht="16.5" thickBot="1">
      <c r="B482" s="1292" t="s">
        <v>609</v>
      </c>
      <c r="C482" s="1295"/>
      <c r="D482" s="1295"/>
      <c r="E482" s="1295"/>
      <c r="F482" s="1295"/>
    </row>
    <row r="483" spans="2:6" ht="32.25" thickBot="1">
      <c r="B483" s="1292" t="s">
        <v>726</v>
      </c>
      <c r="C483" s="1293">
        <f>C484+C485</f>
        <v>0</v>
      </c>
      <c r="D483" s="1293">
        <f>D484+D485</f>
        <v>0</v>
      </c>
      <c r="E483" s="1293">
        <f>E484+E485</f>
        <v>0</v>
      </c>
      <c r="F483" s="1293">
        <f>F484+F485</f>
        <v>0</v>
      </c>
    </row>
    <row r="484" spans="2:6" ht="16.5" thickBot="1">
      <c r="B484" s="1292" t="s">
        <v>608</v>
      </c>
      <c r="C484" s="1322"/>
      <c r="D484" s="1295"/>
      <c r="E484" s="1295"/>
      <c r="F484" s="1295"/>
    </row>
    <row r="485" spans="2:6" ht="16.5" thickBot="1">
      <c r="B485" s="1292" t="s">
        <v>609</v>
      </c>
      <c r="C485" s="1295"/>
      <c r="D485" s="1295"/>
      <c r="E485" s="1295"/>
      <c r="F485" s="1295"/>
    </row>
    <row r="486" spans="2:6" ht="32.25" thickBot="1">
      <c r="B486" s="1292" t="s">
        <v>611</v>
      </c>
      <c r="C486" s="1293">
        <f>C487+C488</f>
        <v>0</v>
      </c>
      <c r="D486" s="1293">
        <f>D487+D488</f>
        <v>0</v>
      </c>
      <c r="E486" s="1293">
        <f>E487+E488</f>
        <v>0</v>
      </c>
      <c r="F486" s="1293">
        <f>F487+F488</f>
        <v>0</v>
      </c>
    </row>
    <row r="487" spans="2:6" ht="16.5" thickBot="1">
      <c r="B487" s="1292" t="s">
        <v>608</v>
      </c>
      <c r="C487" s="1322"/>
      <c r="D487" s="1295"/>
      <c r="E487" s="1295"/>
      <c r="F487" s="1295"/>
    </row>
    <row r="488" spans="2:6" ht="16.5" thickBot="1">
      <c r="B488" s="1292" t="s">
        <v>609</v>
      </c>
      <c r="C488" s="1295"/>
      <c r="D488" s="1295"/>
      <c r="E488" s="1295"/>
      <c r="F488" s="1295"/>
    </row>
    <row r="489" spans="2:6" ht="16.5" thickBot="1">
      <c r="B489" s="1292" t="s">
        <v>612</v>
      </c>
      <c r="C489" s="1293">
        <f>C490+C491</f>
        <v>0</v>
      </c>
      <c r="D489" s="1293">
        <f>D490+D491</f>
        <v>0</v>
      </c>
      <c r="E489" s="1293">
        <f>E490+E491</f>
        <v>0</v>
      </c>
      <c r="F489" s="1293">
        <f>F490+F491</f>
        <v>0</v>
      </c>
    </row>
    <row r="490" spans="2:6" ht="16.5" thickBot="1">
      <c r="B490" s="1292" t="s">
        <v>608</v>
      </c>
      <c r="C490" s="1322"/>
      <c r="D490" s="1295"/>
      <c r="E490" s="1295"/>
      <c r="F490" s="1295"/>
    </row>
    <row r="491" spans="2:6" ht="16.5" thickBot="1">
      <c r="B491" s="1292" t="s">
        <v>609</v>
      </c>
      <c r="C491" s="1295"/>
      <c r="D491" s="1295"/>
      <c r="E491" s="1295"/>
      <c r="F491" s="1295"/>
    </row>
    <row r="492" spans="2:6" ht="32.25" thickBot="1">
      <c r="B492" s="1292" t="s">
        <v>613</v>
      </c>
      <c r="C492" s="1293">
        <f>C493+C494</f>
        <v>0</v>
      </c>
      <c r="D492" s="1293">
        <f>D493+D494</f>
        <v>0</v>
      </c>
      <c r="E492" s="1293">
        <f>E493+E494</f>
        <v>0</v>
      </c>
      <c r="F492" s="1293">
        <f>F493+F494</f>
        <v>0</v>
      </c>
    </row>
    <row r="493" spans="2:6" ht="16.5" thickBot="1">
      <c r="B493" s="1292" t="s">
        <v>608</v>
      </c>
      <c r="C493" s="1322"/>
      <c r="D493" s="1295"/>
      <c r="E493" s="1295"/>
      <c r="F493" s="1295"/>
    </row>
    <row r="494" spans="2:6" ht="16.5" thickBot="1">
      <c r="B494" s="1292" t="s">
        <v>609</v>
      </c>
      <c r="C494" s="1295"/>
      <c r="D494" s="1295"/>
      <c r="E494" s="1295"/>
      <c r="F494" s="1295"/>
    </row>
    <row r="495" spans="2:6" ht="16.5" thickBot="1">
      <c r="B495" s="1292" t="s">
        <v>614</v>
      </c>
      <c r="C495" s="1293">
        <f>C496+C497</f>
        <v>0</v>
      </c>
      <c r="D495" s="1293">
        <f>D496+D497</f>
        <v>0</v>
      </c>
      <c r="E495" s="1293">
        <f>E496+E497</f>
        <v>0</v>
      </c>
      <c r="F495" s="1293">
        <f>F496+F497</f>
        <v>0</v>
      </c>
    </row>
    <row r="496" spans="2:6" ht="16.5" thickBot="1">
      <c r="B496" s="1292" t="s">
        <v>608</v>
      </c>
      <c r="C496" s="1322"/>
      <c r="D496" s="1295"/>
      <c r="E496" s="1295"/>
      <c r="F496" s="1295"/>
    </row>
    <row r="497" spans="2:6" ht="27.75" customHeight="1" thickBot="1">
      <c r="B497" s="1292" t="s">
        <v>609</v>
      </c>
      <c r="C497" s="1295"/>
      <c r="D497" s="1295"/>
      <c r="E497" s="1295"/>
      <c r="F497" s="1295"/>
    </row>
    <row r="498" spans="2:6" ht="38.25" customHeight="1" thickBot="1">
      <c r="B498" s="1292" t="s">
        <v>615</v>
      </c>
      <c r="C498" s="1293">
        <f>C499+C500</f>
        <v>0</v>
      </c>
      <c r="D498" s="1293">
        <f>D499+D500</f>
        <v>0</v>
      </c>
      <c r="E498" s="1293">
        <f>E499+E500</f>
        <v>0</v>
      </c>
      <c r="F498" s="1293">
        <f>F499+F500</f>
        <v>0</v>
      </c>
    </row>
    <row r="499" spans="2:6" ht="16.5" thickBot="1">
      <c r="B499" s="1292" t="s">
        <v>608</v>
      </c>
      <c r="C499" s="1322"/>
      <c r="D499" s="1295"/>
      <c r="E499" s="1295"/>
      <c r="F499" s="1295"/>
    </row>
    <row r="500" spans="2:6" ht="16.5" thickBot="1">
      <c r="B500" s="1292" t="s">
        <v>609</v>
      </c>
      <c r="C500" s="1295"/>
      <c r="D500" s="1295"/>
      <c r="E500" s="1295"/>
      <c r="F500" s="1295"/>
    </row>
    <row r="501" spans="2:6" ht="32.25" thickBot="1">
      <c r="B501" s="1292" t="s">
        <v>637</v>
      </c>
      <c r="C501" s="1293">
        <f>C502+C503+C504+C505</f>
        <v>0</v>
      </c>
      <c r="D501" s="1293">
        <f t="shared" ref="D501:F501" si="54">D502+D503+D504+D505</f>
        <v>0</v>
      </c>
      <c r="E501" s="1293">
        <f t="shared" si="54"/>
        <v>0</v>
      </c>
      <c r="F501" s="1293">
        <f t="shared" si="54"/>
        <v>0</v>
      </c>
    </row>
    <row r="502" spans="2:6" ht="16.5" thickBot="1">
      <c r="B502" s="1292" t="s">
        <v>608</v>
      </c>
      <c r="C502" s="1295"/>
      <c r="D502" s="1295"/>
      <c r="E502" s="1295"/>
      <c r="F502" s="1295"/>
    </row>
    <row r="503" spans="2:6" ht="16.5" thickBot="1">
      <c r="B503" s="1292" t="s">
        <v>673</v>
      </c>
      <c r="C503" s="1295"/>
      <c r="D503" s="1295"/>
      <c r="E503" s="1295"/>
      <c r="F503" s="1295"/>
    </row>
    <row r="504" spans="2:6" ht="16.5" thickBot="1">
      <c r="B504" s="1292" t="s">
        <v>631</v>
      </c>
      <c r="C504" s="1295"/>
      <c r="D504" s="1295"/>
      <c r="E504" s="1295"/>
      <c r="F504" s="1295"/>
    </row>
    <row r="505" spans="2:6" ht="16.5" thickBot="1">
      <c r="B505" s="1292" t="s">
        <v>632</v>
      </c>
      <c r="C505" s="1295"/>
      <c r="D505" s="1295"/>
      <c r="E505" s="1295"/>
      <c r="F505" s="1295"/>
    </row>
    <row r="506" spans="2:6" ht="16.5" thickBot="1">
      <c r="B506" s="1292" t="s">
        <v>638</v>
      </c>
      <c r="C506" s="1293">
        <f>C507+C508+C509+C510</f>
        <v>40240</v>
      </c>
      <c r="D506" s="1293">
        <f>D507+D508+D509+D510</f>
        <v>6700</v>
      </c>
      <c r="E506" s="1293">
        <f t="shared" ref="E506:F506" si="55">E507+E508+E509+E510</f>
        <v>0</v>
      </c>
      <c r="F506" s="1293">
        <f t="shared" si="55"/>
        <v>0</v>
      </c>
    </row>
    <row r="507" spans="2:6" ht="16.5" thickBot="1">
      <c r="B507" s="1292" t="s">
        <v>608</v>
      </c>
      <c r="C507" s="1295"/>
      <c r="D507" s="1295"/>
      <c r="E507" s="1295"/>
      <c r="F507" s="1295"/>
    </row>
    <row r="508" spans="2:6" ht="16.5" thickBot="1">
      <c r="B508" s="1292" t="s">
        <v>673</v>
      </c>
      <c r="C508" s="1295">
        <v>18000</v>
      </c>
      <c r="D508" s="1295">
        <v>4000</v>
      </c>
      <c r="E508" s="1295"/>
      <c r="F508" s="1295"/>
    </row>
    <row r="509" spans="2:6" ht="16.5" thickBot="1">
      <c r="B509" s="1292" t="s">
        <v>631</v>
      </c>
      <c r="C509" s="1295">
        <v>21840</v>
      </c>
      <c r="D509" s="1295">
        <v>2500</v>
      </c>
      <c r="E509" s="1295">
        <v>0</v>
      </c>
      <c r="F509" s="1295">
        <v>0</v>
      </c>
    </row>
    <row r="510" spans="2:6" ht="16.5" thickBot="1">
      <c r="B510" s="1292" t="s">
        <v>632</v>
      </c>
      <c r="C510" s="1295">
        <v>400</v>
      </c>
      <c r="D510" s="1295">
        <v>200</v>
      </c>
      <c r="E510" s="1295">
        <v>0</v>
      </c>
      <c r="F510" s="1295">
        <v>0</v>
      </c>
    </row>
    <row r="511" spans="2:6" ht="16.5" thickBot="1">
      <c r="B511" s="1324" t="s">
        <v>674</v>
      </c>
      <c r="C511" s="1293">
        <f>C506+C501+C498+C495+C492+C489+C486+C483+C480</f>
        <v>40240</v>
      </c>
      <c r="D511" s="1293">
        <f t="shared" ref="D511:F511" si="56">D480+D483+D486+D489+D492+D495+D498+D501+D506</f>
        <v>6700</v>
      </c>
      <c r="E511" s="1293">
        <f t="shared" si="56"/>
        <v>0</v>
      </c>
      <c r="F511" s="1293">
        <f t="shared" si="56"/>
        <v>0</v>
      </c>
    </row>
    <row r="512" spans="2:6" ht="16.5" thickBot="1">
      <c r="B512" s="1329" t="s">
        <v>617</v>
      </c>
      <c r="C512" s="1307">
        <f>IF(C1735-C1736=0,0,"Error")</f>
        <v>0</v>
      </c>
      <c r="D512" s="1307">
        <f t="shared" ref="D512:F512" si="57">IF(D1735-D1736=0,0,"Error")</f>
        <v>0</v>
      </c>
      <c r="E512" s="1307">
        <f t="shared" si="57"/>
        <v>0</v>
      </c>
      <c r="F512" s="1330">
        <f t="shared" si="57"/>
        <v>0</v>
      </c>
    </row>
    <row r="513" spans="2:6" ht="20.25" customHeight="1" thickBot="1">
      <c r="B513" s="1331" t="s">
        <v>963</v>
      </c>
      <c r="C513" s="3453" t="s">
        <v>1409</v>
      </c>
      <c r="D513" s="3454"/>
      <c r="E513" s="3454"/>
      <c r="F513" s="1332" t="s">
        <v>1410</v>
      </c>
    </row>
    <row r="514" spans="2:6" ht="33.75" customHeight="1" thickBot="1">
      <c r="B514" s="1286" t="s">
        <v>599</v>
      </c>
      <c r="C514" s="3455" t="s">
        <v>1411</v>
      </c>
      <c r="D514" s="3456"/>
      <c r="E514" s="3456"/>
      <c r="F514" s="3457"/>
    </row>
    <row r="515" spans="2:6" ht="16.5" thickBot="1">
      <c r="B515" s="1286" t="s">
        <v>21</v>
      </c>
      <c r="C515" s="3447" t="s">
        <v>1412</v>
      </c>
      <c r="D515" s="3448"/>
      <c r="E515" s="3448"/>
      <c r="F515" s="3449"/>
    </row>
    <row r="516" spans="2:6" ht="15.75">
      <c r="B516" s="1287"/>
      <c r="C516" s="1288">
        <v>2023</v>
      </c>
      <c r="D516" s="1288">
        <v>2024</v>
      </c>
      <c r="E516" s="1288">
        <v>2025</v>
      </c>
      <c r="F516" s="1288">
        <v>2026</v>
      </c>
    </row>
    <row r="517" spans="2:6" ht="16.5" thickBot="1">
      <c r="B517" s="1289"/>
      <c r="C517" s="1291" t="s">
        <v>22</v>
      </c>
      <c r="D517" s="1291" t="s">
        <v>23</v>
      </c>
      <c r="E517" s="1291" t="s">
        <v>23</v>
      </c>
      <c r="F517" s="1291" t="s">
        <v>23</v>
      </c>
    </row>
    <row r="518" spans="2:6" ht="16.5" thickBot="1">
      <c r="B518" s="1286" t="s">
        <v>33</v>
      </c>
      <c r="C518" s="1317">
        <v>1</v>
      </c>
      <c r="D518" s="1295">
        <v>1</v>
      </c>
      <c r="E518" s="1322">
        <v>0</v>
      </c>
      <c r="F518" s="1322">
        <v>0</v>
      </c>
    </row>
    <row r="519" spans="2:6" ht="16.5" thickBot="1">
      <c r="B519" s="1286" t="s">
        <v>602</v>
      </c>
      <c r="C519" s="1317">
        <f>C527+C530+C533+C536+C539+C542+C545+C548+C553</f>
        <v>19990</v>
      </c>
      <c r="D519" s="1312">
        <f>D558</f>
        <v>5050</v>
      </c>
      <c r="E519" s="1312">
        <f t="shared" ref="E519:F519" si="58">E558</f>
        <v>0</v>
      </c>
      <c r="F519" s="1312">
        <f t="shared" si="58"/>
        <v>0</v>
      </c>
    </row>
    <row r="520" spans="2:6" ht="32.25" thickBot="1">
      <c r="B520" s="1286" t="s">
        <v>603</v>
      </c>
      <c r="C520" s="1317">
        <f>C519/C518</f>
        <v>19990</v>
      </c>
      <c r="D520" s="1295">
        <f>D519/D518</f>
        <v>5050</v>
      </c>
      <c r="E520" s="1295">
        <v>0</v>
      </c>
      <c r="F520" s="1295">
        <v>0</v>
      </c>
    </row>
    <row r="521" spans="2:6" ht="16.5" thickBot="1">
      <c r="B521" s="1286" t="s">
        <v>604</v>
      </c>
      <c r="C521" s="1289"/>
      <c r="D521" s="1290"/>
      <c r="E521" s="1290"/>
      <c r="F521" s="1290"/>
    </row>
    <row r="522" spans="2:6" ht="32.25" thickBot="1">
      <c r="B522" s="1286" t="s">
        <v>605</v>
      </c>
      <c r="C522" s="1289"/>
      <c r="D522" s="1290"/>
      <c r="E522" s="1290"/>
      <c r="F522" s="1290"/>
    </row>
    <row r="523" spans="2:6" ht="32.25" thickBot="1">
      <c r="B523" s="1286" t="s">
        <v>47</v>
      </c>
      <c r="C523" s="1289"/>
      <c r="D523" s="1290"/>
      <c r="E523" s="1290"/>
      <c r="F523" s="1290"/>
    </row>
    <row r="524" spans="2:6" ht="16.5" thickBot="1">
      <c r="B524" s="3450" t="s">
        <v>1413</v>
      </c>
      <c r="C524" s="3451"/>
      <c r="D524" s="3451"/>
      <c r="E524" s="3451"/>
      <c r="F524" s="3452"/>
    </row>
    <row r="525" spans="2:6" ht="15.75">
      <c r="B525" s="1287"/>
      <c r="C525" s="1288">
        <v>2023</v>
      </c>
      <c r="D525" s="1288">
        <v>2024</v>
      </c>
      <c r="E525" s="1288">
        <v>2025</v>
      </c>
      <c r="F525" s="1288">
        <v>2026</v>
      </c>
    </row>
    <row r="526" spans="2:6" ht="16.5" thickBot="1">
      <c r="B526" s="1289"/>
      <c r="C526" s="1291" t="s">
        <v>22</v>
      </c>
      <c r="D526" s="1291" t="s">
        <v>23</v>
      </c>
      <c r="E526" s="1291" t="s">
        <v>23</v>
      </c>
      <c r="F526" s="1291" t="s">
        <v>23</v>
      </c>
    </row>
    <row r="527" spans="2:6" ht="16.5" thickBot="1">
      <c r="B527" s="1292" t="s">
        <v>607</v>
      </c>
      <c r="C527" s="1293">
        <f>C528+C529</f>
        <v>0</v>
      </c>
      <c r="D527" s="1293">
        <f>D528+D529</f>
        <v>0</v>
      </c>
      <c r="E527" s="1293">
        <f>E528+E529</f>
        <v>0</v>
      </c>
      <c r="F527" s="1293">
        <f>F528+F529</f>
        <v>0</v>
      </c>
    </row>
    <row r="528" spans="2:6" ht="16.5" thickBot="1">
      <c r="B528" s="1292" t="s">
        <v>608</v>
      </c>
      <c r="C528" s="1322"/>
      <c r="D528" s="1295"/>
      <c r="E528" s="1295"/>
      <c r="F528" s="1295"/>
    </row>
    <row r="529" spans="2:6" ht="16.5" thickBot="1">
      <c r="B529" s="1292" t="s">
        <v>609</v>
      </c>
      <c r="C529" s="1295"/>
      <c r="D529" s="1295"/>
      <c r="E529" s="1295"/>
      <c r="F529" s="1295"/>
    </row>
    <row r="530" spans="2:6" ht="32.25" thickBot="1">
      <c r="B530" s="1292" t="s">
        <v>726</v>
      </c>
      <c r="C530" s="1293">
        <f>C531+C532</f>
        <v>0</v>
      </c>
      <c r="D530" s="1293">
        <f>D531+D532</f>
        <v>0</v>
      </c>
      <c r="E530" s="1293">
        <f>E531+E532</f>
        <v>0</v>
      </c>
      <c r="F530" s="1293">
        <f>F531+F532</f>
        <v>0</v>
      </c>
    </row>
    <row r="531" spans="2:6" ht="16.5" thickBot="1">
      <c r="B531" s="1292" t="s">
        <v>608</v>
      </c>
      <c r="C531" s="1322"/>
      <c r="D531" s="1295"/>
      <c r="E531" s="1295"/>
      <c r="F531" s="1295"/>
    </row>
    <row r="532" spans="2:6" ht="16.5" thickBot="1">
      <c r="B532" s="1292" t="s">
        <v>609</v>
      </c>
      <c r="C532" s="1295"/>
      <c r="D532" s="1295"/>
      <c r="E532" s="1295"/>
      <c r="F532" s="1295"/>
    </row>
    <row r="533" spans="2:6" ht="32.25" thickBot="1">
      <c r="B533" s="1292" t="s">
        <v>611</v>
      </c>
      <c r="C533" s="1293">
        <f>C534+C535</f>
        <v>0</v>
      </c>
      <c r="D533" s="1293">
        <f>D534+D535</f>
        <v>0</v>
      </c>
      <c r="E533" s="1293">
        <f>E534+E535</f>
        <v>0</v>
      </c>
      <c r="F533" s="1293">
        <f>F534+F535</f>
        <v>0</v>
      </c>
    </row>
    <row r="534" spans="2:6" ht="16.5" thickBot="1">
      <c r="B534" s="1292" t="s">
        <v>608</v>
      </c>
      <c r="C534" s="1322"/>
      <c r="D534" s="1295"/>
      <c r="E534" s="1295"/>
      <c r="F534" s="1295"/>
    </row>
    <row r="535" spans="2:6" ht="16.5" thickBot="1">
      <c r="B535" s="1292" t="s">
        <v>609</v>
      </c>
      <c r="C535" s="1295"/>
      <c r="D535" s="1295"/>
      <c r="E535" s="1295"/>
      <c r="F535" s="1295"/>
    </row>
    <row r="536" spans="2:6" ht="16.5" thickBot="1">
      <c r="B536" s="1292" t="s">
        <v>612</v>
      </c>
      <c r="C536" s="1293">
        <f>C537+C538</f>
        <v>0</v>
      </c>
      <c r="D536" s="1293">
        <f>D537+D538</f>
        <v>0</v>
      </c>
      <c r="E536" s="1293">
        <f>E537+E538</f>
        <v>0</v>
      </c>
      <c r="F536" s="1293">
        <f>F537+F538</f>
        <v>0</v>
      </c>
    </row>
    <row r="537" spans="2:6" ht="16.5" thickBot="1">
      <c r="B537" s="1292" t="s">
        <v>608</v>
      </c>
      <c r="C537" s="1322"/>
      <c r="D537" s="1295"/>
      <c r="E537" s="1295"/>
      <c r="F537" s="1295"/>
    </row>
    <row r="538" spans="2:6" ht="16.5" thickBot="1">
      <c r="B538" s="1292" t="s">
        <v>609</v>
      </c>
      <c r="C538" s="1295"/>
      <c r="D538" s="1295"/>
      <c r="E538" s="1295"/>
      <c r="F538" s="1295"/>
    </row>
    <row r="539" spans="2:6" ht="32.25" thickBot="1">
      <c r="B539" s="1292" t="s">
        <v>613</v>
      </c>
      <c r="C539" s="1293">
        <f>C540+C541</f>
        <v>0</v>
      </c>
      <c r="D539" s="1293">
        <f>D540+D541</f>
        <v>0</v>
      </c>
      <c r="E539" s="1293">
        <f>E540+E541</f>
        <v>0</v>
      </c>
      <c r="F539" s="1293">
        <f>F540+F541</f>
        <v>0</v>
      </c>
    </row>
    <row r="540" spans="2:6" ht="16.5" thickBot="1">
      <c r="B540" s="1292" t="s">
        <v>608</v>
      </c>
      <c r="C540" s="1322"/>
      <c r="D540" s="1295"/>
      <c r="E540" s="1295"/>
      <c r="F540" s="1295"/>
    </row>
    <row r="541" spans="2:6" ht="16.5" thickBot="1">
      <c r="B541" s="1292" t="s">
        <v>609</v>
      </c>
      <c r="C541" s="1295"/>
      <c r="D541" s="1295"/>
      <c r="E541" s="1295"/>
      <c r="F541" s="1295"/>
    </row>
    <row r="542" spans="2:6" ht="16.5" thickBot="1">
      <c r="B542" s="1292" t="s">
        <v>614</v>
      </c>
      <c r="C542" s="1293">
        <f>C543+C544</f>
        <v>0</v>
      </c>
      <c r="D542" s="1293">
        <f>D543+D544</f>
        <v>0</v>
      </c>
      <c r="E542" s="1293">
        <f>E543+E544</f>
        <v>0</v>
      </c>
      <c r="F542" s="1293">
        <f>F543+F544</f>
        <v>0</v>
      </c>
    </row>
    <row r="543" spans="2:6" ht="16.5" thickBot="1">
      <c r="B543" s="1292" t="s">
        <v>608</v>
      </c>
      <c r="C543" s="1322"/>
      <c r="D543" s="1295"/>
      <c r="E543" s="1295"/>
      <c r="F543" s="1295"/>
    </row>
    <row r="544" spans="2:6" ht="41.25" customHeight="1" thickBot="1">
      <c r="B544" s="1292" t="s">
        <v>609</v>
      </c>
      <c r="C544" s="1295"/>
      <c r="D544" s="1295"/>
      <c r="E544" s="1295"/>
      <c r="F544" s="1295"/>
    </row>
    <row r="545" spans="2:6" ht="45.6" customHeight="1" thickBot="1">
      <c r="B545" s="1292" t="s">
        <v>615</v>
      </c>
      <c r="C545" s="1293">
        <f>C546+C547</f>
        <v>0</v>
      </c>
      <c r="D545" s="1293">
        <f>D546+D547</f>
        <v>0</v>
      </c>
      <c r="E545" s="1293">
        <f>E546+E547</f>
        <v>0</v>
      </c>
      <c r="F545" s="1293">
        <f>F546+F547</f>
        <v>0</v>
      </c>
    </row>
    <row r="546" spans="2:6" ht="17.25" customHeight="1" thickBot="1">
      <c r="B546" s="1292" t="s">
        <v>608</v>
      </c>
      <c r="C546" s="1322"/>
      <c r="D546" s="1295"/>
      <c r="E546" s="1295"/>
      <c r="F546" s="1295"/>
    </row>
    <row r="547" spans="2:6" ht="16.5" thickBot="1">
      <c r="B547" s="1292" t="s">
        <v>609</v>
      </c>
      <c r="C547" s="1295"/>
      <c r="D547" s="1295"/>
      <c r="E547" s="1295"/>
      <c r="F547" s="1295"/>
    </row>
    <row r="548" spans="2:6" ht="32.25" thickBot="1">
      <c r="B548" s="1292" t="s">
        <v>637</v>
      </c>
      <c r="C548" s="1293">
        <f>C549+C550+C551+C552</f>
        <v>0</v>
      </c>
      <c r="D548" s="1293">
        <f t="shared" ref="D548:F548" si="59">D549+D550+D551+D552</f>
        <v>0</v>
      </c>
      <c r="E548" s="1293">
        <f t="shared" si="59"/>
        <v>0</v>
      </c>
      <c r="F548" s="1293">
        <f t="shared" si="59"/>
        <v>0</v>
      </c>
    </row>
    <row r="549" spans="2:6" ht="16.5" thickBot="1">
      <c r="B549" s="1292" t="s">
        <v>608</v>
      </c>
      <c r="C549" s="1295"/>
      <c r="D549" s="1295"/>
      <c r="E549" s="1295"/>
      <c r="F549" s="1295"/>
    </row>
    <row r="550" spans="2:6" ht="16.5" thickBot="1">
      <c r="B550" s="1292" t="s">
        <v>673</v>
      </c>
      <c r="C550" s="1295"/>
      <c r="D550" s="1295"/>
      <c r="E550" s="1295"/>
      <c r="F550" s="1295"/>
    </row>
    <row r="551" spans="2:6" ht="16.5" thickBot="1">
      <c r="B551" s="1292" t="s">
        <v>631</v>
      </c>
      <c r="C551" s="1295"/>
      <c r="D551" s="1295"/>
      <c r="E551" s="1295"/>
      <c r="F551" s="1295"/>
    </row>
    <row r="552" spans="2:6" ht="16.5" thickBot="1">
      <c r="B552" s="1292" t="s">
        <v>632</v>
      </c>
      <c r="C552" s="1295"/>
      <c r="D552" s="1295"/>
      <c r="E552" s="1295"/>
      <c r="F552" s="1295"/>
    </row>
    <row r="553" spans="2:6" ht="16.5" thickBot="1">
      <c r="B553" s="1292" t="s">
        <v>638</v>
      </c>
      <c r="C553" s="1293">
        <f>C554+C555+C556+C557</f>
        <v>19990</v>
      </c>
      <c r="D553" s="1293">
        <f>D554+D555+D556+D557</f>
        <v>5050</v>
      </c>
      <c r="E553" s="1293">
        <f t="shared" ref="E553:F553" si="60">E554+E555+E556+E557</f>
        <v>0</v>
      </c>
      <c r="F553" s="1293">
        <f t="shared" si="60"/>
        <v>0</v>
      </c>
    </row>
    <row r="554" spans="2:6" ht="16.5" thickBot="1">
      <c r="B554" s="1292" t="s">
        <v>608</v>
      </c>
      <c r="C554" s="1295"/>
      <c r="D554" s="1295"/>
      <c r="E554" s="1295"/>
      <c r="F554" s="1295"/>
    </row>
    <row r="555" spans="2:6" ht="16.5" thickBot="1">
      <c r="B555" s="1292" t="s">
        <v>673</v>
      </c>
      <c r="C555" s="1295">
        <v>6480</v>
      </c>
      <c r="D555" s="1334">
        <v>2500</v>
      </c>
      <c r="E555" s="1334"/>
      <c r="F555" s="1334"/>
    </row>
    <row r="556" spans="2:6" ht="16.5" thickBot="1">
      <c r="B556" s="1292" t="s">
        <v>631</v>
      </c>
      <c r="C556" s="1295">
        <v>13410</v>
      </c>
      <c r="D556" s="1295">
        <v>2500</v>
      </c>
      <c r="E556" s="1295"/>
      <c r="F556" s="1295"/>
    </row>
    <row r="557" spans="2:6" ht="16.5" thickBot="1">
      <c r="B557" s="1292" t="s">
        <v>632</v>
      </c>
      <c r="C557" s="1295">
        <v>100</v>
      </c>
      <c r="D557" s="1295">
        <v>50</v>
      </c>
      <c r="E557" s="1295">
        <v>0</v>
      </c>
      <c r="F557" s="1295">
        <v>0</v>
      </c>
    </row>
    <row r="558" spans="2:6" ht="16.5" thickBot="1">
      <c r="B558" s="1324" t="s">
        <v>674</v>
      </c>
      <c r="C558" s="1293">
        <f>C553+C548+C545+C542+C539+C536+C533+C530+C527</f>
        <v>19990</v>
      </c>
      <c r="D558" s="1293">
        <f t="shared" ref="D558:F558" si="61">D527+D530+D533+D536+D539+D542+D545+D548+D553</f>
        <v>5050</v>
      </c>
      <c r="E558" s="1293">
        <f t="shared" si="61"/>
        <v>0</v>
      </c>
      <c r="F558" s="1293">
        <f t="shared" si="61"/>
        <v>0</v>
      </c>
    </row>
    <row r="559" spans="2:6" ht="15.75">
      <c r="B559" s="1335" t="s">
        <v>617</v>
      </c>
      <c r="C559" s="1330">
        <f>IF(C1831-C1832=0,0,"Error")</f>
        <v>0</v>
      </c>
      <c r="D559" s="1330">
        <f>IF(D1831-D1832=0,0,"Error")</f>
        <v>0</v>
      </c>
      <c r="E559" s="1330">
        <f>IF(E1831-E1832=0,0,"Error")</f>
        <v>0</v>
      </c>
      <c r="F559" s="1330">
        <f>IF(F1831-F1832=0,0,"Error")</f>
        <v>0</v>
      </c>
    </row>
    <row r="560" spans="2:6" ht="34.5" customHeight="1" thickBot="1">
      <c r="B560" s="1331" t="s">
        <v>968</v>
      </c>
      <c r="C560" s="3481" t="s">
        <v>1414</v>
      </c>
      <c r="D560" s="3481"/>
      <c r="E560" s="3481"/>
      <c r="F560" s="1336" t="s">
        <v>1415</v>
      </c>
    </row>
    <row r="561" spans="2:6" ht="37.5" customHeight="1" thickBot="1">
      <c r="B561" s="1337" t="s">
        <v>599</v>
      </c>
      <c r="C561" s="3482" t="s">
        <v>1416</v>
      </c>
      <c r="D561" s="3482"/>
      <c r="E561" s="3482"/>
      <c r="F561" s="3477"/>
    </row>
    <row r="562" spans="2:6" ht="21.75" customHeight="1" thickBot="1">
      <c r="B562" s="1338" t="s">
        <v>21</v>
      </c>
      <c r="C562" s="3478" t="s">
        <v>1417</v>
      </c>
      <c r="D562" s="3479"/>
      <c r="E562" s="3479"/>
      <c r="F562" s="3480"/>
    </row>
    <row r="563" spans="2:6" ht="15.75">
      <c r="B563" s="3471"/>
      <c r="C563" s="1288">
        <v>2023</v>
      </c>
      <c r="D563" s="1288">
        <v>2024</v>
      </c>
      <c r="E563" s="1288">
        <v>2025</v>
      </c>
      <c r="F563" s="1288">
        <v>2026</v>
      </c>
    </row>
    <row r="564" spans="2:6" ht="13.5" thickBot="1">
      <c r="B564" s="3472"/>
      <c r="C564" s="1339" t="s">
        <v>22</v>
      </c>
      <c r="D564" s="1339" t="s">
        <v>23</v>
      </c>
      <c r="E564" s="1339" t="s">
        <v>23</v>
      </c>
      <c r="F564" s="1339" t="s">
        <v>23</v>
      </c>
    </row>
    <row r="565" spans="2:6" ht="13.5" thickBot="1">
      <c r="B565" s="1338" t="s">
        <v>33</v>
      </c>
      <c r="C565" s="1340">
        <v>1</v>
      </c>
      <c r="D565" s="1340">
        <v>1</v>
      </c>
      <c r="E565" s="1340">
        <v>1</v>
      </c>
      <c r="F565" s="1340">
        <v>1</v>
      </c>
    </row>
    <row r="566" spans="2:6" ht="13.5" thickBot="1">
      <c r="B566" s="1338" t="s">
        <v>602</v>
      </c>
      <c r="C566" s="1340">
        <f>C584</f>
        <v>22970</v>
      </c>
      <c r="D566" s="1340">
        <f>D584</f>
        <v>23500</v>
      </c>
      <c r="E566" s="1340">
        <f>E584</f>
        <v>23500</v>
      </c>
      <c r="F566" s="1340">
        <f>F584</f>
        <v>23500</v>
      </c>
    </row>
    <row r="567" spans="2:6" ht="13.5" thickBot="1">
      <c r="B567" s="1338" t="s">
        <v>603</v>
      </c>
      <c r="C567" s="1340">
        <f>C566/C565</f>
        <v>22970</v>
      </c>
      <c r="D567" s="1340">
        <f>D566/D565</f>
        <v>23500</v>
      </c>
      <c r="E567" s="1340">
        <f>E566/E565</f>
        <v>23500</v>
      </c>
      <c r="F567" s="1340">
        <v>0</v>
      </c>
    </row>
    <row r="568" spans="2:6" ht="13.5" thickBot="1">
      <c r="B568" s="1338" t="s">
        <v>604</v>
      </c>
      <c r="C568" s="1341" t="s">
        <v>627</v>
      </c>
      <c r="D568" s="1342"/>
      <c r="E568" s="1342"/>
      <c r="F568" s="1342"/>
    </row>
    <row r="569" spans="2:6" ht="13.5" thickBot="1">
      <c r="B569" s="1338" t="s">
        <v>605</v>
      </c>
      <c r="C569" s="1341" t="s">
        <v>627</v>
      </c>
      <c r="D569" s="1342"/>
      <c r="E569" s="1342"/>
      <c r="F569" s="1342"/>
    </row>
    <row r="570" spans="2:6" ht="13.5" thickBot="1">
      <c r="B570" s="1338" t="s">
        <v>47</v>
      </c>
      <c r="C570" s="1341" t="s">
        <v>627</v>
      </c>
      <c r="D570" s="1342"/>
      <c r="E570" s="1342"/>
      <c r="F570" s="1342"/>
    </row>
    <row r="571" spans="2:6" ht="21" customHeight="1" thickBot="1">
      <c r="B571" s="3468" t="s">
        <v>1418</v>
      </c>
      <c r="C571" s="3469"/>
      <c r="D571" s="3469"/>
      <c r="E571" s="3469"/>
      <c r="F571" s="3470"/>
    </row>
    <row r="572" spans="2:6" ht="27" customHeight="1">
      <c r="B572" s="3471"/>
      <c r="C572" s="1288">
        <v>2023</v>
      </c>
      <c r="D572" s="1288">
        <v>2024</v>
      </c>
      <c r="E572" s="1288">
        <v>2025</v>
      </c>
      <c r="F572" s="1288">
        <v>2026</v>
      </c>
    </row>
    <row r="573" spans="2:6" ht="13.5" thickBot="1">
      <c r="B573" s="3472"/>
      <c r="C573" s="1339" t="s">
        <v>22</v>
      </c>
      <c r="D573" s="1339" t="s">
        <v>23</v>
      </c>
      <c r="E573" s="1339" t="s">
        <v>23</v>
      </c>
      <c r="F573" s="1339" t="s">
        <v>23</v>
      </c>
    </row>
    <row r="574" spans="2:6" ht="13.5" thickBot="1">
      <c r="B574" s="1343" t="s">
        <v>629</v>
      </c>
      <c r="C574" s="1344">
        <f>C575+C576+C577+C578</f>
        <v>0</v>
      </c>
      <c r="D574" s="1344">
        <f t="shared" ref="D574:F574" si="62">D575+D576+D577+D578</f>
        <v>0</v>
      </c>
      <c r="E574" s="1344">
        <f t="shared" si="62"/>
        <v>0</v>
      </c>
      <c r="F574" s="1344">
        <f t="shared" si="62"/>
        <v>0</v>
      </c>
    </row>
    <row r="575" spans="2:6" ht="13.5" thickBot="1">
      <c r="B575" s="1345" t="s">
        <v>608</v>
      </c>
      <c r="C575" s="1346">
        <v>0</v>
      </c>
      <c r="D575" s="1346">
        <v>0</v>
      </c>
      <c r="E575" s="1346">
        <v>0</v>
      </c>
      <c r="F575" s="1346">
        <v>0</v>
      </c>
    </row>
    <row r="576" spans="2:6" ht="13.5" thickBot="1">
      <c r="B576" s="1345" t="s">
        <v>673</v>
      </c>
      <c r="C576" s="1344"/>
      <c r="D576" s="1347"/>
      <c r="E576" s="1347"/>
      <c r="F576" s="1347"/>
    </row>
    <row r="577" spans="2:6" ht="13.5" thickBot="1">
      <c r="B577" s="1345" t="s">
        <v>631</v>
      </c>
      <c r="C577" s="1346"/>
      <c r="D577" s="1348"/>
      <c r="E577" s="1348"/>
      <c r="F577" s="1349"/>
    </row>
    <row r="578" spans="2:6" ht="13.5" thickBot="1">
      <c r="B578" s="1345" t="s">
        <v>632</v>
      </c>
      <c r="C578" s="1344">
        <v>0</v>
      </c>
      <c r="D578" s="1347">
        <v>0</v>
      </c>
      <c r="E578" s="1347">
        <v>0</v>
      </c>
      <c r="F578" s="1347">
        <v>0</v>
      </c>
    </row>
    <row r="579" spans="2:6" ht="14.25" thickBot="1">
      <c r="B579" s="1343" t="s">
        <v>633</v>
      </c>
      <c r="C579" s="1350">
        <f>C580+C581+C582+C583</f>
        <v>22970</v>
      </c>
      <c r="D579" s="1350">
        <f t="shared" ref="D579:F579" si="63">D580+D581+D582+D583</f>
        <v>23500</v>
      </c>
      <c r="E579" s="1350">
        <f t="shared" si="63"/>
        <v>23500</v>
      </c>
      <c r="F579" s="1350">
        <f t="shared" si="63"/>
        <v>23500</v>
      </c>
    </row>
    <row r="580" spans="2:6" ht="13.5" thickBot="1">
      <c r="B580" s="1345" t="s">
        <v>608</v>
      </c>
      <c r="C580" s="1351">
        <v>22970</v>
      </c>
      <c r="D580" s="1346">
        <v>23500</v>
      </c>
      <c r="E580" s="1346">
        <v>23500</v>
      </c>
      <c r="F580" s="1346">
        <v>23500</v>
      </c>
    </row>
    <row r="581" spans="2:6" ht="13.5" thickBot="1">
      <c r="B581" s="1345" t="s">
        <v>673</v>
      </c>
      <c r="C581" s="1351"/>
      <c r="D581" s="1346"/>
      <c r="E581" s="1346"/>
      <c r="F581" s="1346"/>
    </row>
    <row r="582" spans="2:6" ht="13.5" thickBot="1">
      <c r="B582" s="1345" t="s">
        <v>631</v>
      </c>
      <c r="C582" s="1351"/>
      <c r="D582" s="1346"/>
      <c r="E582" s="1346"/>
      <c r="F582" s="1346"/>
    </row>
    <row r="583" spans="2:6" ht="13.5" thickBot="1">
      <c r="B583" s="1345" t="s">
        <v>632</v>
      </c>
      <c r="C583" s="1351"/>
      <c r="D583" s="1346"/>
      <c r="E583" s="1346"/>
      <c r="F583" s="1346"/>
    </row>
    <row r="584" spans="2:6" ht="14.25" thickBot="1">
      <c r="B584" s="1352" t="s">
        <v>972</v>
      </c>
      <c r="C584" s="1350">
        <f>C574+C579</f>
        <v>22970</v>
      </c>
      <c r="D584" s="1350">
        <f t="shared" ref="D584:F584" si="64">D574+D579</f>
        <v>23500</v>
      </c>
      <c r="E584" s="1350">
        <f t="shared" si="64"/>
        <v>23500</v>
      </c>
      <c r="F584" s="1350">
        <f t="shared" si="64"/>
        <v>23500</v>
      </c>
    </row>
    <row r="585" spans="2:6" ht="13.5" thickBot="1">
      <c r="B585" s="1353" t="s">
        <v>617</v>
      </c>
      <c r="C585" s="1354">
        <f>C584-C566</f>
        <v>0</v>
      </c>
      <c r="D585" s="1354">
        <f>D584-D566</f>
        <v>0</v>
      </c>
      <c r="E585" s="1354">
        <f>E584-E566</f>
        <v>0</v>
      </c>
      <c r="F585" s="1354">
        <f>F584-F566</f>
        <v>0</v>
      </c>
    </row>
    <row r="586" spans="2:6" ht="13.5" thickBot="1">
      <c r="B586" s="1355"/>
      <c r="C586" s="1356"/>
      <c r="D586" s="1356"/>
      <c r="E586" s="1356"/>
      <c r="F586" s="1357"/>
    </row>
    <row r="587" spans="2:6" ht="13.5" thickBot="1">
      <c r="B587" s="1358" t="s">
        <v>973</v>
      </c>
      <c r="C587" s="3473" t="s">
        <v>1419</v>
      </c>
      <c r="D587" s="3474"/>
      <c r="E587" s="3474"/>
      <c r="F587" s="1359" t="s">
        <v>1420</v>
      </c>
    </row>
    <row r="588" spans="2:6" ht="34.5" customHeight="1" thickBot="1">
      <c r="B588" s="1338" t="s">
        <v>599</v>
      </c>
      <c r="C588" s="3475" t="s">
        <v>1421</v>
      </c>
      <c r="D588" s="3476"/>
      <c r="E588" s="3476"/>
      <c r="F588" s="3477"/>
    </row>
    <row r="589" spans="2:6" ht="13.5" thickBot="1">
      <c r="B589" s="1338" t="s">
        <v>21</v>
      </c>
      <c r="C589" s="3478" t="s">
        <v>1422</v>
      </c>
      <c r="D589" s="3479"/>
      <c r="E589" s="3479"/>
      <c r="F589" s="3480"/>
    </row>
    <row r="590" spans="2:6" ht="15.75">
      <c r="B590" s="3471"/>
      <c r="C590" s="1288">
        <v>2023</v>
      </c>
      <c r="D590" s="1288">
        <v>2024</v>
      </c>
      <c r="E590" s="1288">
        <v>2025</v>
      </c>
      <c r="F590" s="1288">
        <v>2026</v>
      </c>
    </row>
    <row r="591" spans="2:6" ht="13.5" thickBot="1">
      <c r="B591" s="3472"/>
      <c r="C591" s="1339" t="s">
        <v>22</v>
      </c>
      <c r="D591" s="1339" t="s">
        <v>23</v>
      </c>
      <c r="E591" s="1339" t="s">
        <v>23</v>
      </c>
      <c r="F591" s="1339" t="s">
        <v>23</v>
      </c>
    </row>
    <row r="592" spans="2:6" ht="13.5" thickBot="1">
      <c r="B592" s="1338" t="s">
        <v>33</v>
      </c>
      <c r="C592" s="1340">
        <v>1</v>
      </c>
      <c r="D592" s="1340">
        <v>1</v>
      </c>
      <c r="E592" s="1340">
        <v>0</v>
      </c>
      <c r="F592" s="1340">
        <v>0</v>
      </c>
    </row>
    <row r="593" spans="2:6" ht="13.5" thickBot="1">
      <c r="B593" s="1338" t="s">
        <v>602</v>
      </c>
      <c r="C593" s="1340">
        <f>C611</f>
        <v>2000</v>
      </c>
      <c r="D593" s="1340">
        <v>1000</v>
      </c>
      <c r="E593" s="1340">
        <f>E611</f>
        <v>0</v>
      </c>
      <c r="F593" s="1340">
        <f>F611</f>
        <v>0</v>
      </c>
    </row>
    <row r="594" spans="2:6" ht="13.5" thickBot="1">
      <c r="B594" s="1338" t="s">
        <v>603</v>
      </c>
      <c r="C594" s="1340">
        <f>C593/C592</f>
        <v>2000</v>
      </c>
      <c r="D594" s="1340">
        <v>1000</v>
      </c>
      <c r="E594" s="1340"/>
      <c r="F594" s="1340"/>
    </row>
    <row r="595" spans="2:6" ht="13.5" thickBot="1">
      <c r="B595" s="1338" t="s">
        <v>604</v>
      </c>
      <c r="C595" s="1341" t="s">
        <v>627</v>
      </c>
      <c r="D595" s="1342"/>
      <c r="E595" s="1342"/>
      <c r="F595" s="1342"/>
    </row>
    <row r="596" spans="2:6" ht="15" customHeight="1" thickBot="1">
      <c r="B596" s="1338" t="s">
        <v>605</v>
      </c>
      <c r="C596" s="1341" t="s">
        <v>627</v>
      </c>
      <c r="D596" s="1342"/>
      <c r="E596" s="1342"/>
      <c r="F596" s="1342"/>
    </row>
    <row r="597" spans="2:6" ht="13.5" hidden="1" thickBot="1">
      <c r="B597" s="1338" t="s">
        <v>47</v>
      </c>
      <c r="C597" s="1341" t="s">
        <v>627</v>
      </c>
      <c r="D597" s="1342"/>
      <c r="E597" s="1342"/>
      <c r="F597" s="1342"/>
    </row>
    <row r="598" spans="2:6" ht="13.5" hidden="1" thickBot="1">
      <c r="B598" s="3468" t="s">
        <v>1423</v>
      </c>
      <c r="C598" s="3469"/>
      <c r="D598" s="3469"/>
      <c r="E598" s="3469"/>
      <c r="F598" s="3470"/>
    </row>
    <row r="599" spans="2:6" ht="15.75" hidden="1">
      <c r="B599" s="3471"/>
      <c r="C599" s="1288">
        <v>2023</v>
      </c>
      <c r="D599" s="1288">
        <v>2024</v>
      </c>
      <c r="E599" s="1288">
        <v>2025</v>
      </c>
      <c r="F599" s="1288">
        <v>2026</v>
      </c>
    </row>
    <row r="600" spans="2:6" ht="13.5" hidden="1" thickBot="1">
      <c r="B600" s="3472"/>
      <c r="C600" s="1339" t="s">
        <v>22</v>
      </c>
      <c r="D600" s="1339" t="s">
        <v>23</v>
      </c>
      <c r="E600" s="1339" t="s">
        <v>23</v>
      </c>
      <c r="F600" s="1339" t="s">
        <v>23</v>
      </c>
    </row>
    <row r="601" spans="2:6" ht="13.5" hidden="1" thickBot="1">
      <c r="B601" s="1343" t="s">
        <v>629</v>
      </c>
      <c r="C601" s="1344">
        <f>C602+C603+C604+C605</f>
        <v>0</v>
      </c>
      <c r="D601" s="1344">
        <f t="shared" ref="D601:F601" si="65">D602+D603+D604+D605</f>
        <v>0</v>
      </c>
      <c r="E601" s="1344">
        <f t="shared" si="65"/>
        <v>0</v>
      </c>
      <c r="F601" s="1344">
        <f t="shared" si="65"/>
        <v>0</v>
      </c>
    </row>
    <row r="602" spans="2:6" ht="13.5" hidden="1" thickBot="1">
      <c r="B602" s="1345" t="s">
        <v>608</v>
      </c>
      <c r="C602" s="1346">
        <v>0</v>
      </c>
      <c r="D602" s="1346"/>
      <c r="E602" s="1346"/>
      <c r="F602" s="1346"/>
    </row>
    <row r="603" spans="2:6" ht="13.5" hidden="1" thickBot="1">
      <c r="B603" s="1345" t="s">
        <v>673</v>
      </c>
      <c r="C603" s="1344"/>
      <c r="D603" s="1347"/>
      <c r="E603" s="1347"/>
      <c r="F603" s="1347"/>
    </row>
    <row r="604" spans="2:6" ht="13.5" hidden="1" thickBot="1">
      <c r="B604" s="1345" t="s">
        <v>631</v>
      </c>
      <c r="C604" s="1346"/>
      <c r="D604" s="1348"/>
      <c r="E604" s="1348"/>
      <c r="F604" s="1349"/>
    </row>
    <row r="605" spans="2:6" ht="13.5" hidden="1" thickBot="1">
      <c r="B605" s="1345" t="s">
        <v>632</v>
      </c>
      <c r="C605" s="1344">
        <v>0</v>
      </c>
      <c r="D605" s="1347">
        <v>0</v>
      </c>
      <c r="E605" s="1347">
        <v>0</v>
      </c>
      <c r="F605" s="1347">
        <v>0</v>
      </c>
    </row>
    <row r="606" spans="2:6" ht="14.25" hidden="1" thickBot="1">
      <c r="B606" s="1343" t="s">
        <v>633</v>
      </c>
      <c r="C606" s="1350">
        <f>C607+C608+C609+C610</f>
        <v>2000</v>
      </c>
      <c r="D606" s="1350">
        <f t="shared" ref="D606:F606" si="66">D607+D608+D609+D610</f>
        <v>0</v>
      </c>
      <c r="E606" s="1350">
        <f t="shared" si="66"/>
        <v>0</v>
      </c>
      <c r="F606" s="1350">
        <f t="shared" si="66"/>
        <v>0</v>
      </c>
    </row>
    <row r="607" spans="2:6" ht="13.5" hidden="1" thickBot="1">
      <c r="B607" s="1345" t="s">
        <v>608</v>
      </c>
      <c r="C607" s="1351">
        <v>2000</v>
      </c>
      <c r="D607" s="1346"/>
      <c r="E607" s="1346">
        <v>0</v>
      </c>
      <c r="F607" s="1346">
        <v>0</v>
      </c>
    </row>
    <row r="608" spans="2:6" ht="13.5" hidden="1" thickBot="1">
      <c r="B608" s="1345" t="s">
        <v>673</v>
      </c>
      <c r="C608" s="1351"/>
      <c r="D608" s="1346"/>
      <c r="E608" s="1346"/>
      <c r="F608" s="1346"/>
    </row>
    <row r="609" spans="2:6" ht="13.5" hidden="1" thickBot="1">
      <c r="B609" s="1345" t="s">
        <v>631</v>
      </c>
      <c r="C609" s="1351"/>
      <c r="D609" s="1346"/>
      <c r="E609" s="1346"/>
      <c r="F609" s="1346"/>
    </row>
    <row r="610" spans="2:6" ht="13.5" hidden="1" thickBot="1">
      <c r="B610" s="1345" t="s">
        <v>632</v>
      </c>
      <c r="C610" s="1351"/>
      <c r="D610" s="1346"/>
      <c r="E610" s="1346"/>
      <c r="F610" s="1346"/>
    </row>
    <row r="611" spans="2:6" ht="14.25" hidden="1" thickBot="1">
      <c r="B611" s="1352" t="s">
        <v>977</v>
      </c>
      <c r="C611" s="1350">
        <f>C601+C606</f>
        <v>2000</v>
      </c>
      <c r="D611" s="1350">
        <f t="shared" ref="D611:F611" si="67">D601+D606</f>
        <v>0</v>
      </c>
      <c r="E611" s="1350">
        <f t="shared" si="67"/>
        <v>0</v>
      </c>
      <c r="F611" s="1350">
        <f t="shared" si="67"/>
        <v>0</v>
      </c>
    </row>
    <row r="612" spans="2:6" ht="13.5" hidden="1" thickBot="1">
      <c r="B612" s="1353" t="s">
        <v>617</v>
      </c>
      <c r="C612" s="1354">
        <f>C611-C593</f>
        <v>0</v>
      </c>
      <c r="D612" s="1354">
        <f>D611-D593</f>
        <v>-1000</v>
      </c>
      <c r="E612" s="1354">
        <f>E611-E593</f>
        <v>0</v>
      </c>
      <c r="F612" s="1354">
        <f>F611-F593</f>
        <v>0</v>
      </c>
    </row>
    <row r="613" spans="2:6" ht="13.5" hidden="1" thickBot="1">
      <c r="B613" s="1358" t="s">
        <v>978</v>
      </c>
      <c r="C613" s="3492" t="s">
        <v>1424</v>
      </c>
      <c r="D613" s="3493"/>
      <c r="E613" s="3494"/>
      <c r="F613" s="1359" t="s">
        <v>1425</v>
      </c>
    </row>
    <row r="614" spans="2:6" ht="13.5" hidden="1" thickBot="1">
      <c r="B614" s="1338" t="s">
        <v>599</v>
      </c>
      <c r="C614" s="3495" t="s">
        <v>1426</v>
      </c>
      <c r="D614" s="3482"/>
      <c r="E614" s="3482"/>
      <c r="F614" s="3477"/>
    </row>
    <row r="615" spans="2:6" ht="13.5" hidden="1" thickBot="1">
      <c r="B615" s="1338" t="s">
        <v>21</v>
      </c>
      <c r="C615" s="3478" t="s">
        <v>1427</v>
      </c>
      <c r="D615" s="3479"/>
      <c r="E615" s="3479"/>
      <c r="F615" s="3480"/>
    </row>
    <row r="616" spans="2:6" ht="15.75" hidden="1">
      <c r="B616" s="3471"/>
      <c r="C616" s="1288">
        <v>2023</v>
      </c>
      <c r="D616" s="1288">
        <v>2024</v>
      </c>
      <c r="E616" s="1288">
        <v>2025</v>
      </c>
      <c r="F616" s="1288">
        <v>2026</v>
      </c>
    </row>
    <row r="617" spans="2:6" ht="13.5" hidden="1" thickBot="1">
      <c r="B617" s="3472"/>
      <c r="C617" s="1339" t="s">
        <v>22</v>
      </c>
      <c r="D617" s="1339" t="s">
        <v>23</v>
      </c>
      <c r="E617" s="1339" t="s">
        <v>23</v>
      </c>
      <c r="F617" s="1339" t="s">
        <v>23</v>
      </c>
    </row>
    <row r="618" spans="2:6" ht="13.5" hidden="1" thickBot="1">
      <c r="B618" s="1338" t="s">
        <v>33</v>
      </c>
      <c r="C618" s="1340">
        <v>0</v>
      </c>
      <c r="D618" s="1340">
        <v>0</v>
      </c>
      <c r="E618" s="1340">
        <v>0</v>
      </c>
      <c r="F618" s="1340">
        <v>0</v>
      </c>
    </row>
    <row r="619" spans="2:6" ht="13.5" hidden="1" thickBot="1">
      <c r="B619" s="1338" t="s">
        <v>602</v>
      </c>
      <c r="C619" s="1340">
        <f>C637</f>
        <v>0</v>
      </c>
      <c r="D619" s="1340">
        <f>D637</f>
        <v>0</v>
      </c>
      <c r="E619" s="1340">
        <f>E637</f>
        <v>0</v>
      </c>
      <c r="F619" s="1340">
        <f>F637</f>
        <v>0</v>
      </c>
    </row>
    <row r="620" spans="2:6" ht="13.5" hidden="1" thickBot="1">
      <c r="B620" s="1338" t="s">
        <v>603</v>
      </c>
      <c r="C620" s="1340">
        <v>0</v>
      </c>
      <c r="D620" s="1340"/>
      <c r="E620" s="1340"/>
      <c r="F620" s="1340"/>
    </row>
    <row r="621" spans="2:6" ht="13.5" hidden="1" thickBot="1">
      <c r="B621" s="1338" t="s">
        <v>604</v>
      </c>
      <c r="C621" s="1341" t="s">
        <v>627</v>
      </c>
      <c r="D621" s="1342"/>
      <c r="E621" s="1342"/>
      <c r="F621" s="1342"/>
    </row>
    <row r="622" spans="2:6" ht="13.5" hidden="1" thickBot="1">
      <c r="B622" s="1338" t="s">
        <v>605</v>
      </c>
      <c r="C622" s="1341" t="s">
        <v>627</v>
      </c>
      <c r="D622" s="1342"/>
      <c r="E622" s="1342"/>
      <c r="F622" s="1342"/>
    </row>
    <row r="623" spans="2:6" ht="13.5" hidden="1" thickBot="1">
      <c r="B623" s="1338" t="s">
        <v>47</v>
      </c>
      <c r="C623" s="1341" t="s">
        <v>627</v>
      </c>
      <c r="D623" s="1342"/>
      <c r="E623" s="1342"/>
      <c r="F623" s="1342"/>
    </row>
    <row r="624" spans="2:6" ht="13.5" hidden="1" thickBot="1">
      <c r="B624" s="3468" t="s">
        <v>1428</v>
      </c>
      <c r="C624" s="3469"/>
      <c r="D624" s="3469"/>
      <c r="E624" s="3469"/>
      <c r="F624" s="3470"/>
    </row>
    <row r="625" spans="2:6" ht="15.75" hidden="1">
      <c r="B625" s="3471"/>
      <c r="C625" s="1288">
        <v>2023</v>
      </c>
      <c r="D625" s="1288">
        <v>2024</v>
      </c>
      <c r="E625" s="1288">
        <v>2025</v>
      </c>
      <c r="F625" s="1288">
        <v>2026</v>
      </c>
    </row>
    <row r="626" spans="2:6" ht="13.5" hidden="1" thickBot="1">
      <c r="B626" s="3472"/>
      <c r="C626" s="1339" t="s">
        <v>22</v>
      </c>
      <c r="D626" s="1339" t="s">
        <v>23</v>
      </c>
      <c r="E626" s="1339" t="s">
        <v>23</v>
      </c>
      <c r="F626" s="1339" t="s">
        <v>23</v>
      </c>
    </row>
    <row r="627" spans="2:6" ht="13.5" hidden="1" thickBot="1">
      <c r="B627" s="1343" t="s">
        <v>629</v>
      </c>
      <c r="C627" s="1344">
        <f>C628+C629+C630+C631</f>
        <v>0</v>
      </c>
      <c r="D627" s="1344">
        <f t="shared" ref="D627:F627" si="68">D628+D629+D630+D631</f>
        <v>0</v>
      </c>
      <c r="E627" s="1344">
        <f t="shared" si="68"/>
        <v>0</v>
      </c>
      <c r="F627" s="1344">
        <f t="shared" si="68"/>
        <v>0</v>
      </c>
    </row>
    <row r="628" spans="2:6" ht="13.5" hidden="1" thickBot="1">
      <c r="B628" s="1345" t="s">
        <v>608</v>
      </c>
      <c r="C628" s="1346">
        <v>0</v>
      </c>
      <c r="D628" s="1346">
        <v>0</v>
      </c>
      <c r="E628" s="1346">
        <v>0</v>
      </c>
      <c r="F628" s="1346">
        <v>0</v>
      </c>
    </row>
    <row r="629" spans="2:6" ht="13.5" hidden="1" thickBot="1">
      <c r="B629" s="1345" t="s">
        <v>673</v>
      </c>
      <c r="C629" s="1344"/>
      <c r="D629" s="1347"/>
      <c r="E629" s="1347"/>
      <c r="F629" s="1347"/>
    </row>
    <row r="630" spans="2:6" ht="13.5" hidden="1" thickBot="1">
      <c r="B630" s="1345" t="s">
        <v>631</v>
      </c>
      <c r="C630" s="1346"/>
      <c r="D630" s="1348"/>
      <c r="E630" s="1348"/>
      <c r="F630" s="1349"/>
    </row>
    <row r="631" spans="2:6" ht="13.5" hidden="1" thickBot="1">
      <c r="B631" s="1345" t="s">
        <v>632</v>
      </c>
      <c r="C631" s="1344">
        <v>0</v>
      </c>
      <c r="D631" s="1347">
        <v>0</v>
      </c>
      <c r="E631" s="1347">
        <v>0</v>
      </c>
      <c r="F631" s="1347">
        <v>0</v>
      </c>
    </row>
    <row r="632" spans="2:6" ht="14.25" hidden="1" thickBot="1">
      <c r="B632" s="1343" t="s">
        <v>633</v>
      </c>
      <c r="C632" s="1350">
        <f>C633+C634+C635+C636</f>
        <v>0</v>
      </c>
      <c r="D632" s="1350">
        <f t="shared" ref="D632:F632" si="69">D633+D634+D635+D636</f>
        <v>0</v>
      </c>
      <c r="E632" s="1350">
        <f t="shared" si="69"/>
        <v>0</v>
      </c>
      <c r="F632" s="1350">
        <f t="shared" si="69"/>
        <v>0</v>
      </c>
    </row>
    <row r="633" spans="2:6" ht="13.5" hidden="1" thickBot="1">
      <c r="B633" s="1345" t="s">
        <v>608</v>
      </c>
      <c r="C633" s="1351"/>
      <c r="D633" s="1346">
        <v>0</v>
      </c>
      <c r="E633" s="1346">
        <v>0</v>
      </c>
      <c r="F633" s="1346">
        <v>0</v>
      </c>
    </row>
    <row r="634" spans="2:6" ht="13.5" hidden="1" thickBot="1">
      <c r="B634" s="1345" t="s">
        <v>673</v>
      </c>
      <c r="C634" s="1351"/>
      <c r="D634" s="1346"/>
      <c r="E634" s="1346"/>
      <c r="F634" s="1346"/>
    </row>
    <row r="635" spans="2:6" ht="13.5" hidden="1" thickBot="1">
      <c r="B635" s="1345" t="s">
        <v>631</v>
      </c>
      <c r="C635" s="1351"/>
      <c r="D635" s="1346"/>
      <c r="E635" s="1346"/>
      <c r="F635" s="1346"/>
    </row>
    <row r="636" spans="2:6" ht="13.5" hidden="1" thickBot="1">
      <c r="B636" s="1345" t="s">
        <v>632</v>
      </c>
      <c r="C636" s="1351"/>
      <c r="D636" s="1346"/>
      <c r="E636" s="1346"/>
      <c r="F636" s="1346"/>
    </row>
    <row r="637" spans="2:6" ht="14.25" hidden="1" thickBot="1">
      <c r="B637" s="1352" t="s">
        <v>982</v>
      </c>
      <c r="C637" s="1350">
        <f>C627+C632</f>
        <v>0</v>
      </c>
      <c r="D637" s="1350">
        <f t="shared" ref="D637:F637" si="70">D627+D632</f>
        <v>0</v>
      </c>
      <c r="E637" s="1350">
        <f t="shared" si="70"/>
        <v>0</v>
      </c>
      <c r="F637" s="1350">
        <f t="shared" si="70"/>
        <v>0</v>
      </c>
    </row>
    <row r="638" spans="2:6" ht="13.5" hidden="1" thickBot="1">
      <c r="B638" s="1353" t="s">
        <v>617</v>
      </c>
      <c r="C638" s="1354">
        <f>C637-C619</f>
        <v>0</v>
      </c>
      <c r="D638" s="1354">
        <f>D637-D619</f>
        <v>0</v>
      </c>
      <c r="E638" s="1354">
        <f>E637-E619</f>
        <v>0</v>
      </c>
      <c r="F638" s="1354">
        <f>F637-F619</f>
        <v>0</v>
      </c>
    </row>
    <row r="639" spans="2:6" ht="13.5" hidden="1" thickBot="1">
      <c r="B639" s="1355"/>
      <c r="C639" s="1356"/>
      <c r="D639" s="1356"/>
      <c r="E639" s="1356"/>
      <c r="F639" s="1357"/>
    </row>
    <row r="640" spans="2:6" ht="13.5" hidden="1" thickBot="1">
      <c r="B640" s="1358" t="s">
        <v>984</v>
      </c>
      <c r="C640" s="3483" t="s">
        <v>1429</v>
      </c>
      <c r="D640" s="3484"/>
      <c r="E640" s="3485"/>
      <c r="F640" s="1360" t="s">
        <v>956</v>
      </c>
    </row>
    <row r="641" spans="2:6" ht="13.5" hidden="1" thickBot="1">
      <c r="B641" s="1361" t="s">
        <v>599</v>
      </c>
      <c r="C641" s="3486" t="s">
        <v>1430</v>
      </c>
      <c r="D641" s="3487"/>
      <c r="E641" s="3487"/>
      <c r="F641" s="3488"/>
    </row>
    <row r="642" spans="2:6" ht="13.5" hidden="1" thickBot="1">
      <c r="B642" s="1338" t="s">
        <v>21</v>
      </c>
      <c r="C642" s="3489"/>
      <c r="D642" s="3490"/>
      <c r="E642" s="3490"/>
      <c r="F642" s="3491"/>
    </row>
    <row r="643" spans="2:6" ht="15.75" hidden="1">
      <c r="B643" s="3471"/>
      <c r="C643" s="1288">
        <v>2023</v>
      </c>
      <c r="D643" s="1288">
        <v>2024</v>
      </c>
      <c r="E643" s="1288">
        <v>2025</v>
      </c>
      <c r="F643" s="1288">
        <v>2026</v>
      </c>
    </row>
    <row r="644" spans="2:6" ht="13.5" hidden="1" thickBot="1">
      <c r="B644" s="3472"/>
      <c r="C644" s="1339" t="s">
        <v>22</v>
      </c>
      <c r="D644" s="1339" t="s">
        <v>23</v>
      </c>
      <c r="E644" s="1339" t="s">
        <v>23</v>
      </c>
      <c r="F644" s="1339" t="s">
        <v>23</v>
      </c>
    </row>
    <row r="645" spans="2:6" ht="13.5" hidden="1" thickBot="1">
      <c r="B645" s="1338" t="s">
        <v>33</v>
      </c>
      <c r="C645" s="1340">
        <v>0</v>
      </c>
      <c r="D645" s="1340">
        <v>0</v>
      </c>
      <c r="E645" s="1340">
        <v>0</v>
      </c>
      <c r="F645" s="1340">
        <v>0</v>
      </c>
    </row>
    <row r="646" spans="2:6" ht="13.5" hidden="1" thickBot="1">
      <c r="B646" s="1338" t="s">
        <v>602</v>
      </c>
      <c r="C646" s="1340">
        <f>C664</f>
        <v>2000</v>
      </c>
      <c r="D646" s="1340">
        <f>D664</f>
        <v>1000</v>
      </c>
      <c r="E646" s="1340">
        <f>E664</f>
        <v>0</v>
      </c>
      <c r="F646" s="1340">
        <f>F664</f>
        <v>0</v>
      </c>
    </row>
    <row r="647" spans="2:6" ht="13.5" hidden="1" thickBot="1">
      <c r="B647" s="1338" t="s">
        <v>603</v>
      </c>
      <c r="C647" s="1340"/>
      <c r="D647" s="1340"/>
      <c r="E647" s="1340"/>
      <c r="F647" s="1340"/>
    </row>
    <row r="648" spans="2:6" ht="13.5" hidden="1" thickBot="1">
      <c r="B648" s="1338" t="s">
        <v>604</v>
      </c>
      <c r="C648" s="1341" t="s">
        <v>627</v>
      </c>
      <c r="D648" s="1342"/>
      <c r="E648" s="1342"/>
      <c r="F648" s="1342"/>
    </row>
    <row r="649" spans="2:6" ht="13.5" hidden="1" thickBot="1">
      <c r="B649" s="1338" t="s">
        <v>605</v>
      </c>
      <c r="C649" s="1341" t="s">
        <v>627</v>
      </c>
      <c r="D649" s="1342"/>
      <c r="E649" s="1342"/>
      <c r="F649" s="1342"/>
    </row>
    <row r="650" spans="2:6" ht="26.25" customHeight="1" thickBot="1">
      <c r="B650" s="1338" t="s">
        <v>47</v>
      </c>
      <c r="C650" s="1341" t="s">
        <v>627</v>
      </c>
      <c r="D650" s="1342"/>
      <c r="E650" s="1342"/>
      <c r="F650" s="1342"/>
    </row>
    <row r="651" spans="2:6" ht="39.75" customHeight="1" thickBot="1">
      <c r="B651" s="3468" t="s">
        <v>1423</v>
      </c>
      <c r="C651" s="3469"/>
      <c r="D651" s="3469"/>
      <c r="E651" s="3469"/>
      <c r="F651" s="3470"/>
    </row>
    <row r="652" spans="2:6" ht="15.75">
      <c r="B652" s="3471"/>
      <c r="C652" s="1288">
        <v>2023</v>
      </c>
      <c r="D652" s="1288">
        <v>2024</v>
      </c>
      <c r="E652" s="1288">
        <v>2025</v>
      </c>
      <c r="F652" s="1288">
        <v>2026</v>
      </c>
    </row>
    <row r="653" spans="2:6" ht="13.5" thickBot="1">
      <c r="B653" s="3472"/>
      <c r="C653" s="1339" t="s">
        <v>22</v>
      </c>
      <c r="D653" s="1339" t="s">
        <v>23</v>
      </c>
      <c r="E653" s="1339" t="s">
        <v>23</v>
      </c>
      <c r="F653" s="1339" t="s">
        <v>23</v>
      </c>
    </row>
    <row r="654" spans="2:6" ht="13.5" thickBot="1">
      <c r="B654" s="1343" t="s">
        <v>629</v>
      </c>
      <c r="C654" s="1344">
        <f>C655+C656+C657+C658</f>
        <v>0</v>
      </c>
      <c r="D654" s="1344">
        <f t="shared" ref="D654:F654" si="71">D655+D656+D657+D658</f>
        <v>0</v>
      </c>
      <c r="E654" s="1344">
        <f t="shared" si="71"/>
        <v>0</v>
      </c>
      <c r="F654" s="1344">
        <f t="shared" si="71"/>
        <v>0</v>
      </c>
    </row>
    <row r="655" spans="2:6" ht="13.5" thickBot="1">
      <c r="B655" s="1345" t="s">
        <v>608</v>
      </c>
      <c r="C655" s="1346">
        <v>0</v>
      </c>
      <c r="D655" s="1346"/>
      <c r="E655" s="1346"/>
      <c r="F655" s="1346"/>
    </row>
    <row r="656" spans="2:6" ht="13.5" thickBot="1">
      <c r="B656" s="1345" t="s">
        <v>673</v>
      </c>
      <c r="C656" s="1344"/>
      <c r="D656" s="1347"/>
      <c r="E656" s="1347"/>
      <c r="F656" s="1347"/>
    </row>
    <row r="657" spans="2:6" ht="13.5" thickBot="1">
      <c r="B657" s="1345" t="s">
        <v>631</v>
      </c>
      <c r="C657" s="1346"/>
      <c r="D657" s="1348"/>
      <c r="E657" s="1348"/>
      <c r="F657" s="1349"/>
    </row>
    <row r="658" spans="2:6" ht="13.5" thickBot="1">
      <c r="B658" s="1345" t="s">
        <v>632</v>
      </c>
      <c r="C658" s="1344">
        <v>0</v>
      </c>
      <c r="D658" s="1347">
        <v>0</v>
      </c>
      <c r="E658" s="1347">
        <v>0</v>
      </c>
      <c r="F658" s="1347">
        <v>0</v>
      </c>
    </row>
    <row r="659" spans="2:6" ht="14.25" thickBot="1">
      <c r="B659" s="1343" t="s">
        <v>633</v>
      </c>
      <c r="C659" s="1350">
        <f>C660+C661+C662+C663</f>
        <v>2000</v>
      </c>
      <c r="D659" s="1350">
        <f t="shared" ref="D659:F659" si="72">D660+D661+D662+D663</f>
        <v>1000</v>
      </c>
      <c r="E659" s="1350">
        <f t="shared" si="72"/>
        <v>0</v>
      </c>
      <c r="F659" s="1350">
        <f t="shared" si="72"/>
        <v>0</v>
      </c>
    </row>
    <row r="660" spans="2:6" ht="13.5" thickBot="1">
      <c r="B660" s="1345" t="s">
        <v>608</v>
      </c>
      <c r="C660" s="1351">
        <v>2000</v>
      </c>
      <c r="D660" s="1346">
        <v>1000</v>
      </c>
      <c r="E660" s="1346">
        <v>0</v>
      </c>
      <c r="F660" s="1346">
        <v>0</v>
      </c>
    </row>
    <row r="661" spans="2:6" ht="13.5" thickBot="1">
      <c r="B661" s="1345" t="s">
        <v>673</v>
      </c>
      <c r="C661" s="1351"/>
      <c r="D661" s="1346"/>
      <c r="E661" s="1346"/>
      <c r="F661" s="1346"/>
    </row>
    <row r="662" spans="2:6" ht="13.5" thickBot="1">
      <c r="B662" s="1345" t="s">
        <v>631</v>
      </c>
      <c r="C662" s="1351"/>
      <c r="D662" s="1346"/>
      <c r="E662" s="1346"/>
      <c r="F662" s="1346"/>
    </row>
    <row r="663" spans="2:6" ht="13.5" thickBot="1">
      <c r="B663" s="1345" t="s">
        <v>632</v>
      </c>
      <c r="C663" s="1351"/>
      <c r="D663" s="1346"/>
      <c r="E663" s="1346"/>
      <c r="F663" s="1346"/>
    </row>
    <row r="664" spans="2:6" ht="14.25" thickBot="1">
      <c r="B664" s="1352" t="s">
        <v>977</v>
      </c>
      <c r="C664" s="1350">
        <f>C654+C659</f>
        <v>2000</v>
      </c>
      <c r="D664" s="1350">
        <f t="shared" ref="D664:F664" si="73">D654+D659</f>
        <v>1000</v>
      </c>
      <c r="E664" s="1350">
        <f t="shared" si="73"/>
        <v>0</v>
      </c>
      <c r="F664" s="1350">
        <f t="shared" si="73"/>
        <v>0</v>
      </c>
    </row>
    <row r="665" spans="2:6" ht="13.5" thickBot="1">
      <c r="B665" s="1353" t="s">
        <v>617</v>
      </c>
      <c r="C665" s="1354">
        <f>C664-C646</f>
        <v>0</v>
      </c>
      <c r="D665" s="1354">
        <f>D664-D646</f>
        <v>0</v>
      </c>
      <c r="E665" s="1354">
        <f>E664-E646</f>
        <v>0</v>
      </c>
      <c r="F665" s="1354">
        <f>F664-F646</f>
        <v>0</v>
      </c>
    </row>
    <row r="666" spans="2:6" ht="37.5" customHeight="1" thickBot="1">
      <c r="B666" s="1358" t="s">
        <v>978</v>
      </c>
      <c r="C666" s="3499" t="s">
        <v>1431</v>
      </c>
      <c r="D666" s="3500"/>
      <c r="E666" s="3501"/>
      <c r="F666" s="1362" t="s">
        <v>952</v>
      </c>
    </row>
    <row r="667" spans="2:6" ht="40.5" customHeight="1" thickBot="1">
      <c r="B667" s="1361" t="s">
        <v>599</v>
      </c>
      <c r="C667" s="3502" t="s">
        <v>1432</v>
      </c>
      <c r="D667" s="3502"/>
      <c r="E667" s="3502"/>
      <c r="F667" s="3502"/>
    </row>
    <row r="668" spans="2:6" ht="13.5" thickBot="1">
      <c r="B668" s="1338" t="s">
        <v>21</v>
      </c>
      <c r="C668" s="3496"/>
      <c r="D668" s="3497"/>
      <c r="E668" s="3497"/>
      <c r="F668" s="3498"/>
    </row>
    <row r="669" spans="2:6" ht="15.75">
      <c r="B669" s="3471"/>
      <c r="C669" s="1288">
        <v>2023</v>
      </c>
      <c r="D669" s="1288">
        <v>2024</v>
      </c>
      <c r="E669" s="1288">
        <v>2025</v>
      </c>
      <c r="F669" s="1288">
        <v>2026</v>
      </c>
    </row>
    <row r="670" spans="2:6" ht="13.5" thickBot="1">
      <c r="B670" s="3472"/>
      <c r="C670" s="1339" t="s">
        <v>22</v>
      </c>
      <c r="D670" s="1339" t="s">
        <v>23</v>
      </c>
      <c r="E670" s="1339" t="s">
        <v>23</v>
      </c>
      <c r="F670" s="1339" t="s">
        <v>23</v>
      </c>
    </row>
    <row r="671" spans="2:6" ht="13.5" thickBot="1">
      <c r="B671" s="1338" t="s">
        <v>33</v>
      </c>
      <c r="C671" s="1340">
        <v>1</v>
      </c>
      <c r="D671" s="1340">
        <v>1</v>
      </c>
      <c r="E671" s="1340">
        <v>0</v>
      </c>
      <c r="F671" s="1340">
        <v>0</v>
      </c>
    </row>
    <row r="672" spans="2:6" ht="13.5" thickBot="1">
      <c r="B672" s="1338" t="s">
        <v>602</v>
      </c>
      <c r="C672" s="1340">
        <f>C690</f>
        <v>7650</v>
      </c>
      <c r="D672" s="1340">
        <f>D690</f>
        <v>500</v>
      </c>
      <c r="E672" s="1340">
        <f>E690</f>
        <v>500</v>
      </c>
      <c r="F672" s="1340">
        <f>F690</f>
        <v>500</v>
      </c>
    </row>
    <row r="673" spans="2:7" ht="13.5" thickBot="1">
      <c r="B673" s="1338" t="s">
        <v>603</v>
      </c>
      <c r="C673" s="1340">
        <f>C672/C671</f>
        <v>7650</v>
      </c>
      <c r="D673" s="1340">
        <f>D672/D671</f>
        <v>500</v>
      </c>
      <c r="E673" s="1340"/>
      <c r="F673" s="1340"/>
    </row>
    <row r="674" spans="2:7" ht="13.5" thickBot="1">
      <c r="B674" s="1338" t="s">
        <v>604</v>
      </c>
      <c r="C674" s="1341" t="s">
        <v>627</v>
      </c>
      <c r="D674" s="1342"/>
      <c r="E674" s="1342"/>
      <c r="F674" s="1342"/>
    </row>
    <row r="675" spans="2:7" ht="27.75" customHeight="1" thickBot="1">
      <c r="B675" s="1338" t="s">
        <v>605</v>
      </c>
      <c r="C675" s="1341" t="s">
        <v>627</v>
      </c>
      <c r="D675" s="1342"/>
      <c r="E675" s="1342"/>
      <c r="F675" s="1342"/>
    </row>
    <row r="676" spans="2:7" ht="34.5" customHeight="1" thickBot="1">
      <c r="B676" s="1338" t="s">
        <v>47</v>
      </c>
      <c r="C676" s="1341" t="s">
        <v>627</v>
      </c>
      <c r="D676" s="1342"/>
      <c r="E676" s="1342"/>
      <c r="F676" s="1342"/>
    </row>
    <row r="677" spans="2:7" ht="13.5" thickBot="1">
      <c r="B677" s="3468" t="s">
        <v>1428</v>
      </c>
      <c r="C677" s="3469"/>
      <c r="D677" s="3469"/>
      <c r="E677" s="3469"/>
      <c r="F677" s="3470"/>
    </row>
    <row r="678" spans="2:7" ht="15.75">
      <c r="B678" s="3471"/>
      <c r="C678" s="1288">
        <v>2023</v>
      </c>
      <c r="D678" s="1288">
        <v>2024</v>
      </c>
      <c r="E678" s="1288">
        <v>2025</v>
      </c>
      <c r="F678" s="1288">
        <v>2026</v>
      </c>
    </row>
    <row r="679" spans="2:7" ht="13.5" thickBot="1">
      <c r="B679" s="3472"/>
      <c r="C679" s="1339" t="s">
        <v>22</v>
      </c>
      <c r="D679" s="1339" t="s">
        <v>23</v>
      </c>
      <c r="E679" s="1339" t="s">
        <v>23</v>
      </c>
      <c r="F679" s="1339" t="s">
        <v>23</v>
      </c>
    </row>
    <row r="680" spans="2:7" ht="13.5" thickBot="1">
      <c r="B680" s="1343" t="s">
        <v>629</v>
      </c>
      <c r="C680" s="1344">
        <f>C681+C682+C683+C684</f>
        <v>0</v>
      </c>
      <c r="D680" s="1344">
        <f t="shared" ref="D680:F680" si="74">D681+D682+D683+D684</f>
        <v>0</v>
      </c>
      <c r="E680" s="1344">
        <f t="shared" si="74"/>
        <v>0</v>
      </c>
      <c r="F680" s="1344">
        <f t="shared" si="74"/>
        <v>0</v>
      </c>
    </row>
    <row r="681" spans="2:7" ht="13.5" thickBot="1">
      <c r="B681" s="1345" t="s">
        <v>608</v>
      </c>
      <c r="C681" s="1346">
        <v>0</v>
      </c>
      <c r="D681" s="1346"/>
      <c r="E681" s="1346"/>
      <c r="F681" s="1346"/>
    </row>
    <row r="682" spans="2:7" ht="13.5" thickBot="1">
      <c r="B682" s="1345" t="s">
        <v>673</v>
      </c>
      <c r="C682" s="1344"/>
      <c r="D682" s="1347"/>
      <c r="E682" s="1347"/>
      <c r="F682" s="1347"/>
    </row>
    <row r="683" spans="2:7" ht="13.5" thickBot="1">
      <c r="B683" s="1345" t="s">
        <v>631</v>
      </c>
      <c r="C683" s="1346"/>
      <c r="D683" s="1348"/>
      <c r="E683" s="1348"/>
      <c r="F683" s="1349"/>
    </row>
    <row r="684" spans="2:7" ht="13.5" thickBot="1">
      <c r="B684" s="1345" t="s">
        <v>632</v>
      </c>
      <c r="C684" s="1344">
        <v>0</v>
      </c>
      <c r="D684" s="1347">
        <v>0</v>
      </c>
      <c r="E684" s="1347">
        <v>0</v>
      </c>
      <c r="F684" s="1347">
        <v>0</v>
      </c>
      <c r="G684" s="1323"/>
    </row>
    <row r="685" spans="2:7" ht="14.25" thickBot="1">
      <c r="B685" s="1343" t="s">
        <v>633</v>
      </c>
      <c r="C685" s="1350">
        <f>C686+C687+C688+C689</f>
        <v>7650</v>
      </c>
      <c r="D685" s="1350">
        <f t="shared" ref="D685:F685" si="75">D686+D687+D688+D689</f>
        <v>500</v>
      </c>
      <c r="E685" s="1350">
        <f t="shared" si="75"/>
        <v>500</v>
      </c>
      <c r="F685" s="1350">
        <f t="shared" si="75"/>
        <v>500</v>
      </c>
    </row>
    <row r="686" spans="2:7" ht="13.5" thickBot="1">
      <c r="B686" s="1345" t="s">
        <v>608</v>
      </c>
      <c r="C686" s="1351">
        <v>0</v>
      </c>
      <c r="D686" s="1346">
        <v>0</v>
      </c>
      <c r="E686" s="1346">
        <v>0</v>
      </c>
      <c r="F686" s="1346">
        <v>0</v>
      </c>
    </row>
    <row r="687" spans="2:7" ht="13.5" thickBot="1">
      <c r="B687" s="1345" t="s">
        <v>673</v>
      </c>
      <c r="C687" s="1351"/>
      <c r="D687" s="1346"/>
      <c r="E687" s="1346"/>
      <c r="F687" s="1346"/>
    </row>
    <row r="688" spans="2:7" ht="13.5" thickBot="1">
      <c r="B688" s="1345" t="s">
        <v>631</v>
      </c>
      <c r="C688" s="1351"/>
      <c r="D688" s="1346"/>
      <c r="E688" s="1346"/>
      <c r="F688" s="1346"/>
    </row>
    <row r="689" spans="2:6" ht="13.5" thickBot="1">
      <c r="B689" s="1345" t="s">
        <v>632</v>
      </c>
      <c r="C689" s="1351">
        <v>7650</v>
      </c>
      <c r="D689" s="1346">
        <v>500</v>
      </c>
      <c r="E689" s="1346">
        <v>500</v>
      </c>
      <c r="F689" s="1346">
        <v>500</v>
      </c>
    </row>
    <row r="690" spans="2:6" ht="14.25" thickBot="1">
      <c r="B690" s="1352" t="s">
        <v>982</v>
      </c>
      <c r="C690" s="1350">
        <f>C680+C685</f>
        <v>7650</v>
      </c>
      <c r="D690" s="1344">
        <f t="shared" ref="D690:F690" si="76">D680+D685</f>
        <v>500</v>
      </c>
      <c r="E690" s="1344">
        <f t="shared" si="76"/>
        <v>500</v>
      </c>
      <c r="F690" s="1344">
        <f t="shared" si="76"/>
        <v>500</v>
      </c>
    </row>
    <row r="691" spans="2:6" ht="28.9" customHeight="1" thickBot="1">
      <c r="B691" s="1358" t="s">
        <v>984</v>
      </c>
      <c r="C691" s="3473" t="s">
        <v>1433</v>
      </c>
      <c r="D691" s="3474"/>
      <c r="E691" s="3474"/>
      <c r="F691" s="1397"/>
    </row>
    <row r="692" spans="2:6" ht="43.15" customHeight="1" thickBot="1">
      <c r="B692" s="1338" t="s">
        <v>599</v>
      </c>
      <c r="C692" s="3475" t="s">
        <v>1434</v>
      </c>
      <c r="D692" s="3476"/>
      <c r="E692" s="3476"/>
      <c r="F692" s="3477"/>
    </row>
    <row r="693" spans="2:6" ht="13.15" customHeight="1" thickBot="1">
      <c r="B693" s="1338" t="s">
        <v>21</v>
      </c>
      <c r="C693" s="3496" t="s">
        <v>1435</v>
      </c>
      <c r="D693" s="3497"/>
      <c r="E693" s="3497"/>
      <c r="F693" s="3498"/>
    </row>
    <row r="694" spans="2:6" ht="21.6" customHeight="1">
      <c r="B694" s="3471"/>
      <c r="C694" s="1288">
        <v>2023</v>
      </c>
      <c r="D694" s="1288">
        <v>2024</v>
      </c>
      <c r="E694" s="1288">
        <v>2025</v>
      </c>
      <c r="F694" s="1288">
        <v>2026</v>
      </c>
    </row>
    <row r="695" spans="2:6" ht="22.9" customHeight="1" thickBot="1">
      <c r="B695" s="3472"/>
      <c r="C695" s="1339" t="s">
        <v>22</v>
      </c>
      <c r="D695" s="1339" t="s">
        <v>23</v>
      </c>
      <c r="E695" s="1339" t="s">
        <v>23</v>
      </c>
      <c r="F695" s="1339" t="s">
        <v>23</v>
      </c>
    </row>
    <row r="696" spans="2:6" ht="22.9" customHeight="1" thickBot="1">
      <c r="B696" s="1338" t="s">
        <v>33</v>
      </c>
      <c r="C696" s="1340">
        <v>0</v>
      </c>
      <c r="D696" s="1340">
        <v>2</v>
      </c>
      <c r="E696" s="1340">
        <v>2</v>
      </c>
      <c r="F696" s="1340">
        <v>2</v>
      </c>
    </row>
    <row r="697" spans="2:6" ht="26.45" customHeight="1" thickBot="1">
      <c r="B697" s="1338" t="s">
        <v>602</v>
      </c>
      <c r="C697" s="1340">
        <f>C715</f>
        <v>0</v>
      </c>
      <c r="D697" s="1340">
        <f>D715</f>
        <v>5740</v>
      </c>
      <c r="E697" s="1340">
        <f>E715</f>
        <v>5740</v>
      </c>
      <c r="F697" s="1340">
        <f>F715</f>
        <v>5740</v>
      </c>
    </row>
    <row r="698" spans="2:6" ht="18" customHeight="1" thickBot="1">
      <c r="B698" s="1338" t="s">
        <v>603</v>
      </c>
      <c r="C698" s="1340" t="e">
        <f>C697/C696</f>
        <v>#DIV/0!</v>
      </c>
      <c r="D698" s="1340">
        <f>D697/D696</f>
        <v>2870</v>
      </c>
      <c r="E698" s="1340">
        <f t="shared" ref="E698:F698" si="77">E697/E696</f>
        <v>2870</v>
      </c>
      <c r="F698" s="1340">
        <f t="shared" si="77"/>
        <v>2870</v>
      </c>
    </row>
    <row r="699" spans="2:6" ht="25.15" customHeight="1" thickBot="1">
      <c r="B699" s="1338" t="s">
        <v>604</v>
      </c>
      <c r="C699" s="1341" t="s">
        <v>627</v>
      </c>
      <c r="D699" s="1342"/>
      <c r="E699" s="1342"/>
      <c r="F699" s="1342"/>
    </row>
    <row r="700" spans="2:6" ht="27.6" customHeight="1" thickBot="1">
      <c r="B700" s="1338" t="s">
        <v>605</v>
      </c>
      <c r="C700" s="1341" t="s">
        <v>627</v>
      </c>
      <c r="D700" s="1342"/>
      <c r="E700" s="1342"/>
      <c r="F700" s="1342"/>
    </row>
    <row r="701" spans="2:6" ht="19.149999999999999" customHeight="1" thickBot="1">
      <c r="B701" s="1338" t="s">
        <v>47</v>
      </c>
      <c r="C701" s="1341" t="s">
        <v>627</v>
      </c>
      <c r="D701" s="1342"/>
      <c r="E701" s="1342"/>
      <c r="F701" s="1342"/>
    </row>
    <row r="702" spans="2:6" ht="19.149999999999999" customHeight="1" thickBot="1">
      <c r="B702" s="3468" t="s">
        <v>1436</v>
      </c>
      <c r="C702" s="3469"/>
      <c r="D702" s="3469"/>
      <c r="E702" s="3469"/>
      <c r="F702" s="3470"/>
    </row>
    <row r="703" spans="2:6" ht="9" customHeight="1">
      <c r="B703" s="3471"/>
      <c r="C703" s="1288">
        <v>2023</v>
      </c>
      <c r="D703" s="1288">
        <v>2024</v>
      </c>
      <c r="E703" s="1288">
        <v>2025</v>
      </c>
      <c r="F703" s="1288">
        <v>2026</v>
      </c>
    </row>
    <row r="704" spans="2:6" ht="16.149999999999999" customHeight="1" thickBot="1">
      <c r="B704" s="3472"/>
      <c r="C704" s="1339" t="s">
        <v>22</v>
      </c>
      <c r="D704" s="1339" t="s">
        <v>23</v>
      </c>
      <c r="E704" s="1339" t="s">
        <v>23</v>
      </c>
      <c r="F704" s="1339" t="s">
        <v>23</v>
      </c>
    </row>
    <row r="705" spans="2:6" ht="18.600000000000001" customHeight="1" thickBot="1">
      <c r="B705" s="1343" t="s">
        <v>629</v>
      </c>
      <c r="C705" s="1344">
        <f>C706+C707+C708+C709</f>
        <v>0</v>
      </c>
      <c r="D705" s="1344">
        <f t="shared" ref="D705:F705" si="78">D706+D707+D708+D709</f>
        <v>0</v>
      </c>
      <c r="E705" s="1344">
        <f t="shared" si="78"/>
        <v>0</v>
      </c>
      <c r="F705" s="1344">
        <f t="shared" si="78"/>
        <v>0</v>
      </c>
    </row>
    <row r="706" spans="2:6" ht="13.9" customHeight="1" thickBot="1">
      <c r="B706" s="1345" t="s">
        <v>608</v>
      </c>
      <c r="C706" s="1346">
        <v>0</v>
      </c>
      <c r="D706" s="1346"/>
      <c r="E706" s="1346"/>
      <c r="F706" s="1346"/>
    </row>
    <row r="707" spans="2:6" ht="36" customHeight="1" thickBot="1">
      <c r="B707" s="1345" t="s">
        <v>673</v>
      </c>
      <c r="C707" s="1344"/>
      <c r="D707" s="1347"/>
      <c r="E707" s="1347"/>
      <c r="F707" s="1347"/>
    </row>
    <row r="708" spans="2:6" ht="12" customHeight="1" thickBot="1">
      <c r="B708" s="1345" t="s">
        <v>631</v>
      </c>
      <c r="C708" s="1346"/>
      <c r="D708" s="1348"/>
      <c r="E708" s="1348"/>
      <c r="F708" s="1349"/>
    </row>
    <row r="709" spans="2:6" ht="13.9" customHeight="1" thickBot="1">
      <c r="B709" s="1345" t="s">
        <v>632</v>
      </c>
      <c r="C709" s="1344">
        <v>0</v>
      </c>
      <c r="D709" s="1347">
        <v>0</v>
      </c>
      <c r="E709" s="1347">
        <v>0</v>
      </c>
      <c r="F709" s="1347">
        <v>0</v>
      </c>
    </row>
    <row r="710" spans="2:6" ht="15" customHeight="1" thickBot="1">
      <c r="B710" s="1343" t="s">
        <v>633</v>
      </c>
      <c r="C710" s="1350">
        <f>C711+C712+C713+C714</f>
        <v>0</v>
      </c>
      <c r="D710" s="1350">
        <f t="shared" ref="D710:F710" si="79">D711+D712+D713+D714</f>
        <v>5740</v>
      </c>
      <c r="E710" s="1350">
        <f t="shared" si="79"/>
        <v>5740</v>
      </c>
      <c r="F710" s="1350">
        <f t="shared" si="79"/>
        <v>5740</v>
      </c>
    </row>
    <row r="711" spans="2:6" ht="14.45" customHeight="1" thickBot="1">
      <c r="B711" s="1345" t="s">
        <v>608</v>
      </c>
      <c r="C711" s="1351"/>
      <c r="D711" s="1346"/>
      <c r="E711" s="1346"/>
      <c r="F711" s="1346"/>
    </row>
    <row r="712" spans="2:6" ht="13.9" customHeight="1" thickBot="1">
      <c r="B712" s="1345" t="s">
        <v>673</v>
      </c>
      <c r="C712" s="1351"/>
      <c r="D712" s="1346">
        <v>4000</v>
      </c>
      <c r="E712" s="1346">
        <v>4000</v>
      </c>
      <c r="F712" s="1346">
        <v>4000</v>
      </c>
    </row>
    <row r="713" spans="2:6" ht="19.149999999999999" customHeight="1" thickBot="1">
      <c r="B713" s="1345" t="s">
        <v>631</v>
      </c>
      <c r="C713" s="1351"/>
      <c r="D713" s="1346">
        <v>1740</v>
      </c>
      <c r="E713" s="1346">
        <v>1740</v>
      </c>
      <c r="F713" s="1346">
        <v>1740</v>
      </c>
    </row>
    <row r="714" spans="2:6" ht="16.149999999999999" customHeight="1" thickBot="1">
      <c r="B714" s="1345" t="s">
        <v>632</v>
      </c>
      <c r="C714" s="1351"/>
      <c r="D714" s="1346"/>
      <c r="E714" s="1346"/>
      <c r="F714" s="1346"/>
    </row>
    <row r="715" spans="2:6" ht="21" customHeight="1" thickBot="1">
      <c r="B715" s="1352" t="s">
        <v>987</v>
      </c>
      <c r="C715" s="1350">
        <f>C705+C710</f>
        <v>0</v>
      </c>
      <c r="D715" s="1350">
        <f t="shared" ref="D715:F715" si="80">D705+D710</f>
        <v>5740</v>
      </c>
      <c r="E715" s="1350">
        <f t="shared" si="80"/>
        <v>5740</v>
      </c>
      <c r="F715" s="1350">
        <f t="shared" si="80"/>
        <v>5740</v>
      </c>
    </row>
    <row r="716" spans="2:6" ht="18" customHeight="1" thickBot="1">
      <c r="B716" s="1353" t="s">
        <v>617</v>
      </c>
      <c r="C716" s="1354">
        <f>C715-C697</f>
        <v>0</v>
      </c>
      <c r="D716" s="1354">
        <f t="shared" ref="D716:F716" si="81">D715-D697</f>
        <v>0</v>
      </c>
      <c r="E716" s="1354">
        <f t="shared" si="81"/>
        <v>0</v>
      </c>
      <c r="F716" s="1354">
        <f t="shared" si="81"/>
        <v>0</v>
      </c>
    </row>
    <row r="717" spans="2:6" ht="21.75" customHeight="1" thickBot="1">
      <c r="B717" s="1358" t="s">
        <v>1184</v>
      </c>
      <c r="C717" s="3473" t="s">
        <v>1437</v>
      </c>
      <c r="D717" s="3474"/>
      <c r="E717" s="3474"/>
      <c r="F717" s="1398"/>
    </row>
    <row r="718" spans="2:6" ht="38.25" customHeight="1" thickBot="1">
      <c r="B718" s="1338" t="s">
        <v>599</v>
      </c>
      <c r="C718" s="3475" t="s">
        <v>1438</v>
      </c>
      <c r="D718" s="3476"/>
      <c r="E718" s="3476"/>
      <c r="F718" s="3477"/>
    </row>
    <row r="719" spans="2:6" ht="13.5" thickBot="1">
      <c r="B719" s="1338" t="s">
        <v>21</v>
      </c>
      <c r="C719" s="3478" t="s">
        <v>1439</v>
      </c>
      <c r="D719" s="3479"/>
      <c r="E719" s="3479"/>
      <c r="F719" s="3480"/>
    </row>
    <row r="720" spans="2:6" ht="15.75">
      <c r="B720" s="3471"/>
      <c r="C720" s="1288">
        <v>2023</v>
      </c>
      <c r="D720" s="1288">
        <v>2024</v>
      </c>
      <c r="E720" s="1288">
        <v>2025</v>
      </c>
      <c r="F720" s="1288">
        <v>2026</v>
      </c>
    </row>
    <row r="721" spans="2:7" ht="13.5" thickBot="1">
      <c r="B721" s="3472"/>
      <c r="C721" s="1339" t="s">
        <v>22</v>
      </c>
      <c r="D721" s="1339" t="s">
        <v>23</v>
      </c>
      <c r="E721" s="1339" t="s">
        <v>23</v>
      </c>
      <c r="F721" s="1339" t="s">
        <v>23</v>
      </c>
    </row>
    <row r="722" spans="2:7" ht="13.5" thickBot="1">
      <c r="B722" s="1338" t="s">
        <v>33</v>
      </c>
      <c r="C722" s="1340">
        <v>0</v>
      </c>
      <c r="D722" s="1340">
        <v>1</v>
      </c>
      <c r="E722" s="1340">
        <v>1</v>
      </c>
      <c r="F722" s="1340">
        <v>1</v>
      </c>
    </row>
    <row r="723" spans="2:7" ht="13.5" thickBot="1">
      <c r="B723" s="1338" t="s">
        <v>602</v>
      </c>
      <c r="C723" s="1340">
        <f>C741</f>
        <v>0</v>
      </c>
      <c r="D723" s="1340">
        <f>D741</f>
        <v>27350</v>
      </c>
      <c r="E723" s="1340">
        <f>E741</f>
        <v>27350</v>
      </c>
      <c r="F723" s="1340">
        <f>F741</f>
        <v>27350</v>
      </c>
    </row>
    <row r="724" spans="2:7" ht="13.5" thickBot="1">
      <c r="B724" s="1338" t="s">
        <v>603</v>
      </c>
      <c r="C724" s="1340">
        <v>0</v>
      </c>
      <c r="D724" s="1340">
        <f>D723/D722</f>
        <v>27350</v>
      </c>
      <c r="E724" s="1340">
        <f t="shared" ref="E724:F724" si="82">E723/E722</f>
        <v>27350</v>
      </c>
      <c r="F724" s="1340">
        <f t="shared" si="82"/>
        <v>27350</v>
      </c>
    </row>
    <row r="725" spans="2:7" ht="13.5" thickBot="1">
      <c r="B725" s="1338" t="s">
        <v>604</v>
      </c>
      <c r="C725" s="1341" t="s">
        <v>627</v>
      </c>
      <c r="D725" s="1342"/>
      <c r="E725" s="1342"/>
      <c r="F725" s="1342"/>
    </row>
    <row r="726" spans="2:7" ht="13.5" thickBot="1">
      <c r="B726" s="1338" t="s">
        <v>605</v>
      </c>
      <c r="C726" s="1341" t="s">
        <v>627</v>
      </c>
      <c r="D726" s="1342"/>
      <c r="E726" s="1342"/>
      <c r="F726" s="1342"/>
    </row>
    <row r="727" spans="2:7" ht="13.5" thickBot="1">
      <c r="B727" s="1338" t="s">
        <v>47</v>
      </c>
      <c r="C727" s="1341" t="s">
        <v>627</v>
      </c>
      <c r="D727" s="1342"/>
      <c r="E727" s="1342"/>
      <c r="F727" s="1342"/>
    </row>
    <row r="728" spans="2:7" ht="13.5" thickBot="1">
      <c r="B728" s="3468" t="s">
        <v>1440</v>
      </c>
      <c r="C728" s="3469"/>
      <c r="D728" s="3469"/>
      <c r="E728" s="3469"/>
      <c r="F728" s="3470"/>
    </row>
    <row r="729" spans="2:7" ht="15.75">
      <c r="B729" s="3471"/>
      <c r="C729" s="1288">
        <v>2023</v>
      </c>
      <c r="D729" s="1288">
        <v>2024</v>
      </c>
      <c r="E729" s="1288">
        <v>2025</v>
      </c>
      <c r="F729" s="1288">
        <v>2026</v>
      </c>
    </row>
    <row r="730" spans="2:7" ht="13.5" thickBot="1">
      <c r="B730" s="3472"/>
      <c r="C730" s="1339" t="s">
        <v>22</v>
      </c>
      <c r="D730" s="1339" t="s">
        <v>23</v>
      </c>
      <c r="E730" s="1339" t="s">
        <v>23</v>
      </c>
      <c r="F730" s="1339" t="s">
        <v>23</v>
      </c>
      <c r="G730" s="1323"/>
    </row>
    <row r="731" spans="2:7" ht="13.5" thickBot="1">
      <c r="B731" s="1343" t="s">
        <v>629</v>
      </c>
      <c r="C731" s="1344">
        <f>C732+C733+C734+C735</f>
        <v>0</v>
      </c>
      <c r="D731" s="1344">
        <f t="shared" ref="D731:F731" si="83">D732+D733+D734+D735</f>
        <v>0</v>
      </c>
      <c r="E731" s="1344">
        <f t="shared" si="83"/>
        <v>0</v>
      </c>
      <c r="F731" s="1344">
        <f t="shared" si="83"/>
        <v>0</v>
      </c>
    </row>
    <row r="732" spans="2:7" ht="13.5" thickBot="1">
      <c r="B732" s="1345" t="s">
        <v>608</v>
      </c>
      <c r="C732" s="1346">
        <v>0</v>
      </c>
      <c r="D732" s="1346">
        <v>0</v>
      </c>
      <c r="E732" s="1346">
        <v>0</v>
      </c>
      <c r="F732" s="1346">
        <v>0</v>
      </c>
    </row>
    <row r="733" spans="2:7" ht="13.5" thickBot="1">
      <c r="B733" s="1345" t="s">
        <v>673</v>
      </c>
      <c r="C733" s="1344"/>
      <c r="D733" s="1347"/>
      <c r="E733" s="1347"/>
      <c r="F733" s="1347"/>
    </row>
    <row r="734" spans="2:7" ht="13.5" thickBot="1">
      <c r="B734" s="1345" t="s">
        <v>631</v>
      </c>
      <c r="C734" s="1346"/>
      <c r="D734" s="1348"/>
      <c r="E734" s="1348"/>
      <c r="F734" s="1349"/>
    </row>
    <row r="735" spans="2:7" ht="13.5" thickBot="1">
      <c r="B735" s="1345" t="s">
        <v>632</v>
      </c>
      <c r="C735" s="1344">
        <v>0</v>
      </c>
      <c r="D735" s="1347">
        <v>0</v>
      </c>
      <c r="E735" s="1347">
        <v>0</v>
      </c>
      <c r="F735" s="1347">
        <v>0</v>
      </c>
    </row>
    <row r="736" spans="2:7" ht="12.75" customHeight="1" thickBot="1">
      <c r="B736" s="1343" t="s">
        <v>633</v>
      </c>
      <c r="C736" s="1350">
        <f>C737+C738+C739+C740</f>
        <v>0</v>
      </c>
      <c r="D736" s="1350">
        <f t="shared" ref="D736:F736" si="84">D737+D738+D739+D740</f>
        <v>27350</v>
      </c>
      <c r="E736" s="1350">
        <f t="shared" si="84"/>
        <v>27350</v>
      </c>
      <c r="F736" s="1350">
        <f t="shared" si="84"/>
        <v>27350</v>
      </c>
      <c r="G736" s="1363"/>
    </row>
    <row r="737" spans="2:7" ht="13.5" thickBot="1">
      <c r="B737" s="1345" t="s">
        <v>608</v>
      </c>
      <c r="C737" s="1351"/>
      <c r="D737" s="1346"/>
      <c r="E737" s="1346">
        <v>0</v>
      </c>
      <c r="F737" s="1346">
        <v>0</v>
      </c>
      <c r="G737" s="1363"/>
    </row>
    <row r="738" spans="2:7" ht="13.5" thickBot="1">
      <c r="B738" s="1345" t="s">
        <v>673</v>
      </c>
      <c r="C738" s="1351"/>
      <c r="D738" s="1346">
        <v>16350</v>
      </c>
      <c r="E738" s="1346">
        <v>16350</v>
      </c>
      <c r="F738" s="1346">
        <v>16350</v>
      </c>
      <c r="G738" s="1363"/>
    </row>
    <row r="739" spans="2:7" ht="13.5" thickBot="1">
      <c r="B739" s="1345" t="s">
        <v>631</v>
      </c>
      <c r="C739" s="1351"/>
      <c r="D739" s="1346">
        <v>11000</v>
      </c>
      <c r="E739" s="1346">
        <v>11000</v>
      </c>
      <c r="F739" s="1346">
        <v>11000</v>
      </c>
    </row>
    <row r="740" spans="2:7" ht="40.5" customHeight="1" thickBot="1">
      <c r="B740" s="1345" t="s">
        <v>632</v>
      </c>
      <c r="C740" s="1351"/>
      <c r="D740" s="1346"/>
      <c r="E740" s="1346"/>
      <c r="F740" s="1346"/>
    </row>
    <row r="741" spans="2:7" ht="14.25" thickBot="1">
      <c r="B741" s="1352" t="s">
        <v>1187</v>
      </c>
      <c r="C741" s="1350">
        <f>C731+C736</f>
        <v>0</v>
      </c>
      <c r="D741" s="1350">
        <f t="shared" ref="D741:F741" si="85">D731+D736</f>
        <v>27350</v>
      </c>
      <c r="E741" s="1350">
        <f t="shared" si="85"/>
        <v>27350</v>
      </c>
      <c r="F741" s="1350">
        <f t="shared" si="85"/>
        <v>27350</v>
      </c>
    </row>
    <row r="742" spans="2:7" ht="30" customHeight="1" thickBot="1">
      <c r="B742" s="1364" t="s">
        <v>1188</v>
      </c>
      <c r="C742" s="3453" t="s">
        <v>1441</v>
      </c>
      <c r="D742" s="3454"/>
      <c r="E742" s="3454"/>
      <c r="F742" s="1332"/>
    </row>
    <row r="743" spans="2:7" ht="39.75" customHeight="1" thickBot="1">
      <c r="B743" s="1361" t="s">
        <v>599</v>
      </c>
      <c r="C743" s="3503" t="s">
        <v>1442</v>
      </c>
      <c r="D743" s="3504"/>
      <c r="E743" s="3504"/>
      <c r="F743" s="3505"/>
    </row>
    <row r="744" spans="2:7" ht="16.5" thickBot="1">
      <c r="B744" s="1338" t="s">
        <v>21</v>
      </c>
      <c r="C744" s="3447" t="s">
        <v>1373</v>
      </c>
      <c r="D744" s="3448"/>
      <c r="E744" s="3448"/>
      <c r="F744" s="3449"/>
    </row>
    <row r="745" spans="2:7" ht="15.75">
      <c r="B745" s="3471"/>
      <c r="C745" s="1288">
        <v>2023</v>
      </c>
      <c r="D745" s="1288">
        <v>2024</v>
      </c>
      <c r="E745" s="1288">
        <v>2025</v>
      </c>
      <c r="F745" s="1288">
        <v>2026</v>
      </c>
    </row>
    <row r="746" spans="2:7" ht="13.5" thickBot="1">
      <c r="B746" s="3472"/>
      <c r="C746" s="1339" t="s">
        <v>22</v>
      </c>
      <c r="D746" s="1339" t="s">
        <v>23</v>
      </c>
      <c r="E746" s="1339" t="s">
        <v>23</v>
      </c>
      <c r="F746" s="1339" t="s">
        <v>23</v>
      </c>
    </row>
    <row r="747" spans="2:7" ht="13.5" thickBot="1">
      <c r="B747" s="1338" t="s">
        <v>33</v>
      </c>
      <c r="C747" s="1340">
        <v>0</v>
      </c>
      <c r="D747" s="1340">
        <v>1</v>
      </c>
      <c r="E747" s="1340">
        <v>1</v>
      </c>
      <c r="F747" s="1340">
        <v>1</v>
      </c>
    </row>
    <row r="748" spans="2:7" ht="13.5" thickBot="1">
      <c r="B748" s="1338" t="s">
        <v>602</v>
      </c>
      <c r="C748" s="1340">
        <f>C766</f>
        <v>0</v>
      </c>
      <c r="D748" s="1340">
        <f>D766</f>
        <v>1400</v>
      </c>
      <c r="E748" s="1340">
        <f>E766</f>
        <v>1400</v>
      </c>
      <c r="F748" s="1340">
        <f>F766</f>
        <v>1400</v>
      </c>
    </row>
    <row r="749" spans="2:7" ht="13.5" thickBot="1">
      <c r="B749" s="1338" t="s">
        <v>603</v>
      </c>
      <c r="C749" s="1340"/>
      <c r="D749" s="1340">
        <f>D748/D747</f>
        <v>1400</v>
      </c>
      <c r="E749" s="1340">
        <f t="shared" ref="E749:F749" si="86">E748/E747</f>
        <v>1400</v>
      </c>
      <c r="F749" s="1340">
        <f t="shared" si="86"/>
        <v>1400</v>
      </c>
    </row>
    <row r="750" spans="2:7" ht="13.5" thickBot="1">
      <c r="B750" s="1338" t="s">
        <v>604</v>
      </c>
      <c r="C750" s="1341" t="s">
        <v>627</v>
      </c>
      <c r="D750" s="1342"/>
      <c r="E750" s="1342"/>
      <c r="F750" s="1342"/>
    </row>
    <row r="751" spans="2:7" ht="13.5" thickBot="1">
      <c r="B751" s="1338" t="s">
        <v>605</v>
      </c>
      <c r="C751" s="1341" t="s">
        <v>627</v>
      </c>
      <c r="D751" s="1342"/>
      <c r="E751" s="1342"/>
      <c r="F751" s="1342"/>
    </row>
    <row r="752" spans="2:7" ht="13.5" customHeight="1" thickBot="1">
      <c r="B752" s="1338" t="s">
        <v>47</v>
      </c>
      <c r="C752" s="1341" t="s">
        <v>627</v>
      </c>
      <c r="D752" s="1342"/>
      <c r="E752" s="1342"/>
      <c r="F752" s="1342"/>
    </row>
    <row r="753" spans="2:6" ht="13.5" thickBot="1">
      <c r="B753" s="3468" t="s">
        <v>1443</v>
      </c>
      <c r="C753" s="3469"/>
      <c r="D753" s="3469"/>
      <c r="E753" s="3469"/>
      <c r="F753" s="3470"/>
    </row>
    <row r="754" spans="2:6" ht="15.75">
      <c r="B754" s="3471"/>
      <c r="C754" s="1288">
        <v>2023</v>
      </c>
      <c r="D754" s="1288">
        <v>2024</v>
      </c>
      <c r="E754" s="1288">
        <v>2025</v>
      </c>
      <c r="F754" s="1288">
        <v>2026</v>
      </c>
    </row>
    <row r="755" spans="2:6" ht="13.5" thickBot="1">
      <c r="B755" s="3472"/>
      <c r="C755" s="1339" t="s">
        <v>22</v>
      </c>
      <c r="D755" s="1339" t="s">
        <v>23</v>
      </c>
      <c r="E755" s="1339" t="s">
        <v>23</v>
      </c>
      <c r="F755" s="1339" t="s">
        <v>23</v>
      </c>
    </row>
    <row r="756" spans="2:6" ht="13.5" thickBot="1">
      <c r="B756" s="1343" t="s">
        <v>629</v>
      </c>
      <c r="C756" s="1344">
        <f>C757+C758+C759+C760</f>
        <v>0</v>
      </c>
      <c r="D756" s="1344">
        <f t="shared" ref="D756:F756" si="87">D757+D758+D759+D760</f>
        <v>0</v>
      </c>
      <c r="E756" s="1344">
        <f t="shared" si="87"/>
        <v>0</v>
      </c>
      <c r="F756" s="1344">
        <f t="shared" si="87"/>
        <v>0</v>
      </c>
    </row>
    <row r="757" spans="2:6" ht="13.5" thickBot="1">
      <c r="B757" s="1345" t="s">
        <v>608</v>
      </c>
      <c r="C757" s="1346">
        <v>0</v>
      </c>
      <c r="D757" s="1346"/>
      <c r="E757" s="1346"/>
      <c r="F757" s="1346"/>
    </row>
    <row r="758" spans="2:6" ht="13.5" thickBot="1">
      <c r="B758" s="1345" t="s">
        <v>673</v>
      </c>
      <c r="C758" s="1344"/>
      <c r="D758" s="1347"/>
      <c r="E758" s="1347"/>
      <c r="F758" s="1347"/>
    </row>
    <row r="759" spans="2:6" ht="13.5" thickBot="1">
      <c r="B759" s="1345" t="s">
        <v>631</v>
      </c>
      <c r="C759" s="1346"/>
      <c r="D759" s="1348"/>
      <c r="E759" s="1348"/>
      <c r="F759" s="1349"/>
    </row>
    <row r="760" spans="2:6" ht="13.5" thickBot="1">
      <c r="B760" s="1345" t="s">
        <v>632</v>
      </c>
      <c r="C760" s="1344">
        <v>0</v>
      </c>
      <c r="D760" s="1347">
        <v>0</v>
      </c>
      <c r="E760" s="1347">
        <v>0</v>
      </c>
      <c r="F760" s="1347">
        <v>0</v>
      </c>
    </row>
    <row r="761" spans="2:6" ht="14.25" thickBot="1">
      <c r="B761" s="1343" t="s">
        <v>633</v>
      </c>
      <c r="C761" s="1350">
        <f>C762+C763+C764+C765</f>
        <v>0</v>
      </c>
      <c r="D761" s="1350">
        <f t="shared" ref="D761:F761" si="88">D762+D763+D764+D765</f>
        <v>1400</v>
      </c>
      <c r="E761" s="1350">
        <f t="shared" si="88"/>
        <v>1400</v>
      </c>
      <c r="F761" s="1350">
        <f t="shared" si="88"/>
        <v>1400</v>
      </c>
    </row>
    <row r="762" spans="2:6" ht="13.5" thickBot="1">
      <c r="B762" s="1345" t="s">
        <v>608</v>
      </c>
      <c r="C762" s="1351"/>
      <c r="D762" s="1346">
        <v>0</v>
      </c>
      <c r="E762" s="1346">
        <v>0</v>
      </c>
      <c r="F762" s="1346">
        <v>0</v>
      </c>
    </row>
    <row r="763" spans="2:6" ht="13.5" thickBot="1">
      <c r="B763" s="1345" t="s">
        <v>673</v>
      </c>
      <c r="C763" s="1351"/>
      <c r="D763" s="1346">
        <v>650</v>
      </c>
      <c r="E763" s="1346">
        <v>650</v>
      </c>
      <c r="F763" s="1346">
        <v>650</v>
      </c>
    </row>
    <row r="764" spans="2:6" ht="13.5" thickBot="1">
      <c r="B764" s="1345" t="s">
        <v>631</v>
      </c>
      <c r="C764" s="1351"/>
      <c r="D764" s="1346">
        <v>750</v>
      </c>
      <c r="E764" s="1346">
        <v>750</v>
      </c>
      <c r="F764" s="1346">
        <v>750</v>
      </c>
    </row>
    <row r="765" spans="2:6" ht="13.5" thickBot="1">
      <c r="B765" s="1345" t="s">
        <v>632</v>
      </c>
      <c r="C765" s="1351"/>
      <c r="D765" s="1346"/>
      <c r="E765" s="1346"/>
      <c r="F765" s="1346"/>
    </row>
    <row r="766" spans="2:6" ht="14.25" thickBot="1">
      <c r="B766" s="1352" t="s">
        <v>1191</v>
      </c>
      <c r="C766" s="1350">
        <f>C756+C761</f>
        <v>0</v>
      </c>
      <c r="D766" s="1350">
        <f t="shared" ref="D766:F766" si="89">D756+D761</f>
        <v>1400</v>
      </c>
      <c r="E766" s="1350">
        <f t="shared" si="89"/>
        <v>1400</v>
      </c>
      <c r="F766" s="1350">
        <f t="shared" si="89"/>
        <v>1400</v>
      </c>
    </row>
    <row r="767" spans="2:6" ht="13.5" thickBot="1">
      <c r="B767" s="1353" t="s">
        <v>617</v>
      </c>
      <c r="C767" s="1354">
        <f>C766-C748</f>
        <v>0</v>
      </c>
      <c r="D767" s="1354">
        <f>D766-D748</f>
        <v>0</v>
      </c>
      <c r="E767" s="1354">
        <f>E766-E748</f>
        <v>0</v>
      </c>
      <c r="F767" s="1354">
        <f>F766-F748</f>
        <v>0</v>
      </c>
    </row>
    <row r="768" spans="2:6" ht="21.75" customHeight="1" thickBot="1">
      <c r="B768" s="1358" t="s">
        <v>1444</v>
      </c>
      <c r="C768" s="3462" t="s">
        <v>1445</v>
      </c>
      <c r="D768" s="3462"/>
      <c r="E768" s="3462"/>
      <c r="F768" s="1321"/>
    </row>
    <row r="769" spans="2:6" ht="39" customHeight="1" thickBot="1">
      <c r="B769" s="1338" t="s">
        <v>599</v>
      </c>
      <c r="C769" s="3463" t="s">
        <v>1379</v>
      </c>
      <c r="D769" s="3464"/>
      <c r="E769" s="3464"/>
      <c r="F769" s="3465"/>
    </row>
    <row r="770" spans="2:6" ht="16.5" thickBot="1">
      <c r="B770" s="1338" t="s">
        <v>21</v>
      </c>
      <c r="C770" s="3447" t="s">
        <v>1373</v>
      </c>
      <c r="D770" s="3448"/>
      <c r="E770" s="3448"/>
      <c r="F770" s="3449"/>
    </row>
    <row r="771" spans="2:6" ht="15.75">
      <c r="B771" s="3471"/>
      <c r="C771" s="1288">
        <v>2023</v>
      </c>
      <c r="D771" s="1288">
        <v>2024</v>
      </c>
      <c r="E771" s="1288">
        <v>2025</v>
      </c>
      <c r="F771" s="1288">
        <v>2026</v>
      </c>
    </row>
    <row r="772" spans="2:6" ht="13.5" thickBot="1">
      <c r="B772" s="3472"/>
      <c r="C772" s="1339" t="s">
        <v>22</v>
      </c>
      <c r="D772" s="1339" t="s">
        <v>23</v>
      </c>
      <c r="E772" s="1339" t="s">
        <v>23</v>
      </c>
      <c r="F772" s="1339" t="s">
        <v>23</v>
      </c>
    </row>
    <row r="773" spans="2:6" ht="13.5" thickBot="1">
      <c r="B773" s="1338" t="s">
        <v>33</v>
      </c>
      <c r="C773" s="1340">
        <v>0</v>
      </c>
      <c r="D773" s="1340">
        <v>1</v>
      </c>
      <c r="E773" s="1340">
        <v>1</v>
      </c>
      <c r="F773" s="1340">
        <v>1</v>
      </c>
    </row>
    <row r="774" spans="2:6" ht="13.5" thickBot="1">
      <c r="B774" s="1338" t="s">
        <v>602</v>
      </c>
      <c r="C774" s="1340">
        <f>C792</f>
        <v>0</v>
      </c>
      <c r="D774" s="1340">
        <f>D792</f>
        <v>3500</v>
      </c>
      <c r="E774" s="1340">
        <f>E792</f>
        <v>3500</v>
      </c>
      <c r="F774" s="1340">
        <f>F792</f>
        <v>3500</v>
      </c>
    </row>
    <row r="775" spans="2:6" ht="13.5" thickBot="1">
      <c r="B775" s="1338" t="s">
        <v>603</v>
      </c>
      <c r="C775" s="1340" t="e">
        <f>C774/C773</f>
        <v>#DIV/0!</v>
      </c>
      <c r="D775" s="1340">
        <f>D774/D773</f>
        <v>3500</v>
      </c>
      <c r="E775" s="1340">
        <f t="shared" ref="E775:F775" si="90">E774/E773</f>
        <v>3500</v>
      </c>
      <c r="F775" s="1340">
        <f t="shared" si="90"/>
        <v>3500</v>
      </c>
    </row>
    <row r="776" spans="2:6" ht="13.5" thickBot="1">
      <c r="B776" s="1338" t="s">
        <v>604</v>
      </c>
      <c r="C776" s="1341" t="s">
        <v>627</v>
      </c>
      <c r="D776" s="1342"/>
      <c r="E776" s="1342"/>
      <c r="F776" s="1342"/>
    </row>
    <row r="777" spans="2:6" ht="13.5" thickBot="1">
      <c r="B777" s="1338" t="s">
        <v>605</v>
      </c>
      <c r="C777" s="1341" t="s">
        <v>627</v>
      </c>
      <c r="D777" s="1342"/>
      <c r="E777" s="1342"/>
      <c r="F777" s="1342"/>
    </row>
    <row r="778" spans="2:6" ht="13.5" thickBot="1">
      <c r="B778" s="1338" t="s">
        <v>47</v>
      </c>
      <c r="C778" s="1341" t="s">
        <v>627</v>
      </c>
      <c r="D778" s="1342"/>
      <c r="E778" s="1342"/>
      <c r="F778" s="1342"/>
    </row>
    <row r="779" spans="2:6" ht="13.5" thickBot="1">
      <c r="B779" s="3468" t="s">
        <v>1446</v>
      </c>
      <c r="C779" s="3469"/>
      <c r="D779" s="3469"/>
      <c r="E779" s="3469"/>
      <c r="F779" s="3470"/>
    </row>
    <row r="780" spans="2:6" ht="15.75">
      <c r="B780" s="3471"/>
      <c r="C780" s="1288">
        <v>2023</v>
      </c>
      <c r="D780" s="1288">
        <v>2024</v>
      </c>
      <c r="E780" s="1288">
        <v>2025</v>
      </c>
      <c r="F780" s="1288">
        <v>2026</v>
      </c>
    </row>
    <row r="781" spans="2:6" ht="13.5" thickBot="1">
      <c r="B781" s="3472"/>
      <c r="C781" s="1339" t="s">
        <v>22</v>
      </c>
      <c r="D781" s="1339" t="s">
        <v>23</v>
      </c>
      <c r="E781" s="1339" t="s">
        <v>23</v>
      </c>
      <c r="F781" s="1339" t="s">
        <v>23</v>
      </c>
    </row>
    <row r="782" spans="2:6" ht="13.5" thickBot="1">
      <c r="B782" s="1343" t="s">
        <v>629</v>
      </c>
      <c r="C782" s="1344">
        <f>C783+C784+C785+C786</f>
        <v>0</v>
      </c>
      <c r="D782" s="1344">
        <f t="shared" ref="D782:F782" si="91">D783+D784+D785+D786</f>
        <v>0</v>
      </c>
      <c r="E782" s="1344">
        <f t="shared" si="91"/>
        <v>0</v>
      </c>
      <c r="F782" s="1344">
        <f t="shared" si="91"/>
        <v>0</v>
      </c>
    </row>
    <row r="783" spans="2:6" ht="13.5" thickBot="1">
      <c r="B783" s="1345" t="s">
        <v>608</v>
      </c>
      <c r="C783" s="1346">
        <v>0</v>
      </c>
      <c r="D783" s="1346"/>
      <c r="E783" s="1346"/>
      <c r="F783" s="1346"/>
    </row>
    <row r="784" spans="2:6" ht="13.5" thickBot="1">
      <c r="B784" s="1345" t="s">
        <v>673</v>
      </c>
      <c r="C784" s="1344"/>
      <c r="D784" s="1347"/>
      <c r="E784" s="1347"/>
      <c r="F784" s="1347"/>
    </row>
    <row r="785" spans="2:6" ht="13.5" thickBot="1">
      <c r="B785" s="1345" t="s">
        <v>631</v>
      </c>
      <c r="C785" s="1346"/>
      <c r="D785" s="1348"/>
      <c r="E785" s="1348"/>
      <c r="F785" s="1349"/>
    </row>
    <row r="786" spans="2:6" ht="13.5" thickBot="1">
      <c r="B786" s="1345" t="s">
        <v>632</v>
      </c>
      <c r="C786" s="1344">
        <v>0</v>
      </c>
      <c r="D786" s="1347">
        <v>0</v>
      </c>
      <c r="E786" s="1347">
        <v>0</v>
      </c>
      <c r="F786" s="1347">
        <v>0</v>
      </c>
    </row>
    <row r="787" spans="2:6" ht="14.25" thickBot="1">
      <c r="B787" s="1343" t="s">
        <v>633</v>
      </c>
      <c r="C787" s="1350">
        <f>C788+C789+C790+C791</f>
        <v>0</v>
      </c>
      <c r="D787" s="1350">
        <f t="shared" ref="D787:F787" si="92">D788+D789+D790+D791</f>
        <v>3500</v>
      </c>
      <c r="E787" s="1350">
        <f t="shared" si="92"/>
        <v>3500</v>
      </c>
      <c r="F787" s="1350">
        <f t="shared" si="92"/>
        <v>3500</v>
      </c>
    </row>
    <row r="788" spans="2:6" ht="13.5" thickBot="1">
      <c r="B788" s="1345" t="s">
        <v>608</v>
      </c>
      <c r="C788" s="1351"/>
      <c r="D788" s="1346"/>
      <c r="E788" s="1346">
        <v>0</v>
      </c>
      <c r="F788" s="1346">
        <v>0</v>
      </c>
    </row>
    <row r="789" spans="2:6" ht="13.5" thickBot="1">
      <c r="B789" s="1345" t="s">
        <v>673</v>
      </c>
      <c r="C789" s="1351"/>
      <c r="D789" s="1346">
        <v>3500</v>
      </c>
      <c r="E789" s="1346">
        <v>3500</v>
      </c>
      <c r="F789" s="1346">
        <v>3500</v>
      </c>
    </row>
    <row r="790" spans="2:6" ht="13.5" thickBot="1">
      <c r="B790" s="1345" t="s">
        <v>631</v>
      </c>
      <c r="C790" s="1351"/>
      <c r="D790" s="1346"/>
      <c r="E790" s="1346"/>
      <c r="F790" s="1346"/>
    </row>
    <row r="791" spans="2:6" ht="13.5" thickBot="1">
      <c r="B791" s="1345" t="s">
        <v>632</v>
      </c>
      <c r="C791" s="1351"/>
      <c r="D791" s="1346"/>
      <c r="E791" s="1346"/>
      <c r="F791" s="1346"/>
    </row>
    <row r="792" spans="2:6" ht="43.5" customHeight="1" thickBot="1">
      <c r="B792" s="1352" t="s">
        <v>1447</v>
      </c>
      <c r="C792" s="1350">
        <f>C782+C787</f>
        <v>0</v>
      </c>
      <c r="D792" s="1350">
        <f t="shared" ref="D792:F792" si="93">D782+D787</f>
        <v>3500</v>
      </c>
      <c r="E792" s="1350">
        <f t="shared" si="93"/>
        <v>3500</v>
      </c>
      <c r="F792" s="1350">
        <f t="shared" si="93"/>
        <v>3500</v>
      </c>
    </row>
    <row r="793" spans="2:6" ht="31.5" customHeight="1" thickBot="1">
      <c r="B793" s="1358" t="s">
        <v>1448</v>
      </c>
      <c r="C793" s="3441" t="s">
        <v>1449</v>
      </c>
      <c r="D793" s="3442"/>
      <c r="E793" s="3443"/>
      <c r="F793" s="1328"/>
    </row>
    <row r="794" spans="2:6" ht="39" customHeight="1" thickBot="1">
      <c r="B794" s="1338" t="s">
        <v>599</v>
      </c>
      <c r="C794" s="3444" t="s">
        <v>1383</v>
      </c>
      <c r="D794" s="3445"/>
      <c r="E794" s="3445"/>
      <c r="F794" s="3446"/>
    </row>
    <row r="795" spans="2:6" ht="16.5" thickBot="1">
      <c r="B795" s="1338" t="s">
        <v>21</v>
      </c>
      <c r="C795" s="3447" t="s">
        <v>1373</v>
      </c>
      <c r="D795" s="3448"/>
      <c r="E795" s="3448"/>
      <c r="F795" s="3449"/>
    </row>
    <row r="796" spans="2:6" ht="15.75">
      <c r="B796" s="3471"/>
      <c r="C796" s="1288">
        <v>2023</v>
      </c>
      <c r="D796" s="1288">
        <v>2024</v>
      </c>
      <c r="E796" s="1288">
        <v>2025</v>
      </c>
      <c r="F796" s="1288">
        <v>2026</v>
      </c>
    </row>
    <row r="797" spans="2:6" ht="13.5" thickBot="1">
      <c r="B797" s="3472"/>
      <c r="C797" s="1339" t="s">
        <v>22</v>
      </c>
      <c r="D797" s="1339" t="s">
        <v>23</v>
      </c>
      <c r="E797" s="1339" t="s">
        <v>23</v>
      </c>
      <c r="F797" s="1339" t="s">
        <v>23</v>
      </c>
    </row>
    <row r="798" spans="2:6" ht="13.5" thickBot="1">
      <c r="B798" s="1338" t="s">
        <v>33</v>
      </c>
      <c r="C798" s="1340">
        <v>0</v>
      </c>
      <c r="D798" s="1340">
        <v>1</v>
      </c>
      <c r="E798" s="1340">
        <v>1</v>
      </c>
      <c r="F798" s="1340">
        <v>1</v>
      </c>
    </row>
    <row r="799" spans="2:6" ht="13.5" thickBot="1">
      <c r="B799" s="1338" t="s">
        <v>602</v>
      </c>
      <c r="C799" s="1340">
        <f>C817</f>
        <v>0</v>
      </c>
      <c r="D799" s="1340">
        <f>D817</f>
        <v>20000</v>
      </c>
      <c r="E799" s="1340">
        <f>E817</f>
        <v>20000</v>
      </c>
      <c r="F799" s="1340">
        <f>F817</f>
        <v>20000</v>
      </c>
    </row>
    <row r="800" spans="2:6" ht="13.5" thickBot="1">
      <c r="B800" s="1338" t="s">
        <v>603</v>
      </c>
      <c r="C800" s="1340" t="e">
        <f>C799/C798</f>
        <v>#DIV/0!</v>
      </c>
      <c r="D800" s="1340">
        <f>D799/D798</f>
        <v>20000</v>
      </c>
      <c r="E800" s="1340">
        <f t="shared" ref="E800:F800" si="94">E799/E798</f>
        <v>20000</v>
      </c>
      <c r="F800" s="1340">
        <f t="shared" si="94"/>
        <v>20000</v>
      </c>
    </row>
    <row r="801" spans="2:6" ht="13.5" thickBot="1">
      <c r="B801" s="1338" t="s">
        <v>604</v>
      </c>
      <c r="C801" s="1341" t="s">
        <v>627</v>
      </c>
      <c r="D801" s="1342"/>
      <c r="E801" s="1342"/>
      <c r="F801" s="1342"/>
    </row>
    <row r="802" spans="2:6" ht="13.5" thickBot="1">
      <c r="B802" s="1338" t="s">
        <v>605</v>
      </c>
      <c r="C802" s="1341" t="s">
        <v>627</v>
      </c>
      <c r="D802" s="1342"/>
      <c r="E802" s="1342"/>
      <c r="F802" s="1342"/>
    </row>
    <row r="803" spans="2:6" ht="13.5" thickBot="1">
      <c r="B803" s="1338" t="s">
        <v>47</v>
      </c>
      <c r="C803" s="1341" t="s">
        <v>627</v>
      </c>
      <c r="D803" s="1342"/>
      <c r="E803" s="1342"/>
      <c r="F803" s="1342"/>
    </row>
    <row r="804" spans="2:6" ht="13.5" thickBot="1">
      <c r="B804" s="3468" t="s">
        <v>1450</v>
      </c>
      <c r="C804" s="3469"/>
      <c r="D804" s="3469"/>
      <c r="E804" s="3469"/>
      <c r="F804" s="3470"/>
    </row>
    <row r="805" spans="2:6" ht="15.75">
      <c r="B805" s="3471"/>
      <c r="C805" s="1288">
        <v>2023</v>
      </c>
      <c r="D805" s="1288">
        <v>2024</v>
      </c>
      <c r="E805" s="1288">
        <v>2025</v>
      </c>
      <c r="F805" s="1288">
        <v>2026</v>
      </c>
    </row>
    <row r="806" spans="2:6" ht="13.5" thickBot="1">
      <c r="B806" s="3472"/>
      <c r="C806" s="1339" t="s">
        <v>22</v>
      </c>
      <c r="D806" s="1339" t="s">
        <v>23</v>
      </c>
      <c r="E806" s="1339" t="s">
        <v>23</v>
      </c>
      <c r="F806" s="1339" t="s">
        <v>23</v>
      </c>
    </row>
    <row r="807" spans="2:6" ht="13.5" thickBot="1">
      <c r="B807" s="1343" t="s">
        <v>629</v>
      </c>
      <c r="C807" s="1344">
        <f>C808+C809+C810+C811</f>
        <v>0</v>
      </c>
      <c r="D807" s="1344">
        <f t="shared" ref="D807:F807" si="95">D808+D809+D810+D811</f>
        <v>0</v>
      </c>
      <c r="E807" s="1344">
        <f t="shared" si="95"/>
        <v>0</v>
      </c>
      <c r="F807" s="1344">
        <f t="shared" si="95"/>
        <v>0</v>
      </c>
    </row>
    <row r="808" spans="2:6" ht="13.5" thickBot="1">
      <c r="B808" s="1345" t="s">
        <v>608</v>
      </c>
      <c r="C808" s="1346">
        <v>0</v>
      </c>
      <c r="D808" s="1346"/>
      <c r="E808" s="1346"/>
      <c r="F808" s="1346"/>
    </row>
    <row r="809" spans="2:6" ht="13.5" thickBot="1">
      <c r="B809" s="1345" t="s">
        <v>673</v>
      </c>
      <c r="C809" s="1344"/>
      <c r="D809" s="1347"/>
      <c r="E809" s="1347"/>
      <c r="F809" s="1347"/>
    </row>
    <row r="810" spans="2:6" ht="13.5" thickBot="1">
      <c r="B810" s="1345" t="s">
        <v>631</v>
      </c>
      <c r="C810" s="1346"/>
      <c r="D810" s="1348"/>
      <c r="E810" s="1348"/>
      <c r="F810" s="1349"/>
    </row>
    <row r="811" spans="2:6" ht="13.5" thickBot="1">
      <c r="B811" s="1345" t="s">
        <v>632</v>
      </c>
      <c r="C811" s="1344">
        <v>0</v>
      </c>
      <c r="D811" s="1347">
        <v>0</v>
      </c>
      <c r="E811" s="1347">
        <v>0</v>
      </c>
      <c r="F811" s="1347">
        <v>0</v>
      </c>
    </row>
    <row r="812" spans="2:6" ht="14.25" thickBot="1">
      <c r="B812" s="1343" t="s">
        <v>633</v>
      </c>
      <c r="C812" s="1350">
        <f>C813+C814+C815+C816</f>
        <v>0</v>
      </c>
      <c r="D812" s="1350">
        <f t="shared" ref="D812:F812" si="96">D813+D814+D815+D816</f>
        <v>20000</v>
      </c>
      <c r="E812" s="1350">
        <f t="shared" si="96"/>
        <v>20000</v>
      </c>
      <c r="F812" s="1350">
        <f t="shared" si="96"/>
        <v>20000</v>
      </c>
    </row>
    <row r="813" spans="2:6" ht="13.5" thickBot="1">
      <c r="B813" s="1345" t="s">
        <v>608</v>
      </c>
      <c r="C813" s="1351"/>
      <c r="D813" s="1346"/>
      <c r="E813" s="1346">
        <v>0</v>
      </c>
      <c r="F813" s="1346">
        <v>0</v>
      </c>
    </row>
    <row r="814" spans="2:6" ht="13.5" thickBot="1">
      <c r="B814" s="1345" t="s">
        <v>673</v>
      </c>
      <c r="C814" s="1351"/>
      <c r="D814" s="1346">
        <v>15000</v>
      </c>
      <c r="E814" s="1346">
        <v>15000</v>
      </c>
      <c r="F814" s="1346">
        <v>15000</v>
      </c>
    </row>
    <row r="815" spans="2:6" ht="13.5" thickBot="1">
      <c r="B815" s="1345" t="s">
        <v>631</v>
      </c>
      <c r="C815" s="1351"/>
      <c r="D815" s="1346">
        <v>5000</v>
      </c>
      <c r="E815" s="1346">
        <v>5000</v>
      </c>
      <c r="F815" s="1346">
        <v>5000</v>
      </c>
    </row>
    <row r="816" spans="2:6" ht="13.5" thickBot="1">
      <c r="B816" s="1345" t="s">
        <v>632</v>
      </c>
      <c r="C816" s="1351"/>
      <c r="D816" s="1346"/>
      <c r="E816" s="1346"/>
      <c r="F816" s="1346"/>
    </row>
    <row r="817" spans="2:6" ht="14.25" thickBot="1">
      <c r="B817" s="1352" t="s">
        <v>1451</v>
      </c>
      <c r="C817" s="1350">
        <f>C807+C812</f>
        <v>0</v>
      </c>
      <c r="D817" s="1350">
        <f t="shared" ref="D817:F817" si="97">D807+D812</f>
        <v>20000</v>
      </c>
      <c r="E817" s="1350">
        <f t="shared" si="97"/>
        <v>20000</v>
      </c>
      <c r="F817" s="1350">
        <f t="shared" si="97"/>
        <v>20000</v>
      </c>
    </row>
    <row r="818" spans="2:6" ht="13.5" thickBot="1">
      <c r="B818" s="1353" t="s">
        <v>617</v>
      </c>
      <c r="C818" s="1354">
        <f>C690-C672</f>
        <v>0</v>
      </c>
      <c r="D818" s="1354">
        <f>D690-D672</f>
        <v>0</v>
      </c>
      <c r="E818" s="1354">
        <f>E690-E672</f>
        <v>0</v>
      </c>
      <c r="F818" s="1354">
        <f>F690-F672</f>
        <v>0</v>
      </c>
    </row>
    <row r="819" spans="2:6" ht="29.45" customHeight="1" thickBot="1">
      <c r="B819" s="1358" t="s">
        <v>1452</v>
      </c>
      <c r="C819" s="3453" t="s">
        <v>1453</v>
      </c>
      <c r="D819" s="3454"/>
      <c r="E819" s="3454"/>
      <c r="F819" s="1332"/>
    </row>
    <row r="820" spans="2:6" ht="45.75" customHeight="1" thickBot="1">
      <c r="B820" s="1361" t="s">
        <v>599</v>
      </c>
      <c r="C820" s="3455" t="s">
        <v>1387</v>
      </c>
      <c r="D820" s="3456"/>
      <c r="E820" s="3456"/>
      <c r="F820" s="3457"/>
    </row>
    <row r="821" spans="2:6" ht="16.5" thickBot="1">
      <c r="B821" s="1338" t="s">
        <v>21</v>
      </c>
      <c r="C821" s="3447" t="s">
        <v>1373</v>
      </c>
      <c r="D821" s="3448"/>
      <c r="E821" s="3448"/>
      <c r="F821" s="3449"/>
    </row>
    <row r="822" spans="2:6" ht="15.75">
      <c r="B822" s="3471"/>
      <c r="C822" s="1288">
        <v>2023</v>
      </c>
      <c r="D822" s="1288">
        <v>2024</v>
      </c>
      <c r="E822" s="1288">
        <v>2025</v>
      </c>
      <c r="F822" s="1288">
        <v>2026</v>
      </c>
    </row>
    <row r="823" spans="2:6" ht="13.5" thickBot="1">
      <c r="B823" s="3472"/>
      <c r="C823" s="1339" t="s">
        <v>22</v>
      </c>
      <c r="D823" s="1339" t="s">
        <v>23</v>
      </c>
      <c r="E823" s="1339" t="s">
        <v>23</v>
      </c>
      <c r="F823" s="1339" t="s">
        <v>23</v>
      </c>
    </row>
    <row r="824" spans="2:6" ht="13.5" thickBot="1">
      <c r="B824" s="1338" t="s">
        <v>33</v>
      </c>
      <c r="C824" s="1340"/>
      <c r="D824" s="1340">
        <v>1</v>
      </c>
      <c r="E824" s="1340">
        <v>1</v>
      </c>
      <c r="F824" s="1340">
        <v>1</v>
      </c>
    </row>
    <row r="825" spans="2:6" ht="13.5" thickBot="1">
      <c r="B825" s="1338" t="s">
        <v>602</v>
      </c>
      <c r="C825" s="1340">
        <f>C843</f>
        <v>0</v>
      </c>
      <c r="D825" s="1340">
        <f>D843</f>
        <v>2000</v>
      </c>
      <c r="E825" s="1340">
        <f>E843</f>
        <v>2000</v>
      </c>
      <c r="F825" s="1340">
        <f>F843</f>
        <v>2000</v>
      </c>
    </row>
    <row r="826" spans="2:6" ht="13.5" thickBot="1">
      <c r="B826" s="1338" t="s">
        <v>603</v>
      </c>
      <c r="C826" s="1340" t="e">
        <f>C825/C824</f>
        <v>#DIV/0!</v>
      </c>
      <c r="D826" s="1340">
        <f>D825/D824</f>
        <v>2000</v>
      </c>
      <c r="E826" s="1340">
        <f t="shared" ref="E826:F826" si="98">E825/E824</f>
        <v>2000</v>
      </c>
      <c r="F826" s="1340">
        <f t="shared" si="98"/>
        <v>2000</v>
      </c>
    </row>
    <row r="827" spans="2:6" ht="13.5" thickBot="1">
      <c r="B827" s="1338" t="s">
        <v>604</v>
      </c>
      <c r="C827" s="1341" t="s">
        <v>627</v>
      </c>
      <c r="D827" s="1342"/>
      <c r="E827" s="1342"/>
      <c r="F827" s="1342"/>
    </row>
    <row r="828" spans="2:6" ht="13.5" thickBot="1">
      <c r="B828" s="1338" t="s">
        <v>605</v>
      </c>
      <c r="C828" s="1341" t="s">
        <v>627</v>
      </c>
      <c r="D828" s="1342"/>
      <c r="E828" s="1342"/>
      <c r="F828" s="1342"/>
    </row>
    <row r="829" spans="2:6" ht="13.9" customHeight="1" thickBot="1">
      <c r="B829" s="1338" t="s">
        <v>47</v>
      </c>
      <c r="C829" s="1341" t="s">
        <v>627</v>
      </c>
      <c r="D829" s="1342"/>
      <c r="E829" s="1342"/>
      <c r="F829" s="1342"/>
    </row>
    <row r="830" spans="2:6" ht="13.5" thickBot="1">
      <c r="B830" s="3468" t="s">
        <v>1454</v>
      </c>
      <c r="C830" s="3469"/>
      <c r="D830" s="3469"/>
      <c r="E830" s="3469"/>
      <c r="F830" s="3470"/>
    </row>
    <row r="831" spans="2:6" ht="15.75">
      <c r="B831" s="3471"/>
      <c r="C831" s="1288">
        <v>2023</v>
      </c>
      <c r="D831" s="1288">
        <v>2024</v>
      </c>
      <c r="E831" s="1288">
        <v>2025</v>
      </c>
      <c r="F831" s="1288">
        <v>2026</v>
      </c>
    </row>
    <row r="832" spans="2:6" ht="13.5" thickBot="1">
      <c r="B832" s="3472"/>
      <c r="C832" s="1339" t="s">
        <v>22</v>
      </c>
      <c r="D832" s="1339" t="s">
        <v>23</v>
      </c>
      <c r="E832" s="1339" t="s">
        <v>23</v>
      </c>
      <c r="F832" s="1339" t="s">
        <v>23</v>
      </c>
    </row>
    <row r="833" spans="2:7" ht="13.5" thickBot="1">
      <c r="B833" s="1343" t="s">
        <v>629</v>
      </c>
      <c r="C833" s="1344">
        <f>C834+C835+C836+C837</f>
        <v>0</v>
      </c>
      <c r="D833" s="1344">
        <f t="shared" ref="D833:F833" si="99">D834+D835+D836+D837</f>
        <v>0</v>
      </c>
      <c r="E833" s="1344">
        <f t="shared" si="99"/>
        <v>0</v>
      </c>
      <c r="F833" s="1344">
        <f t="shared" si="99"/>
        <v>0</v>
      </c>
    </row>
    <row r="834" spans="2:7" ht="13.5" thickBot="1">
      <c r="B834" s="1345" t="s">
        <v>608</v>
      </c>
      <c r="C834" s="1346">
        <v>0</v>
      </c>
      <c r="D834" s="1346"/>
      <c r="E834" s="1346"/>
      <c r="F834" s="1346"/>
    </row>
    <row r="835" spans="2:7" ht="13.5" thickBot="1">
      <c r="B835" s="1345" t="s">
        <v>673</v>
      </c>
      <c r="C835" s="1344"/>
      <c r="D835" s="1347"/>
      <c r="E835" s="1347"/>
      <c r="F835" s="1347"/>
    </row>
    <row r="836" spans="2:7" ht="13.5" thickBot="1">
      <c r="B836" s="1345" t="s">
        <v>631</v>
      </c>
      <c r="C836" s="1346"/>
      <c r="D836" s="1348"/>
      <c r="E836" s="1348"/>
      <c r="F836" s="1349"/>
    </row>
    <row r="837" spans="2:7" ht="13.5" thickBot="1">
      <c r="B837" s="1345" t="s">
        <v>632</v>
      </c>
      <c r="C837" s="1344">
        <v>0</v>
      </c>
      <c r="D837" s="1347">
        <v>0</v>
      </c>
      <c r="E837" s="1347">
        <v>0</v>
      </c>
      <c r="F837" s="1347">
        <v>0</v>
      </c>
    </row>
    <row r="838" spans="2:7" ht="14.25" thickBot="1">
      <c r="B838" s="1343" t="s">
        <v>633</v>
      </c>
      <c r="C838" s="1350">
        <f>C839+C840+C841+C842</f>
        <v>0</v>
      </c>
      <c r="D838" s="1350">
        <f t="shared" ref="D838:F838" si="100">D839+D840+D841+D842</f>
        <v>2000</v>
      </c>
      <c r="E838" s="1350">
        <f t="shared" si="100"/>
        <v>2000</v>
      </c>
      <c r="F838" s="1350">
        <f t="shared" si="100"/>
        <v>2000</v>
      </c>
    </row>
    <row r="839" spans="2:7" ht="13.5" thickBot="1">
      <c r="B839" s="1345" t="s">
        <v>608</v>
      </c>
      <c r="C839" s="1351">
        <v>0</v>
      </c>
      <c r="D839" s="1346">
        <v>0</v>
      </c>
      <c r="E839" s="1346">
        <v>0</v>
      </c>
      <c r="F839" s="1346">
        <v>0</v>
      </c>
    </row>
    <row r="840" spans="2:7" ht="13.5" thickBot="1">
      <c r="B840" s="1345" t="s">
        <v>673</v>
      </c>
      <c r="C840" s="1351"/>
      <c r="D840" s="1346">
        <v>2000</v>
      </c>
      <c r="E840" s="1346">
        <v>2000</v>
      </c>
      <c r="F840" s="1346">
        <v>2000</v>
      </c>
    </row>
    <row r="841" spans="2:7" ht="13.5" thickBot="1">
      <c r="B841" s="1345" t="s">
        <v>631</v>
      </c>
      <c r="C841" s="1351"/>
      <c r="D841" s="1346"/>
      <c r="E841" s="1346"/>
      <c r="F841" s="1346"/>
    </row>
    <row r="842" spans="2:7" ht="13.5" thickBot="1">
      <c r="B842" s="1345" t="s">
        <v>632</v>
      </c>
      <c r="C842" s="1351"/>
      <c r="D842" s="1346"/>
      <c r="E842" s="1346"/>
      <c r="F842" s="1346">
        <v>0</v>
      </c>
    </row>
    <row r="843" spans="2:7" ht="14.25" thickBot="1">
      <c r="B843" s="1352" t="s">
        <v>1455</v>
      </c>
      <c r="C843" s="1350">
        <f>C833+C838</f>
        <v>0</v>
      </c>
      <c r="D843" s="1344">
        <f t="shared" ref="D843:F843" si="101">D833+D838</f>
        <v>2000</v>
      </c>
      <c r="E843" s="1344">
        <f t="shared" si="101"/>
        <v>2000</v>
      </c>
      <c r="F843" s="1344">
        <f t="shared" si="101"/>
        <v>2000</v>
      </c>
    </row>
    <row r="844" spans="2:7" ht="25.15" customHeight="1" thickBot="1">
      <c r="B844" s="1284" t="s">
        <v>1456</v>
      </c>
      <c r="C844" s="3466" t="s">
        <v>1457</v>
      </c>
      <c r="D844" s="3466"/>
      <c r="E844" s="3466"/>
      <c r="F844" s="1333"/>
    </row>
    <row r="845" spans="2:7" ht="32.450000000000003" customHeight="1" thickBot="1">
      <c r="B845" s="1286" t="s">
        <v>599</v>
      </c>
      <c r="C845" s="3455" t="s">
        <v>1391</v>
      </c>
      <c r="D845" s="3456"/>
      <c r="E845" s="3456"/>
      <c r="F845" s="3467"/>
    </row>
    <row r="846" spans="2:7" ht="16.5" thickBot="1">
      <c r="B846" s="1286" t="s">
        <v>21</v>
      </c>
      <c r="C846" s="3447" t="s">
        <v>1373</v>
      </c>
      <c r="D846" s="3448"/>
      <c r="E846" s="3448"/>
      <c r="F846" s="3449"/>
    </row>
    <row r="847" spans="2:7" ht="15" customHeight="1">
      <c r="B847" s="1287"/>
      <c r="C847" s="1288">
        <v>2023</v>
      </c>
      <c r="D847" s="1288">
        <v>2024</v>
      </c>
      <c r="E847" s="1288">
        <v>2025</v>
      </c>
      <c r="F847" s="1288">
        <v>2026</v>
      </c>
      <c r="G847" s="1323"/>
    </row>
    <row r="848" spans="2:7" ht="15" customHeight="1" thickBot="1">
      <c r="B848" s="1289"/>
      <c r="C848" s="1291" t="s">
        <v>22</v>
      </c>
      <c r="D848" s="1291" t="s">
        <v>23</v>
      </c>
      <c r="E848" s="1291" t="s">
        <v>23</v>
      </c>
      <c r="F848" s="1291" t="s">
        <v>23</v>
      </c>
    </row>
    <row r="849" spans="2:7" ht="15" customHeight="1" thickBot="1">
      <c r="B849" s="1286" t="s">
        <v>33</v>
      </c>
      <c r="C849" s="1317">
        <v>0</v>
      </c>
      <c r="D849" s="1295">
        <v>1</v>
      </c>
      <c r="E849" s="1295">
        <v>1</v>
      </c>
      <c r="F849" s="1295">
        <v>1</v>
      </c>
    </row>
    <row r="850" spans="2:7" ht="15" customHeight="1" thickBot="1">
      <c r="B850" s="1286" t="s">
        <v>602</v>
      </c>
      <c r="C850" s="1317"/>
      <c r="D850" s="1312">
        <f>D868</f>
        <v>5000</v>
      </c>
      <c r="E850" s="1312">
        <f t="shared" ref="E850:F850" si="102">E868</f>
        <v>5000</v>
      </c>
      <c r="F850" s="1312">
        <f t="shared" si="102"/>
        <v>5000</v>
      </c>
      <c r="G850" s="1323"/>
    </row>
    <row r="851" spans="2:7" ht="15" customHeight="1" thickBot="1">
      <c r="B851" s="1286" t="s">
        <v>603</v>
      </c>
      <c r="C851" s="1317"/>
      <c r="D851" s="1317">
        <f>D850/D849</f>
        <v>5000</v>
      </c>
      <c r="E851" s="1317">
        <f t="shared" ref="E851:F851" si="103">E850/E849</f>
        <v>5000</v>
      </c>
      <c r="F851" s="1317">
        <f t="shared" si="103"/>
        <v>5000</v>
      </c>
    </row>
    <row r="852" spans="2:7" ht="15" customHeight="1" thickBot="1">
      <c r="B852" s="1286" t="s">
        <v>604</v>
      </c>
      <c r="C852" s="1289"/>
      <c r="D852" s="1290"/>
      <c r="E852" s="1290"/>
      <c r="F852" s="1290"/>
    </row>
    <row r="853" spans="2:7" ht="15" customHeight="1" thickBot="1">
      <c r="B853" s="1286" t="s">
        <v>605</v>
      </c>
      <c r="C853" s="1289"/>
      <c r="D853" s="1290"/>
      <c r="E853" s="1290"/>
      <c r="F853" s="1290"/>
    </row>
    <row r="854" spans="2:7" ht="15" customHeight="1" thickBot="1">
      <c r="B854" s="1286" t="s">
        <v>47</v>
      </c>
      <c r="C854" s="1289"/>
      <c r="D854" s="1290"/>
      <c r="E854" s="1290"/>
      <c r="F854" s="1290"/>
    </row>
    <row r="855" spans="2:7" ht="16.5" thickBot="1">
      <c r="B855" s="3450" t="s">
        <v>1458</v>
      </c>
      <c r="C855" s="3451"/>
      <c r="D855" s="3451"/>
      <c r="E855" s="3451"/>
      <c r="F855" s="3452"/>
    </row>
    <row r="856" spans="2:7" ht="15.75">
      <c r="B856" s="1287"/>
      <c r="C856" s="1288">
        <v>2023</v>
      </c>
      <c r="D856" s="1288">
        <v>2024</v>
      </c>
      <c r="E856" s="1288">
        <v>2025</v>
      </c>
      <c r="F856" s="1288">
        <v>2026</v>
      </c>
    </row>
    <row r="857" spans="2:7" ht="16.5" thickBot="1">
      <c r="B857" s="1289"/>
      <c r="C857" s="1291" t="s">
        <v>22</v>
      </c>
      <c r="D857" s="1291" t="s">
        <v>23</v>
      </c>
      <c r="E857" s="1291" t="s">
        <v>23</v>
      </c>
      <c r="F857" s="1291" t="s">
        <v>23</v>
      </c>
    </row>
    <row r="858" spans="2:7" ht="15" customHeight="1" thickBot="1">
      <c r="B858" s="1292" t="s">
        <v>637</v>
      </c>
      <c r="C858" s="1293">
        <f>C859+C860+C861+C862</f>
        <v>0</v>
      </c>
      <c r="D858" s="1293">
        <f t="shared" ref="D858:F858" si="104">D859+D860+D861+D862</f>
        <v>0</v>
      </c>
      <c r="E858" s="1293">
        <f t="shared" si="104"/>
        <v>0</v>
      </c>
      <c r="F858" s="1293">
        <f t="shared" si="104"/>
        <v>0</v>
      </c>
    </row>
    <row r="859" spans="2:7" ht="15" customHeight="1" thickBot="1">
      <c r="B859" s="1292" t="s">
        <v>608</v>
      </c>
      <c r="C859" s="1295"/>
      <c r="D859" s="1295"/>
      <c r="E859" s="1295"/>
      <c r="F859" s="1295"/>
    </row>
    <row r="860" spans="2:7" ht="16.5" thickBot="1">
      <c r="B860" s="1292" t="s">
        <v>673</v>
      </c>
      <c r="C860" s="1295"/>
      <c r="D860" s="1295"/>
      <c r="E860" s="1295"/>
      <c r="F860" s="1295"/>
    </row>
    <row r="861" spans="2:7" ht="16.5" thickBot="1">
      <c r="B861" s="1292" t="s">
        <v>631</v>
      </c>
      <c r="C861" s="1295"/>
      <c r="D861" s="1295"/>
      <c r="E861" s="1295"/>
      <c r="F861" s="1295"/>
    </row>
    <row r="862" spans="2:7" ht="16.5" thickBot="1">
      <c r="B862" s="1292" t="s">
        <v>632</v>
      </c>
      <c r="C862" s="1295"/>
      <c r="D862" s="1295"/>
      <c r="E862" s="1295"/>
      <c r="F862" s="1295"/>
    </row>
    <row r="863" spans="2:7" ht="18" customHeight="1" thickBot="1">
      <c r="B863" s="1292" t="s">
        <v>638</v>
      </c>
      <c r="C863" s="1293">
        <f>C864+C865+C866+C867</f>
        <v>0</v>
      </c>
      <c r="D863" s="1293">
        <f>D864+D865+D866+D867</f>
        <v>5000</v>
      </c>
      <c r="E863" s="1293">
        <f t="shared" ref="E863:F863" si="105">E864+E865+E866+E867</f>
        <v>5000</v>
      </c>
      <c r="F863" s="1293">
        <f t="shared" si="105"/>
        <v>5000</v>
      </c>
    </row>
    <row r="864" spans="2:7" ht="16.5" thickBot="1">
      <c r="B864" s="1292" t="s">
        <v>608</v>
      </c>
      <c r="C864" s="1295"/>
      <c r="D864" s="1295"/>
      <c r="E864" s="1295"/>
      <c r="F864" s="1295"/>
    </row>
    <row r="865" spans="2:6" ht="16.5" thickBot="1">
      <c r="B865" s="1292" t="s">
        <v>673</v>
      </c>
      <c r="C865" s="1295"/>
      <c r="D865" s="1295">
        <v>5000</v>
      </c>
      <c r="E865" s="1295">
        <v>5000</v>
      </c>
      <c r="F865" s="1295">
        <v>5000</v>
      </c>
    </row>
    <row r="866" spans="2:6" ht="16.5" thickBot="1">
      <c r="B866" s="1292" t="s">
        <v>631</v>
      </c>
      <c r="C866" s="1295"/>
      <c r="D866" s="1322">
        <v>0</v>
      </c>
      <c r="E866" s="1295"/>
      <c r="F866" s="1295"/>
    </row>
    <row r="867" spans="2:6" ht="16.5" thickBot="1">
      <c r="B867" s="1292" t="s">
        <v>632</v>
      </c>
      <c r="C867" s="1295"/>
      <c r="D867" s="1295"/>
      <c r="E867" s="1295"/>
      <c r="F867" s="1295"/>
    </row>
    <row r="868" spans="2:6" ht="32.25" thickBot="1">
      <c r="B868" s="1365" t="s">
        <v>1459</v>
      </c>
      <c r="C868" s="1293">
        <f>C863+C858</f>
        <v>0</v>
      </c>
      <c r="D868" s="1293">
        <f>D863+D858</f>
        <v>5000</v>
      </c>
      <c r="E868" s="1293">
        <f>E858+E863</f>
        <v>5000</v>
      </c>
      <c r="F868" s="1293">
        <f>F858+F863</f>
        <v>5000</v>
      </c>
    </row>
    <row r="869" spans="2:6" ht="16.5" thickBot="1">
      <c r="B869" s="1329" t="s">
        <v>617</v>
      </c>
      <c r="C869" s="1307">
        <f>IF(C2147-C2148=0,0,"Error")</f>
        <v>0</v>
      </c>
      <c r="D869" s="1307">
        <f>IF(D2147-D2148=0,0,"Error")</f>
        <v>0</v>
      </c>
      <c r="E869" s="1307">
        <f>IF(E2147-E2148=0,0,"Error")</f>
        <v>0</v>
      </c>
      <c r="F869" s="1330">
        <f>IF(F2147-F2148=0,0,"Error")</f>
        <v>0</v>
      </c>
    </row>
    <row r="870" spans="2:6" ht="28.9" customHeight="1" thickBot="1">
      <c r="B870" s="1331" t="s">
        <v>1460</v>
      </c>
      <c r="C870" s="3453" t="s">
        <v>1461</v>
      </c>
      <c r="D870" s="3454"/>
      <c r="E870" s="3454"/>
      <c r="F870" s="1332"/>
    </row>
    <row r="871" spans="2:6" ht="52.5" customHeight="1" thickBot="1">
      <c r="B871" s="1286" t="s">
        <v>599</v>
      </c>
      <c r="C871" s="3455" t="s">
        <v>1395</v>
      </c>
      <c r="D871" s="3456"/>
      <c r="E871" s="3456"/>
      <c r="F871" s="3457"/>
    </row>
    <row r="872" spans="2:6" ht="16.5" thickBot="1">
      <c r="B872" s="1286" t="s">
        <v>21</v>
      </c>
      <c r="C872" s="3447" t="s">
        <v>1373</v>
      </c>
      <c r="D872" s="3448"/>
      <c r="E872" s="3448"/>
      <c r="F872" s="3449"/>
    </row>
    <row r="873" spans="2:6" ht="15.75">
      <c r="B873" s="1287"/>
      <c r="C873" s="1288">
        <v>2023</v>
      </c>
      <c r="D873" s="1288">
        <v>2024</v>
      </c>
      <c r="E873" s="1288">
        <v>2025</v>
      </c>
      <c r="F873" s="1288">
        <v>2026</v>
      </c>
    </row>
    <row r="874" spans="2:6" ht="16.5" thickBot="1">
      <c r="B874" s="1289"/>
      <c r="C874" s="1291" t="s">
        <v>22</v>
      </c>
      <c r="D874" s="1291" t="s">
        <v>23</v>
      </c>
      <c r="E874" s="1291" t="s">
        <v>23</v>
      </c>
      <c r="F874" s="1291" t="s">
        <v>23</v>
      </c>
    </row>
    <row r="875" spans="2:6" ht="16.5" thickBot="1">
      <c r="B875" s="1286" t="s">
        <v>33</v>
      </c>
      <c r="C875" s="1317">
        <v>1</v>
      </c>
      <c r="D875" s="1295">
        <v>1</v>
      </c>
      <c r="E875" s="1295">
        <v>1</v>
      </c>
      <c r="F875" s="1295">
        <v>1</v>
      </c>
    </row>
    <row r="876" spans="2:6" ht="16.5" thickBot="1">
      <c r="B876" s="1286" t="s">
        <v>602</v>
      </c>
      <c r="C876" s="1317">
        <f>C884+C887+C890+C893+C896+C899+C902+C905+C910</f>
        <v>0</v>
      </c>
      <c r="D876" s="1317">
        <f t="shared" ref="D876:F876" si="106">D884+D887+D890+D893+D896+D899+D902+D905+D910</f>
        <v>6500</v>
      </c>
      <c r="E876" s="1317">
        <f t="shared" si="106"/>
        <v>6500</v>
      </c>
      <c r="F876" s="1317">
        <f t="shared" si="106"/>
        <v>6500</v>
      </c>
    </row>
    <row r="877" spans="2:6" ht="32.25" thickBot="1">
      <c r="B877" s="1286" t="s">
        <v>603</v>
      </c>
      <c r="C877" s="1317">
        <f>C876/C875</f>
        <v>0</v>
      </c>
      <c r="D877" s="1317">
        <f t="shared" ref="D877:F877" si="107">D876/D875</f>
        <v>6500</v>
      </c>
      <c r="E877" s="1317">
        <f t="shared" si="107"/>
        <v>6500</v>
      </c>
      <c r="F877" s="1317">
        <f t="shared" si="107"/>
        <v>6500</v>
      </c>
    </row>
    <row r="878" spans="2:6" ht="16.5" thickBot="1">
      <c r="B878" s="1286" t="s">
        <v>604</v>
      </c>
      <c r="C878" s="1289"/>
      <c r="D878" s="1290"/>
      <c r="E878" s="1290"/>
      <c r="F878" s="1290"/>
    </row>
    <row r="879" spans="2:6" ht="32.25" thickBot="1">
      <c r="B879" s="1286" t="s">
        <v>605</v>
      </c>
      <c r="C879" s="1289"/>
      <c r="D879" s="1290"/>
      <c r="E879" s="1290"/>
      <c r="F879" s="1290"/>
    </row>
    <row r="880" spans="2:6" ht="32.25" thickBot="1">
      <c r="B880" s="1286" t="s">
        <v>47</v>
      </c>
      <c r="C880" s="1289"/>
      <c r="D880" s="1290"/>
      <c r="E880" s="1290"/>
      <c r="F880" s="1290"/>
    </row>
    <row r="881" spans="2:6" ht="16.5" thickBot="1">
      <c r="B881" s="3450" t="s">
        <v>1462</v>
      </c>
      <c r="C881" s="3451"/>
      <c r="D881" s="3451"/>
      <c r="E881" s="3451"/>
      <c r="F881" s="3452"/>
    </row>
    <row r="882" spans="2:6" ht="15.75">
      <c r="B882" s="1287"/>
      <c r="C882" s="1288">
        <v>2022</v>
      </c>
      <c r="D882" s="1288">
        <v>2023</v>
      </c>
      <c r="E882" s="1288">
        <v>2024</v>
      </c>
      <c r="F882" s="1288">
        <v>2025</v>
      </c>
    </row>
    <row r="883" spans="2:6" ht="16.5" thickBot="1">
      <c r="B883" s="1289"/>
      <c r="C883" s="1291" t="s">
        <v>22</v>
      </c>
      <c r="D883" s="1291" t="s">
        <v>23</v>
      </c>
      <c r="E883" s="1291" t="s">
        <v>23</v>
      </c>
      <c r="F883" s="1291" t="s">
        <v>23</v>
      </c>
    </row>
    <row r="884" spans="2:6" ht="16.5" hidden="1" thickBot="1">
      <c r="B884" s="1292" t="s">
        <v>607</v>
      </c>
      <c r="C884" s="1293">
        <f>C885+C886</f>
        <v>0</v>
      </c>
      <c r="D884" s="1293">
        <f>D885+D886</f>
        <v>0</v>
      </c>
      <c r="E884" s="1293">
        <f>E885+E886</f>
        <v>0</v>
      </c>
      <c r="F884" s="1293">
        <f>F885+F886</f>
        <v>0</v>
      </c>
    </row>
    <row r="885" spans="2:6" ht="16.5" hidden="1" thickBot="1">
      <c r="B885" s="1292" t="s">
        <v>608</v>
      </c>
      <c r="C885" s="1322"/>
      <c r="D885" s="1295"/>
      <c r="E885" s="1295"/>
      <c r="F885" s="1295"/>
    </row>
    <row r="886" spans="2:6" ht="16.5" hidden="1" thickBot="1">
      <c r="B886" s="1292" t="s">
        <v>609</v>
      </c>
      <c r="C886" s="1295"/>
      <c r="D886" s="1295"/>
      <c r="E886" s="1295"/>
      <c r="F886" s="1295"/>
    </row>
    <row r="887" spans="2:6" ht="32.25" hidden="1" thickBot="1">
      <c r="B887" s="1292" t="s">
        <v>726</v>
      </c>
      <c r="C887" s="1293">
        <f>C888+C889</f>
        <v>0</v>
      </c>
      <c r="D887" s="1293">
        <f>D888+D889</f>
        <v>0</v>
      </c>
      <c r="E887" s="1293">
        <f>E888+E889</f>
        <v>0</v>
      </c>
      <c r="F887" s="1293">
        <f>F888+F889</f>
        <v>0</v>
      </c>
    </row>
    <row r="888" spans="2:6" ht="16.5" hidden="1" thickBot="1">
      <c r="B888" s="1292" t="s">
        <v>608</v>
      </c>
      <c r="C888" s="1322"/>
      <c r="D888" s="1295"/>
      <c r="E888" s="1295"/>
      <c r="F888" s="1295"/>
    </row>
    <row r="889" spans="2:6" ht="16.5" hidden="1" thickBot="1">
      <c r="B889" s="1292" t="s">
        <v>609</v>
      </c>
      <c r="C889" s="1295"/>
      <c r="D889" s="1295"/>
      <c r="E889" s="1295"/>
      <c r="F889" s="1295"/>
    </row>
    <row r="890" spans="2:6" ht="32.25" hidden="1" thickBot="1">
      <c r="B890" s="1292" t="s">
        <v>611</v>
      </c>
      <c r="C890" s="1293">
        <f>C891+C892</f>
        <v>0</v>
      </c>
      <c r="D890" s="1293">
        <f>D891+D892</f>
        <v>0</v>
      </c>
      <c r="E890" s="1293">
        <f>E891+E892</f>
        <v>0</v>
      </c>
      <c r="F890" s="1293">
        <f>F891+F892</f>
        <v>0</v>
      </c>
    </row>
    <row r="891" spans="2:6" ht="16.5" hidden="1" thickBot="1">
      <c r="B891" s="1292" t="s">
        <v>608</v>
      </c>
      <c r="C891" s="1322"/>
      <c r="D891" s="1295"/>
      <c r="E891" s="1295"/>
      <c r="F891" s="1295"/>
    </row>
    <row r="892" spans="2:6" ht="16.5" hidden="1" thickBot="1">
      <c r="B892" s="1292" t="s">
        <v>609</v>
      </c>
      <c r="C892" s="1295"/>
      <c r="D892" s="1295"/>
      <c r="E892" s="1295"/>
      <c r="F892" s="1295"/>
    </row>
    <row r="893" spans="2:6" ht="16.5" hidden="1" thickBot="1">
      <c r="B893" s="1292" t="s">
        <v>612</v>
      </c>
      <c r="C893" s="1293">
        <f>C894+C895</f>
        <v>0</v>
      </c>
      <c r="D893" s="1293">
        <f>D894+D895</f>
        <v>0</v>
      </c>
      <c r="E893" s="1293">
        <f>E894+E895</f>
        <v>0</v>
      </c>
      <c r="F893" s="1293">
        <f>F894+F895</f>
        <v>0</v>
      </c>
    </row>
    <row r="894" spans="2:6" ht="16.5" hidden="1" thickBot="1">
      <c r="B894" s="1292" t="s">
        <v>608</v>
      </c>
      <c r="C894" s="1322"/>
      <c r="D894" s="1295"/>
      <c r="E894" s="1295"/>
      <c r="F894" s="1295"/>
    </row>
    <row r="895" spans="2:6" ht="16.5" hidden="1" thickBot="1">
      <c r="B895" s="1292" t="s">
        <v>609</v>
      </c>
      <c r="C895" s="1295"/>
      <c r="D895" s="1295"/>
      <c r="E895" s="1295"/>
      <c r="F895" s="1295"/>
    </row>
    <row r="896" spans="2:6" ht="32.25" hidden="1" thickBot="1">
      <c r="B896" s="1292" t="s">
        <v>613</v>
      </c>
      <c r="C896" s="1293">
        <f>C897+C898</f>
        <v>0</v>
      </c>
      <c r="D896" s="1293">
        <f>D897+D898</f>
        <v>0</v>
      </c>
      <c r="E896" s="1293">
        <f>E897+E898</f>
        <v>0</v>
      </c>
      <c r="F896" s="1293">
        <f>F897+F898</f>
        <v>0</v>
      </c>
    </row>
    <row r="897" spans="2:6" ht="16.5" hidden="1" thickBot="1">
      <c r="B897" s="1292" t="s">
        <v>608</v>
      </c>
      <c r="C897" s="1322"/>
      <c r="D897" s="1295"/>
      <c r="E897" s="1295"/>
      <c r="F897" s="1295"/>
    </row>
    <row r="898" spans="2:6" ht="16.5" hidden="1" thickBot="1">
      <c r="B898" s="1292" t="s">
        <v>609</v>
      </c>
      <c r="C898" s="1295"/>
      <c r="D898" s="1295"/>
      <c r="E898" s="1295"/>
      <c r="F898" s="1295"/>
    </row>
    <row r="899" spans="2:6" ht="16.5" hidden="1" thickBot="1">
      <c r="B899" s="1292" t="s">
        <v>614</v>
      </c>
      <c r="C899" s="1293">
        <f>C900+C901</f>
        <v>0</v>
      </c>
      <c r="D899" s="1293">
        <f>D900+D901</f>
        <v>0</v>
      </c>
      <c r="E899" s="1293">
        <f>E900+E901</f>
        <v>0</v>
      </c>
      <c r="F899" s="1293">
        <f>F900+F901</f>
        <v>0</v>
      </c>
    </row>
    <row r="900" spans="2:6" ht="16.5" hidden="1" thickBot="1">
      <c r="B900" s="1292" t="s">
        <v>608</v>
      </c>
      <c r="C900" s="1322"/>
      <c r="D900" s="1295"/>
      <c r="E900" s="1295"/>
      <c r="F900" s="1295"/>
    </row>
    <row r="901" spans="2:6" ht="16.5" hidden="1" thickBot="1">
      <c r="B901" s="1292" t="s">
        <v>609</v>
      </c>
      <c r="C901" s="1295"/>
      <c r="D901" s="1295"/>
      <c r="E901" s="1295"/>
      <c r="F901" s="1295"/>
    </row>
    <row r="902" spans="2:6" ht="32.25" hidden="1" thickBot="1">
      <c r="B902" s="1292" t="s">
        <v>615</v>
      </c>
      <c r="C902" s="1293">
        <f>C903+C904</f>
        <v>0</v>
      </c>
      <c r="D902" s="1293">
        <f>D903+D904</f>
        <v>0</v>
      </c>
      <c r="E902" s="1293">
        <f>E903+E904</f>
        <v>0</v>
      </c>
      <c r="F902" s="1293">
        <f>F903+F904</f>
        <v>0</v>
      </c>
    </row>
    <row r="903" spans="2:6" ht="16.5" hidden="1" thickBot="1">
      <c r="B903" s="1292" t="s">
        <v>608</v>
      </c>
      <c r="C903" s="1322"/>
      <c r="D903" s="1295"/>
      <c r="E903" s="1295"/>
      <c r="F903" s="1295"/>
    </row>
    <row r="904" spans="2:6" ht="4.1500000000000004" hidden="1" customHeight="1" thickBot="1">
      <c r="B904" s="1292" t="s">
        <v>609</v>
      </c>
      <c r="C904" s="1295"/>
      <c r="D904" s="1295"/>
      <c r="E904" s="1295"/>
      <c r="F904" s="1295"/>
    </row>
    <row r="905" spans="2:6" ht="13.15" customHeight="1" thickBot="1">
      <c r="B905" s="1292" t="s">
        <v>637</v>
      </c>
      <c r="C905" s="1293">
        <f>C906+C907+C908+C909</f>
        <v>0</v>
      </c>
      <c r="D905" s="1293">
        <f t="shared" ref="D905:F905" si="108">D906+D907+D908+D909</f>
        <v>0</v>
      </c>
      <c r="E905" s="1293">
        <f t="shared" si="108"/>
        <v>0</v>
      </c>
      <c r="F905" s="1293">
        <f t="shared" si="108"/>
        <v>0</v>
      </c>
    </row>
    <row r="906" spans="2:6" ht="16.899999999999999" customHeight="1" thickBot="1">
      <c r="B906" s="1292" t="s">
        <v>608</v>
      </c>
      <c r="C906" s="1295"/>
      <c r="D906" s="1295"/>
      <c r="E906" s="1295"/>
      <c r="F906" s="1295"/>
    </row>
    <row r="907" spans="2:6" ht="15" customHeight="1" thickBot="1">
      <c r="B907" s="1292" t="s">
        <v>673</v>
      </c>
      <c r="C907" s="1295"/>
      <c r="D907" s="1295"/>
      <c r="E907" s="1295"/>
      <c r="F907" s="1295"/>
    </row>
    <row r="908" spans="2:6" ht="14.45" customHeight="1" thickBot="1">
      <c r="B908" s="1292" t="s">
        <v>631</v>
      </c>
      <c r="C908" s="1295"/>
      <c r="D908" s="1295"/>
      <c r="E908" s="1295"/>
      <c r="F908" s="1295"/>
    </row>
    <row r="909" spans="2:6" ht="15" customHeight="1" thickBot="1">
      <c r="B909" s="1292" t="s">
        <v>632</v>
      </c>
      <c r="C909" s="1295"/>
      <c r="D909" s="1295"/>
      <c r="E909" s="1295"/>
      <c r="F909" s="1295"/>
    </row>
    <row r="910" spans="2:6" ht="15" customHeight="1" thickBot="1">
      <c r="B910" s="1292" t="s">
        <v>638</v>
      </c>
      <c r="C910" s="1293">
        <f>C911+C912+C913+C914</f>
        <v>0</v>
      </c>
      <c r="D910" s="1293">
        <f>D911+D912+D913+D914</f>
        <v>6500</v>
      </c>
      <c r="E910" s="1293">
        <f t="shared" ref="E910" si="109">E911+E912+E913+E914</f>
        <v>6500</v>
      </c>
      <c r="F910" s="1293">
        <f>F911+F912+F913+F914</f>
        <v>6500</v>
      </c>
    </row>
    <row r="911" spans="2:6" ht="15" customHeight="1" thickBot="1">
      <c r="B911" s="1292" t="s">
        <v>608</v>
      </c>
      <c r="C911" s="1295"/>
      <c r="D911" s="1295"/>
      <c r="E911" s="1295"/>
      <c r="F911" s="1295"/>
    </row>
    <row r="912" spans="2:6" ht="15" customHeight="1" thickBot="1">
      <c r="B912" s="1292" t="s">
        <v>673</v>
      </c>
      <c r="C912" s="1295"/>
      <c r="D912" s="1295">
        <v>2000</v>
      </c>
      <c r="E912" s="1295">
        <v>2000</v>
      </c>
      <c r="F912" s="1295">
        <v>2000</v>
      </c>
    </row>
    <row r="913" spans="2:6" ht="15" customHeight="1" thickBot="1">
      <c r="B913" s="1292" t="s">
        <v>631</v>
      </c>
      <c r="C913" s="1295"/>
      <c r="D913" s="1295">
        <v>4500</v>
      </c>
      <c r="E913" s="1295">
        <v>4500</v>
      </c>
      <c r="F913" s="1295">
        <v>4500</v>
      </c>
    </row>
    <row r="914" spans="2:6" ht="15" customHeight="1" thickBot="1">
      <c r="B914" s="1292" t="s">
        <v>632</v>
      </c>
      <c r="C914" s="1295"/>
      <c r="D914" s="1295"/>
      <c r="E914" s="1295"/>
      <c r="F914" s="1295"/>
    </row>
    <row r="915" spans="2:6" ht="30" customHeight="1" thickBot="1">
      <c r="B915" s="1365" t="s">
        <v>1463</v>
      </c>
      <c r="C915" s="1293">
        <f>C884+C887+C890+C893+C896+C899+C902+C905+C910</f>
        <v>0</v>
      </c>
      <c r="D915" s="1293">
        <f>D884+D887+D890+D893+D896+D899+D902+D905+D910</f>
        <v>6500</v>
      </c>
      <c r="E915" s="1293">
        <f t="shared" ref="E915:F915" si="110">E884+E887+E890+E893+E896+E899+E902+E905+E910</f>
        <v>6500</v>
      </c>
      <c r="F915" s="1293">
        <f t="shared" si="110"/>
        <v>6500</v>
      </c>
    </row>
    <row r="916" spans="2:6" ht="16.5" thickBot="1">
      <c r="B916" s="1329" t="s">
        <v>617</v>
      </c>
      <c r="C916" s="1307">
        <f>IF(C2195-C2196=0,0,"Error")</f>
        <v>0</v>
      </c>
      <c r="D916" s="1307">
        <f>IF(D2195-D2196=0,0,"Error")</f>
        <v>0</v>
      </c>
      <c r="E916" s="1307">
        <f>IF(E2195-E2196=0,0,"Error")</f>
        <v>0</v>
      </c>
      <c r="F916" s="1330">
        <f>IF(F2195-F2196=0,0,"Error")</f>
        <v>0</v>
      </c>
    </row>
    <row r="917" spans="2:6" ht="22.15" customHeight="1" thickBot="1">
      <c r="B917" s="1331" t="s">
        <v>1464</v>
      </c>
      <c r="C917" s="3453" t="s">
        <v>1465</v>
      </c>
      <c r="D917" s="3454"/>
      <c r="E917" s="3454"/>
      <c r="F917" s="1332"/>
    </row>
    <row r="918" spans="2:6" ht="35.450000000000003" customHeight="1" thickBot="1">
      <c r="B918" s="1286" t="s">
        <v>599</v>
      </c>
      <c r="C918" s="3455" t="s">
        <v>1399</v>
      </c>
      <c r="D918" s="3456"/>
      <c r="E918" s="3456"/>
      <c r="F918" s="3457"/>
    </row>
    <row r="919" spans="2:6" ht="16.5" thickBot="1">
      <c r="B919" s="1286" t="s">
        <v>21</v>
      </c>
      <c r="C919" s="3447" t="s">
        <v>1373</v>
      </c>
      <c r="D919" s="3448"/>
      <c r="E919" s="3448"/>
      <c r="F919" s="3449"/>
    </row>
    <row r="920" spans="2:6" ht="15" customHeight="1">
      <c r="B920" s="1287"/>
      <c r="C920" s="1288">
        <v>2023</v>
      </c>
      <c r="D920" s="1288">
        <v>2024</v>
      </c>
      <c r="E920" s="1288">
        <v>2025</v>
      </c>
      <c r="F920" s="1288">
        <v>2026</v>
      </c>
    </row>
    <row r="921" spans="2:6" ht="15" customHeight="1" thickBot="1">
      <c r="B921" s="1289"/>
      <c r="C921" s="1291" t="s">
        <v>22</v>
      </c>
      <c r="D921" s="1291" t="s">
        <v>23</v>
      </c>
      <c r="E921" s="1291" t="s">
        <v>23</v>
      </c>
      <c r="F921" s="1291" t="s">
        <v>23</v>
      </c>
    </row>
    <row r="922" spans="2:6" ht="15" customHeight="1" thickBot="1">
      <c r="B922" s="1286" t="s">
        <v>33</v>
      </c>
      <c r="C922" s="1317">
        <v>0</v>
      </c>
      <c r="D922" s="1295">
        <v>1</v>
      </c>
      <c r="E922" s="1295">
        <v>1</v>
      </c>
      <c r="F922" s="1295">
        <v>1</v>
      </c>
    </row>
    <row r="923" spans="2:6" ht="15" customHeight="1" thickBot="1">
      <c r="B923" s="1286" t="s">
        <v>602</v>
      </c>
      <c r="C923" s="1317">
        <f>C931+C934+C937+C940+C943+C946+C949+C952+C957</f>
        <v>0</v>
      </c>
      <c r="D923" s="1312">
        <f>D962</f>
        <v>3500</v>
      </c>
      <c r="E923" s="1312">
        <f t="shared" ref="E923:F923" si="111">E962</f>
        <v>3500</v>
      </c>
      <c r="F923" s="1312">
        <f t="shared" si="111"/>
        <v>3500</v>
      </c>
    </row>
    <row r="924" spans="2:6" ht="15" customHeight="1" thickBot="1">
      <c r="B924" s="1286" t="s">
        <v>603</v>
      </c>
      <c r="C924" s="1317" t="e">
        <f>C923/C922</f>
        <v>#DIV/0!</v>
      </c>
      <c r="D924" s="1295">
        <f>D923/D922</f>
        <v>3500</v>
      </c>
      <c r="E924" s="1295">
        <f>E923/E922</f>
        <v>3500</v>
      </c>
      <c r="F924" s="1295">
        <f>F923/F922</f>
        <v>3500</v>
      </c>
    </row>
    <row r="925" spans="2:6" ht="15" customHeight="1" thickBot="1">
      <c r="B925" s="1286" t="s">
        <v>604</v>
      </c>
      <c r="C925" s="1289"/>
      <c r="D925" s="1290"/>
      <c r="E925" s="1290"/>
      <c r="F925" s="1290"/>
    </row>
    <row r="926" spans="2:6" ht="15" customHeight="1" thickBot="1">
      <c r="B926" s="1286" t="s">
        <v>605</v>
      </c>
      <c r="C926" s="1289"/>
      <c r="D926" s="1290"/>
      <c r="E926" s="1290"/>
      <c r="F926" s="1290"/>
    </row>
    <row r="927" spans="2:6" ht="15" customHeight="1" thickBot="1">
      <c r="B927" s="1286" t="s">
        <v>47</v>
      </c>
      <c r="C927" s="1289"/>
      <c r="D927" s="1290"/>
      <c r="E927" s="1290"/>
      <c r="F927" s="1290"/>
    </row>
    <row r="928" spans="2:6" ht="15" customHeight="1" thickBot="1">
      <c r="B928" s="3450" t="s">
        <v>1466</v>
      </c>
      <c r="C928" s="3451"/>
      <c r="D928" s="3451"/>
      <c r="E928" s="3451"/>
      <c r="F928" s="3452"/>
    </row>
    <row r="929" spans="2:6" ht="15" customHeight="1">
      <c r="B929" s="1287"/>
      <c r="C929" s="1288">
        <v>2023</v>
      </c>
      <c r="D929" s="1288">
        <v>2024</v>
      </c>
      <c r="E929" s="1288">
        <v>2025</v>
      </c>
      <c r="F929" s="1288">
        <v>2026</v>
      </c>
    </row>
    <row r="930" spans="2:6" ht="15" customHeight="1" thickBot="1">
      <c r="B930" s="1289"/>
      <c r="C930" s="1291" t="s">
        <v>22</v>
      </c>
      <c r="D930" s="1291" t="s">
        <v>23</v>
      </c>
      <c r="E930" s="1291" t="s">
        <v>23</v>
      </c>
      <c r="F930" s="1291" t="s">
        <v>23</v>
      </c>
    </row>
    <row r="931" spans="2:6" ht="15" hidden="1" customHeight="1" thickBot="1">
      <c r="B931" s="1292" t="s">
        <v>607</v>
      </c>
      <c r="C931" s="1293">
        <f>C932+C933</f>
        <v>0</v>
      </c>
      <c r="D931" s="1293">
        <f>D932+D933</f>
        <v>0</v>
      </c>
      <c r="E931" s="1293">
        <f>E932+E933</f>
        <v>0</v>
      </c>
      <c r="F931" s="1293">
        <f>F932+F933</f>
        <v>0</v>
      </c>
    </row>
    <row r="932" spans="2:6" ht="15" hidden="1" customHeight="1" thickBot="1">
      <c r="B932" s="1292" t="s">
        <v>608</v>
      </c>
      <c r="C932" s="1322"/>
      <c r="D932" s="1295"/>
      <c r="E932" s="1295"/>
      <c r="F932" s="1295"/>
    </row>
    <row r="933" spans="2:6" ht="15" hidden="1" customHeight="1" thickBot="1">
      <c r="B933" s="1292" t="s">
        <v>609</v>
      </c>
      <c r="C933" s="1295"/>
      <c r="D933" s="1295"/>
      <c r="E933" s="1295"/>
      <c r="F933" s="1295"/>
    </row>
    <row r="934" spans="2:6" ht="15" hidden="1" customHeight="1" thickBot="1">
      <c r="B934" s="1292" t="s">
        <v>726</v>
      </c>
      <c r="C934" s="1293">
        <f>C935+C936</f>
        <v>0</v>
      </c>
      <c r="D934" s="1293">
        <f>D935+D936</f>
        <v>0</v>
      </c>
      <c r="E934" s="1293">
        <f>E935+E936</f>
        <v>0</v>
      </c>
      <c r="F934" s="1293">
        <f>F935+F936</f>
        <v>0</v>
      </c>
    </row>
    <row r="935" spans="2:6" ht="15" hidden="1" customHeight="1" thickBot="1">
      <c r="B935" s="1292" t="s">
        <v>608</v>
      </c>
      <c r="C935" s="1322"/>
      <c r="D935" s="1295"/>
      <c r="E935" s="1295"/>
      <c r="F935" s="1295"/>
    </row>
    <row r="936" spans="2:6" ht="15" hidden="1" customHeight="1" thickBot="1">
      <c r="B936" s="1292" t="s">
        <v>609</v>
      </c>
      <c r="C936" s="1295"/>
      <c r="D936" s="1295"/>
      <c r="E936" s="1295"/>
      <c r="F936" s="1295"/>
    </row>
    <row r="937" spans="2:6" ht="15" hidden="1" customHeight="1" thickBot="1">
      <c r="B937" s="1292" t="s">
        <v>611</v>
      </c>
      <c r="C937" s="1293">
        <f>C938+C939</f>
        <v>0</v>
      </c>
      <c r="D937" s="1293">
        <f>D938+D939</f>
        <v>0</v>
      </c>
      <c r="E937" s="1293">
        <f>E938+E939</f>
        <v>0</v>
      </c>
      <c r="F937" s="1293">
        <f>F938+F939</f>
        <v>0</v>
      </c>
    </row>
    <row r="938" spans="2:6" ht="15" hidden="1" customHeight="1" thickBot="1">
      <c r="B938" s="1292" t="s">
        <v>608</v>
      </c>
      <c r="C938" s="1322"/>
      <c r="D938" s="1295"/>
      <c r="E938" s="1295"/>
      <c r="F938" s="1295"/>
    </row>
    <row r="939" spans="2:6" ht="15" hidden="1" customHeight="1" thickBot="1">
      <c r="B939" s="1292" t="s">
        <v>609</v>
      </c>
      <c r="C939" s="1295"/>
      <c r="D939" s="1295"/>
      <c r="E939" s="1295"/>
      <c r="F939" s="1295"/>
    </row>
    <row r="940" spans="2:6" ht="15" hidden="1" customHeight="1" thickBot="1">
      <c r="B940" s="1292" t="s">
        <v>612</v>
      </c>
      <c r="C940" s="1293">
        <f>C941+C942</f>
        <v>0</v>
      </c>
      <c r="D940" s="1293">
        <f>D941+D942</f>
        <v>0</v>
      </c>
      <c r="E940" s="1293">
        <f>E941+E942</f>
        <v>0</v>
      </c>
      <c r="F940" s="1293">
        <f>F941+F942</f>
        <v>0</v>
      </c>
    </row>
    <row r="941" spans="2:6" ht="15" hidden="1" customHeight="1" thickBot="1">
      <c r="B941" s="1292" t="s">
        <v>608</v>
      </c>
      <c r="C941" s="1322"/>
      <c r="D941" s="1295"/>
      <c r="E941" s="1295"/>
      <c r="F941" s="1295"/>
    </row>
    <row r="942" spans="2:6" ht="15" hidden="1" customHeight="1" thickBot="1">
      <c r="B942" s="1292" t="s">
        <v>609</v>
      </c>
      <c r="C942" s="1295"/>
      <c r="D942" s="1295"/>
      <c r="E942" s="1295"/>
      <c r="F942" s="1295"/>
    </row>
    <row r="943" spans="2:6" ht="15" hidden="1" customHeight="1" thickBot="1">
      <c r="B943" s="1292" t="s">
        <v>613</v>
      </c>
      <c r="C943" s="1293">
        <f>C944+C945</f>
        <v>0</v>
      </c>
      <c r="D943" s="1293">
        <f>D944+D945</f>
        <v>0</v>
      </c>
      <c r="E943" s="1293">
        <f>E944+E945</f>
        <v>0</v>
      </c>
      <c r="F943" s="1293">
        <f>F944+F945</f>
        <v>0</v>
      </c>
    </row>
    <row r="944" spans="2:6" ht="15" hidden="1" customHeight="1" thickBot="1">
      <c r="B944" s="1292" t="s">
        <v>608</v>
      </c>
      <c r="C944" s="1322"/>
      <c r="D944" s="1295"/>
      <c r="E944" s="1295"/>
      <c r="F944" s="1295"/>
    </row>
    <row r="945" spans="2:6" ht="15" hidden="1" customHeight="1" thickBot="1">
      <c r="B945" s="1292" t="s">
        <v>609</v>
      </c>
      <c r="C945" s="1295"/>
      <c r="D945" s="1295"/>
      <c r="E945" s="1295"/>
      <c r="F945" s="1295"/>
    </row>
    <row r="946" spans="2:6" ht="15" hidden="1" customHeight="1" thickBot="1">
      <c r="B946" s="1292" t="s">
        <v>614</v>
      </c>
      <c r="C946" s="1293">
        <f>C947+C948</f>
        <v>0</v>
      </c>
      <c r="D946" s="1293">
        <f>D947+D948</f>
        <v>0</v>
      </c>
      <c r="E946" s="1293">
        <f>E947+E948</f>
        <v>0</v>
      </c>
      <c r="F946" s="1293">
        <f>F947+F948</f>
        <v>0</v>
      </c>
    </row>
    <row r="947" spans="2:6" ht="15" hidden="1" customHeight="1" thickBot="1">
      <c r="B947" s="1292" t="s">
        <v>608</v>
      </c>
      <c r="C947" s="1322"/>
      <c r="D947" s="1295"/>
      <c r="E947" s="1295"/>
      <c r="F947" s="1295"/>
    </row>
    <row r="948" spans="2:6" ht="15" hidden="1" customHeight="1" thickBot="1">
      <c r="B948" s="1292" t="s">
        <v>609</v>
      </c>
      <c r="C948" s="1295"/>
      <c r="D948" s="1295"/>
      <c r="E948" s="1295"/>
      <c r="F948" s="1295"/>
    </row>
    <row r="949" spans="2:6" ht="15" hidden="1" customHeight="1" thickBot="1">
      <c r="B949" s="1292" t="s">
        <v>615</v>
      </c>
      <c r="C949" s="1293">
        <f>C950+C951</f>
        <v>0</v>
      </c>
      <c r="D949" s="1293">
        <f>D950+D951</f>
        <v>0</v>
      </c>
      <c r="E949" s="1293">
        <f>E950+E951</f>
        <v>0</v>
      </c>
      <c r="F949" s="1293">
        <f>F950+F951</f>
        <v>0</v>
      </c>
    </row>
    <row r="950" spans="2:6" ht="15" hidden="1" customHeight="1" thickBot="1">
      <c r="B950" s="1292" t="s">
        <v>608</v>
      </c>
      <c r="C950" s="1322"/>
      <c r="D950" s="1295"/>
      <c r="E950" s="1295"/>
      <c r="F950" s="1295"/>
    </row>
    <row r="951" spans="2:6" ht="15" hidden="1" customHeight="1" thickBot="1">
      <c r="B951" s="1292" t="s">
        <v>609</v>
      </c>
      <c r="C951" s="1295"/>
      <c r="D951" s="1295"/>
      <c r="E951" s="1295"/>
      <c r="F951" s="1295"/>
    </row>
    <row r="952" spans="2:6" ht="15" customHeight="1" thickBot="1">
      <c r="B952" s="1292" t="s">
        <v>637</v>
      </c>
      <c r="C952" s="1293">
        <f>C953+C954+C955+C956</f>
        <v>0</v>
      </c>
      <c r="D952" s="1293">
        <f t="shared" ref="D952:F952" si="112">D953+D954+D955+D956</f>
        <v>0</v>
      </c>
      <c r="E952" s="1293">
        <f t="shared" si="112"/>
        <v>0</v>
      </c>
      <c r="F952" s="1293">
        <f t="shared" si="112"/>
        <v>0</v>
      </c>
    </row>
    <row r="953" spans="2:6" ht="15" customHeight="1" thickBot="1">
      <c r="B953" s="1292" t="s">
        <v>608</v>
      </c>
      <c r="C953" s="1295"/>
      <c r="D953" s="1295"/>
      <c r="E953" s="1295"/>
      <c r="F953" s="1295"/>
    </row>
    <row r="954" spans="2:6" ht="15" customHeight="1" thickBot="1">
      <c r="B954" s="1292" t="s">
        <v>673</v>
      </c>
      <c r="C954" s="1295"/>
      <c r="D954" s="1295"/>
      <c r="E954" s="1295"/>
      <c r="F954" s="1295"/>
    </row>
    <row r="955" spans="2:6" ht="15" customHeight="1" thickBot="1">
      <c r="B955" s="1292" t="s">
        <v>631</v>
      </c>
      <c r="C955" s="1295"/>
      <c r="D955" s="1295"/>
      <c r="E955" s="1295"/>
      <c r="F955" s="1295"/>
    </row>
    <row r="956" spans="2:6" ht="15" customHeight="1" thickBot="1">
      <c r="B956" s="1292" t="s">
        <v>632</v>
      </c>
      <c r="C956" s="1295"/>
      <c r="D956" s="1295"/>
      <c r="E956" s="1295"/>
      <c r="F956" s="1295"/>
    </row>
    <row r="957" spans="2:6" ht="15" customHeight="1" thickBot="1">
      <c r="B957" s="1292" t="s">
        <v>638</v>
      </c>
      <c r="C957" s="1293">
        <f>C958+C959+C960+C961</f>
        <v>0</v>
      </c>
      <c r="D957" s="1293">
        <f>D958+D959+D960+D961</f>
        <v>3500</v>
      </c>
      <c r="E957" s="1293">
        <f t="shared" ref="E957:F957" si="113">E958+E959+E960+E961</f>
        <v>3500</v>
      </c>
      <c r="F957" s="1293">
        <f t="shared" si="113"/>
        <v>3500</v>
      </c>
    </row>
    <row r="958" spans="2:6" ht="15" customHeight="1" thickBot="1">
      <c r="B958" s="1292" t="s">
        <v>608</v>
      </c>
      <c r="C958" s="1295"/>
      <c r="D958" s="1295"/>
      <c r="E958" s="1295"/>
      <c r="F958" s="1295"/>
    </row>
    <row r="959" spans="2:6" ht="15" customHeight="1" thickBot="1">
      <c r="B959" s="1292" t="s">
        <v>673</v>
      </c>
      <c r="C959" s="1295"/>
      <c r="D959" s="1295">
        <v>1500</v>
      </c>
      <c r="E959" s="1295">
        <v>1500</v>
      </c>
      <c r="F959" s="1295">
        <v>1500</v>
      </c>
    </row>
    <row r="960" spans="2:6" ht="15" customHeight="1" thickBot="1">
      <c r="B960" s="1292" t="s">
        <v>631</v>
      </c>
      <c r="C960" s="1295"/>
      <c r="D960" s="1322">
        <v>2000</v>
      </c>
      <c r="E960" s="1322">
        <v>2000</v>
      </c>
      <c r="F960" s="1322">
        <v>2000</v>
      </c>
    </row>
    <row r="961" spans="2:6" ht="15" customHeight="1" thickBot="1">
      <c r="B961" s="1292" t="s">
        <v>632</v>
      </c>
      <c r="C961" s="1295"/>
      <c r="D961" s="1295"/>
      <c r="E961" s="1295"/>
      <c r="F961" s="1295"/>
    </row>
    <row r="962" spans="2:6" ht="30.6" customHeight="1" thickBot="1">
      <c r="B962" s="1365" t="s">
        <v>1467</v>
      </c>
      <c r="C962" s="1293">
        <f>C957+C952+C949+C946+C943+C940+C937+C934+C931</f>
        <v>0</v>
      </c>
      <c r="D962" s="1293">
        <f t="shared" ref="D962:F962" si="114">D931+D934+D937+D940+D943+D946+D949+D952+D957</f>
        <v>3500</v>
      </c>
      <c r="E962" s="1293">
        <f t="shared" si="114"/>
        <v>3500</v>
      </c>
      <c r="F962" s="1293">
        <f t="shared" si="114"/>
        <v>3500</v>
      </c>
    </row>
    <row r="963" spans="2:6" ht="31.15" customHeight="1" thickBot="1">
      <c r="B963" s="1331" t="s">
        <v>1468</v>
      </c>
      <c r="C963" s="3453" t="s">
        <v>1469</v>
      </c>
      <c r="D963" s="3454"/>
      <c r="E963" s="3454"/>
      <c r="F963" s="1332"/>
    </row>
    <row r="964" spans="2:6" ht="42.75" customHeight="1" thickBot="1">
      <c r="B964" s="1286" t="s">
        <v>599</v>
      </c>
      <c r="C964" s="3455" t="s">
        <v>1407</v>
      </c>
      <c r="D964" s="3456"/>
      <c r="E964" s="3456"/>
      <c r="F964" s="3457"/>
    </row>
    <row r="965" spans="2:6" ht="15" customHeight="1" thickBot="1">
      <c r="B965" s="1286" t="s">
        <v>21</v>
      </c>
      <c r="C965" s="3447" t="s">
        <v>1373</v>
      </c>
      <c r="D965" s="3448"/>
      <c r="E965" s="3448"/>
      <c r="F965" s="3449"/>
    </row>
    <row r="966" spans="2:6" ht="15" customHeight="1">
      <c r="B966" s="1287"/>
      <c r="C966" s="1288">
        <v>2023</v>
      </c>
      <c r="D966" s="1288">
        <v>2024</v>
      </c>
      <c r="E966" s="1288">
        <v>2025</v>
      </c>
      <c r="F966" s="1288">
        <v>2026</v>
      </c>
    </row>
    <row r="967" spans="2:6" ht="15" customHeight="1" thickBot="1">
      <c r="B967" s="1289"/>
      <c r="C967" s="1291" t="s">
        <v>22</v>
      </c>
      <c r="D967" s="1291" t="s">
        <v>23</v>
      </c>
      <c r="E967" s="1291" t="s">
        <v>23</v>
      </c>
      <c r="F967" s="1291" t="s">
        <v>23</v>
      </c>
    </row>
    <row r="968" spans="2:6" ht="15" customHeight="1" thickBot="1">
      <c r="B968" s="1286" t="s">
        <v>33</v>
      </c>
      <c r="C968" s="1317">
        <v>0</v>
      </c>
      <c r="D968" s="1295">
        <v>1</v>
      </c>
      <c r="E968" s="1295">
        <v>1</v>
      </c>
      <c r="F968" s="1295">
        <v>1</v>
      </c>
    </row>
    <row r="969" spans="2:6" ht="15" customHeight="1" thickBot="1">
      <c r="B969" s="1286" t="s">
        <v>602</v>
      </c>
      <c r="C969" s="1317">
        <f>C977+C980+C983+C986+C989+C992+C995+C998+C1003</f>
        <v>0</v>
      </c>
      <c r="D969" s="1312">
        <f>D1008</f>
        <v>11000</v>
      </c>
      <c r="E969" s="1312">
        <f t="shared" ref="E969:F969" si="115">E1008</f>
        <v>11000</v>
      </c>
      <c r="F969" s="1312">
        <f t="shared" si="115"/>
        <v>11000</v>
      </c>
    </row>
    <row r="970" spans="2:6" ht="15" customHeight="1" thickBot="1">
      <c r="B970" s="1286" t="s">
        <v>603</v>
      </c>
      <c r="C970" s="1317" t="e">
        <f>C969/C968</f>
        <v>#DIV/0!</v>
      </c>
      <c r="D970" s="1295">
        <f>D969/D968</f>
        <v>11000</v>
      </c>
      <c r="E970" s="1295">
        <f>E969/E968</f>
        <v>11000</v>
      </c>
      <c r="F970" s="1295">
        <f>F969/F968</f>
        <v>11000</v>
      </c>
    </row>
    <row r="971" spans="2:6" ht="15" customHeight="1" thickBot="1">
      <c r="B971" s="1286" t="s">
        <v>604</v>
      </c>
      <c r="C971" s="1289"/>
      <c r="D971" s="1290"/>
      <c r="E971" s="1290"/>
      <c r="F971" s="1290"/>
    </row>
    <row r="972" spans="2:6" ht="15" customHeight="1" thickBot="1">
      <c r="B972" s="1286" t="s">
        <v>605</v>
      </c>
      <c r="C972" s="1289"/>
      <c r="D972" s="1290"/>
      <c r="E972" s="1290"/>
      <c r="F972" s="1290"/>
    </row>
    <row r="973" spans="2:6" ht="15" customHeight="1" thickBot="1">
      <c r="B973" s="1286" t="s">
        <v>47</v>
      </c>
      <c r="C973" s="1289"/>
      <c r="D973" s="1290"/>
      <c r="E973" s="1290"/>
      <c r="F973" s="1290"/>
    </row>
    <row r="974" spans="2:6" ht="15" customHeight="1" thickBot="1">
      <c r="B974" s="3450" t="s">
        <v>1470</v>
      </c>
      <c r="C974" s="3451"/>
      <c r="D974" s="3451"/>
      <c r="E974" s="3451"/>
      <c r="F974" s="3452"/>
    </row>
    <row r="975" spans="2:6" ht="15" customHeight="1">
      <c r="B975" s="1287"/>
      <c r="C975" s="1288">
        <v>2023</v>
      </c>
      <c r="D975" s="1288">
        <v>2024</v>
      </c>
      <c r="E975" s="1288">
        <v>2025</v>
      </c>
      <c r="F975" s="1288">
        <v>2026</v>
      </c>
    </row>
    <row r="976" spans="2:6" ht="15" customHeight="1" thickBot="1">
      <c r="B976" s="1289"/>
      <c r="C976" s="1291" t="s">
        <v>22</v>
      </c>
      <c r="D976" s="1291" t="s">
        <v>23</v>
      </c>
      <c r="E976" s="1291" t="s">
        <v>23</v>
      </c>
      <c r="F976" s="1291" t="s">
        <v>23</v>
      </c>
    </row>
    <row r="977" spans="2:6" ht="15" hidden="1" customHeight="1" thickBot="1">
      <c r="B977" s="1292" t="s">
        <v>607</v>
      </c>
      <c r="C977" s="1293">
        <f>C978+C979</f>
        <v>0</v>
      </c>
      <c r="D977" s="1293">
        <f>D978+D979</f>
        <v>0</v>
      </c>
      <c r="E977" s="1293">
        <f>E978+E979</f>
        <v>0</v>
      </c>
      <c r="F977" s="1293">
        <f>F978+F979</f>
        <v>0</v>
      </c>
    </row>
    <row r="978" spans="2:6" ht="15" hidden="1" customHeight="1" thickBot="1">
      <c r="B978" s="1292" t="s">
        <v>608</v>
      </c>
      <c r="C978" s="1322"/>
      <c r="D978" s="1295"/>
      <c r="E978" s="1295"/>
      <c r="F978" s="1295"/>
    </row>
    <row r="979" spans="2:6" ht="15" hidden="1" customHeight="1" thickBot="1">
      <c r="B979" s="1292" t="s">
        <v>609</v>
      </c>
      <c r="C979" s="1295"/>
      <c r="D979" s="1295"/>
      <c r="E979" s="1295"/>
      <c r="F979" s="1295"/>
    </row>
    <row r="980" spans="2:6" ht="15" hidden="1" customHeight="1" thickBot="1">
      <c r="B980" s="1292" t="s">
        <v>726</v>
      </c>
      <c r="C980" s="1293">
        <f>C981+C982</f>
        <v>0</v>
      </c>
      <c r="D980" s="1293">
        <f>D981+D982</f>
        <v>0</v>
      </c>
      <c r="E980" s="1293">
        <f>E981+E982</f>
        <v>0</v>
      </c>
      <c r="F980" s="1293">
        <f>F981+F982</f>
        <v>0</v>
      </c>
    </row>
    <row r="981" spans="2:6" ht="15" hidden="1" customHeight="1" thickBot="1">
      <c r="B981" s="1292" t="s">
        <v>608</v>
      </c>
      <c r="C981" s="1322"/>
      <c r="D981" s="1295"/>
      <c r="E981" s="1295"/>
      <c r="F981" s="1295"/>
    </row>
    <row r="982" spans="2:6" ht="15" hidden="1" customHeight="1" thickBot="1">
      <c r="B982" s="1292" t="s">
        <v>609</v>
      </c>
      <c r="C982" s="1295"/>
      <c r="D982" s="1295"/>
      <c r="E982" s="1295"/>
      <c r="F982" s="1295"/>
    </row>
    <row r="983" spans="2:6" ht="15" hidden="1" customHeight="1" thickBot="1">
      <c r="B983" s="1292" t="s">
        <v>611</v>
      </c>
      <c r="C983" s="1293">
        <f>C984+C985</f>
        <v>0</v>
      </c>
      <c r="D983" s="1293">
        <f>D984+D985</f>
        <v>0</v>
      </c>
      <c r="E983" s="1293">
        <f>E984+E985</f>
        <v>0</v>
      </c>
      <c r="F983" s="1293">
        <f>F984+F985</f>
        <v>0</v>
      </c>
    </row>
    <row r="984" spans="2:6" ht="15" hidden="1" customHeight="1" thickBot="1">
      <c r="B984" s="1292" t="s">
        <v>608</v>
      </c>
      <c r="C984" s="1322"/>
      <c r="D984" s="1295"/>
      <c r="E984" s="1295"/>
      <c r="F984" s="1295"/>
    </row>
    <row r="985" spans="2:6" ht="15" hidden="1" customHeight="1" thickBot="1">
      <c r="B985" s="1292" t="s">
        <v>609</v>
      </c>
      <c r="C985" s="1295"/>
      <c r="D985" s="1295"/>
      <c r="E985" s="1295"/>
      <c r="F985" s="1295"/>
    </row>
    <row r="986" spans="2:6" ht="15" hidden="1" customHeight="1" thickBot="1">
      <c r="B986" s="1292" t="s">
        <v>612</v>
      </c>
      <c r="C986" s="1293">
        <f>C987+C988</f>
        <v>0</v>
      </c>
      <c r="D986" s="1293">
        <f>D987+D988</f>
        <v>0</v>
      </c>
      <c r="E986" s="1293">
        <f>E987+E988</f>
        <v>0</v>
      </c>
      <c r="F986" s="1293">
        <f>F987+F988</f>
        <v>0</v>
      </c>
    </row>
    <row r="987" spans="2:6" ht="15" hidden="1" customHeight="1" thickBot="1">
      <c r="B987" s="1292" t="s">
        <v>608</v>
      </c>
      <c r="C987" s="1322"/>
      <c r="D987" s="1295"/>
      <c r="E987" s="1295"/>
      <c r="F987" s="1295"/>
    </row>
    <row r="988" spans="2:6" ht="15" hidden="1" customHeight="1" thickBot="1">
      <c r="B988" s="1292" t="s">
        <v>609</v>
      </c>
      <c r="C988" s="1295"/>
      <c r="D988" s="1295"/>
      <c r="E988" s="1295"/>
      <c r="F988" s="1295"/>
    </row>
    <row r="989" spans="2:6" ht="15" hidden="1" customHeight="1" thickBot="1">
      <c r="B989" s="1292" t="s">
        <v>613</v>
      </c>
      <c r="C989" s="1293">
        <f>C990+C991</f>
        <v>0</v>
      </c>
      <c r="D989" s="1293">
        <f>D990+D991</f>
        <v>0</v>
      </c>
      <c r="E989" s="1293">
        <f>E990+E991</f>
        <v>0</v>
      </c>
      <c r="F989" s="1293">
        <f>F990+F991</f>
        <v>0</v>
      </c>
    </row>
    <row r="990" spans="2:6" ht="15" hidden="1" customHeight="1" thickBot="1">
      <c r="B990" s="1292" t="s">
        <v>608</v>
      </c>
      <c r="C990" s="1322"/>
      <c r="D990" s="1295"/>
      <c r="E990" s="1295"/>
      <c r="F990" s="1295"/>
    </row>
    <row r="991" spans="2:6" ht="15" hidden="1" customHeight="1" thickBot="1">
      <c r="B991" s="1292" t="s">
        <v>609</v>
      </c>
      <c r="C991" s="1295"/>
      <c r="D991" s="1295"/>
      <c r="E991" s="1295"/>
      <c r="F991" s="1295"/>
    </row>
    <row r="992" spans="2:6" ht="15" hidden="1" customHeight="1" thickBot="1">
      <c r="B992" s="1292" t="s">
        <v>614</v>
      </c>
      <c r="C992" s="1293">
        <f>C993+C994</f>
        <v>0</v>
      </c>
      <c r="D992" s="1293">
        <f>D993+D994</f>
        <v>0</v>
      </c>
      <c r="E992" s="1293">
        <f>E993+E994</f>
        <v>0</v>
      </c>
      <c r="F992" s="1293">
        <f>F993+F994</f>
        <v>0</v>
      </c>
    </row>
    <row r="993" spans="2:6" ht="15" hidden="1" customHeight="1" thickBot="1">
      <c r="B993" s="1292" t="s">
        <v>608</v>
      </c>
      <c r="C993" s="1322"/>
      <c r="D993" s="1295"/>
      <c r="E993" s="1295"/>
      <c r="F993" s="1295"/>
    </row>
    <row r="994" spans="2:6" ht="15" hidden="1" customHeight="1" thickBot="1">
      <c r="B994" s="1292" t="s">
        <v>609</v>
      </c>
      <c r="C994" s="1295"/>
      <c r="D994" s="1295"/>
      <c r="E994" s="1295"/>
      <c r="F994" s="1295"/>
    </row>
    <row r="995" spans="2:6" ht="15" hidden="1" customHeight="1" thickBot="1">
      <c r="B995" s="1292" t="s">
        <v>615</v>
      </c>
      <c r="C995" s="1293">
        <f>C996+C997</f>
        <v>0</v>
      </c>
      <c r="D995" s="1293">
        <f>D996+D997</f>
        <v>0</v>
      </c>
      <c r="E995" s="1293">
        <f>E996+E997</f>
        <v>0</v>
      </c>
      <c r="F995" s="1293">
        <f>F996+F997</f>
        <v>0</v>
      </c>
    </row>
    <row r="996" spans="2:6" ht="15" hidden="1" customHeight="1" thickBot="1">
      <c r="B996" s="1292" t="s">
        <v>608</v>
      </c>
      <c r="C996" s="1322"/>
      <c r="D996" s="1295"/>
      <c r="E996" s="1295"/>
      <c r="F996" s="1295"/>
    </row>
    <row r="997" spans="2:6" ht="15" hidden="1" customHeight="1" thickBot="1">
      <c r="B997" s="1292" t="s">
        <v>609</v>
      </c>
      <c r="C997" s="1295"/>
      <c r="D997" s="1295"/>
      <c r="E997" s="1295"/>
      <c r="F997" s="1295"/>
    </row>
    <row r="998" spans="2:6" ht="15" customHeight="1" thickBot="1">
      <c r="B998" s="1292" t="s">
        <v>637</v>
      </c>
      <c r="C998" s="1293">
        <f>C999+C1000+C1001+C1002</f>
        <v>0</v>
      </c>
      <c r="D998" s="1293">
        <f t="shared" ref="D998:F998" si="116">D999+D1000+D1001+D1002</f>
        <v>0</v>
      </c>
      <c r="E998" s="1293">
        <f t="shared" si="116"/>
        <v>0</v>
      </c>
      <c r="F998" s="1293">
        <f t="shared" si="116"/>
        <v>0</v>
      </c>
    </row>
    <row r="999" spans="2:6" ht="15" customHeight="1" thickBot="1">
      <c r="B999" s="1292" t="s">
        <v>608</v>
      </c>
      <c r="C999" s="1295"/>
      <c r="D999" s="1295"/>
      <c r="E999" s="1295"/>
      <c r="F999" s="1295"/>
    </row>
    <row r="1000" spans="2:6" ht="15" customHeight="1" thickBot="1">
      <c r="B1000" s="1292" t="s">
        <v>673</v>
      </c>
      <c r="C1000" s="1295"/>
      <c r="D1000" s="1295"/>
      <c r="E1000" s="1295"/>
      <c r="F1000" s="1295"/>
    </row>
    <row r="1001" spans="2:6" ht="15" customHeight="1" thickBot="1">
      <c r="B1001" s="1292" t="s">
        <v>631</v>
      </c>
      <c r="C1001" s="1295"/>
      <c r="D1001" s="1295"/>
      <c r="E1001" s="1295"/>
      <c r="F1001" s="1295"/>
    </row>
    <row r="1002" spans="2:6" ht="15" customHeight="1" thickBot="1">
      <c r="B1002" s="1292" t="s">
        <v>632</v>
      </c>
      <c r="C1002" s="1295"/>
      <c r="D1002" s="1295"/>
      <c r="E1002" s="1295"/>
      <c r="F1002" s="1295"/>
    </row>
    <row r="1003" spans="2:6" ht="15" customHeight="1" thickBot="1">
      <c r="B1003" s="1292" t="s">
        <v>638</v>
      </c>
      <c r="C1003" s="1293">
        <f>C1004+C1005+C1006+C1007</f>
        <v>0</v>
      </c>
      <c r="D1003" s="1293">
        <f>D1004+D1005+D1006+D1007</f>
        <v>11000</v>
      </c>
      <c r="E1003" s="1293">
        <f t="shared" ref="E1003:F1003" si="117">E1004+E1005+E1006+E1007</f>
        <v>11000</v>
      </c>
      <c r="F1003" s="1293">
        <f t="shared" si="117"/>
        <v>11000</v>
      </c>
    </row>
    <row r="1004" spans="2:6" ht="15" customHeight="1" thickBot="1">
      <c r="B1004" s="1292" t="s">
        <v>608</v>
      </c>
      <c r="C1004" s="1295"/>
      <c r="D1004" s="1295"/>
      <c r="E1004" s="1295"/>
      <c r="F1004" s="1295"/>
    </row>
    <row r="1005" spans="2:6" ht="15" customHeight="1" thickBot="1">
      <c r="B1005" s="1292" t="s">
        <v>673</v>
      </c>
      <c r="C1005" s="1295"/>
      <c r="D1005" s="1295">
        <v>7500</v>
      </c>
      <c r="E1005" s="1295">
        <v>7500</v>
      </c>
      <c r="F1005" s="1295">
        <v>7500</v>
      </c>
    </row>
    <row r="1006" spans="2:6" ht="15" customHeight="1" thickBot="1">
      <c r="B1006" s="1292" t="s">
        <v>631</v>
      </c>
      <c r="C1006" s="1295"/>
      <c r="D1006" s="1322">
        <v>3500</v>
      </c>
      <c r="E1006" s="1322">
        <v>3500</v>
      </c>
      <c r="F1006" s="1322">
        <v>3500</v>
      </c>
    </row>
    <row r="1007" spans="2:6" ht="15" customHeight="1" thickBot="1">
      <c r="B1007" s="1292" t="s">
        <v>632</v>
      </c>
      <c r="C1007" s="1295"/>
      <c r="D1007" s="1295"/>
      <c r="E1007" s="1295">
        <v>0</v>
      </c>
      <c r="F1007" s="1295">
        <v>0</v>
      </c>
    </row>
    <row r="1008" spans="2:6" ht="30.6" customHeight="1" thickBot="1">
      <c r="B1008" s="1365" t="s">
        <v>1471</v>
      </c>
      <c r="C1008" s="1293">
        <f>C1003+C998+C995+C992+C989+C986+C983+C980+C977</f>
        <v>0</v>
      </c>
      <c r="D1008" s="1293">
        <f t="shared" ref="D1008:F1008" si="118">D977+D980+D983+D986+D989+D992+D995+D998+D1003</f>
        <v>11000</v>
      </c>
      <c r="E1008" s="1293">
        <f t="shared" si="118"/>
        <v>11000</v>
      </c>
      <c r="F1008" s="1293">
        <f t="shared" si="118"/>
        <v>11000</v>
      </c>
    </row>
    <row r="1009" spans="2:6" ht="15" customHeight="1" thickBot="1">
      <c r="B1009" s="1329" t="s">
        <v>617</v>
      </c>
      <c r="C1009" s="1307">
        <f>IF(C2174-C2175=0,0,"Error")</f>
        <v>0</v>
      </c>
      <c r="D1009" s="1307">
        <f>IF(D2174-D2175=0,0,"Error")</f>
        <v>0</v>
      </c>
      <c r="E1009" s="1307">
        <f>IF(E2174-E2175=0,0,"Error")</f>
        <v>0</v>
      </c>
      <c r="F1009" s="1330">
        <f>IF(F2174-F2175=0,0,"Error")</f>
        <v>0</v>
      </c>
    </row>
    <row r="1010" spans="2:6" ht="32.450000000000003" customHeight="1" thickBot="1">
      <c r="B1010" s="1331" t="s">
        <v>1472</v>
      </c>
      <c r="C1010" s="3453" t="s">
        <v>1409</v>
      </c>
      <c r="D1010" s="3454"/>
      <c r="E1010" s="3454"/>
      <c r="F1010" s="1332"/>
    </row>
    <row r="1011" spans="2:6" ht="33" customHeight="1" thickBot="1">
      <c r="B1011" s="1286" t="s">
        <v>599</v>
      </c>
      <c r="C1011" s="3455" t="s">
        <v>1411</v>
      </c>
      <c r="D1011" s="3456"/>
      <c r="E1011" s="3456"/>
      <c r="F1011" s="3457"/>
    </row>
    <row r="1012" spans="2:6" ht="15" customHeight="1" thickBot="1">
      <c r="B1012" s="1286" t="s">
        <v>21</v>
      </c>
      <c r="C1012" s="3447" t="s">
        <v>1412</v>
      </c>
      <c r="D1012" s="3448"/>
      <c r="E1012" s="3448"/>
      <c r="F1012" s="3449"/>
    </row>
    <row r="1013" spans="2:6" ht="15" customHeight="1">
      <c r="B1013" s="1287"/>
      <c r="C1013" s="1288">
        <v>2023</v>
      </c>
      <c r="D1013" s="1288">
        <v>2024</v>
      </c>
      <c r="E1013" s="1288">
        <v>2025</v>
      </c>
      <c r="F1013" s="1288">
        <v>2026</v>
      </c>
    </row>
    <row r="1014" spans="2:6" ht="15" customHeight="1" thickBot="1">
      <c r="B1014" s="1289"/>
      <c r="C1014" s="1291" t="s">
        <v>22</v>
      </c>
      <c r="D1014" s="1291" t="s">
        <v>23</v>
      </c>
      <c r="E1014" s="1291" t="s">
        <v>23</v>
      </c>
      <c r="F1014" s="1291" t="s">
        <v>23</v>
      </c>
    </row>
    <row r="1015" spans="2:6" ht="15" customHeight="1" thickBot="1">
      <c r="B1015" s="1286" t="s">
        <v>33</v>
      </c>
      <c r="C1015" s="1317">
        <v>0</v>
      </c>
      <c r="D1015" s="1295">
        <v>1</v>
      </c>
      <c r="E1015" s="1295">
        <v>0</v>
      </c>
      <c r="F1015" s="1295">
        <v>0</v>
      </c>
    </row>
    <row r="1016" spans="2:6" ht="15" customHeight="1" thickBot="1">
      <c r="B1016" s="1286" t="s">
        <v>602</v>
      </c>
      <c r="C1016" s="1317">
        <f>C1024+C1027+C1030+C1033+C1036+C1039+C1042+C1045+C1050</f>
        <v>0</v>
      </c>
      <c r="D1016" s="1312">
        <f>D1055</f>
        <v>6500</v>
      </c>
      <c r="E1016" s="1312">
        <f t="shared" ref="E1016:F1016" si="119">E1055</f>
        <v>6500</v>
      </c>
      <c r="F1016" s="1312">
        <f t="shared" si="119"/>
        <v>6500</v>
      </c>
    </row>
    <row r="1017" spans="2:6" ht="15" customHeight="1" thickBot="1">
      <c r="B1017" s="1286" t="s">
        <v>603</v>
      </c>
      <c r="C1017" s="1317" t="e">
        <f>C1016/C1015</f>
        <v>#DIV/0!</v>
      </c>
      <c r="D1017" s="1295">
        <f>D1016/D1015</f>
        <v>6500</v>
      </c>
      <c r="E1017" s="1295" t="e">
        <f t="shared" ref="E1017:F1017" si="120">E1016/E1015</f>
        <v>#DIV/0!</v>
      </c>
      <c r="F1017" s="1295" t="e">
        <f t="shared" si="120"/>
        <v>#DIV/0!</v>
      </c>
    </row>
    <row r="1018" spans="2:6" ht="15" customHeight="1" thickBot="1">
      <c r="B1018" s="1286" t="s">
        <v>604</v>
      </c>
      <c r="C1018" s="1289"/>
      <c r="D1018" s="1290"/>
      <c r="E1018" s="1290"/>
      <c r="F1018" s="1290"/>
    </row>
    <row r="1019" spans="2:6" ht="15" customHeight="1" thickBot="1">
      <c r="B1019" s="1286" t="s">
        <v>605</v>
      </c>
      <c r="C1019" s="1289"/>
      <c r="D1019" s="1290"/>
      <c r="E1019" s="1290"/>
      <c r="F1019" s="1290"/>
    </row>
    <row r="1020" spans="2:6" ht="15" customHeight="1" thickBot="1">
      <c r="B1020" s="1286" t="s">
        <v>47</v>
      </c>
      <c r="C1020" s="1289"/>
      <c r="D1020" s="1290"/>
      <c r="E1020" s="1290"/>
      <c r="F1020" s="1290"/>
    </row>
    <row r="1021" spans="2:6" ht="15" customHeight="1" thickBot="1">
      <c r="B1021" s="3450" t="s">
        <v>1473</v>
      </c>
      <c r="C1021" s="3451"/>
      <c r="D1021" s="3451"/>
      <c r="E1021" s="3451"/>
      <c r="F1021" s="3452"/>
    </row>
    <row r="1022" spans="2:6" ht="15" customHeight="1">
      <c r="B1022" s="1287"/>
      <c r="C1022" s="1288">
        <v>2023</v>
      </c>
      <c r="D1022" s="1288">
        <v>2024</v>
      </c>
      <c r="E1022" s="1288">
        <v>2025</v>
      </c>
      <c r="F1022" s="1288">
        <v>2026</v>
      </c>
    </row>
    <row r="1023" spans="2:6" ht="15" customHeight="1" thickBot="1">
      <c r="B1023" s="1289"/>
      <c r="C1023" s="1291" t="s">
        <v>22</v>
      </c>
      <c r="D1023" s="1291" t="s">
        <v>23</v>
      </c>
      <c r="E1023" s="1291" t="s">
        <v>23</v>
      </c>
      <c r="F1023" s="1291" t="s">
        <v>23</v>
      </c>
    </row>
    <row r="1024" spans="2:6" ht="15" hidden="1" customHeight="1" thickBot="1">
      <c r="B1024" s="1292" t="s">
        <v>607</v>
      </c>
      <c r="C1024" s="1293">
        <f>C1025+C1026</f>
        <v>0</v>
      </c>
      <c r="D1024" s="1293">
        <f>D1025+D1026</f>
        <v>0</v>
      </c>
      <c r="E1024" s="1293">
        <f>E1025+E1026</f>
        <v>0</v>
      </c>
      <c r="F1024" s="1293">
        <f>F1025+F1026</f>
        <v>0</v>
      </c>
    </row>
    <row r="1025" spans="2:6" ht="15" hidden="1" customHeight="1" thickBot="1">
      <c r="B1025" s="1292" t="s">
        <v>608</v>
      </c>
      <c r="C1025" s="1322"/>
      <c r="D1025" s="1295"/>
      <c r="E1025" s="1295"/>
      <c r="F1025" s="1295"/>
    </row>
    <row r="1026" spans="2:6" ht="15" hidden="1" customHeight="1" thickBot="1">
      <c r="B1026" s="1292" t="s">
        <v>609</v>
      </c>
      <c r="C1026" s="1295"/>
      <c r="D1026" s="1295"/>
      <c r="E1026" s="1295"/>
      <c r="F1026" s="1295"/>
    </row>
    <row r="1027" spans="2:6" ht="15" hidden="1" customHeight="1" thickBot="1">
      <c r="B1027" s="1292" t="s">
        <v>726</v>
      </c>
      <c r="C1027" s="1293">
        <f>C1028+C1029</f>
        <v>0</v>
      </c>
      <c r="D1027" s="1293">
        <f>D1028+D1029</f>
        <v>0</v>
      </c>
      <c r="E1027" s="1293">
        <f>E1028+E1029</f>
        <v>0</v>
      </c>
      <c r="F1027" s="1293">
        <f>F1028+F1029</f>
        <v>0</v>
      </c>
    </row>
    <row r="1028" spans="2:6" ht="15" hidden="1" customHeight="1" thickBot="1">
      <c r="B1028" s="1292" t="s">
        <v>608</v>
      </c>
      <c r="C1028" s="1322"/>
      <c r="D1028" s="1295"/>
      <c r="E1028" s="1295"/>
      <c r="F1028" s="1295"/>
    </row>
    <row r="1029" spans="2:6" ht="15" hidden="1" customHeight="1" thickBot="1">
      <c r="B1029" s="1292" t="s">
        <v>609</v>
      </c>
      <c r="C1029" s="1295"/>
      <c r="D1029" s="1295"/>
      <c r="E1029" s="1295"/>
      <c r="F1029" s="1295"/>
    </row>
    <row r="1030" spans="2:6" ht="15" hidden="1" customHeight="1" thickBot="1">
      <c r="B1030" s="1292" t="s">
        <v>611</v>
      </c>
      <c r="C1030" s="1293">
        <f>C1031+C1032</f>
        <v>0</v>
      </c>
      <c r="D1030" s="1293">
        <f>D1031+D1032</f>
        <v>0</v>
      </c>
      <c r="E1030" s="1293">
        <f>E1031+E1032</f>
        <v>0</v>
      </c>
      <c r="F1030" s="1293">
        <f>F1031+F1032</f>
        <v>0</v>
      </c>
    </row>
    <row r="1031" spans="2:6" ht="15" hidden="1" customHeight="1" thickBot="1">
      <c r="B1031" s="1292" t="s">
        <v>608</v>
      </c>
      <c r="C1031" s="1322"/>
      <c r="D1031" s="1295"/>
      <c r="E1031" s="1295"/>
      <c r="F1031" s="1295"/>
    </row>
    <row r="1032" spans="2:6" ht="15" hidden="1" customHeight="1" thickBot="1">
      <c r="B1032" s="1292" t="s">
        <v>609</v>
      </c>
      <c r="C1032" s="1295"/>
      <c r="D1032" s="1295"/>
      <c r="E1032" s="1295"/>
      <c r="F1032" s="1295"/>
    </row>
    <row r="1033" spans="2:6" ht="15" hidden="1" customHeight="1" thickBot="1">
      <c r="B1033" s="1292" t="s">
        <v>612</v>
      </c>
      <c r="C1033" s="1293">
        <f>C1034+C1035</f>
        <v>0</v>
      </c>
      <c r="D1033" s="1293">
        <f>D1034+D1035</f>
        <v>0</v>
      </c>
      <c r="E1033" s="1293">
        <f>E1034+E1035</f>
        <v>0</v>
      </c>
      <c r="F1033" s="1293">
        <f>F1034+F1035</f>
        <v>0</v>
      </c>
    </row>
    <row r="1034" spans="2:6" ht="15" hidden="1" customHeight="1" thickBot="1">
      <c r="B1034" s="1292" t="s">
        <v>608</v>
      </c>
      <c r="C1034" s="1322"/>
      <c r="D1034" s="1295"/>
      <c r="E1034" s="1295"/>
      <c r="F1034" s="1295"/>
    </row>
    <row r="1035" spans="2:6" ht="15" hidden="1" customHeight="1" thickBot="1">
      <c r="B1035" s="1292" t="s">
        <v>609</v>
      </c>
      <c r="C1035" s="1295"/>
      <c r="D1035" s="1295"/>
      <c r="E1035" s="1295"/>
      <c r="F1035" s="1295"/>
    </row>
    <row r="1036" spans="2:6" ht="15" hidden="1" customHeight="1" thickBot="1">
      <c r="B1036" s="1292" t="s">
        <v>613</v>
      </c>
      <c r="C1036" s="1293">
        <f>C1037+C1038</f>
        <v>0</v>
      </c>
      <c r="D1036" s="1293">
        <f>D1037+D1038</f>
        <v>0</v>
      </c>
      <c r="E1036" s="1293">
        <f>E1037+E1038</f>
        <v>0</v>
      </c>
      <c r="F1036" s="1293">
        <f>F1037+F1038</f>
        <v>0</v>
      </c>
    </row>
    <row r="1037" spans="2:6" ht="15" hidden="1" customHeight="1" thickBot="1">
      <c r="B1037" s="1292" t="s">
        <v>608</v>
      </c>
      <c r="C1037" s="1322"/>
      <c r="D1037" s="1295"/>
      <c r="E1037" s="1295"/>
      <c r="F1037" s="1295"/>
    </row>
    <row r="1038" spans="2:6" ht="15" hidden="1" customHeight="1" thickBot="1">
      <c r="B1038" s="1292" t="s">
        <v>609</v>
      </c>
      <c r="C1038" s="1295"/>
      <c r="D1038" s="1295"/>
      <c r="E1038" s="1295"/>
      <c r="F1038" s="1295"/>
    </row>
    <row r="1039" spans="2:6" ht="15" hidden="1" customHeight="1" thickBot="1">
      <c r="B1039" s="1292" t="s">
        <v>614</v>
      </c>
      <c r="C1039" s="1293">
        <f>C1040+C1041</f>
        <v>0</v>
      </c>
      <c r="D1039" s="1293">
        <f>D1040+D1041</f>
        <v>0</v>
      </c>
      <c r="E1039" s="1293">
        <f>E1040+E1041</f>
        <v>0</v>
      </c>
      <c r="F1039" s="1293">
        <f>F1040+F1041</f>
        <v>0</v>
      </c>
    </row>
    <row r="1040" spans="2:6" ht="15" hidden="1" customHeight="1" thickBot="1">
      <c r="B1040" s="1292" t="s">
        <v>608</v>
      </c>
      <c r="C1040" s="1322"/>
      <c r="D1040" s="1295"/>
      <c r="E1040" s="1295"/>
      <c r="F1040" s="1295"/>
    </row>
    <row r="1041" spans="2:6" ht="15" hidden="1" customHeight="1" thickBot="1">
      <c r="B1041" s="1292" t="s">
        <v>609</v>
      </c>
      <c r="C1041" s="1295"/>
      <c r="D1041" s="1295"/>
      <c r="E1041" s="1295"/>
      <c r="F1041" s="1295"/>
    </row>
    <row r="1042" spans="2:6" ht="15" hidden="1" customHeight="1" thickBot="1">
      <c r="B1042" s="1292" t="s">
        <v>615</v>
      </c>
      <c r="C1042" s="1293">
        <f>C1043+C1044</f>
        <v>0</v>
      </c>
      <c r="D1042" s="1293">
        <f>D1043+D1044</f>
        <v>0</v>
      </c>
      <c r="E1042" s="1293">
        <f>E1043+E1044</f>
        <v>0</v>
      </c>
      <c r="F1042" s="1293">
        <f>F1043+F1044</f>
        <v>0</v>
      </c>
    </row>
    <row r="1043" spans="2:6" ht="15" hidden="1" customHeight="1" thickBot="1">
      <c r="B1043" s="1292" t="s">
        <v>608</v>
      </c>
      <c r="C1043" s="1322"/>
      <c r="D1043" s="1295"/>
      <c r="E1043" s="1295"/>
      <c r="F1043" s="1295"/>
    </row>
    <row r="1044" spans="2:6" ht="15" hidden="1" customHeight="1" thickBot="1">
      <c r="B1044" s="1292" t="s">
        <v>609</v>
      </c>
      <c r="C1044" s="1295"/>
      <c r="D1044" s="1295"/>
      <c r="E1044" s="1295"/>
      <c r="F1044" s="1295"/>
    </row>
    <row r="1045" spans="2:6" ht="15" customHeight="1" thickBot="1">
      <c r="B1045" s="1292" t="s">
        <v>637</v>
      </c>
      <c r="C1045" s="1293">
        <f>C1046+C1047+C1048+C1049</f>
        <v>0</v>
      </c>
      <c r="D1045" s="1293">
        <f t="shared" ref="D1045:F1045" si="121">D1046+D1047+D1048+D1049</f>
        <v>0</v>
      </c>
      <c r="E1045" s="1293">
        <f t="shared" si="121"/>
        <v>0</v>
      </c>
      <c r="F1045" s="1293">
        <f t="shared" si="121"/>
        <v>0</v>
      </c>
    </row>
    <row r="1046" spans="2:6" ht="15" customHeight="1" thickBot="1">
      <c r="B1046" s="1292" t="s">
        <v>608</v>
      </c>
      <c r="C1046" s="1295"/>
      <c r="D1046" s="1295"/>
      <c r="E1046" s="1295"/>
      <c r="F1046" s="1295"/>
    </row>
    <row r="1047" spans="2:6" ht="15" customHeight="1" thickBot="1">
      <c r="B1047" s="1292" t="s">
        <v>673</v>
      </c>
      <c r="C1047" s="1295"/>
      <c r="D1047" s="1295"/>
      <c r="E1047" s="1295"/>
      <c r="F1047" s="1295"/>
    </row>
    <row r="1048" spans="2:6" ht="15" customHeight="1" thickBot="1">
      <c r="B1048" s="1292" t="s">
        <v>631</v>
      </c>
      <c r="C1048" s="1295"/>
      <c r="D1048" s="1295"/>
      <c r="E1048" s="1295"/>
      <c r="F1048" s="1295"/>
    </row>
    <row r="1049" spans="2:6" ht="15" customHeight="1" thickBot="1">
      <c r="B1049" s="1292" t="s">
        <v>632</v>
      </c>
      <c r="C1049" s="1295"/>
      <c r="D1049" s="1295"/>
      <c r="E1049" s="1295"/>
      <c r="F1049" s="1295"/>
    </row>
    <row r="1050" spans="2:6" ht="15" customHeight="1" thickBot="1">
      <c r="B1050" s="1292" t="s">
        <v>638</v>
      </c>
      <c r="C1050" s="1293">
        <f>C1051+C1052+C1053+C1054</f>
        <v>0</v>
      </c>
      <c r="D1050" s="1293">
        <f>D1051+D1052+D1053+D1054</f>
        <v>6500</v>
      </c>
      <c r="E1050" s="1293">
        <f t="shared" ref="E1050:F1050" si="122">E1051+E1052+E1053+E1054</f>
        <v>6500</v>
      </c>
      <c r="F1050" s="1293">
        <f t="shared" si="122"/>
        <v>6500</v>
      </c>
    </row>
    <row r="1051" spans="2:6" ht="15" customHeight="1" thickBot="1">
      <c r="B1051" s="1292" t="s">
        <v>608</v>
      </c>
      <c r="C1051" s="1295"/>
      <c r="D1051" s="1295"/>
      <c r="E1051" s="1295"/>
      <c r="F1051" s="1295"/>
    </row>
    <row r="1052" spans="2:6" ht="15" customHeight="1" thickBot="1">
      <c r="B1052" s="1292" t="s">
        <v>673</v>
      </c>
      <c r="C1052" s="1295"/>
      <c r="D1052" s="1334">
        <v>2500</v>
      </c>
      <c r="E1052" s="1334">
        <v>2500</v>
      </c>
      <c r="F1052" s="1334">
        <v>2500</v>
      </c>
    </row>
    <row r="1053" spans="2:6" ht="15" customHeight="1" thickBot="1">
      <c r="B1053" s="1292" t="s">
        <v>631</v>
      </c>
      <c r="C1053" s="1295"/>
      <c r="D1053" s="1322">
        <v>4000</v>
      </c>
      <c r="E1053" s="1322">
        <v>4000</v>
      </c>
      <c r="F1053" s="1322">
        <v>4000</v>
      </c>
    </row>
    <row r="1054" spans="2:6" ht="15" customHeight="1" thickBot="1">
      <c r="B1054" s="1292" t="s">
        <v>632</v>
      </c>
      <c r="C1054" s="1295"/>
      <c r="D1054" s="1295"/>
      <c r="E1054" s="1295">
        <v>0</v>
      </c>
      <c r="F1054" s="1322"/>
    </row>
    <row r="1055" spans="2:6" ht="29.45" customHeight="1" thickBot="1">
      <c r="B1055" s="1365" t="s">
        <v>1474</v>
      </c>
      <c r="C1055" s="1293">
        <f>C1050+C1045+C1042+C1039+C1036+C1033+C1030+C1027+C1024</f>
        <v>0</v>
      </c>
      <c r="D1055" s="1293">
        <f t="shared" ref="D1055:F1055" si="123">D1024+D1027+D1030+D1033+D1036+D1039+D1042+D1045+D1050</f>
        <v>6500</v>
      </c>
      <c r="E1055" s="1293">
        <f t="shared" si="123"/>
        <v>6500</v>
      </c>
      <c r="F1055" s="1293">
        <f t="shared" si="123"/>
        <v>6500</v>
      </c>
    </row>
    <row r="1056" spans="2:6" ht="23.45" customHeight="1" thickBot="1">
      <c r="B1056" s="1364" t="s">
        <v>1475</v>
      </c>
      <c r="C1056" s="3453" t="s">
        <v>1476</v>
      </c>
      <c r="D1056" s="3454"/>
      <c r="E1056" s="3454"/>
      <c r="F1056" s="1332"/>
    </row>
    <row r="1057" spans="2:6" ht="30.6" customHeight="1" thickBot="1">
      <c r="B1057" s="1361" t="s">
        <v>599</v>
      </c>
      <c r="C1057" s="3503" t="s">
        <v>1477</v>
      </c>
      <c r="D1057" s="3504"/>
      <c r="E1057" s="3504"/>
      <c r="F1057" s="3505"/>
    </row>
    <row r="1058" spans="2:6" ht="16.5" thickBot="1">
      <c r="B1058" s="1338" t="s">
        <v>21</v>
      </c>
      <c r="C1058" s="3447" t="s">
        <v>1373</v>
      </c>
      <c r="D1058" s="3448"/>
      <c r="E1058" s="3448"/>
      <c r="F1058" s="3449"/>
    </row>
    <row r="1059" spans="2:6" ht="15.75">
      <c r="B1059" s="3471"/>
      <c r="C1059" s="1288">
        <v>2023</v>
      </c>
      <c r="D1059" s="1288">
        <v>2024</v>
      </c>
      <c r="E1059" s="1288">
        <v>2025</v>
      </c>
      <c r="F1059" s="1288">
        <v>2026</v>
      </c>
    </row>
    <row r="1060" spans="2:6" ht="13.5" thickBot="1">
      <c r="B1060" s="3472"/>
      <c r="C1060" s="1339" t="s">
        <v>22</v>
      </c>
      <c r="D1060" s="1339" t="s">
        <v>23</v>
      </c>
      <c r="E1060" s="1339" t="s">
        <v>23</v>
      </c>
      <c r="F1060" s="1339" t="s">
        <v>23</v>
      </c>
    </row>
    <row r="1061" spans="2:6" ht="13.5" thickBot="1">
      <c r="B1061" s="1338" t="s">
        <v>33</v>
      </c>
      <c r="C1061" s="1340">
        <v>0</v>
      </c>
      <c r="D1061" s="1340">
        <v>1</v>
      </c>
      <c r="E1061" s="1340">
        <v>1</v>
      </c>
      <c r="F1061" s="1340">
        <v>1</v>
      </c>
    </row>
    <row r="1062" spans="2:6" ht="13.5" thickBot="1">
      <c r="B1062" s="1338" t="s">
        <v>602</v>
      </c>
      <c r="C1062" s="1340">
        <f>C1080</f>
        <v>0</v>
      </c>
      <c r="D1062" s="1340">
        <f>D1080</f>
        <v>1500</v>
      </c>
      <c r="E1062" s="1340">
        <f>E1080</f>
        <v>1500</v>
      </c>
      <c r="F1062" s="1340">
        <f>F1080</f>
        <v>1500</v>
      </c>
    </row>
    <row r="1063" spans="2:6" ht="13.5" thickBot="1">
      <c r="B1063" s="1338" t="s">
        <v>603</v>
      </c>
      <c r="C1063" s="1340"/>
      <c r="D1063" s="1340">
        <f>D1062/D1061</f>
        <v>1500</v>
      </c>
      <c r="E1063" s="1340">
        <f t="shared" ref="E1063:F1063" si="124">E1062/E1061</f>
        <v>1500</v>
      </c>
      <c r="F1063" s="1340">
        <f t="shared" si="124"/>
        <v>1500</v>
      </c>
    </row>
    <row r="1064" spans="2:6" ht="13.5" thickBot="1">
      <c r="B1064" s="1338" t="s">
        <v>604</v>
      </c>
      <c r="C1064" s="1341" t="s">
        <v>627</v>
      </c>
      <c r="D1064" s="1342"/>
      <c r="E1064" s="1342"/>
      <c r="F1064" s="1342"/>
    </row>
    <row r="1065" spans="2:6" ht="13.5" thickBot="1">
      <c r="B1065" s="1338" t="s">
        <v>605</v>
      </c>
      <c r="C1065" s="1341" t="s">
        <v>627</v>
      </c>
      <c r="D1065" s="1342"/>
      <c r="E1065" s="1342"/>
      <c r="F1065" s="1342"/>
    </row>
    <row r="1066" spans="2:6" ht="13.5" thickBot="1">
      <c r="B1066" s="1338" t="s">
        <v>47</v>
      </c>
      <c r="C1066" s="1341" t="s">
        <v>627</v>
      </c>
      <c r="D1066" s="1342"/>
      <c r="E1066" s="1342"/>
      <c r="F1066" s="1342"/>
    </row>
    <row r="1067" spans="2:6" ht="13.5" thickBot="1">
      <c r="B1067" s="3468" t="s">
        <v>1478</v>
      </c>
      <c r="C1067" s="3469"/>
      <c r="D1067" s="3469"/>
      <c r="E1067" s="3469"/>
      <c r="F1067" s="3470"/>
    </row>
    <row r="1068" spans="2:6" ht="15.75">
      <c r="B1068" s="3471"/>
      <c r="C1068" s="1288">
        <v>2023</v>
      </c>
      <c r="D1068" s="1288">
        <v>2024</v>
      </c>
      <c r="E1068" s="1288">
        <v>2025</v>
      </c>
      <c r="F1068" s="1288">
        <v>2026</v>
      </c>
    </row>
    <row r="1069" spans="2:6" ht="13.5" thickBot="1">
      <c r="B1069" s="3472"/>
      <c r="C1069" s="1339" t="s">
        <v>22</v>
      </c>
      <c r="D1069" s="1339" t="s">
        <v>23</v>
      </c>
      <c r="E1069" s="1339" t="s">
        <v>23</v>
      </c>
      <c r="F1069" s="1339" t="s">
        <v>23</v>
      </c>
    </row>
    <row r="1070" spans="2:6" ht="13.5" thickBot="1">
      <c r="B1070" s="1343" t="s">
        <v>629</v>
      </c>
      <c r="C1070" s="1344">
        <f>C1071+C1072+C1073+C1074</f>
        <v>0</v>
      </c>
      <c r="D1070" s="1344">
        <f t="shared" ref="D1070:F1070" si="125">D1071+D1072+D1073+D1074</f>
        <v>0</v>
      </c>
      <c r="E1070" s="1344">
        <f t="shared" si="125"/>
        <v>0</v>
      </c>
      <c r="F1070" s="1344">
        <f t="shared" si="125"/>
        <v>0</v>
      </c>
    </row>
    <row r="1071" spans="2:6" ht="13.5" thickBot="1">
      <c r="B1071" s="1345" t="s">
        <v>608</v>
      </c>
      <c r="C1071" s="1346">
        <v>0</v>
      </c>
      <c r="D1071" s="1346"/>
      <c r="E1071" s="1346"/>
      <c r="F1071" s="1346"/>
    </row>
    <row r="1072" spans="2:6" ht="13.5" thickBot="1">
      <c r="B1072" s="1345" t="s">
        <v>673</v>
      </c>
      <c r="C1072" s="1344"/>
      <c r="D1072" s="1347"/>
      <c r="E1072" s="1347"/>
      <c r="F1072" s="1347"/>
    </row>
    <row r="1073" spans="2:6" ht="13.5" thickBot="1">
      <c r="B1073" s="1345" t="s">
        <v>631</v>
      </c>
      <c r="C1073" s="1346"/>
      <c r="D1073" s="1348"/>
      <c r="E1073" s="1348"/>
      <c r="F1073" s="1349"/>
    </row>
    <row r="1074" spans="2:6" ht="13.5" thickBot="1">
      <c r="B1074" s="1345" t="s">
        <v>632</v>
      </c>
      <c r="C1074" s="1344">
        <v>0</v>
      </c>
      <c r="D1074" s="1347">
        <v>0</v>
      </c>
      <c r="E1074" s="1347">
        <v>0</v>
      </c>
      <c r="F1074" s="1347">
        <v>0</v>
      </c>
    </row>
    <row r="1075" spans="2:6" ht="14.25" thickBot="1">
      <c r="B1075" s="1343" t="s">
        <v>633</v>
      </c>
      <c r="C1075" s="1350">
        <f>C1076+C1077+C1078+C1079</f>
        <v>0</v>
      </c>
      <c r="D1075" s="1350">
        <f t="shared" ref="D1075:F1075" si="126">D1076+D1077+D1078+D1079</f>
        <v>1500</v>
      </c>
      <c r="E1075" s="1350">
        <f t="shared" si="126"/>
        <v>1500</v>
      </c>
      <c r="F1075" s="1350">
        <f t="shared" si="126"/>
        <v>1500</v>
      </c>
    </row>
    <row r="1076" spans="2:6" ht="13.5" thickBot="1">
      <c r="B1076" s="1345" t="s">
        <v>608</v>
      </c>
      <c r="C1076" s="1351"/>
      <c r="D1076" s="1346">
        <v>0</v>
      </c>
      <c r="E1076" s="1346">
        <v>0</v>
      </c>
      <c r="F1076" s="1346">
        <v>0</v>
      </c>
    </row>
    <row r="1077" spans="2:6" ht="13.5" thickBot="1">
      <c r="B1077" s="1345" t="s">
        <v>673</v>
      </c>
      <c r="C1077" s="1351"/>
      <c r="D1077" s="1346">
        <v>1000</v>
      </c>
      <c r="E1077" s="1346">
        <v>1000</v>
      </c>
      <c r="F1077" s="1346">
        <v>1000</v>
      </c>
    </row>
    <row r="1078" spans="2:6" ht="13.5" thickBot="1">
      <c r="B1078" s="1345" t="s">
        <v>631</v>
      </c>
      <c r="C1078" s="1351"/>
      <c r="D1078" s="1346">
        <v>500</v>
      </c>
      <c r="E1078" s="1346">
        <v>500</v>
      </c>
      <c r="F1078" s="1346">
        <v>500</v>
      </c>
    </row>
    <row r="1079" spans="2:6" ht="13.5" thickBot="1">
      <c r="B1079" s="1345" t="s">
        <v>632</v>
      </c>
      <c r="C1079" s="1351"/>
      <c r="D1079" s="1346"/>
      <c r="E1079" s="1346"/>
      <c r="F1079" s="1346"/>
    </row>
    <row r="1080" spans="2:6" ht="14.25" thickBot="1">
      <c r="B1080" s="1352" t="s">
        <v>1479</v>
      </c>
      <c r="C1080" s="1350">
        <f>C1070+C1075</f>
        <v>0</v>
      </c>
      <c r="D1080" s="1350">
        <f t="shared" ref="D1080:F1080" si="127">D1070+D1075</f>
        <v>1500</v>
      </c>
      <c r="E1080" s="1350">
        <f t="shared" si="127"/>
        <v>1500</v>
      </c>
      <c r="F1080" s="1350">
        <f t="shared" si="127"/>
        <v>1500</v>
      </c>
    </row>
    <row r="1081" spans="2:6" ht="39" thickBot="1">
      <c r="B1081" s="1366" t="s">
        <v>634</v>
      </c>
      <c r="C1081" s="1367">
        <f>C1083+C1086+C1089+C1095+C1098+C1101+C1104+C1109</f>
        <v>363544</v>
      </c>
      <c r="D1081" s="1367">
        <f>D1083+D1086+D1089+D1092+D1095+D1098+D1101+D1104+D1109</f>
        <v>347485</v>
      </c>
      <c r="E1081" s="1367">
        <f t="shared" ref="E1081:F1081" si="128">E1083+E1086+E1089+E1095+E1098+E1101+E1104+E1109</f>
        <v>315754</v>
      </c>
      <c r="F1081" s="1367">
        <f t="shared" si="128"/>
        <v>315754</v>
      </c>
    </row>
    <row r="1082" spans="2:6" ht="26.25" thickBot="1">
      <c r="B1082" s="1366" t="s">
        <v>635</v>
      </c>
      <c r="C1082" s="1367">
        <f>C1084+C1085+C1087+C1088+C1090+C1091+C1093+C1094+C1096+C1097+C1099+C1100+C1102+C1103+C1105+C1106+C1107+C1108+C1110+C1111+C1112+C1113</f>
        <v>363544</v>
      </c>
      <c r="D1082" s="1367">
        <f t="shared" ref="D1082:F1082" si="129">D1084+D1085+D1087+D1088+D1090+D1091+D1093+D1094+D1096+D1097+D1099+D1100+D1102+D1103+D1105+D1106+D1107+D1108+D1110+D1111+D1112+D1113</f>
        <v>347485</v>
      </c>
      <c r="E1082" s="1367">
        <f t="shared" si="129"/>
        <v>315754</v>
      </c>
      <c r="F1082" s="1367">
        <f t="shared" si="129"/>
        <v>315754</v>
      </c>
    </row>
    <row r="1083" spans="2:6" ht="13.5" thickBot="1">
      <c r="B1083" s="1343" t="s">
        <v>607</v>
      </c>
      <c r="C1083" s="1368">
        <f t="shared" ref="C1083:F1084" si="130">C37</f>
        <v>79143</v>
      </c>
      <c r="D1083" s="1368">
        <f t="shared" si="130"/>
        <v>126143</v>
      </c>
      <c r="E1083" s="1368">
        <f t="shared" si="130"/>
        <v>126143</v>
      </c>
      <c r="F1083" s="1368">
        <f t="shared" si="130"/>
        <v>126143</v>
      </c>
    </row>
    <row r="1084" spans="2:6" ht="13.5" thickBot="1">
      <c r="B1084" s="1345" t="s">
        <v>608</v>
      </c>
      <c r="C1084" s="1369">
        <f t="shared" si="130"/>
        <v>79143</v>
      </c>
      <c r="D1084" s="1369">
        <f t="shared" si="130"/>
        <v>126143</v>
      </c>
      <c r="E1084" s="1369">
        <f t="shared" si="130"/>
        <v>126143</v>
      </c>
      <c r="F1084" s="1369">
        <f t="shared" si="130"/>
        <v>126143</v>
      </c>
    </row>
    <row r="1085" spans="2:6" ht="13.5" thickBot="1">
      <c r="B1085" s="1345" t="s">
        <v>636</v>
      </c>
      <c r="C1085" s="1369">
        <f>C535</f>
        <v>0</v>
      </c>
      <c r="D1085" s="1369">
        <f>D535</f>
        <v>0</v>
      </c>
      <c r="E1085" s="1369">
        <f>E535</f>
        <v>0</v>
      </c>
      <c r="F1085" s="1369">
        <f>F535</f>
        <v>0</v>
      </c>
    </row>
    <row r="1086" spans="2:6" ht="26.25" thickBot="1">
      <c r="B1086" s="1343" t="s">
        <v>610</v>
      </c>
      <c r="C1086" s="1368">
        <f t="shared" ref="C1086:F1087" si="131">C40</f>
        <v>14842</v>
      </c>
      <c r="D1086" s="1368">
        <f t="shared" si="131"/>
        <v>20342</v>
      </c>
      <c r="E1086" s="1368">
        <f t="shared" si="131"/>
        <v>20342</v>
      </c>
      <c r="F1086" s="1368">
        <f t="shared" si="131"/>
        <v>20342</v>
      </c>
    </row>
    <row r="1087" spans="2:6" ht="13.5" thickBot="1">
      <c r="B1087" s="1345" t="s">
        <v>608</v>
      </c>
      <c r="C1087" s="1369">
        <f t="shared" si="131"/>
        <v>14842</v>
      </c>
      <c r="D1087" s="1369">
        <f t="shared" si="131"/>
        <v>20342</v>
      </c>
      <c r="E1087" s="1369">
        <f t="shared" si="131"/>
        <v>20342</v>
      </c>
      <c r="F1087" s="1369">
        <f t="shared" si="131"/>
        <v>20342</v>
      </c>
    </row>
    <row r="1088" spans="2:6" ht="13.5" thickBot="1">
      <c r="B1088" s="1345" t="s">
        <v>636</v>
      </c>
      <c r="C1088" s="1369">
        <f>C538</f>
        <v>0</v>
      </c>
      <c r="D1088" s="1369">
        <f>D538</f>
        <v>0</v>
      </c>
      <c r="E1088" s="1369">
        <f>E538</f>
        <v>0</v>
      </c>
      <c r="F1088" s="1369">
        <f>F538</f>
        <v>0</v>
      </c>
    </row>
    <row r="1089" spans="2:6" ht="13.5" thickBot="1">
      <c r="B1089" s="1343" t="s">
        <v>611</v>
      </c>
      <c r="C1089" s="1368">
        <f t="shared" ref="C1089:F1090" si="132">C43+C81+C119</f>
        <v>53679</v>
      </c>
      <c r="D1089" s="1368">
        <f t="shared" si="132"/>
        <v>51000</v>
      </c>
      <c r="E1089" s="1368">
        <f t="shared" si="132"/>
        <v>51279</v>
      </c>
      <c r="F1089" s="1368">
        <f t="shared" si="132"/>
        <v>51279</v>
      </c>
    </row>
    <row r="1090" spans="2:6" ht="13.5" thickBot="1">
      <c r="B1090" s="1345" t="s">
        <v>608</v>
      </c>
      <c r="C1090" s="1369">
        <f t="shared" si="132"/>
        <v>53679</v>
      </c>
      <c r="D1090" s="1369">
        <f t="shared" si="132"/>
        <v>51000</v>
      </c>
      <c r="E1090" s="1369">
        <f t="shared" si="132"/>
        <v>51279</v>
      </c>
      <c r="F1090" s="1369">
        <f t="shared" si="132"/>
        <v>51279</v>
      </c>
    </row>
    <row r="1091" spans="2:6" ht="13.5" thickBot="1">
      <c r="B1091" s="1345" t="s">
        <v>636</v>
      </c>
      <c r="C1091" s="1369">
        <f t="shared" ref="C1091:F1100" si="133">C541</f>
        <v>0</v>
      </c>
      <c r="D1091" s="1369">
        <f t="shared" si="133"/>
        <v>0</v>
      </c>
      <c r="E1091" s="1369">
        <f t="shared" si="133"/>
        <v>0</v>
      </c>
      <c r="F1091" s="1369">
        <f t="shared" si="133"/>
        <v>0</v>
      </c>
    </row>
    <row r="1092" spans="2:6" ht="13.5" thickBot="1">
      <c r="B1092" s="1343" t="s">
        <v>612</v>
      </c>
      <c r="C1092" s="1368">
        <f t="shared" si="133"/>
        <v>0</v>
      </c>
      <c r="D1092" s="1368">
        <f t="shared" si="133"/>
        <v>0</v>
      </c>
      <c r="E1092" s="1368">
        <f t="shared" si="133"/>
        <v>0</v>
      </c>
      <c r="F1092" s="1368">
        <f t="shared" si="133"/>
        <v>0</v>
      </c>
    </row>
    <row r="1093" spans="2:6" ht="13.5" thickBot="1">
      <c r="B1093" s="1345" t="s">
        <v>608</v>
      </c>
      <c r="C1093" s="1369">
        <f t="shared" si="133"/>
        <v>0</v>
      </c>
      <c r="D1093" s="1369">
        <f t="shared" si="133"/>
        <v>0</v>
      </c>
      <c r="E1093" s="1369">
        <f t="shared" si="133"/>
        <v>0</v>
      </c>
      <c r="F1093" s="1369">
        <f t="shared" si="133"/>
        <v>0</v>
      </c>
    </row>
    <row r="1094" spans="2:6" ht="13.5" thickBot="1">
      <c r="B1094" s="1345" t="s">
        <v>636</v>
      </c>
      <c r="C1094" s="1369">
        <f t="shared" si="133"/>
        <v>0</v>
      </c>
      <c r="D1094" s="1369">
        <f t="shared" si="133"/>
        <v>0</v>
      </c>
      <c r="E1094" s="1369">
        <f t="shared" si="133"/>
        <v>0</v>
      </c>
      <c r="F1094" s="1369">
        <f t="shared" si="133"/>
        <v>0</v>
      </c>
    </row>
    <row r="1095" spans="2:6" ht="13.5" thickBot="1">
      <c r="B1095" s="1343" t="s">
        <v>613</v>
      </c>
      <c r="C1095" s="1368">
        <f t="shared" si="133"/>
        <v>0</v>
      </c>
      <c r="D1095" s="1368">
        <f t="shared" si="133"/>
        <v>0</v>
      </c>
      <c r="E1095" s="1368">
        <f t="shared" si="133"/>
        <v>0</v>
      </c>
      <c r="F1095" s="1368">
        <f t="shared" si="133"/>
        <v>0</v>
      </c>
    </row>
    <row r="1096" spans="2:6" ht="13.5" thickBot="1">
      <c r="B1096" s="1345" t="s">
        <v>608</v>
      </c>
      <c r="C1096" s="1369">
        <f t="shared" si="133"/>
        <v>0</v>
      </c>
      <c r="D1096" s="1369">
        <f t="shared" si="133"/>
        <v>0</v>
      </c>
      <c r="E1096" s="1369">
        <f t="shared" si="133"/>
        <v>0</v>
      </c>
      <c r="F1096" s="1369">
        <f t="shared" si="133"/>
        <v>0</v>
      </c>
    </row>
    <row r="1097" spans="2:6" ht="13.5" thickBot="1">
      <c r="B1097" s="1345" t="s">
        <v>636</v>
      </c>
      <c r="C1097" s="1369">
        <f t="shared" si="133"/>
        <v>0</v>
      </c>
      <c r="D1097" s="1369">
        <f t="shared" si="133"/>
        <v>0</v>
      </c>
      <c r="E1097" s="1369">
        <f t="shared" si="133"/>
        <v>0</v>
      </c>
      <c r="F1097" s="1369">
        <f t="shared" si="133"/>
        <v>0</v>
      </c>
    </row>
    <row r="1098" spans="2:6" ht="13.5" thickBot="1">
      <c r="B1098" s="1343" t="s">
        <v>614</v>
      </c>
      <c r="C1098" s="1368">
        <f t="shared" si="133"/>
        <v>0</v>
      </c>
      <c r="D1098" s="1368">
        <f t="shared" si="133"/>
        <v>0</v>
      </c>
      <c r="E1098" s="1368">
        <f t="shared" si="133"/>
        <v>0</v>
      </c>
      <c r="F1098" s="1368">
        <f t="shared" si="133"/>
        <v>0</v>
      </c>
    </row>
    <row r="1099" spans="2:6" ht="13.5" thickBot="1">
      <c r="B1099" s="1345" t="s">
        <v>608</v>
      </c>
      <c r="C1099" s="1369">
        <f t="shared" si="133"/>
        <v>0</v>
      </c>
      <c r="D1099" s="1369">
        <f t="shared" si="133"/>
        <v>0</v>
      </c>
      <c r="E1099" s="1369">
        <f t="shared" si="133"/>
        <v>0</v>
      </c>
      <c r="F1099" s="1369">
        <f t="shared" si="133"/>
        <v>0</v>
      </c>
    </row>
    <row r="1100" spans="2:6" ht="13.5" thickBot="1">
      <c r="B1100" s="1345" t="s">
        <v>636</v>
      </c>
      <c r="C1100" s="1369">
        <f t="shared" si="133"/>
        <v>0</v>
      </c>
      <c r="D1100" s="1369">
        <f t="shared" si="133"/>
        <v>0</v>
      </c>
      <c r="E1100" s="1369">
        <f t="shared" si="133"/>
        <v>0</v>
      </c>
      <c r="F1100" s="1369">
        <f t="shared" si="133"/>
        <v>0</v>
      </c>
    </row>
    <row r="1101" spans="2:6" ht="26.25" thickBot="1">
      <c r="B1101" s="1343" t="s">
        <v>615</v>
      </c>
      <c r="C1101" s="1368">
        <f>C1102+C1103</f>
        <v>100</v>
      </c>
      <c r="D1101" s="1368">
        <f t="shared" ref="D1101" si="134">D1102+D1103</f>
        <v>0</v>
      </c>
      <c r="E1101" s="1368">
        <v>0</v>
      </c>
      <c r="F1101" s="1368">
        <v>0</v>
      </c>
    </row>
    <row r="1102" spans="2:6" ht="13.5" thickBot="1">
      <c r="B1102" s="1345" t="s">
        <v>608</v>
      </c>
      <c r="C1102" s="1369">
        <v>100</v>
      </c>
      <c r="D1102" s="1369">
        <v>0</v>
      </c>
      <c r="E1102" s="1369">
        <f>E552</f>
        <v>0</v>
      </c>
      <c r="F1102" s="1369">
        <f>F552</f>
        <v>0</v>
      </c>
    </row>
    <row r="1103" spans="2:6" ht="13.5" thickBot="1">
      <c r="B1103" s="1345" t="s">
        <v>636</v>
      </c>
      <c r="C1103" s="1369"/>
      <c r="D1103" s="1369"/>
      <c r="E1103" s="1369">
        <v>0</v>
      </c>
      <c r="F1103" s="1369">
        <v>0</v>
      </c>
    </row>
    <row r="1104" spans="2:6" ht="13.5" thickBot="1">
      <c r="B1104" s="1343" t="s">
        <v>637</v>
      </c>
      <c r="C1104" s="1368">
        <f>C1105+C1106+C1107+C1108</f>
        <v>0</v>
      </c>
      <c r="D1104" s="1368">
        <f t="shared" ref="D1104:F1104" si="135">D1105+D1106+D1107+D1108</f>
        <v>0</v>
      </c>
      <c r="E1104" s="1368">
        <f t="shared" si="135"/>
        <v>0</v>
      </c>
      <c r="F1104" s="1368">
        <f t="shared" si="135"/>
        <v>0</v>
      </c>
    </row>
    <row r="1105" spans="2:7" ht="13.5" thickBot="1">
      <c r="B1105" s="1345" t="s">
        <v>608</v>
      </c>
      <c r="C1105" s="1369">
        <f t="shared" ref="C1105:F1108" si="136">C574+C601</f>
        <v>0</v>
      </c>
      <c r="D1105" s="1369">
        <f t="shared" si="136"/>
        <v>0</v>
      </c>
      <c r="E1105" s="1369">
        <f t="shared" si="136"/>
        <v>0</v>
      </c>
      <c r="F1105" s="1369">
        <f t="shared" si="136"/>
        <v>0</v>
      </c>
      <c r="G1105" s="1323"/>
    </row>
    <row r="1106" spans="2:7" ht="13.5" thickBot="1">
      <c r="B1106" s="1345" t="s">
        <v>630</v>
      </c>
      <c r="C1106" s="1369">
        <f t="shared" si="136"/>
        <v>0</v>
      </c>
      <c r="D1106" s="1369">
        <f t="shared" si="136"/>
        <v>0</v>
      </c>
      <c r="E1106" s="1369">
        <f t="shared" si="136"/>
        <v>0</v>
      </c>
      <c r="F1106" s="1369">
        <f t="shared" si="136"/>
        <v>0</v>
      </c>
    </row>
    <row r="1107" spans="2:7" ht="13.5" thickBot="1">
      <c r="B1107" s="1345" t="s">
        <v>631</v>
      </c>
      <c r="C1107" s="1369">
        <f t="shared" si="136"/>
        <v>0</v>
      </c>
      <c r="D1107" s="1369">
        <f t="shared" si="136"/>
        <v>0</v>
      </c>
      <c r="E1107" s="1369">
        <f t="shared" si="136"/>
        <v>0</v>
      </c>
      <c r="F1107" s="1369">
        <f t="shared" si="136"/>
        <v>0</v>
      </c>
    </row>
    <row r="1108" spans="2:7" ht="13.5" thickBot="1">
      <c r="B1108" s="1345" t="s">
        <v>632</v>
      </c>
      <c r="C1108" s="1369">
        <f t="shared" si="136"/>
        <v>0</v>
      </c>
      <c r="D1108" s="1369">
        <f t="shared" si="136"/>
        <v>0</v>
      </c>
      <c r="E1108" s="1369">
        <f t="shared" si="136"/>
        <v>0</v>
      </c>
      <c r="F1108" s="1369">
        <f t="shared" si="136"/>
        <v>0</v>
      </c>
    </row>
    <row r="1109" spans="2:7" ht="13.5" thickBot="1">
      <c r="B1109" s="1343" t="s">
        <v>638</v>
      </c>
      <c r="C1109" s="1368">
        <f>C177+C224+C271+C318+C365+C412+C459+C506+C553+C579+C606+C685</f>
        <v>215780</v>
      </c>
      <c r="D1109" s="1368">
        <f>D177+D224+D271+D318+D365+D412+D459+D506+D553+D579+D606+D685+D659+D1075+D1050+D1003+D957+D910+D863+D838+D812+D787+D761+D736+D710</f>
        <v>150000</v>
      </c>
      <c r="E1109" s="1368">
        <f t="shared" ref="E1109:F1109" si="137">E177+E224+E271+E318+E365+E412+E459+E506+E553+E579+E606+E685+E659+E1075+E1050+E1003+E957+E910+E863+E838+E812+E787+E761+E736+E710</f>
        <v>117990</v>
      </c>
      <c r="F1109" s="1368">
        <f t="shared" si="137"/>
        <v>117990</v>
      </c>
      <c r="G1109" s="1323"/>
    </row>
    <row r="1110" spans="2:7" ht="13.5" thickBot="1">
      <c r="B1110" s="1345" t="s">
        <v>608</v>
      </c>
      <c r="C1110" s="1369">
        <f>C178+C225+C272+C319+C366+C413+C460+C507+C554+C580+C607+C686</f>
        <v>24970</v>
      </c>
      <c r="D1110" s="1369">
        <f>D178+D225+D272+D319+D366+D413+D460+D507+D554+D580+D607+D686+D660</f>
        <v>24500</v>
      </c>
      <c r="E1110" s="1369">
        <f t="shared" ref="E1110:F1110" si="138">E178+E225+E272+E319+E366+E413+E460+E507+E554+E580+E607+E686+E660</f>
        <v>23500</v>
      </c>
      <c r="F1110" s="1369">
        <f t="shared" si="138"/>
        <v>23500</v>
      </c>
      <c r="G1110" s="1323"/>
    </row>
    <row r="1111" spans="2:7" ht="13.5" thickBot="1">
      <c r="B1111" s="1345" t="s">
        <v>630</v>
      </c>
      <c r="C1111" s="1369">
        <f>C179+C226+C273+C320+C367+C414+C461+C508+C555+C581+C608+C687</f>
        <v>80780</v>
      </c>
      <c r="D1111" s="1369">
        <f>D738+D687+D608+D581++D555+D508+D461+D414+D367+D320++D273+D226+D179+D814+D789+D712+D763+D840+D865+D912+D959+D1005+D1052+D1077</f>
        <v>80000</v>
      </c>
      <c r="E1111" s="1369">
        <f t="shared" ref="E1111:F1111" si="139">E738+E687+E608+E581++E555+E508+E461+E414+E367+E320++E273+E226+E179+E814+E789+E712+E763+E840+E865+E912+E959+E1005+E1052+E1077</f>
        <v>61000</v>
      </c>
      <c r="F1111" s="1369">
        <f t="shared" si="139"/>
        <v>61000</v>
      </c>
      <c r="G1111" s="1323"/>
    </row>
    <row r="1112" spans="2:7" ht="13.5" thickBot="1">
      <c r="B1112" s="1345" t="s">
        <v>631</v>
      </c>
      <c r="C1112" s="1369">
        <f>C180+C227+C274+C321+C368+C415+C462+C509+C556+C582+C609+C688</f>
        <v>100000</v>
      </c>
      <c r="D1112" s="1369">
        <f t="shared" ref="D1112:F1113" si="140">D739+D688+D609+D582++D556+D509+D462+D415+D368+D321++D274+D227+D180+D815+D790+D713+D764+D841+D866+D913+D960+D1006+D1053+D1078</f>
        <v>43980</v>
      </c>
      <c r="E1112" s="1369">
        <f t="shared" si="140"/>
        <v>32990</v>
      </c>
      <c r="F1112" s="1369">
        <f t="shared" si="140"/>
        <v>32990</v>
      </c>
      <c r="G1112" s="1323"/>
    </row>
    <row r="1113" spans="2:7" ht="13.5" thickBot="1">
      <c r="B1113" s="1345" t="s">
        <v>632</v>
      </c>
      <c r="C1113" s="1369">
        <f>C181+C228+C275+C322+C369+C416+C463+C510+C557+C583+C610+C689</f>
        <v>10030</v>
      </c>
      <c r="D1113" s="1369">
        <f>D740+D689+D610+D583++D557+D510+D463+D416+D369+D322++D275+D228+D181+D816+D791+D714+D765+D842+D867+D914+D961+D1007+D1054+D1079</f>
        <v>1520</v>
      </c>
      <c r="E1113" s="1369">
        <f t="shared" si="140"/>
        <v>500</v>
      </c>
      <c r="F1113" s="1369">
        <f t="shared" si="140"/>
        <v>500</v>
      </c>
      <c r="G1113" s="1323"/>
    </row>
    <row r="1114" spans="2:7" ht="13.5" thickBot="1">
      <c r="B1114" s="1353" t="s">
        <v>617</v>
      </c>
      <c r="C1114" s="1354">
        <f>IF(C1082-C1081=0,0,"Error")</f>
        <v>0</v>
      </c>
      <c r="D1114" s="1354">
        <f>IF(D1082-D1081=0,0,"Error")</f>
        <v>0</v>
      </c>
      <c r="E1114" s="1354">
        <f>IF(E1082-E1081=0,0,"Error")</f>
        <v>0</v>
      </c>
      <c r="F1114" s="1354">
        <f>IF(F1082-F1081=0,0,"Error")</f>
        <v>0</v>
      </c>
      <c r="G1114" s="1323"/>
    </row>
    <row r="1115" spans="2:7">
      <c r="B1115" s="1370"/>
      <c r="C1115" s="1371"/>
      <c r="D1115" s="1371"/>
      <c r="E1115" s="1371"/>
      <c r="F1115" s="1372"/>
    </row>
  </sheetData>
  <mergeCells count="164">
    <mergeCell ref="C1058:F1058"/>
    <mergeCell ref="B1059:B1060"/>
    <mergeCell ref="B1067:F1067"/>
    <mergeCell ref="B1068:B1069"/>
    <mergeCell ref="C1010:E1010"/>
    <mergeCell ref="C1011:F1011"/>
    <mergeCell ref="C1012:F1012"/>
    <mergeCell ref="B1021:F1021"/>
    <mergeCell ref="C1056:E1056"/>
    <mergeCell ref="C1057:F1057"/>
    <mergeCell ref="C919:F919"/>
    <mergeCell ref="B928:F928"/>
    <mergeCell ref="C963:E963"/>
    <mergeCell ref="C964:F964"/>
    <mergeCell ref="C965:F965"/>
    <mergeCell ref="B974:F974"/>
    <mergeCell ref="C870:E870"/>
    <mergeCell ref="C871:F871"/>
    <mergeCell ref="C872:F872"/>
    <mergeCell ref="B881:F881"/>
    <mergeCell ref="C917:E917"/>
    <mergeCell ref="C918:F918"/>
    <mergeCell ref="B830:F830"/>
    <mergeCell ref="B831:B832"/>
    <mergeCell ref="C844:E844"/>
    <mergeCell ref="C845:F845"/>
    <mergeCell ref="C846:F846"/>
    <mergeCell ref="B855:F855"/>
    <mergeCell ref="B804:F804"/>
    <mergeCell ref="B805:B806"/>
    <mergeCell ref="C819:E819"/>
    <mergeCell ref="C820:F820"/>
    <mergeCell ref="C821:F821"/>
    <mergeCell ref="B822:B823"/>
    <mergeCell ref="B779:F779"/>
    <mergeCell ref="B780:B781"/>
    <mergeCell ref="C793:E793"/>
    <mergeCell ref="C794:F794"/>
    <mergeCell ref="C795:F795"/>
    <mergeCell ref="B796:B797"/>
    <mergeCell ref="B753:F753"/>
    <mergeCell ref="B754:B755"/>
    <mergeCell ref="C768:E768"/>
    <mergeCell ref="C769:F769"/>
    <mergeCell ref="C770:F770"/>
    <mergeCell ref="B771:B772"/>
    <mergeCell ref="B728:F728"/>
    <mergeCell ref="B729:B730"/>
    <mergeCell ref="C742:E742"/>
    <mergeCell ref="C743:F743"/>
    <mergeCell ref="C744:F744"/>
    <mergeCell ref="B745:B746"/>
    <mergeCell ref="B702:F702"/>
    <mergeCell ref="B703:B704"/>
    <mergeCell ref="C717:E717"/>
    <mergeCell ref="C718:F718"/>
    <mergeCell ref="C719:F719"/>
    <mergeCell ref="B720:B721"/>
    <mergeCell ref="B677:F677"/>
    <mergeCell ref="B678:B679"/>
    <mergeCell ref="C691:E691"/>
    <mergeCell ref="C692:F692"/>
    <mergeCell ref="C693:F693"/>
    <mergeCell ref="B694:B695"/>
    <mergeCell ref="B651:F651"/>
    <mergeCell ref="B652:B653"/>
    <mergeCell ref="C666:E666"/>
    <mergeCell ref="C667:F667"/>
    <mergeCell ref="C668:F668"/>
    <mergeCell ref="B669:B670"/>
    <mergeCell ref="B624:F624"/>
    <mergeCell ref="B625:B626"/>
    <mergeCell ref="C640:E640"/>
    <mergeCell ref="C641:F641"/>
    <mergeCell ref="C642:F642"/>
    <mergeCell ref="B643:B644"/>
    <mergeCell ref="B598:F598"/>
    <mergeCell ref="B599:B600"/>
    <mergeCell ref="C613:E613"/>
    <mergeCell ref="C614:F614"/>
    <mergeCell ref="C615:F615"/>
    <mergeCell ref="B616:B617"/>
    <mergeCell ref="B571:F571"/>
    <mergeCell ref="B572:B573"/>
    <mergeCell ref="C587:E587"/>
    <mergeCell ref="C588:F588"/>
    <mergeCell ref="C589:F589"/>
    <mergeCell ref="B590:B591"/>
    <mergeCell ref="C515:F515"/>
    <mergeCell ref="B524:F524"/>
    <mergeCell ref="C560:E560"/>
    <mergeCell ref="C561:F561"/>
    <mergeCell ref="C562:F562"/>
    <mergeCell ref="B563:B564"/>
    <mergeCell ref="C466:E466"/>
    <mergeCell ref="C467:F467"/>
    <mergeCell ref="C468:F468"/>
    <mergeCell ref="B477:F477"/>
    <mergeCell ref="C513:E513"/>
    <mergeCell ref="C514:F514"/>
    <mergeCell ref="C374:F374"/>
    <mergeCell ref="B383:F383"/>
    <mergeCell ref="C419:E419"/>
    <mergeCell ref="C420:F420"/>
    <mergeCell ref="C421:F421"/>
    <mergeCell ref="B430:F430"/>
    <mergeCell ref="C325:E325"/>
    <mergeCell ref="C326:F326"/>
    <mergeCell ref="C327:F327"/>
    <mergeCell ref="B336:F336"/>
    <mergeCell ref="C372:E372"/>
    <mergeCell ref="C373:F373"/>
    <mergeCell ref="C233:F233"/>
    <mergeCell ref="B242:F242"/>
    <mergeCell ref="C278:E278"/>
    <mergeCell ref="C279:F279"/>
    <mergeCell ref="C280:F280"/>
    <mergeCell ref="B289:F289"/>
    <mergeCell ref="C184:E184"/>
    <mergeCell ref="C185:F185"/>
    <mergeCell ref="C186:F186"/>
    <mergeCell ref="B195:F195"/>
    <mergeCell ref="C231:E231"/>
    <mergeCell ref="C232:F232"/>
    <mergeCell ref="B136:F136"/>
    <mergeCell ref="C137:F137"/>
    <mergeCell ref="C138:E138"/>
    <mergeCell ref="C139:F139"/>
    <mergeCell ref="C140:F140"/>
    <mergeCell ref="B150:F150"/>
    <mergeCell ref="C99:F99"/>
    <mergeCell ref="C100:F100"/>
    <mergeCell ref="C101:F101"/>
    <mergeCell ref="B102:B103"/>
    <mergeCell ref="B110:F110"/>
    <mergeCell ref="B111:B112"/>
    <mergeCell ref="C62:F62"/>
    <mergeCell ref="C63:F63"/>
    <mergeCell ref="B64:B65"/>
    <mergeCell ref="B72:F72"/>
    <mergeCell ref="B73:B74"/>
    <mergeCell ref="C98:F98"/>
    <mergeCell ref="C60:F60"/>
    <mergeCell ref="C61:F61"/>
    <mergeCell ref="B35:B36"/>
    <mergeCell ref="C25:F25"/>
    <mergeCell ref="B26:B27"/>
    <mergeCell ref="B34:F34"/>
    <mergeCell ref="B20:F20"/>
    <mergeCell ref="B21:F21"/>
    <mergeCell ref="C22:F22"/>
    <mergeCell ref="C23:F23"/>
    <mergeCell ref="C24:F24"/>
    <mergeCell ref="B9:F10"/>
    <mergeCell ref="C11:F11"/>
    <mergeCell ref="B12:B13"/>
    <mergeCell ref="C16:F16"/>
    <mergeCell ref="B17:F17"/>
    <mergeCell ref="B2:F2"/>
    <mergeCell ref="B3:F3"/>
    <mergeCell ref="C5:F5"/>
    <mergeCell ref="C6:F6"/>
    <mergeCell ref="C7:F7"/>
    <mergeCell ref="B8:F8"/>
  </mergeCells>
  <pageMargins left="0.26" right="0.32" top="0.4"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25"/>
  <sheetViews>
    <sheetView view="pageBreakPreview" topLeftCell="A82" zoomScale="66" zoomScaleNormal="170" zoomScaleSheetLayoutView="66" workbookViewId="0">
      <selection activeCell="U114" sqref="U114"/>
    </sheetView>
  </sheetViews>
  <sheetFormatPr defaultColWidth="9.125" defaultRowHeight="14.25"/>
  <cols>
    <col min="1" max="1" width="12" style="1400" customWidth="1"/>
    <col min="2" max="2" width="28.625" style="1400" customWidth="1"/>
    <col min="3" max="6" width="11.75" style="1400" customWidth="1"/>
    <col min="7" max="16384" width="9.125" style="1400"/>
  </cols>
  <sheetData>
    <row r="2" spans="1:7" ht="18" customHeight="1">
      <c r="A2" s="3509" t="s">
        <v>576</v>
      </c>
      <c r="B2" s="3509"/>
      <c r="C2" s="3509"/>
      <c r="D2" s="3509"/>
      <c r="E2" s="3509"/>
      <c r="F2" s="3509"/>
      <c r="G2" s="3509"/>
    </row>
    <row r="3" spans="1:7" ht="18" customHeight="1">
      <c r="A3" s="1399"/>
      <c r="B3" s="3510" t="s">
        <v>577</v>
      </c>
      <c r="C3" s="3510"/>
      <c r="D3" s="3510"/>
      <c r="E3" s="3510"/>
      <c r="F3" s="3510"/>
      <c r="G3" s="1399"/>
    </row>
    <row r="4" spans="1:7" ht="15" thickBot="1"/>
    <row r="5" spans="1:7" ht="15" thickBot="1">
      <c r="B5" s="1401" t="s">
        <v>6</v>
      </c>
      <c r="C5" s="3511" t="s">
        <v>1480</v>
      </c>
      <c r="D5" s="3511"/>
      <c r="E5" s="3511"/>
      <c r="F5" s="3511"/>
    </row>
    <row r="6" spans="1:7" ht="15" thickBot="1">
      <c r="B6" s="1401" t="s">
        <v>8</v>
      </c>
      <c r="C6" s="3512" t="s">
        <v>1093</v>
      </c>
      <c r="D6" s="3513"/>
      <c r="E6" s="3513"/>
      <c r="F6" s="3514"/>
    </row>
    <row r="7" spans="1:7" ht="15" thickBot="1">
      <c r="B7" s="1401" t="s">
        <v>10</v>
      </c>
      <c r="C7" s="3515" t="s">
        <v>580</v>
      </c>
      <c r="D7" s="3516"/>
      <c r="E7" s="3516"/>
      <c r="F7" s="3517"/>
    </row>
    <row r="8" spans="1:7" ht="15" thickBot="1">
      <c r="B8" s="3506" t="s">
        <v>12</v>
      </c>
      <c r="C8" s="3507"/>
      <c r="D8" s="3507"/>
      <c r="E8" s="3507"/>
      <c r="F8" s="3508"/>
    </row>
    <row r="9" spans="1:7">
      <c r="B9" s="3521" t="s">
        <v>1481</v>
      </c>
      <c r="C9" s="3522"/>
      <c r="D9" s="3522"/>
      <c r="E9" s="3522"/>
      <c r="F9" s="3523"/>
    </row>
    <row r="10" spans="1:7" ht="36.75" customHeight="1">
      <c r="B10" s="3524"/>
      <c r="C10" s="3525"/>
      <c r="D10" s="3525"/>
      <c r="E10" s="3525"/>
      <c r="F10" s="3526"/>
    </row>
    <row r="11" spans="1:7" ht="15" thickBot="1">
      <c r="B11" s="3527"/>
      <c r="C11" s="3528"/>
      <c r="D11" s="3528"/>
      <c r="E11" s="3528"/>
      <c r="F11" s="3529"/>
    </row>
    <row r="12" spans="1:7" ht="38.25" customHeight="1" thickBot="1">
      <c r="B12" s="1402" t="s">
        <v>14</v>
      </c>
      <c r="C12" s="3530" t="s">
        <v>1482</v>
      </c>
      <c r="D12" s="3531"/>
      <c r="E12" s="3531"/>
      <c r="F12" s="3532"/>
    </row>
    <row r="13" spans="1:7" ht="23.25" customHeight="1">
      <c r="B13" s="3533" t="s">
        <v>209</v>
      </c>
      <c r="C13" s="1403">
        <v>2023</v>
      </c>
      <c r="D13" s="1403">
        <v>2024</v>
      </c>
      <c r="E13" s="1403">
        <v>2025</v>
      </c>
      <c r="F13" s="1403">
        <v>2026</v>
      </c>
    </row>
    <row r="14" spans="1:7" ht="15" thickBot="1">
      <c r="B14" s="3534"/>
      <c r="C14" s="1405" t="s">
        <v>22</v>
      </c>
      <c r="D14" s="1405" t="s">
        <v>23</v>
      </c>
      <c r="E14" s="1405" t="s">
        <v>23</v>
      </c>
      <c r="F14" s="1405" t="s">
        <v>23</v>
      </c>
    </row>
    <row r="15" spans="1:7" ht="18.75" customHeight="1" thickBot="1">
      <c r="B15" s="1406" t="s">
        <v>853</v>
      </c>
      <c r="C15" s="1407" t="s">
        <v>680</v>
      </c>
      <c r="D15" s="1407" t="s">
        <v>681</v>
      </c>
      <c r="E15" s="1407" t="s">
        <v>681</v>
      </c>
      <c r="F15" s="1407" t="s">
        <v>681</v>
      </c>
    </row>
    <row r="16" spans="1:7" ht="15" thickBot="1">
      <c r="B16" s="1406" t="s">
        <v>679</v>
      </c>
      <c r="C16" s="1407" t="s">
        <v>680</v>
      </c>
      <c r="D16" s="1407" t="s">
        <v>681</v>
      </c>
      <c r="E16" s="1407" t="s">
        <v>681</v>
      </c>
      <c r="F16" s="1407" t="s">
        <v>681</v>
      </c>
    </row>
    <row r="17" spans="2:6" ht="15" thickBot="1">
      <c r="B17" s="1406" t="s">
        <v>682</v>
      </c>
      <c r="C17" s="1407" t="s">
        <v>680</v>
      </c>
      <c r="D17" s="1407" t="s">
        <v>681</v>
      </c>
      <c r="E17" s="1407" t="s">
        <v>681</v>
      </c>
      <c r="F17" s="1407" t="s">
        <v>681</v>
      </c>
    </row>
    <row r="18" spans="2:6" ht="32.25" customHeight="1" thickBot="1">
      <c r="B18" s="1408" t="s">
        <v>588</v>
      </c>
      <c r="C18" s="3535" t="s">
        <v>1483</v>
      </c>
      <c r="D18" s="3536"/>
      <c r="E18" s="3536"/>
      <c r="F18" s="3537"/>
    </row>
    <row r="19" spans="2:6" ht="23.25" customHeight="1" thickBot="1">
      <c r="B19" s="3538" t="s">
        <v>590</v>
      </c>
      <c r="C19" s="3539"/>
      <c r="D19" s="3539"/>
      <c r="E19" s="3539"/>
      <c r="F19" s="3540"/>
    </row>
    <row r="20" spans="2:6" ht="27" customHeight="1" thickBot="1">
      <c r="B20" s="1406" t="s">
        <v>853</v>
      </c>
      <c r="C20" s="481" t="s">
        <v>680</v>
      </c>
      <c r="D20" s="1409" t="s">
        <v>681</v>
      </c>
      <c r="E20" s="1409" t="s">
        <v>681</v>
      </c>
      <c r="F20" s="1409" t="s">
        <v>681</v>
      </c>
    </row>
    <row r="21" spans="2:6" ht="30.75" customHeight="1" thickBot="1">
      <c r="B21" s="1406" t="s">
        <v>682</v>
      </c>
      <c r="C21" s="483" t="s">
        <v>680</v>
      </c>
      <c r="D21" s="1409" t="s">
        <v>681</v>
      </c>
      <c r="E21" s="1409" t="s">
        <v>681</v>
      </c>
      <c r="F21" s="1409" t="s">
        <v>681</v>
      </c>
    </row>
    <row r="22" spans="2:6" ht="24" customHeight="1" thickBot="1">
      <c r="B22" s="3541" t="s">
        <v>595</v>
      </c>
      <c r="C22" s="3542"/>
      <c r="D22" s="3542"/>
      <c r="E22" s="3542"/>
      <c r="F22" s="3543"/>
    </row>
    <row r="23" spans="2:6" ht="15" thickBot="1">
      <c r="B23" s="3544" t="s">
        <v>596</v>
      </c>
      <c r="C23" s="3545"/>
      <c r="D23" s="3545"/>
      <c r="E23" s="3545"/>
      <c r="F23" s="3546"/>
    </row>
    <row r="24" spans="2:6" ht="18.75" customHeight="1" thickBot="1">
      <c r="B24" s="1410" t="s">
        <v>597</v>
      </c>
      <c r="C24" s="3547" t="s">
        <v>1484</v>
      </c>
      <c r="D24" s="3548"/>
      <c r="E24" s="3548"/>
      <c r="F24" s="3549"/>
    </row>
    <row r="25" spans="2:6" ht="31.5" customHeight="1" thickBot="1">
      <c r="B25" s="1406" t="s">
        <v>599</v>
      </c>
      <c r="C25" s="3550" t="s">
        <v>1485</v>
      </c>
      <c r="D25" s="3551"/>
      <c r="E25" s="3551"/>
      <c r="F25" s="3552"/>
    </row>
    <row r="26" spans="2:6" ht="15" thickBot="1">
      <c r="B26" s="1406" t="s">
        <v>21</v>
      </c>
      <c r="C26" s="3553" t="s">
        <v>1486</v>
      </c>
      <c r="D26" s="3554"/>
      <c r="E26" s="3554"/>
      <c r="F26" s="3555"/>
    </row>
    <row r="27" spans="2:6" ht="12.75" customHeight="1">
      <c r="B27" s="3533"/>
      <c r="C27" s="1403">
        <v>2023</v>
      </c>
      <c r="D27" s="1403">
        <v>2024</v>
      </c>
      <c r="E27" s="1403">
        <v>2025</v>
      </c>
      <c r="F27" s="1403">
        <v>2026</v>
      </c>
    </row>
    <row r="28" spans="2:6" ht="9" customHeight="1" thickBot="1">
      <c r="B28" s="3534"/>
      <c r="C28" s="1411" t="s">
        <v>22</v>
      </c>
      <c r="D28" s="1411" t="s">
        <v>23</v>
      </c>
      <c r="E28" s="1411" t="s">
        <v>23</v>
      </c>
      <c r="F28" s="1411" t="s">
        <v>23</v>
      </c>
    </row>
    <row r="29" spans="2:6" ht="15" thickBot="1">
      <c r="B29" s="1406" t="s">
        <v>33</v>
      </c>
      <c r="C29" s="1412">
        <v>2</v>
      </c>
      <c r="D29" s="1412">
        <v>10</v>
      </c>
      <c r="E29" s="1412">
        <v>12</v>
      </c>
      <c r="F29" s="1412">
        <v>15</v>
      </c>
    </row>
    <row r="30" spans="2:6" ht="15" thickBot="1">
      <c r="B30" s="1406" t="s">
        <v>602</v>
      </c>
      <c r="C30" s="1412">
        <f>C59</f>
        <v>9146</v>
      </c>
      <c r="D30" s="1412">
        <f>D59</f>
        <v>12036</v>
      </c>
      <c r="E30" s="1412">
        <f t="shared" ref="E30:F30" si="0">E59</f>
        <v>12036</v>
      </c>
      <c r="F30" s="1412">
        <f t="shared" si="0"/>
        <v>12036</v>
      </c>
    </row>
    <row r="31" spans="2:6" ht="15" thickBot="1">
      <c r="B31" s="1406" t="s">
        <v>603</v>
      </c>
      <c r="C31" s="1412">
        <f>C30/C29</f>
        <v>4573</v>
      </c>
      <c r="D31" s="1412">
        <f t="shared" ref="D31:F31" si="1">D30/D29</f>
        <v>1203.5999999999999</v>
      </c>
      <c r="E31" s="1412">
        <f t="shared" si="1"/>
        <v>1003</v>
      </c>
      <c r="F31" s="1412">
        <f t="shared" si="1"/>
        <v>802.4</v>
      </c>
    </row>
    <row r="32" spans="2:6" ht="15" thickBot="1">
      <c r="B32" s="1406" t="s">
        <v>604</v>
      </c>
      <c r="C32" s="1404" t="s">
        <v>627</v>
      </c>
      <c r="D32" s="1413">
        <f>D29/C29-1</f>
        <v>4</v>
      </c>
      <c r="E32" s="1413">
        <f t="shared" ref="E32:F34" si="2">E29/D29-1</f>
        <v>0.19999999999999996</v>
      </c>
      <c r="F32" s="1413">
        <f t="shared" si="2"/>
        <v>0.25</v>
      </c>
    </row>
    <row r="33" spans="2:6" ht="15" thickBot="1">
      <c r="B33" s="1406" t="s">
        <v>605</v>
      </c>
      <c r="C33" s="1404" t="s">
        <v>627</v>
      </c>
      <c r="D33" s="1413">
        <f>D30/C30-1</f>
        <v>0.31598513011152418</v>
      </c>
      <c r="E33" s="1413">
        <f t="shared" si="2"/>
        <v>0</v>
      </c>
      <c r="F33" s="1413">
        <f t="shared" si="2"/>
        <v>0</v>
      </c>
    </row>
    <row r="34" spans="2:6" ht="15" thickBot="1">
      <c r="B34" s="1406" t="s">
        <v>47</v>
      </c>
      <c r="C34" s="1404" t="s">
        <v>627</v>
      </c>
      <c r="D34" s="1413">
        <f>D31/C31-1</f>
        <v>-0.73680297397769512</v>
      </c>
      <c r="E34" s="1413">
        <f t="shared" si="2"/>
        <v>-0.16666666666666663</v>
      </c>
      <c r="F34" s="1413">
        <f t="shared" si="2"/>
        <v>-0.20000000000000007</v>
      </c>
    </row>
    <row r="35" spans="2:6" ht="15" thickBot="1">
      <c r="B35" s="3518" t="s">
        <v>811</v>
      </c>
      <c r="C35" s="3519"/>
      <c r="D35" s="3519"/>
      <c r="E35" s="3519"/>
      <c r="F35" s="3520"/>
    </row>
    <row r="36" spans="2:6" ht="12.75" customHeight="1">
      <c r="B36" s="3533"/>
      <c r="C36" s="1403">
        <v>2023</v>
      </c>
      <c r="D36" s="1403">
        <v>2024</v>
      </c>
      <c r="E36" s="1403">
        <v>2025</v>
      </c>
      <c r="F36" s="1403">
        <v>2026</v>
      </c>
    </row>
    <row r="37" spans="2:6" ht="9" customHeight="1" thickBot="1">
      <c r="B37" s="3534"/>
      <c r="C37" s="1411" t="s">
        <v>22</v>
      </c>
      <c r="D37" s="1411" t="s">
        <v>23</v>
      </c>
      <c r="E37" s="1411" t="s">
        <v>23</v>
      </c>
      <c r="F37" s="1411" t="s">
        <v>23</v>
      </c>
    </row>
    <row r="38" spans="2:6" ht="15" thickBot="1">
      <c r="B38" s="1414" t="s">
        <v>607</v>
      </c>
      <c r="C38" s="1415">
        <f>C39+C40</f>
        <v>6288</v>
      </c>
      <c r="D38" s="1415">
        <f>D39+D40</f>
        <v>9088</v>
      </c>
      <c r="E38" s="1415">
        <f t="shared" ref="E38:F38" si="3">E39+E40</f>
        <v>9088</v>
      </c>
      <c r="F38" s="1415">
        <f t="shared" si="3"/>
        <v>9088</v>
      </c>
    </row>
    <row r="39" spans="2:6" ht="15" thickBot="1">
      <c r="B39" s="1416" t="s">
        <v>608</v>
      </c>
      <c r="C39" s="1417">
        <v>6288</v>
      </c>
      <c r="D39" s="1418">
        <v>9088</v>
      </c>
      <c r="E39" s="1418">
        <v>9088</v>
      </c>
      <c r="F39" s="1418">
        <v>9088</v>
      </c>
    </row>
    <row r="40" spans="2:6" ht="15" thickBot="1">
      <c r="B40" s="1416" t="s">
        <v>609</v>
      </c>
      <c r="C40" s="1418"/>
      <c r="D40" s="1418"/>
      <c r="E40" s="1418"/>
      <c r="F40" s="1418"/>
    </row>
    <row r="41" spans="2:6" ht="15" thickBot="1">
      <c r="B41" s="1414" t="s">
        <v>610</v>
      </c>
      <c r="C41" s="1415">
        <f>C42+C43</f>
        <v>1358</v>
      </c>
      <c r="D41" s="1415">
        <f>D42+D43</f>
        <v>1448</v>
      </c>
      <c r="E41" s="1415">
        <f t="shared" ref="E41:F41" si="4">E42+E43</f>
        <v>1448</v>
      </c>
      <c r="F41" s="1415">
        <f t="shared" si="4"/>
        <v>1448</v>
      </c>
    </row>
    <row r="42" spans="2:6" ht="15" thickBot="1">
      <c r="B42" s="1416" t="s">
        <v>608</v>
      </c>
      <c r="C42" s="1417">
        <v>1358</v>
      </c>
      <c r="D42" s="1415">
        <v>1448</v>
      </c>
      <c r="E42" s="1415">
        <v>1448</v>
      </c>
      <c r="F42" s="1415">
        <v>1448</v>
      </c>
    </row>
    <row r="43" spans="2:6" ht="15" thickBot="1">
      <c r="B43" s="1416" t="s">
        <v>609</v>
      </c>
      <c r="C43" s="1418"/>
      <c r="D43" s="1415"/>
      <c r="E43" s="1415"/>
      <c r="F43" s="1415"/>
    </row>
    <row r="44" spans="2:6" ht="15" thickBot="1">
      <c r="B44" s="1414" t="s">
        <v>611</v>
      </c>
      <c r="C44" s="1418">
        <f>C45</f>
        <v>1500</v>
      </c>
      <c r="D44" s="1418">
        <f t="shared" ref="D44:F44" si="5">D45</f>
        <v>1500</v>
      </c>
      <c r="E44" s="1418">
        <f t="shared" si="5"/>
        <v>1500</v>
      </c>
      <c r="F44" s="1418">
        <f t="shared" si="5"/>
        <v>1500</v>
      </c>
    </row>
    <row r="45" spans="2:6" ht="15" thickBot="1">
      <c r="B45" s="1416" t="s">
        <v>608</v>
      </c>
      <c r="C45" s="1417">
        <v>1500</v>
      </c>
      <c r="D45" s="1415">
        <v>1500</v>
      </c>
      <c r="E45" s="1415">
        <v>1500</v>
      </c>
      <c r="F45" s="1415">
        <v>1500</v>
      </c>
    </row>
    <row r="46" spans="2:6" ht="15" thickBot="1">
      <c r="B46" s="1416" t="s">
        <v>609</v>
      </c>
      <c r="C46" s="1418"/>
      <c r="D46" s="1415"/>
      <c r="E46" s="1415"/>
      <c r="F46" s="1415"/>
    </row>
    <row r="47" spans="2:6" ht="15" thickBot="1">
      <c r="B47" s="1414" t="s">
        <v>612</v>
      </c>
      <c r="C47" s="1418"/>
      <c r="D47" s="1415"/>
      <c r="E47" s="1415"/>
      <c r="F47" s="1415"/>
    </row>
    <row r="48" spans="2:6" ht="15" thickBot="1">
      <c r="B48" s="1416" t="s">
        <v>608</v>
      </c>
      <c r="C48" s="1418"/>
      <c r="D48" s="1415"/>
      <c r="E48" s="1415"/>
      <c r="F48" s="1415"/>
    </row>
    <row r="49" spans="2:6" ht="15" thickBot="1">
      <c r="B49" s="1416" t="s">
        <v>609</v>
      </c>
      <c r="C49" s="1418"/>
      <c r="D49" s="1415"/>
      <c r="E49" s="1415"/>
      <c r="F49" s="1415"/>
    </row>
    <row r="50" spans="2:6" ht="15" thickBot="1">
      <c r="B50" s="1414" t="s">
        <v>613</v>
      </c>
      <c r="C50" s="1418"/>
      <c r="D50" s="1415"/>
      <c r="E50" s="1415"/>
      <c r="F50" s="1415"/>
    </row>
    <row r="51" spans="2:6" ht="15" thickBot="1">
      <c r="B51" s="1416" t="s">
        <v>608</v>
      </c>
      <c r="C51" s="1418"/>
      <c r="D51" s="1415"/>
      <c r="E51" s="1415"/>
      <c r="F51" s="1415"/>
    </row>
    <row r="52" spans="2:6" ht="15" thickBot="1">
      <c r="B52" s="1416" t="s">
        <v>609</v>
      </c>
      <c r="C52" s="1418"/>
      <c r="D52" s="1415"/>
      <c r="E52" s="1415"/>
      <c r="F52" s="1415"/>
    </row>
    <row r="53" spans="2:6" ht="15" thickBot="1">
      <c r="B53" s="1414" t="s">
        <v>614</v>
      </c>
      <c r="C53" s="1418">
        <f>C54+C55</f>
        <v>0</v>
      </c>
      <c r="D53" s="1415">
        <f t="shared" ref="D53:F53" si="6">D54+D55</f>
        <v>0</v>
      </c>
      <c r="E53" s="1415">
        <f t="shared" si="6"/>
        <v>0</v>
      </c>
      <c r="F53" s="1415">
        <f t="shared" si="6"/>
        <v>0</v>
      </c>
    </row>
    <row r="54" spans="2:6" ht="15" thickBot="1">
      <c r="B54" s="1416" t="s">
        <v>608</v>
      </c>
      <c r="C54" s="1417"/>
      <c r="D54" s="1415">
        <v>0</v>
      </c>
      <c r="E54" s="1419">
        <v>0</v>
      </c>
      <c r="F54" s="1419">
        <v>0</v>
      </c>
    </row>
    <row r="55" spans="2:6" ht="15" thickBot="1">
      <c r="B55" s="1416" t="s">
        <v>609</v>
      </c>
      <c r="C55" s="1418"/>
      <c r="D55" s="1415"/>
      <c r="E55" s="1415"/>
      <c r="F55" s="1415"/>
    </row>
    <row r="56" spans="2:6" ht="15" thickBot="1">
      <c r="B56" s="1414" t="s">
        <v>615</v>
      </c>
      <c r="C56" s="1418">
        <v>0</v>
      </c>
      <c r="D56" s="1415">
        <v>0</v>
      </c>
      <c r="E56" s="1415">
        <f>D56*1.03*0.99</f>
        <v>0</v>
      </c>
      <c r="F56" s="1415">
        <f>E56*1.03*0.99</f>
        <v>0</v>
      </c>
    </row>
    <row r="57" spans="2:6" ht="15" thickBot="1">
      <c r="B57" s="1416" t="s">
        <v>608</v>
      </c>
      <c r="C57" s="1418"/>
      <c r="D57" s="374"/>
      <c r="E57" s="374"/>
      <c r="F57" s="374"/>
    </row>
    <row r="58" spans="2:6" ht="15" thickBot="1">
      <c r="B58" s="1416" t="s">
        <v>609</v>
      </c>
      <c r="C58" s="1418"/>
      <c r="D58" s="375"/>
      <c r="E58" s="374"/>
      <c r="F58" s="374"/>
    </row>
    <row r="59" spans="2:6" ht="15" thickBot="1">
      <c r="B59" s="1420" t="s">
        <v>616</v>
      </c>
      <c r="C59" s="1418">
        <f>C56+C53+C50+C47+C44+C41+C38</f>
        <v>9146</v>
      </c>
      <c r="D59" s="1418">
        <f>D56+D53+D50+D47+D44+D41+D38</f>
        <v>12036</v>
      </c>
      <c r="E59" s="1418">
        <f t="shared" ref="E59:F59" si="7">E56+E53+E50+E47+E44+E41+E38</f>
        <v>12036</v>
      </c>
      <c r="F59" s="1418">
        <f t="shared" si="7"/>
        <v>12036</v>
      </c>
    </row>
    <row r="60" spans="2:6" ht="15" thickBot="1">
      <c r="B60" s="1421" t="s">
        <v>617</v>
      </c>
      <c r="C60" s="1422">
        <f>IF(C59-C30=0,0,"Error")</f>
        <v>0</v>
      </c>
      <c r="D60" s="1422">
        <f>IF(D59-D30=0,0,"Error")</f>
        <v>0</v>
      </c>
      <c r="E60" s="1422">
        <f>IF(E59-E30=0,0,"Error")</f>
        <v>0</v>
      </c>
      <c r="F60" s="1422">
        <f>IF(F59-F30=0,0,"Error")</f>
        <v>0</v>
      </c>
    </row>
    <row r="61" spans="2:6" ht="15" thickBot="1">
      <c r="B61" s="3544" t="s">
        <v>618</v>
      </c>
      <c r="C61" s="3545"/>
      <c r="D61" s="3545"/>
      <c r="E61" s="3545"/>
      <c r="F61" s="3546"/>
    </row>
    <row r="62" spans="2:6" ht="15" thickBot="1">
      <c r="B62" s="3544" t="s">
        <v>619</v>
      </c>
      <c r="C62" s="3545"/>
      <c r="D62" s="3545"/>
      <c r="E62" s="3545"/>
      <c r="F62" s="3546"/>
    </row>
    <row r="63" spans="2:6" ht="15" thickBot="1">
      <c r="B63" s="1410" t="s">
        <v>620</v>
      </c>
      <c r="C63" s="3557" t="s">
        <v>775</v>
      </c>
      <c r="D63" s="3558"/>
      <c r="E63" s="3559"/>
      <c r="F63" s="3560"/>
    </row>
    <row r="64" spans="2:6" ht="30.75" customHeight="1" thickBot="1">
      <c r="B64" s="1410" t="s">
        <v>622</v>
      </c>
      <c r="C64" s="1410" t="s">
        <v>1487</v>
      </c>
      <c r="D64" s="1423" t="s">
        <v>624</v>
      </c>
      <c r="E64" s="3561" t="s">
        <v>917</v>
      </c>
      <c r="F64" s="3562"/>
    </row>
    <row r="65" spans="2:6" ht="15" thickBot="1">
      <c r="B65" s="1424"/>
      <c r="C65" s="3563"/>
      <c r="D65" s="3564"/>
      <c r="E65" s="3565"/>
      <c r="F65" s="3566"/>
    </row>
    <row r="66" spans="2:6" ht="17.25" customHeight="1" thickBot="1">
      <c r="B66" s="1406" t="s">
        <v>599</v>
      </c>
      <c r="C66" s="3567" t="s">
        <v>1488</v>
      </c>
      <c r="D66" s="3539"/>
      <c r="E66" s="3539"/>
      <c r="F66" s="3540"/>
    </row>
    <row r="67" spans="2:6" ht="15" thickBot="1">
      <c r="B67" s="1406" t="s">
        <v>21</v>
      </c>
      <c r="C67" s="3556" t="s">
        <v>1489</v>
      </c>
      <c r="D67" s="3554"/>
      <c r="E67" s="3554"/>
      <c r="F67" s="3555"/>
    </row>
    <row r="68" spans="2:6" ht="12.75" customHeight="1">
      <c r="B68" s="3533"/>
      <c r="C68" s="1403">
        <v>2023</v>
      </c>
      <c r="D68" s="1403">
        <v>2024</v>
      </c>
      <c r="E68" s="1403">
        <v>2025</v>
      </c>
      <c r="F68" s="1403">
        <v>2026</v>
      </c>
    </row>
    <row r="69" spans="2:6" ht="9" customHeight="1" thickBot="1">
      <c r="B69" s="3534"/>
      <c r="C69" s="1411" t="s">
        <v>22</v>
      </c>
      <c r="D69" s="1411" t="s">
        <v>23</v>
      </c>
      <c r="E69" s="1411" t="s">
        <v>23</v>
      </c>
      <c r="F69" s="1411" t="s">
        <v>23</v>
      </c>
    </row>
    <row r="70" spans="2:6" ht="15" thickBot="1">
      <c r="B70" s="1406" t="s">
        <v>33</v>
      </c>
      <c r="C70" s="1412">
        <v>0</v>
      </c>
      <c r="D70" s="1412">
        <v>3</v>
      </c>
      <c r="E70" s="1412">
        <v>3</v>
      </c>
      <c r="F70" s="1412">
        <v>3</v>
      </c>
    </row>
    <row r="71" spans="2:6" ht="15" thickBot="1">
      <c r="B71" s="1406" t="s">
        <v>602</v>
      </c>
      <c r="C71" s="1412">
        <f>C89</f>
        <v>0</v>
      </c>
      <c r="D71" s="1412">
        <f t="shared" ref="D71:F71" si="8">D89</f>
        <v>1000</v>
      </c>
      <c r="E71" s="1412">
        <f t="shared" si="8"/>
        <v>1000</v>
      </c>
      <c r="F71" s="1412">
        <f t="shared" si="8"/>
        <v>1000</v>
      </c>
    </row>
    <row r="72" spans="2:6" ht="15" thickBot="1">
      <c r="B72" s="1406" t="s">
        <v>603</v>
      </c>
      <c r="C72" s="1412" t="e">
        <f>C71/C70</f>
        <v>#DIV/0!</v>
      </c>
      <c r="D72" s="1412">
        <f t="shared" ref="D72:F72" si="9">D71/D70</f>
        <v>333.33333333333331</v>
      </c>
      <c r="E72" s="1412">
        <f t="shared" si="9"/>
        <v>333.33333333333331</v>
      </c>
      <c r="F72" s="1412">
        <f t="shared" si="9"/>
        <v>333.33333333333331</v>
      </c>
    </row>
    <row r="73" spans="2:6" ht="15" thickBot="1">
      <c r="B73" s="1406" t="s">
        <v>604</v>
      </c>
      <c r="C73" s="1404" t="s">
        <v>627</v>
      </c>
      <c r="D73" s="1413" t="e">
        <f>D70/C70-1</f>
        <v>#DIV/0!</v>
      </c>
      <c r="E73" s="1413">
        <f t="shared" ref="E73:F75" si="10">E70/D70-1</f>
        <v>0</v>
      </c>
      <c r="F73" s="1413">
        <f t="shared" si="10"/>
        <v>0</v>
      </c>
    </row>
    <row r="74" spans="2:6" ht="15" thickBot="1">
      <c r="B74" s="1406" t="s">
        <v>605</v>
      </c>
      <c r="C74" s="1404" t="s">
        <v>627</v>
      </c>
      <c r="D74" s="1413" t="e">
        <f>D71/C71-1</f>
        <v>#DIV/0!</v>
      </c>
      <c r="E74" s="1413">
        <f t="shared" si="10"/>
        <v>0</v>
      </c>
      <c r="F74" s="1413">
        <f t="shared" si="10"/>
        <v>0</v>
      </c>
    </row>
    <row r="75" spans="2:6" ht="15" thickBot="1">
      <c r="B75" s="1406" t="s">
        <v>47</v>
      </c>
      <c r="C75" s="1404" t="s">
        <v>627</v>
      </c>
      <c r="D75" s="1413" t="e">
        <f>D72/C72-1</f>
        <v>#DIV/0!</v>
      </c>
      <c r="E75" s="1413">
        <f t="shared" si="10"/>
        <v>0</v>
      </c>
      <c r="F75" s="1413">
        <f t="shared" si="10"/>
        <v>0</v>
      </c>
    </row>
    <row r="76" spans="2:6" ht="15" thickBot="1">
      <c r="B76" s="3518" t="s">
        <v>818</v>
      </c>
      <c r="C76" s="3519"/>
      <c r="D76" s="3519"/>
      <c r="E76" s="3519"/>
      <c r="F76" s="3520"/>
    </row>
    <row r="77" spans="2:6" ht="12.75" customHeight="1">
      <c r="B77" s="3533"/>
      <c r="C77" s="1403">
        <v>2023</v>
      </c>
      <c r="D77" s="1403">
        <v>2024</v>
      </c>
      <c r="E77" s="1403">
        <v>2025</v>
      </c>
      <c r="F77" s="1403">
        <v>2026</v>
      </c>
    </row>
    <row r="78" spans="2:6" ht="9" customHeight="1" thickBot="1">
      <c r="B78" s="3534"/>
      <c r="C78" s="1411" t="s">
        <v>22</v>
      </c>
      <c r="D78" s="1411" t="s">
        <v>23</v>
      </c>
      <c r="E78" s="1411" t="s">
        <v>23</v>
      </c>
      <c r="F78" s="1411" t="s">
        <v>23</v>
      </c>
    </row>
    <row r="79" spans="2:6" ht="15" thickBot="1">
      <c r="B79" s="1414" t="s">
        <v>629</v>
      </c>
      <c r="C79" s="1415">
        <f>C80+C81+C82+C83</f>
        <v>0</v>
      </c>
      <c r="D79" s="1415">
        <f t="shared" ref="D79:F79" si="11">D80+D81+D82+D83</f>
        <v>0</v>
      </c>
      <c r="E79" s="1415">
        <f t="shared" si="11"/>
        <v>0</v>
      </c>
      <c r="F79" s="1415">
        <f t="shared" si="11"/>
        <v>0</v>
      </c>
    </row>
    <row r="80" spans="2:6" ht="15" thickBot="1">
      <c r="B80" s="1416" t="s">
        <v>608</v>
      </c>
      <c r="C80" s="1415"/>
      <c r="D80" s="1415"/>
      <c r="E80" s="1415"/>
      <c r="F80" s="1415"/>
    </row>
    <row r="81" spans="2:6" ht="15" thickBot="1">
      <c r="B81" s="1416" t="s">
        <v>673</v>
      </c>
      <c r="C81" s="1415"/>
      <c r="D81" s="1415"/>
      <c r="E81" s="1415"/>
      <c r="F81" s="1415"/>
    </row>
    <row r="82" spans="2:6" ht="15" thickBot="1">
      <c r="B82" s="1416" t="s">
        <v>631</v>
      </c>
      <c r="C82" s="1415"/>
      <c r="D82" s="1415"/>
      <c r="E82" s="1415"/>
      <c r="F82" s="1415"/>
    </row>
    <row r="83" spans="2:6" ht="15" thickBot="1">
      <c r="B83" s="1416" t="s">
        <v>632</v>
      </c>
      <c r="C83" s="1415"/>
      <c r="D83" s="1415"/>
      <c r="E83" s="1415"/>
      <c r="F83" s="1415"/>
    </row>
    <row r="84" spans="2:6" ht="15" thickBot="1">
      <c r="B84" s="1414" t="s">
        <v>633</v>
      </c>
      <c r="C84" s="1418">
        <f>C85+C86+C87+C88</f>
        <v>0</v>
      </c>
      <c r="D84" s="1418">
        <f t="shared" ref="D84:F84" si="12">D85+D86+D87+D88</f>
        <v>1000</v>
      </c>
      <c r="E84" s="1418">
        <f t="shared" si="12"/>
        <v>1000</v>
      </c>
      <c r="F84" s="1418">
        <f t="shared" si="12"/>
        <v>1000</v>
      </c>
    </row>
    <row r="85" spans="2:6" ht="15" thickBot="1">
      <c r="B85" s="1416" t="s">
        <v>608</v>
      </c>
      <c r="C85" s="1418">
        <v>0</v>
      </c>
      <c r="D85" s="1415">
        <v>1000</v>
      </c>
      <c r="E85" s="1415">
        <v>1000</v>
      </c>
      <c r="F85" s="1415">
        <v>1000</v>
      </c>
    </row>
    <row r="86" spans="2:6" ht="15" thickBot="1">
      <c r="B86" s="1416" t="s">
        <v>673</v>
      </c>
      <c r="C86" s="1418"/>
      <c r="D86" s="1415"/>
      <c r="E86" s="1415"/>
      <c r="F86" s="1415"/>
    </row>
    <row r="87" spans="2:6" ht="15" thickBot="1">
      <c r="B87" s="1416" t="s">
        <v>631</v>
      </c>
      <c r="C87" s="1418"/>
      <c r="D87" s="1415"/>
      <c r="E87" s="1415"/>
      <c r="F87" s="1415"/>
    </row>
    <row r="88" spans="2:6" ht="15" thickBot="1">
      <c r="B88" s="1416" t="s">
        <v>632</v>
      </c>
      <c r="C88" s="1418"/>
      <c r="D88" s="1415"/>
      <c r="E88" s="1415"/>
      <c r="F88" s="1415"/>
    </row>
    <row r="89" spans="2:6" ht="15" thickBot="1">
      <c r="B89" s="1425" t="s">
        <v>616</v>
      </c>
      <c r="C89" s="1418">
        <f>C79+C84</f>
        <v>0</v>
      </c>
      <c r="D89" s="1418">
        <f t="shared" ref="D89:F89" si="13">D79+D84</f>
        <v>1000</v>
      </c>
      <c r="E89" s="1418">
        <f t="shared" si="13"/>
        <v>1000</v>
      </c>
      <c r="F89" s="1418">
        <f t="shared" si="13"/>
        <v>1000</v>
      </c>
    </row>
    <row r="90" spans="2:6" ht="15" thickBot="1">
      <c r="B90" s="1426"/>
      <c r="C90" s="1427"/>
      <c r="D90" s="1427"/>
      <c r="E90" s="1427"/>
      <c r="F90" s="1427"/>
    </row>
    <row r="91" spans="2:6" ht="27" customHeight="1" thickBot="1">
      <c r="B91" s="1408" t="s">
        <v>634</v>
      </c>
      <c r="C91" s="1428">
        <f>+C71+C30</f>
        <v>9146</v>
      </c>
      <c r="D91" s="1428">
        <f t="shared" ref="D91:F91" si="14">+D71+D30</f>
        <v>13036</v>
      </c>
      <c r="E91" s="1428">
        <f t="shared" si="14"/>
        <v>13036</v>
      </c>
      <c r="F91" s="1428">
        <f t="shared" si="14"/>
        <v>13036</v>
      </c>
    </row>
    <row r="92" spans="2:6" ht="24.75" thickBot="1">
      <c r="B92" s="1408" t="s">
        <v>635</v>
      </c>
      <c r="C92" s="1428">
        <f>+C93+C96+C99+C102+C105+C108+C111+C114+C119</f>
        <v>9146</v>
      </c>
      <c r="D92" s="1428">
        <f t="shared" ref="D92:F92" si="15">+D93+D96+D99+D102+D105+D108+D111+D114+D119</f>
        <v>13036</v>
      </c>
      <c r="E92" s="1428">
        <f t="shared" si="15"/>
        <v>13036</v>
      </c>
      <c r="F92" s="1428">
        <f t="shared" si="15"/>
        <v>13036</v>
      </c>
    </row>
    <row r="93" spans="2:6" ht="15" thickBot="1">
      <c r="B93" s="1414" t="s">
        <v>607</v>
      </c>
      <c r="C93" s="1429">
        <f>C94+C95</f>
        <v>6288</v>
      </c>
      <c r="D93" s="1429">
        <f t="shared" ref="D93:F93" si="16">D94+D95</f>
        <v>9088</v>
      </c>
      <c r="E93" s="1429">
        <f t="shared" si="16"/>
        <v>9088</v>
      </c>
      <c r="F93" s="1429">
        <f t="shared" si="16"/>
        <v>9088</v>
      </c>
    </row>
    <row r="94" spans="2:6" ht="15" thickBot="1">
      <c r="B94" s="1416" t="s">
        <v>608</v>
      </c>
      <c r="C94" s="1418">
        <f>C39</f>
        <v>6288</v>
      </c>
      <c r="D94" s="1418">
        <f t="shared" ref="D94:F95" si="17">D39</f>
        <v>9088</v>
      </c>
      <c r="E94" s="1418">
        <f t="shared" si="17"/>
        <v>9088</v>
      </c>
      <c r="F94" s="1418">
        <f t="shared" si="17"/>
        <v>9088</v>
      </c>
    </row>
    <row r="95" spans="2:6" ht="15" thickBot="1">
      <c r="B95" s="1416" t="s">
        <v>636</v>
      </c>
      <c r="C95" s="1418">
        <f>C40</f>
        <v>0</v>
      </c>
      <c r="D95" s="1418">
        <f t="shared" si="17"/>
        <v>0</v>
      </c>
      <c r="E95" s="1418">
        <f t="shared" si="17"/>
        <v>0</v>
      </c>
      <c r="F95" s="1418">
        <f t="shared" si="17"/>
        <v>0</v>
      </c>
    </row>
    <row r="96" spans="2:6" ht="15" thickBot="1">
      <c r="B96" s="1414" t="s">
        <v>610</v>
      </c>
      <c r="C96" s="1429">
        <f>C97+C98</f>
        <v>1358</v>
      </c>
      <c r="D96" s="1429">
        <f t="shared" ref="D96:F96" si="18">D97+D98</f>
        <v>1448</v>
      </c>
      <c r="E96" s="1429">
        <f t="shared" si="18"/>
        <v>1448</v>
      </c>
      <c r="F96" s="1429">
        <f t="shared" si="18"/>
        <v>1448</v>
      </c>
    </row>
    <row r="97" spans="2:6" ht="15" thickBot="1">
      <c r="B97" s="1416" t="s">
        <v>608</v>
      </c>
      <c r="C97" s="1415">
        <f>+C42</f>
        <v>1358</v>
      </c>
      <c r="D97" s="1415">
        <f t="shared" ref="D97:F98" si="19">+D42</f>
        <v>1448</v>
      </c>
      <c r="E97" s="1415">
        <f t="shared" si="19"/>
        <v>1448</v>
      </c>
      <c r="F97" s="1415">
        <f t="shared" si="19"/>
        <v>1448</v>
      </c>
    </row>
    <row r="98" spans="2:6" ht="15" thickBot="1">
      <c r="B98" s="1416" t="s">
        <v>636</v>
      </c>
      <c r="C98" s="1415">
        <f>+C43</f>
        <v>0</v>
      </c>
      <c r="D98" s="1415">
        <f t="shared" si="19"/>
        <v>0</v>
      </c>
      <c r="E98" s="1415">
        <f t="shared" si="19"/>
        <v>0</v>
      </c>
      <c r="F98" s="1415">
        <f t="shared" si="19"/>
        <v>0</v>
      </c>
    </row>
    <row r="99" spans="2:6" ht="15" thickBot="1">
      <c r="B99" s="1414" t="s">
        <v>611</v>
      </c>
      <c r="C99" s="1429">
        <f>C100+C101</f>
        <v>1500</v>
      </c>
      <c r="D99" s="1429">
        <f t="shared" ref="D99:F99" si="20">D100+D101</f>
        <v>1500</v>
      </c>
      <c r="E99" s="1429">
        <f t="shared" si="20"/>
        <v>1500</v>
      </c>
      <c r="F99" s="1429">
        <f t="shared" si="20"/>
        <v>1500</v>
      </c>
    </row>
    <row r="100" spans="2:6" ht="15" thickBot="1">
      <c r="B100" s="1416" t="s">
        <v>608</v>
      </c>
      <c r="C100" s="1418">
        <f>+C45</f>
        <v>1500</v>
      </c>
      <c r="D100" s="1418">
        <f t="shared" ref="D100:F101" si="21">+D45</f>
        <v>1500</v>
      </c>
      <c r="E100" s="1418">
        <f t="shared" si="21"/>
        <v>1500</v>
      </c>
      <c r="F100" s="1418">
        <f t="shared" si="21"/>
        <v>1500</v>
      </c>
    </row>
    <row r="101" spans="2:6" ht="15" thickBot="1">
      <c r="B101" s="1416" t="s">
        <v>636</v>
      </c>
      <c r="C101" s="1418">
        <f>+C46</f>
        <v>0</v>
      </c>
      <c r="D101" s="1418">
        <f t="shared" si="21"/>
        <v>0</v>
      </c>
      <c r="E101" s="1418">
        <f t="shared" si="21"/>
        <v>0</v>
      </c>
      <c r="F101" s="1418">
        <f t="shared" si="21"/>
        <v>0</v>
      </c>
    </row>
    <row r="102" spans="2:6" ht="15" thickBot="1">
      <c r="B102" s="1414" t="s">
        <v>612</v>
      </c>
      <c r="C102" s="1429">
        <f>C103+C104</f>
        <v>0</v>
      </c>
      <c r="D102" s="1429">
        <f t="shared" ref="D102:F102" si="22">D103+D104</f>
        <v>0</v>
      </c>
      <c r="E102" s="1429">
        <f t="shared" si="22"/>
        <v>0</v>
      </c>
      <c r="F102" s="1429">
        <f t="shared" si="22"/>
        <v>0</v>
      </c>
    </row>
    <row r="103" spans="2:6" ht="15" thickBot="1">
      <c r="B103" s="1416" t="s">
        <v>608</v>
      </c>
      <c r="C103" s="1415">
        <f>C48</f>
        <v>0</v>
      </c>
      <c r="D103" s="1415">
        <f t="shared" ref="D103:F104" si="23">D48</f>
        <v>0</v>
      </c>
      <c r="E103" s="1415">
        <f t="shared" si="23"/>
        <v>0</v>
      </c>
      <c r="F103" s="1415">
        <f t="shared" si="23"/>
        <v>0</v>
      </c>
    </row>
    <row r="104" spans="2:6" ht="15" thickBot="1">
      <c r="B104" s="1416" t="s">
        <v>636</v>
      </c>
      <c r="C104" s="1415">
        <f>C49</f>
        <v>0</v>
      </c>
      <c r="D104" s="1415">
        <f t="shared" si="23"/>
        <v>0</v>
      </c>
      <c r="E104" s="1415">
        <f t="shared" si="23"/>
        <v>0</v>
      </c>
      <c r="F104" s="1415">
        <f t="shared" si="23"/>
        <v>0</v>
      </c>
    </row>
    <row r="105" spans="2:6" ht="15" thickBot="1">
      <c r="B105" s="1414" t="s">
        <v>613</v>
      </c>
      <c r="C105" s="1429">
        <f>C106+C107</f>
        <v>0</v>
      </c>
      <c r="D105" s="1429">
        <f t="shared" ref="D105:F105" si="24">D106+D107</f>
        <v>0</v>
      </c>
      <c r="E105" s="1429">
        <f t="shared" si="24"/>
        <v>0</v>
      </c>
      <c r="F105" s="1429">
        <f t="shared" si="24"/>
        <v>0</v>
      </c>
    </row>
    <row r="106" spans="2:6" ht="15" thickBot="1">
      <c r="B106" s="1416" t="s">
        <v>608</v>
      </c>
      <c r="C106" s="1415">
        <f>C51</f>
        <v>0</v>
      </c>
      <c r="D106" s="1415">
        <f t="shared" ref="D106:F107" si="25">D51</f>
        <v>0</v>
      </c>
      <c r="E106" s="1415">
        <f t="shared" si="25"/>
        <v>0</v>
      </c>
      <c r="F106" s="1415">
        <f t="shared" si="25"/>
        <v>0</v>
      </c>
    </row>
    <row r="107" spans="2:6" ht="15" thickBot="1">
      <c r="B107" s="1416" t="s">
        <v>636</v>
      </c>
      <c r="C107" s="1415">
        <f>C52</f>
        <v>0</v>
      </c>
      <c r="D107" s="1415">
        <f t="shared" si="25"/>
        <v>0</v>
      </c>
      <c r="E107" s="1415">
        <f t="shared" si="25"/>
        <v>0</v>
      </c>
      <c r="F107" s="1415">
        <f t="shared" si="25"/>
        <v>0</v>
      </c>
    </row>
    <row r="108" spans="2:6" ht="15" thickBot="1">
      <c r="B108" s="1414" t="s">
        <v>614</v>
      </c>
      <c r="C108" s="1429">
        <f>C109+C110</f>
        <v>0</v>
      </c>
      <c r="D108" s="1429">
        <f>D109+D110</f>
        <v>0</v>
      </c>
      <c r="E108" s="1429">
        <f t="shared" ref="E108:F108" si="26">E109+E110</f>
        <v>0</v>
      </c>
      <c r="F108" s="1429">
        <f t="shared" si="26"/>
        <v>0</v>
      </c>
    </row>
    <row r="109" spans="2:6" ht="15" thickBot="1">
      <c r="B109" s="1416" t="s">
        <v>608</v>
      </c>
      <c r="C109" s="1415">
        <f>C54</f>
        <v>0</v>
      </c>
      <c r="D109" s="1415">
        <f t="shared" ref="D109:F110" si="27">D54</f>
        <v>0</v>
      </c>
      <c r="E109" s="1415">
        <f t="shared" si="27"/>
        <v>0</v>
      </c>
      <c r="F109" s="1415">
        <f t="shared" si="27"/>
        <v>0</v>
      </c>
    </row>
    <row r="110" spans="2:6" ht="15" thickBot="1">
      <c r="B110" s="1416" t="s">
        <v>636</v>
      </c>
      <c r="C110" s="1415">
        <f>C55</f>
        <v>0</v>
      </c>
      <c r="D110" s="1415">
        <f t="shared" si="27"/>
        <v>0</v>
      </c>
      <c r="E110" s="1415">
        <f t="shared" si="27"/>
        <v>0</v>
      </c>
      <c r="F110" s="1415">
        <f t="shared" si="27"/>
        <v>0</v>
      </c>
    </row>
    <row r="111" spans="2:6" ht="15" thickBot="1">
      <c r="B111" s="1414" t="s">
        <v>615</v>
      </c>
      <c r="C111" s="1429">
        <f>C112+C113</f>
        <v>0</v>
      </c>
      <c r="D111" s="1429">
        <f t="shared" ref="D111:F111" si="28">D112+D113</f>
        <v>0</v>
      </c>
      <c r="E111" s="1429">
        <f t="shared" si="28"/>
        <v>0</v>
      </c>
      <c r="F111" s="1429">
        <f t="shared" si="28"/>
        <v>0</v>
      </c>
    </row>
    <row r="112" spans="2:6" ht="15" thickBot="1">
      <c r="B112" s="1416" t="s">
        <v>608</v>
      </c>
      <c r="C112" s="1415">
        <f>C57</f>
        <v>0</v>
      </c>
      <c r="D112" s="1415">
        <f t="shared" ref="D112:F113" si="29">D57</f>
        <v>0</v>
      </c>
      <c r="E112" s="1415">
        <f t="shared" si="29"/>
        <v>0</v>
      </c>
      <c r="F112" s="1415">
        <f t="shared" si="29"/>
        <v>0</v>
      </c>
    </row>
    <row r="113" spans="2:6" ht="15" thickBot="1">
      <c r="B113" s="1416" t="s">
        <v>636</v>
      </c>
      <c r="C113" s="1415">
        <f>C58</f>
        <v>0</v>
      </c>
      <c r="D113" s="1415">
        <f t="shared" si="29"/>
        <v>0</v>
      </c>
      <c r="E113" s="1415">
        <f t="shared" si="29"/>
        <v>0</v>
      </c>
      <c r="F113" s="1415">
        <f t="shared" si="29"/>
        <v>0</v>
      </c>
    </row>
    <row r="114" spans="2:6" ht="15" thickBot="1">
      <c r="B114" s="1414" t="s">
        <v>637</v>
      </c>
      <c r="C114" s="1429">
        <f>C115+C116+C117+C118</f>
        <v>0</v>
      </c>
      <c r="D114" s="1429">
        <f t="shared" ref="D114:F114" si="30">D115+D116+D117+D118</f>
        <v>0</v>
      </c>
      <c r="E114" s="1429">
        <f t="shared" si="30"/>
        <v>0</v>
      </c>
      <c r="F114" s="1429">
        <f t="shared" si="30"/>
        <v>0</v>
      </c>
    </row>
    <row r="115" spans="2:6" ht="15" thickBot="1">
      <c r="B115" s="1416" t="s">
        <v>608</v>
      </c>
      <c r="C115" s="1415">
        <f>C80</f>
        <v>0</v>
      </c>
      <c r="D115" s="1415">
        <f t="shared" ref="D115:F115" si="31">D80</f>
        <v>0</v>
      </c>
      <c r="E115" s="1415">
        <f t="shared" si="31"/>
        <v>0</v>
      </c>
      <c r="F115" s="1415">
        <f t="shared" si="31"/>
        <v>0</v>
      </c>
    </row>
    <row r="116" spans="2:6" ht="15" thickBot="1">
      <c r="B116" s="1416" t="s">
        <v>630</v>
      </c>
      <c r="C116" s="1415">
        <f t="shared" ref="C116:F118" si="32">C81</f>
        <v>0</v>
      </c>
      <c r="D116" s="1415">
        <f t="shared" si="32"/>
        <v>0</v>
      </c>
      <c r="E116" s="1415">
        <f t="shared" si="32"/>
        <v>0</v>
      </c>
      <c r="F116" s="1415">
        <f t="shared" si="32"/>
        <v>0</v>
      </c>
    </row>
    <row r="117" spans="2:6" ht="15" thickBot="1">
      <c r="B117" s="1416" t="s">
        <v>631</v>
      </c>
      <c r="C117" s="1415">
        <f t="shared" si="32"/>
        <v>0</v>
      </c>
      <c r="D117" s="1415">
        <f t="shared" si="32"/>
        <v>0</v>
      </c>
      <c r="E117" s="1415">
        <f t="shared" si="32"/>
        <v>0</v>
      </c>
      <c r="F117" s="1415">
        <f t="shared" si="32"/>
        <v>0</v>
      </c>
    </row>
    <row r="118" spans="2:6" ht="15" thickBot="1">
      <c r="B118" s="1416" t="s">
        <v>632</v>
      </c>
      <c r="C118" s="1415">
        <f t="shared" si="32"/>
        <v>0</v>
      </c>
      <c r="D118" s="1415">
        <f t="shared" si="32"/>
        <v>0</v>
      </c>
      <c r="E118" s="1415">
        <f t="shared" si="32"/>
        <v>0</v>
      </c>
      <c r="F118" s="1415">
        <f t="shared" si="32"/>
        <v>0</v>
      </c>
    </row>
    <row r="119" spans="2:6" ht="15" thickBot="1">
      <c r="B119" s="1414" t="s">
        <v>638</v>
      </c>
      <c r="C119" s="1429">
        <f>C120+C121+C122+C123</f>
        <v>0</v>
      </c>
      <c r="D119" s="1429">
        <f t="shared" ref="D119:F119" si="33">D120+D121+D122+D123</f>
        <v>1000</v>
      </c>
      <c r="E119" s="1429">
        <f t="shared" si="33"/>
        <v>1000</v>
      </c>
      <c r="F119" s="1429">
        <f t="shared" si="33"/>
        <v>1000</v>
      </c>
    </row>
    <row r="120" spans="2:6" ht="15" thickBot="1">
      <c r="B120" s="1416" t="s">
        <v>608</v>
      </c>
      <c r="C120" s="1415">
        <f>C85</f>
        <v>0</v>
      </c>
      <c r="D120" s="1415">
        <f t="shared" ref="D120:F120" si="34">D85</f>
        <v>1000</v>
      </c>
      <c r="E120" s="1415">
        <f t="shared" si="34"/>
        <v>1000</v>
      </c>
      <c r="F120" s="1415">
        <f t="shared" si="34"/>
        <v>1000</v>
      </c>
    </row>
    <row r="121" spans="2:6" ht="15" thickBot="1">
      <c r="B121" s="1416" t="s">
        <v>630</v>
      </c>
      <c r="C121" s="1415">
        <f t="shared" ref="C121:F123" si="35">C86</f>
        <v>0</v>
      </c>
      <c r="D121" s="1415">
        <f t="shared" si="35"/>
        <v>0</v>
      </c>
      <c r="E121" s="1415">
        <f t="shared" si="35"/>
        <v>0</v>
      </c>
      <c r="F121" s="1415">
        <f t="shared" si="35"/>
        <v>0</v>
      </c>
    </row>
    <row r="122" spans="2:6" ht="15" thickBot="1">
      <c r="B122" s="1416" t="s">
        <v>631</v>
      </c>
      <c r="C122" s="1415">
        <f t="shared" si="35"/>
        <v>0</v>
      </c>
      <c r="D122" s="1415">
        <f t="shared" si="35"/>
        <v>0</v>
      </c>
      <c r="E122" s="1415">
        <f t="shared" si="35"/>
        <v>0</v>
      </c>
      <c r="F122" s="1415">
        <f t="shared" si="35"/>
        <v>0</v>
      </c>
    </row>
    <row r="123" spans="2:6" ht="15" thickBot="1">
      <c r="B123" s="1416" t="s">
        <v>632</v>
      </c>
      <c r="C123" s="1415">
        <f t="shared" si="35"/>
        <v>0</v>
      </c>
      <c r="D123" s="1415">
        <f t="shared" si="35"/>
        <v>0</v>
      </c>
      <c r="E123" s="1415">
        <f t="shared" si="35"/>
        <v>0</v>
      </c>
      <c r="F123" s="1415">
        <f t="shared" si="35"/>
        <v>0</v>
      </c>
    </row>
    <row r="124" spans="2:6" ht="15" thickBot="1">
      <c r="B124" s="1421" t="s">
        <v>617</v>
      </c>
      <c r="C124" s="1422">
        <f>IF(C92-C91=0,0,"Error")</f>
        <v>0</v>
      </c>
      <c r="D124" s="1422">
        <f>IF(D92-D91=0,0,"Error")</f>
        <v>0</v>
      </c>
      <c r="E124" s="1422">
        <f>IF(E92-E91=0,0,"Error")</f>
        <v>0</v>
      </c>
      <c r="F124" s="1422">
        <f>IF(F92-F91=0,0,"Error")</f>
        <v>0</v>
      </c>
    </row>
    <row r="125" spans="2:6">
      <c r="B125" s="1430"/>
      <c r="C125" s="1431"/>
      <c r="D125" s="1431"/>
      <c r="E125" s="1431"/>
      <c r="F125" s="1431"/>
    </row>
  </sheetData>
  <mergeCells count="29">
    <mergeCell ref="C67:F67"/>
    <mergeCell ref="B68:B69"/>
    <mergeCell ref="B76:F76"/>
    <mergeCell ref="B77:B78"/>
    <mergeCell ref="B36:B37"/>
    <mergeCell ref="B61:F61"/>
    <mergeCell ref="B62:F62"/>
    <mergeCell ref="C63:F63"/>
    <mergeCell ref="E64:F64"/>
    <mergeCell ref="C65:F65"/>
    <mergeCell ref="C66:F66"/>
    <mergeCell ref="B35:F35"/>
    <mergeCell ref="B9:F11"/>
    <mergeCell ref="C12:F12"/>
    <mergeCell ref="B13:B14"/>
    <mergeCell ref="C18:F18"/>
    <mergeCell ref="B19:F19"/>
    <mergeCell ref="B22:F22"/>
    <mergeCell ref="B23:F23"/>
    <mergeCell ref="C24:F24"/>
    <mergeCell ref="C25:F25"/>
    <mergeCell ref="C26:F26"/>
    <mergeCell ref="B27:B28"/>
    <mergeCell ref="B8:F8"/>
    <mergeCell ref="A2:G2"/>
    <mergeCell ref="B3:F3"/>
    <mergeCell ref="C5:F5"/>
    <mergeCell ref="C6:F6"/>
    <mergeCell ref="C7:F7"/>
  </mergeCells>
  <pageMargins left="0.7" right="0.7" top="0.75" bottom="0.75" header="0.3" footer="0.3"/>
  <pageSetup scale="5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236"/>
  <sheetViews>
    <sheetView view="pageBreakPreview" topLeftCell="B201" zoomScale="73" zoomScaleNormal="100" zoomScaleSheetLayoutView="73" workbookViewId="0">
      <selection activeCell="J246" sqref="J246"/>
    </sheetView>
  </sheetViews>
  <sheetFormatPr defaultColWidth="9.125" defaultRowHeight="14.25"/>
  <cols>
    <col min="1" max="1" width="13.25" style="24" hidden="1"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23"/>
      <c r="B1" s="23"/>
      <c r="C1" s="1856" t="s">
        <v>0</v>
      </c>
      <c r="D1" s="1857"/>
      <c r="E1" s="1857"/>
      <c r="F1" s="1857"/>
      <c r="G1" s="1857"/>
      <c r="H1" s="23"/>
      <c r="I1" s="23"/>
      <c r="J1" s="23"/>
      <c r="K1" s="23"/>
    </row>
    <row r="2" spans="1:11" ht="24.95" customHeight="1">
      <c r="A2" s="23"/>
      <c r="B2" s="23"/>
      <c r="C2" s="1858" t="s">
        <v>1</v>
      </c>
      <c r="D2" s="1859"/>
      <c r="E2" s="1859"/>
      <c r="F2" s="1859"/>
      <c r="G2" s="1859"/>
      <c r="H2" s="23"/>
      <c r="I2" s="23"/>
      <c r="J2" s="23"/>
      <c r="K2" s="23"/>
    </row>
    <row r="3" spans="1:11" ht="14.1" customHeight="1">
      <c r="A3" s="23"/>
      <c r="B3" s="23"/>
      <c r="C3" s="25" t="s">
        <v>2</v>
      </c>
      <c r="D3" s="1860" t="s">
        <v>3367</v>
      </c>
      <c r="E3" s="1861"/>
      <c r="F3" s="1861"/>
      <c r="G3" s="1861"/>
      <c r="H3" s="23"/>
      <c r="I3" s="23"/>
      <c r="J3" s="23"/>
      <c r="K3" s="23"/>
    </row>
    <row r="4" spans="1:11" ht="14.1" customHeight="1">
      <c r="A4" s="23"/>
      <c r="B4" s="23"/>
      <c r="C4" s="25" t="s">
        <v>4</v>
      </c>
      <c r="D4" s="1860" t="s">
        <v>3368</v>
      </c>
      <c r="E4" s="1861"/>
      <c r="F4" s="1861"/>
      <c r="G4" s="1861"/>
      <c r="H4" s="23"/>
      <c r="I4" s="23"/>
      <c r="J4" s="23"/>
      <c r="K4" s="23"/>
    </row>
    <row r="5" spans="1:11" ht="14.1" customHeight="1">
      <c r="A5" s="23"/>
      <c r="B5" s="23"/>
      <c r="C5" s="25" t="s">
        <v>6</v>
      </c>
      <c r="D5" s="1860" t="s">
        <v>532</v>
      </c>
      <c r="E5" s="1861"/>
      <c r="F5" s="1861"/>
      <c r="G5" s="1861"/>
      <c r="H5" s="23"/>
      <c r="I5" s="23"/>
      <c r="J5" s="23"/>
      <c r="K5" s="23"/>
    </row>
    <row r="6" spans="1:11" ht="14.1" customHeight="1">
      <c r="A6" s="23"/>
      <c r="B6" s="23"/>
      <c r="C6" s="25" t="s">
        <v>8</v>
      </c>
      <c r="D6" s="1860" t="s">
        <v>533</v>
      </c>
      <c r="E6" s="1861"/>
      <c r="F6" s="1861"/>
      <c r="G6" s="1861"/>
      <c r="H6" s="23"/>
      <c r="I6" s="23"/>
      <c r="J6" s="23"/>
      <c r="K6" s="23"/>
    </row>
    <row r="7" spans="1:11" ht="14.1" customHeight="1">
      <c r="A7" s="23"/>
      <c r="B7" s="23"/>
      <c r="C7" s="25" t="s">
        <v>10</v>
      </c>
      <c r="D7" s="1862" t="s">
        <v>11</v>
      </c>
      <c r="E7" s="1863"/>
      <c r="F7" s="1863"/>
      <c r="G7" s="1863"/>
      <c r="H7" s="23"/>
      <c r="I7" s="23"/>
      <c r="J7" s="23"/>
      <c r="K7" s="23"/>
    </row>
    <row r="8" spans="1:11" ht="14.1" customHeight="1">
      <c r="A8" s="23"/>
      <c r="B8" s="23"/>
      <c r="C8" s="1864" t="s">
        <v>12</v>
      </c>
      <c r="D8" s="1865"/>
      <c r="E8" s="1865"/>
      <c r="F8" s="1865"/>
      <c r="G8" s="1865"/>
      <c r="H8" s="23"/>
      <c r="I8" s="23"/>
      <c r="J8" s="23"/>
      <c r="K8" s="23"/>
    </row>
    <row r="9" spans="1:11" ht="41.1" customHeight="1">
      <c r="A9" s="23"/>
      <c r="B9" s="23"/>
      <c r="C9" s="1866" t="s">
        <v>3369</v>
      </c>
      <c r="D9" s="1867"/>
      <c r="E9" s="1867"/>
      <c r="F9" s="1867"/>
      <c r="G9" s="1867"/>
      <c r="H9" s="23"/>
      <c r="I9" s="23"/>
      <c r="J9" s="23"/>
      <c r="K9" s="23"/>
    </row>
    <row r="10" spans="1:11" ht="35.25" customHeight="1">
      <c r="A10" s="23"/>
      <c r="B10" s="23"/>
      <c r="C10" s="26" t="s">
        <v>14</v>
      </c>
      <c r="D10" s="1854" t="s">
        <v>3370</v>
      </c>
      <c r="E10" s="1855"/>
      <c r="F10" s="1855"/>
      <c r="G10" s="1855"/>
      <c r="H10" s="23"/>
      <c r="I10" s="23"/>
      <c r="J10" s="23"/>
      <c r="K10" s="23"/>
    </row>
    <row r="11" spans="1:11">
      <c r="A11" s="23"/>
      <c r="B11" s="23"/>
      <c r="C11" s="27" t="s">
        <v>209</v>
      </c>
      <c r="D11" s="28">
        <v>2023</v>
      </c>
      <c r="E11" s="28">
        <v>2024</v>
      </c>
      <c r="F11" s="28">
        <v>2025</v>
      </c>
      <c r="G11" s="28">
        <v>2026</v>
      </c>
      <c r="H11" s="23"/>
      <c r="I11" s="23"/>
      <c r="J11" s="23"/>
      <c r="K11" s="23"/>
    </row>
    <row r="12" spans="1:11" ht="14.1" customHeight="1">
      <c r="A12" s="23"/>
      <c r="B12" s="23"/>
      <c r="C12" s="29"/>
      <c r="D12" s="30" t="s">
        <v>22</v>
      </c>
      <c r="E12" s="30" t="s">
        <v>23</v>
      </c>
      <c r="F12" s="30" t="s">
        <v>23</v>
      </c>
      <c r="G12" s="30" t="s">
        <v>23</v>
      </c>
      <c r="H12" s="23"/>
      <c r="I12" s="23"/>
      <c r="J12" s="23"/>
      <c r="K12" s="23"/>
    </row>
    <row r="13" spans="1:11" ht="41.1" customHeight="1">
      <c r="A13" s="23"/>
      <c r="B13" s="23"/>
      <c r="C13" s="27" t="s">
        <v>3371</v>
      </c>
      <c r="D13" s="31" t="s">
        <v>2230</v>
      </c>
      <c r="E13" s="31" t="s">
        <v>363</v>
      </c>
      <c r="F13" s="31" t="s">
        <v>2370</v>
      </c>
      <c r="G13" s="31" t="s">
        <v>225</v>
      </c>
      <c r="H13" s="23"/>
      <c r="I13" s="23"/>
      <c r="J13" s="23"/>
      <c r="K13" s="23"/>
    </row>
    <row r="14" spans="1:11" ht="51.95" customHeight="1">
      <c r="A14" s="23"/>
      <c r="B14" s="23"/>
      <c r="C14" s="27" t="s">
        <v>3372</v>
      </c>
      <c r="D14" s="31" t="s">
        <v>2230</v>
      </c>
      <c r="E14" s="31" t="s">
        <v>363</v>
      </c>
      <c r="F14" s="31" t="s">
        <v>2370</v>
      </c>
      <c r="G14" s="31" t="s">
        <v>225</v>
      </c>
      <c r="H14" s="23"/>
      <c r="I14" s="23"/>
      <c r="J14" s="23"/>
      <c r="K14" s="23"/>
    </row>
    <row r="15" spans="1:11" ht="24" customHeight="1">
      <c r="A15" s="23"/>
      <c r="B15" s="23"/>
      <c r="C15" s="26" t="s">
        <v>16</v>
      </c>
      <c r="D15" s="1854" t="s">
        <v>3373</v>
      </c>
      <c r="E15" s="1855"/>
      <c r="F15" s="1855"/>
      <c r="G15" s="1855"/>
      <c r="H15" s="23"/>
      <c r="I15" s="23"/>
      <c r="J15" s="23"/>
      <c r="K15" s="23"/>
    </row>
    <row r="16" spans="1:11">
      <c r="A16" s="23"/>
      <c r="B16" s="23"/>
      <c r="C16" s="27" t="s">
        <v>223</v>
      </c>
      <c r="D16" s="28">
        <v>2023</v>
      </c>
      <c r="E16" s="28">
        <v>2024</v>
      </c>
      <c r="F16" s="28">
        <v>2025</v>
      </c>
      <c r="G16" s="28">
        <v>2026</v>
      </c>
      <c r="H16" s="23"/>
      <c r="I16" s="23"/>
      <c r="J16" s="23"/>
      <c r="K16" s="23"/>
    </row>
    <row r="17" spans="1:11" ht="14.1" customHeight="1">
      <c r="A17" s="23"/>
      <c r="B17" s="23"/>
      <c r="C17" s="29"/>
      <c r="D17" s="30" t="s">
        <v>22</v>
      </c>
      <c r="E17" s="30" t="s">
        <v>23</v>
      </c>
      <c r="F17" s="30" t="s">
        <v>23</v>
      </c>
      <c r="G17" s="30" t="s">
        <v>23</v>
      </c>
      <c r="H17" s="23"/>
      <c r="I17" s="23"/>
      <c r="J17" s="23"/>
      <c r="K17" s="23"/>
    </row>
    <row r="18" spans="1:11" ht="14.1" customHeight="1">
      <c r="A18" s="23"/>
      <c r="B18" s="23"/>
      <c r="C18" s="27" t="s">
        <v>3374</v>
      </c>
      <c r="D18" s="31" t="s">
        <v>2230</v>
      </c>
      <c r="E18" s="31" t="s">
        <v>363</v>
      </c>
      <c r="F18" s="31" t="s">
        <v>2370</v>
      </c>
      <c r="G18" s="31" t="s">
        <v>225</v>
      </c>
      <c r="H18" s="23"/>
      <c r="I18" s="23"/>
      <c r="J18" s="23"/>
      <c r="K18" s="23"/>
    </row>
    <row r="19" spans="1:11" ht="20.100000000000001" customHeight="1">
      <c r="A19" s="23"/>
      <c r="B19" s="23"/>
      <c r="C19" s="27" t="s">
        <v>3375</v>
      </c>
      <c r="D19" s="31" t="s">
        <v>2752</v>
      </c>
      <c r="E19" s="31" t="s">
        <v>252</v>
      </c>
      <c r="F19" s="31" t="s">
        <v>252</v>
      </c>
      <c r="G19" s="31" t="s">
        <v>2752</v>
      </c>
      <c r="H19" s="23"/>
      <c r="I19" s="23"/>
      <c r="J19" s="23"/>
      <c r="K19" s="23"/>
    </row>
    <row r="20" spans="1:11" ht="20.100000000000001" customHeight="1">
      <c r="A20" s="23"/>
      <c r="B20" s="23"/>
      <c r="C20" s="27" t="s">
        <v>3376</v>
      </c>
      <c r="D20" s="31" t="s">
        <v>2752</v>
      </c>
      <c r="E20" s="31" t="s">
        <v>363</v>
      </c>
      <c r="F20" s="31" t="s">
        <v>2370</v>
      </c>
      <c r="G20" s="31" t="s">
        <v>225</v>
      </c>
      <c r="H20" s="23"/>
      <c r="I20" s="23"/>
      <c r="J20" s="23"/>
      <c r="K20" s="23"/>
    </row>
    <row r="21" spans="1:11" ht="14.1" customHeight="1">
      <c r="A21" s="23"/>
      <c r="B21" s="23"/>
      <c r="C21" s="1852" t="s">
        <v>27</v>
      </c>
      <c r="D21" s="1853"/>
      <c r="E21" s="1853"/>
      <c r="F21" s="1853"/>
      <c r="G21" s="1853"/>
      <c r="H21" s="23"/>
      <c r="I21" s="23"/>
      <c r="J21" s="23"/>
      <c r="K21" s="23"/>
    </row>
    <row r="22" spans="1:11" ht="14.1" customHeight="1">
      <c r="A22" s="23"/>
      <c r="B22" s="23"/>
      <c r="C22" s="32" t="s">
        <v>3377</v>
      </c>
      <c r="D22" s="1852" t="s">
        <v>3378</v>
      </c>
      <c r="E22" s="1853"/>
      <c r="F22" s="1853"/>
      <c r="G22" s="1853"/>
      <c r="H22" s="23"/>
      <c r="I22" s="23"/>
      <c r="J22" s="23"/>
      <c r="K22" s="23"/>
    </row>
    <row r="23" spans="1:11">
      <c r="A23" s="23"/>
      <c r="B23" s="23"/>
      <c r="C23" s="33" t="s">
        <v>19</v>
      </c>
      <c r="D23" s="1850" t="s">
        <v>3379</v>
      </c>
      <c r="E23" s="1851"/>
      <c r="F23" s="1851"/>
      <c r="G23" s="1851"/>
      <c r="H23" s="23"/>
      <c r="I23" s="23"/>
      <c r="J23" s="23"/>
      <c r="K23" s="23"/>
    </row>
    <row r="24" spans="1:11" ht="54.95" customHeight="1">
      <c r="A24" s="23"/>
      <c r="B24" s="23"/>
      <c r="C24" s="34" t="s">
        <v>20</v>
      </c>
      <c r="D24" s="1846" t="s">
        <v>3380</v>
      </c>
      <c r="E24" s="1847"/>
      <c r="F24" s="1847"/>
      <c r="G24" s="1847"/>
      <c r="H24" s="23"/>
      <c r="I24" s="23"/>
      <c r="J24" s="23"/>
      <c r="K24" s="23"/>
    </row>
    <row r="25" spans="1:11">
      <c r="A25" s="23"/>
      <c r="B25" s="23"/>
      <c r="C25" s="34" t="s">
        <v>21</v>
      </c>
      <c r="D25" s="1846" t="s">
        <v>3381</v>
      </c>
      <c r="E25" s="1847"/>
      <c r="F25" s="1847"/>
      <c r="G25" s="1847"/>
      <c r="H25" s="23"/>
      <c r="I25" s="23"/>
      <c r="J25" s="23"/>
      <c r="K25" s="23"/>
    </row>
    <row r="26" spans="1:11" ht="15" customHeight="1">
      <c r="A26" s="23"/>
      <c r="B26" s="23"/>
      <c r="C26" s="35"/>
      <c r="D26" s="36">
        <v>2023</v>
      </c>
      <c r="E26" s="36">
        <v>2024</v>
      </c>
      <c r="F26" s="36">
        <v>2025</v>
      </c>
      <c r="G26" s="36">
        <v>2026</v>
      </c>
      <c r="H26" s="23"/>
      <c r="I26" s="23"/>
      <c r="J26" s="23"/>
      <c r="K26" s="23"/>
    </row>
    <row r="27" spans="1:11" ht="15" customHeight="1">
      <c r="A27" s="23"/>
      <c r="B27" s="23"/>
      <c r="C27" s="37"/>
      <c r="D27" s="38" t="s">
        <v>22</v>
      </c>
      <c r="E27" s="38" t="s">
        <v>23</v>
      </c>
      <c r="F27" s="38" t="s">
        <v>23</v>
      </c>
      <c r="G27" s="38" t="s">
        <v>23</v>
      </c>
      <c r="H27" s="23"/>
      <c r="I27" s="23"/>
      <c r="J27" s="23"/>
      <c r="K27" s="23"/>
    </row>
    <row r="28" spans="1:11" ht="14.1" customHeight="1">
      <c r="A28" s="23"/>
      <c r="B28" s="23"/>
      <c r="C28" s="27" t="s">
        <v>33</v>
      </c>
      <c r="D28" s="31" t="s">
        <v>225</v>
      </c>
      <c r="E28" s="31" t="s">
        <v>225</v>
      </c>
      <c r="F28" s="31" t="s">
        <v>225</v>
      </c>
      <c r="G28" s="31" t="s">
        <v>225</v>
      </c>
      <c r="H28" s="23"/>
      <c r="I28" s="23"/>
      <c r="J28" s="23"/>
      <c r="K28" s="23"/>
    </row>
    <row r="29" spans="1:11" ht="14.1" customHeight="1">
      <c r="A29" s="23"/>
      <c r="B29" s="23"/>
      <c r="C29" s="27" t="s">
        <v>35</v>
      </c>
      <c r="D29" s="31" t="s">
        <v>3382</v>
      </c>
      <c r="E29" s="31" t="s">
        <v>3383</v>
      </c>
      <c r="F29" s="31" t="s">
        <v>3384</v>
      </c>
      <c r="G29" s="31" t="s">
        <v>3385</v>
      </c>
      <c r="H29" s="23"/>
      <c r="I29" s="23"/>
      <c r="J29" s="23"/>
      <c r="K29" s="23"/>
    </row>
    <row r="30" spans="1:11" ht="14.1" customHeight="1">
      <c r="A30" s="23"/>
      <c r="B30" s="23"/>
      <c r="C30" s="27" t="s">
        <v>40</v>
      </c>
      <c r="D30" s="31" t="s">
        <v>3386</v>
      </c>
      <c r="E30" s="31" t="s">
        <v>3387</v>
      </c>
      <c r="F30" s="31" t="s">
        <v>3388</v>
      </c>
      <c r="G30" s="31" t="s">
        <v>3389</v>
      </c>
      <c r="H30" s="23"/>
      <c r="I30" s="23"/>
      <c r="J30" s="23"/>
      <c r="K30" s="23"/>
    </row>
    <row r="31" spans="1:11" ht="14.1" customHeight="1">
      <c r="A31" s="23"/>
      <c r="B31" s="23"/>
      <c r="C31" s="27" t="s">
        <v>41</v>
      </c>
      <c r="D31" s="31" t="s">
        <v>18</v>
      </c>
      <c r="E31" s="31" t="s">
        <v>42</v>
      </c>
      <c r="F31" s="31" t="s">
        <v>42</v>
      </c>
      <c r="G31" s="31" t="s">
        <v>42</v>
      </c>
      <c r="H31" s="23"/>
      <c r="I31" s="23"/>
      <c r="J31" s="23"/>
      <c r="K31" s="23"/>
    </row>
    <row r="32" spans="1:11" ht="14.1" customHeight="1">
      <c r="A32" s="23"/>
      <c r="B32" s="23"/>
      <c r="C32" s="27" t="s">
        <v>43</v>
      </c>
      <c r="D32" s="31" t="s">
        <v>18</v>
      </c>
      <c r="E32" s="31" t="s">
        <v>3390</v>
      </c>
      <c r="F32" s="31" t="s">
        <v>452</v>
      </c>
      <c r="G32" s="31" t="s">
        <v>3391</v>
      </c>
      <c r="H32" s="23"/>
      <c r="I32" s="23"/>
      <c r="J32" s="23"/>
      <c r="K32" s="23"/>
    </row>
    <row r="33" spans="1:11" ht="14.1" customHeight="1">
      <c r="A33" s="23"/>
      <c r="B33" s="23"/>
      <c r="C33" s="27" t="s">
        <v>47</v>
      </c>
      <c r="D33" s="31" t="s">
        <v>18</v>
      </c>
      <c r="E33" s="31" t="s">
        <v>3390</v>
      </c>
      <c r="F33" s="31" t="s">
        <v>452</v>
      </c>
      <c r="G33" s="31" t="s">
        <v>3391</v>
      </c>
      <c r="H33" s="23"/>
      <c r="I33" s="23"/>
      <c r="J33" s="23"/>
      <c r="K33" s="23"/>
    </row>
    <row r="34" spans="1:11" ht="14.1" customHeight="1">
      <c r="A34" s="23"/>
      <c r="B34" s="23"/>
      <c r="C34" s="1848" t="s">
        <v>24</v>
      </c>
      <c r="D34" s="1849"/>
      <c r="E34" s="1849"/>
      <c r="F34" s="1849"/>
      <c r="G34" s="1849"/>
      <c r="H34" s="23"/>
      <c r="I34" s="23"/>
      <c r="J34" s="23"/>
      <c r="K34" s="23"/>
    </row>
    <row r="35" spans="1:11" ht="14.1" customHeight="1">
      <c r="A35" s="23"/>
      <c r="B35" s="23"/>
      <c r="C35" s="35"/>
      <c r="D35" s="36">
        <v>2023</v>
      </c>
      <c r="E35" s="36">
        <v>2024</v>
      </c>
      <c r="F35" s="36">
        <v>2025</v>
      </c>
      <c r="G35" s="36">
        <v>2026</v>
      </c>
      <c r="H35" s="23"/>
      <c r="I35" s="23"/>
      <c r="J35" s="23"/>
      <c r="K35" s="23"/>
    </row>
    <row r="36" spans="1:11" ht="14.1" customHeight="1">
      <c r="A36" s="23"/>
      <c r="B36" s="23"/>
      <c r="C36" s="37"/>
      <c r="D36" s="38" t="s">
        <v>22</v>
      </c>
      <c r="E36" s="38" t="s">
        <v>23</v>
      </c>
      <c r="F36" s="38" t="s">
        <v>23</v>
      </c>
      <c r="G36" s="38" t="s">
        <v>23</v>
      </c>
      <c r="H36" s="23"/>
      <c r="I36" s="23"/>
      <c r="J36" s="23"/>
      <c r="K36" s="23"/>
    </row>
    <row r="37" spans="1:11" ht="14.1" customHeight="1">
      <c r="A37" s="23"/>
      <c r="B37" s="23"/>
      <c r="C37" s="39" t="s">
        <v>48</v>
      </c>
      <c r="D37" s="40">
        <v>0</v>
      </c>
      <c r="E37" s="40">
        <v>19820000</v>
      </c>
      <c r="F37" s="40">
        <v>20320000</v>
      </c>
      <c r="G37" s="40">
        <v>20320000</v>
      </c>
      <c r="H37" s="23"/>
      <c r="I37" s="23"/>
      <c r="J37" s="23"/>
      <c r="K37" s="23"/>
    </row>
    <row r="38" spans="1:11" ht="14.1" customHeight="1">
      <c r="A38" s="23"/>
      <c r="B38" s="23"/>
      <c r="C38" s="39" t="s">
        <v>49</v>
      </c>
      <c r="D38" s="40">
        <v>0</v>
      </c>
      <c r="E38" s="40">
        <v>19820000</v>
      </c>
      <c r="F38" s="40">
        <v>20320000</v>
      </c>
      <c r="G38" s="40">
        <v>20320000</v>
      </c>
      <c r="H38" s="23"/>
      <c r="I38" s="23"/>
      <c r="J38" s="23"/>
      <c r="K38" s="23"/>
    </row>
    <row r="39" spans="1:11" ht="14.1" customHeight="1">
      <c r="A39" s="23"/>
      <c r="B39" s="23"/>
      <c r="C39" s="39" t="s">
        <v>50</v>
      </c>
      <c r="D39" s="40">
        <v>0</v>
      </c>
      <c r="E39" s="40">
        <v>0</v>
      </c>
      <c r="F39" s="40">
        <v>0</v>
      </c>
      <c r="G39" s="40">
        <v>0</v>
      </c>
      <c r="H39" s="23"/>
      <c r="I39" s="23"/>
      <c r="J39" s="23"/>
      <c r="K39" s="23"/>
    </row>
    <row r="40" spans="1:11" ht="14.1" customHeight="1">
      <c r="A40" s="23"/>
      <c r="B40" s="23"/>
      <c r="C40" s="39" t="s">
        <v>51</v>
      </c>
      <c r="D40" s="40">
        <v>0</v>
      </c>
      <c r="E40" s="40">
        <v>3310000</v>
      </c>
      <c r="F40" s="40">
        <v>3544000</v>
      </c>
      <c r="G40" s="40">
        <v>3544000</v>
      </c>
      <c r="H40" s="23"/>
      <c r="I40" s="23"/>
      <c r="J40" s="23"/>
      <c r="K40" s="23"/>
    </row>
    <row r="41" spans="1:11" ht="14.1" customHeight="1">
      <c r="A41" s="23"/>
      <c r="B41" s="23"/>
      <c r="C41" s="39" t="s">
        <v>49</v>
      </c>
      <c r="D41" s="40">
        <v>0</v>
      </c>
      <c r="E41" s="40">
        <v>3310000</v>
      </c>
      <c r="F41" s="40">
        <v>3544000</v>
      </c>
      <c r="G41" s="40">
        <v>3544000</v>
      </c>
      <c r="H41" s="23"/>
      <c r="I41" s="23"/>
      <c r="J41" s="23"/>
      <c r="K41" s="23"/>
    </row>
    <row r="42" spans="1:11" ht="14.1" customHeight="1">
      <c r="A42" s="23"/>
      <c r="B42" s="23"/>
      <c r="C42" s="39" t="s">
        <v>50</v>
      </c>
      <c r="D42" s="40">
        <v>0</v>
      </c>
      <c r="E42" s="40">
        <v>0</v>
      </c>
      <c r="F42" s="40">
        <v>0</v>
      </c>
      <c r="G42" s="40">
        <v>0</v>
      </c>
      <c r="H42" s="23"/>
      <c r="I42" s="23"/>
      <c r="J42" s="23"/>
      <c r="K42" s="23"/>
    </row>
    <row r="43" spans="1:11" ht="14.1" customHeight="1">
      <c r="A43" s="23"/>
      <c r="B43" s="23"/>
      <c r="C43" s="39" t="s">
        <v>52</v>
      </c>
      <c r="D43" s="40">
        <v>0</v>
      </c>
      <c r="E43" s="40">
        <v>3395000</v>
      </c>
      <c r="F43" s="40">
        <v>3395000</v>
      </c>
      <c r="G43" s="40">
        <v>4395000</v>
      </c>
      <c r="H43" s="23"/>
      <c r="I43" s="23"/>
      <c r="J43" s="23"/>
      <c r="K43" s="23"/>
    </row>
    <row r="44" spans="1:11" ht="14.1" customHeight="1">
      <c r="A44" s="23"/>
      <c r="B44" s="23"/>
      <c r="C44" s="39" t="s">
        <v>49</v>
      </c>
      <c r="D44" s="40">
        <v>0</v>
      </c>
      <c r="E44" s="40">
        <v>3395000</v>
      </c>
      <c r="F44" s="40">
        <v>3395000</v>
      </c>
      <c r="G44" s="40">
        <v>4395000</v>
      </c>
      <c r="H44" s="23"/>
      <c r="I44" s="23"/>
      <c r="J44" s="23"/>
      <c r="K44" s="23"/>
    </row>
    <row r="45" spans="1:11" ht="14.1" customHeight="1">
      <c r="A45" s="23"/>
      <c r="B45" s="23"/>
      <c r="C45" s="39" t="s">
        <v>50</v>
      </c>
      <c r="D45" s="40">
        <v>0</v>
      </c>
      <c r="E45" s="40">
        <v>0</v>
      </c>
      <c r="F45" s="40">
        <v>0</v>
      </c>
      <c r="G45" s="40">
        <v>0</v>
      </c>
      <c r="H45" s="23"/>
      <c r="I45" s="23"/>
      <c r="J45" s="23"/>
      <c r="K45" s="23"/>
    </row>
    <row r="46" spans="1:11" ht="14.1" customHeight="1">
      <c r="A46" s="23"/>
      <c r="B46" s="23"/>
      <c r="C46" s="39" t="s">
        <v>53</v>
      </c>
      <c r="D46" s="40">
        <v>0</v>
      </c>
      <c r="E46" s="40">
        <v>0</v>
      </c>
      <c r="F46" s="40">
        <v>0</v>
      </c>
      <c r="G46" s="40">
        <v>0</v>
      </c>
      <c r="H46" s="23"/>
      <c r="I46" s="23"/>
      <c r="J46" s="23"/>
      <c r="K46" s="23"/>
    </row>
    <row r="47" spans="1:11" ht="14.1" customHeight="1">
      <c r="A47" s="23"/>
      <c r="B47" s="23"/>
      <c r="C47" s="39" t="s">
        <v>49</v>
      </c>
      <c r="D47" s="40">
        <v>0</v>
      </c>
      <c r="E47" s="40">
        <v>0</v>
      </c>
      <c r="F47" s="40">
        <v>0</v>
      </c>
      <c r="G47" s="40">
        <v>0</v>
      </c>
      <c r="H47" s="23"/>
      <c r="I47" s="23"/>
      <c r="J47" s="23"/>
      <c r="K47" s="23"/>
    </row>
    <row r="48" spans="1:11" ht="14.1" customHeight="1">
      <c r="A48" s="23"/>
      <c r="B48" s="23"/>
      <c r="C48" s="39" t="s">
        <v>50</v>
      </c>
      <c r="D48" s="40">
        <v>0</v>
      </c>
      <c r="E48" s="40">
        <v>0</v>
      </c>
      <c r="F48" s="40">
        <v>0</v>
      </c>
      <c r="G48" s="40">
        <v>0</v>
      </c>
      <c r="H48" s="23"/>
      <c r="I48" s="23"/>
      <c r="J48" s="23"/>
      <c r="K48" s="23"/>
    </row>
    <row r="49" spans="1:11" ht="14.1" customHeight="1">
      <c r="A49" s="23"/>
      <c r="B49" s="23"/>
      <c r="C49" s="39" t="s">
        <v>54</v>
      </c>
      <c r="D49" s="40">
        <v>0</v>
      </c>
      <c r="E49" s="40">
        <v>100000000</v>
      </c>
      <c r="F49" s="40">
        <v>100000000</v>
      </c>
      <c r="G49" s="40">
        <v>100000000</v>
      </c>
      <c r="H49" s="23"/>
      <c r="I49" s="23"/>
      <c r="J49" s="23"/>
      <c r="K49" s="23"/>
    </row>
    <row r="50" spans="1:11" ht="14.1" customHeight="1">
      <c r="A50" s="23"/>
      <c r="B50" s="23"/>
      <c r="C50" s="39" t="s">
        <v>49</v>
      </c>
      <c r="D50" s="40">
        <v>0</v>
      </c>
      <c r="E50" s="40">
        <v>100000000</v>
      </c>
      <c r="F50" s="40">
        <v>100000000</v>
      </c>
      <c r="G50" s="40">
        <v>100000000</v>
      </c>
      <c r="H50" s="23"/>
      <c r="I50" s="23"/>
      <c r="J50" s="23"/>
      <c r="K50" s="23"/>
    </row>
    <row r="51" spans="1:11" ht="14.1" customHeight="1">
      <c r="A51" s="23"/>
      <c r="B51" s="23"/>
      <c r="C51" s="39" t="s">
        <v>50</v>
      </c>
      <c r="D51" s="40">
        <v>0</v>
      </c>
      <c r="E51" s="40">
        <v>0</v>
      </c>
      <c r="F51" s="40">
        <v>0</v>
      </c>
      <c r="G51" s="40">
        <v>0</v>
      </c>
      <c r="H51" s="23"/>
      <c r="I51" s="23"/>
      <c r="J51" s="23"/>
      <c r="K51" s="23"/>
    </row>
    <row r="52" spans="1:11" ht="14.1" customHeight="1">
      <c r="A52" s="23"/>
      <c r="B52" s="23"/>
      <c r="C52" s="39" t="s">
        <v>55</v>
      </c>
      <c r="D52" s="40">
        <v>0</v>
      </c>
      <c r="E52" s="40">
        <v>0</v>
      </c>
      <c r="F52" s="40">
        <v>0</v>
      </c>
      <c r="G52" s="40">
        <v>0</v>
      </c>
      <c r="H52" s="23"/>
      <c r="I52" s="23"/>
      <c r="J52" s="23"/>
      <c r="K52" s="23"/>
    </row>
    <row r="53" spans="1:11" ht="14.1" customHeight="1">
      <c r="A53" s="23"/>
      <c r="B53" s="23"/>
      <c r="C53" s="39" t="s">
        <v>49</v>
      </c>
      <c r="D53" s="40">
        <v>0</v>
      </c>
      <c r="E53" s="40">
        <v>0</v>
      </c>
      <c r="F53" s="40">
        <v>0</v>
      </c>
      <c r="G53" s="40">
        <v>0</v>
      </c>
      <c r="H53" s="23"/>
      <c r="I53" s="23"/>
      <c r="J53" s="23"/>
      <c r="K53" s="23"/>
    </row>
    <row r="54" spans="1:11" ht="14.1" customHeight="1">
      <c r="A54" s="23"/>
      <c r="B54" s="23"/>
      <c r="C54" s="39" t="s">
        <v>50</v>
      </c>
      <c r="D54" s="40">
        <v>0</v>
      </c>
      <c r="E54" s="40">
        <v>0</v>
      </c>
      <c r="F54" s="40">
        <v>0</v>
      </c>
      <c r="G54" s="40">
        <v>0</v>
      </c>
      <c r="H54" s="23"/>
      <c r="I54" s="23"/>
      <c r="J54" s="23"/>
      <c r="K54" s="23"/>
    </row>
    <row r="55" spans="1:11" ht="14.1" customHeight="1">
      <c r="A55" s="23"/>
      <c r="B55" s="23"/>
      <c r="C55" s="39" t="s">
        <v>56</v>
      </c>
      <c r="D55" s="40">
        <v>0</v>
      </c>
      <c r="E55" s="40">
        <v>0</v>
      </c>
      <c r="F55" s="40">
        <v>0</v>
      </c>
      <c r="G55" s="40">
        <v>0</v>
      </c>
      <c r="H55" s="23"/>
      <c r="I55" s="23"/>
      <c r="J55" s="23"/>
      <c r="K55" s="23"/>
    </row>
    <row r="56" spans="1:11" ht="14.1" customHeight="1">
      <c r="A56" s="23"/>
      <c r="B56" s="23"/>
      <c r="C56" s="39" t="s">
        <v>49</v>
      </c>
      <c r="D56" s="40">
        <v>0</v>
      </c>
      <c r="E56" s="40">
        <v>0</v>
      </c>
      <c r="F56" s="40">
        <v>0</v>
      </c>
      <c r="G56" s="40">
        <v>0</v>
      </c>
      <c r="H56" s="23"/>
      <c r="I56" s="23"/>
      <c r="J56" s="23"/>
      <c r="K56" s="23"/>
    </row>
    <row r="57" spans="1:11" ht="14.1" customHeight="1">
      <c r="A57" s="23"/>
      <c r="B57" s="23"/>
      <c r="C57" s="39" t="s">
        <v>50</v>
      </c>
      <c r="D57" s="40">
        <v>0</v>
      </c>
      <c r="E57" s="40">
        <v>0</v>
      </c>
      <c r="F57" s="40">
        <v>0</v>
      </c>
      <c r="G57" s="40">
        <v>0</v>
      </c>
      <c r="H57" s="23"/>
      <c r="I57" s="23"/>
      <c r="J57" s="23"/>
      <c r="K57" s="23"/>
    </row>
    <row r="58" spans="1:11" ht="14.1" customHeight="1">
      <c r="A58" s="23"/>
      <c r="B58" s="23"/>
      <c r="C58" s="39" t="s">
        <v>57</v>
      </c>
      <c r="D58" s="40">
        <v>0</v>
      </c>
      <c r="E58" s="40">
        <v>0</v>
      </c>
      <c r="F58" s="40">
        <v>0</v>
      </c>
      <c r="G58" s="40">
        <v>0</v>
      </c>
      <c r="H58" s="23"/>
      <c r="I58" s="23"/>
      <c r="J58" s="23"/>
      <c r="K58" s="23"/>
    </row>
    <row r="59" spans="1:11" ht="14.1" customHeight="1">
      <c r="A59" s="23"/>
      <c r="B59" s="23"/>
      <c r="C59" s="39" t="s">
        <v>49</v>
      </c>
      <c r="D59" s="40">
        <v>0</v>
      </c>
      <c r="E59" s="40">
        <v>0</v>
      </c>
      <c r="F59" s="40">
        <v>0</v>
      </c>
      <c r="G59" s="40">
        <v>0</v>
      </c>
      <c r="H59" s="23"/>
      <c r="I59" s="23"/>
      <c r="J59" s="23"/>
      <c r="K59" s="23"/>
    </row>
    <row r="60" spans="1:11" ht="14.1" customHeight="1">
      <c r="A60" s="23"/>
      <c r="B60" s="23"/>
      <c r="C60" s="39" t="s">
        <v>58</v>
      </c>
      <c r="D60" s="40">
        <v>0</v>
      </c>
      <c r="E60" s="40">
        <v>0</v>
      </c>
      <c r="F60" s="40">
        <v>0</v>
      </c>
      <c r="G60" s="40">
        <v>0</v>
      </c>
      <c r="H60" s="23"/>
      <c r="I60" s="23"/>
      <c r="J60" s="23"/>
      <c r="K60" s="23"/>
    </row>
    <row r="61" spans="1:11" ht="14.1" customHeight="1">
      <c r="A61" s="23"/>
      <c r="B61" s="23"/>
      <c r="C61" s="39" t="s">
        <v>59</v>
      </c>
      <c r="D61" s="40">
        <v>0</v>
      </c>
      <c r="E61" s="40">
        <v>0</v>
      </c>
      <c r="F61" s="40">
        <v>0</v>
      </c>
      <c r="G61" s="40">
        <v>0</v>
      </c>
      <c r="H61" s="23"/>
      <c r="I61" s="23"/>
      <c r="J61" s="23"/>
      <c r="K61" s="23"/>
    </row>
    <row r="62" spans="1:11" ht="14.1" customHeight="1">
      <c r="A62" s="23"/>
      <c r="B62" s="23"/>
      <c r="C62" s="39" t="s">
        <v>60</v>
      </c>
      <c r="D62" s="40">
        <v>0</v>
      </c>
      <c r="E62" s="40">
        <v>0</v>
      </c>
      <c r="F62" s="40">
        <v>0</v>
      </c>
      <c r="G62" s="40">
        <v>0</v>
      </c>
      <c r="H62" s="23"/>
      <c r="I62" s="23"/>
      <c r="J62" s="23"/>
      <c r="K62" s="23"/>
    </row>
    <row r="63" spans="1:11" ht="14.1" customHeight="1">
      <c r="A63" s="23"/>
      <c r="B63" s="23"/>
      <c r="C63" s="39" t="s">
        <v>61</v>
      </c>
      <c r="D63" s="40">
        <v>0</v>
      </c>
      <c r="E63" s="40">
        <v>0</v>
      </c>
      <c r="F63" s="40">
        <v>0</v>
      </c>
      <c r="G63" s="40">
        <v>0</v>
      </c>
      <c r="H63" s="23"/>
      <c r="I63" s="23"/>
      <c r="J63" s="23"/>
      <c r="K63" s="23"/>
    </row>
    <row r="64" spans="1:11" ht="14.1" customHeight="1">
      <c r="A64" s="23"/>
      <c r="B64" s="23"/>
      <c r="C64" s="39" t="s">
        <v>62</v>
      </c>
      <c r="D64" s="40">
        <v>0</v>
      </c>
      <c r="E64" s="40">
        <v>0</v>
      </c>
      <c r="F64" s="40">
        <v>0</v>
      </c>
      <c r="G64" s="40">
        <v>0</v>
      </c>
      <c r="H64" s="23"/>
      <c r="I64" s="23"/>
      <c r="J64" s="23"/>
      <c r="K64" s="23"/>
    </row>
    <row r="65" spans="1:11" ht="14.1" customHeight="1">
      <c r="A65" s="23"/>
      <c r="B65" s="23"/>
      <c r="C65" s="39" t="s">
        <v>49</v>
      </c>
      <c r="D65" s="40">
        <v>0</v>
      </c>
      <c r="E65" s="40">
        <v>0</v>
      </c>
      <c r="F65" s="40">
        <v>0</v>
      </c>
      <c r="G65" s="40">
        <v>0</v>
      </c>
      <c r="H65" s="23"/>
      <c r="I65" s="23"/>
      <c r="J65" s="23"/>
      <c r="K65" s="23"/>
    </row>
    <row r="66" spans="1:11" ht="14.1" customHeight="1">
      <c r="A66" s="23"/>
      <c r="B66" s="23"/>
      <c r="C66" s="39" t="s">
        <v>58</v>
      </c>
      <c r="D66" s="40">
        <v>0</v>
      </c>
      <c r="E66" s="40">
        <v>0</v>
      </c>
      <c r="F66" s="40">
        <v>0</v>
      </c>
      <c r="G66" s="40">
        <v>0</v>
      </c>
      <c r="H66" s="23"/>
      <c r="I66" s="23"/>
      <c r="J66" s="23"/>
      <c r="K66" s="23"/>
    </row>
    <row r="67" spans="1:11" ht="14.1" customHeight="1">
      <c r="A67" s="23"/>
      <c r="B67" s="23"/>
      <c r="C67" s="39" t="s">
        <v>59</v>
      </c>
      <c r="D67" s="40">
        <v>0</v>
      </c>
      <c r="E67" s="40">
        <v>0</v>
      </c>
      <c r="F67" s="40">
        <v>0</v>
      </c>
      <c r="G67" s="40">
        <v>0</v>
      </c>
      <c r="H67" s="23"/>
      <c r="I67" s="23"/>
      <c r="J67" s="23"/>
      <c r="K67" s="23"/>
    </row>
    <row r="68" spans="1:11" ht="14.1" customHeight="1">
      <c r="A68" s="23"/>
      <c r="B68" s="23"/>
      <c r="C68" s="39" t="s">
        <v>60</v>
      </c>
      <c r="D68" s="40">
        <v>0</v>
      </c>
      <c r="E68" s="40">
        <v>0</v>
      </c>
      <c r="F68" s="40">
        <v>0</v>
      </c>
      <c r="G68" s="40">
        <v>0</v>
      </c>
      <c r="H68" s="23"/>
      <c r="I68" s="23"/>
      <c r="J68" s="23"/>
      <c r="K68" s="23"/>
    </row>
    <row r="69" spans="1:11" ht="14.1" customHeight="1">
      <c r="A69" s="23"/>
      <c r="B69" s="23"/>
      <c r="C69" s="39" t="s">
        <v>61</v>
      </c>
      <c r="D69" s="40">
        <v>0</v>
      </c>
      <c r="E69" s="40">
        <v>0</v>
      </c>
      <c r="F69" s="40">
        <v>0</v>
      </c>
      <c r="G69" s="40">
        <v>0</v>
      </c>
      <c r="H69" s="23"/>
      <c r="I69" s="23"/>
      <c r="J69" s="23"/>
      <c r="K69" s="23"/>
    </row>
    <row r="70" spans="1:11" ht="14.1" customHeight="1">
      <c r="A70" s="23"/>
      <c r="B70" s="23"/>
      <c r="C70" s="39" t="s">
        <v>63</v>
      </c>
      <c r="D70" s="40">
        <v>0</v>
      </c>
      <c r="E70" s="40">
        <v>0</v>
      </c>
      <c r="F70" s="40">
        <v>0</v>
      </c>
      <c r="G70" s="40">
        <v>0</v>
      </c>
      <c r="H70" s="23"/>
      <c r="I70" s="23"/>
      <c r="J70" s="23"/>
      <c r="K70" s="23"/>
    </row>
    <row r="71" spans="1:11" ht="14.1" customHeight="1">
      <c r="A71" s="23"/>
      <c r="B71" s="23"/>
      <c r="C71" s="39" t="s">
        <v>49</v>
      </c>
      <c r="D71" s="40">
        <v>0</v>
      </c>
      <c r="E71" s="40">
        <v>0</v>
      </c>
      <c r="F71" s="40">
        <v>0</v>
      </c>
      <c r="G71" s="40">
        <v>0</v>
      </c>
      <c r="H71" s="23"/>
      <c r="I71" s="23"/>
      <c r="J71" s="23"/>
      <c r="K71" s="23"/>
    </row>
    <row r="72" spans="1:11" ht="14.1" customHeight="1">
      <c r="A72" s="23"/>
      <c r="B72" s="23"/>
      <c r="C72" s="39" t="s">
        <v>58</v>
      </c>
      <c r="D72" s="40">
        <v>0</v>
      </c>
      <c r="E72" s="40">
        <v>0</v>
      </c>
      <c r="F72" s="40">
        <v>0</v>
      </c>
      <c r="G72" s="40">
        <v>0</v>
      </c>
      <c r="H72" s="23"/>
      <c r="I72" s="23"/>
      <c r="J72" s="23"/>
      <c r="K72" s="23"/>
    </row>
    <row r="73" spans="1:11" ht="14.1" customHeight="1">
      <c r="A73" s="23"/>
      <c r="B73" s="23"/>
      <c r="C73" s="39" t="s">
        <v>59</v>
      </c>
      <c r="D73" s="40">
        <v>0</v>
      </c>
      <c r="E73" s="40">
        <v>0</v>
      </c>
      <c r="F73" s="40">
        <v>0</v>
      </c>
      <c r="G73" s="40">
        <v>0</v>
      </c>
      <c r="H73" s="23"/>
      <c r="I73" s="23"/>
      <c r="J73" s="23"/>
      <c r="K73" s="23"/>
    </row>
    <row r="74" spans="1:11" ht="14.1" customHeight="1">
      <c r="A74" s="23"/>
      <c r="B74" s="23"/>
      <c r="C74" s="39" t="s">
        <v>60</v>
      </c>
      <c r="D74" s="40">
        <v>0</v>
      </c>
      <c r="E74" s="40">
        <v>0</v>
      </c>
      <c r="F74" s="40">
        <v>0</v>
      </c>
      <c r="G74" s="40">
        <v>0</v>
      </c>
      <c r="H74" s="23"/>
      <c r="I74" s="23"/>
      <c r="J74" s="23"/>
      <c r="K74" s="23"/>
    </row>
    <row r="75" spans="1:11" ht="14.1" customHeight="1">
      <c r="A75" s="23"/>
      <c r="B75" s="23"/>
      <c r="C75" s="39" t="s">
        <v>61</v>
      </c>
      <c r="D75" s="40">
        <v>0</v>
      </c>
      <c r="E75" s="40">
        <v>0</v>
      </c>
      <c r="F75" s="40">
        <v>0</v>
      </c>
      <c r="G75" s="40">
        <v>0</v>
      </c>
      <c r="H75" s="23"/>
      <c r="I75" s="23"/>
      <c r="J75" s="23"/>
      <c r="K75" s="23"/>
    </row>
    <row r="76" spans="1:11" ht="14.1" customHeight="1">
      <c r="A76" s="23"/>
      <c r="B76" s="23"/>
      <c r="C76" s="39" t="s">
        <v>64</v>
      </c>
      <c r="D76" s="40">
        <v>0</v>
      </c>
      <c r="E76" s="40">
        <v>0</v>
      </c>
      <c r="F76" s="40">
        <v>0</v>
      </c>
      <c r="G76" s="40">
        <v>0</v>
      </c>
      <c r="H76" s="23"/>
      <c r="I76" s="23"/>
      <c r="J76" s="23"/>
      <c r="K76" s="23"/>
    </row>
    <row r="77" spans="1:11" ht="14.1" customHeight="1">
      <c r="A77" s="23"/>
      <c r="B77" s="23"/>
      <c r="C77" s="39" t="s">
        <v>65</v>
      </c>
      <c r="D77" s="40">
        <v>0</v>
      </c>
      <c r="E77" s="40">
        <v>0</v>
      </c>
      <c r="F77" s="40">
        <v>0</v>
      </c>
      <c r="G77" s="40">
        <v>0</v>
      </c>
      <c r="H77" s="23"/>
      <c r="I77" s="23"/>
      <c r="J77" s="23"/>
      <c r="K77" s="23"/>
    </row>
    <row r="78" spans="1:11" ht="14.1" customHeight="1">
      <c r="A78" s="23"/>
      <c r="B78" s="23"/>
      <c r="C78" s="41" t="s">
        <v>25</v>
      </c>
      <c r="D78" s="40">
        <v>0</v>
      </c>
      <c r="E78" s="40">
        <v>126525000</v>
      </c>
      <c r="F78" s="40">
        <v>127259000</v>
      </c>
      <c r="G78" s="40">
        <v>128259000</v>
      </c>
      <c r="H78" s="23"/>
      <c r="I78" s="23"/>
      <c r="J78" s="23"/>
      <c r="K78" s="23"/>
    </row>
    <row r="79" spans="1:11">
      <c r="A79" s="23"/>
      <c r="B79" s="23"/>
      <c r="C79" s="33" t="s">
        <v>19</v>
      </c>
      <c r="D79" s="1850" t="s">
        <v>3392</v>
      </c>
      <c r="E79" s="1851"/>
      <c r="F79" s="1851"/>
      <c r="G79" s="1851"/>
      <c r="H79" s="23"/>
      <c r="I79" s="23"/>
      <c r="J79" s="23"/>
      <c r="K79" s="23"/>
    </row>
    <row r="80" spans="1:11" ht="36.950000000000003" customHeight="1">
      <c r="A80" s="23"/>
      <c r="B80" s="23"/>
      <c r="C80" s="34" t="s">
        <v>20</v>
      </c>
      <c r="D80" s="1846" t="s">
        <v>3393</v>
      </c>
      <c r="E80" s="1847"/>
      <c r="F80" s="1847"/>
      <c r="G80" s="1847"/>
      <c r="H80" s="23"/>
      <c r="I80" s="23"/>
      <c r="J80" s="23"/>
      <c r="K80" s="23"/>
    </row>
    <row r="81" spans="1:11">
      <c r="A81" s="23"/>
      <c r="B81" s="23"/>
      <c r="C81" s="34" t="s">
        <v>21</v>
      </c>
      <c r="D81" s="1846" t="s">
        <v>3394</v>
      </c>
      <c r="E81" s="1847"/>
      <c r="F81" s="1847"/>
      <c r="G81" s="1847"/>
      <c r="H81" s="23"/>
      <c r="I81" s="23"/>
      <c r="J81" s="23"/>
      <c r="K81" s="23"/>
    </row>
    <row r="82" spans="1:11" ht="15" customHeight="1">
      <c r="A82" s="23"/>
      <c r="B82" s="23"/>
      <c r="C82" s="35"/>
      <c r="D82" s="36">
        <v>2023</v>
      </c>
      <c r="E82" s="36">
        <v>2024</v>
      </c>
      <c r="F82" s="36">
        <v>2025</v>
      </c>
      <c r="G82" s="36">
        <v>2026</v>
      </c>
      <c r="H82" s="23"/>
      <c r="I82" s="23"/>
      <c r="J82" s="23"/>
      <c r="K82" s="23"/>
    </row>
    <row r="83" spans="1:11" ht="15" customHeight="1">
      <c r="A83" s="23"/>
      <c r="B83" s="23"/>
      <c r="C83" s="37"/>
      <c r="D83" s="38" t="s">
        <v>22</v>
      </c>
      <c r="E83" s="38" t="s">
        <v>23</v>
      </c>
      <c r="F83" s="38" t="s">
        <v>23</v>
      </c>
      <c r="G83" s="38" t="s">
        <v>23</v>
      </c>
      <c r="H83" s="23"/>
      <c r="I83" s="23"/>
      <c r="J83" s="23"/>
      <c r="K83" s="23"/>
    </row>
    <row r="84" spans="1:11" ht="14.1" customHeight="1">
      <c r="A84" s="23"/>
      <c r="B84" s="23"/>
      <c r="C84" s="27" t="s">
        <v>33</v>
      </c>
      <c r="D84" s="31" t="s">
        <v>254</v>
      </c>
      <c r="E84" s="31" t="s">
        <v>254</v>
      </c>
      <c r="F84" s="31" t="s">
        <v>1875</v>
      </c>
      <c r="G84" s="31" t="s">
        <v>225</v>
      </c>
      <c r="H84" s="23"/>
      <c r="I84" s="23"/>
      <c r="J84" s="23"/>
      <c r="K84" s="23"/>
    </row>
    <row r="85" spans="1:11" ht="14.1" customHeight="1">
      <c r="A85" s="23"/>
      <c r="B85" s="23"/>
      <c r="C85" s="27" t="s">
        <v>35</v>
      </c>
      <c r="D85" s="31" t="s">
        <v>2092</v>
      </c>
      <c r="E85" s="31" t="s">
        <v>573</v>
      </c>
      <c r="F85" s="31" t="s">
        <v>573</v>
      </c>
      <c r="G85" s="31" t="s">
        <v>573</v>
      </c>
      <c r="H85" s="23"/>
      <c r="I85" s="23"/>
      <c r="J85" s="23"/>
      <c r="K85" s="23"/>
    </row>
    <row r="86" spans="1:11" ht="14.1" customHeight="1">
      <c r="A86" s="23"/>
      <c r="B86" s="23"/>
      <c r="C86" s="27" t="s">
        <v>40</v>
      </c>
      <c r="D86" s="31" t="s">
        <v>3395</v>
      </c>
      <c r="E86" s="31" t="s">
        <v>3396</v>
      </c>
      <c r="F86" s="31" t="s">
        <v>3208</v>
      </c>
      <c r="G86" s="31" t="s">
        <v>3397</v>
      </c>
      <c r="H86" s="23"/>
      <c r="I86" s="23"/>
      <c r="J86" s="23"/>
      <c r="K86" s="23"/>
    </row>
    <row r="87" spans="1:11" ht="14.1" customHeight="1">
      <c r="A87" s="23"/>
      <c r="B87" s="23"/>
      <c r="C87" s="27" t="s">
        <v>41</v>
      </c>
      <c r="D87" s="31" t="s">
        <v>18</v>
      </c>
      <c r="E87" s="31" t="s">
        <v>42</v>
      </c>
      <c r="F87" s="31" t="s">
        <v>1647</v>
      </c>
      <c r="G87" s="31" t="s">
        <v>2777</v>
      </c>
      <c r="H87" s="23"/>
      <c r="I87" s="23"/>
      <c r="J87" s="23"/>
      <c r="K87" s="23"/>
    </row>
    <row r="88" spans="1:11" ht="14.1" customHeight="1">
      <c r="A88" s="23"/>
      <c r="B88" s="23"/>
      <c r="C88" s="27" t="s">
        <v>43</v>
      </c>
      <c r="D88" s="31" t="s">
        <v>18</v>
      </c>
      <c r="E88" s="31" t="s">
        <v>575</v>
      </c>
      <c r="F88" s="31" t="s">
        <v>42</v>
      </c>
      <c r="G88" s="31" t="s">
        <v>42</v>
      </c>
      <c r="H88" s="23"/>
      <c r="I88" s="23"/>
      <c r="J88" s="23"/>
      <c r="K88" s="23"/>
    </row>
    <row r="89" spans="1:11" ht="14.1" customHeight="1">
      <c r="A89" s="23"/>
      <c r="B89" s="23"/>
      <c r="C89" s="27" t="s">
        <v>47</v>
      </c>
      <c r="D89" s="31" t="s">
        <v>18</v>
      </c>
      <c r="E89" s="31" t="s">
        <v>575</v>
      </c>
      <c r="F89" s="31" t="s">
        <v>292</v>
      </c>
      <c r="G89" s="31" t="s">
        <v>2656</v>
      </c>
      <c r="H89" s="23"/>
      <c r="I89" s="23"/>
      <c r="J89" s="23"/>
      <c r="K89" s="23"/>
    </row>
    <row r="90" spans="1:11" ht="14.1" customHeight="1">
      <c r="A90" s="23"/>
      <c r="B90" s="23"/>
      <c r="C90" s="1848" t="s">
        <v>24</v>
      </c>
      <c r="D90" s="1849"/>
      <c r="E90" s="1849"/>
      <c r="F90" s="1849"/>
      <c r="G90" s="1849"/>
      <c r="H90" s="23"/>
      <c r="I90" s="23"/>
      <c r="J90" s="23"/>
      <c r="K90" s="23"/>
    </row>
    <row r="91" spans="1:11" ht="14.1" customHeight="1">
      <c r="A91" s="23"/>
      <c r="B91" s="23"/>
      <c r="C91" s="35"/>
      <c r="D91" s="36">
        <v>2023</v>
      </c>
      <c r="E91" s="36">
        <v>2024</v>
      </c>
      <c r="F91" s="36">
        <v>2025</v>
      </c>
      <c r="G91" s="36">
        <v>2026</v>
      </c>
      <c r="H91" s="23"/>
      <c r="I91" s="23"/>
      <c r="J91" s="23"/>
      <c r="K91" s="23"/>
    </row>
    <row r="92" spans="1:11" ht="14.1" customHeight="1">
      <c r="A92" s="23"/>
      <c r="B92" s="23"/>
      <c r="C92" s="37"/>
      <c r="D92" s="38" t="s">
        <v>22</v>
      </c>
      <c r="E92" s="38" t="s">
        <v>23</v>
      </c>
      <c r="F92" s="38" t="s">
        <v>23</v>
      </c>
      <c r="G92" s="38" t="s">
        <v>23</v>
      </c>
      <c r="H92" s="23"/>
      <c r="I92" s="23"/>
      <c r="J92" s="23"/>
      <c r="K92" s="23"/>
    </row>
    <row r="93" spans="1:11" ht="14.1" customHeight="1">
      <c r="A93" s="23"/>
      <c r="B93" s="23"/>
      <c r="C93" s="39" t="s">
        <v>48</v>
      </c>
      <c r="D93" s="40">
        <v>0</v>
      </c>
      <c r="E93" s="40">
        <v>0</v>
      </c>
      <c r="F93" s="40">
        <v>0</v>
      </c>
      <c r="G93" s="40">
        <v>0</v>
      </c>
      <c r="H93" s="23"/>
      <c r="I93" s="23"/>
      <c r="J93" s="23"/>
      <c r="K93" s="23"/>
    </row>
    <row r="94" spans="1:11" ht="14.1" customHeight="1">
      <c r="A94" s="23"/>
      <c r="B94" s="23"/>
      <c r="C94" s="39" t="s">
        <v>49</v>
      </c>
      <c r="D94" s="40">
        <v>0</v>
      </c>
      <c r="E94" s="40">
        <v>0</v>
      </c>
      <c r="F94" s="40">
        <v>0</v>
      </c>
      <c r="G94" s="40">
        <v>0</v>
      </c>
      <c r="H94" s="23"/>
      <c r="I94" s="23"/>
      <c r="J94" s="23"/>
      <c r="K94" s="23"/>
    </row>
    <row r="95" spans="1:11" ht="14.1" customHeight="1">
      <c r="A95" s="23"/>
      <c r="B95" s="23"/>
      <c r="C95" s="39" t="s">
        <v>50</v>
      </c>
      <c r="D95" s="40">
        <v>0</v>
      </c>
      <c r="E95" s="40">
        <v>0</v>
      </c>
      <c r="F95" s="40">
        <v>0</v>
      </c>
      <c r="G95" s="40">
        <v>0</v>
      </c>
      <c r="H95" s="23"/>
      <c r="I95" s="23"/>
      <c r="J95" s="23"/>
      <c r="K95" s="23"/>
    </row>
    <row r="96" spans="1:11" ht="14.1" customHeight="1">
      <c r="A96" s="23"/>
      <c r="B96" s="23"/>
      <c r="C96" s="39" t="s">
        <v>51</v>
      </c>
      <c r="D96" s="40">
        <v>0</v>
      </c>
      <c r="E96" s="40">
        <v>0</v>
      </c>
      <c r="F96" s="40">
        <v>0</v>
      </c>
      <c r="G96" s="40">
        <v>0</v>
      </c>
      <c r="H96" s="23"/>
      <c r="I96" s="23"/>
      <c r="J96" s="23"/>
      <c r="K96" s="23"/>
    </row>
    <row r="97" spans="1:11" ht="14.1" customHeight="1">
      <c r="A97" s="23"/>
      <c r="B97" s="23"/>
      <c r="C97" s="39" t="s">
        <v>49</v>
      </c>
      <c r="D97" s="40">
        <v>0</v>
      </c>
      <c r="E97" s="40">
        <v>0</v>
      </c>
      <c r="F97" s="40">
        <v>0</v>
      </c>
      <c r="G97" s="40">
        <v>0</v>
      </c>
      <c r="H97" s="23"/>
      <c r="I97" s="23"/>
      <c r="J97" s="23"/>
      <c r="K97" s="23"/>
    </row>
    <row r="98" spans="1:11" ht="14.1" customHeight="1">
      <c r="A98" s="23"/>
      <c r="B98" s="23"/>
      <c r="C98" s="39" t="s">
        <v>50</v>
      </c>
      <c r="D98" s="40">
        <v>0</v>
      </c>
      <c r="E98" s="40">
        <v>0</v>
      </c>
      <c r="F98" s="40">
        <v>0</v>
      </c>
      <c r="G98" s="40">
        <v>0</v>
      </c>
      <c r="H98" s="23"/>
      <c r="I98" s="23"/>
      <c r="J98" s="23"/>
      <c r="K98" s="23"/>
    </row>
    <row r="99" spans="1:11" ht="14.1" customHeight="1">
      <c r="A99" s="23"/>
      <c r="B99" s="23"/>
      <c r="C99" s="39" t="s">
        <v>52</v>
      </c>
      <c r="D99" s="40">
        <v>0</v>
      </c>
      <c r="E99" s="40">
        <v>3000000</v>
      </c>
      <c r="F99" s="40">
        <v>3000000</v>
      </c>
      <c r="G99" s="40">
        <v>3000000</v>
      </c>
      <c r="H99" s="23"/>
      <c r="I99" s="23"/>
      <c r="J99" s="23"/>
      <c r="K99" s="23"/>
    </row>
    <row r="100" spans="1:11" ht="14.1" customHeight="1">
      <c r="A100" s="23"/>
      <c r="B100" s="23"/>
      <c r="C100" s="39" t="s">
        <v>49</v>
      </c>
      <c r="D100" s="40">
        <v>0</v>
      </c>
      <c r="E100" s="40">
        <v>3000000</v>
      </c>
      <c r="F100" s="40">
        <v>3000000</v>
      </c>
      <c r="G100" s="40">
        <v>3000000</v>
      </c>
      <c r="H100" s="23"/>
      <c r="I100" s="23"/>
      <c r="J100" s="23"/>
      <c r="K100" s="23"/>
    </row>
    <row r="101" spans="1:11" ht="14.1" customHeight="1">
      <c r="A101" s="23"/>
      <c r="B101" s="23"/>
      <c r="C101" s="39" t="s">
        <v>50</v>
      </c>
      <c r="D101" s="40">
        <v>0</v>
      </c>
      <c r="E101" s="40">
        <v>0</v>
      </c>
      <c r="F101" s="40">
        <v>0</v>
      </c>
      <c r="G101" s="40">
        <v>0</v>
      </c>
      <c r="H101" s="23"/>
      <c r="I101" s="23"/>
      <c r="J101" s="23"/>
      <c r="K101" s="23"/>
    </row>
    <row r="102" spans="1:11" ht="14.1" customHeight="1">
      <c r="A102" s="23"/>
      <c r="B102" s="23"/>
      <c r="C102" s="39" t="s">
        <v>53</v>
      </c>
      <c r="D102" s="40">
        <v>0</v>
      </c>
      <c r="E102" s="40">
        <v>0</v>
      </c>
      <c r="F102" s="40">
        <v>0</v>
      </c>
      <c r="G102" s="40">
        <v>0</v>
      </c>
      <c r="H102" s="23"/>
      <c r="I102" s="23"/>
      <c r="J102" s="23"/>
      <c r="K102" s="23"/>
    </row>
    <row r="103" spans="1:11" ht="14.1" customHeight="1">
      <c r="A103" s="23"/>
      <c r="B103" s="23"/>
      <c r="C103" s="39" t="s">
        <v>49</v>
      </c>
      <c r="D103" s="40">
        <v>0</v>
      </c>
      <c r="E103" s="40">
        <v>0</v>
      </c>
      <c r="F103" s="40">
        <v>0</v>
      </c>
      <c r="G103" s="40">
        <v>0</v>
      </c>
      <c r="H103" s="23"/>
      <c r="I103" s="23"/>
      <c r="J103" s="23"/>
      <c r="K103" s="23"/>
    </row>
    <row r="104" spans="1:11" ht="14.1" customHeight="1">
      <c r="A104" s="23"/>
      <c r="B104" s="23"/>
      <c r="C104" s="39" t="s">
        <v>50</v>
      </c>
      <c r="D104" s="40">
        <v>0</v>
      </c>
      <c r="E104" s="40">
        <v>0</v>
      </c>
      <c r="F104" s="40">
        <v>0</v>
      </c>
      <c r="G104" s="40">
        <v>0</v>
      </c>
      <c r="H104" s="23"/>
      <c r="I104" s="23"/>
      <c r="J104" s="23"/>
      <c r="K104" s="23"/>
    </row>
    <row r="105" spans="1:11" ht="14.1" customHeight="1">
      <c r="A105" s="23"/>
      <c r="B105" s="23"/>
      <c r="C105" s="39" t="s">
        <v>54</v>
      </c>
      <c r="D105" s="40">
        <v>0</v>
      </c>
      <c r="E105" s="40">
        <v>0</v>
      </c>
      <c r="F105" s="40">
        <v>0</v>
      </c>
      <c r="G105" s="40">
        <v>0</v>
      </c>
      <c r="H105" s="23"/>
      <c r="I105" s="23"/>
      <c r="J105" s="23"/>
      <c r="K105" s="23"/>
    </row>
    <row r="106" spans="1:11" ht="14.1" customHeight="1">
      <c r="A106" s="23"/>
      <c r="B106" s="23"/>
      <c r="C106" s="39" t="s">
        <v>49</v>
      </c>
      <c r="D106" s="40">
        <v>0</v>
      </c>
      <c r="E106" s="40">
        <v>0</v>
      </c>
      <c r="F106" s="40">
        <v>0</v>
      </c>
      <c r="G106" s="40">
        <v>0</v>
      </c>
      <c r="H106" s="23"/>
      <c r="I106" s="23"/>
      <c r="J106" s="23"/>
      <c r="K106" s="23"/>
    </row>
    <row r="107" spans="1:11" ht="14.1" customHeight="1">
      <c r="A107" s="23"/>
      <c r="B107" s="23"/>
      <c r="C107" s="39" t="s">
        <v>50</v>
      </c>
      <c r="D107" s="40">
        <v>0</v>
      </c>
      <c r="E107" s="40">
        <v>0</v>
      </c>
      <c r="F107" s="40">
        <v>0</v>
      </c>
      <c r="G107" s="40">
        <v>0</v>
      </c>
      <c r="H107" s="23"/>
      <c r="I107" s="23"/>
      <c r="J107" s="23"/>
      <c r="K107" s="23"/>
    </row>
    <row r="108" spans="1:11" ht="14.1" customHeight="1">
      <c r="A108" s="23"/>
      <c r="B108" s="23"/>
      <c r="C108" s="39" t="s">
        <v>55</v>
      </c>
      <c r="D108" s="40">
        <v>0</v>
      </c>
      <c r="E108" s="40">
        <v>0</v>
      </c>
      <c r="F108" s="40">
        <v>0</v>
      </c>
      <c r="G108" s="40">
        <v>0</v>
      </c>
      <c r="H108" s="23"/>
      <c r="I108" s="23"/>
      <c r="J108" s="23"/>
      <c r="K108" s="23"/>
    </row>
    <row r="109" spans="1:11" ht="14.1" customHeight="1">
      <c r="A109" s="23"/>
      <c r="B109" s="23"/>
      <c r="C109" s="39" t="s">
        <v>49</v>
      </c>
      <c r="D109" s="40">
        <v>0</v>
      </c>
      <c r="E109" s="40">
        <v>0</v>
      </c>
      <c r="F109" s="40">
        <v>0</v>
      </c>
      <c r="G109" s="40">
        <v>0</v>
      </c>
      <c r="H109" s="23"/>
      <c r="I109" s="23"/>
      <c r="J109" s="23"/>
      <c r="K109" s="23"/>
    </row>
    <row r="110" spans="1:11" ht="14.1" customHeight="1">
      <c r="A110" s="23"/>
      <c r="B110" s="23"/>
      <c r="C110" s="39" t="s">
        <v>50</v>
      </c>
      <c r="D110" s="40">
        <v>0</v>
      </c>
      <c r="E110" s="40">
        <v>0</v>
      </c>
      <c r="F110" s="40">
        <v>0</v>
      </c>
      <c r="G110" s="40">
        <v>0</v>
      </c>
      <c r="H110" s="23"/>
      <c r="I110" s="23"/>
      <c r="J110" s="23"/>
      <c r="K110" s="23"/>
    </row>
    <row r="111" spans="1:11" ht="14.1" customHeight="1">
      <c r="A111" s="23"/>
      <c r="B111" s="23"/>
      <c r="C111" s="39" t="s">
        <v>56</v>
      </c>
      <c r="D111" s="40">
        <v>0</v>
      </c>
      <c r="E111" s="40">
        <v>0</v>
      </c>
      <c r="F111" s="40">
        <v>0</v>
      </c>
      <c r="G111" s="40">
        <v>0</v>
      </c>
      <c r="H111" s="23"/>
      <c r="I111" s="23"/>
      <c r="J111" s="23"/>
      <c r="K111" s="23"/>
    </row>
    <row r="112" spans="1:11" ht="14.1" customHeight="1">
      <c r="A112" s="23"/>
      <c r="B112" s="23"/>
      <c r="C112" s="39" t="s">
        <v>49</v>
      </c>
      <c r="D112" s="40">
        <v>0</v>
      </c>
      <c r="E112" s="40">
        <v>0</v>
      </c>
      <c r="F112" s="40">
        <v>0</v>
      </c>
      <c r="G112" s="40">
        <v>0</v>
      </c>
      <c r="H112" s="23"/>
      <c r="I112" s="23"/>
      <c r="J112" s="23"/>
      <c r="K112" s="23"/>
    </row>
    <row r="113" spans="1:11" ht="14.1" customHeight="1">
      <c r="A113" s="23"/>
      <c r="B113" s="23"/>
      <c r="C113" s="39" t="s">
        <v>50</v>
      </c>
      <c r="D113" s="40">
        <v>0</v>
      </c>
      <c r="E113" s="40">
        <v>0</v>
      </c>
      <c r="F113" s="40">
        <v>0</v>
      </c>
      <c r="G113" s="40">
        <v>0</v>
      </c>
      <c r="H113" s="23"/>
      <c r="I113" s="23"/>
      <c r="J113" s="23"/>
      <c r="K113" s="23"/>
    </row>
    <row r="114" spans="1:11" ht="14.1" customHeight="1">
      <c r="A114" s="23"/>
      <c r="B114" s="23"/>
      <c r="C114" s="39" t="s">
        <v>57</v>
      </c>
      <c r="D114" s="40">
        <v>0</v>
      </c>
      <c r="E114" s="40">
        <v>0</v>
      </c>
      <c r="F114" s="40">
        <v>0</v>
      </c>
      <c r="G114" s="40">
        <v>0</v>
      </c>
      <c r="H114" s="23"/>
      <c r="I114" s="23"/>
      <c r="J114" s="23"/>
      <c r="K114" s="23"/>
    </row>
    <row r="115" spans="1:11" ht="14.1" customHeight="1">
      <c r="A115" s="23"/>
      <c r="B115" s="23"/>
      <c r="C115" s="39" t="s">
        <v>49</v>
      </c>
      <c r="D115" s="40">
        <v>0</v>
      </c>
      <c r="E115" s="40">
        <v>0</v>
      </c>
      <c r="F115" s="40">
        <v>0</v>
      </c>
      <c r="G115" s="40">
        <v>0</v>
      </c>
      <c r="H115" s="23"/>
      <c r="I115" s="23"/>
      <c r="J115" s="23"/>
      <c r="K115" s="23"/>
    </row>
    <row r="116" spans="1:11" ht="14.1" customHeight="1">
      <c r="A116" s="23"/>
      <c r="B116" s="23"/>
      <c r="C116" s="39" t="s">
        <v>58</v>
      </c>
      <c r="D116" s="40">
        <v>0</v>
      </c>
      <c r="E116" s="40">
        <v>0</v>
      </c>
      <c r="F116" s="40">
        <v>0</v>
      </c>
      <c r="G116" s="40">
        <v>0</v>
      </c>
      <c r="H116" s="23"/>
      <c r="I116" s="23"/>
      <c r="J116" s="23"/>
      <c r="K116" s="23"/>
    </row>
    <row r="117" spans="1:11" ht="14.1" customHeight="1">
      <c r="A117" s="23"/>
      <c r="B117" s="23"/>
      <c r="C117" s="39" t="s">
        <v>59</v>
      </c>
      <c r="D117" s="40">
        <v>0</v>
      </c>
      <c r="E117" s="40">
        <v>0</v>
      </c>
      <c r="F117" s="40">
        <v>0</v>
      </c>
      <c r="G117" s="40">
        <v>0</v>
      </c>
      <c r="H117" s="23"/>
      <c r="I117" s="23"/>
      <c r="J117" s="23"/>
      <c r="K117" s="23"/>
    </row>
    <row r="118" spans="1:11" ht="14.1" customHeight="1">
      <c r="A118" s="23"/>
      <c r="B118" s="23"/>
      <c r="C118" s="39" t="s">
        <v>60</v>
      </c>
      <c r="D118" s="40">
        <v>0</v>
      </c>
      <c r="E118" s="40">
        <v>0</v>
      </c>
      <c r="F118" s="40">
        <v>0</v>
      </c>
      <c r="G118" s="40">
        <v>0</v>
      </c>
      <c r="H118" s="23"/>
      <c r="I118" s="23"/>
      <c r="J118" s="23"/>
      <c r="K118" s="23"/>
    </row>
    <row r="119" spans="1:11" ht="14.1" customHeight="1">
      <c r="A119" s="23"/>
      <c r="B119" s="23"/>
      <c r="C119" s="39" t="s">
        <v>61</v>
      </c>
      <c r="D119" s="40">
        <v>0</v>
      </c>
      <c r="E119" s="40">
        <v>0</v>
      </c>
      <c r="F119" s="40">
        <v>0</v>
      </c>
      <c r="G119" s="40">
        <v>0</v>
      </c>
      <c r="H119" s="23"/>
      <c r="I119" s="23"/>
      <c r="J119" s="23"/>
      <c r="K119" s="23"/>
    </row>
    <row r="120" spans="1:11" ht="14.1" customHeight="1">
      <c r="A120" s="23"/>
      <c r="B120" s="23"/>
      <c r="C120" s="39" t="s">
        <v>62</v>
      </c>
      <c r="D120" s="40">
        <v>0</v>
      </c>
      <c r="E120" s="40">
        <v>0</v>
      </c>
      <c r="F120" s="40">
        <v>0</v>
      </c>
      <c r="G120" s="40">
        <v>0</v>
      </c>
      <c r="H120" s="23"/>
      <c r="I120" s="23"/>
      <c r="J120" s="23"/>
      <c r="K120" s="23"/>
    </row>
    <row r="121" spans="1:11" ht="14.1" customHeight="1">
      <c r="A121" s="23"/>
      <c r="B121" s="23"/>
      <c r="C121" s="39" t="s">
        <v>49</v>
      </c>
      <c r="D121" s="40">
        <v>0</v>
      </c>
      <c r="E121" s="40">
        <v>0</v>
      </c>
      <c r="F121" s="40">
        <v>0</v>
      </c>
      <c r="G121" s="40">
        <v>0</v>
      </c>
      <c r="H121" s="23"/>
      <c r="I121" s="23"/>
      <c r="J121" s="23"/>
      <c r="K121" s="23"/>
    </row>
    <row r="122" spans="1:11" ht="14.1" customHeight="1">
      <c r="A122" s="23"/>
      <c r="B122" s="23"/>
      <c r="C122" s="39" t="s">
        <v>58</v>
      </c>
      <c r="D122" s="40">
        <v>0</v>
      </c>
      <c r="E122" s="40">
        <v>0</v>
      </c>
      <c r="F122" s="40">
        <v>0</v>
      </c>
      <c r="G122" s="40">
        <v>0</v>
      </c>
      <c r="H122" s="23"/>
      <c r="I122" s="23"/>
      <c r="J122" s="23"/>
      <c r="K122" s="23"/>
    </row>
    <row r="123" spans="1:11" ht="14.1" customHeight="1">
      <c r="A123" s="23"/>
      <c r="B123" s="23"/>
      <c r="C123" s="39" t="s">
        <v>59</v>
      </c>
      <c r="D123" s="40">
        <v>0</v>
      </c>
      <c r="E123" s="40">
        <v>0</v>
      </c>
      <c r="F123" s="40">
        <v>0</v>
      </c>
      <c r="G123" s="40">
        <v>0</v>
      </c>
      <c r="H123" s="23"/>
      <c r="I123" s="23"/>
      <c r="J123" s="23"/>
      <c r="K123" s="23"/>
    </row>
    <row r="124" spans="1:11" ht="14.1" customHeight="1">
      <c r="A124" s="23"/>
      <c r="B124" s="23"/>
      <c r="C124" s="39" t="s">
        <v>60</v>
      </c>
      <c r="D124" s="40">
        <v>0</v>
      </c>
      <c r="E124" s="40">
        <v>0</v>
      </c>
      <c r="F124" s="40">
        <v>0</v>
      </c>
      <c r="G124" s="40">
        <v>0</v>
      </c>
      <c r="H124" s="23"/>
      <c r="I124" s="23"/>
      <c r="J124" s="23"/>
      <c r="K124" s="23"/>
    </row>
    <row r="125" spans="1:11" ht="14.1" customHeight="1">
      <c r="A125" s="23"/>
      <c r="B125" s="23"/>
      <c r="C125" s="39" t="s">
        <v>61</v>
      </c>
      <c r="D125" s="40">
        <v>0</v>
      </c>
      <c r="E125" s="40">
        <v>0</v>
      </c>
      <c r="F125" s="40">
        <v>0</v>
      </c>
      <c r="G125" s="40">
        <v>0</v>
      </c>
      <c r="H125" s="23"/>
      <c r="I125" s="23"/>
      <c r="J125" s="23"/>
      <c r="K125" s="23"/>
    </row>
    <row r="126" spans="1:11" ht="14.1" customHeight="1">
      <c r="A126" s="23"/>
      <c r="B126" s="23"/>
      <c r="C126" s="39" t="s">
        <v>63</v>
      </c>
      <c r="D126" s="40">
        <v>0</v>
      </c>
      <c r="E126" s="40">
        <v>0</v>
      </c>
      <c r="F126" s="40">
        <v>0</v>
      </c>
      <c r="G126" s="40">
        <v>0</v>
      </c>
      <c r="H126" s="23"/>
      <c r="I126" s="23"/>
      <c r="J126" s="23"/>
      <c r="K126" s="23"/>
    </row>
    <row r="127" spans="1:11" ht="14.1" customHeight="1">
      <c r="A127" s="23"/>
      <c r="B127" s="23"/>
      <c r="C127" s="39" t="s">
        <v>49</v>
      </c>
      <c r="D127" s="40">
        <v>0</v>
      </c>
      <c r="E127" s="40">
        <v>0</v>
      </c>
      <c r="F127" s="40">
        <v>0</v>
      </c>
      <c r="G127" s="40">
        <v>0</v>
      </c>
      <c r="H127" s="23"/>
      <c r="I127" s="23"/>
      <c r="J127" s="23"/>
      <c r="K127" s="23"/>
    </row>
    <row r="128" spans="1:11" ht="14.1" customHeight="1">
      <c r="A128" s="23"/>
      <c r="B128" s="23"/>
      <c r="C128" s="39" t="s">
        <v>58</v>
      </c>
      <c r="D128" s="40">
        <v>0</v>
      </c>
      <c r="E128" s="40">
        <v>0</v>
      </c>
      <c r="F128" s="40">
        <v>0</v>
      </c>
      <c r="G128" s="40">
        <v>0</v>
      </c>
      <c r="H128" s="23"/>
      <c r="I128" s="23"/>
      <c r="J128" s="23"/>
      <c r="K128" s="23"/>
    </row>
    <row r="129" spans="1:11" ht="14.1" customHeight="1">
      <c r="A129" s="23"/>
      <c r="B129" s="23"/>
      <c r="C129" s="39" t="s">
        <v>59</v>
      </c>
      <c r="D129" s="40">
        <v>0</v>
      </c>
      <c r="E129" s="40">
        <v>0</v>
      </c>
      <c r="F129" s="40">
        <v>0</v>
      </c>
      <c r="G129" s="40">
        <v>0</v>
      </c>
      <c r="H129" s="23"/>
      <c r="I129" s="23"/>
      <c r="J129" s="23"/>
      <c r="K129" s="23"/>
    </row>
    <row r="130" spans="1:11" ht="14.1" customHeight="1">
      <c r="A130" s="23"/>
      <c r="B130" s="23"/>
      <c r="C130" s="39" t="s">
        <v>60</v>
      </c>
      <c r="D130" s="40">
        <v>0</v>
      </c>
      <c r="E130" s="40">
        <v>0</v>
      </c>
      <c r="F130" s="40">
        <v>0</v>
      </c>
      <c r="G130" s="40">
        <v>0</v>
      </c>
      <c r="H130" s="23"/>
      <c r="I130" s="23"/>
      <c r="J130" s="23"/>
      <c r="K130" s="23"/>
    </row>
    <row r="131" spans="1:11" ht="14.1" customHeight="1">
      <c r="A131" s="23"/>
      <c r="B131" s="23"/>
      <c r="C131" s="39" t="s">
        <v>61</v>
      </c>
      <c r="D131" s="40">
        <v>0</v>
      </c>
      <c r="E131" s="40">
        <v>0</v>
      </c>
      <c r="F131" s="40">
        <v>0</v>
      </c>
      <c r="G131" s="40">
        <v>0</v>
      </c>
      <c r="H131" s="23"/>
      <c r="I131" s="23"/>
      <c r="J131" s="23"/>
      <c r="K131" s="23"/>
    </row>
    <row r="132" spans="1:11" ht="14.1" customHeight="1">
      <c r="A132" s="23"/>
      <c r="B132" s="23"/>
      <c r="C132" s="39" t="s">
        <v>64</v>
      </c>
      <c r="D132" s="40">
        <v>0</v>
      </c>
      <c r="E132" s="40">
        <v>0</v>
      </c>
      <c r="F132" s="40">
        <v>0</v>
      </c>
      <c r="G132" s="40">
        <v>0</v>
      </c>
      <c r="H132" s="23"/>
      <c r="I132" s="23"/>
      <c r="J132" s="23"/>
      <c r="K132" s="23"/>
    </row>
    <row r="133" spans="1:11" ht="14.1" customHeight="1">
      <c r="A133" s="23"/>
      <c r="B133" s="23"/>
      <c r="C133" s="39" t="s">
        <v>65</v>
      </c>
      <c r="D133" s="40">
        <v>0</v>
      </c>
      <c r="E133" s="40">
        <v>0</v>
      </c>
      <c r="F133" s="40">
        <v>0</v>
      </c>
      <c r="G133" s="40">
        <v>0</v>
      </c>
      <c r="H133" s="23"/>
      <c r="I133" s="23"/>
      <c r="J133" s="23"/>
      <c r="K133" s="23"/>
    </row>
    <row r="134" spans="1:11" ht="14.1" customHeight="1">
      <c r="A134" s="23"/>
      <c r="B134" s="23"/>
      <c r="C134" s="41" t="s">
        <v>25</v>
      </c>
      <c r="D134" s="40">
        <v>0</v>
      </c>
      <c r="E134" s="40">
        <v>3000000</v>
      </c>
      <c r="F134" s="40">
        <v>3000000</v>
      </c>
      <c r="G134" s="40">
        <v>3000000</v>
      </c>
      <c r="H134" s="23"/>
      <c r="I134" s="23"/>
      <c r="J134" s="23"/>
      <c r="K134" s="23"/>
    </row>
    <row r="135" spans="1:11" ht="14.1" customHeight="1">
      <c r="A135" s="23"/>
      <c r="B135" s="23"/>
      <c r="C135" s="1852" t="s">
        <v>66</v>
      </c>
      <c r="D135" s="1853"/>
      <c r="E135" s="1853"/>
      <c r="F135" s="1853"/>
      <c r="G135" s="1853"/>
      <c r="H135" s="23"/>
      <c r="I135" s="23"/>
      <c r="J135" s="23"/>
      <c r="K135" s="23"/>
    </row>
    <row r="136" spans="1:11" ht="14.1" customHeight="1">
      <c r="A136" s="23"/>
      <c r="B136" s="23"/>
      <c r="C136" s="32" t="s">
        <v>3398</v>
      </c>
      <c r="D136" s="1852" t="s">
        <v>521</v>
      </c>
      <c r="E136" s="1853"/>
      <c r="F136" s="1853"/>
      <c r="G136" s="1853"/>
      <c r="H136" s="23"/>
      <c r="I136" s="23"/>
      <c r="J136" s="23"/>
      <c r="K136" s="23"/>
    </row>
    <row r="137" spans="1:11" ht="14.1" customHeight="1">
      <c r="A137" s="23"/>
      <c r="B137" s="23"/>
      <c r="C137" s="33" t="s">
        <v>19</v>
      </c>
      <c r="D137" s="1850" t="s">
        <v>3399</v>
      </c>
      <c r="E137" s="1851"/>
      <c r="F137" s="1851"/>
      <c r="G137" s="1851"/>
      <c r="H137" s="23"/>
      <c r="I137" s="23"/>
      <c r="J137" s="23"/>
      <c r="K137" s="23"/>
    </row>
    <row r="138" spans="1:11" ht="14.1" customHeight="1">
      <c r="A138" s="23"/>
      <c r="B138" s="23"/>
      <c r="C138" s="34" t="s">
        <v>20</v>
      </c>
      <c r="D138" s="1846" t="s">
        <v>3400</v>
      </c>
      <c r="E138" s="1847"/>
      <c r="F138" s="1847"/>
      <c r="G138" s="1847"/>
      <c r="H138" s="23"/>
      <c r="I138" s="23"/>
      <c r="J138" s="23"/>
      <c r="K138" s="23"/>
    </row>
    <row r="139" spans="1:11" ht="14.1" customHeight="1">
      <c r="A139" s="23"/>
      <c r="B139" s="23"/>
      <c r="C139" s="34" t="s">
        <v>21</v>
      </c>
      <c r="D139" s="1846" t="s">
        <v>3401</v>
      </c>
      <c r="E139" s="1847"/>
      <c r="F139" s="1847"/>
      <c r="G139" s="1847"/>
      <c r="H139" s="23"/>
      <c r="I139" s="23"/>
      <c r="J139" s="23"/>
      <c r="K139" s="23"/>
    </row>
    <row r="140" spans="1:11" ht="15" customHeight="1">
      <c r="A140" s="23"/>
      <c r="B140" s="23"/>
      <c r="C140" s="35"/>
      <c r="D140" s="36">
        <v>2023</v>
      </c>
      <c r="E140" s="36">
        <v>2024</v>
      </c>
      <c r="F140" s="36">
        <v>2025</v>
      </c>
      <c r="G140" s="36">
        <v>2026</v>
      </c>
      <c r="H140" s="23"/>
      <c r="I140" s="23"/>
      <c r="J140" s="23"/>
      <c r="K140" s="23"/>
    </row>
    <row r="141" spans="1:11" ht="15" customHeight="1">
      <c r="A141" s="23"/>
      <c r="B141" s="23"/>
      <c r="C141" s="37"/>
      <c r="D141" s="38" t="s">
        <v>22</v>
      </c>
      <c r="E141" s="38" t="s">
        <v>23</v>
      </c>
      <c r="F141" s="38" t="s">
        <v>23</v>
      </c>
      <c r="G141" s="38" t="s">
        <v>23</v>
      </c>
      <c r="H141" s="23"/>
      <c r="I141" s="23"/>
      <c r="J141" s="23"/>
      <c r="K141" s="23"/>
    </row>
    <row r="142" spans="1:11" ht="14.1" customHeight="1">
      <c r="A142" s="23"/>
      <c r="B142" s="23"/>
      <c r="C142" s="27" t="s">
        <v>33</v>
      </c>
      <c r="D142" s="31" t="s">
        <v>162</v>
      </c>
      <c r="E142" s="31" t="s">
        <v>295</v>
      </c>
      <c r="F142" s="31" t="s">
        <v>137</v>
      </c>
      <c r="G142" s="31" t="s">
        <v>137</v>
      </c>
      <c r="H142" s="23"/>
      <c r="I142" s="23"/>
      <c r="J142" s="23"/>
      <c r="K142" s="23"/>
    </row>
    <row r="143" spans="1:11" ht="14.1" customHeight="1">
      <c r="A143" s="23"/>
      <c r="B143" s="23"/>
      <c r="C143" s="27" t="s">
        <v>35</v>
      </c>
      <c r="D143" s="31" t="s">
        <v>280</v>
      </c>
      <c r="E143" s="31" t="s">
        <v>280</v>
      </c>
      <c r="F143" s="31" t="s">
        <v>280</v>
      </c>
      <c r="G143" s="31" t="s">
        <v>280</v>
      </c>
      <c r="H143" s="23"/>
      <c r="I143" s="23"/>
      <c r="J143" s="23"/>
      <c r="K143" s="23"/>
    </row>
    <row r="144" spans="1:11" ht="14.1" customHeight="1">
      <c r="A144" s="23"/>
      <c r="B144" s="23"/>
      <c r="C144" s="27" t="s">
        <v>40</v>
      </c>
      <c r="D144" s="31" t="s">
        <v>283</v>
      </c>
      <c r="E144" s="31" t="s">
        <v>1823</v>
      </c>
      <c r="F144" s="31" t="s">
        <v>282</v>
      </c>
      <c r="G144" s="31" t="s">
        <v>282</v>
      </c>
      <c r="H144" s="23"/>
      <c r="I144" s="23"/>
      <c r="J144" s="23"/>
      <c r="K144" s="23"/>
    </row>
    <row r="145" spans="1:11" ht="14.1" customHeight="1">
      <c r="A145" s="23"/>
      <c r="B145" s="23"/>
      <c r="C145" s="27" t="s">
        <v>41</v>
      </c>
      <c r="D145" s="31" t="s">
        <v>18</v>
      </c>
      <c r="E145" s="31" t="s">
        <v>244</v>
      </c>
      <c r="F145" s="31" t="s">
        <v>1531</v>
      </c>
      <c r="G145" s="31" t="s">
        <v>42</v>
      </c>
      <c r="H145" s="23"/>
      <c r="I145" s="23"/>
      <c r="J145" s="23"/>
      <c r="K145" s="23"/>
    </row>
    <row r="146" spans="1:11" ht="14.1" customHeight="1">
      <c r="A146" s="23"/>
      <c r="B146" s="23"/>
      <c r="C146" s="27" t="s">
        <v>43</v>
      </c>
      <c r="D146" s="31" t="s">
        <v>18</v>
      </c>
      <c r="E146" s="31" t="s">
        <v>42</v>
      </c>
      <c r="F146" s="31" t="s">
        <v>42</v>
      </c>
      <c r="G146" s="31" t="s">
        <v>42</v>
      </c>
      <c r="H146" s="23"/>
      <c r="I146" s="23"/>
      <c r="J146" s="23"/>
      <c r="K146" s="23"/>
    </row>
    <row r="147" spans="1:11" ht="14.1" customHeight="1">
      <c r="A147" s="23"/>
      <c r="B147" s="23"/>
      <c r="C147" s="27" t="s">
        <v>47</v>
      </c>
      <c r="D147" s="31" t="s">
        <v>18</v>
      </c>
      <c r="E147" s="31" t="s">
        <v>2639</v>
      </c>
      <c r="F147" s="31" t="s">
        <v>3402</v>
      </c>
      <c r="G147" s="31" t="s">
        <v>42</v>
      </c>
      <c r="H147" s="23"/>
      <c r="I147" s="23"/>
      <c r="J147" s="23"/>
      <c r="K147" s="23"/>
    </row>
    <row r="148" spans="1:11" ht="14.1" customHeight="1">
      <c r="A148" s="23"/>
      <c r="B148" s="23"/>
      <c r="C148" s="1848" t="s">
        <v>24</v>
      </c>
      <c r="D148" s="1849"/>
      <c r="E148" s="1849"/>
      <c r="F148" s="1849"/>
      <c r="G148" s="1849"/>
      <c r="H148" s="23"/>
      <c r="I148" s="23"/>
      <c r="J148" s="23"/>
      <c r="K148" s="23"/>
    </row>
    <row r="149" spans="1:11" ht="14.1" customHeight="1">
      <c r="A149" s="23"/>
      <c r="B149" s="23"/>
      <c r="C149" s="35"/>
      <c r="D149" s="36">
        <v>2023</v>
      </c>
      <c r="E149" s="36">
        <v>2024</v>
      </c>
      <c r="F149" s="36">
        <v>2025</v>
      </c>
      <c r="G149" s="36">
        <v>2026</v>
      </c>
      <c r="H149" s="23"/>
      <c r="I149" s="23"/>
      <c r="J149" s="23"/>
      <c r="K149" s="23"/>
    </row>
    <row r="150" spans="1:11" ht="14.1" customHeight="1">
      <c r="A150" s="23"/>
      <c r="B150" s="23"/>
      <c r="C150" s="37"/>
      <c r="D150" s="38" t="s">
        <v>22</v>
      </c>
      <c r="E150" s="38" t="s">
        <v>23</v>
      </c>
      <c r="F150" s="38" t="s">
        <v>23</v>
      </c>
      <c r="G150" s="38" t="s">
        <v>23</v>
      </c>
      <c r="H150" s="23"/>
      <c r="I150" s="23"/>
      <c r="J150" s="23"/>
      <c r="K150" s="23"/>
    </row>
    <row r="151" spans="1:11" ht="14.1" customHeight="1">
      <c r="A151" s="23"/>
      <c r="B151" s="23"/>
      <c r="C151" s="39" t="s">
        <v>48</v>
      </c>
      <c r="D151" s="40">
        <v>0</v>
      </c>
      <c r="E151" s="40">
        <v>0</v>
      </c>
      <c r="F151" s="40">
        <v>0</v>
      </c>
      <c r="G151" s="40">
        <v>0</v>
      </c>
      <c r="H151" s="23"/>
      <c r="I151" s="23"/>
      <c r="J151" s="23"/>
      <c r="K151" s="23"/>
    </row>
    <row r="152" spans="1:11" ht="14.1" customHeight="1">
      <c r="A152" s="23"/>
      <c r="B152" s="23"/>
      <c r="C152" s="39" t="s">
        <v>49</v>
      </c>
      <c r="D152" s="40">
        <v>0</v>
      </c>
      <c r="E152" s="40">
        <v>0</v>
      </c>
      <c r="F152" s="40">
        <v>0</v>
      </c>
      <c r="G152" s="40">
        <v>0</v>
      </c>
      <c r="H152" s="23"/>
      <c r="I152" s="23"/>
      <c r="J152" s="23"/>
      <c r="K152" s="23"/>
    </row>
    <row r="153" spans="1:11" ht="14.1" customHeight="1">
      <c r="A153" s="23"/>
      <c r="B153" s="23"/>
      <c r="C153" s="39" t="s">
        <v>50</v>
      </c>
      <c r="D153" s="40">
        <v>0</v>
      </c>
      <c r="E153" s="40">
        <v>0</v>
      </c>
      <c r="F153" s="40">
        <v>0</v>
      </c>
      <c r="G153" s="40">
        <v>0</v>
      </c>
      <c r="H153" s="23"/>
      <c r="I153" s="23"/>
      <c r="J153" s="23"/>
      <c r="K153" s="23"/>
    </row>
    <row r="154" spans="1:11" ht="14.1" customHeight="1">
      <c r="A154" s="23"/>
      <c r="B154" s="23"/>
      <c r="C154" s="39" t="s">
        <v>51</v>
      </c>
      <c r="D154" s="40">
        <v>0</v>
      </c>
      <c r="E154" s="40">
        <v>0</v>
      </c>
      <c r="F154" s="40">
        <v>0</v>
      </c>
      <c r="G154" s="40">
        <v>0</v>
      </c>
      <c r="H154" s="23"/>
      <c r="I154" s="23"/>
      <c r="J154" s="23"/>
      <c r="K154" s="23"/>
    </row>
    <row r="155" spans="1:11" ht="14.1" customHeight="1">
      <c r="A155" s="23"/>
      <c r="B155" s="23"/>
      <c r="C155" s="39" t="s">
        <v>49</v>
      </c>
      <c r="D155" s="40">
        <v>0</v>
      </c>
      <c r="E155" s="40">
        <v>0</v>
      </c>
      <c r="F155" s="40">
        <v>0</v>
      </c>
      <c r="G155" s="40">
        <v>0</v>
      </c>
      <c r="H155" s="23"/>
      <c r="I155" s="23"/>
      <c r="J155" s="23"/>
      <c r="K155" s="23"/>
    </row>
    <row r="156" spans="1:11" ht="14.1" customHeight="1">
      <c r="A156" s="23"/>
      <c r="B156" s="23"/>
      <c r="C156" s="39" t="s">
        <v>50</v>
      </c>
      <c r="D156" s="40">
        <v>0</v>
      </c>
      <c r="E156" s="40">
        <v>0</v>
      </c>
      <c r="F156" s="40">
        <v>0</v>
      </c>
      <c r="G156" s="40">
        <v>0</v>
      </c>
      <c r="H156" s="23"/>
      <c r="I156" s="23"/>
      <c r="J156" s="23"/>
      <c r="K156" s="23"/>
    </row>
    <row r="157" spans="1:11" ht="14.1" customHeight="1">
      <c r="A157" s="23"/>
      <c r="B157" s="23"/>
      <c r="C157" s="39" t="s">
        <v>52</v>
      </c>
      <c r="D157" s="40">
        <v>0</v>
      </c>
      <c r="E157" s="40">
        <v>0</v>
      </c>
      <c r="F157" s="40">
        <v>0</v>
      </c>
      <c r="G157" s="40">
        <v>0</v>
      </c>
      <c r="H157" s="23"/>
      <c r="I157" s="23"/>
      <c r="J157" s="23"/>
      <c r="K157" s="23"/>
    </row>
    <row r="158" spans="1:11" ht="14.1" customHeight="1">
      <c r="A158" s="23"/>
      <c r="B158" s="23"/>
      <c r="C158" s="39" t="s">
        <v>49</v>
      </c>
      <c r="D158" s="40">
        <v>0</v>
      </c>
      <c r="E158" s="40">
        <v>0</v>
      </c>
      <c r="F158" s="40">
        <v>0</v>
      </c>
      <c r="G158" s="40">
        <v>0</v>
      </c>
      <c r="H158" s="23"/>
      <c r="I158" s="23"/>
      <c r="J158" s="23"/>
      <c r="K158" s="23"/>
    </row>
    <row r="159" spans="1:11" ht="14.1" customHeight="1">
      <c r="A159" s="23"/>
      <c r="B159" s="23"/>
      <c r="C159" s="39" t="s">
        <v>50</v>
      </c>
      <c r="D159" s="40">
        <v>0</v>
      </c>
      <c r="E159" s="40">
        <v>0</v>
      </c>
      <c r="F159" s="40">
        <v>0</v>
      </c>
      <c r="G159" s="40">
        <v>0</v>
      </c>
      <c r="H159" s="23"/>
      <c r="I159" s="23"/>
      <c r="J159" s="23"/>
      <c r="K159" s="23"/>
    </row>
    <row r="160" spans="1:11" ht="14.1" customHeight="1">
      <c r="A160" s="23"/>
      <c r="B160" s="23"/>
      <c r="C160" s="39" t="s">
        <v>53</v>
      </c>
      <c r="D160" s="40">
        <v>0</v>
      </c>
      <c r="E160" s="40">
        <v>0</v>
      </c>
      <c r="F160" s="40">
        <v>0</v>
      </c>
      <c r="G160" s="40">
        <v>0</v>
      </c>
      <c r="H160" s="23"/>
      <c r="I160" s="23"/>
      <c r="J160" s="23"/>
      <c r="K160" s="23"/>
    </row>
    <row r="161" spans="1:11" ht="14.1" customHeight="1">
      <c r="A161" s="23"/>
      <c r="B161" s="23"/>
      <c r="C161" s="39" t="s">
        <v>49</v>
      </c>
      <c r="D161" s="40">
        <v>0</v>
      </c>
      <c r="E161" s="40">
        <v>0</v>
      </c>
      <c r="F161" s="40">
        <v>0</v>
      </c>
      <c r="G161" s="40">
        <v>0</v>
      </c>
      <c r="H161" s="23"/>
      <c r="I161" s="23"/>
      <c r="J161" s="23"/>
      <c r="K161" s="23"/>
    </row>
    <row r="162" spans="1:11" ht="14.1" customHeight="1">
      <c r="A162" s="23"/>
      <c r="B162" s="23"/>
      <c r="C162" s="39" t="s">
        <v>50</v>
      </c>
      <c r="D162" s="40">
        <v>0</v>
      </c>
      <c r="E162" s="40">
        <v>0</v>
      </c>
      <c r="F162" s="40">
        <v>0</v>
      </c>
      <c r="G162" s="40">
        <v>0</v>
      </c>
      <c r="H162" s="23"/>
      <c r="I162" s="23"/>
      <c r="J162" s="23"/>
      <c r="K162" s="23"/>
    </row>
    <row r="163" spans="1:11" ht="14.1" customHeight="1">
      <c r="A163" s="23"/>
      <c r="B163" s="23"/>
      <c r="C163" s="39" t="s">
        <v>54</v>
      </c>
      <c r="D163" s="40">
        <v>0</v>
      </c>
      <c r="E163" s="40">
        <v>0</v>
      </c>
      <c r="F163" s="40">
        <v>0</v>
      </c>
      <c r="G163" s="40">
        <v>0</v>
      </c>
      <c r="H163" s="23"/>
      <c r="I163" s="23"/>
      <c r="J163" s="23"/>
      <c r="K163" s="23"/>
    </row>
    <row r="164" spans="1:11" ht="14.1" customHeight="1">
      <c r="A164" s="23"/>
      <c r="B164" s="23"/>
      <c r="C164" s="39" t="s">
        <v>49</v>
      </c>
      <c r="D164" s="40">
        <v>0</v>
      </c>
      <c r="E164" s="40">
        <v>0</v>
      </c>
      <c r="F164" s="40">
        <v>0</v>
      </c>
      <c r="G164" s="40">
        <v>0</v>
      </c>
      <c r="H164" s="23"/>
      <c r="I164" s="23"/>
      <c r="J164" s="23"/>
      <c r="K164" s="23"/>
    </row>
    <row r="165" spans="1:11" ht="14.1" customHeight="1">
      <c r="A165" s="23"/>
      <c r="B165" s="23"/>
      <c r="C165" s="39" t="s">
        <v>50</v>
      </c>
      <c r="D165" s="40">
        <v>0</v>
      </c>
      <c r="E165" s="40">
        <v>0</v>
      </c>
      <c r="F165" s="40">
        <v>0</v>
      </c>
      <c r="G165" s="40">
        <v>0</v>
      </c>
      <c r="H165" s="23"/>
      <c r="I165" s="23"/>
      <c r="J165" s="23"/>
      <c r="K165" s="23"/>
    </row>
    <row r="166" spans="1:11" ht="14.1" customHeight="1">
      <c r="A166" s="23"/>
      <c r="B166" s="23"/>
      <c r="C166" s="39" t="s">
        <v>55</v>
      </c>
      <c r="D166" s="40">
        <v>0</v>
      </c>
      <c r="E166" s="40">
        <v>0</v>
      </c>
      <c r="F166" s="40">
        <v>0</v>
      </c>
      <c r="G166" s="40">
        <v>0</v>
      </c>
      <c r="H166" s="23"/>
      <c r="I166" s="23"/>
      <c r="J166" s="23"/>
      <c r="K166" s="23"/>
    </row>
    <row r="167" spans="1:11" ht="14.1" customHeight="1">
      <c r="A167" s="23"/>
      <c r="B167" s="23"/>
      <c r="C167" s="39" t="s">
        <v>49</v>
      </c>
      <c r="D167" s="40">
        <v>0</v>
      </c>
      <c r="E167" s="40">
        <v>0</v>
      </c>
      <c r="F167" s="40">
        <v>0</v>
      </c>
      <c r="G167" s="40">
        <v>0</v>
      </c>
      <c r="H167" s="23"/>
      <c r="I167" s="23"/>
      <c r="J167" s="23"/>
      <c r="K167" s="23"/>
    </row>
    <row r="168" spans="1:11" ht="14.1" customHeight="1">
      <c r="A168" s="23"/>
      <c r="B168" s="23"/>
      <c r="C168" s="39" t="s">
        <v>50</v>
      </c>
      <c r="D168" s="40">
        <v>0</v>
      </c>
      <c r="E168" s="40">
        <v>0</v>
      </c>
      <c r="F168" s="40">
        <v>0</v>
      </c>
      <c r="G168" s="40">
        <v>0</v>
      </c>
      <c r="H168" s="23"/>
      <c r="I168" s="23"/>
      <c r="J168" s="23"/>
      <c r="K168" s="23"/>
    </row>
    <row r="169" spans="1:11" ht="14.1" customHeight="1">
      <c r="A169" s="23"/>
      <c r="B169" s="23"/>
      <c r="C169" s="39" t="s">
        <v>56</v>
      </c>
      <c r="D169" s="40">
        <v>0</v>
      </c>
      <c r="E169" s="40">
        <v>0</v>
      </c>
      <c r="F169" s="40">
        <v>0</v>
      </c>
      <c r="G169" s="40">
        <v>0</v>
      </c>
      <c r="H169" s="23"/>
      <c r="I169" s="23"/>
      <c r="J169" s="23"/>
      <c r="K169" s="23"/>
    </row>
    <row r="170" spans="1:11" ht="14.1" customHeight="1">
      <c r="A170" s="23"/>
      <c r="B170" s="23"/>
      <c r="C170" s="39" t="s">
        <v>49</v>
      </c>
      <c r="D170" s="40">
        <v>0</v>
      </c>
      <c r="E170" s="40">
        <v>0</v>
      </c>
      <c r="F170" s="40">
        <v>0</v>
      </c>
      <c r="G170" s="40">
        <v>0</v>
      </c>
      <c r="H170" s="23"/>
      <c r="I170" s="23"/>
      <c r="J170" s="23"/>
      <c r="K170" s="23"/>
    </row>
    <row r="171" spans="1:11" ht="14.1" customHeight="1">
      <c r="A171" s="23"/>
      <c r="B171" s="23"/>
      <c r="C171" s="39" t="s">
        <v>50</v>
      </c>
      <c r="D171" s="40">
        <v>0</v>
      </c>
      <c r="E171" s="40">
        <v>0</v>
      </c>
      <c r="F171" s="40">
        <v>0</v>
      </c>
      <c r="G171" s="40">
        <v>0</v>
      </c>
      <c r="H171" s="23"/>
      <c r="I171" s="23"/>
      <c r="J171" s="23"/>
      <c r="K171" s="23"/>
    </row>
    <row r="172" spans="1:11" ht="14.1" customHeight="1">
      <c r="A172" s="23"/>
      <c r="B172" s="23"/>
      <c r="C172" s="39" t="s">
        <v>57</v>
      </c>
      <c r="D172" s="40">
        <v>0</v>
      </c>
      <c r="E172" s="40">
        <v>0</v>
      </c>
      <c r="F172" s="40">
        <v>0</v>
      </c>
      <c r="G172" s="40">
        <v>0</v>
      </c>
      <c r="H172" s="23"/>
      <c r="I172" s="23"/>
      <c r="J172" s="23"/>
      <c r="K172" s="23"/>
    </row>
    <row r="173" spans="1:11" ht="14.1" customHeight="1">
      <c r="A173" s="23"/>
      <c r="B173" s="23"/>
      <c r="C173" s="39" t="s">
        <v>49</v>
      </c>
      <c r="D173" s="40">
        <v>0</v>
      </c>
      <c r="E173" s="40">
        <v>0</v>
      </c>
      <c r="F173" s="40">
        <v>0</v>
      </c>
      <c r="G173" s="40">
        <v>0</v>
      </c>
      <c r="H173" s="23"/>
      <c r="I173" s="23"/>
      <c r="J173" s="23"/>
      <c r="K173" s="23"/>
    </row>
    <row r="174" spans="1:11" ht="14.1" customHeight="1">
      <c r="A174" s="23"/>
      <c r="B174" s="23"/>
      <c r="C174" s="39" t="s">
        <v>58</v>
      </c>
      <c r="D174" s="40">
        <v>0</v>
      </c>
      <c r="E174" s="40">
        <v>0</v>
      </c>
      <c r="F174" s="40">
        <v>0</v>
      </c>
      <c r="G174" s="40">
        <v>0</v>
      </c>
      <c r="H174" s="23"/>
      <c r="I174" s="23"/>
      <c r="J174" s="23"/>
      <c r="K174" s="23"/>
    </row>
    <row r="175" spans="1:11" ht="14.1" customHeight="1">
      <c r="A175" s="23"/>
      <c r="B175" s="23"/>
      <c r="C175" s="39" t="s">
        <v>59</v>
      </c>
      <c r="D175" s="40">
        <v>0</v>
      </c>
      <c r="E175" s="40">
        <v>0</v>
      </c>
      <c r="F175" s="40">
        <v>0</v>
      </c>
      <c r="G175" s="40">
        <v>0</v>
      </c>
      <c r="H175" s="23"/>
      <c r="I175" s="23"/>
      <c r="J175" s="23"/>
      <c r="K175" s="23"/>
    </row>
    <row r="176" spans="1:11" ht="14.1" customHeight="1">
      <c r="A176" s="23"/>
      <c r="B176" s="23"/>
      <c r="C176" s="39" t="s">
        <v>60</v>
      </c>
      <c r="D176" s="40">
        <v>0</v>
      </c>
      <c r="E176" s="40">
        <v>0</v>
      </c>
      <c r="F176" s="40">
        <v>0</v>
      </c>
      <c r="G176" s="40">
        <v>0</v>
      </c>
      <c r="H176" s="23"/>
      <c r="I176" s="23"/>
      <c r="J176" s="23"/>
      <c r="K176" s="23"/>
    </row>
    <row r="177" spans="1:11" ht="14.1" customHeight="1">
      <c r="A177" s="23"/>
      <c r="B177" s="23"/>
      <c r="C177" s="39" t="s">
        <v>61</v>
      </c>
      <c r="D177" s="40">
        <v>0</v>
      </c>
      <c r="E177" s="40">
        <v>0</v>
      </c>
      <c r="F177" s="40">
        <v>0</v>
      </c>
      <c r="G177" s="40">
        <v>0</v>
      </c>
      <c r="H177" s="23"/>
      <c r="I177" s="23"/>
      <c r="J177" s="23"/>
      <c r="K177" s="23"/>
    </row>
    <row r="178" spans="1:11" ht="14.1" customHeight="1">
      <c r="A178" s="23"/>
      <c r="B178" s="23"/>
      <c r="C178" s="39" t="s">
        <v>62</v>
      </c>
      <c r="D178" s="40">
        <v>0</v>
      </c>
      <c r="E178" s="40">
        <v>1000000</v>
      </c>
      <c r="F178" s="40">
        <v>1000000</v>
      </c>
      <c r="G178" s="40">
        <v>1000000</v>
      </c>
      <c r="H178" s="23"/>
      <c r="I178" s="23"/>
      <c r="J178" s="23"/>
      <c r="K178" s="23"/>
    </row>
    <row r="179" spans="1:11" ht="14.1" customHeight="1">
      <c r="A179" s="23"/>
      <c r="B179" s="23"/>
      <c r="C179" s="39" t="s">
        <v>49</v>
      </c>
      <c r="D179" s="40">
        <v>0</v>
      </c>
      <c r="E179" s="40">
        <v>1000000</v>
      </c>
      <c r="F179" s="40">
        <v>1000000</v>
      </c>
      <c r="G179" s="40">
        <v>1000000</v>
      </c>
      <c r="H179" s="23"/>
      <c r="I179" s="23"/>
      <c r="J179" s="23"/>
      <c r="K179" s="23"/>
    </row>
    <row r="180" spans="1:11" ht="14.1" customHeight="1">
      <c r="A180" s="23"/>
      <c r="B180" s="23"/>
      <c r="C180" s="39" t="s">
        <v>58</v>
      </c>
      <c r="D180" s="40">
        <v>0</v>
      </c>
      <c r="E180" s="40">
        <v>0</v>
      </c>
      <c r="F180" s="40">
        <v>0</v>
      </c>
      <c r="G180" s="40">
        <v>0</v>
      </c>
      <c r="H180" s="23"/>
      <c r="I180" s="23"/>
      <c r="J180" s="23"/>
      <c r="K180" s="23"/>
    </row>
    <row r="181" spans="1:11" ht="14.1" customHeight="1">
      <c r="A181" s="23"/>
      <c r="B181" s="23"/>
      <c r="C181" s="39" t="s">
        <v>59</v>
      </c>
      <c r="D181" s="40">
        <v>0</v>
      </c>
      <c r="E181" s="40">
        <v>0</v>
      </c>
      <c r="F181" s="40">
        <v>0</v>
      </c>
      <c r="G181" s="40">
        <v>0</v>
      </c>
      <c r="H181" s="23"/>
      <c r="I181" s="23"/>
      <c r="J181" s="23"/>
      <c r="K181" s="23"/>
    </row>
    <row r="182" spans="1:11" ht="14.1" customHeight="1">
      <c r="A182" s="23"/>
      <c r="B182" s="23"/>
      <c r="C182" s="39" t="s">
        <v>60</v>
      </c>
      <c r="D182" s="40">
        <v>0</v>
      </c>
      <c r="E182" s="40">
        <v>0</v>
      </c>
      <c r="F182" s="40">
        <v>0</v>
      </c>
      <c r="G182" s="40">
        <v>0</v>
      </c>
      <c r="H182" s="23"/>
      <c r="I182" s="23"/>
      <c r="J182" s="23"/>
      <c r="K182" s="23"/>
    </row>
    <row r="183" spans="1:11" ht="14.1" customHeight="1">
      <c r="A183" s="23"/>
      <c r="B183" s="23"/>
      <c r="C183" s="39" t="s">
        <v>61</v>
      </c>
      <c r="D183" s="40">
        <v>0</v>
      </c>
      <c r="E183" s="40">
        <v>0</v>
      </c>
      <c r="F183" s="40">
        <v>0</v>
      </c>
      <c r="G183" s="40">
        <v>0</v>
      </c>
      <c r="H183" s="23"/>
      <c r="I183" s="23"/>
      <c r="J183" s="23"/>
      <c r="K183" s="23"/>
    </row>
    <row r="184" spans="1:11" ht="14.1" customHeight="1">
      <c r="A184" s="23"/>
      <c r="B184" s="23"/>
      <c r="C184" s="39" t="s">
        <v>63</v>
      </c>
      <c r="D184" s="40">
        <v>0</v>
      </c>
      <c r="E184" s="40">
        <v>0</v>
      </c>
      <c r="F184" s="40">
        <v>0</v>
      </c>
      <c r="G184" s="40">
        <v>0</v>
      </c>
      <c r="H184" s="23"/>
      <c r="I184" s="23"/>
      <c r="J184" s="23"/>
      <c r="K184" s="23"/>
    </row>
    <row r="185" spans="1:11" ht="14.1" customHeight="1">
      <c r="A185" s="23"/>
      <c r="B185" s="23"/>
      <c r="C185" s="39" t="s">
        <v>49</v>
      </c>
      <c r="D185" s="40">
        <v>0</v>
      </c>
      <c r="E185" s="40">
        <v>0</v>
      </c>
      <c r="F185" s="40">
        <v>0</v>
      </c>
      <c r="G185" s="40">
        <v>0</v>
      </c>
      <c r="H185" s="23"/>
      <c r="I185" s="23"/>
      <c r="J185" s="23"/>
      <c r="K185" s="23"/>
    </row>
    <row r="186" spans="1:11" ht="14.1" customHeight="1">
      <c r="A186" s="23"/>
      <c r="B186" s="23"/>
      <c r="C186" s="39" t="s">
        <v>58</v>
      </c>
      <c r="D186" s="40">
        <v>0</v>
      </c>
      <c r="E186" s="40">
        <v>0</v>
      </c>
      <c r="F186" s="40">
        <v>0</v>
      </c>
      <c r="G186" s="40">
        <v>0</v>
      </c>
      <c r="H186" s="23"/>
      <c r="I186" s="23"/>
      <c r="J186" s="23"/>
      <c r="K186" s="23"/>
    </row>
    <row r="187" spans="1:11" ht="14.1" customHeight="1">
      <c r="A187" s="23"/>
      <c r="B187" s="23"/>
      <c r="C187" s="39" t="s">
        <v>59</v>
      </c>
      <c r="D187" s="40">
        <v>0</v>
      </c>
      <c r="E187" s="40">
        <v>0</v>
      </c>
      <c r="F187" s="40">
        <v>0</v>
      </c>
      <c r="G187" s="40">
        <v>0</v>
      </c>
      <c r="H187" s="23"/>
      <c r="I187" s="23"/>
      <c r="J187" s="23"/>
      <c r="K187" s="23"/>
    </row>
    <row r="188" spans="1:11" ht="14.1" customHeight="1">
      <c r="A188" s="23"/>
      <c r="B188" s="23"/>
      <c r="C188" s="39" t="s">
        <v>60</v>
      </c>
      <c r="D188" s="40">
        <v>0</v>
      </c>
      <c r="E188" s="40">
        <v>0</v>
      </c>
      <c r="F188" s="40">
        <v>0</v>
      </c>
      <c r="G188" s="40">
        <v>0</v>
      </c>
      <c r="H188" s="23"/>
      <c r="I188" s="23"/>
      <c r="J188" s="23"/>
      <c r="K188" s="23"/>
    </row>
    <row r="189" spans="1:11" ht="14.1" customHeight="1">
      <c r="A189" s="23"/>
      <c r="B189" s="23"/>
      <c r="C189" s="39" t="s">
        <v>61</v>
      </c>
      <c r="D189" s="40">
        <v>0</v>
      </c>
      <c r="E189" s="40">
        <v>0</v>
      </c>
      <c r="F189" s="40">
        <v>0</v>
      </c>
      <c r="G189" s="40">
        <v>0</v>
      </c>
      <c r="H189" s="23"/>
      <c r="I189" s="23"/>
      <c r="J189" s="23"/>
      <c r="K189" s="23"/>
    </row>
    <row r="190" spans="1:11" ht="14.1" customHeight="1">
      <c r="A190" s="23"/>
      <c r="B190" s="23"/>
      <c r="C190" s="39" t="s">
        <v>64</v>
      </c>
      <c r="D190" s="40">
        <v>0</v>
      </c>
      <c r="E190" s="40">
        <v>0</v>
      </c>
      <c r="F190" s="40">
        <v>0</v>
      </c>
      <c r="G190" s="40">
        <v>0</v>
      </c>
      <c r="H190" s="23"/>
      <c r="I190" s="23"/>
      <c r="J190" s="23"/>
      <c r="K190" s="23"/>
    </row>
    <row r="191" spans="1:11" ht="14.1" customHeight="1">
      <c r="A191" s="23"/>
      <c r="B191" s="23"/>
      <c r="C191" s="39" t="s">
        <v>65</v>
      </c>
      <c r="D191" s="40">
        <v>0</v>
      </c>
      <c r="E191" s="40">
        <v>0</v>
      </c>
      <c r="F191" s="40">
        <v>0</v>
      </c>
      <c r="G191" s="40">
        <v>0</v>
      </c>
      <c r="H191" s="23"/>
      <c r="I191" s="23"/>
      <c r="J191" s="23"/>
      <c r="K191" s="23"/>
    </row>
    <row r="192" spans="1:11" ht="14.1" customHeight="1">
      <c r="A192" s="23"/>
      <c r="B192" s="23"/>
      <c r="C192" s="41" t="s">
        <v>25</v>
      </c>
      <c r="D192" s="40">
        <v>0</v>
      </c>
      <c r="E192" s="40">
        <v>1000000</v>
      </c>
      <c r="F192" s="40">
        <v>1000000</v>
      </c>
      <c r="G192" s="40">
        <v>1000000</v>
      </c>
      <c r="H192" s="23"/>
      <c r="I192" s="23"/>
      <c r="J192" s="23"/>
      <c r="K192" s="23"/>
    </row>
    <row r="193" spans="1:11" ht="15" customHeight="1">
      <c r="A193" s="23"/>
      <c r="B193" s="23"/>
      <c r="C193" s="42" t="s">
        <v>18</v>
      </c>
      <c r="D193" s="43" t="s">
        <v>18</v>
      </c>
      <c r="E193" s="43" t="s">
        <v>18</v>
      </c>
      <c r="F193" s="43" t="s">
        <v>18</v>
      </c>
      <c r="G193" s="43" t="s">
        <v>18</v>
      </c>
      <c r="H193" s="23"/>
      <c r="I193" s="23"/>
      <c r="J193" s="23"/>
      <c r="K193" s="23"/>
    </row>
    <row r="194" spans="1:11" ht="15" customHeight="1">
      <c r="A194" s="23"/>
      <c r="B194" s="23"/>
      <c r="C194" s="26" t="s">
        <v>201</v>
      </c>
      <c r="D194" s="44">
        <v>0</v>
      </c>
      <c r="E194" s="44">
        <v>130525000</v>
      </c>
      <c r="F194" s="44">
        <v>131259000</v>
      </c>
      <c r="G194" s="44">
        <v>132259000</v>
      </c>
      <c r="H194" s="23"/>
      <c r="I194" s="23"/>
      <c r="J194" s="23"/>
      <c r="K194" s="23"/>
    </row>
    <row r="195" spans="1:11" ht="15" customHeight="1">
      <c r="A195" s="23"/>
      <c r="B195" s="23"/>
      <c r="C195" s="27" t="s">
        <v>48</v>
      </c>
      <c r="D195" s="45">
        <v>0</v>
      </c>
      <c r="E195" s="45">
        <v>19820000</v>
      </c>
      <c r="F195" s="45">
        <v>20320000</v>
      </c>
      <c r="G195" s="45">
        <v>20320000</v>
      </c>
      <c r="H195" s="23"/>
      <c r="I195" s="23"/>
      <c r="J195" s="23"/>
      <c r="K195" s="23"/>
    </row>
    <row r="196" spans="1:11" ht="15" customHeight="1">
      <c r="A196" s="23"/>
      <c r="B196" s="23"/>
      <c r="C196" s="27" t="s">
        <v>49</v>
      </c>
      <c r="D196" s="45">
        <v>0</v>
      </c>
      <c r="E196" s="45">
        <v>19820000</v>
      </c>
      <c r="F196" s="45">
        <v>20320000</v>
      </c>
      <c r="G196" s="45">
        <v>20320000</v>
      </c>
      <c r="H196" s="23"/>
      <c r="I196" s="23"/>
      <c r="J196" s="23"/>
      <c r="K196" s="23"/>
    </row>
    <row r="197" spans="1:11" ht="15" customHeight="1">
      <c r="A197" s="23"/>
      <c r="B197" s="23"/>
      <c r="C197" s="27" t="s">
        <v>50</v>
      </c>
      <c r="D197" s="45">
        <v>0</v>
      </c>
      <c r="E197" s="45">
        <v>0</v>
      </c>
      <c r="F197" s="45">
        <v>0</v>
      </c>
      <c r="G197" s="45">
        <v>0</v>
      </c>
      <c r="H197" s="23"/>
      <c r="I197" s="23"/>
      <c r="J197" s="23"/>
      <c r="K197" s="23"/>
    </row>
    <row r="198" spans="1:11" ht="15" customHeight="1">
      <c r="A198" s="23"/>
      <c r="B198" s="23"/>
      <c r="C198" s="27" t="s">
        <v>51</v>
      </c>
      <c r="D198" s="45">
        <v>0</v>
      </c>
      <c r="E198" s="45">
        <v>3310000</v>
      </c>
      <c r="F198" s="45">
        <v>3544000</v>
      </c>
      <c r="G198" s="45">
        <v>3544000</v>
      </c>
      <c r="H198" s="23"/>
      <c r="I198" s="23"/>
      <c r="J198" s="23"/>
      <c r="K198" s="23"/>
    </row>
    <row r="199" spans="1:11" ht="15" customHeight="1">
      <c r="A199" s="23"/>
      <c r="B199" s="23"/>
      <c r="C199" s="27" t="s">
        <v>49</v>
      </c>
      <c r="D199" s="45">
        <v>0</v>
      </c>
      <c r="E199" s="45">
        <v>3310000</v>
      </c>
      <c r="F199" s="45">
        <v>3544000</v>
      </c>
      <c r="G199" s="45">
        <v>3544000</v>
      </c>
      <c r="H199" s="23"/>
      <c r="I199" s="23"/>
      <c r="J199" s="23"/>
      <c r="K199" s="23"/>
    </row>
    <row r="200" spans="1:11" ht="15" customHeight="1">
      <c r="A200" s="23"/>
      <c r="B200" s="23"/>
      <c r="C200" s="27" t="s">
        <v>50</v>
      </c>
      <c r="D200" s="45">
        <v>0</v>
      </c>
      <c r="E200" s="45">
        <v>0</v>
      </c>
      <c r="F200" s="45">
        <v>0</v>
      </c>
      <c r="G200" s="45">
        <v>0</v>
      </c>
      <c r="H200" s="23"/>
      <c r="I200" s="23"/>
      <c r="J200" s="23"/>
      <c r="K200" s="23"/>
    </row>
    <row r="201" spans="1:11" ht="15" customHeight="1">
      <c r="A201" s="23"/>
      <c r="B201" s="23"/>
      <c r="C201" s="27" t="s">
        <v>52</v>
      </c>
      <c r="D201" s="45">
        <v>0</v>
      </c>
      <c r="E201" s="45">
        <v>6395000</v>
      </c>
      <c r="F201" s="45">
        <v>6395000</v>
      </c>
      <c r="G201" s="45">
        <v>7395000</v>
      </c>
      <c r="H201" s="23"/>
      <c r="I201" s="23"/>
      <c r="J201" s="23"/>
      <c r="K201" s="23"/>
    </row>
    <row r="202" spans="1:11" ht="15" customHeight="1">
      <c r="A202" s="23"/>
      <c r="B202" s="23"/>
      <c r="C202" s="27" t="s">
        <v>49</v>
      </c>
      <c r="D202" s="45">
        <v>0</v>
      </c>
      <c r="E202" s="45">
        <v>6395000</v>
      </c>
      <c r="F202" s="45">
        <v>6395000</v>
      </c>
      <c r="G202" s="45">
        <v>7395000</v>
      </c>
      <c r="H202" s="23"/>
      <c r="I202" s="23"/>
      <c r="J202" s="23"/>
      <c r="K202" s="23"/>
    </row>
    <row r="203" spans="1:11" ht="15" customHeight="1">
      <c r="A203" s="23"/>
      <c r="B203" s="23"/>
      <c r="C203" s="27" t="s">
        <v>50</v>
      </c>
      <c r="D203" s="45">
        <v>0</v>
      </c>
      <c r="E203" s="45">
        <v>0</v>
      </c>
      <c r="F203" s="45">
        <v>0</v>
      </c>
      <c r="G203" s="45">
        <v>0</v>
      </c>
      <c r="H203" s="23"/>
      <c r="I203" s="23"/>
      <c r="J203" s="23"/>
      <c r="K203" s="23"/>
    </row>
    <row r="204" spans="1:11" ht="15" customHeight="1">
      <c r="A204" s="23"/>
      <c r="B204" s="23"/>
      <c r="C204" s="27" t="s">
        <v>53</v>
      </c>
      <c r="D204" s="45">
        <v>0</v>
      </c>
      <c r="E204" s="45">
        <v>0</v>
      </c>
      <c r="F204" s="45">
        <v>0</v>
      </c>
      <c r="G204" s="45">
        <v>0</v>
      </c>
      <c r="H204" s="23"/>
      <c r="I204" s="23"/>
      <c r="J204" s="23"/>
      <c r="K204" s="23"/>
    </row>
    <row r="205" spans="1:11" ht="15" customHeight="1">
      <c r="A205" s="23"/>
      <c r="B205" s="23"/>
      <c r="C205" s="27" t="s">
        <v>49</v>
      </c>
      <c r="D205" s="45">
        <v>0</v>
      </c>
      <c r="E205" s="45">
        <v>0</v>
      </c>
      <c r="F205" s="45">
        <v>0</v>
      </c>
      <c r="G205" s="45">
        <v>0</v>
      </c>
      <c r="H205" s="23"/>
      <c r="I205" s="23"/>
      <c r="J205" s="23"/>
      <c r="K205" s="23"/>
    </row>
    <row r="206" spans="1:11" ht="15" customHeight="1">
      <c r="A206" s="23"/>
      <c r="B206" s="23"/>
      <c r="C206" s="27" t="s">
        <v>50</v>
      </c>
      <c r="D206" s="45">
        <v>0</v>
      </c>
      <c r="E206" s="45">
        <v>0</v>
      </c>
      <c r="F206" s="45">
        <v>0</v>
      </c>
      <c r="G206" s="45">
        <v>0</v>
      </c>
      <c r="H206" s="23"/>
      <c r="I206" s="23"/>
      <c r="J206" s="23"/>
      <c r="K206" s="23"/>
    </row>
    <row r="207" spans="1:11" ht="20.100000000000001" customHeight="1">
      <c r="A207" s="23"/>
      <c r="B207" s="23"/>
      <c r="C207" s="27" t="s">
        <v>202</v>
      </c>
      <c r="D207" s="46">
        <v>0</v>
      </c>
      <c r="E207" s="46">
        <v>100000000</v>
      </c>
      <c r="F207" s="46">
        <v>100000000</v>
      </c>
      <c r="G207" s="46">
        <v>100000000</v>
      </c>
      <c r="H207" s="23"/>
      <c r="I207" s="23"/>
      <c r="J207" s="23"/>
      <c r="K207" s="23"/>
    </row>
    <row r="208" spans="1:11" ht="15" customHeight="1">
      <c r="A208" s="23"/>
      <c r="B208" s="23"/>
      <c r="C208" s="27" t="s">
        <v>49</v>
      </c>
      <c r="D208" s="45">
        <v>0</v>
      </c>
      <c r="E208" s="45">
        <v>100000000</v>
      </c>
      <c r="F208" s="45">
        <v>100000000</v>
      </c>
      <c r="G208" s="45">
        <v>100000000</v>
      </c>
      <c r="H208" s="23"/>
      <c r="I208" s="23"/>
      <c r="J208" s="23"/>
      <c r="K208" s="23"/>
    </row>
    <row r="209" spans="1:11" ht="15" customHeight="1">
      <c r="A209" s="23"/>
      <c r="B209" s="23"/>
      <c r="C209" s="27" t="s">
        <v>50</v>
      </c>
      <c r="D209" s="45">
        <v>0</v>
      </c>
      <c r="E209" s="45">
        <v>0</v>
      </c>
      <c r="F209" s="45">
        <v>0</v>
      </c>
      <c r="G209" s="45">
        <v>0</v>
      </c>
      <c r="H209" s="23"/>
      <c r="I209" s="23"/>
      <c r="J209" s="23"/>
      <c r="K209" s="23"/>
    </row>
    <row r="210" spans="1:11" ht="15" customHeight="1">
      <c r="A210" s="23"/>
      <c r="B210" s="23"/>
      <c r="C210" s="27" t="s">
        <v>55</v>
      </c>
      <c r="D210" s="45">
        <v>0</v>
      </c>
      <c r="E210" s="45">
        <v>0</v>
      </c>
      <c r="F210" s="45">
        <v>0</v>
      </c>
      <c r="G210" s="45">
        <v>0</v>
      </c>
      <c r="H210" s="23"/>
      <c r="I210" s="23"/>
      <c r="J210" s="23"/>
      <c r="K210" s="23"/>
    </row>
    <row r="211" spans="1:11" ht="15" customHeight="1">
      <c r="A211" s="23"/>
      <c r="B211" s="23"/>
      <c r="C211" s="27" t="s">
        <v>49</v>
      </c>
      <c r="D211" s="45">
        <v>0</v>
      </c>
      <c r="E211" s="45">
        <v>0</v>
      </c>
      <c r="F211" s="45">
        <v>0</v>
      </c>
      <c r="G211" s="45">
        <v>0</v>
      </c>
      <c r="H211" s="23"/>
      <c r="I211" s="23"/>
      <c r="J211" s="23"/>
      <c r="K211" s="23"/>
    </row>
    <row r="212" spans="1:11" ht="15" customHeight="1">
      <c r="A212" s="23"/>
      <c r="B212" s="23"/>
      <c r="C212" s="27" t="s">
        <v>50</v>
      </c>
      <c r="D212" s="45">
        <v>0</v>
      </c>
      <c r="E212" s="45">
        <v>0</v>
      </c>
      <c r="F212" s="45">
        <v>0</v>
      </c>
      <c r="G212" s="45">
        <v>0</v>
      </c>
      <c r="H212" s="23"/>
      <c r="I212" s="23"/>
      <c r="J212" s="23"/>
      <c r="K212" s="23"/>
    </row>
    <row r="213" spans="1:11" ht="15" customHeight="1">
      <c r="A213" s="23"/>
      <c r="B213" s="23"/>
      <c r="C213" s="27" t="s">
        <v>56</v>
      </c>
      <c r="D213" s="45">
        <v>0</v>
      </c>
      <c r="E213" s="45">
        <v>0</v>
      </c>
      <c r="F213" s="45">
        <v>0</v>
      </c>
      <c r="G213" s="45">
        <v>0</v>
      </c>
      <c r="H213" s="23"/>
      <c r="I213" s="23"/>
      <c r="J213" s="23"/>
      <c r="K213" s="23"/>
    </row>
    <row r="214" spans="1:11" ht="15" customHeight="1">
      <c r="A214" s="23"/>
      <c r="B214" s="23"/>
      <c r="C214" s="27" t="s">
        <v>49</v>
      </c>
      <c r="D214" s="45">
        <v>0</v>
      </c>
      <c r="E214" s="45">
        <v>0</v>
      </c>
      <c r="F214" s="45">
        <v>0</v>
      </c>
      <c r="G214" s="45">
        <v>0</v>
      </c>
      <c r="H214" s="23"/>
      <c r="I214" s="23"/>
      <c r="J214" s="23"/>
      <c r="K214" s="23"/>
    </row>
    <row r="215" spans="1:11" ht="15" customHeight="1">
      <c r="A215" s="23"/>
      <c r="B215" s="23"/>
      <c r="C215" s="27" t="s">
        <v>50</v>
      </c>
      <c r="D215" s="45">
        <v>0</v>
      </c>
      <c r="E215" s="45">
        <v>0</v>
      </c>
      <c r="F215" s="45">
        <v>0</v>
      </c>
      <c r="G215" s="45">
        <v>0</v>
      </c>
      <c r="H215" s="23"/>
      <c r="I215" s="23"/>
      <c r="J215" s="23"/>
      <c r="K215" s="23"/>
    </row>
    <row r="216" spans="1:11" ht="15" customHeight="1">
      <c r="A216" s="23"/>
      <c r="B216" s="23"/>
      <c r="C216" s="27" t="s">
        <v>57</v>
      </c>
      <c r="D216" s="45">
        <v>0</v>
      </c>
      <c r="E216" s="45">
        <v>0</v>
      </c>
      <c r="F216" s="45">
        <v>0</v>
      </c>
      <c r="G216" s="45">
        <v>0</v>
      </c>
      <c r="H216" s="23"/>
      <c r="I216" s="23"/>
      <c r="J216" s="23"/>
      <c r="K216" s="23"/>
    </row>
    <row r="217" spans="1:11" ht="15" customHeight="1">
      <c r="A217" s="23"/>
      <c r="B217" s="23"/>
      <c r="C217" s="27" t="s">
        <v>49</v>
      </c>
      <c r="D217" s="45">
        <v>0</v>
      </c>
      <c r="E217" s="45">
        <v>0</v>
      </c>
      <c r="F217" s="45">
        <v>0</v>
      </c>
      <c r="G217" s="45">
        <v>0</v>
      </c>
      <c r="H217" s="23"/>
      <c r="I217" s="23"/>
      <c r="J217" s="23"/>
      <c r="K217" s="23"/>
    </row>
    <row r="218" spans="1:11" ht="15" customHeight="1">
      <c r="A218" s="23"/>
      <c r="B218" s="23"/>
      <c r="C218" s="27" t="s">
        <v>58</v>
      </c>
      <c r="D218" s="45">
        <v>0</v>
      </c>
      <c r="E218" s="45">
        <v>0</v>
      </c>
      <c r="F218" s="45">
        <v>0</v>
      </c>
      <c r="G218" s="45">
        <v>0</v>
      </c>
      <c r="H218" s="23"/>
      <c r="I218" s="23"/>
      <c r="J218" s="23"/>
      <c r="K218" s="23"/>
    </row>
    <row r="219" spans="1:11" ht="15" customHeight="1">
      <c r="A219" s="23"/>
      <c r="B219" s="23"/>
      <c r="C219" s="27" t="s">
        <v>59</v>
      </c>
      <c r="D219" s="45">
        <v>0</v>
      </c>
      <c r="E219" s="45">
        <v>0</v>
      </c>
      <c r="F219" s="45">
        <v>0</v>
      </c>
      <c r="G219" s="45">
        <v>0</v>
      </c>
      <c r="H219" s="23"/>
      <c r="I219" s="23"/>
      <c r="J219" s="23"/>
      <c r="K219" s="23"/>
    </row>
    <row r="220" spans="1:11" ht="15" customHeight="1">
      <c r="A220" s="23"/>
      <c r="B220" s="23"/>
      <c r="C220" s="27" t="s">
        <v>60</v>
      </c>
      <c r="D220" s="45">
        <v>0</v>
      </c>
      <c r="E220" s="45">
        <v>0</v>
      </c>
      <c r="F220" s="45">
        <v>0</v>
      </c>
      <c r="G220" s="45">
        <v>0</v>
      </c>
      <c r="H220" s="23"/>
      <c r="I220" s="23"/>
      <c r="J220" s="23"/>
      <c r="K220" s="23"/>
    </row>
    <row r="221" spans="1:11" ht="15" customHeight="1">
      <c r="A221" s="23"/>
      <c r="B221" s="23"/>
      <c r="C221" s="27" t="s">
        <v>61</v>
      </c>
      <c r="D221" s="45">
        <v>0</v>
      </c>
      <c r="E221" s="45">
        <v>0</v>
      </c>
      <c r="F221" s="45">
        <v>0</v>
      </c>
      <c r="G221" s="45">
        <v>0</v>
      </c>
      <c r="H221" s="23"/>
      <c r="I221" s="23"/>
      <c r="J221" s="23"/>
      <c r="K221" s="23"/>
    </row>
    <row r="222" spans="1:11" ht="15" customHeight="1">
      <c r="A222" s="23"/>
      <c r="B222" s="23"/>
      <c r="C222" s="27" t="s">
        <v>62</v>
      </c>
      <c r="D222" s="45">
        <v>0</v>
      </c>
      <c r="E222" s="45">
        <v>1000000</v>
      </c>
      <c r="F222" s="45">
        <v>1000000</v>
      </c>
      <c r="G222" s="45">
        <v>1000000</v>
      </c>
      <c r="H222" s="23"/>
      <c r="I222" s="23"/>
      <c r="J222" s="23"/>
      <c r="K222" s="23"/>
    </row>
    <row r="223" spans="1:11" ht="15" customHeight="1">
      <c r="A223" s="23"/>
      <c r="B223" s="23"/>
      <c r="C223" s="27" t="s">
        <v>49</v>
      </c>
      <c r="D223" s="45">
        <v>0</v>
      </c>
      <c r="E223" s="45">
        <v>1000000</v>
      </c>
      <c r="F223" s="45">
        <v>1000000</v>
      </c>
      <c r="G223" s="45">
        <v>1000000</v>
      </c>
      <c r="H223" s="23"/>
      <c r="I223" s="23"/>
      <c r="J223" s="23"/>
      <c r="K223" s="23"/>
    </row>
    <row r="224" spans="1:11" ht="15" customHeight="1">
      <c r="A224" s="23"/>
      <c r="B224" s="23"/>
      <c r="C224" s="27" t="s">
        <v>58</v>
      </c>
      <c r="D224" s="45">
        <v>0</v>
      </c>
      <c r="E224" s="45">
        <v>0</v>
      </c>
      <c r="F224" s="45">
        <v>0</v>
      </c>
      <c r="G224" s="45">
        <v>0</v>
      </c>
      <c r="H224" s="23"/>
      <c r="I224" s="23"/>
      <c r="J224" s="23"/>
      <c r="K224" s="23"/>
    </row>
    <row r="225" spans="1:11" ht="15" customHeight="1">
      <c r="A225" s="23"/>
      <c r="B225" s="23"/>
      <c r="C225" s="27" t="s">
        <v>59</v>
      </c>
      <c r="D225" s="45">
        <v>0</v>
      </c>
      <c r="E225" s="45">
        <v>0</v>
      </c>
      <c r="F225" s="45">
        <v>0</v>
      </c>
      <c r="G225" s="45">
        <v>0</v>
      </c>
      <c r="H225" s="23"/>
      <c r="I225" s="23"/>
      <c r="J225" s="23"/>
      <c r="K225" s="23"/>
    </row>
    <row r="226" spans="1:11" ht="15" customHeight="1">
      <c r="A226" s="23"/>
      <c r="B226" s="23"/>
      <c r="C226" s="27" t="s">
        <v>60</v>
      </c>
      <c r="D226" s="45">
        <v>0</v>
      </c>
      <c r="E226" s="45">
        <v>0</v>
      </c>
      <c r="F226" s="45">
        <v>0</v>
      </c>
      <c r="G226" s="45">
        <v>0</v>
      </c>
      <c r="H226" s="23"/>
      <c r="I226" s="23"/>
      <c r="J226" s="23"/>
      <c r="K226" s="23"/>
    </row>
    <row r="227" spans="1:11" ht="15" customHeight="1">
      <c r="A227" s="23"/>
      <c r="B227" s="23"/>
      <c r="C227" s="27" t="s">
        <v>61</v>
      </c>
      <c r="D227" s="45">
        <v>0</v>
      </c>
      <c r="E227" s="45">
        <v>0</v>
      </c>
      <c r="F227" s="45">
        <v>0</v>
      </c>
      <c r="G227" s="45">
        <v>0</v>
      </c>
      <c r="H227" s="23"/>
      <c r="I227" s="23"/>
      <c r="J227" s="23"/>
      <c r="K227" s="23"/>
    </row>
    <row r="228" spans="1:11" ht="15" customHeight="1">
      <c r="A228" s="23"/>
      <c r="B228" s="23"/>
      <c r="C228" s="27" t="s">
        <v>63</v>
      </c>
      <c r="D228" s="45">
        <v>0</v>
      </c>
      <c r="E228" s="45">
        <v>0</v>
      </c>
      <c r="F228" s="45">
        <v>0</v>
      </c>
      <c r="G228" s="45">
        <v>0</v>
      </c>
      <c r="H228" s="23"/>
      <c r="I228" s="23"/>
      <c r="J228" s="23"/>
      <c r="K228" s="23"/>
    </row>
    <row r="229" spans="1:11" ht="15" customHeight="1">
      <c r="A229" s="23"/>
      <c r="B229" s="23"/>
      <c r="C229" s="27" t="s">
        <v>49</v>
      </c>
      <c r="D229" s="45">
        <v>0</v>
      </c>
      <c r="E229" s="45">
        <v>0</v>
      </c>
      <c r="F229" s="45">
        <v>0</v>
      </c>
      <c r="G229" s="45">
        <v>0</v>
      </c>
      <c r="H229" s="23"/>
      <c r="I229" s="23"/>
      <c r="J229" s="23"/>
      <c r="K229" s="23"/>
    </row>
    <row r="230" spans="1:11" ht="15" customHeight="1">
      <c r="A230" s="23"/>
      <c r="B230" s="23"/>
      <c r="C230" s="27" t="s">
        <v>58</v>
      </c>
      <c r="D230" s="45">
        <v>0</v>
      </c>
      <c r="E230" s="45">
        <v>0</v>
      </c>
      <c r="F230" s="45">
        <v>0</v>
      </c>
      <c r="G230" s="45">
        <v>0</v>
      </c>
      <c r="H230" s="23"/>
      <c r="I230" s="23"/>
      <c r="J230" s="23"/>
      <c r="K230" s="23"/>
    </row>
    <row r="231" spans="1:11" ht="15" customHeight="1">
      <c r="A231" s="23"/>
      <c r="B231" s="23"/>
      <c r="C231" s="27" t="s">
        <v>59</v>
      </c>
      <c r="D231" s="45">
        <v>0</v>
      </c>
      <c r="E231" s="45">
        <v>0</v>
      </c>
      <c r="F231" s="45">
        <v>0</v>
      </c>
      <c r="G231" s="45">
        <v>0</v>
      </c>
      <c r="H231" s="23"/>
      <c r="I231" s="23"/>
      <c r="J231" s="23"/>
      <c r="K231" s="23"/>
    </row>
    <row r="232" spans="1:11" ht="15" customHeight="1">
      <c r="A232" s="23"/>
      <c r="B232" s="23"/>
      <c r="C232" s="27" t="s">
        <v>60</v>
      </c>
      <c r="D232" s="45">
        <v>0</v>
      </c>
      <c r="E232" s="45">
        <v>0</v>
      </c>
      <c r="F232" s="45">
        <v>0</v>
      </c>
      <c r="G232" s="45">
        <v>0</v>
      </c>
      <c r="H232" s="23"/>
      <c r="I232" s="23"/>
      <c r="J232" s="23"/>
      <c r="K232" s="23"/>
    </row>
    <row r="233" spans="1:11" ht="15" customHeight="1">
      <c r="A233" s="23"/>
      <c r="B233" s="23"/>
      <c r="C233" s="27" t="s">
        <v>61</v>
      </c>
      <c r="D233" s="45">
        <v>0</v>
      </c>
      <c r="E233" s="45">
        <v>0</v>
      </c>
      <c r="F233" s="45">
        <v>0</v>
      </c>
      <c r="G233" s="45">
        <v>0</v>
      </c>
      <c r="H233" s="23"/>
      <c r="I233" s="23"/>
      <c r="J233" s="23"/>
      <c r="K233" s="23"/>
    </row>
    <row r="234" spans="1:11" ht="15" customHeight="1">
      <c r="A234" s="23"/>
      <c r="B234" s="23"/>
      <c r="C234" s="27" t="s">
        <v>64</v>
      </c>
      <c r="D234" s="45">
        <v>0</v>
      </c>
      <c r="E234" s="45">
        <v>0</v>
      </c>
      <c r="F234" s="45">
        <v>0</v>
      </c>
      <c r="G234" s="45">
        <v>0</v>
      </c>
      <c r="H234" s="23"/>
      <c r="I234" s="23"/>
      <c r="J234" s="23"/>
      <c r="K234" s="23"/>
    </row>
    <row r="235" spans="1:11" ht="15" customHeight="1">
      <c r="A235" s="23"/>
      <c r="B235" s="23"/>
      <c r="C235" s="27" t="s">
        <v>65</v>
      </c>
      <c r="D235" s="45">
        <v>0</v>
      </c>
      <c r="E235" s="45">
        <v>0</v>
      </c>
      <c r="F235" s="45">
        <v>0</v>
      </c>
      <c r="G235" s="45">
        <v>0</v>
      </c>
      <c r="H235" s="23"/>
      <c r="I235" s="23"/>
      <c r="J235" s="23"/>
      <c r="K235" s="23"/>
    </row>
    <row r="236" spans="1:11" ht="20.100000000000001" customHeight="1">
      <c r="A236" s="23"/>
      <c r="B236" s="23"/>
      <c r="C236" s="47" t="s">
        <v>18</v>
      </c>
      <c r="D236" s="23"/>
      <c r="E236" s="23"/>
      <c r="F236" s="23"/>
      <c r="G236" s="23"/>
      <c r="H236" s="23"/>
      <c r="I236" s="23"/>
      <c r="J236" s="23"/>
      <c r="K236" s="23"/>
    </row>
  </sheetData>
  <mergeCells count="27">
    <mergeCell ref="D6:G6"/>
    <mergeCell ref="C1:G1"/>
    <mergeCell ref="C2:G2"/>
    <mergeCell ref="D3:G3"/>
    <mergeCell ref="D4:G4"/>
    <mergeCell ref="D5:G5"/>
    <mergeCell ref="D79:G79"/>
    <mergeCell ref="D7:G7"/>
    <mergeCell ref="C8:G8"/>
    <mergeCell ref="C9:G9"/>
    <mergeCell ref="D10:G10"/>
    <mergeCell ref="D15:G15"/>
    <mergeCell ref="C21:G21"/>
    <mergeCell ref="D22:G22"/>
    <mergeCell ref="D23:G23"/>
    <mergeCell ref="D24:G24"/>
    <mergeCell ref="D25:G25"/>
    <mergeCell ref="C34:G34"/>
    <mergeCell ref="D138:G138"/>
    <mergeCell ref="D139:G139"/>
    <mergeCell ref="C148:G148"/>
    <mergeCell ref="D80:G80"/>
    <mergeCell ref="D81:G81"/>
    <mergeCell ref="C90:G90"/>
    <mergeCell ref="C135:G135"/>
    <mergeCell ref="D136:G136"/>
    <mergeCell ref="D137:G137"/>
  </mergeCells>
  <pageMargins left="0" right="0" top="0" bottom="0" header="0" footer="0"/>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238"/>
  <sheetViews>
    <sheetView view="pageBreakPreview" topLeftCell="B136" zoomScale="71" zoomScaleNormal="100" zoomScaleSheetLayoutView="71" workbookViewId="0">
      <selection activeCell="C19" sqref="C19"/>
    </sheetView>
  </sheetViews>
  <sheetFormatPr defaultColWidth="9.125" defaultRowHeight="14.25"/>
  <cols>
    <col min="1" max="1" width="13.25" style="24" hidden="1"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1513"/>
      <c r="B1" s="1513"/>
      <c r="C1" s="1856" t="s">
        <v>0</v>
      </c>
      <c r="D1" s="1857"/>
      <c r="E1" s="1857"/>
      <c r="F1" s="1857"/>
      <c r="G1" s="1857"/>
      <c r="H1" s="1513"/>
      <c r="I1" s="1513"/>
      <c r="J1" s="1513"/>
      <c r="K1" s="1513"/>
    </row>
    <row r="2" spans="1:11" ht="24.95" customHeight="1">
      <c r="A2" s="1513"/>
      <c r="B2" s="1513"/>
      <c r="C2" s="1858" t="s">
        <v>1</v>
      </c>
      <c r="D2" s="1859"/>
      <c r="E2" s="1859"/>
      <c r="F2" s="1859"/>
      <c r="G2" s="1859"/>
      <c r="H2" s="1513"/>
      <c r="I2" s="1513"/>
      <c r="J2" s="1513"/>
      <c r="K2" s="1513"/>
    </row>
    <row r="3" spans="1:11" ht="14.1" customHeight="1">
      <c r="A3" s="1513"/>
      <c r="B3" s="1513"/>
      <c r="C3" s="25" t="s">
        <v>2</v>
      </c>
      <c r="D3" s="1860" t="s">
        <v>2365</v>
      </c>
      <c r="E3" s="1861"/>
      <c r="F3" s="1861"/>
      <c r="G3" s="1861"/>
      <c r="H3" s="1513"/>
      <c r="I3" s="1513"/>
      <c r="J3" s="1513"/>
      <c r="K3" s="1513"/>
    </row>
    <row r="4" spans="1:11" ht="14.1" customHeight="1">
      <c r="A4" s="1513"/>
      <c r="B4" s="1513"/>
      <c r="C4" s="25" t="s">
        <v>4</v>
      </c>
      <c r="D4" s="1860" t="s">
        <v>2366</v>
      </c>
      <c r="E4" s="1861"/>
      <c r="F4" s="1861"/>
      <c r="G4" s="1861"/>
      <c r="H4" s="1513"/>
      <c r="I4" s="1513"/>
      <c r="J4" s="1513"/>
      <c r="K4" s="1513"/>
    </row>
    <row r="5" spans="1:11" ht="14.1" customHeight="1">
      <c r="A5" s="1513"/>
      <c r="B5" s="1513"/>
      <c r="C5" s="25" t="s">
        <v>6</v>
      </c>
      <c r="D5" s="1860" t="s">
        <v>532</v>
      </c>
      <c r="E5" s="1861"/>
      <c r="F5" s="1861"/>
      <c r="G5" s="1861"/>
      <c r="H5" s="1513"/>
      <c r="I5" s="1513"/>
      <c r="J5" s="1513"/>
      <c r="K5" s="1513"/>
    </row>
    <row r="6" spans="1:11" ht="14.1" customHeight="1">
      <c r="A6" s="1513"/>
      <c r="B6" s="1513"/>
      <c r="C6" s="25" t="s">
        <v>8</v>
      </c>
      <c r="D6" s="1860" t="s">
        <v>533</v>
      </c>
      <c r="E6" s="1861"/>
      <c r="F6" s="1861"/>
      <c r="G6" s="1861"/>
      <c r="H6" s="1513"/>
      <c r="I6" s="1513"/>
      <c r="J6" s="1513"/>
      <c r="K6" s="1513"/>
    </row>
    <row r="7" spans="1:11" ht="14.1" customHeight="1">
      <c r="A7" s="1513"/>
      <c r="B7" s="1513"/>
      <c r="C7" s="25" t="s">
        <v>10</v>
      </c>
      <c r="D7" s="1862" t="s">
        <v>11</v>
      </c>
      <c r="E7" s="1863"/>
      <c r="F7" s="1863"/>
      <c r="G7" s="1863"/>
      <c r="H7" s="1513"/>
      <c r="I7" s="1513"/>
      <c r="J7" s="1513"/>
      <c r="K7" s="1513"/>
    </row>
    <row r="8" spans="1:11" ht="14.1" customHeight="1">
      <c r="A8" s="1513"/>
      <c r="B8" s="1513"/>
      <c r="C8" s="1864" t="s">
        <v>12</v>
      </c>
      <c r="D8" s="1865"/>
      <c r="E8" s="1865"/>
      <c r="F8" s="1865"/>
      <c r="G8" s="1865"/>
      <c r="H8" s="1513"/>
      <c r="I8" s="1513"/>
      <c r="J8" s="1513"/>
      <c r="K8" s="1513"/>
    </row>
    <row r="9" spans="1:11" ht="83.1" customHeight="1">
      <c r="A9" s="1513"/>
      <c r="B9" s="1513"/>
      <c r="C9" s="1866" t="s">
        <v>2367</v>
      </c>
      <c r="D9" s="1867"/>
      <c r="E9" s="1867"/>
      <c r="F9" s="1867"/>
      <c r="G9" s="1867"/>
      <c r="H9" s="1513"/>
      <c r="I9" s="1513"/>
      <c r="J9" s="1513"/>
      <c r="K9" s="1513"/>
    </row>
    <row r="10" spans="1:11" ht="89.1" customHeight="1">
      <c r="A10" s="1513"/>
      <c r="B10" s="1513"/>
      <c r="C10" s="26" t="s">
        <v>14</v>
      </c>
      <c r="D10" s="1854" t="s">
        <v>2368</v>
      </c>
      <c r="E10" s="1855"/>
      <c r="F10" s="1855"/>
      <c r="G10" s="1855"/>
      <c r="H10" s="1513"/>
      <c r="I10" s="1513"/>
      <c r="J10" s="1513"/>
      <c r="K10" s="1513"/>
    </row>
    <row r="11" spans="1:11" ht="27.95" customHeight="1">
      <c r="A11" s="1513"/>
      <c r="B11" s="1513"/>
      <c r="C11" s="27" t="s">
        <v>209</v>
      </c>
      <c r="D11" s="28">
        <v>2023</v>
      </c>
      <c r="E11" s="28">
        <v>2024</v>
      </c>
      <c r="F11" s="28">
        <v>2025</v>
      </c>
      <c r="G11" s="28">
        <v>2026</v>
      </c>
      <c r="H11" s="1513"/>
      <c r="I11" s="1513"/>
      <c r="J11" s="1513"/>
      <c r="K11" s="1513"/>
    </row>
    <row r="12" spans="1:11" ht="14.1" customHeight="1">
      <c r="A12" s="1513"/>
      <c r="B12" s="1513"/>
      <c r="C12" s="29"/>
      <c r="D12" s="30" t="s">
        <v>22</v>
      </c>
      <c r="E12" s="30" t="s">
        <v>23</v>
      </c>
      <c r="F12" s="30" t="s">
        <v>23</v>
      </c>
      <c r="G12" s="30" t="s">
        <v>23</v>
      </c>
      <c r="H12" s="1513"/>
      <c r="I12" s="1513"/>
      <c r="J12" s="1513"/>
      <c r="K12" s="1513"/>
    </row>
    <row r="13" spans="1:11" ht="30.95" customHeight="1">
      <c r="A13" s="1513"/>
      <c r="B13" s="1513"/>
      <c r="C13" s="27" t="s">
        <v>2369</v>
      </c>
      <c r="D13" s="31" t="s">
        <v>18</v>
      </c>
      <c r="E13" s="31" t="s">
        <v>254</v>
      </c>
      <c r="F13" s="31" t="s">
        <v>2370</v>
      </c>
      <c r="G13" s="31" t="s">
        <v>18</v>
      </c>
      <c r="H13" s="1513"/>
      <c r="I13" s="1513"/>
      <c r="J13" s="1513"/>
      <c r="K13" s="1513"/>
    </row>
    <row r="14" spans="1:11" ht="30.95" customHeight="1">
      <c r="A14" s="1513"/>
      <c r="B14" s="1513"/>
      <c r="C14" s="27" t="s">
        <v>2371</v>
      </c>
      <c r="D14" s="31" t="s">
        <v>18</v>
      </c>
      <c r="E14" s="31" t="s">
        <v>363</v>
      </c>
      <c r="F14" s="31" t="s">
        <v>254</v>
      </c>
      <c r="G14" s="31" t="s">
        <v>18</v>
      </c>
      <c r="H14" s="1513"/>
      <c r="I14" s="1513"/>
      <c r="J14" s="1513"/>
      <c r="K14" s="1513"/>
    </row>
    <row r="15" spans="1:11" ht="92.1" customHeight="1">
      <c r="A15" s="1513"/>
      <c r="B15" s="1513"/>
      <c r="C15" s="26" t="s">
        <v>16</v>
      </c>
      <c r="D15" s="1854" t="s">
        <v>2372</v>
      </c>
      <c r="E15" s="1855"/>
      <c r="F15" s="1855"/>
      <c r="G15" s="1855"/>
      <c r="H15" s="1513"/>
      <c r="I15" s="1513"/>
      <c r="J15" s="1513"/>
      <c r="K15" s="1513"/>
    </row>
    <row r="16" spans="1:11" ht="27.95" customHeight="1">
      <c r="A16" s="1513"/>
      <c r="B16" s="1513"/>
      <c r="C16" s="27" t="s">
        <v>223</v>
      </c>
      <c r="D16" s="28">
        <v>2023</v>
      </c>
      <c r="E16" s="28">
        <v>2024</v>
      </c>
      <c r="F16" s="28">
        <v>2025</v>
      </c>
      <c r="G16" s="28">
        <v>2026</v>
      </c>
      <c r="H16" s="1513"/>
      <c r="I16" s="1513"/>
      <c r="J16" s="1513"/>
      <c r="K16" s="1513"/>
    </row>
    <row r="17" spans="1:11" ht="14.1" customHeight="1">
      <c r="A17" s="1513"/>
      <c r="B17" s="1513"/>
      <c r="C17" s="29"/>
      <c r="D17" s="30" t="s">
        <v>22</v>
      </c>
      <c r="E17" s="30" t="s">
        <v>23</v>
      </c>
      <c r="F17" s="30" t="s">
        <v>23</v>
      </c>
      <c r="G17" s="30" t="s">
        <v>23</v>
      </c>
      <c r="H17" s="1513"/>
      <c r="I17" s="1513"/>
      <c r="J17" s="1513"/>
      <c r="K17" s="1513"/>
    </row>
    <row r="18" spans="1:11" ht="30.95" customHeight="1">
      <c r="A18" s="1513"/>
      <c r="B18" s="1513"/>
      <c r="C18" s="27" t="s">
        <v>2373</v>
      </c>
      <c r="D18" s="31" t="s">
        <v>18</v>
      </c>
      <c r="E18" s="31" t="s">
        <v>363</v>
      </c>
      <c r="F18" s="31" t="s">
        <v>254</v>
      </c>
      <c r="G18" s="31" t="s">
        <v>2370</v>
      </c>
      <c r="H18" s="1513"/>
      <c r="I18" s="1513"/>
      <c r="J18" s="1513"/>
      <c r="K18" s="1513"/>
    </row>
    <row r="19" spans="1:11" ht="20.100000000000001" customHeight="1">
      <c r="A19" s="1513"/>
      <c r="B19" s="1513"/>
      <c r="C19" s="27" t="s">
        <v>2374</v>
      </c>
      <c r="D19" s="31" t="s">
        <v>18</v>
      </c>
      <c r="E19" s="31" t="s">
        <v>2375</v>
      </c>
      <c r="F19" s="31" t="s">
        <v>2376</v>
      </c>
      <c r="G19" s="31" t="s">
        <v>1840</v>
      </c>
      <c r="H19" s="1513"/>
      <c r="I19" s="1513"/>
      <c r="J19" s="1513"/>
      <c r="K19" s="1513"/>
    </row>
    <row r="20" spans="1:11" ht="14.1" customHeight="1">
      <c r="A20" s="1513"/>
      <c r="B20" s="1513"/>
      <c r="C20" s="27" t="s">
        <v>2377</v>
      </c>
      <c r="D20" s="31" t="s">
        <v>18</v>
      </c>
      <c r="E20" s="31" t="s">
        <v>2378</v>
      </c>
      <c r="F20" s="31" t="s">
        <v>2379</v>
      </c>
      <c r="G20" s="31" t="s">
        <v>2380</v>
      </c>
      <c r="H20" s="1513"/>
      <c r="I20" s="1513"/>
      <c r="J20" s="1513"/>
      <c r="K20" s="1513"/>
    </row>
    <row r="21" spans="1:11" ht="14.1" customHeight="1">
      <c r="A21" s="1513"/>
      <c r="B21" s="1513"/>
      <c r="C21" s="1852" t="s">
        <v>27</v>
      </c>
      <c r="D21" s="1853"/>
      <c r="E21" s="1853"/>
      <c r="F21" s="1853"/>
      <c r="G21" s="1853"/>
      <c r="H21" s="1513"/>
      <c r="I21" s="1513"/>
      <c r="J21" s="1513"/>
      <c r="K21" s="1513"/>
    </row>
    <row r="22" spans="1:11" ht="14.1" customHeight="1">
      <c r="A22" s="1513"/>
      <c r="B22" s="1513"/>
      <c r="C22" s="32" t="s">
        <v>2381</v>
      </c>
      <c r="D22" s="1852" t="s">
        <v>2382</v>
      </c>
      <c r="E22" s="1853"/>
      <c r="F22" s="1853"/>
      <c r="G22" s="1853"/>
      <c r="H22" s="1513"/>
      <c r="I22" s="1513"/>
      <c r="J22" s="1513"/>
      <c r="K22" s="1513"/>
    </row>
    <row r="23" spans="1:11" ht="18" customHeight="1">
      <c r="A23" s="1513"/>
      <c r="B23" s="1513"/>
      <c r="C23" s="33" t="s">
        <v>19</v>
      </c>
      <c r="D23" s="1850" t="s">
        <v>2383</v>
      </c>
      <c r="E23" s="1851"/>
      <c r="F23" s="1851"/>
      <c r="G23" s="1851"/>
      <c r="H23" s="1513"/>
      <c r="I23" s="1513"/>
      <c r="J23" s="1513"/>
      <c r="K23" s="1513"/>
    </row>
    <row r="24" spans="1:11" ht="18" customHeight="1">
      <c r="A24" s="1513"/>
      <c r="B24" s="1513"/>
      <c r="C24" s="34" t="s">
        <v>20</v>
      </c>
      <c r="D24" s="1846" t="s">
        <v>2384</v>
      </c>
      <c r="E24" s="1847"/>
      <c r="F24" s="1847"/>
      <c r="G24" s="1847"/>
      <c r="H24" s="1513"/>
      <c r="I24" s="1513"/>
      <c r="J24" s="1513"/>
      <c r="K24" s="1513"/>
    </row>
    <row r="25" spans="1:11" ht="18" customHeight="1">
      <c r="A25" s="1513"/>
      <c r="B25" s="1513"/>
      <c r="C25" s="34" t="s">
        <v>21</v>
      </c>
      <c r="D25" s="1846" t="s">
        <v>134</v>
      </c>
      <c r="E25" s="1847"/>
      <c r="F25" s="1847"/>
      <c r="G25" s="1847"/>
      <c r="H25" s="1513"/>
      <c r="I25" s="1513"/>
      <c r="J25" s="1513"/>
      <c r="K25" s="1513"/>
    </row>
    <row r="26" spans="1:11" ht="15" customHeight="1">
      <c r="A26" s="1513"/>
      <c r="B26" s="1513"/>
      <c r="C26" s="1514"/>
      <c r="D26" s="36">
        <v>2023</v>
      </c>
      <c r="E26" s="36">
        <v>2024</v>
      </c>
      <c r="F26" s="36">
        <v>2025</v>
      </c>
      <c r="G26" s="36">
        <v>2026</v>
      </c>
      <c r="H26" s="1513"/>
      <c r="I26" s="1513"/>
      <c r="J26" s="1513"/>
      <c r="K26" s="1513"/>
    </row>
    <row r="27" spans="1:11" ht="15" customHeight="1">
      <c r="A27" s="1513"/>
      <c r="B27" s="1513"/>
      <c r="C27" s="1515"/>
      <c r="D27" s="38" t="s">
        <v>22</v>
      </c>
      <c r="E27" s="38" t="s">
        <v>23</v>
      </c>
      <c r="F27" s="38" t="s">
        <v>23</v>
      </c>
      <c r="G27" s="38" t="s">
        <v>23</v>
      </c>
      <c r="H27" s="1513"/>
      <c r="I27" s="1513"/>
      <c r="J27" s="1513"/>
      <c r="K27" s="1513"/>
    </row>
    <row r="28" spans="1:11" ht="14.1" customHeight="1">
      <c r="A28" s="1513"/>
      <c r="B28" s="1513"/>
      <c r="C28" s="27" t="s">
        <v>33</v>
      </c>
      <c r="D28" s="31" t="s">
        <v>2385</v>
      </c>
      <c r="E28" s="31" t="s">
        <v>1625</v>
      </c>
      <c r="F28" s="31" t="s">
        <v>2386</v>
      </c>
      <c r="G28" s="31" t="s">
        <v>2387</v>
      </c>
      <c r="H28" s="1513"/>
      <c r="I28" s="1513"/>
      <c r="J28" s="1513"/>
      <c r="K28" s="1513"/>
    </row>
    <row r="29" spans="1:11" ht="14.1" customHeight="1">
      <c r="A29" s="1513"/>
      <c r="B29" s="1513"/>
      <c r="C29" s="27" t="s">
        <v>35</v>
      </c>
      <c r="D29" s="31" t="s">
        <v>2388</v>
      </c>
      <c r="E29" s="31" t="s">
        <v>2389</v>
      </c>
      <c r="F29" s="31" t="s">
        <v>2390</v>
      </c>
      <c r="G29" s="31" t="s">
        <v>2391</v>
      </c>
      <c r="H29" s="1513"/>
      <c r="I29" s="1513"/>
      <c r="J29" s="1513"/>
      <c r="K29" s="1513"/>
    </row>
    <row r="30" spans="1:11" ht="14.1" customHeight="1">
      <c r="A30" s="1513"/>
      <c r="B30" s="1513"/>
      <c r="C30" s="27" t="s">
        <v>40</v>
      </c>
      <c r="D30" s="31" t="s">
        <v>2392</v>
      </c>
      <c r="E30" s="31" t="s">
        <v>2393</v>
      </c>
      <c r="F30" s="31" t="s">
        <v>2394</v>
      </c>
      <c r="G30" s="31" t="s">
        <v>2395</v>
      </c>
      <c r="H30" s="1513"/>
      <c r="I30" s="1513"/>
      <c r="J30" s="1513"/>
      <c r="K30" s="1513"/>
    </row>
    <row r="31" spans="1:11" ht="14.1" customHeight="1">
      <c r="A31" s="1513"/>
      <c r="B31" s="1513"/>
      <c r="C31" s="27" t="s">
        <v>41</v>
      </c>
      <c r="D31" s="31" t="s">
        <v>18</v>
      </c>
      <c r="E31" s="31" t="s">
        <v>2396</v>
      </c>
      <c r="F31" s="31" t="s">
        <v>2397</v>
      </c>
      <c r="G31" s="31" t="s">
        <v>2398</v>
      </c>
      <c r="H31" s="1513"/>
      <c r="I31" s="1513"/>
      <c r="J31" s="1513"/>
      <c r="K31" s="1513"/>
    </row>
    <row r="32" spans="1:11" ht="14.1" customHeight="1">
      <c r="A32" s="1513"/>
      <c r="B32" s="1513"/>
      <c r="C32" s="27" t="s">
        <v>43</v>
      </c>
      <c r="D32" s="31" t="s">
        <v>18</v>
      </c>
      <c r="E32" s="31" t="s">
        <v>2399</v>
      </c>
      <c r="F32" s="31" t="s">
        <v>2400</v>
      </c>
      <c r="G32" s="31" t="s">
        <v>2401</v>
      </c>
      <c r="H32" s="1513"/>
      <c r="I32" s="1513"/>
      <c r="J32" s="1513"/>
      <c r="K32" s="1513"/>
    </row>
    <row r="33" spans="1:11" ht="14.1" customHeight="1">
      <c r="A33" s="1513"/>
      <c r="B33" s="1513"/>
      <c r="C33" s="27" t="s">
        <v>47</v>
      </c>
      <c r="D33" s="31" t="s">
        <v>18</v>
      </c>
      <c r="E33" s="31" t="s">
        <v>2402</v>
      </c>
      <c r="F33" s="31" t="s">
        <v>2403</v>
      </c>
      <c r="G33" s="31" t="s">
        <v>350</v>
      </c>
      <c r="H33" s="1513"/>
      <c r="I33" s="1513"/>
      <c r="J33" s="1513"/>
      <c r="K33" s="1513"/>
    </row>
    <row r="34" spans="1:11" ht="14.1" customHeight="1">
      <c r="A34" s="1513"/>
      <c r="B34" s="1513"/>
      <c r="C34" s="1848" t="s">
        <v>24</v>
      </c>
      <c r="D34" s="1849"/>
      <c r="E34" s="1849"/>
      <c r="F34" s="1849"/>
      <c r="G34" s="1849"/>
      <c r="H34" s="1513"/>
      <c r="I34" s="1513"/>
      <c r="J34" s="1513"/>
      <c r="K34" s="1513"/>
    </row>
    <row r="35" spans="1:11" ht="14.1" customHeight="1">
      <c r="A35" s="1513"/>
      <c r="B35" s="1513"/>
      <c r="C35" s="1514"/>
      <c r="D35" s="36">
        <v>2023</v>
      </c>
      <c r="E35" s="36">
        <v>2024</v>
      </c>
      <c r="F35" s="36">
        <v>2025</v>
      </c>
      <c r="G35" s="36">
        <v>2026</v>
      </c>
      <c r="H35" s="1513"/>
      <c r="I35" s="1513"/>
      <c r="J35" s="1513"/>
      <c r="K35" s="1513"/>
    </row>
    <row r="36" spans="1:11" ht="14.1" customHeight="1">
      <c r="A36" s="1513"/>
      <c r="B36" s="1513"/>
      <c r="C36" s="1515"/>
      <c r="D36" s="38" t="s">
        <v>22</v>
      </c>
      <c r="E36" s="38" t="s">
        <v>23</v>
      </c>
      <c r="F36" s="38" t="s">
        <v>23</v>
      </c>
      <c r="G36" s="38" t="s">
        <v>23</v>
      </c>
      <c r="H36" s="1513"/>
      <c r="I36" s="1513"/>
      <c r="J36" s="1513"/>
      <c r="K36" s="1513"/>
    </row>
    <row r="37" spans="1:11" ht="14.1" customHeight="1">
      <c r="A37" s="1513"/>
      <c r="B37" s="1513"/>
      <c r="C37" s="39" t="s">
        <v>48</v>
      </c>
      <c r="D37" s="40">
        <v>0</v>
      </c>
      <c r="E37" s="40">
        <v>101140000</v>
      </c>
      <c r="F37" s="40">
        <v>104868000</v>
      </c>
      <c r="G37" s="40">
        <v>104868000</v>
      </c>
      <c r="H37" s="1513"/>
      <c r="I37" s="1513"/>
      <c r="J37" s="1513"/>
      <c r="K37" s="1513"/>
    </row>
    <row r="38" spans="1:11" ht="14.1" customHeight="1">
      <c r="A38" s="1513"/>
      <c r="B38" s="1513"/>
      <c r="C38" s="39" t="s">
        <v>49</v>
      </c>
      <c r="D38" s="40">
        <v>0</v>
      </c>
      <c r="E38" s="40">
        <v>101140000</v>
      </c>
      <c r="F38" s="40">
        <v>104868000</v>
      </c>
      <c r="G38" s="40">
        <v>104868000</v>
      </c>
      <c r="H38" s="1513"/>
      <c r="I38" s="1513"/>
      <c r="J38" s="1513"/>
      <c r="K38" s="1513"/>
    </row>
    <row r="39" spans="1:11" ht="14.1" customHeight="1">
      <c r="A39" s="1513"/>
      <c r="B39" s="1513"/>
      <c r="C39" s="39" t="s">
        <v>50</v>
      </c>
      <c r="D39" s="40">
        <v>0</v>
      </c>
      <c r="E39" s="40">
        <v>0</v>
      </c>
      <c r="F39" s="40">
        <v>0</v>
      </c>
      <c r="G39" s="40">
        <v>0</v>
      </c>
      <c r="H39" s="1513"/>
      <c r="I39" s="1513"/>
      <c r="J39" s="1513"/>
      <c r="K39" s="1513"/>
    </row>
    <row r="40" spans="1:11" ht="14.1" customHeight="1">
      <c r="A40" s="1513"/>
      <c r="B40" s="1513"/>
      <c r="C40" s="39" t="s">
        <v>51</v>
      </c>
      <c r="D40" s="40">
        <v>0</v>
      </c>
      <c r="E40" s="40">
        <v>16330000</v>
      </c>
      <c r="F40" s="40">
        <v>16330000</v>
      </c>
      <c r="G40" s="40">
        <v>16330000</v>
      </c>
      <c r="H40" s="1513"/>
      <c r="I40" s="1513"/>
      <c r="J40" s="1513"/>
      <c r="K40" s="1513"/>
    </row>
    <row r="41" spans="1:11" ht="14.1" customHeight="1">
      <c r="A41" s="1513"/>
      <c r="B41" s="1513"/>
      <c r="C41" s="39" t="s">
        <v>49</v>
      </c>
      <c r="D41" s="40">
        <v>0</v>
      </c>
      <c r="E41" s="40">
        <v>16330000</v>
      </c>
      <c r="F41" s="40">
        <v>16330000</v>
      </c>
      <c r="G41" s="40">
        <v>16330000</v>
      </c>
      <c r="H41" s="1513"/>
      <c r="I41" s="1513"/>
      <c r="J41" s="1513"/>
      <c r="K41" s="1513"/>
    </row>
    <row r="42" spans="1:11" ht="14.1" customHeight="1">
      <c r="A42" s="1513"/>
      <c r="B42" s="1513"/>
      <c r="C42" s="39" t="s">
        <v>50</v>
      </c>
      <c r="D42" s="40">
        <v>0</v>
      </c>
      <c r="E42" s="40">
        <v>0</v>
      </c>
      <c r="F42" s="40">
        <v>0</v>
      </c>
      <c r="G42" s="40">
        <v>0</v>
      </c>
      <c r="H42" s="1513"/>
      <c r="I42" s="1513"/>
      <c r="J42" s="1513"/>
      <c r="K42" s="1513"/>
    </row>
    <row r="43" spans="1:11" ht="14.1" customHeight="1">
      <c r="A43" s="1513"/>
      <c r="B43" s="1513"/>
      <c r="C43" s="39" t="s">
        <v>52</v>
      </c>
      <c r="D43" s="40">
        <v>0</v>
      </c>
      <c r="E43" s="40">
        <v>32890000</v>
      </c>
      <c r="F43" s="40">
        <v>17890000</v>
      </c>
      <c r="G43" s="40">
        <v>18890000</v>
      </c>
      <c r="H43" s="1513"/>
      <c r="I43" s="1513"/>
      <c r="J43" s="1513"/>
      <c r="K43" s="1513"/>
    </row>
    <row r="44" spans="1:11" ht="14.1" customHeight="1">
      <c r="A44" s="1513"/>
      <c r="B44" s="1513"/>
      <c r="C44" s="39" t="s">
        <v>49</v>
      </c>
      <c r="D44" s="40">
        <v>0</v>
      </c>
      <c r="E44" s="40">
        <v>32890000</v>
      </c>
      <c r="F44" s="40">
        <v>17890000</v>
      </c>
      <c r="G44" s="40">
        <v>18890000</v>
      </c>
      <c r="H44" s="1513"/>
      <c r="I44" s="1513"/>
      <c r="J44" s="1513"/>
      <c r="K44" s="1513"/>
    </row>
    <row r="45" spans="1:11" ht="14.1" customHeight="1">
      <c r="A45" s="1513"/>
      <c r="B45" s="1513"/>
      <c r="C45" s="39" t="s">
        <v>50</v>
      </c>
      <c r="D45" s="40">
        <v>0</v>
      </c>
      <c r="E45" s="40">
        <v>0</v>
      </c>
      <c r="F45" s="40">
        <v>0</v>
      </c>
      <c r="G45" s="40">
        <v>0</v>
      </c>
      <c r="H45" s="1513"/>
      <c r="I45" s="1513"/>
      <c r="J45" s="1513"/>
      <c r="K45" s="1513"/>
    </row>
    <row r="46" spans="1:11" ht="14.1" customHeight="1">
      <c r="A46" s="1513"/>
      <c r="B46" s="1513"/>
      <c r="C46" s="39" t="s">
        <v>53</v>
      </c>
      <c r="D46" s="40">
        <v>0</v>
      </c>
      <c r="E46" s="40">
        <v>0</v>
      </c>
      <c r="F46" s="40">
        <v>0</v>
      </c>
      <c r="G46" s="40">
        <v>0</v>
      </c>
      <c r="H46" s="1513"/>
      <c r="I46" s="1513"/>
      <c r="J46" s="1513"/>
      <c r="K46" s="1513"/>
    </row>
    <row r="47" spans="1:11" ht="14.1" customHeight="1">
      <c r="A47" s="1513"/>
      <c r="B47" s="1513"/>
      <c r="C47" s="39" t="s">
        <v>49</v>
      </c>
      <c r="D47" s="40">
        <v>0</v>
      </c>
      <c r="E47" s="40">
        <v>0</v>
      </c>
      <c r="F47" s="40">
        <v>0</v>
      </c>
      <c r="G47" s="40">
        <v>0</v>
      </c>
      <c r="H47" s="1513"/>
      <c r="I47" s="1513"/>
      <c r="J47" s="1513"/>
      <c r="K47" s="1513"/>
    </row>
    <row r="48" spans="1:11" ht="14.1" customHeight="1">
      <c r="A48" s="1513"/>
      <c r="B48" s="1513"/>
      <c r="C48" s="39" t="s">
        <v>50</v>
      </c>
      <c r="D48" s="40">
        <v>0</v>
      </c>
      <c r="E48" s="40">
        <v>0</v>
      </c>
      <c r="F48" s="40">
        <v>0</v>
      </c>
      <c r="G48" s="40">
        <v>0</v>
      </c>
      <c r="H48" s="1513"/>
      <c r="I48" s="1513"/>
      <c r="J48" s="1513"/>
      <c r="K48" s="1513"/>
    </row>
    <row r="49" spans="1:11" ht="14.1" customHeight="1">
      <c r="A49" s="1513"/>
      <c r="B49" s="1513"/>
      <c r="C49" s="39" t="s">
        <v>54</v>
      </c>
      <c r="D49" s="40">
        <v>0</v>
      </c>
      <c r="E49" s="40">
        <v>0</v>
      </c>
      <c r="F49" s="40">
        <v>0</v>
      </c>
      <c r="G49" s="40">
        <v>0</v>
      </c>
      <c r="H49" s="1513"/>
      <c r="I49" s="1513"/>
      <c r="J49" s="1513"/>
      <c r="K49" s="1513"/>
    </row>
    <row r="50" spans="1:11" ht="14.1" customHeight="1">
      <c r="A50" s="1513"/>
      <c r="B50" s="1513"/>
      <c r="C50" s="39" t="s">
        <v>49</v>
      </c>
      <c r="D50" s="40">
        <v>0</v>
      </c>
      <c r="E50" s="40">
        <v>0</v>
      </c>
      <c r="F50" s="40">
        <v>0</v>
      </c>
      <c r="G50" s="40">
        <v>0</v>
      </c>
      <c r="H50" s="1513"/>
      <c r="I50" s="1513"/>
      <c r="J50" s="1513"/>
      <c r="K50" s="1513"/>
    </row>
    <row r="51" spans="1:11" ht="14.1" customHeight="1">
      <c r="A51" s="1513"/>
      <c r="B51" s="1513"/>
      <c r="C51" s="39" t="s">
        <v>50</v>
      </c>
      <c r="D51" s="40">
        <v>0</v>
      </c>
      <c r="E51" s="40">
        <v>0</v>
      </c>
      <c r="F51" s="40">
        <v>0</v>
      </c>
      <c r="G51" s="40">
        <v>0</v>
      </c>
      <c r="H51" s="1513"/>
      <c r="I51" s="1513"/>
      <c r="J51" s="1513"/>
      <c r="K51" s="1513"/>
    </row>
    <row r="52" spans="1:11" ht="14.1" customHeight="1">
      <c r="A52" s="1513"/>
      <c r="B52" s="1513"/>
      <c r="C52" s="39" t="s">
        <v>55</v>
      </c>
      <c r="D52" s="40">
        <v>0</v>
      </c>
      <c r="E52" s="40">
        <v>100000</v>
      </c>
      <c r="F52" s="40">
        <v>100000</v>
      </c>
      <c r="G52" s="40">
        <v>100000</v>
      </c>
      <c r="H52" s="1513"/>
      <c r="I52" s="1513"/>
      <c r="J52" s="1513"/>
      <c r="K52" s="1513"/>
    </row>
    <row r="53" spans="1:11" ht="14.1" customHeight="1">
      <c r="A53" s="1513"/>
      <c r="B53" s="1513"/>
      <c r="C53" s="39" t="s">
        <v>49</v>
      </c>
      <c r="D53" s="40">
        <v>0</v>
      </c>
      <c r="E53" s="40">
        <v>100000</v>
      </c>
      <c r="F53" s="40">
        <v>100000</v>
      </c>
      <c r="G53" s="40">
        <v>100000</v>
      </c>
      <c r="H53" s="1513"/>
      <c r="I53" s="1513"/>
      <c r="J53" s="1513"/>
      <c r="K53" s="1513"/>
    </row>
    <row r="54" spans="1:11" ht="14.1" customHeight="1">
      <c r="A54" s="1513"/>
      <c r="B54" s="1513"/>
      <c r="C54" s="39" t="s">
        <v>50</v>
      </c>
      <c r="D54" s="40">
        <v>0</v>
      </c>
      <c r="E54" s="40">
        <v>0</v>
      </c>
      <c r="F54" s="40">
        <v>0</v>
      </c>
      <c r="G54" s="40">
        <v>0</v>
      </c>
      <c r="H54" s="1513"/>
      <c r="I54" s="1513"/>
      <c r="J54" s="1513"/>
      <c r="K54" s="1513"/>
    </row>
    <row r="55" spans="1:11" ht="14.1" customHeight="1">
      <c r="A55" s="1513"/>
      <c r="B55" s="1513"/>
      <c r="C55" s="39" t="s">
        <v>56</v>
      </c>
      <c r="D55" s="40">
        <v>0</v>
      </c>
      <c r="E55" s="40">
        <v>240000</v>
      </c>
      <c r="F55" s="40">
        <v>240000</v>
      </c>
      <c r="G55" s="40">
        <v>240000</v>
      </c>
      <c r="H55" s="1513"/>
      <c r="I55" s="1513"/>
      <c r="J55" s="1513"/>
      <c r="K55" s="1513"/>
    </row>
    <row r="56" spans="1:11" ht="14.1" customHeight="1">
      <c r="A56" s="1513"/>
      <c r="B56" s="1513"/>
      <c r="C56" s="39" t="s">
        <v>49</v>
      </c>
      <c r="D56" s="40">
        <v>0</v>
      </c>
      <c r="E56" s="40">
        <v>240000</v>
      </c>
      <c r="F56" s="40">
        <v>240000</v>
      </c>
      <c r="G56" s="40">
        <v>240000</v>
      </c>
      <c r="H56" s="1513"/>
      <c r="I56" s="1513"/>
      <c r="J56" s="1513"/>
      <c r="K56" s="1513"/>
    </row>
    <row r="57" spans="1:11" ht="14.1" customHeight="1">
      <c r="A57" s="1513"/>
      <c r="B57" s="1513"/>
      <c r="C57" s="39" t="s">
        <v>50</v>
      </c>
      <c r="D57" s="40">
        <v>0</v>
      </c>
      <c r="E57" s="40">
        <v>0</v>
      </c>
      <c r="F57" s="40">
        <v>0</v>
      </c>
      <c r="G57" s="40">
        <v>0</v>
      </c>
      <c r="H57" s="1513"/>
      <c r="I57" s="1513"/>
      <c r="J57" s="1513"/>
      <c r="K57" s="1513"/>
    </row>
    <row r="58" spans="1:11" ht="14.1" customHeight="1">
      <c r="A58" s="1513"/>
      <c r="B58" s="1513"/>
      <c r="C58" s="39" t="s">
        <v>57</v>
      </c>
      <c r="D58" s="40">
        <v>0</v>
      </c>
      <c r="E58" s="40">
        <v>0</v>
      </c>
      <c r="F58" s="40">
        <v>0</v>
      </c>
      <c r="G58" s="40">
        <v>0</v>
      </c>
      <c r="H58" s="1513"/>
      <c r="I58" s="1513"/>
      <c r="J58" s="1513"/>
      <c r="K58" s="1513"/>
    </row>
    <row r="59" spans="1:11" ht="14.1" customHeight="1">
      <c r="A59" s="1513"/>
      <c r="B59" s="1513"/>
      <c r="C59" s="39" t="s">
        <v>49</v>
      </c>
      <c r="D59" s="40">
        <v>0</v>
      </c>
      <c r="E59" s="40">
        <v>0</v>
      </c>
      <c r="F59" s="40">
        <v>0</v>
      </c>
      <c r="G59" s="40">
        <v>0</v>
      </c>
      <c r="H59" s="1513"/>
      <c r="I59" s="1513"/>
      <c r="J59" s="1513"/>
      <c r="K59" s="1513"/>
    </row>
    <row r="60" spans="1:11" ht="14.1" customHeight="1">
      <c r="A60" s="1513"/>
      <c r="B60" s="1513"/>
      <c r="C60" s="39" t="s">
        <v>58</v>
      </c>
      <c r="D60" s="40">
        <v>0</v>
      </c>
      <c r="E60" s="40">
        <v>0</v>
      </c>
      <c r="F60" s="40">
        <v>0</v>
      </c>
      <c r="G60" s="40">
        <v>0</v>
      </c>
      <c r="H60" s="1513"/>
      <c r="I60" s="1513"/>
      <c r="J60" s="1513"/>
      <c r="K60" s="1513"/>
    </row>
    <row r="61" spans="1:11" ht="14.1" customHeight="1">
      <c r="A61" s="1513"/>
      <c r="B61" s="1513"/>
      <c r="C61" s="39" t="s">
        <v>59</v>
      </c>
      <c r="D61" s="40">
        <v>0</v>
      </c>
      <c r="E61" s="40">
        <v>0</v>
      </c>
      <c r="F61" s="40">
        <v>0</v>
      </c>
      <c r="G61" s="40">
        <v>0</v>
      </c>
      <c r="H61" s="1513"/>
      <c r="I61" s="1513"/>
      <c r="J61" s="1513"/>
      <c r="K61" s="1513"/>
    </row>
    <row r="62" spans="1:11" ht="14.1" customHeight="1">
      <c r="A62" s="1513"/>
      <c r="B62" s="1513"/>
      <c r="C62" s="39" t="s">
        <v>60</v>
      </c>
      <c r="D62" s="40">
        <v>0</v>
      </c>
      <c r="E62" s="40">
        <v>0</v>
      </c>
      <c r="F62" s="40">
        <v>0</v>
      </c>
      <c r="G62" s="40">
        <v>0</v>
      </c>
      <c r="H62" s="1513"/>
      <c r="I62" s="1513"/>
      <c r="J62" s="1513"/>
      <c r="K62" s="1513"/>
    </row>
    <row r="63" spans="1:11" ht="14.1" customHeight="1">
      <c r="A63" s="1513"/>
      <c r="B63" s="1513"/>
      <c r="C63" s="39" t="s">
        <v>61</v>
      </c>
      <c r="D63" s="40">
        <v>0</v>
      </c>
      <c r="E63" s="40">
        <v>0</v>
      </c>
      <c r="F63" s="40">
        <v>0</v>
      </c>
      <c r="G63" s="40">
        <v>0</v>
      </c>
      <c r="H63" s="1513"/>
      <c r="I63" s="1513"/>
      <c r="J63" s="1513"/>
      <c r="K63" s="1513"/>
    </row>
    <row r="64" spans="1:11" ht="14.1" customHeight="1">
      <c r="A64" s="1513"/>
      <c r="B64" s="1513"/>
      <c r="C64" s="39" t="s">
        <v>62</v>
      </c>
      <c r="D64" s="40">
        <v>0</v>
      </c>
      <c r="E64" s="40">
        <v>0</v>
      </c>
      <c r="F64" s="40">
        <v>0</v>
      </c>
      <c r="G64" s="40">
        <v>0</v>
      </c>
      <c r="H64" s="1513"/>
      <c r="I64" s="1513"/>
      <c r="J64" s="1513"/>
      <c r="K64" s="1513"/>
    </row>
    <row r="65" spans="1:11" ht="14.1" customHeight="1">
      <c r="A65" s="1513"/>
      <c r="B65" s="1513"/>
      <c r="C65" s="39" t="s">
        <v>49</v>
      </c>
      <c r="D65" s="40">
        <v>0</v>
      </c>
      <c r="E65" s="40">
        <v>0</v>
      </c>
      <c r="F65" s="40">
        <v>0</v>
      </c>
      <c r="G65" s="40">
        <v>0</v>
      </c>
      <c r="H65" s="1513"/>
      <c r="I65" s="1513"/>
      <c r="J65" s="1513"/>
      <c r="K65" s="1513"/>
    </row>
    <row r="66" spans="1:11" ht="14.1" customHeight="1">
      <c r="A66" s="1513"/>
      <c r="B66" s="1513"/>
      <c r="C66" s="39" t="s">
        <v>58</v>
      </c>
      <c r="D66" s="40">
        <v>0</v>
      </c>
      <c r="E66" s="40">
        <v>0</v>
      </c>
      <c r="F66" s="40">
        <v>0</v>
      </c>
      <c r="G66" s="40">
        <v>0</v>
      </c>
      <c r="H66" s="1513"/>
      <c r="I66" s="1513"/>
      <c r="J66" s="1513"/>
      <c r="K66" s="1513"/>
    </row>
    <row r="67" spans="1:11" ht="14.1" customHeight="1">
      <c r="A67" s="1513"/>
      <c r="B67" s="1513"/>
      <c r="C67" s="39" t="s">
        <v>59</v>
      </c>
      <c r="D67" s="40">
        <v>0</v>
      </c>
      <c r="E67" s="40">
        <v>0</v>
      </c>
      <c r="F67" s="40">
        <v>0</v>
      </c>
      <c r="G67" s="40">
        <v>0</v>
      </c>
      <c r="H67" s="1513"/>
      <c r="I67" s="1513"/>
      <c r="J67" s="1513"/>
      <c r="K67" s="1513"/>
    </row>
    <row r="68" spans="1:11" ht="14.1" customHeight="1">
      <c r="A68" s="1513"/>
      <c r="B68" s="1513"/>
      <c r="C68" s="39" t="s">
        <v>60</v>
      </c>
      <c r="D68" s="40">
        <v>0</v>
      </c>
      <c r="E68" s="40">
        <v>0</v>
      </c>
      <c r="F68" s="40">
        <v>0</v>
      </c>
      <c r="G68" s="40">
        <v>0</v>
      </c>
      <c r="H68" s="1513"/>
      <c r="I68" s="1513"/>
      <c r="J68" s="1513"/>
      <c r="K68" s="1513"/>
    </row>
    <row r="69" spans="1:11" ht="14.1" customHeight="1">
      <c r="A69" s="1513"/>
      <c r="B69" s="1513"/>
      <c r="C69" s="39" t="s">
        <v>61</v>
      </c>
      <c r="D69" s="40">
        <v>0</v>
      </c>
      <c r="E69" s="40">
        <v>0</v>
      </c>
      <c r="F69" s="40">
        <v>0</v>
      </c>
      <c r="G69" s="40">
        <v>0</v>
      </c>
      <c r="H69" s="1513"/>
      <c r="I69" s="1513"/>
      <c r="J69" s="1513"/>
      <c r="K69" s="1513"/>
    </row>
    <row r="70" spans="1:11" ht="14.1" customHeight="1">
      <c r="A70" s="1513"/>
      <c r="B70" s="1513"/>
      <c r="C70" s="39" t="s">
        <v>63</v>
      </c>
      <c r="D70" s="40">
        <v>0</v>
      </c>
      <c r="E70" s="40">
        <v>0</v>
      </c>
      <c r="F70" s="40">
        <v>0</v>
      </c>
      <c r="G70" s="40">
        <v>0</v>
      </c>
      <c r="H70" s="1513"/>
      <c r="I70" s="1513"/>
      <c r="J70" s="1513"/>
      <c r="K70" s="1513"/>
    </row>
    <row r="71" spans="1:11" ht="14.1" customHeight="1">
      <c r="A71" s="1513"/>
      <c r="B71" s="1513"/>
      <c r="C71" s="39" t="s">
        <v>49</v>
      </c>
      <c r="D71" s="40">
        <v>0</v>
      </c>
      <c r="E71" s="40">
        <v>0</v>
      </c>
      <c r="F71" s="40">
        <v>0</v>
      </c>
      <c r="G71" s="40">
        <v>0</v>
      </c>
      <c r="H71" s="1513"/>
      <c r="I71" s="1513"/>
      <c r="J71" s="1513"/>
      <c r="K71" s="1513"/>
    </row>
    <row r="72" spans="1:11" ht="14.1" customHeight="1">
      <c r="A72" s="1513"/>
      <c r="B72" s="1513"/>
      <c r="C72" s="39" t="s">
        <v>58</v>
      </c>
      <c r="D72" s="40">
        <v>0</v>
      </c>
      <c r="E72" s="40">
        <v>0</v>
      </c>
      <c r="F72" s="40">
        <v>0</v>
      </c>
      <c r="G72" s="40">
        <v>0</v>
      </c>
      <c r="H72" s="1513"/>
      <c r="I72" s="1513"/>
      <c r="J72" s="1513"/>
      <c r="K72" s="1513"/>
    </row>
    <row r="73" spans="1:11" ht="14.1" customHeight="1">
      <c r="A73" s="1513"/>
      <c r="B73" s="1513"/>
      <c r="C73" s="39" t="s">
        <v>59</v>
      </c>
      <c r="D73" s="40">
        <v>0</v>
      </c>
      <c r="E73" s="40">
        <v>0</v>
      </c>
      <c r="F73" s="40">
        <v>0</v>
      </c>
      <c r="G73" s="40">
        <v>0</v>
      </c>
      <c r="H73" s="1513"/>
      <c r="I73" s="1513"/>
      <c r="J73" s="1513"/>
      <c r="K73" s="1513"/>
    </row>
    <row r="74" spans="1:11" ht="14.1" customHeight="1">
      <c r="A74" s="1513"/>
      <c r="B74" s="1513"/>
      <c r="C74" s="39" t="s">
        <v>60</v>
      </c>
      <c r="D74" s="40">
        <v>0</v>
      </c>
      <c r="E74" s="40">
        <v>0</v>
      </c>
      <c r="F74" s="40">
        <v>0</v>
      </c>
      <c r="G74" s="40">
        <v>0</v>
      </c>
      <c r="H74" s="1513"/>
      <c r="I74" s="1513"/>
      <c r="J74" s="1513"/>
      <c r="K74" s="1513"/>
    </row>
    <row r="75" spans="1:11" ht="14.1" customHeight="1">
      <c r="A75" s="1513"/>
      <c r="B75" s="1513"/>
      <c r="C75" s="39" t="s">
        <v>61</v>
      </c>
      <c r="D75" s="40">
        <v>0</v>
      </c>
      <c r="E75" s="40">
        <v>0</v>
      </c>
      <c r="F75" s="40">
        <v>0</v>
      </c>
      <c r="G75" s="40">
        <v>0</v>
      </c>
      <c r="H75" s="1513"/>
      <c r="I75" s="1513"/>
      <c r="J75" s="1513"/>
      <c r="K75" s="1513"/>
    </row>
    <row r="76" spans="1:11" ht="14.1" customHeight="1">
      <c r="A76" s="1513"/>
      <c r="B76" s="1513"/>
      <c r="C76" s="39" t="s">
        <v>64</v>
      </c>
      <c r="D76" s="40">
        <v>0</v>
      </c>
      <c r="E76" s="40">
        <v>0</v>
      </c>
      <c r="F76" s="40">
        <v>0</v>
      </c>
      <c r="G76" s="40">
        <v>0</v>
      </c>
      <c r="H76" s="1513"/>
      <c r="I76" s="1513"/>
      <c r="J76" s="1513"/>
      <c r="K76" s="1513"/>
    </row>
    <row r="77" spans="1:11" ht="14.1" customHeight="1">
      <c r="A77" s="1513"/>
      <c r="B77" s="1513"/>
      <c r="C77" s="39" t="s">
        <v>65</v>
      </c>
      <c r="D77" s="40">
        <v>0</v>
      </c>
      <c r="E77" s="40">
        <v>0</v>
      </c>
      <c r="F77" s="40">
        <v>0</v>
      </c>
      <c r="G77" s="40">
        <v>0</v>
      </c>
      <c r="H77" s="1513"/>
      <c r="I77" s="1513"/>
      <c r="J77" s="1513"/>
      <c r="K77" s="1513"/>
    </row>
    <row r="78" spans="1:11" ht="14.1" customHeight="1">
      <c r="A78" s="1513"/>
      <c r="B78" s="1513"/>
      <c r="C78" s="41" t="s">
        <v>25</v>
      </c>
      <c r="D78" s="40">
        <v>0</v>
      </c>
      <c r="E78" s="40">
        <v>150700000</v>
      </c>
      <c r="F78" s="40">
        <v>139428000</v>
      </c>
      <c r="G78" s="40">
        <v>140428000</v>
      </c>
      <c r="H78" s="1513"/>
      <c r="I78" s="1513"/>
      <c r="J78" s="1513"/>
      <c r="K78" s="1513"/>
    </row>
    <row r="79" spans="1:11" ht="27" customHeight="1">
      <c r="A79" s="1513"/>
      <c r="B79" s="1513"/>
      <c r="C79" s="26" t="s">
        <v>14</v>
      </c>
      <c r="D79" s="1854" t="s">
        <v>26</v>
      </c>
      <c r="E79" s="1855"/>
      <c r="F79" s="1855"/>
      <c r="G79" s="1855"/>
      <c r="H79" s="1513"/>
      <c r="I79" s="1513"/>
      <c r="J79" s="1513"/>
      <c r="K79" s="1513"/>
    </row>
    <row r="80" spans="1:11" ht="26.1" customHeight="1">
      <c r="A80" s="1513"/>
      <c r="B80" s="1513"/>
      <c r="C80" s="26" t="s">
        <v>16</v>
      </c>
      <c r="D80" s="1854" t="s">
        <v>18</v>
      </c>
      <c r="E80" s="1855"/>
      <c r="F80" s="1855"/>
      <c r="G80" s="1855"/>
      <c r="H80" s="1513"/>
      <c r="I80" s="1513"/>
      <c r="J80" s="1513"/>
      <c r="K80" s="1513"/>
    </row>
    <row r="81" spans="1:11" ht="14.1" customHeight="1">
      <c r="A81" s="1513"/>
      <c r="B81" s="1513"/>
      <c r="C81" s="1852" t="s">
        <v>66</v>
      </c>
      <c r="D81" s="1853"/>
      <c r="E81" s="1853"/>
      <c r="F81" s="1853"/>
      <c r="G81" s="1853"/>
      <c r="H81" s="1513"/>
      <c r="I81" s="1513"/>
      <c r="J81" s="1513"/>
      <c r="K81" s="1513"/>
    </row>
    <row r="82" spans="1:11" ht="14.1" customHeight="1">
      <c r="A82" s="1513"/>
      <c r="B82" s="1513"/>
      <c r="C82" s="32" t="s">
        <v>2404</v>
      </c>
      <c r="D82" s="1852" t="s">
        <v>569</v>
      </c>
      <c r="E82" s="1853"/>
      <c r="F82" s="1853"/>
      <c r="G82" s="1853"/>
      <c r="H82" s="1513"/>
      <c r="I82" s="1513"/>
      <c r="J82" s="1513"/>
      <c r="K82" s="1513"/>
    </row>
    <row r="83" spans="1:11" ht="14.1" customHeight="1">
      <c r="A83" s="1513"/>
      <c r="B83" s="1513"/>
      <c r="C83" s="33" t="s">
        <v>19</v>
      </c>
      <c r="D83" s="1850" t="s">
        <v>2405</v>
      </c>
      <c r="E83" s="1851"/>
      <c r="F83" s="1851"/>
      <c r="G83" s="1851"/>
      <c r="H83" s="1513"/>
      <c r="I83" s="1513"/>
      <c r="J83" s="1513"/>
      <c r="K83" s="1513"/>
    </row>
    <row r="84" spans="1:11" ht="14.1" customHeight="1">
      <c r="A84" s="1513"/>
      <c r="B84" s="1513"/>
      <c r="C84" s="34" t="s">
        <v>20</v>
      </c>
      <c r="D84" s="1846" t="s">
        <v>2406</v>
      </c>
      <c r="E84" s="1847"/>
      <c r="F84" s="1847"/>
      <c r="G84" s="1847"/>
      <c r="H84" s="1513"/>
      <c r="I84" s="1513"/>
      <c r="J84" s="1513"/>
      <c r="K84" s="1513"/>
    </row>
    <row r="85" spans="1:11" ht="14.1" customHeight="1">
      <c r="A85" s="1513"/>
      <c r="B85" s="1513"/>
      <c r="C85" s="34" t="s">
        <v>21</v>
      </c>
      <c r="D85" s="1846" t="s">
        <v>1212</v>
      </c>
      <c r="E85" s="1847"/>
      <c r="F85" s="1847"/>
      <c r="G85" s="1847"/>
      <c r="H85" s="1513"/>
      <c r="I85" s="1513"/>
      <c r="J85" s="1513"/>
      <c r="K85" s="1513"/>
    </row>
    <row r="86" spans="1:11" ht="15" customHeight="1">
      <c r="A86" s="1513"/>
      <c r="B86" s="1513"/>
      <c r="C86" s="1514"/>
      <c r="D86" s="36">
        <v>2023</v>
      </c>
      <c r="E86" s="36">
        <v>2024</v>
      </c>
      <c r="F86" s="36">
        <v>2025</v>
      </c>
      <c r="G86" s="36">
        <v>2026</v>
      </c>
      <c r="H86" s="1513"/>
      <c r="I86" s="1513"/>
      <c r="J86" s="1513"/>
      <c r="K86" s="1513"/>
    </row>
    <row r="87" spans="1:11" ht="15" customHeight="1">
      <c r="A87" s="1513"/>
      <c r="B87" s="1513"/>
      <c r="C87" s="1515"/>
      <c r="D87" s="38" t="s">
        <v>22</v>
      </c>
      <c r="E87" s="38" t="s">
        <v>23</v>
      </c>
      <c r="F87" s="38" t="s">
        <v>23</v>
      </c>
      <c r="G87" s="38" t="s">
        <v>23</v>
      </c>
      <c r="H87" s="1513"/>
      <c r="I87" s="1513"/>
      <c r="J87" s="1513"/>
      <c r="K87" s="1513"/>
    </row>
    <row r="88" spans="1:11" ht="14.1" customHeight="1">
      <c r="A88" s="1513"/>
      <c r="B88" s="1513"/>
      <c r="C88" s="27" t="s">
        <v>33</v>
      </c>
      <c r="D88" s="31" t="s">
        <v>18</v>
      </c>
      <c r="E88" s="31" t="s">
        <v>42</v>
      </c>
      <c r="F88" s="31" t="s">
        <v>42</v>
      </c>
      <c r="G88" s="31" t="s">
        <v>42</v>
      </c>
      <c r="H88" s="1513"/>
      <c r="I88" s="1513"/>
      <c r="J88" s="1513"/>
      <c r="K88" s="1513"/>
    </row>
    <row r="89" spans="1:11" ht="14.1" customHeight="1">
      <c r="A89" s="1513"/>
      <c r="B89" s="1513"/>
      <c r="C89" s="27" t="s">
        <v>35</v>
      </c>
      <c r="D89" s="31" t="s">
        <v>42</v>
      </c>
      <c r="E89" s="31" t="s">
        <v>281</v>
      </c>
      <c r="F89" s="31" t="s">
        <v>42</v>
      </c>
      <c r="G89" s="31" t="s">
        <v>42</v>
      </c>
      <c r="H89" s="1513"/>
      <c r="I89" s="1513"/>
      <c r="J89" s="1513"/>
      <c r="K89" s="1513"/>
    </row>
    <row r="90" spans="1:11" ht="14.1" customHeight="1">
      <c r="A90" s="1513"/>
      <c r="B90" s="1513"/>
      <c r="C90" s="27" t="s">
        <v>40</v>
      </c>
      <c r="D90" s="31" t="s">
        <v>42</v>
      </c>
      <c r="E90" s="31" t="s">
        <v>42</v>
      </c>
      <c r="F90" s="31" t="s">
        <v>42</v>
      </c>
      <c r="G90" s="31" t="s">
        <v>42</v>
      </c>
      <c r="H90" s="1513"/>
      <c r="I90" s="1513"/>
      <c r="J90" s="1513"/>
      <c r="K90" s="1513"/>
    </row>
    <row r="91" spans="1:11" ht="14.1" customHeight="1">
      <c r="A91" s="1513"/>
      <c r="B91" s="1513"/>
      <c r="C91" s="27" t="s">
        <v>41</v>
      </c>
      <c r="D91" s="31" t="s">
        <v>18</v>
      </c>
      <c r="E91" s="31" t="s">
        <v>18</v>
      </c>
      <c r="F91" s="31" t="s">
        <v>18</v>
      </c>
      <c r="G91" s="31" t="s">
        <v>18</v>
      </c>
      <c r="H91" s="1513"/>
      <c r="I91" s="1513"/>
      <c r="J91" s="1513"/>
      <c r="K91" s="1513"/>
    </row>
    <row r="92" spans="1:11" ht="14.1" customHeight="1">
      <c r="A92" s="1513"/>
      <c r="B92" s="1513"/>
      <c r="C92" s="27" t="s">
        <v>43</v>
      </c>
      <c r="D92" s="31" t="s">
        <v>18</v>
      </c>
      <c r="E92" s="31" t="s">
        <v>18</v>
      </c>
      <c r="F92" s="31" t="s">
        <v>122</v>
      </c>
      <c r="G92" s="31" t="s">
        <v>18</v>
      </c>
      <c r="H92" s="1513"/>
      <c r="I92" s="1513"/>
      <c r="J92" s="1513"/>
      <c r="K92" s="1513"/>
    </row>
    <row r="93" spans="1:11" ht="14.1" customHeight="1">
      <c r="A93" s="1513"/>
      <c r="B93" s="1513"/>
      <c r="C93" s="27" t="s">
        <v>47</v>
      </c>
      <c r="D93" s="31" t="s">
        <v>18</v>
      </c>
      <c r="E93" s="31" t="s">
        <v>18</v>
      </c>
      <c r="F93" s="31" t="s">
        <v>18</v>
      </c>
      <c r="G93" s="31" t="s">
        <v>18</v>
      </c>
      <c r="H93" s="1513"/>
      <c r="I93" s="1513"/>
      <c r="J93" s="1513"/>
      <c r="K93" s="1513"/>
    </row>
    <row r="94" spans="1:11" ht="14.1" customHeight="1">
      <c r="A94" s="1513"/>
      <c r="B94" s="1513"/>
      <c r="C94" s="1848" t="s">
        <v>24</v>
      </c>
      <c r="D94" s="1849"/>
      <c r="E94" s="1849"/>
      <c r="F94" s="1849"/>
      <c r="G94" s="1849"/>
      <c r="H94" s="1513"/>
      <c r="I94" s="1513"/>
      <c r="J94" s="1513"/>
      <c r="K94" s="1513"/>
    </row>
    <row r="95" spans="1:11" ht="14.1" customHeight="1">
      <c r="A95" s="1513"/>
      <c r="B95" s="1513"/>
      <c r="C95" s="1514"/>
      <c r="D95" s="36">
        <v>2023</v>
      </c>
      <c r="E95" s="36">
        <v>2024</v>
      </c>
      <c r="F95" s="36">
        <v>2025</v>
      </c>
      <c r="G95" s="36">
        <v>2026</v>
      </c>
      <c r="H95" s="1513"/>
      <c r="I95" s="1513"/>
      <c r="J95" s="1513"/>
      <c r="K95" s="1513"/>
    </row>
    <row r="96" spans="1:11" ht="14.1" customHeight="1">
      <c r="A96" s="1513"/>
      <c r="B96" s="1513"/>
      <c r="C96" s="1515"/>
      <c r="D96" s="38" t="s">
        <v>22</v>
      </c>
      <c r="E96" s="38" t="s">
        <v>23</v>
      </c>
      <c r="F96" s="38" t="s">
        <v>23</v>
      </c>
      <c r="G96" s="38" t="s">
        <v>23</v>
      </c>
      <c r="H96" s="1513"/>
      <c r="I96" s="1513"/>
      <c r="J96" s="1513"/>
      <c r="K96" s="1513"/>
    </row>
    <row r="97" spans="1:11" ht="14.1" customHeight="1">
      <c r="A97" s="1513"/>
      <c r="B97" s="1513"/>
      <c r="C97" s="39" t="s">
        <v>48</v>
      </c>
      <c r="D97" s="40">
        <v>0</v>
      </c>
      <c r="E97" s="40">
        <v>0</v>
      </c>
      <c r="F97" s="40">
        <v>0</v>
      </c>
      <c r="G97" s="40">
        <v>0</v>
      </c>
      <c r="H97" s="1513"/>
      <c r="I97" s="1513"/>
      <c r="J97" s="1513"/>
      <c r="K97" s="1513"/>
    </row>
    <row r="98" spans="1:11" ht="14.1" customHeight="1">
      <c r="A98" s="1513"/>
      <c r="B98" s="1513"/>
      <c r="C98" s="39" t="s">
        <v>49</v>
      </c>
      <c r="D98" s="40">
        <v>0</v>
      </c>
      <c r="E98" s="40">
        <v>0</v>
      </c>
      <c r="F98" s="40">
        <v>0</v>
      </c>
      <c r="G98" s="40">
        <v>0</v>
      </c>
      <c r="H98" s="1513"/>
      <c r="I98" s="1513"/>
      <c r="J98" s="1513"/>
      <c r="K98" s="1513"/>
    </row>
    <row r="99" spans="1:11" ht="14.1" customHeight="1">
      <c r="A99" s="1513"/>
      <c r="B99" s="1513"/>
      <c r="C99" s="39" t="s">
        <v>50</v>
      </c>
      <c r="D99" s="40">
        <v>0</v>
      </c>
      <c r="E99" s="40">
        <v>0</v>
      </c>
      <c r="F99" s="40">
        <v>0</v>
      </c>
      <c r="G99" s="40">
        <v>0</v>
      </c>
      <c r="H99" s="1513"/>
      <c r="I99" s="1513"/>
      <c r="J99" s="1513"/>
      <c r="K99" s="1513"/>
    </row>
    <row r="100" spans="1:11" ht="14.1" customHeight="1">
      <c r="A100" s="1513"/>
      <c r="B100" s="1513"/>
      <c r="C100" s="39" t="s">
        <v>51</v>
      </c>
      <c r="D100" s="40">
        <v>0</v>
      </c>
      <c r="E100" s="40">
        <v>0</v>
      </c>
      <c r="F100" s="40">
        <v>0</v>
      </c>
      <c r="G100" s="40">
        <v>0</v>
      </c>
      <c r="H100" s="1513"/>
      <c r="I100" s="1513"/>
      <c r="J100" s="1513"/>
      <c r="K100" s="1513"/>
    </row>
    <row r="101" spans="1:11" ht="14.1" customHeight="1">
      <c r="A101" s="1513"/>
      <c r="B101" s="1513"/>
      <c r="C101" s="39" t="s">
        <v>49</v>
      </c>
      <c r="D101" s="40">
        <v>0</v>
      </c>
      <c r="E101" s="40">
        <v>0</v>
      </c>
      <c r="F101" s="40">
        <v>0</v>
      </c>
      <c r="G101" s="40">
        <v>0</v>
      </c>
      <c r="H101" s="1513"/>
      <c r="I101" s="1513"/>
      <c r="J101" s="1513"/>
      <c r="K101" s="1513"/>
    </row>
    <row r="102" spans="1:11" ht="14.1" customHeight="1">
      <c r="A102" s="1513"/>
      <c r="B102" s="1513"/>
      <c r="C102" s="39" t="s">
        <v>50</v>
      </c>
      <c r="D102" s="40">
        <v>0</v>
      </c>
      <c r="E102" s="40">
        <v>0</v>
      </c>
      <c r="F102" s="40">
        <v>0</v>
      </c>
      <c r="G102" s="40">
        <v>0</v>
      </c>
      <c r="H102" s="1513"/>
      <c r="I102" s="1513"/>
      <c r="J102" s="1513"/>
      <c r="K102" s="1513"/>
    </row>
    <row r="103" spans="1:11" ht="14.1" customHeight="1">
      <c r="A103" s="1513"/>
      <c r="B103" s="1513"/>
      <c r="C103" s="39" t="s">
        <v>52</v>
      </c>
      <c r="D103" s="40">
        <v>0</v>
      </c>
      <c r="E103" s="40">
        <v>0</v>
      </c>
      <c r="F103" s="40">
        <v>0</v>
      </c>
      <c r="G103" s="40">
        <v>0</v>
      </c>
      <c r="H103" s="1513"/>
      <c r="I103" s="1513"/>
      <c r="J103" s="1513"/>
      <c r="K103" s="1513"/>
    </row>
    <row r="104" spans="1:11" ht="14.1" customHeight="1">
      <c r="A104" s="1513"/>
      <c r="B104" s="1513"/>
      <c r="C104" s="39" t="s">
        <v>49</v>
      </c>
      <c r="D104" s="40">
        <v>0</v>
      </c>
      <c r="E104" s="40">
        <v>0</v>
      </c>
      <c r="F104" s="40">
        <v>0</v>
      </c>
      <c r="G104" s="40">
        <v>0</v>
      </c>
      <c r="H104" s="1513"/>
      <c r="I104" s="1513"/>
      <c r="J104" s="1513"/>
      <c r="K104" s="1513"/>
    </row>
    <row r="105" spans="1:11" ht="14.1" customHeight="1">
      <c r="A105" s="1513"/>
      <c r="B105" s="1513"/>
      <c r="C105" s="39" t="s">
        <v>50</v>
      </c>
      <c r="D105" s="40">
        <v>0</v>
      </c>
      <c r="E105" s="40">
        <v>0</v>
      </c>
      <c r="F105" s="40">
        <v>0</v>
      </c>
      <c r="G105" s="40">
        <v>0</v>
      </c>
      <c r="H105" s="1513"/>
      <c r="I105" s="1513"/>
      <c r="J105" s="1513"/>
      <c r="K105" s="1513"/>
    </row>
    <row r="106" spans="1:11" ht="14.1" customHeight="1">
      <c r="A106" s="1513"/>
      <c r="B106" s="1513"/>
      <c r="C106" s="39" t="s">
        <v>53</v>
      </c>
      <c r="D106" s="40">
        <v>0</v>
      </c>
      <c r="E106" s="40">
        <v>0</v>
      </c>
      <c r="F106" s="40">
        <v>0</v>
      </c>
      <c r="G106" s="40">
        <v>0</v>
      </c>
      <c r="H106" s="1513"/>
      <c r="I106" s="1513"/>
      <c r="J106" s="1513"/>
      <c r="K106" s="1513"/>
    </row>
    <row r="107" spans="1:11" ht="14.1" customHeight="1">
      <c r="A107" s="1513"/>
      <c r="B107" s="1513"/>
      <c r="C107" s="39" t="s">
        <v>49</v>
      </c>
      <c r="D107" s="40">
        <v>0</v>
      </c>
      <c r="E107" s="40">
        <v>0</v>
      </c>
      <c r="F107" s="40">
        <v>0</v>
      </c>
      <c r="G107" s="40">
        <v>0</v>
      </c>
      <c r="H107" s="1513"/>
      <c r="I107" s="1513"/>
      <c r="J107" s="1513"/>
      <c r="K107" s="1513"/>
    </row>
    <row r="108" spans="1:11" ht="14.1" customHeight="1">
      <c r="A108" s="1513"/>
      <c r="B108" s="1513"/>
      <c r="C108" s="39" t="s">
        <v>50</v>
      </c>
      <c r="D108" s="40">
        <v>0</v>
      </c>
      <c r="E108" s="40">
        <v>0</v>
      </c>
      <c r="F108" s="40">
        <v>0</v>
      </c>
      <c r="G108" s="40">
        <v>0</v>
      </c>
      <c r="H108" s="1513"/>
      <c r="I108" s="1513"/>
      <c r="J108" s="1513"/>
      <c r="K108" s="1513"/>
    </row>
    <row r="109" spans="1:11" ht="14.1" customHeight="1">
      <c r="A109" s="1513"/>
      <c r="B109" s="1513"/>
      <c r="C109" s="39" t="s">
        <v>54</v>
      </c>
      <c r="D109" s="40">
        <v>0</v>
      </c>
      <c r="E109" s="40">
        <v>0</v>
      </c>
      <c r="F109" s="40">
        <v>0</v>
      </c>
      <c r="G109" s="40">
        <v>0</v>
      </c>
      <c r="H109" s="1513"/>
      <c r="I109" s="1513"/>
      <c r="J109" s="1513"/>
      <c r="K109" s="1513"/>
    </row>
    <row r="110" spans="1:11" ht="14.1" customHeight="1">
      <c r="A110" s="1513"/>
      <c r="B110" s="1513"/>
      <c r="C110" s="39" t="s">
        <v>49</v>
      </c>
      <c r="D110" s="40">
        <v>0</v>
      </c>
      <c r="E110" s="40">
        <v>0</v>
      </c>
      <c r="F110" s="40">
        <v>0</v>
      </c>
      <c r="G110" s="40">
        <v>0</v>
      </c>
      <c r="H110" s="1513"/>
      <c r="I110" s="1513"/>
      <c r="J110" s="1513"/>
      <c r="K110" s="1513"/>
    </row>
    <row r="111" spans="1:11" ht="14.1" customHeight="1">
      <c r="A111" s="1513"/>
      <c r="B111" s="1513"/>
      <c r="C111" s="39" t="s">
        <v>50</v>
      </c>
      <c r="D111" s="40">
        <v>0</v>
      </c>
      <c r="E111" s="40">
        <v>0</v>
      </c>
      <c r="F111" s="40">
        <v>0</v>
      </c>
      <c r="G111" s="40">
        <v>0</v>
      </c>
      <c r="H111" s="1513"/>
      <c r="I111" s="1513"/>
      <c r="J111" s="1513"/>
      <c r="K111" s="1513"/>
    </row>
    <row r="112" spans="1:11" ht="14.1" customHeight="1">
      <c r="A112" s="1513"/>
      <c r="B112" s="1513"/>
      <c r="C112" s="39" t="s">
        <v>55</v>
      </c>
      <c r="D112" s="40">
        <v>0</v>
      </c>
      <c r="E112" s="40">
        <v>0</v>
      </c>
      <c r="F112" s="40">
        <v>0</v>
      </c>
      <c r="G112" s="40">
        <v>0</v>
      </c>
      <c r="H112" s="1513"/>
      <c r="I112" s="1513"/>
      <c r="J112" s="1513"/>
      <c r="K112" s="1513"/>
    </row>
    <row r="113" spans="1:11" ht="14.1" customHeight="1">
      <c r="A113" s="1513"/>
      <c r="B113" s="1513"/>
      <c r="C113" s="39" t="s">
        <v>49</v>
      </c>
      <c r="D113" s="40">
        <v>0</v>
      </c>
      <c r="E113" s="40">
        <v>0</v>
      </c>
      <c r="F113" s="40">
        <v>0</v>
      </c>
      <c r="G113" s="40">
        <v>0</v>
      </c>
      <c r="H113" s="1513"/>
      <c r="I113" s="1513"/>
      <c r="J113" s="1513"/>
      <c r="K113" s="1513"/>
    </row>
    <row r="114" spans="1:11" ht="14.1" customHeight="1">
      <c r="A114" s="1513"/>
      <c r="B114" s="1513"/>
      <c r="C114" s="39" t="s">
        <v>50</v>
      </c>
      <c r="D114" s="40">
        <v>0</v>
      </c>
      <c r="E114" s="40">
        <v>0</v>
      </c>
      <c r="F114" s="40">
        <v>0</v>
      </c>
      <c r="G114" s="40">
        <v>0</v>
      </c>
      <c r="H114" s="1513"/>
      <c r="I114" s="1513"/>
      <c r="J114" s="1513"/>
      <c r="K114" s="1513"/>
    </row>
    <row r="115" spans="1:11" ht="14.1" customHeight="1">
      <c r="A115" s="1513"/>
      <c r="B115" s="1513"/>
      <c r="C115" s="39" t="s">
        <v>56</v>
      </c>
      <c r="D115" s="40">
        <v>0</v>
      </c>
      <c r="E115" s="40">
        <v>0</v>
      </c>
      <c r="F115" s="40">
        <v>0</v>
      </c>
      <c r="G115" s="40">
        <v>0</v>
      </c>
      <c r="H115" s="1513"/>
      <c r="I115" s="1513"/>
      <c r="J115" s="1513"/>
      <c r="K115" s="1513"/>
    </row>
    <row r="116" spans="1:11" ht="14.1" customHeight="1">
      <c r="A116" s="1513"/>
      <c r="B116" s="1513"/>
      <c r="C116" s="39" t="s">
        <v>49</v>
      </c>
      <c r="D116" s="40">
        <v>0</v>
      </c>
      <c r="E116" s="40">
        <v>0</v>
      </c>
      <c r="F116" s="40">
        <v>0</v>
      </c>
      <c r="G116" s="40">
        <v>0</v>
      </c>
      <c r="H116" s="1513"/>
      <c r="I116" s="1513"/>
      <c r="J116" s="1513"/>
      <c r="K116" s="1513"/>
    </row>
    <row r="117" spans="1:11" ht="14.1" customHeight="1">
      <c r="A117" s="1513"/>
      <c r="B117" s="1513"/>
      <c r="C117" s="39" t="s">
        <v>50</v>
      </c>
      <c r="D117" s="40">
        <v>0</v>
      </c>
      <c r="E117" s="40">
        <v>0</v>
      </c>
      <c r="F117" s="40">
        <v>0</v>
      </c>
      <c r="G117" s="40">
        <v>0</v>
      </c>
      <c r="H117" s="1513"/>
      <c r="I117" s="1513"/>
      <c r="J117" s="1513"/>
      <c r="K117" s="1513"/>
    </row>
    <row r="118" spans="1:11" ht="14.1" customHeight="1">
      <c r="A118" s="1513"/>
      <c r="B118" s="1513"/>
      <c r="C118" s="39" t="s">
        <v>57</v>
      </c>
      <c r="D118" s="40">
        <v>0</v>
      </c>
      <c r="E118" s="40">
        <v>0</v>
      </c>
      <c r="F118" s="40">
        <v>0</v>
      </c>
      <c r="G118" s="40">
        <v>0</v>
      </c>
      <c r="H118" s="1513"/>
      <c r="I118" s="1513"/>
      <c r="J118" s="1513"/>
      <c r="K118" s="1513"/>
    </row>
    <row r="119" spans="1:11" ht="14.1" customHeight="1">
      <c r="A119" s="1513"/>
      <c r="B119" s="1513"/>
      <c r="C119" s="39" t="s">
        <v>49</v>
      </c>
      <c r="D119" s="40">
        <v>0</v>
      </c>
      <c r="E119" s="40">
        <v>0</v>
      </c>
      <c r="F119" s="40">
        <v>0</v>
      </c>
      <c r="G119" s="40">
        <v>0</v>
      </c>
      <c r="H119" s="1513"/>
      <c r="I119" s="1513"/>
      <c r="J119" s="1513"/>
      <c r="K119" s="1513"/>
    </row>
    <row r="120" spans="1:11" ht="14.1" customHeight="1">
      <c r="A120" s="1513"/>
      <c r="B120" s="1513"/>
      <c r="C120" s="39" t="s">
        <v>58</v>
      </c>
      <c r="D120" s="40">
        <v>0</v>
      </c>
      <c r="E120" s="40">
        <v>0</v>
      </c>
      <c r="F120" s="40">
        <v>0</v>
      </c>
      <c r="G120" s="40">
        <v>0</v>
      </c>
      <c r="H120" s="1513"/>
      <c r="I120" s="1513"/>
      <c r="J120" s="1513"/>
      <c r="K120" s="1513"/>
    </row>
    <row r="121" spans="1:11" ht="14.1" customHeight="1">
      <c r="A121" s="1513"/>
      <c r="B121" s="1513"/>
      <c r="C121" s="39" t="s">
        <v>59</v>
      </c>
      <c r="D121" s="40">
        <v>0</v>
      </c>
      <c r="E121" s="40">
        <v>0</v>
      </c>
      <c r="F121" s="40">
        <v>0</v>
      </c>
      <c r="G121" s="40">
        <v>0</v>
      </c>
      <c r="H121" s="1513"/>
      <c r="I121" s="1513"/>
      <c r="J121" s="1513"/>
      <c r="K121" s="1513"/>
    </row>
    <row r="122" spans="1:11" ht="14.1" customHeight="1">
      <c r="A122" s="1513"/>
      <c r="B122" s="1513"/>
      <c r="C122" s="39" t="s">
        <v>60</v>
      </c>
      <c r="D122" s="40">
        <v>0</v>
      </c>
      <c r="E122" s="40">
        <v>0</v>
      </c>
      <c r="F122" s="40">
        <v>0</v>
      </c>
      <c r="G122" s="40">
        <v>0</v>
      </c>
      <c r="H122" s="1513"/>
      <c r="I122" s="1513"/>
      <c r="J122" s="1513"/>
      <c r="K122" s="1513"/>
    </row>
    <row r="123" spans="1:11" ht="14.1" customHeight="1">
      <c r="A123" s="1513"/>
      <c r="B123" s="1513"/>
      <c r="C123" s="39" t="s">
        <v>61</v>
      </c>
      <c r="D123" s="40">
        <v>0</v>
      </c>
      <c r="E123" s="40">
        <v>0</v>
      </c>
      <c r="F123" s="40">
        <v>0</v>
      </c>
      <c r="G123" s="40">
        <v>0</v>
      </c>
      <c r="H123" s="1513"/>
      <c r="I123" s="1513"/>
      <c r="J123" s="1513"/>
      <c r="K123" s="1513"/>
    </row>
    <row r="124" spans="1:11" ht="14.1" customHeight="1">
      <c r="A124" s="1513"/>
      <c r="B124" s="1513"/>
      <c r="C124" s="39" t="s">
        <v>62</v>
      </c>
      <c r="D124" s="40">
        <v>0</v>
      </c>
      <c r="E124" s="40">
        <v>2000000</v>
      </c>
      <c r="F124" s="40">
        <v>0</v>
      </c>
      <c r="G124" s="40">
        <v>0</v>
      </c>
      <c r="H124" s="1513"/>
      <c r="I124" s="1513"/>
      <c r="J124" s="1513"/>
      <c r="K124" s="1513"/>
    </row>
    <row r="125" spans="1:11" ht="14.1" customHeight="1">
      <c r="A125" s="1513"/>
      <c r="B125" s="1513"/>
      <c r="C125" s="39" t="s">
        <v>49</v>
      </c>
      <c r="D125" s="40">
        <v>0</v>
      </c>
      <c r="E125" s="40">
        <v>2000000</v>
      </c>
      <c r="F125" s="40">
        <v>0</v>
      </c>
      <c r="G125" s="40">
        <v>0</v>
      </c>
      <c r="H125" s="1513"/>
      <c r="I125" s="1513"/>
      <c r="J125" s="1513"/>
      <c r="K125" s="1513"/>
    </row>
    <row r="126" spans="1:11" ht="14.1" customHeight="1">
      <c r="A126" s="1513"/>
      <c r="B126" s="1513"/>
      <c r="C126" s="39" t="s">
        <v>58</v>
      </c>
      <c r="D126" s="40">
        <v>0</v>
      </c>
      <c r="E126" s="40">
        <v>0</v>
      </c>
      <c r="F126" s="40">
        <v>0</v>
      </c>
      <c r="G126" s="40">
        <v>0</v>
      </c>
      <c r="H126" s="1513"/>
      <c r="I126" s="1513"/>
      <c r="J126" s="1513"/>
      <c r="K126" s="1513"/>
    </row>
    <row r="127" spans="1:11" ht="14.1" customHeight="1">
      <c r="A127" s="1513"/>
      <c r="B127" s="1513"/>
      <c r="C127" s="39" t="s">
        <v>59</v>
      </c>
      <c r="D127" s="40">
        <v>0</v>
      </c>
      <c r="E127" s="40">
        <v>0</v>
      </c>
      <c r="F127" s="40">
        <v>0</v>
      </c>
      <c r="G127" s="40">
        <v>0</v>
      </c>
      <c r="H127" s="1513"/>
      <c r="I127" s="1513"/>
      <c r="J127" s="1513"/>
      <c r="K127" s="1513"/>
    </row>
    <row r="128" spans="1:11" ht="14.1" customHeight="1">
      <c r="A128" s="1513"/>
      <c r="B128" s="1513"/>
      <c r="C128" s="39" t="s">
        <v>60</v>
      </c>
      <c r="D128" s="40">
        <v>0</v>
      </c>
      <c r="E128" s="40">
        <v>0</v>
      </c>
      <c r="F128" s="40">
        <v>0</v>
      </c>
      <c r="G128" s="40">
        <v>0</v>
      </c>
      <c r="H128" s="1513"/>
      <c r="I128" s="1513"/>
      <c r="J128" s="1513"/>
      <c r="K128" s="1513"/>
    </row>
    <row r="129" spans="1:11" ht="14.1" customHeight="1">
      <c r="A129" s="1513"/>
      <c r="B129" s="1513"/>
      <c r="C129" s="39" t="s">
        <v>61</v>
      </c>
      <c r="D129" s="40">
        <v>0</v>
      </c>
      <c r="E129" s="40">
        <v>0</v>
      </c>
      <c r="F129" s="40">
        <v>0</v>
      </c>
      <c r="G129" s="40">
        <v>0</v>
      </c>
      <c r="H129" s="1513"/>
      <c r="I129" s="1513"/>
      <c r="J129" s="1513"/>
      <c r="K129" s="1513"/>
    </row>
    <row r="130" spans="1:11" ht="14.1" customHeight="1">
      <c r="A130" s="1513"/>
      <c r="B130" s="1513"/>
      <c r="C130" s="39" t="s">
        <v>63</v>
      </c>
      <c r="D130" s="40">
        <v>0</v>
      </c>
      <c r="E130" s="40">
        <v>0</v>
      </c>
      <c r="F130" s="40">
        <v>0</v>
      </c>
      <c r="G130" s="40">
        <v>0</v>
      </c>
      <c r="H130" s="1513"/>
      <c r="I130" s="1513"/>
      <c r="J130" s="1513"/>
      <c r="K130" s="1513"/>
    </row>
    <row r="131" spans="1:11" ht="14.1" customHeight="1">
      <c r="A131" s="1513"/>
      <c r="B131" s="1513"/>
      <c r="C131" s="39" t="s">
        <v>49</v>
      </c>
      <c r="D131" s="40">
        <v>0</v>
      </c>
      <c r="E131" s="40">
        <v>0</v>
      </c>
      <c r="F131" s="40">
        <v>0</v>
      </c>
      <c r="G131" s="40">
        <v>0</v>
      </c>
      <c r="H131" s="1513"/>
      <c r="I131" s="1513"/>
      <c r="J131" s="1513"/>
      <c r="K131" s="1513"/>
    </row>
    <row r="132" spans="1:11" ht="14.1" customHeight="1">
      <c r="A132" s="1513"/>
      <c r="B132" s="1513"/>
      <c r="C132" s="39" t="s">
        <v>58</v>
      </c>
      <c r="D132" s="40">
        <v>0</v>
      </c>
      <c r="E132" s="40">
        <v>0</v>
      </c>
      <c r="F132" s="40">
        <v>0</v>
      </c>
      <c r="G132" s="40">
        <v>0</v>
      </c>
      <c r="H132" s="1513"/>
      <c r="I132" s="1513"/>
      <c r="J132" s="1513"/>
      <c r="K132" s="1513"/>
    </row>
    <row r="133" spans="1:11" ht="14.1" customHeight="1">
      <c r="A133" s="1513"/>
      <c r="B133" s="1513"/>
      <c r="C133" s="39" t="s">
        <v>59</v>
      </c>
      <c r="D133" s="40">
        <v>0</v>
      </c>
      <c r="E133" s="40">
        <v>0</v>
      </c>
      <c r="F133" s="40">
        <v>0</v>
      </c>
      <c r="G133" s="40">
        <v>0</v>
      </c>
      <c r="H133" s="1513"/>
      <c r="I133" s="1513"/>
      <c r="J133" s="1513"/>
      <c r="K133" s="1513"/>
    </row>
    <row r="134" spans="1:11" ht="14.1" customHeight="1">
      <c r="A134" s="1513"/>
      <c r="B134" s="1513"/>
      <c r="C134" s="39" t="s">
        <v>60</v>
      </c>
      <c r="D134" s="40">
        <v>0</v>
      </c>
      <c r="E134" s="40">
        <v>0</v>
      </c>
      <c r="F134" s="40">
        <v>0</v>
      </c>
      <c r="G134" s="40">
        <v>0</v>
      </c>
      <c r="H134" s="1513"/>
      <c r="I134" s="1513"/>
      <c r="J134" s="1513"/>
      <c r="K134" s="1513"/>
    </row>
    <row r="135" spans="1:11" ht="14.1" customHeight="1">
      <c r="A135" s="1513"/>
      <c r="B135" s="1513"/>
      <c r="C135" s="39" t="s">
        <v>61</v>
      </c>
      <c r="D135" s="40">
        <v>0</v>
      </c>
      <c r="E135" s="40">
        <v>0</v>
      </c>
      <c r="F135" s="40">
        <v>0</v>
      </c>
      <c r="G135" s="40">
        <v>0</v>
      </c>
      <c r="H135" s="1513"/>
      <c r="I135" s="1513"/>
      <c r="J135" s="1513"/>
      <c r="K135" s="1513"/>
    </row>
    <row r="136" spans="1:11" ht="14.1" customHeight="1">
      <c r="A136" s="1513"/>
      <c r="B136" s="1513"/>
      <c r="C136" s="39" t="s">
        <v>64</v>
      </c>
      <c r="D136" s="40">
        <v>0</v>
      </c>
      <c r="E136" s="40">
        <v>0</v>
      </c>
      <c r="F136" s="40">
        <v>0</v>
      </c>
      <c r="G136" s="40">
        <v>0</v>
      </c>
      <c r="H136" s="1513"/>
      <c r="I136" s="1513"/>
      <c r="J136" s="1513"/>
      <c r="K136" s="1513"/>
    </row>
    <row r="137" spans="1:11" ht="14.1" customHeight="1">
      <c r="A137" s="1513"/>
      <c r="B137" s="1513"/>
      <c r="C137" s="39" t="s">
        <v>65</v>
      </c>
      <c r="D137" s="40">
        <v>0</v>
      </c>
      <c r="E137" s="40">
        <v>0</v>
      </c>
      <c r="F137" s="40">
        <v>0</v>
      </c>
      <c r="G137" s="40">
        <v>0</v>
      </c>
      <c r="H137" s="1513"/>
      <c r="I137" s="1513"/>
      <c r="J137" s="1513"/>
      <c r="K137" s="1513"/>
    </row>
    <row r="138" spans="1:11" ht="14.1" customHeight="1">
      <c r="A138" s="1513"/>
      <c r="B138" s="1513"/>
      <c r="C138" s="41" t="s">
        <v>25</v>
      </c>
      <c r="D138" s="40">
        <v>0</v>
      </c>
      <c r="E138" s="40">
        <v>2000000</v>
      </c>
      <c r="F138" s="40">
        <v>0</v>
      </c>
      <c r="G138" s="40">
        <v>0</v>
      </c>
      <c r="H138" s="1513"/>
      <c r="I138" s="1513"/>
      <c r="J138" s="1513"/>
      <c r="K138" s="1513"/>
    </row>
    <row r="139" spans="1:11" ht="14.1" customHeight="1">
      <c r="A139" s="1513"/>
      <c r="B139" s="1513"/>
      <c r="C139" s="33" t="s">
        <v>19</v>
      </c>
      <c r="D139" s="1850" t="s">
        <v>2407</v>
      </c>
      <c r="E139" s="1851"/>
      <c r="F139" s="1851"/>
      <c r="G139" s="1851"/>
      <c r="H139" s="1513"/>
      <c r="I139" s="1513"/>
      <c r="J139" s="1513"/>
      <c r="K139" s="1513"/>
    </row>
    <row r="140" spans="1:11" ht="14.1" customHeight="1">
      <c r="A140" s="1513"/>
      <c r="B140" s="1513"/>
      <c r="C140" s="34" t="s">
        <v>20</v>
      </c>
      <c r="D140" s="1846" t="s">
        <v>2408</v>
      </c>
      <c r="E140" s="1847"/>
      <c r="F140" s="1847"/>
      <c r="G140" s="1847"/>
      <c r="H140" s="1513"/>
      <c r="I140" s="1513"/>
      <c r="J140" s="1513"/>
      <c r="K140" s="1513"/>
    </row>
    <row r="141" spans="1:11" ht="14.1" customHeight="1">
      <c r="A141" s="1513"/>
      <c r="B141" s="1513"/>
      <c r="C141" s="34" t="s">
        <v>21</v>
      </c>
      <c r="D141" s="1846" t="s">
        <v>1212</v>
      </c>
      <c r="E141" s="1847"/>
      <c r="F141" s="1847"/>
      <c r="G141" s="1847"/>
      <c r="H141" s="1513"/>
      <c r="I141" s="1513"/>
      <c r="J141" s="1513"/>
      <c r="K141" s="1513"/>
    </row>
    <row r="142" spans="1:11" ht="15" customHeight="1">
      <c r="A142" s="1513"/>
      <c r="B142" s="1513"/>
      <c r="C142" s="1514"/>
      <c r="D142" s="36">
        <v>2023</v>
      </c>
      <c r="E142" s="36">
        <v>2024</v>
      </c>
      <c r="F142" s="36">
        <v>2025</v>
      </c>
      <c r="G142" s="36">
        <v>2026</v>
      </c>
      <c r="H142" s="1513"/>
      <c r="I142" s="1513"/>
      <c r="J142" s="1513"/>
      <c r="K142" s="1513"/>
    </row>
    <row r="143" spans="1:11" ht="15" customHeight="1">
      <c r="A143" s="1513"/>
      <c r="B143" s="1513"/>
      <c r="C143" s="1515"/>
      <c r="D143" s="38" t="s">
        <v>22</v>
      </c>
      <c r="E143" s="38" t="s">
        <v>23</v>
      </c>
      <c r="F143" s="38" t="s">
        <v>23</v>
      </c>
      <c r="G143" s="38" t="s">
        <v>23</v>
      </c>
      <c r="H143" s="1513"/>
      <c r="I143" s="1513"/>
      <c r="J143" s="1513"/>
      <c r="K143" s="1513"/>
    </row>
    <row r="144" spans="1:11" ht="14.1" customHeight="1">
      <c r="A144" s="1513"/>
      <c r="B144" s="1513"/>
      <c r="C144" s="27" t="s">
        <v>33</v>
      </c>
      <c r="D144" s="31" t="s">
        <v>18</v>
      </c>
      <c r="E144" s="31" t="s">
        <v>42</v>
      </c>
      <c r="F144" s="31" t="s">
        <v>42</v>
      </c>
      <c r="G144" s="31" t="s">
        <v>42</v>
      </c>
      <c r="H144" s="1513"/>
      <c r="I144" s="1513"/>
      <c r="J144" s="1513"/>
      <c r="K144" s="1513"/>
    </row>
    <row r="145" spans="1:11" ht="14.1" customHeight="1">
      <c r="A145" s="1513"/>
      <c r="B145" s="1513"/>
      <c r="C145" s="27" t="s">
        <v>35</v>
      </c>
      <c r="D145" s="31" t="s">
        <v>42</v>
      </c>
      <c r="E145" s="31" t="s">
        <v>2030</v>
      </c>
      <c r="F145" s="31" t="s">
        <v>280</v>
      </c>
      <c r="G145" s="31" t="s">
        <v>280</v>
      </c>
      <c r="H145" s="1513"/>
      <c r="I145" s="1513"/>
      <c r="J145" s="1513"/>
      <c r="K145" s="1513"/>
    </row>
    <row r="146" spans="1:11" ht="14.1" customHeight="1">
      <c r="A146" s="1513"/>
      <c r="B146" s="1513"/>
      <c r="C146" s="27" t="s">
        <v>40</v>
      </c>
      <c r="D146" s="31" t="s">
        <v>42</v>
      </c>
      <c r="E146" s="31" t="s">
        <v>42</v>
      </c>
      <c r="F146" s="31" t="s">
        <v>42</v>
      </c>
      <c r="G146" s="31" t="s">
        <v>42</v>
      </c>
      <c r="H146" s="1513"/>
      <c r="I146" s="1513"/>
      <c r="J146" s="1513"/>
      <c r="K146" s="1513"/>
    </row>
    <row r="147" spans="1:11" ht="14.1" customHeight="1">
      <c r="A147" s="1513"/>
      <c r="B147" s="1513"/>
      <c r="C147" s="27" t="s">
        <v>41</v>
      </c>
      <c r="D147" s="31" t="s">
        <v>18</v>
      </c>
      <c r="E147" s="31" t="s">
        <v>18</v>
      </c>
      <c r="F147" s="31" t="s">
        <v>18</v>
      </c>
      <c r="G147" s="31" t="s">
        <v>18</v>
      </c>
      <c r="H147" s="1513"/>
      <c r="I147" s="1513"/>
      <c r="J147" s="1513"/>
      <c r="K147" s="1513"/>
    </row>
    <row r="148" spans="1:11" ht="14.1" customHeight="1">
      <c r="A148" s="1513"/>
      <c r="B148" s="1513"/>
      <c r="C148" s="27" t="s">
        <v>43</v>
      </c>
      <c r="D148" s="31" t="s">
        <v>18</v>
      </c>
      <c r="E148" s="31" t="s">
        <v>18</v>
      </c>
      <c r="F148" s="31" t="s">
        <v>2409</v>
      </c>
      <c r="G148" s="31" t="s">
        <v>42</v>
      </c>
      <c r="H148" s="1513"/>
      <c r="I148" s="1513"/>
      <c r="J148" s="1513"/>
      <c r="K148" s="1513"/>
    </row>
    <row r="149" spans="1:11" ht="14.1" customHeight="1">
      <c r="A149" s="1513"/>
      <c r="B149" s="1513"/>
      <c r="C149" s="27" t="s">
        <v>47</v>
      </c>
      <c r="D149" s="31" t="s">
        <v>18</v>
      </c>
      <c r="E149" s="31" t="s">
        <v>18</v>
      </c>
      <c r="F149" s="31" t="s">
        <v>18</v>
      </c>
      <c r="G149" s="31" t="s">
        <v>18</v>
      </c>
      <c r="H149" s="1513"/>
      <c r="I149" s="1513"/>
      <c r="J149" s="1513"/>
      <c r="K149" s="1513"/>
    </row>
    <row r="150" spans="1:11" ht="14.1" customHeight="1">
      <c r="A150" s="1513"/>
      <c r="B150" s="1513"/>
      <c r="C150" s="1848" t="s">
        <v>24</v>
      </c>
      <c r="D150" s="1849"/>
      <c r="E150" s="1849"/>
      <c r="F150" s="1849"/>
      <c r="G150" s="1849"/>
      <c r="H150" s="1513"/>
      <c r="I150" s="1513"/>
      <c r="J150" s="1513"/>
      <c r="K150" s="1513"/>
    </row>
    <row r="151" spans="1:11" ht="14.1" customHeight="1">
      <c r="A151" s="1513"/>
      <c r="B151" s="1513"/>
      <c r="C151" s="1514"/>
      <c r="D151" s="36">
        <v>2023</v>
      </c>
      <c r="E151" s="36">
        <v>2024</v>
      </c>
      <c r="F151" s="36">
        <v>2025</v>
      </c>
      <c r="G151" s="36">
        <v>2026</v>
      </c>
      <c r="H151" s="1513"/>
      <c r="I151" s="1513"/>
      <c r="J151" s="1513"/>
      <c r="K151" s="1513"/>
    </row>
    <row r="152" spans="1:11" ht="14.1" customHeight="1">
      <c r="A152" s="1513"/>
      <c r="B152" s="1513"/>
      <c r="C152" s="1515"/>
      <c r="D152" s="38" t="s">
        <v>22</v>
      </c>
      <c r="E152" s="38" t="s">
        <v>23</v>
      </c>
      <c r="F152" s="38" t="s">
        <v>23</v>
      </c>
      <c r="G152" s="38" t="s">
        <v>23</v>
      </c>
      <c r="H152" s="1513"/>
      <c r="I152" s="1513"/>
      <c r="J152" s="1513"/>
      <c r="K152" s="1513"/>
    </row>
    <row r="153" spans="1:11" ht="14.1" customHeight="1">
      <c r="A153" s="1513"/>
      <c r="B153" s="1513"/>
      <c r="C153" s="39" t="s">
        <v>48</v>
      </c>
      <c r="D153" s="40">
        <v>0</v>
      </c>
      <c r="E153" s="40">
        <v>0</v>
      </c>
      <c r="F153" s="40">
        <v>0</v>
      </c>
      <c r="G153" s="40">
        <v>0</v>
      </c>
      <c r="H153" s="1513"/>
      <c r="I153" s="1513"/>
      <c r="J153" s="1513"/>
      <c r="K153" s="1513"/>
    </row>
    <row r="154" spans="1:11" ht="14.1" customHeight="1">
      <c r="A154" s="1513"/>
      <c r="B154" s="1513"/>
      <c r="C154" s="39" t="s">
        <v>49</v>
      </c>
      <c r="D154" s="40">
        <v>0</v>
      </c>
      <c r="E154" s="40">
        <v>0</v>
      </c>
      <c r="F154" s="40">
        <v>0</v>
      </c>
      <c r="G154" s="40">
        <v>0</v>
      </c>
      <c r="H154" s="1513"/>
      <c r="I154" s="1513"/>
      <c r="J154" s="1513"/>
      <c r="K154" s="1513"/>
    </row>
    <row r="155" spans="1:11" ht="14.1" customHeight="1">
      <c r="A155" s="1513"/>
      <c r="B155" s="1513"/>
      <c r="C155" s="39" t="s">
        <v>50</v>
      </c>
      <c r="D155" s="40">
        <v>0</v>
      </c>
      <c r="E155" s="40">
        <v>0</v>
      </c>
      <c r="F155" s="40">
        <v>0</v>
      </c>
      <c r="G155" s="40">
        <v>0</v>
      </c>
      <c r="H155" s="1513"/>
      <c r="I155" s="1513"/>
      <c r="J155" s="1513"/>
      <c r="K155" s="1513"/>
    </row>
    <row r="156" spans="1:11" ht="14.1" customHeight="1">
      <c r="A156" s="1513"/>
      <c r="B156" s="1513"/>
      <c r="C156" s="39" t="s">
        <v>51</v>
      </c>
      <c r="D156" s="40">
        <v>0</v>
      </c>
      <c r="E156" s="40">
        <v>0</v>
      </c>
      <c r="F156" s="40">
        <v>0</v>
      </c>
      <c r="G156" s="40">
        <v>0</v>
      </c>
      <c r="H156" s="1513"/>
      <c r="I156" s="1513"/>
      <c r="J156" s="1513"/>
      <c r="K156" s="1513"/>
    </row>
    <row r="157" spans="1:11" ht="14.1" customHeight="1">
      <c r="A157" s="1513"/>
      <c r="B157" s="1513"/>
      <c r="C157" s="39" t="s">
        <v>49</v>
      </c>
      <c r="D157" s="40">
        <v>0</v>
      </c>
      <c r="E157" s="40">
        <v>0</v>
      </c>
      <c r="F157" s="40">
        <v>0</v>
      </c>
      <c r="G157" s="40">
        <v>0</v>
      </c>
      <c r="H157" s="1513"/>
      <c r="I157" s="1513"/>
      <c r="J157" s="1513"/>
      <c r="K157" s="1513"/>
    </row>
    <row r="158" spans="1:11" ht="14.1" customHeight="1">
      <c r="A158" s="1513"/>
      <c r="B158" s="1513"/>
      <c r="C158" s="39" t="s">
        <v>50</v>
      </c>
      <c r="D158" s="40">
        <v>0</v>
      </c>
      <c r="E158" s="40">
        <v>0</v>
      </c>
      <c r="F158" s="40">
        <v>0</v>
      </c>
      <c r="G158" s="40">
        <v>0</v>
      </c>
      <c r="H158" s="1513"/>
      <c r="I158" s="1513"/>
      <c r="J158" s="1513"/>
      <c r="K158" s="1513"/>
    </row>
    <row r="159" spans="1:11" ht="14.1" customHeight="1">
      <c r="A159" s="1513"/>
      <c r="B159" s="1513"/>
      <c r="C159" s="39" t="s">
        <v>52</v>
      </c>
      <c r="D159" s="40">
        <v>0</v>
      </c>
      <c r="E159" s="40">
        <v>0</v>
      </c>
      <c r="F159" s="40">
        <v>0</v>
      </c>
      <c r="G159" s="40">
        <v>0</v>
      </c>
      <c r="H159" s="1513"/>
      <c r="I159" s="1513"/>
      <c r="J159" s="1513"/>
      <c r="K159" s="1513"/>
    </row>
    <row r="160" spans="1:11" ht="14.1" customHeight="1">
      <c r="A160" s="1513"/>
      <c r="B160" s="1513"/>
      <c r="C160" s="39" t="s">
        <v>49</v>
      </c>
      <c r="D160" s="40">
        <v>0</v>
      </c>
      <c r="E160" s="40">
        <v>0</v>
      </c>
      <c r="F160" s="40">
        <v>0</v>
      </c>
      <c r="G160" s="40">
        <v>0</v>
      </c>
      <c r="H160" s="1513"/>
      <c r="I160" s="1513"/>
      <c r="J160" s="1513"/>
      <c r="K160" s="1513"/>
    </row>
    <row r="161" spans="1:11" ht="14.1" customHeight="1">
      <c r="A161" s="1513"/>
      <c r="B161" s="1513"/>
      <c r="C161" s="39" t="s">
        <v>50</v>
      </c>
      <c r="D161" s="40">
        <v>0</v>
      </c>
      <c r="E161" s="40">
        <v>0</v>
      </c>
      <c r="F161" s="40">
        <v>0</v>
      </c>
      <c r="G161" s="40">
        <v>0</v>
      </c>
      <c r="H161" s="1513"/>
      <c r="I161" s="1513"/>
      <c r="J161" s="1513"/>
      <c r="K161" s="1513"/>
    </row>
    <row r="162" spans="1:11" ht="14.1" customHeight="1">
      <c r="A162" s="1513"/>
      <c r="B162" s="1513"/>
      <c r="C162" s="39" t="s">
        <v>53</v>
      </c>
      <c r="D162" s="40">
        <v>0</v>
      </c>
      <c r="E162" s="40">
        <v>0</v>
      </c>
      <c r="F162" s="40">
        <v>0</v>
      </c>
      <c r="G162" s="40">
        <v>0</v>
      </c>
      <c r="H162" s="1513"/>
      <c r="I162" s="1513"/>
      <c r="J162" s="1513"/>
      <c r="K162" s="1513"/>
    </row>
    <row r="163" spans="1:11" ht="14.1" customHeight="1">
      <c r="A163" s="1513"/>
      <c r="B163" s="1513"/>
      <c r="C163" s="39" t="s">
        <v>49</v>
      </c>
      <c r="D163" s="40">
        <v>0</v>
      </c>
      <c r="E163" s="40">
        <v>0</v>
      </c>
      <c r="F163" s="40">
        <v>0</v>
      </c>
      <c r="G163" s="40">
        <v>0</v>
      </c>
      <c r="H163" s="1513"/>
      <c r="I163" s="1513"/>
      <c r="J163" s="1513"/>
      <c r="K163" s="1513"/>
    </row>
    <row r="164" spans="1:11" ht="14.1" customHeight="1">
      <c r="A164" s="1513"/>
      <c r="B164" s="1513"/>
      <c r="C164" s="39" t="s">
        <v>50</v>
      </c>
      <c r="D164" s="40">
        <v>0</v>
      </c>
      <c r="E164" s="40">
        <v>0</v>
      </c>
      <c r="F164" s="40">
        <v>0</v>
      </c>
      <c r="G164" s="40">
        <v>0</v>
      </c>
      <c r="H164" s="1513"/>
      <c r="I164" s="1513"/>
      <c r="J164" s="1513"/>
      <c r="K164" s="1513"/>
    </row>
    <row r="165" spans="1:11" ht="14.1" customHeight="1">
      <c r="A165" s="1513"/>
      <c r="B165" s="1513"/>
      <c r="C165" s="39" t="s">
        <v>54</v>
      </c>
      <c r="D165" s="40">
        <v>0</v>
      </c>
      <c r="E165" s="40">
        <v>0</v>
      </c>
      <c r="F165" s="40">
        <v>0</v>
      </c>
      <c r="G165" s="40">
        <v>0</v>
      </c>
      <c r="H165" s="1513"/>
      <c r="I165" s="1513"/>
      <c r="J165" s="1513"/>
      <c r="K165" s="1513"/>
    </row>
    <row r="166" spans="1:11" ht="14.1" customHeight="1">
      <c r="A166" s="1513"/>
      <c r="B166" s="1513"/>
      <c r="C166" s="39" t="s">
        <v>49</v>
      </c>
      <c r="D166" s="40">
        <v>0</v>
      </c>
      <c r="E166" s="40">
        <v>0</v>
      </c>
      <c r="F166" s="40">
        <v>0</v>
      </c>
      <c r="G166" s="40">
        <v>0</v>
      </c>
      <c r="H166" s="1513"/>
      <c r="I166" s="1513"/>
      <c r="J166" s="1513"/>
      <c r="K166" s="1513"/>
    </row>
    <row r="167" spans="1:11" ht="14.1" customHeight="1">
      <c r="A167" s="1513"/>
      <c r="B167" s="1513"/>
      <c r="C167" s="39" t="s">
        <v>50</v>
      </c>
      <c r="D167" s="40">
        <v>0</v>
      </c>
      <c r="E167" s="40">
        <v>0</v>
      </c>
      <c r="F167" s="40">
        <v>0</v>
      </c>
      <c r="G167" s="40">
        <v>0</v>
      </c>
      <c r="H167" s="1513"/>
      <c r="I167" s="1513"/>
      <c r="J167" s="1513"/>
      <c r="K167" s="1513"/>
    </row>
    <row r="168" spans="1:11" ht="14.1" customHeight="1">
      <c r="A168" s="1513"/>
      <c r="B168" s="1513"/>
      <c r="C168" s="39" t="s">
        <v>55</v>
      </c>
      <c r="D168" s="40">
        <v>0</v>
      </c>
      <c r="E168" s="40">
        <v>0</v>
      </c>
      <c r="F168" s="40">
        <v>0</v>
      </c>
      <c r="G168" s="40">
        <v>0</v>
      </c>
      <c r="H168" s="1513"/>
      <c r="I168" s="1513"/>
      <c r="J168" s="1513"/>
      <c r="K168" s="1513"/>
    </row>
    <row r="169" spans="1:11" ht="14.1" customHeight="1">
      <c r="A169" s="1513"/>
      <c r="B169" s="1513"/>
      <c r="C169" s="39" t="s">
        <v>49</v>
      </c>
      <c r="D169" s="40">
        <v>0</v>
      </c>
      <c r="E169" s="40">
        <v>0</v>
      </c>
      <c r="F169" s="40">
        <v>0</v>
      </c>
      <c r="G169" s="40">
        <v>0</v>
      </c>
      <c r="H169" s="1513"/>
      <c r="I169" s="1513"/>
      <c r="J169" s="1513"/>
      <c r="K169" s="1513"/>
    </row>
    <row r="170" spans="1:11" ht="14.1" customHeight="1">
      <c r="A170" s="1513"/>
      <c r="B170" s="1513"/>
      <c r="C170" s="39" t="s">
        <v>50</v>
      </c>
      <c r="D170" s="40">
        <v>0</v>
      </c>
      <c r="E170" s="40">
        <v>0</v>
      </c>
      <c r="F170" s="40">
        <v>0</v>
      </c>
      <c r="G170" s="40">
        <v>0</v>
      </c>
      <c r="H170" s="1513"/>
      <c r="I170" s="1513"/>
      <c r="J170" s="1513"/>
      <c r="K170" s="1513"/>
    </row>
    <row r="171" spans="1:11" ht="14.1" customHeight="1">
      <c r="A171" s="1513"/>
      <c r="B171" s="1513"/>
      <c r="C171" s="39" t="s">
        <v>56</v>
      </c>
      <c r="D171" s="40">
        <v>0</v>
      </c>
      <c r="E171" s="40">
        <v>0</v>
      </c>
      <c r="F171" s="40">
        <v>0</v>
      </c>
      <c r="G171" s="40">
        <v>0</v>
      </c>
      <c r="H171" s="1513"/>
      <c r="I171" s="1513"/>
      <c r="J171" s="1513"/>
      <c r="K171" s="1513"/>
    </row>
    <row r="172" spans="1:11" ht="14.1" customHeight="1">
      <c r="A172" s="1513"/>
      <c r="B172" s="1513"/>
      <c r="C172" s="39" t="s">
        <v>49</v>
      </c>
      <c r="D172" s="40">
        <v>0</v>
      </c>
      <c r="E172" s="40">
        <v>0</v>
      </c>
      <c r="F172" s="40">
        <v>0</v>
      </c>
      <c r="G172" s="40">
        <v>0</v>
      </c>
      <c r="H172" s="1513"/>
      <c r="I172" s="1513"/>
      <c r="J172" s="1513"/>
      <c r="K172" s="1513"/>
    </row>
    <row r="173" spans="1:11" ht="14.1" customHeight="1">
      <c r="A173" s="1513"/>
      <c r="B173" s="1513"/>
      <c r="C173" s="39" t="s">
        <v>50</v>
      </c>
      <c r="D173" s="40">
        <v>0</v>
      </c>
      <c r="E173" s="40">
        <v>0</v>
      </c>
      <c r="F173" s="40">
        <v>0</v>
      </c>
      <c r="G173" s="40">
        <v>0</v>
      </c>
      <c r="H173" s="1513"/>
      <c r="I173" s="1513"/>
      <c r="J173" s="1513"/>
      <c r="K173" s="1513"/>
    </row>
    <row r="174" spans="1:11" ht="14.1" customHeight="1">
      <c r="A174" s="1513"/>
      <c r="B174" s="1513"/>
      <c r="C174" s="39" t="s">
        <v>57</v>
      </c>
      <c r="D174" s="40">
        <v>0</v>
      </c>
      <c r="E174" s="40">
        <v>0</v>
      </c>
      <c r="F174" s="40">
        <v>0</v>
      </c>
      <c r="G174" s="40">
        <v>0</v>
      </c>
      <c r="H174" s="1513"/>
      <c r="I174" s="1513"/>
      <c r="J174" s="1513"/>
      <c r="K174" s="1513"/>
    </row>
    <row r="175" spans="1:11" ht="14.1" customHeight="1">
      <c r="A175" s="1513"/>
      <c r="B175" s="1513"/>
      <c r="C175" s="39" t="s">
        <v>49</v>
      </c>
      <c r="D175" s="40">
        <v>0</v>
      </c>
      <c r="E175" s="40">
        <v>0</v>
      </c>
      <c r="F175" s="40">
        <v>0</v>
      </c>
      <c r="G175" s="40">
        <v>0</v>
      </c>
      <c r="H175" s="1513"/>
      <c r="I175" s="1513"/>
      <c r="J175" s="1513"/>
      <c r="K175" s="1513"/>
    </row>
    <row r="176" spans="1:11" ht="14.1" customHeight="1">
      <c r="A176" s="1513"/>
      <c r="B176" s="1513"/>
      <c r="C176" s="39" t="s">
        <v>58</v>
      </c>
      <c r="D176" s="40">
        <v>0</v>
      </c>
      <c r="E176" s="40">
        <v>0</v>
      </c>
      <c r="F176" s="40">
        <v>0</v>
      </c>
      <c r="G176" s="40">
        <v>0</v>
      </c>
      <c r="H176" s="1513"/>
      <c r="I176" s="1513"/>
      <c r="J176" s="1513"/>
      <c r="K176" s="1513"/>
    </row>
    <row r="177" spans="1:11" ht="14.1" customHeight="1">
      <c r="A177" s="1513"/>
      <c r="B177" s="1513"/>
      <c r="C177" s="39" t="s">
        <v>59</v>
      </c>
      <c r="D177" s="40">
        <v>0</v>
      </c>
      <c r="E177" s="40">
        <v>0</v>
      </c>
      <c r="F177" s="40">
        <v>0</v>
      </c>
      <c r="G177" s="40">
        <v>0</v>
      </c>
      <c r="H177" s="1513"/>
      <c r="I177" s="1513"/>
      <c r="J177" s="1513"/>
      <c r="K177" s="1513"/>
    </row>
    <row r="178" spans="1:11" ht="14.1" customHeight="1">
      <c r="A178" s="1513"/>
      <c r="B178" s="1513"/>
      <c r="C178" s="39" t="s">
        <v>60</v>
      </c>
      <c r="D178" s="40">
        <v>0</v>
      </c>
      <c r="E178" s="40">
        <v>0</v>
      </c>
      <c r="F178" s="40">
        <v>0</v>
      </c>
      <c r="G178" s="40">
        <v>0</v>
      </c>
      <c r="H178" s="1513"/>
      <c r="I178" s="1513"/>
      <c r="J178" s="1513"/>
      <c r="K178" s="1513"/>
    </row>
    <row r="179" spans="1:11" ht="14.1" customHeight="1">
      <c r="A179" s="1513"/>
      <c r="B179" s="1513"/>
      <c r="C179" s="39" t="s">
        <v>61</v>
      </c>
      <c r="D179" s="40">
        <v>0</v>
      </c>
      <c r="E179" s="40">
        <v>0</v>
      </c>
      <c r="F179" s="40">
        <v>0</v>
      </c>
      <c r="G179" s="40">
        <v>0</v>
      </c>
      <c r="H179" s="1513"/>
      <c r="I179" s="1513"/>
      <c r="J179" s="1513"/>
      <c r="K179" s="1513"/>
    </row>
    <row r="180" spans="1:11" ht="14.1" customHeight="1">
      <c r="A180" s="1513"/>
      <c r="B180" s="1513"/>
      <c r="C180" s="39" t="s">
        <v>62</v>
      </c>
      <c r="D180" s="40">
        <v>0</v>
      </c>
      <c r="E180" s="40">
        <v>16000000</v>
      </c>
      <c r="F180" s="40">
        <v>1000000</v>
      </c>
      <c r="G180" s="40">
        <v>1000000</v>
      </c>
      <c r="H180" s="1513"/>
      <c r="I180" s="1513"/>
      <c r="J180" s="1513"/>
      <c r="K180" s="1513"/>
    </row>
    <row r="181" spans="1:11" ht="14.1" customHeight="1">
      <c r="A181" s="1513"/>
      <c r="B181" s="1513"/>
      <c r="C181" s="39" t="s">
        <v>49</v>
      </c>
      <c r="D181" s="40">
        <v>0</v>
      </c>
      <c r="E181" s="40">
        <v>16000000</v>
      </c>
      <c r="F181" s="40">
        <v>1000000</v>
      </c>
      <c r="G181" s="40">
        <v>1000000</v>
      </c>
      <c r="H181" s="1513"/>
      <c r="I181" s="1513"/>
      <c r="J181" s="1513"/>
      <c r="K181" s="1513"/>
    </row>
    <row r="182" spans="1:11" ht="14.1" customHeight="1">
      <c r="A182" s="1513"/>
      <c r="B182" s="1513"/>
      <c r="C182" s="39" t="s">
        <v>58</v>
      </c>
      <c r="D182" s="40">
        <v>0</v>
      </c>
      <c r="E182" s="40">
        <v>0</v>
      </c>
      <c r="F182" s="40">
        <v>0</v>
      </c>
      <c r="G182" s="40">
        <v>0</v>
      </c>
      <c r="H182" s="1513"/>
      <c r="I182" s="1513"/>
      <c r="J182" s="1513"/>
      <c r="K182" s="1513"/>
    </row>
    <row r="183" spans="1:11" ht="14.1" customHeight="1">
      <c r="A183" s="1513"/>
      <c r="B183" s="1513"/>
      <c r="C183" s="39" t="s">
        <v>59</v>
      </c>
      <c r="D183" s="40">
        <v>0</v>
      </c>
      <c r="E183" s="40">
        <v>0</v>
      </c>
      <c r="F183" s="40">
        <v>0</v>
      </c>
      <c r="G183" s="40">
        <v>0</v>
      </c>
      <c r="H183" s="1513"/>
      <c r="I183" s="1513"/>
      <c r="J183" s="1513"/>
      <c r="K183" s="1513"/>
    </row>
    <row r="184" spans="1:11" ht="14.1" customHeight="1">
      <c r="A184" s="1513"/>
      <c r="B184" s="1513"/>
      <c r="C184" s="39" t="s">
        <v>60</v>
      </c>
      <c r="D184" s="40">
        <v>0</v>
      </c>
      <c r="E184" s="40">
        <v>0</v>
      </c>
      <c r="F184" s="40">
        <v>0</v>
      </c>
      <c r="G184" s="40">
        <v>0</v>
      </c>
      <c r="H184" s="1513"/>
      <c r="I184" s="1513"/>
      <c r="J184" s="1513"/>
      <c r="K184" s="1513"/>
    </row>
    <row r="185" spans="1:11" ht="14.1" customHeight="1">
      <c r="A185" s="1513"/>
      <c r="B185" s="1513"/>
      <c r="C185" s="39" t="s">
        <v>61</v>
      </c>
      <c r="D185" s="40">
        <v>0</v>
      </c>
      <c r="E185" s="40">
        <v>0</v>
      </c>
      <c r="F185" s="40">
        <v>0</v>
      </c>
      <c r="G185" s="40">
        <v>0</v>
      </c>
      <c r="H185" s="1513"/>
      <c r="I185" s="1513"/>
      <c r="J185" s="1513"/>
      <c r="K185" s="1513"/>
    </row>
    <row r="186" spans="1:11" ht="14.1" customHeight="1">
      <c r="A186" s="1513"/>
      <c r="B186" s="1513"/>
      <c r="C186" s="39" t="s">
        <v>63</v>
      </c>
      <c r="D186" s="40">
        <v>0</v>
      </c>
      <c r="E186" s="40">
        <v>0</v>
      </c>
      <c r="F186" s="40">
        <v>0</v>
      </c>
      <c r="G186" s="40">
        <v>0</v>
      </c>
      <c r="H186" s="1513"/>
      <c r="I186" s="1513"/>
      <c r="J186" s="1513"/>
      <c r="K186" s="1513"/>
    </row>
    <row r="187" spans="1:11" ht="14.1" customHeight="1">
      <c r="A187" s="1513"/>
      <c r="B187" s="1513"/>
      <c r="C187" s="39" t="s">
        <v>49</v>
      </c>
      <c r="D187" s="40">
        <v>0</v>
      </c>
      <c r="E187" s="40">
        <v>0</v>
      </c>
      <c r="F187" s="40">
        <v>0</v>
      </c>
      <c r="G187" s="40">
        <v>0</v>
      </c>
      <c r="H187" s="1513"/>
      <c r="I187" s="1513"/>
      <c r="J187" s="1513"/>
      <c r="K187" s="1513"/>
    </row>
    <row r="188" spans="1:11" ht="14.1" customHeight="1">
      <c r="A188" s="1513"/>
      <c r="B188" s="1513"/>
      <c r="C188" s="39" t="s">
        <v>58</v>
      </c>
      <c r="D188" s="40">
        <v>0</v>
      </c>
      <c r="E188" s="40">
        <v>0</v>
      </c>
      <c r="F188" s="40">
        <v>0</v>
      </c>
      <c r="G188" s="40">
        <v>0</v>
      </c>
      <c r="H188" s="1513"/>
      <c r="I188" s="1513"/>
      <c r="J188" s="1513"/>
      <c r="K188" s="1513"/>
    </row>
    <row r="189" spans="1:11" ht="14.1" customHeight="1">
      <c r="A189" s="1513"/>
      <c r="B189" s="1513"/>
      <c r="C189" s="39" t="s">
        <v>59</v>
      </c>
      <c r="D189" s="40">
        <v>0</v>
      </c>
      <c r="E189" s="40">
        <v>0</v>
      </c>
      <c r="F189" s="40">
        <v>0</v>
      </c>
      <c r="G189" s="40">
        <v>0</v>
      </c>
      <c r="H189" s="1513"/>
      <c r="I189" s="1513"/>
      <c r="J189" s="1513"/>
      <c r="K189" s="1513"/>
    </row>
    <row r="190" spans="1:11" ht="14.1" customHeight="1">
      <c r="A190" s="1513"/>
      <c r="B190" s="1513"/>
      <c r="C190" s="39" t="s">
        <v>60</v>
      </c>
      <c r="D190" s="40">
        <v>0</v>
      </c>
      <c r="E190" s="40">
        <v>0</v>
      </c>
      <c r="F190" s="40">
        <v>0</v>
      </c>
      <c r="G190" s="40">
        <v>0</v>
      </c>
      <c r="H190" s="1513"/>
      <c r="I190" s="1513"/>
      <c r="J190" s="1513"/>
      <c r="K190" s="1513"/>
    </row>
    <row r="191" spans="1:11" ht="14.1" customHeight="1">
      <c r="A191" s="1513"/>
      <c r="B191" s="1513"/>
      <c r="C191" s="39" t="s">
        <v>61</v>
      </c>
      <c r="D191" s="40">
        <v>0</v>
      </c>
      <c r="E191" s="40">
        <v>0</v>
      </c>
      <c r="F191" s="40">
        <v>0</v>
      </c>
      <c r="G191" s="40">
        <v>0</v>
      </c>
      <c r="H191" s="1513"/>
      <c r="I191" s="1513"/>
      <c r="J191" s="1513"/>
      <c r="K191" s="1513"/>
    </row>
    <row r="192" spans="1:11" ht="14.1" customHeight="1">
      <c r="A192" s="1513"/>
      <c r="B192" s="1513"/>
      <c r="C192" s="39" t="s">
        <v>64</v>
      </c>
      <c r="D192" s="40">
        <v>0</v>
      </c>
      <c r="E192" s="40">
        <v>0</v>
      </c>
      <c r="F192" s="40">
        <v>0</v>
      </c>
      <c r="G192" s="40">
        <v>0</v>
      </c>
      <c r="H192" s="1513"/>
      <c r="I192" s="1513"/>
      <c r="J192" s="1513"/>
      <c r="K192" s="1513"/>
    </row>
    <row r="193" spans="1:11" ht="14.1" customHeight="1">
      <c r="A193" s="1513"/>
      <c r="B193" s="1513"/>
      <c r="C193" s="39" t="s">
        <v>65</v>
      </c>
      <c r="D193" s="40">
        <v>0</v>
      </c>
      <c r="E193" s="40">
        <v>0</v>
      </c>
      <c r="F193" s="40">
        <v>0</v>
      </c>
      <c r="G193" s="40">
        <v>0</v>
      </c>
      <c r="H193" s="1513"/>
      <c r="I193" s="1513"/>
      <c r="J193" s="1513"/>
      <c r="K193" s="1513"/>
    </row>
    <row r="194" spans="1:11" ht="14.1" customHeight="1">
      <c r="A194" s="1513"/>
      <c r="B194" s="1513"/>
      <c r="C194" s="41" t="s">
        <v>25</v>
      </c>
      <c r="D194" s="40">
        <v>0</v>
      </c>
      <c r="E194" s="40">
        <v>16000000</v>
      </c>
      <c r="F194" s="40">
        <v>1000000</v>
      </c>
      <c r="G194" s="40">
        <v>1000000</v>
      </c>
      <c r="H194" s="1513"/>
      <c r="I194" s="1513"/>
      <c r="J194" s="1513"/>
      <c r="K194" s="1513"/>
    </row>
    <row r="195" spans="1:11" ht="15" customHeight="1">
      <c r="A195" s="1513"/>
      <c r="B195" s="1513"/>
      <c r="C195" s="42" t="s">
        <v>18</v>
      </c>
      <c r="D195" s="43" t="s">
        <v>18</v>
      </c>
      <c r="E195" s="43" t="s">
        <v>18</v>
      </c>
      <c r="F195" s="43" t="s">
        <v>18</v>
      </c>
      <c r="G195" s="43" t="s">
        <v>18</v>
      </c>
      <c r="H195" s="1513"/>
      <c r="I195" s="1513"/>
      <c r="J195" s="1513"/>
      <c r="K195" s="1513"/>
    </row>
    <row r="196" spans="1:11" ht="15" customHeight="1">
      <c r="A196" s="1513"/>
      <c r="B196" s="1513"/>
      <c r="C196" s="26" t="s">
        <v>201</v>
      </c>
      <c r="D196" s="44">
        <v>0</v>
      </c>
      <c r="E196" s="44">
        <v>168700000</v>
      </c>
      <c r="F196" s="44">
        <v>140428000</v>
      </c>
      <c r="G196" s="44">
        <v>141428000</v>
      </c>
      <c r="H196" s="1513"/>
      <c r="I196" s="1513"/>
      <c r="J196" s="1513"/>
      <c r="K196" s="1513"/>
    </row>
    <row r="197" spans="1:11" ht="15" customHeight="1">
      <c r="A197" s="1513"/>
      <c r="B197" s="1513"/>
      <c r="C197" s="27" t="s">
        <v>48</v>
      </c>
      <c r="D197" s="45">
        <v>0</v>
      </c>
      <c r="E197" s="45">
        <v>101140000</v>
      </c>
      <c r="F197" s="45">
        <v>104868000</v>
      </c>
      <c r="G197" s="45">
        <v>104868000</v>
      </c>
      <c r="H197" s="1513"/>
      <c r="I197" s="1513"/>
      <c r="J197" s="1513"/>
      <c r="K197" s="1513"/>
    </row>
    <row r="198" spans="1:11" ht="15" customHeight="1">
      <c r="A198" s="1513"/>
      <c r="B198" s="1513"/>
      <c r="C198" s="27" t="s">
        <v>49</v>
      </c>
      <c r="D198" s="45">
        <v>0</v>
      </c>
      <c r="E198" s="45">
        <v>101140000</v>
      </c>
      <c r="F198" s="45">
        <v>104868000</v>
      </c>
      <c r="G198" s="45">
        <v>104868000</v>
      </c>
      <c r="H198" s="1513"/>
      <c r="I198" s="1513"/>
      <c r="J198" s="1513"/>
      <c r="K198" s="1513"/>
    </row>
    <row r="199" spans="1:11" ht="15" customHeight="1">
      <c r="A199" s="1513"/>
      <c r="B199" s="1513"/>
      <c r="C199" s="27" t="s">
        <v>50</v>
      </c>
      <c r="D199" s="45">
        <v>0</v>
      </c>
      <c r="E199" s="45">
        <v>0</v>
      </c>
      <c r="F199" s="45">
        <v>0</v>
      </c>
      <c r="G199" s="45">
        <v>0</v>
      </c>
      <c r="H199" s="1513"/>
      <c r="I199" s="1513"/>
      <c r="J199" s="1513"/>
      <c r="K199" s="1513"/>
    </row>
    <row r="200" spans="1:11" ht="15" customHeight="1">
      <c r="A200" s="1513"/>
      <c r="B200" s="1513"/>
      <c r="C200" s="27" t="s">
        <v>51</v>
      </c>
      <c r="D200" s="45">
        <v>0</v>
      </c>
      <c r="E200" s="45">
        <v>16330000</v>
      </c>
      <c r="F200" s="45">
        <v>16330000</v>
      </c>
      <c r="G200" s="45">
        <v>16330000</v>
      </c>
      <c r="H200" s="1513"/>
      <c r="I200" s="1513"/>
      <c r="J200" s="1513"/>
      <c r="K200" s="1513"/>
    </row>
    <row r="201" spans="1:11" ht="15" customHeight="1">
      <c r="A201" s="1513"/>
      <c r="B201" s="1513"/>
      <c r="C201" s="27" t="s">
        <v>49</v>
      </c>
      <c r="D201" s="45">
        <v>0</v>
      </c>
      <c r="E201" s="45">
        <v>16330000</v>
      </c>
      <c r="F201" s="45">
        <v>16330000</v>
      </c>
      <c r="G201" s="45">
        <v>16330000</v>
      </c>
      <c r="H201" s="1513"/>
      <c r="I201" s="1513"/>
      <c r="J201" s="1513"/>
      <c r="K201" s="1513"/>
    </row>
    <row r="202" spans="1:11" ht="15" customHeight="1">
      <c r="A202" s="1513"/>
      <c r="B202" s="1513"/>
      <c r="C202" s="27" t="s">
        <v>50</v>
      </c>
      <c r="D202" s="45">
        <v>0</v>
      </c>
      <c r="E202" s="45">
        <v>0</v>
      </c>
      <c r="F202" s="45">
        <v>0</v>
      </c>
      <c r="G202" s="45">
        <v>0</v>
      </c>
      <c r="H202" s="1513"/>
      <c r="I202" s="1513"/>
      <c r="J202" s="1513"/>
      <c r="K202" s="1513"/>
    </row>
    <row r="203" spans="1:11" ht="15" customHeight="1">
      <c r="A203" s="1513"/>
      <c r="B203" s="1513"/>
      <c r="C203" s="27" t="s">
        <v>52</v>
      </c>
      <c r="D203" s="45">
        <v>0</v>
      </c>
      <c r="E203" s="45">
        <v>32890000</v>
      </c>
      <c r="F203" s="45">
        <v>17890000</v>
      </c>
      <c r="G203" s="45">
        <v>18890000</v>
      </c>
      <c r="H203" s="1513"/>
      <c r="I203" s="1513"/>
      <c r="J203" s="1513"/>
      <c r="K203" s="1513"/>
    </row>
    <row r="204" spans="1:11" ht="15" customHeight="1">
      <c r="A204" s="1513"/>
      <c r="B204" s="1513"/>
      <c r="C204" s="27" t="s">
        <v>49</v>
      </c>
      <c r="D204" s="45">
        <v>0</v>
      </c>
      <c r="E204" s="45">
        <v>32890000</v>
      </c>
      <c r="F204" s="45">
        <v>17890000</v>
      </c>
      <c r="G204" s="45">
        <v>18890000</v>
      </c>
      <c r="H204" s="1513"/>
      <c r="I204" s="1513"/>
      <c r="J204" s="1513"/>
      <c r="K204" s="1513"/>
    </row>
    <row r="205" spans="1:11" ht="15" customHeight="1">
      <c r="A205" s="1513"/>
      <c r="B205" s="1513"/>
      <c r="C205" s="27" t="s">
        <v>50</v>
      </c>
      <c r="D205" s="45">
        <v>0</v>
      </c>
      <c r="E205" s="45">
        <v>0</v>
      </c>
      <c r="F205" s="45">
        <v>0</v>
      </c>
      <c r="G205" s="45">
        <v>0</v>
      </c>
      <c r="H205" s="1513"/>
      <c r="I205" s="1513"/>
      <c r="J205" s="1513"/>
      <c r="K205" s="1513"/>
    </row>
    <row r="206" spans="1:11" ht="15" customHeight="1">
      <c r="A206" s="1513"/>
      <c r="B206" s="1513"/>
      <c r="C206" s="27" t="s">
        <v>53</v>
      </c>
      <c r="D206" s="45">
        <v>0</v>
      </c>
      <c r="E206" s="45">
        <v>0</v>
      </c>
      <c r="F206" s="45">
        <v>0</v>
      </c>
      <c r="G206" s="45">
        <v>0</v>
      </c>
      <c r="H206" s="1513"/>
      <c r="I206" s="1513"/>
      <c r="J206" s="1513"/>
      <c r="K206" s="1513"/>
    </row>
    <row r="207" spans="1:11" ht="15" customHeight="1">
      <c r="A207" s="1513"/>
      <c r="B207" s="1513"/>
      <c r="C207" s="27" t="s">
        <v>49</v>
      </c>
      <c r="D207" s="45">
        <v>0</v>
      </c>
      <c r="E207" s="45">
        <v>0</v>
      </c>
      <c r="F207" s="45">
        <v>0</v>
      </c>
      <c r="G207" s="45">
        <v>0</v>
      </c>
      <c r="H207" s="1513"/>
      <c r="I207" s="1513"/>
      <c r="J207" s="1513"/>
      <c r="K207" s="1513"/>
    </row>
    <row r="208" spans="1:11" ht="15" customHeight="1">
      <c r="A208" s="1513"/>
      <c r="B208" s="1513"/>
      <c r="C208" s="27" t="s">
        <v>50</v>
      </c>
      <c r="D208" s="45">
        <v>0</v>
      </c>
      <c r="E208" s="45">
        <v>0</v>
      </c>
      <c r="F208" s="45">
        <v>0</v>
      </c>
      <c r="G208" s="45">
        <v>0</v>
      </c>
      <c r="H208" s="1513"/>
      <c r="I208" s="1513"/>
      <c r="J208" s="1513"/>
      <c r="K208" s="1513"/>
    </row>
    <row r="209" spans="1:11" ht="20.100000000000001" customHeight="1">
      <c r="A209" s="1513"/>
      <c r="B209" s="1513"/>
      <c r="C209" s="27" t="s">
        <v>202</v>
      </c>
      <c r="D209" s="46">
        <v>0</v>
      </c>
      <c r="E209" s="46">
        <v>0</v>
      </c>
      <c r="F209" s="46">
        <v>0</v>
      </c>
      <c r="G209" s="46">
        <v>0</v>
      </c>
      <c r="H209" s="1513"/>
      <c r="I209" s="1513"/>
      <c r="J209" s="1513"/>
      <c r="K209" s="1513"/>
    </row>
    <row r="210" spans="1:11" ht="15" customHeight="1">
      <c r="A210" s="1513"/>
      <c r="B210" s="1513"/>
      <c r="C210" s="27" t="s">
        <v>49</v>
      </c>
      <c r="D210" s="45">
        <v>0</v>
      </c>
      <c r="E210" s="45">
        <v>0</v>
      </c>
      <c r="F210" s="45">
        <v>0</v>
      </c>
      <c r="G210" s="45">
        <v>0</v>
      </c>
      <c r="H210" s="1513"/>
      <c r="I210" s="1513"/>
      <c r="J210" s="1513"/>
      <c r="K210" s="1513"/>
    </row>
    <row r="211" spans="1:11" ht="15" customHeight="1">
      <c r="A211" s="1513"/>
      <c r="B211" s="1513"/>
      <c r="C211" s="27" t="s">
        <v>50</v>
      </c>
      <c r="D211" s="45">
        <v>0</v>
      </c>
      <c r="E211" s="45">
        <v>0</v>
      </c>
      <c r="F211" s="45">
        <v>0</v>
      </c>
      <c r="G211" s="45">
        <v>0</v>
      </c>
      <c r="H211" s="1513"/>
      <c r="I211" s="1513"/>
      <c r="J211" s="1513"/>
      <c r="K211" s="1513"/>
    </row>
    <row r="212" spans="1:11" ht="15" customHeight="1">
      <c r="A212" s="1513"/>
      <c r="B212" s="1513"/>
      <c r="C212" s="27" t="s">
        <v>55</v>
      </c>
      <c r="D212" s="45">
        <v>0</v>
      </c>
      <c r="E212" s="45">
        <v>100000</v>
      </c>
      <c r="F212" s="45">
        <v>100000</v>
      </c>
      <c r="G212" s="45">
        <v>100000</v>
      </c>
      <c r="H212" s="1513"/>
      <c r="I212" s="1513"/>
      <c r="J212" s="1513"/>
      <c r="K212" s="1513"/>
    </row>
    <row r="213" spans="1:11" ht="15" customHeight="1">
      <c r="A213" s="1513"/>
      <c r="B213" s="1513"/>
      <c r="C213" s="27" t="s">
        <v>49</v>
      </c>
      <c r="D213" s="45">
        <v>0</v>
      </c>
      <c r="E213" s="45">
        <v>100000</v>
      </c>
      <c r="F213" s="45">
        <v>100000</v>
      </c>
      <c r="G213" s="45">
        <v>100000</v>
      </c>
      <c r="H213" s="1513"/>
      <c r="I213" s="1513"/>
      <c r="J213" s="1513"/>
      <c r="K213" s="1513"/>
    </row>
    <row r="214" spans="1:11" ht="15" customHeight="1">
      <c r="A214" s="1513"/>
      <c r="B214" s="1513"/>
      <c r="C214" s="27" t="s">
        <v>50</v>
      </c>
      <c r="D214" s="45">
        <v>0</v>
      </c>
      <c r="E214" s="45">
        <v>0</v>
      </c>
      <c r="F214" s="45">
        <v>0</v>
      </c>
      <c r="G214" s="45">
        <v>0</v>
      </c>
      <c r="H214" s="1513"/>
      <c r="I214" s="1513"/>
      <c r="J214" s="1513"/>
      <c r="K214" s="1513"/>
    </row>
    <row r="215" spans="1:11" ht="15" customHeight="1">
      <c r="A215" s="1513"/>
      <c r="B215" s="1513"/>
      <c r="C215" s="27" t="s">
        <v>56</v>
      </c>
      <c r="D215" s="45">
        <v>0</v>
      </c>
      <c r="E215" s="45">
        <v>240000</v>
      </c>
      <c r="F215" s="45">
        <v>240000</v>
      </c>
      <c r="G215" s="45">
        <v>240000</v>
      </c>
      <c r="H215" s="1513"/>
      <c r="I215" s="1513"/>
      <c r="J215" s="1513"/>
      <c r="K215" s="1513"/>
    </row>
    <row r="216" spans="1:11" ht="15" customHeight="1">
      <c r="A216" s="1513"/>
      <c r="B216" s="1513"/>
      <c r="C216" s="27" t="s">
        <v>49</v>
      </c>
      <c r="D216" s="45">
        <v>0</v>
      </c>
      <c r="E216" s="45">
        <v>240000</v>
      </c>
      <c r="F216" s="45">
        <v>240000</v>
      </c>
      <c r="G216" s="45">
        <v>240000</v>
      </c>
      <c r="H216" s="1513"/>
      <c r="I216" s="1513"/>
      <c r="J216" s="1513"/>
      <c r="K216" s="1513"/>
    </row>
    <row r="217" spans="1:11" ht="15" customHeight="1">
      <c r="A217" s="1513"/>
      <c r="B217" s="1513"/>
      <c r="C217" s="27" t="s">
        <v>50</v>
      </c>
      <c r="D217" s="45">
        <v>0</v>
      </c>
      <c r="E217" s="45">
        <v>0</v>
      </c>
      <c r="F217" s="45">
        <v>0</v>
      </c>
      <c r="G217" s="45">
        <v>0</v>
      </c>
      <c r="H217" s="1513"/>
      <c r="I217" s="1513"/>
      <c r="J217" s="1513"/>
      <c r="K217" s="1513"/>
    </row>
    <row r="218" spans="1:11" ht="15" customHeight="1">
      <c r="A218" s="1513"/>
      <c r="B218" s="1513"/>
      <c r="C218" s="27" t="s">
        <v>57</v>
      </c>
      <c r="D218" s="45">
        <v>0</v>
      </c>
      <c r="E218" s="45">
        <v>0</v>
      </c>
      <c r="F218" s="45">
        <v>0</v>
      </c>
      <c r="G218" s="45">
        <v>0</v>
      </c>
      <c r="H218" s="1513"/>
      <c r="I218" s="1513"/>
      <c r="J218" s="1513"/>
      <c r="K218" s="1513"/>
    </row>
    <row r="219" spans="1:11" ht="15" customHeight="1">
      <c r="A219" s="1513"/>
      <c r="B219" s="1513"/>
      <c r="C219" s="27" t="s">
        <v>49</v>
      </c>
      <c r="D219" s="45">
        <v>0</v>
      </c>
      <c r="E219" s="45">
        <v>0</v>
      </c>
      <c r="F219" s="45">
        <v>0</v>
      </c>
      <c r="G219" s="45">
        <v>0</v>
      </c>
      <c r="H219" s="1513"/>
      <c r="I219" s="1513"/>
      <c r="J219" s="1513"/>
      <c r="K219" s="1513"/>
    </row>
    <row r="220" spans="1:11" ht="15" customHeight="1">
      <c r="A220" s="1513"/>
      <c r="B220" s="1513"/>
      <c r="C220" s="27" t="s">
        <v>58</v>
      </c>
      <c r="D220" s="45">
        <v>0</v>
      </c>
      <c r="E220" s="45">
        <v>0</v>
      </c>
      <c r="F220" s="45">
        <v>0</v>
      </c>
      <c r="G220" s="45">
        <v>0</v>
      </c>
      <c r="H220" s="1513"/>
      <c r="I220" s="1513"/>
      <c r="J220" s="1513"/>
      <c r="K220" s="1513"/>
    </row>
    <row r="221" spans="1:11" ht="15" customHeight="1">
      <c r="A221" s="1513"/>
      <c r="B221" s="1513"/>
      <c r="C221" s="27" t="s">
        <v>59</v>
      </c>
      <c r="D221" s="45">
        <v>0</v>
      </c>
      <c r="E221" s="45">
        <v>0</v>
      </c>
      <c r="F221" s="45">
        <v>0</v>
      </c>
      <c r="G221" s="45">
        <v>0</v>
      </c>
      <c r="H221" s="1513"/>
      <c r="I221" s="1513"/>
      <c r="J221" s="1513"/>
      <c r="K221" s="1513"/>
    </row>
    <row r="222" spans="1:11" ht="15" customHeight="1">
      <c r="A222" s="1513"/>
      <c r="B222" s="1513"/>
      <c r="C222" s="27" t="s">
        <v>60</v>
      </c>
      <c r="D222" s="45">
        <v>0</v>
      </c>
      <c r="E222" s="45">
        <v>0</v>
      </c>
      <c r="F222" s="45">
        <v>0</v>
      </c>
      <c r="G222" s="45">
        <v>0</v>
      </c>
      <c r="H222" s="1513"/>
      <c r="I222" s="1513"/>
      <c r="J222" s="1513"/>
      <c r="K222" s="1513"/>
    </row>
    <row r="223" spans="1:11" ht="15" customHeight="1">
      <c r="A223" s="1513"/>
      <c r="B223" s="1513"/>
      <c r="C223" s="27" t="s">
        <v>61</v>
      </c>
      <c r="D223" s="45">
        <v>0</v>
      </c>
      <c r="E223" s="45">
        <v>0</v>
      </c>
      <c r="F223" s="45">
        <v>0</v>
      </c>
      <c r="G223" s="45">
        <v>0</v>
      </c>
      <c r="H223" s="1513"/>
      <c r="I223" s="1513"/>
      <c r="J223" s="1513"/>
      <c r="K223" s="1513"/>
    </row>
    <row r="224" spans="1:11" ht="15" customHeight="1">
      <c r="A224" s="1513"/>
      <c r="B224" s="1513"/>
      <c r="C224" s="27" t="s">
        <v>62</v>
      </c>
      <c r="D224" s="45">
        <v>0</v>
      </c>
      <c r="E224" s="45">
        <v>18000000</v>
      </c>
      <c r="F224" s="45">
        <v>1000000</v>
      </c>
      <c r="G224" s="45">
        <v>1000000</v>
      </c>
      <c r="H224" s="1513"/>
      <c r="I224" s="1513"/>
      <c r="J224" s="1513"/>
      <c r="K224" s="1513"/>
    </row>
    <row r="225" spans="1:11" ht="15" customHeight="1">
      <c r="A225" s="1513"/>
      <c r="B225" s="1513"/>
      <c r="C225" s="27" t="s">
        <v>49</v>
      </c>
      <c r="D225" s="45">
        <v>0</v>
      </c>
      <c r="E225" s="45">
        <v>18000000</v>
      </c>
      <c r="F225" s="45">
        <v>1000000</v>
      </c>
      <c r="G225" s="45">
        <v>1000000</v>
      </c>
      <c r="H225" s="1513"/>
      <c r="I225" s="1513"/>
      <c r="J225" s="1513"/>
      <c r="K225" s="1513"/>
    </row>
    <row r="226" spans="1:11" ht="15" customHeight="1">
      <c r="A226" s="1513"/>
      <c r="B226" s="1513"/>
      <c r="C226" s="27" t="s">
        <v>58</v>
      </c>
      <c r="D226" s="45">
        <v>0</v>
      </c>
      <c r="E226" s="45">
        <v>0</v>
      </c>
      <c r="F226" s="45">
        <v>0</v>
      </c>
      <c r="G226" s="45">
        <v>0</v>
      </c>
      <c r="H226" s="1513"/>
      <c r="I226" s="1513"/>
      <c r="J226" s="1513"/>
      <c r="K226" s="1513"/>
    </row>
    <row r="227" spans="1:11" ht="15" customHeight="1">
      <c r="A227" s="1513"/>
      <c r="B227" s="1513"/>
      <c r="C227" s="27" t="s">
        <v>59</v>
      </c>
      <c r="D227" s="45">
        <v>0</v>
      </c>
      <c r="E227" s="45">
        <v>0</v>
      </c>
      <c r="F227" s="45">
        <v>0</v>
      </c>
      <c r="G227" s="45">
        <v>0</v>
      </c>
      <c r="H227" s="1513"/>
      <c r="I227" s="1513"/>
      <c r="J227" s="1513"/>
      <c r="K227" s="1513"/>
    </row>
    <row r="228" spans="1:11" ht="15" customHeight="1">
      <c r="A228" s="1513"/>
      <c r="B228" s="1513"/>
      <c r="C228" s="27" t="s">
        <v>60</v>
      </c>
      <c r="D228" s="45">
        <v>0</v>
      </c>
      <c r="E228" s="45">
        <v>0</v>
      </c>
      <c r="F228" s="45">
        <v>0</v>
      </c>
      <c r="G228" s="45">
        <v>0</v>
      </c>
      <c r="H228" s="1513"/>
      <c r="I228" s="1513"/>
      <c r="J228" s="1513"/>
      <c r="K228" s="1513"/>
    </row>
    <row r="229" spans="1:11" ht="15" customHeight="1">
      <c r="A229" s="1513"/>
      <c r="B229" s="1513"/>
      <c r="C229" s="27" t="s">
        <v>61</v>
      </c>
      <c r="D229" s="45">
        <v>0</v>
      </c>
      <c r="E229" s="45">
        <v>0</v>
      </c>
      <c r="F229" s="45">
        <v>0</v>
      </c>
      <c r="G229" s="45">
        <v>0</v>
      </c>
      <c r="H229" s="1513"/>
      <c r="I229" s="1513"/>
      <c r="J229" s="1513"/>
      <c r="K229" s="1513"/>
    </row>
    <row r="230" spans="1:11" ht="15" customHeight="1">
      <c r="A230" s="1513"/>
      <c r="B230" s="1513"/>
      <c r="C230" s="27" t="s">
        <v>63</v>
      </c>
      <c r="D230" s="45">
        <v>0</v>
      </c>
      <c r="E230" s="45">
        <v>0</v>
      </c>
      <c r="F230" s="45">
        <v>0</v>
      </c>
      <c r="G230" s="45">
        <v>0</v>
      </c>
      <c r="H230" s="1513"/>
      <c r="I230" s="1513"/>
      <c r="J230" s="1513"/>
      <c r="K230" s="1513"/>
    </row>
    <row r="231" spans="1:11" ht="15" customHeight="1">
      <c r="A231" s="1513"/>
      <c r="B231" s="1513"/>
      <c r="C231" s="27" t="s">
        <v>49</v>
      </c>
      <c r="D231" s="45">
        <v>0</v>
      </c>
      <c r="E231" s="45">
        <v>0</v>
      </c>
      <c r="F231" s="45">
        <v>0</v>
      </c>
      <c r="G231" s="45">
        <v>0</v>
      </c>
      <c r="H231" s="1513"/>
      <c r="I231" s="1513"/>
      <c r="J231" s="1513"/>
      <c r="K231" s="1513"/>
    </row>
    <row r="232" spans="1:11" ht="15" customHeight="1">
      <c r="A232" s="1513"/>
      <c r="B232" s="1513"/>
      <c r="C232" s="27" t="s">
        <v>58</v>
      </c>
      <c r="D232" s="45">
        <v>0</v>
      </c>
      <c r="E232" s="45">
        <v>0</v>
      </c>
      <c r="F232" s="45">
        <v>0</v>
      </c>
      <c r="G232" s="45">
        <v>0</v>
      </c>
      <c r="H232" s="1513"/>
      <c r="I232" s="1513"/>
      <c r="J232" s="1513"/>
      <c r="K232" s="1513"/>
    </row>
    <row r="233" spans="1:11" ht="15" customHeight="1">
      <c r="A233" s="1513"/>
      <c r="B233" s="1513"/>
      <c r="C233" s="27" t="s">
        <v>59</v>
      </c>
      <c r="D233" s="45">
        <v>0</v>
      </c>
      <c r="E233" s="45">
        <v>0</v>
      </c>
      <c r="F233" s="45">
        <v>0</v>
      </c>
      <c r="G233" s="45">
        <v>0</v>
      </c>
      <c r="H233" s="1513"/>
      <c r="I233" s="1513"/>
      <c r="J233" s="1513"/>
      <c r="K233" s="1513"/>
    </row>
    <row r="234" spans="1:11" ht="15" customHeight="1">
      <c r="A234" s="1513"/>
      <c r="B234" s="1513"/>
      <c r="C234" s="27" t="s">
        <v>60</v>
      </c>
      <c r="D234" s="45">
        <v>0</v>
      </c>
      <c r="E234" s="45">
        <v>0</v>
      </c>
      <c r="F234" s="45">
        <v>0</v>
      </c>
      <c r="G234" s="45">
        <v>0</v>
      </c>
      <c r="H234" s="1513"/>
      <c r="I234" s="1513"/>
      <c r="J234" s="1513"/>
      <c r="K234" s="1513"/>
    </row>
    <row r="235" spans="1:11" ht="15" customHeight="1">
      <c r="A235" s="1513"/>
      <c r="B235" s="1513"/>
      <c r="C235" s="27" t="s">
        <v>61</v>
      </c>
      <c r="D235" s="45">
        <v>0</v>
      </c>
      <c r="E235" s="45">
        <v>0</v>
      </c>
      <c r="F235" s="45">
        <v>0</v>
      </c>
      <c r="G235" s="45">
        <v>0</v>
      </c>
      <c r="H235" s="1513"/>
      <c r="I235" s="1513"/>
      <c r="J235" s="1513"/>
      <c r="K235" s="1513"/>
    </row>
    <row r="236" spans="1:11" ht="15" customHeight="1">
      <c r="A236" s="1513"/>
      <c r="B236" s="1513"/>
      <c r="C236" s="27" t="s">
        <v>64</v>
      </c>
      <c r="D236" s="45">
        <v>0</v>
      </c>
      <c r="E236" s="45">
        <v>0</v>
      </c>
      <c r="F236" s="45">
        <v>0</v>
      </c>
      <c r="G236" s="45">
        <v>0</v>
      </c>
      <c r="H236" s="1513"/>
      <c r="I236" s="1513"/>
      <c r="J236" s="1513"/>
      <c r="K236" s="1513"/>
    </row>
    <row r="237" spans="1:11" ht="15" customHeight="1">
      <c r="A237" s="1513"/>
      <c r="B237" s="1513"/>
      <c r="C237" s="27" t="s">
        <v>65</v>
      </c>
      <c r="D237" s="45">
        <v>0</v>
      </c>
      <c r="E237" s="45">
        <v>0</v>
      </c>
      <c r="F237" s="45">
        <v>0</v>
      </c>
      <c r="G237" s="45">
        <v>0</v>
      </c>
      <c r="H237" s="1513"/>
      <c r="I237" s="1513"/>
      <c r="J237" s="1513"/>
      <c r="K237" s="1513"/>
    </row>
    <row r="238" spans="1:11" ht="20.100000000000001" customHeight="1">
      <c r="A238" s="1513"/>
      <c r="B238" s="1513"/>
      <c r="C238" s="47" t="s">
        <v>18</v>
      </c>
      <c r="D238" s="1513"/>
      <c r="E238" s="1513"/>
      <c r="F238" s="1513"/>
      <c r="G238" s="1513"/>
      <c r="H238" s="1513"/>
      <c r="I238" s="1513"/>
      <c r="J238" s="1513"/>
      <c r="K238" s="1513"/>
    </row>
  </sheetData>
  <mergeCells count="29">
    <mergeCell ref="C21:G21"/>
    <mergeCell ref="C1:G1"/>
    <mergeCell ref="C2:G2"/>
    <mergeCell ref="D3:G3"/>
    <mergeCell ref="D4:G4"/>
    <mergeCell ref="D5:G5"/>
    <mergeCell ref="D6:G6"/>
    <mergeCell ref="D7:G7"/>
    <mergeCell ref="C8:G8"/>
    <mergeCell ref="C9:G9"/>
    <mergeCell ref="D10:G10"/>
    <mergeCell ref="D15:G15"/>
    <mergeCell ref="D85:G85"/>
    <mergeCell ref="D22:G22"/>
    <mergeCell ref="D23:G23"/>
    <mergeCell ref="D24:G24"/>
    <mergeCell ref="D25:G25"/>
    <mergeCell ref="C34:G34"/>
    <mergeCell ref="D79:G79"/>
    <mergeCell ref="D80:G80"/>
    <mergeCell ref="C81:G81"/>
    <mergeCell ref="D82:G82"/>
    <mergeCell ref="D83:G83"/>
    <mergeCell ref="D84:G84"/>
    <mergeCell ref="C94:G94"/>
    <mergeCell ref="D139:G139"/>
    <mergeCell ref="D140:G140"/>
    <mergeCell ref="D141:G141"/>
    <mergeCell ref="C150:G150"/>
  </mergeCells>
  <pageMargins left="0" right="0" top="0" bottom="0" header="0" footer="0"/>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180"/>
  <sheetViews>
    <sheetView view="pageBreakPreview" topLeftCell="A144" zoomScale="71" zoomScaleNormal="100" zoomScaleSheetLayoutView="71" workbookViewId="0">
      <selection activeCell="Q192" sqref="Q192"/>
    </sheetView>
  </sheetViews>
  <sheetFormatPr defaultColWidth="9.125" defaultRowHeight="14.25"/>
  <cols>
    <col min="1" max="1" width="0.75" style="1489" customWidth="1"/>
    <col min="2" max="2" width="6.25" style="1489" hidden="1" customWidth="1"/>
    <col min="3" max="3" width="28.25" style="1489" customWidth="1"/>
    <col min="4" max="6" width="15.875" style="1489" customWidth="1"/>
    <col min="7" max="7" width="16.125" style="1489" customWidth="1"/>
    <col min="8" max="8" width="6.75" style="1489" customWidth="1"/>
    <col min="9" max="9" width="18.25" style="1489" customWidth="1"/>
    <col min="10" max="10" width="10.75" style="1489" customWidth="1"/>
    <col min="11" max="11" width="17.375" style="1489" customWidth="1"/>
    <col min="12" max="16384" width="9.125" style="1489"/>
  </cols>
  <sheetData>
    <row r="1" spans="1:11" ht="20.100000000000001" customHeight="1">
      <c r="A1" s="1488"/>
      <c r="B1" s="1488"/>
      <c r="C1" s="1898" t="s">
        <v>0</v>
      </c>
      <c r="D1" s="1899"/>
      <c r="E1" s="1899"/>
      <c r="F1" s="1899"/>
      <c r="G1" s="1899"/>
      <c r="H1" s="1488"/>
      <c r="I1" s="1488"/>
      <c r="J1" s="1488"/>
      <c r="K1" s="1488"/>
    </row>
    <row r="2" spans="1:11" ht="24.95" customHeight="1">
      <c r="A2" s="1488"/>
      <c r="B2" s="1488"/>
      <c r="C2" s="1900" t="s">
        <v>1</v>
      </c>
      <c r="D2" s="1901"/>
      <c r="E2" s="1901"/>
      <c r="F2" s="1901"/>
      <c r="G2" s="1901"/>
      <c r="H2" s="1488"/>
      <c r="I2" s="1488"/>
      <c r="J2" s="1488"/>
      <c r="K2" s="1488"/>
    </row>
    <row r="3" spans="1:11" ht="14.1" customHeight="1">
      <c r="A3" s="1488"/>
      <c r="B3" s="1488"/>
      <c r="C3" s="1490" t="s">
        <v>2</v>
      </c>
      <c r="D3" s="1902" t="s">
        <v>2116</v>
      </c>
      <c r="E3" s="1903"/>
      <c r="F3" s="1903"/>
      <c r="G3" s="1903"/>
      <c r="H3" s="1488"/>
      <c r="I3" s="1488"/>
      <c r="J3" s="1488"/>
      <c r="K3" s="1488"/>
    </row>
    <row r="4" spans="1:11" ht="14.1" customHeight="1">
      <c r="A4" s="1488"/>
      <c r="B4" s="1488"/>
      <c r="C4" s="1490" t="s">
        <v>4</v>
      </c>
      <c r="D4" s="1902" t="s">
        <v>135</v>
      </c>
      <c r="E4" s="1903"/>
      <c r="F4" s="1903"/>
      <c r="G4" s="1903"/>
      <c r="H4" s="1488"/>
      <c r="I4" s="1488"/>
      <c r="J4" s="1488"/>
      <c r="K4" s="1488"/>
    </row>
    <row r="5" spans="1:11" ht="14.1" customHeight="1">
      <c r="A5" s="1488"/>
      <c r="B5" s="1488"/>
      <c r="C5" s="1490" t="s">
        <v>6</v>
      </c>
      <c r="D5" s="1902" t="s">
        <v>2117</v>
      </c>
      <c r="E5" s="1903"/>
      <c r="F5" s="1903"/>
      <c r="G5" s="1903"/>
      <c r="H5" s="1488"/>
      <c r="I5" s="1488"/>
      <c r="J5" s="1488"/>
      <c r="K5" s="1488"/>
    </row>
    <row r="6" spans="1:11" ht="14.1" customHeight="1">
      <c r="A6" s="1488"/>
      <c r="B6" s="1488"/>
      <c r="C6" s="1490" t="s">
        <v>8</v>
      </c>
      <c r="D6" s="1902" t="s">
        <v>2118</v>
      </c>
      <c r="E6" s="1903"/>
      <c r="F6" s="1903"/>
      <c r="G6" s="1903"/>
      <c r="H6" s="1488"/>
      <c r="I6" s="1488"/>
      <c r="J6" s="1488"/>
      <c r="K6" s="1488"/>
    </row>
    <row r="7" spans="1:11" ht="14.1" customHeight="1">
      <c r="A7" s="1488"/>
      <c r="B7" s="1488"/>
      <c r="C7" s="1490" t="s">
        <v>10</v>
      </c>
      <c r="D7" s="1904" t="s">
        <v>11</v>
      </c>
      <c r="E7" s="1905"/>
      <c r="F7" s="1905"/>
      <c r="G7" s="1905"/>
      <c r="H7" s="1488"/>
      <c r="I7" s="1488"/>
      <c r="J7" s="1488"/>
      <c r="K7" s="1488"/>
    </row>
    <row r="8" spans="1:11" ht="14.1" customHeight="1">
      <c r="A8" s="1488"/>
      <c r="B8" s="1488"/>
      <c r="C8" s="1906" t="s">
        <v>12</v>
      </c>
      <c r="D8" s="1907"/>
      <c r="E8" s="1907"/>
      <c r="F8" s="1907"/>
      <c r="G8" s="1907"/>
      <c r="H8" s="1488"/>
      <c r="I8" s="1488"/>
      <c r="J8" s="1488"/>
      <c r="K8" s="1488"/>
    </row>
    <row r="9" spans="1:11" ht="30.95" customHeight="1">
      <c r="A9" s="1488"/>
      <c r="B9" s="1488"/>
      <c r="C9" s="1908" t="s">
        <v>2119</v>
      </c>
      <c r="D9" s="1909"/>
      <c r="E9" s="1909"/>
      <c r="F9" s="1909"/>
      <c r="G9" s="1909"/>
      <c r="H9" s="1488"/>
      <c r="I9" s="1488"/>
      <c r="J9" s="1488"/>
      <c r="K9" s="1488"/>
    </row>
    <row r="10" spans="1:11" ht="171" customHeight="1">
      <c r="A10" s="1488"/>
      <c r="B10" s="1488"/>
      <c r="C10" s="1491" t="s">
        <v>14</v>
      </c>
      <c r="D10" s="1910" t="s">
        <v>2120</v>
      </c>
      <c r="E10" s="1911"/>
      <c r="F10" s="1911"/>
      <c r="G10" s="1911"/>
      <c r="H10" s="1488"/>
      <c r="I10" s="1488"/>
      <c r="J10" s="1488"/>
      <c r="K10" s="1488"/>
    </row>
    <row r="11" spans="1:11" ht="27.95" customHeight="1">
      <c r="A11" s="1488"/>
      <c r="B11" s="1488"/>
      <c r="C11" s="1492" t="s">
        <v>209</v>
      </c>
      <c r="D11" s="1493">
        <v>2023</v>
      </c>
      <c r="E11" s="1493">
        <v>2024</v>
      </c>
      <c r="F11" s="1493">
        <v>2025</v>
      </c>
      <c r="G11" s="1493">
        <v>2026</v>
      </c>
      <c r="H11" s="1488"/>
      <c r="I11" s="1488"/>
      <c r="J11" s="1488"/>
      <c r="K11" s="1488"/>
    </row>
    <row r="12" spans="1:11" ht="14.1" customHeight="1">
      <c r="A12" s="1488"/>
      <c r="B12" s="1488"/>
      <c r="C12" s="1494"/>
      <c r="D12" s="1495" t="s">
        <v>22</v>
      </c>
      <c r="E12" s="1495" t="s">
        <v>23</v>
      </c>
      <c r="F12" s="1495" t="s">
        <v>23</v>
      </c>
      <c r="G12" s="1495" t="s">
        <v>23</v>
      </c>
      <c r="H12" s="1488"/>
      <c r="I12" s="1488"/>
      <c r="J12" s="1488"/>
      <c r="K12" s="1488"/>
    </row>
    <row r="13" spans="1:11" ht="20.100000000000001" customHeight="1">
      <c r="A13" s="1488"/>
      <c r="B13" s="1488"/>
      <c r="C13" s="1492" t="s">
        <v>2121</v>
      </c>
      <c r="D13" s="1496" t="s">
        <v>1666</v>
      </c>
      <c r="E13" s="1496" t="s">
        <v>1665</v>
      </c>
      <c r="F13" s="1496" t="s">
        <v>2122</v>
      </c>
      <c r="G13" s="1496" t="s">
        <v>2123</v>
      </c>
      <c r="H13" s="1488"/>
      <c r="I13" s="1488"/>
      <c r="J13" s="1488"/>
      <c r="K13" s="1488"/>
    </row>
    <row r="14" spans="1:11" ht="30.95" customHeight="1">
      <c r="A14" s="1488"/>
      <c r="B14" s="1488"/>
      <c r="C14" s="1492" t="s">
        <v>2124</v>
      </c>
      <c r="D14" s="1496" t="s">
        <v>42</v>
      </c>
      <c r="E14" s="1496" t="s">
        <v>42</v>
      </c>
      <c r="F14" s="1496" t="s">
        <v>42</v>
      </c>
      <c r="G14" s="1496" t="s">
        <v>42</v>
      </c>
      <c r="H14" s="1488"/>
      <c r="I14" s="1488"/>
      <c r="J14" s="1488"/>
      <c r="K14" s="1488"/>
    </row>
    <row r="15" spans="1:11" ht="30.95" customHeight="1">
      <c r="A15" s="1488"/>
      <c r="B15" s="1488"/>
      <c r="C15" s="1492" t="s">
        <v>2125</v>
      </c>
      <c r="D15" s="1496" t="s">
        <v>2126</v>
      </c>
      <c r="E15" s="1496" t="s">
        <v>299</v>
      </c>
      <c r="F15" s="1496" t="s">
        <v>2127</v>
      </c>
      <c r="G15" s="1496" t="s">
        <v>1749</v>
      </c>
      <c r="H15" s="1488"/>
      <c r="I15" s="1488"/>
      <c r="J15" s="1488"/>
      <c r="K15" s="1488"/>
    </row>
    <row r="16" spans="1:11" ht="20.100000000000001" customHeight="1">
      <c r="A16" s="1488"/>
      <c r="B16" s="1488"/>
      <c r="C16" s="1492" t="s">
        <v>2128</v>
      </c>
      <c r="D16" s="1496" t="s">
        <v>170</v>
      </c>
      <c r="E16" s="1496" t="s">
        <v>42</v>
      </c>
      <c r="F16" s="1496" t="s">
        <v>42</v>
      </c>
      <c r="G16" s="1496" t="s">
        <v>42</v>
      </c>
      <c r="H16" s="1488"/>
      <c r="I16" s="1488"/>
      <c r="J16" s="1488"/>
      <c r="K16" s="1488"/>
    </row>
    <row r="17" spans="1:11" ht="30.95" customHeight="1">
      <c r="A17" s="1488"/>
      <c r="B17" s="1488"/>
      <c r="C17" s="1492" t="s">
        <v>2129</v>
      </c>
      <c r="D17" s="1496" t="s">
        <v>1503</v>
      </c>
      <c r="E17" s="1496" t="s">
        <v>1503</v>
      </c>
      <c r="F17" s="1496" t="s">
        <v>1503</v>
      </c>
      <c r="G17" s="1496" t="s">
        <v>1503</v>
      </c>
      <c r="H17" s="1488"/>
      <c r="I17" s="1488"/>
      <c r="J17" s="1488"/>
      <c r="K17" s="1488"/>
    </row>
    <row r="18" spans="1:11" ht="39.950000000000003" customHeight="1">
      <c r="A18" s="1488"/>
      <c r="B18" s="1488"/>
      <c r="C18" s="1491" t="s">
        <v>16</v>
      </c>
      <c r="D18" s="1910" t="s">
        <v>2130</v>
      </c>
      <c r="E18" s="1911"/>
      <c r="F18" s="1911"/>
      <c r="G18" s="1911"/>
      <c r="H18" s="1488"/>
      <c r="I18" s="1488"/>
      <c r="J18" s="1488"/>
      <c r="K18" s="1488"/>
    </row>
    <row r="19" spans="1:11" ht="27.95" customHeight="1">
      <c r="A19" s="1488"/>
      <c r="B19" s="1488"/>
      <c r="C19" s="1492" t="s">
        <v>223</v>
      </c>
      <c r="D19" s="1493">
        <v>2023</v>
      </c>
      <c r="E19" s="1493">
        <v>2024</v>
      </c>
      <c r="F19" s="1493">
        <v>2025</v>
      </c>
      <c r="G19" s="1493">
        <v>2026</v>
      </c>
      <c r="H19" s="1488"/>
      <c r="I19" s="1488"/>
      <c r="J19" s="1488"/>
      <c r="K19" s="1488"/>
    </row>
    <row r="20" spans="1:11" ht="14.1" customHeight="1">
      <c r="A20" s="1488"/>
      <c r="B20" s="1488"/>
      <c r="C20" s="1494"/>
      <c r="D20" s="1495" t="s">
        <v>22</v>
      </c>
      <c r="E20" s="1495" t="s">
        <v>23</v>
      </c>
      <c r="F20" s="1495" t="s">
        <v>23</v>
      </c>
      <c r="G20" s="1495" t="s">
        <v>23</v>
      </c>
      <c r="H20" s="1488"/>
      <c r="I20" s="1488"/>
      <c r="J20" s="1488"/>
      <c r="K20" s="1488"/>
    </row>
    <row r="21" spans="1:11" ht="14.1" customHeight="1">
      <c r="A21" s="1488"/>
      <c r="B21" s="1488"/>
      <c r="C21" s="1492" t="s">
        <v>2131</v>
      </c>
      <c r="D21" s="1496" t="s">
        <v>2132</v>
      </c>
      <c r="E21" s="1496" t="s">
        <v>2133</v>
      </c>
      <c r="F21" s="1496" t="s">
        <v>1666</v>
      </c>
      <c r="G21" s="1496" t="s">
        <v>220</v>
      </c>
      <c r="H21" s="1488"/>
      <c r="I21" s="1488"/>
      <c r="J21" s="1488"/>
      <c r="K21" s="1488"/>
    </row>
    <row r="22" spans="1:11" ht="14.1" customHeight="1">
      <c r="A22" s="1488"/>
      <c r="B22" s="1488"/>
      <c r="C22" s="1492" t="s">
        <v>2134</v>
      </c>
      <c r="D22" s="1496" t="s">
        <v>1666</v>
      </c>
      <c r="E22" s="1496" t="s">
        <v>2135</v>
      </c>
      <c r="F22" s="1496" t="s">
        <v>2135</v>
      </c>
      <c r="G22" s="1496" t="s">
        <v>2135</v>
      </c>
      <c r="H22" s="1488"/>
      <c r="I22" s="1488"/>
      <c r="J22" s="1488"/>
      <c r="K22" s="1488"/>
    </row>
    <row r="23" spans="1:11" ht="14.1" customHeight="1">
      <c r="A23" s="1488"/>
      <c r="B23" s="1488"/>
      <c r="C23" s="1894" t="s">
        <v>27</v>
      </c>
      <c r="D23" s="1895"/>
      <c r="E23" s="1895"/>
      <c r="F23" s="1895"/>
      <c r="G23" s="1895"/>
      <c r="H23" s="1488"/>
      <c r="I23" s="1488"/>
      <c r="J23" s="1488"/>
      <c r="K23" s="1488"/>
    </row>
    <row r="24" spans="1:11" ht="14.1" customHeight="1">
      <c r="A24" s="1488"/>
      <c r="B24" s="1488"/>
      <c r="C24" s="1497" t="s">
        <v>2136</v>
      </c>
      <c r="D24" s="1894" t="s">
        <v>2137</v>
      </c>
      <c r="E24" s="1895"/>
      <c r="F24" s="1895"/>
      <c r="G24" s="1895"/>
      <c r="H24" s="1488"/>
      <c r="I24" s="1488"/>
      <c r="J24" s="1488"/>
      <c r="K24" s="1488"/>
    </row>
    <row r="25" spans="1:11" ht="18" customHeight="1">
      <c r="A25" s="1488"/>
      <c r="B25" s="1488"/>
      <c r="C25" s="1498" t="s">
        <v>19</v>
      </c>
      <c r="D25" s="1896" t="s">
        <v>2138</v>
      </c>
      <c r="E25" s="1897"/>
      <c r="F25" s="1897"/>
      <c r="G25" s="1897"/>
      <c r="H25" s="1488"/>
      <c r="I25" s="1488"/>
      <c r="J25" s="1488"/>
      <c r="K25" s="1488"/>
    </row>
    <row r="26" spans="1:11" ht="18" customHeight="1">
      <c r="A26" s="1488"/>
      <c r="B26" s="1488"/>
      <c r="C26" s="1499" t="s">
        <v>20</v>
      </c>
      <c r="D26" s="1890" t="s">
        <v>2139</v>
      </c>
      <c r="E26" s="1891"/>
      <c r="F26" s="1891"/>
      <c r="G26" s="1891"/>
      <c r="H26" s="1488"/>
      <c r="I26" s="1488"/>
      <c r="J26" s="1488"/>
      <c r="K26" s="1488"/>
    </row>
    <row r="27" spans="1:11" ht="18" customHeight="1">
      <c r="A27" s="1488"/>
      <c r="B27" s="1488"/>
      <c r="C27" s="1499" t="s">
        <v>21</v>
      </c>
      <c r="D27" s="1890" t="s">
        <v>2140</v>
      </c>
      <c r="E27" s="1891"/>
      <c r="F27" s="1891"/>
      <c r="G27" s="1891"/>
      <c r="H27" s="1488"/>
      <c r="I27" s="1488"/>
      <c r="J27" s="1488"/>
      <c r="K27" s="1488"/>
    </row>
    <row r="28" spans="1:11" ht="15" customHeight="1">
      <c r="A28" s="1488"/>
      <c r="B28" s="1488"/>
      <c r="C28" s="1500"/>
      <c r="D28" s="1501">
        <v>2023</v>
      </c>
      <c r="E28" s="1501">
        <v>2024</v>
      </c>
      <c r="F28" s="1501">
        <v>2025</v>
      </c>
      <c r="G28" s="1501">
        <v>2026</v>
      </c>
      <c r="H28" s="1488"/>
      <c r="I28" s="1488"/>
      <c r="J28" s="1488"/>
      <c r="K28" s="1488"/>
    </row>
    <row r="29" spans="1:11" ht="15" customHeight="1">
      <c r="A29" s="1488"/>
      <c r="B29" s="1488"/>
      <c r="C29" s="1502"/>
      <c r="D29" s="1503" t="s">
        <v>22</v>
      </c>
      <c r="E29" s="1503" t="s">
        <v>23</v>
      </c>
      <c r="F29" s="1503" t="s">
        <v>23</v>
      </c>
      <c r="G29" s="1503" t="s">
        <v>23</v>
      </c>
      <c r="H29" s="1488"/>
      <c r="I29" s="1488"/>
      <c r="J29" s="1488"/>
      <c r="K29" s="1488"/>
    </row>
    <row r="30" spans="1:11" ht="14.1" customHeight="1">
      <c r="A30" s="1488"/>
      <c r="B30" s="1488"/>
      <c r="C30" s="1492" t="s">
        <v>33</v>
      </c>
      <c r="D30" s="1496" t="s">
        <v>2141</v>
      </c>
      <c r="E30" s="1496" t="s">
        <v>2141</v>
      </c>
      <c r="F30" s="1496" t="s">
        <v>2141</v>
      </c>
      <c r="G30" s="1496" t="s">
        <v>2141</v>
      </c>
      <c r="H30" s="1488"/>
      <c r="I30" s="1488"/>
      <c r="J30" s="1488"/>
      <c r="K30" s="1488"/>
    </row>
    <row r="31" spans="1:11" ht="14.1" customHeight="1">
      <c r="A31" s="1488"/>
      <c r="B31" s="1488"/>
      <c r="C31" s="1492" t="s">
        <v>35</v>
      </c>
      <c r="D31" s="1496" t="s">
        <v>313</v>
      </c>
      <c r="E31" s="1496" t="s">
        <v>1743</v>
      </c>
      <c r="F31" s="1496" t="s">
        <v>1743</v>
      </c>
      <c r="G31" s="1496" t="s">
        <v>1743</v>
      </c>
      <c r="H31" s="1488"/>
      <c r="I31" s="1488"/>
      <c r="J31" s="1488"/>
      <c r="K31" s="1488"/>
    </row>
    <row r="32" spans="1:11" ht="14.1" customHeight="1">
      <c r="A32" s="1488"/>
      <c r="B32" s="1488"/>
      <c r="C32" s="1492" t="s">
        <v>40</v>
      </c>
      <c r="D32" s="1496" t="s">
        <v>2142</v>
      </c>
      <c r="E32" s="1496" t="s">
        <v>2143</v>
      </c>
      <c r="F32" s="1496" t="s">
        <v>2143</v>
      </c>
      <c r="G32" s="1496" t="s">
        <v>2143</v>
      </c>
      <c r="H32" s="1488"/>
      <c r="I32" s="1488"/>
      <c r="J32" s="1488"/>
      <c r="K32" s="1488"/>
    </row>
    <row r="33" spans="1:11" ht="14.1" customHeight="1">
      <c r="A33" s="1488"/>
      <c r="B33" s="1488"/>
      <c r="C33" s="1492" t="s">
        <v>41</v>
      </c>
      <c r="D33" s="1496" t="s">
        <v>18</v>
      </c>
      <c r="E33" s="1496" t="s">
        <v>42</v>
      </c>
      <c r="F33" s="1496" t="s">
        <v>42</v>
      </c>
      <c r="G33" s="1496" t="s">
        <v>42</v>
      </c>
      <c r="H33" s="1488"/>
      <c r="I33" s="1488"/>
      <c r="J33" s="1488"/>
      <c r="K33" s="1488"/>
    </row>
    <row r="34" spans="1:11" ht="14.1" customHeight="1">
      <c r="A34" s="1488"/>
      <c r="B34" s="1488"/>
      <c r="C34" s="1492" t="s">
        <v>43</v>
      </c>
      <c r="D34" s="1496" t="s">
        <v>18</v>
      </c>
      <c r="E34" s="1496" t="s">
        <v>2144</v>
      </c>
      <c r="F34" s="1496" t="s">
        <v>42</v>
      </c>
      <c r="G34" s="1496" t="s">
        <v>42</v>
      </c>
      <c r="H34" s="1488"/>
      <c r="I34" s="1488"/>
      <c r="J34" s="1488"/>
      <c r="K34" s="1488"/>
    </row>
    <row r="35" spans="1:11" ht="14.1" customHeight="1">
      <c r="A35" s="1488"/>
      <c r="B35" s="1488"/>
      <c r="C35" s="1492" t="s">
        <v>47</v>
      </c>
      <c r="D35" s="1496" t="s">
        <v>18</v>
      </c>
      <c r="E35" s="1496" t="s">
        <v>2144</v>
      </c>
      <c r="F35" s="1496" t="s">
        <v>42</v>
      </c>
      <c r="G35" s="1496" t="s">
        <v>42</v>
      </c>
      <c r="H35" s="1488"/>
      <c r="I35" s="1488"/>
      <c r="J35" s="1488"/>
      <c r="K35" s="1488"/>
    </row>
    <row r="36" spans="1:11" ht="14.1" customHeight="1">
      <c r="A36" s="1488"/>
      <c r="B36" s="1488"/>
      <c r="C36" s="1892" t="s">
        <v>24</v>
      </c>
      <c r="D36" s="1893"/>
      <c r="E36" s="1893"/>
      <c r="F36" s="1893"/>
      <c r="G36" s="1893"/>
      <c r="H36" s="1488"/>
      <c r="I36" s="1488"/>
      <c r="J36" s="1488"/>
      <c r="K36" s="1488"/>
    </row>
    <row r="37" spans="1:11" ht="14.1" customHeight="1">
      <c r="A37" s="1488"/>
      <c r="B37" s="1488"/>
      <c r="C37" s="1500"/>
      <c r="D37" s="1501">
        <v>2023</v>
      </c>
      <c r="E37" s="1501">
        <v>2024</v>
      </c>
      <c r="F37" s="1501">
        <v>2025</v>
      </c>
      <c r="G37" s="1501">
        <v>2026</v>
      </c>
      <c r="H37" s="1488"/>
      <c r="I37" s="1488"/>
      <c r="J37" s="1488"/>
      <c r="K37" s="1488"/>
    </row>
    <row r="38" spans="1:11" ht="14.1" customHeight="1">
      <c r="A38" s="1488"/>
      <c r="B38" s="1488"/>
      <c r="C38" s="1502"/>
      <c r="D38" s="1503" t="s">
        <v>22</v>
      </c>
      <c r="E38" s="1503" t="s">
        <v>23</v>
      </c>
      <c r="F38" s="1503" t="s">
        <v>23</v>
      </c>
      <c r="G38" s="1503" t="s">
        <v>23</v>
      </c>
      <c r="H38" s="1488"/>
      <c r="I38" s="1488"/>
      <c r="J38" s="1488"/>
      <c r="K38" s="1488"/>
    </row>
    <row r="39" spans="1:11" ht="14.1" customHeight="1">
      <c r="A39" s="1488"/>
      <c r="B39" s="1488"/>
      <c r="C39" s="1504" t="s">
        <v>48</v>
      </c>
      <c r="D39" s="1505">
        <v>0</v>
      </c>
      <c r="E39" s="1505">
        <v>0</v>
      </c>
      <c r="F39" s="1505">
        <v>0</v>
      </c>
      <c r="G39" s="1505">
        <v>0</v>
      </c>
      <c r="H39" s="1488"/>
      <c r="I39" s="1488"/>
      <c r="J39" s="1488"/>
      <c r="K39" s="1488"/>
    </row>
    <row r="40" spans="1:11" ht="14.1" customHeight="1">
      <c r="A40" s="1488"/>
      <c r="B40" s="1488"/>
      <c r="C40" s="1504" t="s">
        <v>49</v>
      </c>
      <c r="D40" s="1505">
        <v>0</v>
      </c>
      <c r="E40" s="1505">
        <v>0</v>
      </c>
      <c r="F40" s="1505">
        <v>0</v>
      </c>
      <c r="G40" s="1505">
        <v>0</v>
      </c>
      <c r="H40" s="1488"/>
      <c r="I40" s="1488"/>
      <c r="J40" s="1488"/>
      <c r="K40" s="1488"/>
    </row>
    <row r="41" spans="1:11" ht="14.1" customHeight="1">
      <c r="A41" s="1488"/>
      <c r="B41" s="1488"/>
      <c r="C41" s="1504" t="s">
        <v>50</v>
      </c>
      <c r="D41" s="1505">
        <v>0</v>
      </c>
      <c r="E41" s="1505">
        <v>0</v>
      </c>
      <c r="F41" s="1505">
        <v>0</v>
      </c>
      <c r="G41" s="1505">
        <v>0</v>
      </c>
      <c r="H41" s="1488"/>
      <c r="I41" s="1488"/>
      <c r="J41" s="1488"/>
      <c r="K41" s="1488"/>
    </row>
    <row r="42" spans="1:11" ht="14.1" customHeight="1">
      <c r="A42" s="1488"/>
      <c r="B42" s="1488"/>
      <c r="C42" s="1504" t="s">
        <v>51</v>
      </c>
      <c r="D42" s="1505">
        <v>0</v>
      </c>
      <c r="E42" s="1505">
        <v>0</v>
      </c>
      <c r="F42" s="1505">
        <v>0</v>
      </c>
      <c r="G42" s="1505">
        <v>0</v>
      </c>
      <c r="H42" s="1488"/>
      <c r="I42" s="1488"/>
      <c r="J42" s="1488"/>
      <c r="K42" s="1488"/>
    </row>
    <row r="43" spans="1:11" ht="14.1" customHeight="1">
      <c r="A43" s="1488"/>
      <c r="B43" s="1488"/>
      <c r="C43" s="1504" t="s">
        <v>49</v>
      </c>
      <c r="D43" s="1505">
        <v>0</v>
      </c>
      <c r="E43" s="1505">
        <v>0</v>
      </c>
      <c r="F43" s="1505">
        <v>0</v>
      </c>
      <c r="G43" s="1505">
        <v>0</v>
      </c>
      <c r="H43" s="1488"/>
      <c r="I43" s="1488"/>
      <c r="J43" s="1488"/>
      <c r="K43" s="1488"/>
    </row>
    <row r="44" spans="1:11" ht="14.1" customHeight="1">
      <c r="A44" s="1488"/>
      <c r="B44" s="1488"/>
      <c r="C44" s="1504" t="s">
        <v>50</v>
      </c>
      <c r="D44" s="1505">
        <v>0</v>
      </c>
      <c r="E44" s="1505">
        <v>0</v>
      </c>
      <c r="F44" s="1505">
        <v>0</v>
      </c>
      <c r="G44" s="1505">
        <v>0</v>
      </c>
      <c r="H44" s="1488"/>
      <c r="I44" s="1488"/>
      <c r="J44" s="1488"/>
      <c r="K44" s="1488"/>
    </row>
    <row r="45" spans="1:11" ht="14.1" customHeight="1">
      <c r="A45" s="1488"/>
      <c r="B45" s="1488"/>
      <c r="C45" s="1504" t="s">
        <v>52</v>
      </c>
      <c r="D45" s="1505">
        <v>0</v>
      </c>
      <c r="E45" s="1505">
        <v>0</v>
      </c>
      <c r="F45" s="1505">
        <v>0</v>
      </c>
      <c r="G45" s="1505">
        <v>0</v>
      </c>
      <c r="H45" s="1488"/>
      <c r="I45" s="1488"/>
      <c r="J45" s="1488"/>
      <c r="K45" s="1488"/>
    </row>
    <row r="46" spans="1:11" ht="14.1" customHeight="1">
      <c r="A46" s="1488"/>
      <c r="B46" s="1488"/>
      <c r="C46" s="1504" t="s">
        <v>49</v>
      </c>
      <c r="D46" s="1505">
        <v>0</v>
      </c>
      <c r="E46" s="1505">
        <v>0</v>
      </c>
      <c r="F46" s="1505">
        <v>0</v>
      </c>
      <c r="G46" s="1505">
        <v>0</v>
      </c>
      <c r="H46" s="1488"/>
      <c r="I46" s="1488"/>
      <c r="J46" s="1488"/>
      <c r="K46" s="1488"/>
    </row>
    <row r="47" spans="1:11" ht="14.1" customHeight="1">
      <c r="A47" s="1488"/>
      <c r="B47" s="1488"/>
      <c r="C47" s="1504" t="s">
        <v>50</v>
      </c>
      <c r="D47" s="1505">
        <v>0</v>
      </c>
      <c r="E47" s="1505">
        <v>0</v>
      </c>
      <c r="F47" s="1505">
        <v>0</v>
      </c>
      <c r="G47" s="1505">
        <v>0</v>
      </c>
      <c r="H47" s="1488"/>
      <c r="I47" s="1488"/>
      <c r="J47" s="1488"/>
      <c r="K47" s="1488"/>
    </row>
    <row r="48" spans="1:11" ht="14.1" customHeight="1">
      <c r="A48" s="1488"/>
      <c r="B48" s="1488"/>
      <c r="C48" s="1504" t="s">
        <v>53</v>
      </c>
      <c r="D48" s="1505">
        <v>0</v>
      </c>
      <c r="E48" s="1505">
        <v>0</v>
      </c>
      <c r="F48" s="1505">
        <v>0</v>
      </c>
      <c r="G48" s="1505">
        <v>0</v>
      </c>
      <c r="H48" s="1488"/>
      <c r="I48" s="1488"/>
      <c r="J48" s="1488"/>
      <c r="K48" s="1488"/>
    </row>
    <row r="49" spans="1:11" ht="14.1" customHeight="1">
      <c r="A49" s="1488"/>
      <c r="B49" s="1488"/>
      <c r="C49" s="1504" t="s">
        <v>49</v>
      </c>
      <c r="D49" s="1505">
        <v>0</v>
      </c>
      <c r="E49" s="1505">
        <v>0</v>
      </c>
      <c r="F49" s="1505">
        <v>0</v>
      </c>
      <c r="G49" s="1505">
        <v>0</v>
      </c>
      <c r="H49" s="1488"/>
      <c r="I49" s="1488"/>
      <c r="J49" s="1488"/>
      <c r="K49" s="1488"/>
    </row>
    <row r="50" spans="1:11" ht="14.1" customHeight="1">
      <c r="A50" s="1488"/>
      <c r="B50" s="1488"/>
      <c r="C50" s="1504" t="s">
        <v>50</v>
      </c>
      <c r="D50" s="1505">
        <v>0</v>
      </c>
      <c r="E50" s="1505">
        <v>0</v>
      </c>
      <c r="F50" s="1505">
        <v>0</v>
      </c>
      <c r="G50" s="1505">
        <v>0</v>
      </c>
      <c r="H50" s="1488"/>
      <c r="I50" s="1488"/>
      <c r="J50" s="1488"/>
      <c r="K50" s="1488"/>
    </row>
    <row r="51" spans="1:11" ht="14.1" customHeight="1">
      <c r="A51" s="1488"/>
      <c r="B51" s="1488"/>
      <c r="C51" s="1504" t="s">
        <v>54</v>
      </c>
      <c r="D51" s="1505">
        <v>0</v>
      </c>
      <c r="E51" s="1505">
        <v>220000000</v>
      </c>
      <c r="F51" s="1505">
        <v>220000000</v>
      </c>
      <c r="G51" s="1505">
        <v>220000000</v>
      </c>
      <c r="H51" s="1488"/>
      <c r="I51" s="1488"/>
      <c r="J51" s="1488"/>
      <c r="K51" s="1488"/>
    </row>
    <row r="52" spans="1:11" ht="14.1" customHeight="1">
      <c r="A52" s="1488"/>
      <c r="B52" s="1488"/>
      <c r="C52" s="1504" t="s">
        <v>49</v>
      </c>
      <c r="D52" s="1505">
        <v>0</v>
      </c>
      <c r="E52" s="1505">
        <v>220000000</v>
      </c>
      <c r="F52" s="1505">
        <v>220000000</v>
      </c>
      <c r="G52" s="1505">
        <v>220000000</v>
      </c>
      <c r="H52" s="1488"/>
      <c r="I52" s="1488"/>
      <c r="J52" s="1488"/>
      <c r="K52" s="1488"/>
    </row>
    <row r="53" spans="1:11" ht="14.1" customHeight="1">
      <c r="A53" s="1488"/>
      <c r="B53" s="1488"/>
      <c r="C53" s="1504" t="s">
        <v>50</v>
      </c>
      <c r="D53" s="1505">
        <v>0</v>
      </c>
      <c r="E53" s="1505">
        <v>0</v>
      </c>
      <c r="F53" s="1505">
        <v>0</v>
      </c>
      <c r="G53" s="1505">
        <v>0</v>
      </c>
      <c r="H53" s="1488"/>
      <c r="I53" s="1488"/>
      <c r="J53" s="1488"/>
      <c r="K53" s="1488"/>
    </row>
    <row r="54" spans="1:11" ht="14.1" customHeight="1">
      <c r="A54" s="1488"/>
      <c r="B54" s="1488"/>
      <c r="C54" s="1504" t="s">
        <v>55</v>
      </c>
      <c r="D54" s="1505">
        <v>0</v>
      </c>
      <c r="E54" s="1505">
        <v>0</v>
      </c>
      <c r="F54" s="1505">
        <v>0</v>
      </c>
      <c r="G54" s="1505">
        <v>0</v>
      </c>
      <c r="H54" s="1488"/>
      <c r="I54" s="1488"/>
      <c r="J54" s="1488"/>
      <c r="K54" s="1488"/>
    </row>
    <row r="55" spans="1:11" ht="14.1" customHeight="1">
      <c r="A55" s="1488"/>
      <c r="B55" s="1488"/>
      <c r="C55" s="1504" t="s">
        <v>49</v>
      </c>
      <c r="D55" s="1505">
        <v>0</v>
      </c>
      <c r="E55" s="1505">
        <v>0</v>
      </c>
      <c r="F55" s="1505">
        <v>0</v>
      </c>
      <c r="G55" s="1505">
        <v>0</v>
      </c>
      <c r="H55" s="1488"/>
      <c r="I55" s="1488"/>
      <c r="J55" s="1488"/>
      <c r="K55" s="1488"/>
    </row>
    <row r="56" spans="1:11" ht="14.1" customHeight="1">
      <c r="A56" s="1488"/>
      <c r="B56" s="1488"/>
      <c r="C56" s="1504" t="s">
        <v>50</v>
      </c>
      <c r="D56" s="1505">
        <v>0</v>
      </c>
      <c r="E56" s="1505">
        <v>0</v>
      </c>
      <c r="F56" s="1505">
        <v>0</v>
      </c>
      <c r="G56" s="1505">
        <v>0</v>
      </c>
      <c r="H56" s="1488"/>
      <c r="I56" s="1488"/>
      <c r="J56" s="1488"/>
      <c r="K56" s="1488"/>
    </row>
    <row r="57" spans="1:11" ht="14.1" customHeight="1">
      <c r="A57" s="1488"/>
      <c r="B57" s="1488"/>
      <c r="C57" s="1504" t="s">
        <v>56</v>
      </c>
      <c r="D57" s="1505">
        <v>0</v>
      </c>
      <c r="E57" s="1505">
        <v>0</v>
      </c>
      <c r="F57" s="1505">
        <v>0</v>
      </c>
      <c r="G57" s="1505">
        <v>0</v>
      </c>
      <c r="H57" s="1488"/>
      <c r="I57" s="1488"/>
      <c r="J57" s="1488"/>
      <c r="K57" s="1488"/>
    </row>
    <row r="58" spans="1:11" ht="14.1" customHeight="1">
      <c r="A58" s="1488"/>
      <c r="B58" s="1488"/>
      <c r="C58" s="1504" t="s">
        <v>49</v>
      </c>
      <c r="D58" s="1505">
        <v>0</v>
      </c>
      <c r="E58" s="1505">
        <v>0</v>
      </c>
      <c r="F58" s="1505">
        <v>0</v>
      </c>
      <c r="G58" s="1505">
        <v>0</v>
      </c>
      <c r="H58" s="1488"/>
      <c r="I58" s="1488"/>
      <c r="J58" s="1488"/>
      <c r="K58" s="1488"/>
    </row>
    <row r="59" spans="1:11" ht="14.1" customHeight="1">
      <c r="A59" s="1488"/>
      <c r="B59" s="1488"/>
      <c r="C59" s="1504" t="s">
        <v>50</v>
      </c>
      <c r="D59" s="1505">
        <v>0</v>
      </c>
      <c r="E59" s="1505">
        <v>0</v>
      </c>
      <c r="F59" s="1505">
        <v>0</v>
      </c>
      <c r="G59" s="1505">
        <v>0</v>
      </c>
      <c r="H59" s="1488"/>
      <c r="I59" s="1488"/>
      <c r="J59" s="1488"/>
      <c r="K59" s="1488"/>
    </row>
    <row r="60" spans="1:11" ht="14.1" customHeight="1">
      <c r="A60" s="1488"/>
      <c r="B60" s="1488"/>
      <c r="C60" s="1504" t="s">
        <v>57</v>
      </c>
      <c r="D60" s="1505">
        <v>0</v>
      </c>
      <c r="E60" s="1505">
        <v>0</v>
      </c>
      <c r="F60" s="1505">
        <v>0</v>
      </c>
      <c r="G60" s="1505">
        <v>0</v>
      </c>
      <c r="H60" s="1488"/>
      <c r="I60" s="1488"/>
      <c r="J60" s="1488"/>
      <c r="K60" s="1488"/>
    </row>
    <row r="61" spans="1:11" ht="14.1" customHeight="1">
      <c r="A61" s="1488"/>
      <c r="B61" s="1488"/>
      <c r="C61" s="1504" t="s">
        <v>49</v>
      </c>
      <c r="D61" s="1505">
        <v>0</v>
      </c>
      <c r="E61" s="1505">
        <v>0</v>
      </c>
      <c r="F61" s="1505">
        <v>0</v>
      </c>
      <c r="G61" s="1505">
        <v>0</v>
      </c>
      <c r="H61" s="1488"/>
      <c r="I61" s="1488"/>
      <c r="J61" s="1488"/>
      <c r="K61" s="1488"/>
    </row>
    <row r="62" spans="1:11" ht="14.1" customHeight="1">
      <c r="A62" s="1488"/>
      <c r="B62" s="1488"/>
      <c r="C62" s="1504" t="s">
        <v>58</v>
      </c>
      <c r="D62" s="1505">
        <v>0</v>
      </c>
      <c r="E62" s="1505">
        <v>0</v>
      </c>
      <c r="F62" s="1505">
        <v>0</v>
      </c>
      <c r="G62" s="1505">
        <v>0</v>
      </c>
      <c r="H62" s="1488"/>
      <c r="I62" s="1488"/>
      <c r="J62" s="1488"/>
      <c r="K62" s="1488"/>
    </row>
    <row r="63" spans="1:11" ht="14.1" customHeight="1">
      <c r="A63" s="1488"/>
      <c r="B63" s="1488"/>
      <c r="C63" s="1504" t="s">
        <v>59</v>
      </c>
      <c r="D63" s="1505">
        <v>0</v>
      </c>
      <c r="E63" s="1505">
        <v>0</v>
      </c>
      <c r="F63" s="1505">
        <v>0</v>
      </c>
      <c r="G63" s="1505">
        <v>0</v>
      </c>
      <c r="H63" s="1488"/>
      <c r="I63" s="1488"/>
      <c r="J63" s="1488"/>
      <c r="K63" s="1488"/>
    </row>
    <row r="64" spans="1:11" ht="14.1" customHeight="1">
      <c r="A64" s="1488"/>
      <c r="B64" s="1488"/>
      <c r="C64" s="1504" t="s">
        <v>60</v>
      </c>
      <c r="D64" s="1505">
        <v>0</v>
      </c>
      <c r="E64" s="1505">
        <v>0</v>
      </c>
      <c r="F64" s="1505">
        <v>0</v>
      </c>
      <c r="G64" s="1505">
        <v>0</v>
      </c>
      <c r="H64" s="1488"/>
      <c r="I64" s="1488"/>
      <c r="J64" s="1488"/>
      <c r="K64" s="1488"/>
    </row>
    <row r="65" spans="1:11" ht="14.1" customHeight="1">
      <c r="A65" s="1488"/>
      <c r="B65" s="1488"/>
      <c r="C65" s="1504" t="s">
        <v>61</v>
      </c>
      <c r="D65" s="1505">
        <v>0</v>
      </c>
      <c r="E65" s="1505">
        <v>0</v>
      </c>
      <c r="F65" s="1505">
        <v>0</v>
      </c>
      <c r="G65" s="1505">
        <v>0</v>
      </c>
      <c r="H65" s="1488"/>
      <c r="I65" s="1488"/>
      <c r="J65" s="1488"/>
      <c r="K65" s="1488"/>
    </row>
    <row r="66" spans="1:11" ht="14.1" customHeight="1">
      <c r="A66" s="1488"/>
      <c r="B66" s="1488"/>
      <c r="C66" s="1504" t="s">
        <v>62</v>
      </c>
      <c r="D66" s="1505">
        <v>0</v>
      </c>
      <c r="E66" s="1505">
        <v>0</v>
      </c>
      <c r="F66" s="1505">
        <v>0</v>
      </c>
      <c r="G66" s="1505">
        <v>0</v>
      </c>
      <c r="H66" s="1488"/>
      <c r="I66" s="1488"/>
      <c r="J66" s="1488"/>
      <c r="K66" s="1488"/>
    </row>
    <row r="67" spans="1:11" ht="14.1" customHeight="1">
      <c r="A67" s="1488"/>
      <c r="B67" s="1488"/>
      <c r="C67" s="1504" t="s">
        <v>49</v>
      </c>
      <c r="D67" s="1505">
        <v>0</v>
      </c>
      <c r="E67" s="1505">
        <v>0</v>
      </c>
      <c r="F67" s="1505">
        <v>0</v>
      </c>
      <c r="G67" s="1505">
        <v>0</v>
      </c>
      <c r="H67" s="1488"/>
      <c r="I67" s="1488"/>
      <c r="J67" s="1488"/>
      <c r="K67" s="1488"/>
    </row>
    <row r="68" spans="1:11" ht="14.1" customHeight="1">
      <c r="A68" s="1488"/>
      <c r="B68" s="1488"/>
      <c r="C68" s="1504" t="s">
        <v>58</v>
      </c>
      <c r="D68" s="1505">
        <v>0</v>
      </c>
      <c r="E68" s="1505">
        <v>0</v>
      </c>
      <c r="F68" s="1505">
        <v>0</v>
      </c>
      <c r="G68" s="1505">
        <v>0</v>
      </c>
      <c r="H68" s="1488"/>
      <c r="I68" s="1488"/>
      <c r="J68" s="1488"/>
      <c r="K68" s="1488"/>
    </row>
    <row r="69" spans="1:11" ht="14.1" customHeight="1">
      <c r="A69" s="1488"/>
      <c r="B69" s="1488"/>
      <c r="C69" s="1504" t="s">
        <v>59</v>
      </c>
      <c r="D69" s="1505">
        <v>0</v>
      </c>
      <c r="E69" s="1505">
        <v>0</v>
      </c>
      <c r="F69" s="1505">
        <v>0</v>
      </c>
      <c r="G69" s="1505">
        <v>0</v>
      </c>
      <c r="H69" s="1488"/>
      <c r="I69" s="1488"/>
      <c r="J69" s="1488"/>
      <c r="K69" s="1488"/>
    </row>
    <row r="70" spans="1:11" ht="14.1" customHeight="1">
      <c r="A70" s="1488"/>
      <c r="B70" s="1488"/>
      <c r="C70" s="1504" t="s">
        <v>60</v>
      </c>
      <c r="D70" s="1505">
        <v>0</v>
      </c>
      <c r="E70" s="1505">
        <v>0</v>
      </c>
      <c r="F70" s="1505">
        <v>0</v>
      </c>
      <c r="G70" s="1505">
        <v>0</v>
      </c>
      <c r="H70" s="1488"/>
      <c r="I70" s="1488"/>
      <c r="J70" s="1488"/>
      <c r="K70" s="1488"/>
    </row>
    <row r="71" spans="1:11" ht="14.1" customHeight="1">
      <c r="A71" s="1488"/>
      <c r="B71" s="1488"/>
      <c r="C71" s="1504" t="s">
        <v>61</v>
      </c>
      <c r="D71" s="1505">
        <v>0</v>
      </c>
      <c r="E71" s="1505">
        <v>0</v>
      </c>
      <c r="F71" s="1505">
        <v>0</v>
      </c>
      <c r="G71" s="1505">
        <v>0</v>
      </c>
      <c r="H71" s="1488"/>
      <c r="I71" s="1488"/>
      <c r="J71" s="1488"/>
      <c r="K71" s="1488"/>
    </row>
    <row r="72" spans="1:11" ht="14.1" customHeight="1">
      <c r="A72" s="1488"/>
      <c r="B72" s="1488"/>
      <c r="C72" s="1504" t="s">
        <v>63</v>
      </c>
      <c r="D72" s="1505">
        <v>0</v>
      </c>
      <c r="E72" s="1505">
        <v>0</v>
      </c>
      <c r="F72" s="1505">
        <v>0</v>
      </c>
      <c r="G72" s="1505">
        <v>0</v>
      </c>
      <c r="H72" s="1488"/>
      <c r="I72" s="1488"/>
      <c r="J72" s="1488"/>
      <c r="K72" s="1488"/>
    </row>
    <row r="73" spans="1:11" ht="14.1" customHeight="1">
      <c r="A73" s="1488"/>
      <c r="B73" s="1488"/>
      <c r="C73" s="1504" t="s">
        <v>49</v>
      </c>
      <c r="D73" s="1505">
        <v>0</v>
      </c>
      <c r="E73" s="1505">
        <v>0</v>
      </c>
      <c r="F73" s="1505">
        <v>0</v>
      </c>
      <c r="G73" s="1505">
        <v>0</v>
      </c>
      <c r="H73" s="1488"/>
      <c r="I73" s="1488"/>
      <c r="J73" s="1488"/>
      <c r="K73" s="1488"/>
    </row>
    <row r="74" spans="1:11" ht="14.1" customHeight="1">
      <c r="A74" s="1488"/>
      <c r="B74" s="1488"/>
      <c r="C74" s="1504" t="s">
        <v>58</v>
      </c>
      <c r="D74" s="1505">
        <v>0</v>
      </c>
      <c r="E74" s="1505">
        <v>0</v>
      </c>
      <c r="F74" s="1505">
        <v>0</v>
      </c>
      <c r="G74" s="1505">
        <v>0</v>
      </c>
      <c r="H74" s="1488"/>
      <c r="I74" s="1488"/>
      <c r="J74" s="1488"/>
      <c r="K74" s="1488"/>
    </row>
    <row r="75" spans="1:11" ht="14.1" customHeight="1">
      <c r="A75" s="1488"/>
      <c r="B75" s="1488"/>
      <c r="C75" s="1504" t="s">
        <v>59</v>
      </c>
      <c r="D75" s="1505">
        <v>0</v>
      </c>
      <c r="E75" s="1505">
        <v>0</v>
      </c>
      <c r="F75" s="1505">
        <v>0</v>
      </c>
      <c r="G75" s="1505">
        <v>0</v>
      </c>
      <c r="H75" s="1488"/>
      <c r="I75" s="1488"/>
      <c r="J75" s="1488"/>
      <c r="K75" s="1488"/>
    </row>
    <row r="76" spans="1:11" ht="14.1" customHeight="1">
      <c r="A76" s="1488"/>
      <c r="B76" s="1488"/>
      <c r="C76" s="1504" t="s">
        <v>60</v>
      </c>
      <c r="D76" s="1505">
        <v>0</v>
      </c>
      <c r="E76" s="1505">
        <v>0</v>
      </c>
      <c r="F76" s="1505">
        <v>0</v>
      </c>
      <c r="G76" s="1505">
        <v>0</v>
      </c>
      <c r="H76" s="1488"/>
      <c r="I76" s="1488"/>
      <c r="J76" s="1488"/>
      <c r="K76" s="1488"/>
    </row>
    <row r="77" spans="1:11" ht="14.1" customHeight="1">
      <c r="A77" s="1488"/>
      <c r="B77" s="1488"/>
      <c r="C77" s="1504" t="s">
        <v>61</v>
      </c>
      <c r="D77" s="1505">
        <v>0</v>
      </c>
      <c r="E77" s="1505">
        <v>0</v>
      </c>
      <c r="F77" s="1505">
        <v>0</v>
      </c>
      <c r="G77" s="1505">
        <v>0</v>
      </c>
      <c r="H77" s="1488"/>
      <c r="I77" s="1488"/>
      <c r="J77" s="1488"/>
      <c r="K77" s="1488"/>
    </row>
    <row r="78" spans="1:11" ht="14.1" customHeight="1">
      <c r="A78" s="1488"/>
      <c r="B78" s="1488"/>
      <c r="C78" s="1504" t="s">
        <v>64</v>
      </c>
      <c r="D78" s="1505">
        <v>0</v>
      </c>
      <c r="E78" s="1505">
        <v>0</v>
      </c>
      <c r="F78" s="1505">
        <v>0</v>
      </c>
      <c r="G78" s="1505">
        <v>0</v>
      </c>
      <c r="H78" s="1488"/>
      <c r="I78" s="1488"/>
      <c r="J78" s="1488"/>
      <c r="K78" s="1488"/>
    </row>
    <row r="79" spans="1:11" ht="14.1" customHeight="1">
      <c r="A79" s="1488"/>
      <c r="B79" s="1488"/>
      <c r="C79" s="1504" t="s">
        <v>65</v>
      </c>
      <c r="D79" s="1505">
        <v>0</v>
      </c>
      <c r="E79" s="1505">
        <v>0</v>
      </c>
      <c r="F79" s="1505">
        <v>0</v>
      </c>
      <c r="G79" s="1505">
        <v>0</v>
      </c>
      <c r="H79" s="1488"/>
      <c r="I79" s="1488"/>
      <c r="J79" s="1488"/>
      <c r="K79" s="1488"/>
    </row>
    <row r="80" spans="1:11" ht="14.1" customHeight="1">
      <c r="A80" s="1488"/>
      <c r="B80" s="1488"/>
      <c r="C80" s="1506" t="s">
        <v>25</v>
      </c>
      <c r="D80" s="1505">
        <v>0</v>
      </c>
      <c r="E80" s="1505">
        <v>220000000</v>
      </c>
      <c r="F80" s="1505">
        <v>220000000</v>
      </c>
      <c r="G80" s="1505">
        <v>220000000</v>
      </c>
      <c r="H80" s="1488"/>
      <c r="I80" s="1488"/>
      <c r="J80" s="1488"/>
      <c r="K80" s="1488"/>
    </row>
    <row r="81" spans="1:11" ht="27" customHeight="1">
      <c r="A81" s="1488"/>
      <c r="B81" s="1488"/>
      <c r="C81" s="1498" t="s">
        <v>19</v>
      </c>
      <c r="D81" s="1896" t="s">
        <v>2145</v>
      </c>
      <c r="E81" s="1897"/>
      <c r="F81" s="1897"/>
      <c r="G81" s="1897"/>
      <c r="H81" s="1488"/>
      <c r="I81" s="1488"/>
      <c r="J81" s="1488"/>
      <c r="K81" s="1488"/>
    </row>
    <row r="82" spans="1:11" ht="27" customHeight="1">
      <c r="A82" s="1488"/>
      <c r="B82" s="1488"/>
      <c r="C82" s="1499" t="s">
        <v>20</v>
      </c>
      <c r="D82" s="1890" t="s">
        <v>2146</v>
      </c>
      <c r="E82" s="1891"/>
      <c r="F82" s="1891"/>
      <c r="G82" s="1891"/>
      <c r="H82" s="1488"/>
      <c r="I82" s="1488"/>
      <c r="J82" s="1488"/>
      <c r="K82" s="1488"/>
    </row>
    <row r="83" spans="1:11" ht="27" customHeight="1">
      <c r="A83" s="1488"/>
      <c r="B83" s="1488"/>
      <c r="C83" s="1499" t="s">
        <v>21</v>
      </c>
      <c r="D83" s="1890" t="s">
        <v>2140</v>
      </c>
      <c r="E83" s="1891"/>
      <c r="F83" s="1891"/>
      <c r="G83" s="1891"/>
      <c r="H83" s="1488"/>
      <c r="I83" s="1488"/>
      <c r="J83" s="1488"/>
      <c r="K83" s="1488"/>
    </row>
    <row r="84" spans="1:11" ht="15" customHeight="1">
      <c r="A84" s="1488"/>
      <c r="B84" s="1488"/>
      <c r="C84" s="1500"/>
      <c r="D84" s="1501">
        <v>2023</v>
      </c>
      <c r="E84" s="1501">
        <v>2024</v>
      </c>
      <c r="F84" s="1501">
        <v>2025</v>
      </c>
      <c r="G84" s="1501">
        <v>2026</v>
      </c>
      <c r="H84" s="1488"/>
      <c r="I84" s="1488"/>
      <c r="J84" s="1488"/>
      <c r="K84" s="1488"/>
    </row>
    <row r="85" spans="1:11" ht="15" customHeight="1">
      <c r="A85" s="1488"/>
      <c r="B85" s="1488"/>
      <c r="C85" s="1502"/>
      <c r="D85" s="1503" t="s">
        <v>22</v>
      </c>
      <c r="E85" s="1503" t="s">
        <v>23</v>
      </c>
      <c r="F85" s="1503" t="s">
        <v>23</v>
      </c>
      <c r="G85" s="1503" t="s">
        <v>23</v>
      </c>
      <c r="H85" s="1488"/>
      <c r="I85" s="1488"/>
      <c r="J85" s="1488"/>
      <c r="K85" s="1488"/>
    </row>
    <row r="86" spans="1:11" ht="14.1" customHeight="1">
      <c r="A86" s="1488"/>
      <c r="B86" s="1488"/>
      <c r="C86" s="1492" t="s">
        <v>33</v>
      </c>
      <c r="D86" s="1496" t="s">
        <v>2147</v>
      </c>
      <c r="E86" s="1496" t="s">
        <v>2147</v>
      </c>
      <c r="F86" s="1496" t="s">
        <v>2147</v>
      </c>
      <c r="G86" s="1496" t="s">
        <v>2147</v>
      </c>
      <c r="H86" s="1488"/>
      <c r="I86" s="1488"/>
      <c r="J86" s="1488"/>
      <c r="K86" s="1488"/>
    </row>
    <row r="87" spans="1:11" ht="14.1" customHeight="1">
      <c r="A87" s="1488"/>
      <c r="B87" s="1488"/>
      <c r="C87" s="1492" t="s">
        <v>35</v>
      </c>
      <c r="D87" s="1496" t="s">
        <v>1653</v>
      </c>
      <c r="E87" s="1496" t="s">
        <v>274</v>
      </c>
      <c r="F87" s="1496" t="s">
        <v>274</v>
      </c>
      <c r="G87" s="1496" t="s">
        <v>274</v>
      </c>
      <c r="H87" s="1488"/>
      <c r="I87" s="1488"/>
      <c r="J87" s="1488"/>
      <c r="K87" s="1488"/>
    </row>
    <row r="88" spans="1:11" ht="14.1" customHeight="1">
      <c r="A88" s="1488"/>
      <c r="B88" s="1488"/>
      <c r="C88" s="1492" t="s">
        <v>40</v>
      </c>
      <c r="D88" s="1496" t="s">
        <v>2148</v>
      </c>
      <c r="E88" s="1496" t="s">
        <v>2149</v>
      </c>
      <c r="F88" s="1496" t="s">
        <v>2149</v>
      </c>
      <c r="G88" s="1496" t="s">
        <v>2149</v>
      </c>
      <c r="H88" s="1488"/>
      <c r="I88" s="1488"/>
      <c r="J88" s="1488"/>
      <c r="K88" s="1488"/>
    </row>
    <row r="89" spans="1:11" ht="14.1" customHeight="1">
      <c r="A89" s="1488"/>
      <c r="B89" s="1488"/>
      <c r="C89" s="1492" t="s">
        <v>41</v>
      </c>
      <c r="D89" s="1496" t="s">
        <v>18</v>
      </c>
      <c r="E89" s="1496" t="s">
        <v>42</v>
      </c>
      <c r="F89" s="1496" t="s">
        <v>42</v>
      </c>
      <c r="G89" s="1496" t="s">
        <v>42</v>
      </c>
      <c r="H89" s="1488"/>
      <c r="I89" s="1488"/>
      <c r="J89" s="1488"/>
      <c r="K89" s="1488"/>
    </row>
    <row r="90" spans="1:11" ht="14.1" customHeight="1">
      <c r="A90" s="1488"/>
      <c r="B90" s="1488"/>
      <c r="C90" s="1492" t="s">
        <v>43</v>
      </c>
      <c r="D90" s="1496" t="s">
        <v>18</v>
      </c>
      <c r="E90" s="1496" t="s">
        <v>575</v>
      </c>
      <c r="F90" s="1496" t="s">
        <v>42</v>
      </c>
      <c r="G90" s="1496" t="s">
        <v>42</v>
      </c>
      <c r="H90" s="1488"/>
      <c r="I90" s="1488"/>
      <c r="J90" s="1488"/>
      <c r="K90" s="1488"/>
    </row>
    <row r="91" spans="1:11" ht="14.1" customHeight="1">
      <c r="A91" s="1488"/>
      <c r="B91" s="1488"/>
      <c r="C91" s="1492" t="s">
        <v>47</v>
      </c>
      <c r="D91" s="1496" t="s">
        <v>18</v>
      </c>
      <c r="E91" s="1496" t="s">
        <v>575</v>
      </c>
      <c r="F91" s="1496" t="s">
        <v>42</v>
      </c>
      <c r="G91" s="1496" t="s">
        <v>42</v>
      </c>
      <c r="H91" s="1488"/>
      <c r="I91" s="1488"/>
      <c r="J91" s="1488"/>
      <c r="K91" s="1488"/>
    </row>
    <row r="92" spans="1:11" ht="14.1" customHeight="1">
      <c r="A92" s="1488"/>
      <c r="B92" s="1488"/>
      <c r="C92" s="1892" t="s">
        <v>24</v>
      </c>
      <c r="D92" s="1893"/>
      <c r="E92" s="1893"/>
      <c r="F92" s="1893"/>
      <c r="G92" s="1893"/>
      <c r="H92" s="1488"/>
      <c r="I92" s="1488"/>
      <c r="J92" s="1488"/>
      <c r="K92" s="1488"/>
    </row>
    <row r="93" spans="1:11" ht="14.1" customHeight="1">
      <c r="A93" s="1488"/>
      <c r="B93" s="1488"/>
      <c r="C93" s="1500"/>
      <c r="D93" s="1501">
        <v>2023</v>
      </c>
      <c r="E93" s="1501">
        <v>2024</v>
      </c>
      <c r="F93" s="1501">
        <v>2025</v>
      </c>
      <c r="G93" s="1501">
        <v>2026</v>
      </c>
      <c r="H93" s="1488"/>
      <c r="I93" s="1488"/>
      <c r="J93" s="1488"/>
      <c r="K93" s="1488"/>
    </row>
    <row r="94" spans="1:11" ht="14.1" customHeight="1">
      <c r="A94" s="1488"/>
      <c r="B94" s="1488"/>
      <c r="C94" s="1502"/>
      <c r="D94" s="1503" t="s">
        <v>22</v>
      </c>
      <c r="E94" s="1503" t="s">
        <v>23</v>
      </c>
      <c r="F94" s="1503" t="s">
        <v>23</v>
      </c>
      <c r="G94" s="1503" t="s">
        <v>23</v>
      </c>
      <c r="H94" s="1488"/>
      <c r="I94" s="1488"/>
      <c r="J94" s="1488"/>
      <c r="K94" s="1488"/>
    </row>
    <row r="95" spans="1:11" ht="14.1" customHeight="1">
      <c r="A95" s="1488"/>
      <c r="B95" s="1488"/>
      <c r="C95" s="1504" t="s">
        <v>48</v>
      </c>
      <c r="D95" s="1505">
        <v>0</v>
      </c>
      <c r="E95" s="1505">
        <v>0</v>
      </c>
      <c r="F95" s="1505">
        <v>0</v>
      </c>
      <c r="G95" s="1505">
        <v>0</v>
      </c>
      <c r="H95" s="1488"/>
      <c r="I95" s="1488"/>
      <c r="J95" s="1488"/>
      <c r="K95" s="1488"/>
    </row>
    <row r="96" spans="1:11" ht="14.1" customHeight="1">
      <c r="A96" s="1488"/>
      <c r="B96" s="1488"/>
      <c r="C96" s="1504" t="s">
        <v>49</v>
      </c>
      <c r="D96" s="1505">
        <v>0</v>
      </c>
      <c r="E96" s="1505">
        <v>0</v>
      </c>
      <c r="F96" s="1505">
        <v>0</v>
      </c>
      <c r="G96" s="1505">
        <v>0</v>
      </c>
      <c r="H96" s="1488"/>
      <c r="I96" s="1488"/>
      <c r="J96" s="1488"/>
      <c r="K96" s="1488"/>
    </row>
    <row r="97" spans="1:11" ht="14.1" customHeight="1">
      <c r="A97" s="1488"/>
      <c r="B97" s="1488"/>
      <c r="C97" s="1504" t="s">
        <v>50</v>
      </c>
      <c r="D97" s="1505">
        <v>0</v>
      </c>
      <c r="E97" s="1505">
        <v>0</v>
      </c>
      <c r="F97" s="1505">
        <v>0</v>
      </c>
      <c r="G97" s="1505">
        <v>0</v>
      </c>
      <c r="H97" s="1488"/>
      <c r="I97" s="1488"/>
      <c r="J97" s="1488"/>
      <c r="K97" s="1488"/>
    </row>
    <row r="98" spans="1:11" ht="14.1" customHeight="1">
      <c r="A98" s="1488"/>
      <c r="B98" s="1488"/>
      <c r="C98" s="1504" t="s">
        <v>51</v>
      </c>
      <c r="D98" s="1505">
        <v>0</v>
      </c>
      <c r="E98" s="1505">
        <v>0</v>
      </c>
      <c r="F98" s="1505">
        <v>0</v>
      </c>
      <c r="G98" s="1505">
        <v>0</v>
      </c>
      <c r="H98" s="1488"/>
      <c r="I98" s="1488"/>
      <c r="J98" s="1488"/>
      <c r="K98" s="1488"/>
    </row>
    <row r="99" spans="1:11" ht="14.1" customHeight="1">
      <c r="A99" s="1488"/>
      <c r="B99" s="1488"/>
      <c r="C99" s="1504" t="s">
        <v>49</v>
      </c>
      <c r="D99" s="1505">
        <v>0</v>
      </c>
      <c r="E99" s="1505">
        <v>0</v>
      </c>
      <c r="F99" s="1505">
        <v>0</v>
      </c>
      <c r="G99" s="1505">
        <v>0</v>
      </c>
      <c r="H99" s="1488"/>
      <c r="I99" s="1488"/>
      <c r="J99" s="1488"/>
      <c r="K99" s="1488"/>
    </row>
    <row r="100" spans="1:11" ht="14.1" customHeight="1">
      <c r="A100" s="1488"/>
      <c r="B100" s="1488"/>
      <c r="C100" s="1504" t="s">
        <v>50</v>
      </c>
      <c r="D100" s="1505">
        <v>0</v>
      </c>
      <c r="E100" s="1505">
        <v>0</v>
      </c>
      <c r="F100" s="1505">
        <v>0</v>
      </c>
      <c r="G100" s="1505">
        <v>0</v>
      </c>
      <c r="H100" s="1488"/>
      <c r="I100" s="1488"/>
      <c r="J100" s="1488"/>
      <c r="K100" s="1488"/>
    </row>
    <row r="101" spans="1:11" ht="14.1" customHeight="1">
      <c r="A101" s="1488"/>
      <c r="B101" s="1488"/>
      <c r="C101" s="1504" t="s">
        <v>52</v>
      </c>
      <c r="D101" s="1505">
        <v>0</v>
      </c>
      <c r="E101" s="1505">
        <v>0</v>
      </c>
      <c r="F101" s="1505">
        <v>0</v>
      </c>
      <c r="G101" s="1505">
        <v>0</v>
      </c>
      <c r="H101" s="1488"/>
      <c r="I101" s="1488"/>
      <c r="J101" s="1488"/>
      <c r="K101" s="1488"/>
    </row>
    <row r="102" spans="1:11" ht="14.1" customHeight="1">
      <c r="A102" s="1488"/>
      <c r="B102" s="1488"/>
      <c r="C102" s="1504" t="s">
        <v>49</v>
      </c>
      <c r="D102" s="1505">
        <v>0</v>
      </c>
      <c r="E102" s="1505">
        <v>0</v>
      </c>
      <c r="F102" s="1505">
        <v>0</v>
      </c>
      <c r="G102" s="1505">
        <v>0</v>
      </c>
      <c r="H102" s="1488"/>
      <c r="I102" s="1488"/>
      <c r="J102" s="1488"/>
      <c r="K102" s="1488"/>
    </row>
    <row r="103" spans="1:11" ht="14.1" customHeight="1">
      <c r="A103" s="1488"/>
      <c r="B103" s="1488"/>
      <c r="C103" s="1504" t="s">
        <v>50</v>
      </c>
      <c r="D103" s="1505">
        <v>0</v>
      </c>
      <c r="E103" s="1505">
        <v>0</v>
      </c>
      <c r="F103" s="1505">
        <v>0</v>
      </c>
      <c r="G103" s="1505">
        <v>0</v>
      </c>
      <c r="H103" s="1488"/>
      <c r="I103" s="1488"/>
      <c r="J103" s="1488"/>
      <c r="K103" s="1488"/>
    </row>
    <row r="104" spans="1:11" ht="14.1" customHeight="1">
      <c r="A104" s="1488"/>
      <c r="B104" s="1488"/>
      <c r="C104" s="1504" t="s">
        <v>53</v>
      </c>
      <c r="D104" s="1505">
        <v>0</v>
      </c>
      <c r="E104" s="1505">
        <v>0</v>
      </c>
      <c r="F104" s="1505">
        <v>0</v>
      </c>
      <c r="G104" s="1505">
        <v>0</v>
      </c>
      <c r="H104" s="1488"/>
      <c r="I104" s="1488"/>
      <c r="J104" s="1488"/>
      <c r="K104" s="1488"/>
    </row>
    <row r="105" spans="1:11" ht="14.1" customHeight="1">
      <c r="A105" s="1488"/>
      <c r="B105" s="1488"/>
      <c r="C105" s="1504" t="s">
        <v>49</v>
      </c>
      <c r="D105" s="1505">
        <v>0</v>
      </c>
      <c r="E105" s="1505">
        <v>0</v>
      </c>
      <c r="F105" s="1505">
        <v>0</v>
      </c>
      <c r="G105" s="1505">
        <v>0</v>
      </c>
      <c r="H105" s="1488"/>
      <c r="I105" s="1488"/>
      <c r="J105" s="1488"/>
      <c r="K105" s="1488"/>
    </row>
    <row r="106" spans="1:11" ht="14.1" customHeight="1">
      <c r="A106" s="1488"/>
      <c r="B106" s="1488"/>
      <c r="C106" s="1504" t="s">
        <v>50</v>
      </c>
      <c r="D106" s="1505">
        <v>0</v>
      </c>
      <c r="E106" s="1505">
        <v>0</v>
      </c>
      <c r="F106" s="1505">
        <v>0</v>
      </c>
      <c r="G106" s="1505">
        <v>0</v>
      </c>
      <c r="H106" s="1488"/>
      <c r="I106" s="1488"/>
      <c r="J106" s="1488"/>
      <c r="K106" s="1488"/>
    </row>
    <row r="107" spans="1:11" ht="14.1" customHeight="1">
      <c r="A107" s="1488"/>
      <c r="B107" s="1488"/>
      <c r="C107" s="1504" t="s">
        <v>54</v>
      </c>
      <c r="D107" s="1505">
        <v>0</v>
      </c>
      <c r="E107" s="1505">
        <v>20000000</v>
      </c>
      <c r="F107" s="1505">
        <v>20000000</v>
      </c>
      <c r="G107" s="1505">
        <v>20000000</v>
      </c>
      <c r="H107" s="1488"/>
      <c r="I107" s="1488"/>
      <c r="J107" s="1488"/>
      <c r="K107" s="1488"/>
    </row>
    <row r="108" spans="1:11" ht="14.1" customHeight="1">
      <c r="A108" s="1488"/>
      <c r="B108" s="1488"/>
      <c r="C108" s="1504" t="s">
        <v>49</v>
      </c>
      <c r="D108" s="1505">
        <v>0</v>
      </c>
      <c r="E108" s="1505">
        <v>20000000</v>
      </c>
      <c r="F108" s="1505">
        <v>20000000</v>
      </c>
      <c r="G108" s="1505">
        <v>20000000</v>
      </c>
      <c r="H108" s="1488"/>
      <c r="I108" s="1488"/>
      <c r="J108" s="1488"/>
      <c r="K108" s="1488"/>
    </row>
    <row r="109" spans="1:11" ht="14.1" customHeight="1">
      <c r="A109" s="1488"/>
      <c r="B109" s="1488"/>
      <c r="C109" s="1504" t="s">
        <v>50</v>
      </c>
      <c r="D109" s="1505">
        <v>0</v>
      </c>
      <c r="E109" s="1505">
        <v>0</v>
      </c>
      <c r="F109" s="1505">
        <v>0</v>
      </c>
      <c r="G109" s="1505">
        <v>0</v>
      </c>
      <c r="H109" s="1488"/>
      <c r="I109" s="1488"/>
      <c r="J109" s="1488"/>
      <c r="K109" s="1488"/>
    </row>
    <row r="110" spans="1:11" ht="14.1" customHeight="1">
      <c r="A110" s="1488"/>
      <c r="B110" s="1488"/>
      <c r="C110" s="1504" t="s">
        <v>55</v>
      </c>
      <c r="D110" s="1505">
        <v>0</v>
      </c>
      <c r="E110" s="1505">
        <v>0</v>
      </c>
      <c r="F110" s="1505">
        <v>0</v>
      </c>
      <c r="G110" s="1505">
        <v>0</v>
      </c>
      <c r="H110" s="1488"/>
      <c r="I110" s="1488"/>
      <c r="J110" s="1488"/>
      <c r="K110" s="1488"/>
    </row>
    <row r="111" spans="1:11" ht="14.1" customHeight="1">
      <c r="A111" s="1488"/>
      <c r="B111" s="1488"/>
      <c r="C111" s="1504" t="s">
        <v>49</v>
      </c>
      <c r="D111" s="1505">
        <v>0</v>
      </c>
      <c r="E111" s="1505">
        <v>0</v>
      </c>
      <c r="F111" s="1505">
        <v>0</v>
      </c>
      <c r="G111" s="1505">
        <v>0</v>
      </c>
      <c r="H111" s="1488"/>
      <c r="I111" s="1488"/>
      <c r="J111" s="1488"/>
      <c r="K111" s="1488"/>
    </row>
    <row r="112" spans="1:11" ht="14.1" customHeight="1">
      <c r="A112" s="1488"/>
      <c r="B112" s="1488"/>
      <c r="C112" s="1504" t="s">
        <v>50</v>
      </c>
      <c r="D112" s="1505">
        <v>0</v>
      </c>
      <c r="E112" s="1505">
        <v>0</v>
      </c>
      <c r="F112" s="1505">
        <v>0</v>
      </c>
      <c r="G112" s="1505">
        <v>0</v>
      </c>
      <c r="H112" s="1488"/>
      <c r="I112" s="1488"/>
      <c r="J112" s="1488"/>
      <c r="K112" s="1488"/>
    </row>
    <row r="113" spans="1:11" ht="14.1" customHeight="1">
      <c r="A113" s="1488"/>
      <c r="B113" s="1488"/>
      <c r="C113" s="1504" t="s">
        <v>56</v>
      </c>
      <c r="D113" s="1505">
        <v>0</v>
      </c>
      <c r="E113" s="1505">
        <v>0</v>
      </c>
      <c r="F113" s="1505">
        <v>0</v>
      </c>
      <c r="G113" s="1505">
        <v>0</v>
      </c>
      <c r="H113" s="1488"/>
      <c r="I113" s="1488"/>
      <c r="J113" s="1488"/>
      <c r="K113" s="1488"/>
    </row>
    <row r="114" spans="1:11" ht="14.1" customHeight="1">
      <c r="A114" s="1488"/>
      <c r="B114" s="1488"/>
      <c r="C114" s="1504" t="s">
        <v>49</v>
      </c>
      <c r="D114" s="1505">
        <v>0</v>
      </c>
      <c r="E114" s="1505">
        <v>0</v>
      </c>
      <c r="F114" s="1505">
        <v>0</v>
      </c>
      <c r="G114" s="1505">
        <v>0</v>
      </c>
      <c r="H114" s="1488"/>
      <c r="I114" s="1488"/>
      <c r="J114" s="1488"/>
      <c r="K114" s="1488"/>
    </row>
    <row r="115" spans="1:11" ht="14.1" customHeight="1">
      <c r="A115" s="1488"/>
      <c r="B115" s="1488"/>
      <c r="C115" s="1504" t="s">
        <v>50</v>
      </c>
      <c r="D115" s="1505">
        <v>0</v>
      </c>
      <c r="E115" s="1505">
        <v>0</v>
      </c>
      <c r="F115" s="1505">
        <v>0</v>
      </c>
      <c r="G115" s="1505">
        <v>0</v>
      </c>
      <c r="H115" s="1488"/>
      <c r="I115" s="1488"/>
      <c r="J115" s="1488"/>
      <c r="K115" s="1488"/>
    </row>
    <row r="116" spans="1:11" ht="14.1" customHeight="1">
      <c r="A116" s="1488"/>
      <c r="B116" s="1488"/>
      <c r="C116" s="1504" t="s">
        <v>57</v>
      </c>
      <c r="D116" s="1505">
        <v>0</v>
      </c>
      <c r="E116" s="1505">
        <v>0</v>
      </c>
      <c r="F116" s="1505">
        <v>0</v>
      </c>
      <c r="G116" s="1505">
        <v>0</v>
      </c>
      <c r="H116" s="1488"/>
      <c r="I116" s="1488"/>
      <c r="J116" s="1488"/>
      <c r="K116" s="1488"/>
    </row>
    <row r="117" spans="1:11" ht="14.1" customHeight="1">
      <c r="A117" s="1488"/>
      <c r="B117" s="1488"/>
      <c r="C117" s="1504" t="s">
        <v>49</v>
      </c>
      <c r="D117" s="1505">
        <v>0</v>
      </c>
      <c r="E117" s="1505">
        <v>0</v>
      </c>
      <c r="F117" s="1505">
        <v>0</v>
      </c>
      <c r="G117" s="1505">
        <v>0</v>
      </c>
      <c r="H117" s="1488"/>
      <c r="I117" s="1488"/>
      <c r="J117" s="1488"/>
      <c r="K117" s="1488"/>
    </row>
    <row r="118" spans="1:11" ht="14.1" customHeight="1">
      <c r="A118" s="1488"/>
      <c r="B118" s="1488"/>
      <c r="C118" s="1504" t="s">
        <v>58</v>
      </c>
      <c r="D118" s="1505">
        <v>0</v>
      </c>
      <c r="E118" s="1505">
        <v>0</v>
      </c>
      <c r="F118" s="1505">
        <v>0</v>
      </c>
      <c r="G118" s="1505">
        <v>0</v>
      </c>
      <c r="H118" s="1488"/>
      <c r="I118" s="1488"/>
      <c r="J118" s="1488"/>
      <c r="K118" s="1488"/>
    </row>
    <row r="119" spans="1:11" ht="14.1" customHeight="1">
      <c r="A119" s="1488"/>
      <c r="B119" s="1488"/>
      <c r="C119" s="1504" t="s">
        <v>59</v>
      </c>
      <c r="D119" s="1505">
        <v>0</v>
      </c>
      <c r="E119" s="1505">
        <v>0</v>
      </c>
      <c r="F119" s="1505">
        <v>0</v>
      </c>
      <c r="G119" s="1505">
        <v>0</v>
      </c>
      <c r="H119" s="1488"/>
      <c r="I119" s="1488"/>
      <c r="J119" s="1488"/>
      <c r="K119" s="1488"/>
    </row>
    <row r="120" spans="1:11" ht="14.1" customHeight="1">
      <c r="A120" s="1488"/>
      <c r="B120" s="1488"/>
      <c r="C120" s="1504" t="s">
        <v>60</v>
      </c>
      <c r="D120" s="1505">
        <v>0</v>
      </c>
      <c r="E120" s="1505">
        <v>0</v>
      </c>
      <c r="F120" s="1505">
        <v>0</v>
      </c>
      <c r="G120" s="1505">
        <v>0</v>
      </c>
      <c r="H120" s="1488"/>
      <c r="I120" s="1488"/>
      <c r="J120" s="1488"/>
      <c r="K120" s="1488"/>
    </row>
    <row r="121" spans="1:11" ht="14.1" customHeight="1">
      <c r="A121" s="1488"/>
      <c r="B121" s="1488"/>
      <c r="C121" s="1504" t="s">
        <v>61</v>
      </c>
      <c r="D121" s="1505">
        <v>0</v>
      </c>
      <c r="E121" s="1505">
        <v>0</v>
      </c>
      <c r="F121" s="1505">
        <v>0</v>
      </c>
      <c r="G121" s="1505">
        <v>0</v>
      </c>
      <c r="H121" s="1488"/>
      <c r="I121" s="1488"/>
      <c r="J121" s="1488"/>
      <c r="K121" s="1488"/>
    </row>
    <row r="122" spans="1:11" ht="14.1" customHeight="1">
      <c r="A122" s="1488"/>
      <c r="B122" s="1488"/>
      <c r="C122" s="1504" t="s">
        <v>62</v>
      </c>
      <c r="D122" s="1505">
        <v>0</v>
      </c>
      <c r="E122" s="1505">
        <v>0</v>
      </c>
      <c r="F122" s="1505">
        <v>0</v>
      </c>
      <c r="G122" s="1505">
        <v>0</v>
      </c>
      <c r="H122" s="1488"/>
      <c r="I122" s="1488"/>
      <c r="J122" s="1488"/>
      <c r="K122" s="1488"/>
    </row>
    <row r="123" spans="1:11" ht="14.1" customHeight="1">
      <c r="A123" s="1488"/>
      <c r="B123" s="1488"/>
      <c r="C123" s="1504" t="s">
        <v>49</v>
      </c>
      <c r="D123" s="1505">
        <v>0</v>
      </c>
      <c r="E123" s="1505">
        <v>0</v>
      </c>
      <c r="F123" s="1505">
        <v>0</v>
      </c>
      <c r="G123" s="1505">
        <v>0</v>
      </c>
      <c r="H123" s="1488"/>
      <c r="I123" s="1488"/>
      <c r="J123" s="1488"/>
      <c r="K123" s="1488"/>
    </row>
    <row r="124" spans="1:11" ht="14.1" customHeight="1">
      <c r="A124" s="1488"/>
      <c r="B124" s="1488"/>
      <c r="C124" s="1504" t="s">
        <v>58</v>
      </c>
      <c r="D124" s="1505">
        <v>0</v>
      </c>
      <c r="E124" s="1505">
        <v>0</v>
      </c>
      <c r="F124" s="1505">
        <v>0</v>
      </c>
      <c r="G124" s="1505">
        <v>0</v>
      </c>
      <c r="H124" s="1488"/>
      <c r="I124" s="1488"/>
      <c r="J124" s="1488"/>
      <c r="K124" s="1488"/>
    </row>
    <row r="125" spans="1:11" ht="14.1" customHeight="1">
      <c r="A125" s="1488"/>
      <c r="B125" s="1488"/>
      <c r="C125" s="1504" t="s">
        <v>59</v>
      </c>
      <c r="D125" s="1505">
        <v>0</v>
      </c>
      <c r="E125" s="1505">
        <v>0</v>
      </c>
      <c r="F125" s="1505">
        <v>0</v>
      </c>
      <c r="G125" s="1505">
        <v>0</v>
      </c>
      <c r="H125" s="1488"/>
      <c r="I125" s="1488"/>
      <c r="J125" s="1488"/>
      <c r="K125" s="1488"/>
    </row>
    <row r="126" spans="1:11" ht="14.1" customHeight="1">
      <c r="A126" s="1488"/>
      <c r="B126" s="1488"/>
      <c r="C126" s="1504" t="s">
        <v>60</v>
      </c>
      <c r="D126" s="1505">
        <v>0</v>
      </c>
      <c r="E126" s="1505">
        <v>0</v>
      </c>
      <c r="F126" s="1505">
        <v>0</v>
      </c>
      <c r="G126" s="1505">
        <v>0</v>
      </c>
      <c r="H126" s="1488"/>
      <c r="I126" s="1488"/>
      <c r="J126" s="1488"/>
      <c r="K126" s="1488"/>
    </row>
    <row r="127" spans="1:11" ht="14.1" customHeight="1">
      <c r="A127" s="1488"/>
      <c r="B127" s="1488"/>
      <c r="C127" s="1504" t="s">
        <v>61</v>
      </c>
      <c r="D127" s="1505">
        <v>0</v>
      </c>
      <c r="E127" s="1505">
        <v>0</v>
      </c>
      <c r="F127" s="1505">
        <v>0</v>
      </c>
      <c r="G127" s="1505">
        <v>0</v>
      </c>
      <c r="H127" s="1488"/>
      <c r="I127" s="1488"/>
      <c r="J127" s="1488"/>
      <c r="K127" s="1488"/>
    </row>
    <row r="128" spans="1:11" ht="14.1" customHeight="1">
      <c r="A128" s="1488"/>
      <c r="B128" s="1488"/>
      <c r="C128" s="1504" t="s">
        <v>63</v>
      </c>
      <c r="D128" s="1505">
        <v>0</v>
      </c>
      <c r="E128" s="1505">
        <v>0</v>
      </c>
      <c r="F128" s="1505">
        <v>0</v>
      </c>
      <c r="G128" s="1505">
        <v>0</v>
      </c>
      <c r="H128" s="1488"/>
      <c r="I128" s="1488"/>
      <c r="J128" s="1488"/>
      <c r="K128" s="1488"/>
    </row>
    <row r="129" spans="1:11" ht="14.1" customHeight="1">
      <c r="A129" s="1488"/>
      <c r="B129" s="1488"/>
      <c r="C129" s="1504" t="s">
        <v>49</v>
      </c>
      <c r="D129" s="1505">
        <v>0</v>
      </c>
      <c r="E129" s="1505">
        <v>0</v>
      </c>
      <c r="F129" s="1505">
        <v>0</v>
      </c>
      <c r="G129" s="1505">
        <v>0</v>
      </c>
      <c r="H129" s="1488"/>
      <c r="I129" s="1488"/>
      <c r="J129" s="1488"/>
      <c r="K129" s="1488"/>
    </row>
    <row r="130" spans="1:11" ht="14.1" customHeight="1">
      <c r="A130" s="1488"/>
      <c r="B130" s="1488"/>
      <c r="C130" s="1504" t="s">
        <v>58</v>
      </c>
      <c r="D130" s="1505">
        <v>0</v>
      </c>
      <c r="E130" s="1505">
        <v>0</v>
      </c>
      <c r="F130" s="1505">
        <v>0</v>
      </c>
      <c r="G130" s="1505">
        <v>0</v>
      </c>
      <c r="H130" s="1488"/>
      <c r="I130" s="1488"/>
      <c r="J130" s="1488"/>
      <c r="K130" s="1488"/>
    </row>
    <row r="131" spans="1:11" ht="14.1" customHeight="1">
      <c r="A131" s="1488"/>
      <c r="B131" s="1488"/>
      <c r="C131" s="1504" t="s">
        <v>59</v>
      </c>
      <c r="D131" s="1505">
        <v>0</v>
      </c>
      <c r="E131" s="1505">
        <v>0</v>
      </c>
      <c r="F131" s="1505">
        <v>0</v>
      </c>
      <c r="G131" s="1505">
        <v>0</v>
      </c>
      <c r="H131" s="1488"/>
      <c r="I131" s="1488"/>
      <c r="J131" s="1488"/>
      <c r="K131" s="1488"/>
    </row>
    <row r="132" spans="1:11" ht="14.1" customHeight="1">
      <c r="A132" s="1488"/>
      <c r="B132" s="1488"/>
      <c r="C132" s="1504" t="s">
        <v>60</v>
      </c>
      <c r="D132" s="1505">
        <v>0</v>
      </c>
      <c r="E132" s="1505">
        <v>0</v>
      </c>
      <c r="F132" s="1505">
        <v>0</v>
      </c>
      <c r="G132" s="1505">
        <v>0</v>
      </c>
      <c r="H132" s="1488"/>
      <c r="I132" s="1488"/>
      <c r="J132" s="1488"/>
      <c r="K132" s="1488"/>
    </row>
    <row r="133" spans="1:11" ht="14.1" customHeight="1">
      <c r="A133" s="1488"/>
      <c r="B133" s="1488"/>
      <c r="C133" s="1504" t="s">
        <v>61</v>
      </c>
      <c r="D133" s="1505">
        <v>0</v>
      </c>
      <c r="E133" s="1505">
        <v>0</v>
      </c>
      <c r="F133" s="1505">
        <v>0</v>
      </c>
      <c r="G133" s="1505">
        <v>0</v>
      </c>
      <c r="H133" s="1488"/>
      <c r="I133" s="1488"/>
      <c r="J133" s="1488"/>
      <c r="K133" s="1488"/>
    </row>
    <row r="134" spans="1:11" ht="14.1" customHeight="1">
      <c r="A134" s="1488"/>
      <c r="B134" s="1488"/>
      <c r="C134" s="1504" t="s">
        <v>64</v>
      </c>
      <c r="D134" s="1505">
        <v>0</v>
      </c>
      <c r="E134" s="1505">
        <v>0</v>
      </c>
      <c r="F134" s="1505">
        <v>0</v>
      </c>
      <c r="G134" s="1505">
        <v>0</v>
      </c>
      <c r="H134" s="1488"/>
      <c r="I134" s="1488"/>
      <c r="J134" s="1488"/>
      <c r="K134" s="1488"/>
    </row>
    <row r="135" spans="1:11" ht="14.1" customHeight="1">
      <c r="A135" s="1488"/>
      <c r="B135" s="1488"/>
      <c r="C135" s="1504" t="s">
        <v>65</v>
      </c>
      <c r="D135" s="1505">
        <v>0</v>
      </c>
      <c r="E135" s="1505">
        <v>0</v>
      </c>
      <c r="F135" s="1505">
        <v>0</v>
      </c>
      <c r="G135" s="1505">
        <v>0</v>
      </c>
      <c r="H135" s="1488"/>
      <c r="I135" s="1488"/>
      <c r="J135" s="1488"/>
      <c r="K135" s="1488"/>
    </row>
    <row r="136" spans="1:11" ht="14.1" customHeight="1">
      <c r="A136" s="1488"/>
      <c r="B136" s="1488"/>
      <c r="C136" s="1506" t="s">
        <v>25</v>
      </c>
      <c r="D136" s="1505">
        <v>0</v>
      </c>
      <c r="E136" s="1505">
        <v>20000000</v>
      </c>
      <c r="F136" s="1505">
        <v>20000000</v>
      </c>
      <c r="G136" s="1505">
        <v>20000000</v>
      </c>
      <c r="H136" s="1488"/>
      <c r="I136" s="1488"/>
      <c r="J136" s="1488"/>
      <c r="K136" s="1488"/>
    </row>
    <row r="137" spans="1:11" ht="15" customHeight="1">
      <c r="A137" s="1488"/>
      <c r="B137" s="1488"/>
      <c r="C137" s="1507" t="s">
        <v>18</v>
      </c>
      <c r="D137" s="1508" t="s">
        <v>18</v>
      </c>
      <c r="E137" s="1508" t="s">
        <v>18</v>
      </c>
      <c r="F137" s="1508" t="s">
        <v>18</v>
      </c>
      <c r="G137" s="1508" t="s">
        <v>18</v>
      </c>
      <c r="H137" s="1488"/>
      <c r="I137" s="1488"/>
      <c r="J137" s="1488"/>
      <c r="K137" s="1488"/>
    </row>
    <row r="138" spans="1:11" ht="15" customHeight="1">
      <c r="A138" s="1488"/>
      <c r="B138" s="1488"/>
      <c r="C138" s="1491" t="s">
        <v>201</v>
      </c>
      <c r="D138" s="1509">
        <v>0</v>
      </c>
      <c r="E138" s="1509">
        <v>240000000</v>
      </c>
      <c r="F138" s="1509">
        <v>240000000</v>
      </c>
      <c r="G138" s="1509">
        <v>240000000</v>
      </c>
      <c r="H138" s="1488"/>
      <c r="I138" s="1488"/>
      <c r="J138" s="1488"/>
      <c r="K138" s="1488"/>
    </row>
    <row r="139" spans="1:11" ht="15" customHeight="1">
      <c r="A139" s="1488"/>
      <c r="B139" s="1488"/>
      <c r="C139" s="1492" t="s">
        <v>48</v>
      </c>
      <c r="D139" s="1510">
        <v>0</v>
      </c>
      <c r="E139" s="1510">
        <v>0</v>
      </c>
      <c r="F139" s="1510">
        <v>0</v>
      </c>
      <c r="G139" s="1510">
        <v>0</v>
      </c>
      <c r="H139" s="1488"/>
      <c r="I139" s="1488"/>
      <c r="J139" s="1488"/>
      <c r="K139" s="1488"/>
    </row>
    <row r="140" spans="1:11" ht="15" customHeight="1">
      <c r="A140" s="1488"/>
      <c r="B140" s="1488"/>
      <c r="C140" s="1492" t="s">
        <v>49</v>
      </c>
      <c r="D140" s="1510">
        <v>0</v>
      </c>
      <c r="E140" s="1510">
        <v>0</v>
      </c>
      <c r="F140" s="1510">
        <v>0</v>
      </c>
      <c r="G140" s="1510">
        <v>0</v>
      </c>
      <c r="H140" s="1488"/>
      <c r="I140" s="1488"/>
      <c r="J140" s="1488"/>
      <c r="K140" s="1488"/>
    </row>
    <row r="141" spans="1:11" ht="15" customHeight="1">
      <c r="A141" s="1488"/>
      <c r="B141" s="1488"/>
      <c r="C141" s="1492" t="s">
        <v>50</v>
      </c>
      <c r="D141" s="1510">
        <v>0</v>
      </c>
      <c r="E141" s="1510">
        <v>0</v>
      </c>
      <c r="F141" s="1510">
        <v>0</v>
      </c>
      <c r="G141" s="1510">
        <v>0</v>
      </c>
      <c r="H141" s="1488"/>
      <c r="I141" s="1488"/>
      <c r="J141" s="1488"/>
      <c r="K141" s="1488"/>
    </row>
    <row r="142" spans="1:11" ht="15" customHeight="1">
      <c r="A142" s="1488"/>
      <c r="B142" s="1488"/>
      <c r="C142" s="1492" t="s">
        <v>51</v>
      </c>
      <c r="D142" s="1510">
        <v>0</v>
      </c>
      <c r="E142" s="1510">
        <v>0</v>
      </c>
      <c r="F142" s="1510">
        <v>0</v>
      </c>
      <c r="G142" s="1510">
        <v>0</v>
      </c>
      <c r="H142" s="1488"/>
      <c r="I142" s="1488"/>
      <c r="J142" s="1488"/>
      <c r="K142" s="1488"/>
    </row>
    <row r="143" spans="1:11" ht="15" customHeight="1">
      <c r="A143" s="1488"/>
      <c r="B143" s="1488"/>
      <c r="C143" s="1492" t="s">
        <v>49</v>
      </c>
      <c r="D143" s="1510">
        <v>0</v>
      </c>
      <c r="E143" s="1510">
        <v>0</v>
      </c>
      <c r="F143" s="1510">
        <v>0</v>
      </c>
      <c r="G143" s="1510">
        <v>0</v>
      </c>
      <c r="H143" s="1488"/>
      <c r="I143" s="1488"/>
      <c r="J143" s="1488"/>
      <c r="K143" s="1488"/>
    </row>
    <row r="144" spans="1:11" ht="15" customHeight="1">
      <c r="A144" s="1488"/>
      <c r="B144" s="1488"/>
      <c r="C144" s="1492" t="s">
        <v>50</v>
      </c>
      <c r="D144" s="1510">
        <v>0</v>
      </c>
      <c r="E144" s="1510">
        <v>0</v>
      </c>
      <c r="F144" s="1510">
        <v>0</v>
      </c>
      <c r="G144" s="1510">
        <v>0</v>
      </c>
      <c r="H144" s="1488"/>
      <c r="I144" s="1488"/>
      <c r="J144" s="1488"/>
      <c r="K144" s="1488"/>
    </row>
    <row r="145" spans="1:11" ht="15" customHeight="1">
      <c r="A145" s="1488"/>
      <c r="B145" s="1488"/>
      <c r="C145" s="1492" t="s">
        <v>52</v>
      </c>
      <c r="D145" s="1510">
        <v>0</v>
      </c>
      <c r="E145" s="1510">
        <v>0</v>
      </c>
      <c r="F145" s="1510">
        <v>0</v>
      </c>
      <c r="G145" s="1510">
        <v>0</v>
      </c>
      <c r="H145" s="1488"/>
      <c r="I145" s="1488"/>
      <c r="J145" s="1488"/>
      <c r="K145" s="1488"/>
    </row>
    <row r="146" spans="1:11" ht="15" customHeight="1">
      <c r="A146" s="1488"/>
      <c r="B146" s="1488"/>
      <c r="C146" s="1492" t="s">
        <v>49</v>
      </c>
      <c r="D146" s="1510">
        <v>0</v>
      </c>
      <c r="E146" s="1510">
        <v>0</v>
      </c>
      <c r="F146" s="1510">
        <v>0</v>
      </c>
      <c r="G146" s="1510">
        <v>0</v>
      </c>
      <c r="H146" s="1488"/>
      <c r="I146" s="1488"/>
      <c r="J146" s="1488"/>
      <c r="K146" s="1488"/>
    </row>
    <row r="147" spans="1:11" ht="15" customHeight="1">
      <c r="A147" s="1488"/>
      <c r="B147" s="1488"/>
      <c r="C147" s="1492" t="s">
        <v>50</v>
      </c>
      <c r="D147" s="1510">
        <v>0</v>
      </c>
      <c r="E147" s="1510">
        <v>0</v>
      </c>
      <c r="F147" s="1510">
        <v>0</v>
      </c>
      <c r="G147" s="1510">
        <v>0</v>
      </c>
      <c r="H147" s="1488"/>
      <c r="I147" s="1488"/>
      <c r="J147" s="1488"/>
      <c r="K147" s="1488"/>
    </row>
    <row r="148" spans="1:11" ht="15" customHeight="1">
      <c r="A148" s="1488"/>
      <c r="B148" s="1488"/>
      <c r="C148" s="1492" t="s">
        <v>53</v>
      </c>
      <c r="D148" s="1510">
        <v>0</v>
      </c>
      <c r="E148" s="1510">
        <v>0</v>
      </c>
      <c r="F148" s="1510">
        <v>0</v>
      </c>
      <c r="G148" s="1510">
        <v>0</v>
      </c>
      <c r="H148" s="1488"/>
      <c r="I148" s="1488"/>
      <c r="J148" s="1488"/>
      <c r="K148" s="1488"/>
    </row>
    <row r="149" spans="1:11" ht="15" customHeight="1">
      <c r="A149" s="1488"/>
      <c r="B149" s="1488"/>
      <c r="C149" s="1492" t="s">
        <v>49</v>
      </c>
      <c r="D149" s="1510">
        <v>0</v>
      </c>
      <c r="E149" s="1510">
        <v>0</v>
      </c>
      <c r="F149" s="1510">
        <v>0</v>
      </c>
      <c r="G149" s="1510">
        <v>0</v>
      </c>
      <c r="H149" s="1488"/>
      <c r="I149" s="1488"/>
      <c r="J149" s="1488"/>
      <c r="K149" s="1488"/>
    </row>
    <row r="150" spans="1:11" ht="15" customHeight="1">
      <c r="A150" s="1488"/>
      <c r="B150" s="1488"/>
      <c r="C150" s="1492" t="s">
        <v>50</v>
      </c>
      <c r="D150" s="1510">
        <v>0</v>
      </c>
      <c r="E150" s="1510">
        <v>0</v>
      </c>
      <c r="F150" s="1510">
        <v>0</v>
      </c>
      <c r="G150" s="1510">
        <v>0</v>
      </c>
      <c r="H150" s="1488"/>
      <c r="I150" s="1488"/>
      <c r="J150" s="1488"/>
      <c r="K150" s="1488"/>
    </row>
    <row r="151" spans="1:11" ht="20.100000000000001" customHeight="1">
      <c r="A151" s="1488"/>
      <c r="B151" s="1488"/>
      <c r="C151" s="1492" t="s">
        <v>202</v>
      </c>
      <c r="D151" s="1511">
        <v>0</v>
      </c>
      <c r="E151" s="1511">
        <v>240000000</v>
      </c>
      <c r="F151" s="1511">
        <v>240000000</v>
      </c>
      <c r="G151" s="1511">
        <v>240000000</v>
      </c>
      <c r="H151" s="1488"/>
      <c r="I151" s="1488"/>
      <c r="J151" s="1488"/>
      <c r="K151" s="1488"/>
    </row>
    <row r="152" spans="1:11" ht="15" customHeight="1">
      <c r="A152" s="1488"/>
      <c r="B152" s="1488"/>
      <c r="C152" s="1492" t="s">
        <v>49</v>
      </c>
      <c r="D152" s="1510">
        <v>0</v>
      </c>
      <c r="E152" s="1510">
        <v>240000000</v>
      </c>
      <c r="F152" s="1510">
        <v>240000000</v>
      </c>
      <c r="G152" s="1510">
        <v>240000000</v>
      </c>
      <c r="H152" s="1488"/>
      <c r="I152" s="1488"/>
      <c r="J152" s="1488"/>
      <c r="K152" s="1488"/>
    </row>
    <row r="153" spans="1:11" ht="15" customHeight="1">
      <c r="A153" s="1488"/>
      <c r="B153" s="1488"/>
      <c r="C153" s="1492" t="s">
        <v>50</v>
      </c>
      <c r="D153" s="1510">
        <v>0</v>
      </c>
      <c r="E153" s="1510">
        <v>0</v>
      </c>
      <c r="F153" s="1510">
        <v>0</v>
      </c>
      <c r="G153" s="1510">
        <v>0</v>
      </c>
      <c r="H153" s="1488"/>
      <c r="I153" s="1488"/>
      <c r="J153" s="1488"/>
      <c r="K153" s="1488"/>
    </row>
    <row r="154" spans="1:11" ht="15" customHeight="1">
      <c r="A154" s="1488"/>
      <c r="B154" s="1488"/>
      <c r="C154" s="1492" t="s">
        <v>55</v>
      </c>
      <c r="D154" s="1510">
        <v>0</v>
      </c>
      <c r="E154" s="1510">
        <v>0</v>
      </c>
      <c r="F154" s="1510">
        <v>0</v>
      </c>
      <c r="G154" s="1510">
        <v>0</v>
      </c>
      <c r="H154" s="1488"/>
      <c r="I154" s="1488"/>
      <c r="J154" s="1488"/>
      <c r="K154" s="1488"/>
    </row>
    <row r="155" spans="1:11" ht="15" customHeight="1">
      <c r="A155" s="1488"/>
      <c r="B155" s="1488"/>
      <c r="C155" s="1492" t="s">
        <v>49</v>
      </c>
      <c r="D155" s="1510">
        <v>0</v>
      </c>
      <c r="E155" s="1510">
        <v>0</v>
      </c>
      <c r="F155" s="1510">
        <v>0</v>
      </c>
      <c r="G155" s="1510">
        <v>0</v>
      </c>
      <c r="H155" s="1488"/>
      <c r="I155" s="1488"/>
      <c r="J155" s="1488"/>
      <c r="K155" s="1488"/>
    </row>
    <row r="156" spans="1:11" ht="15" customHeight="1">
      <c r="A156" s="1488"/>
      <c r="B156" s="1488"/>
      <c r="C156" s="1492" t="s">
        <v>50</v>
      </c>
      <c r="D156" s="1510">
        <v>0</v>
      </c>
      <c r="E156" s="1510">
        <v>0</v>
      </c>
      <c r="F156" s="1510">
        <v>0</v>
      </c>
      <c r="G156" s="1510">
        <v>0</v>
      </c>
      <c r="H156" s="1488"/>
      <c r="I156" s="1488"/>
      <c r="J156" s="1488"/>
      <c r="K156" s="1488"/>
    </row>
    <row r="157" spans="1:11" ht="15" customHeight="1">
      <c r="A157" s="1488"/>
      <c r="B157" s="1488"/>
      <c r="C157" s="1492" t="s">
        <v>56</v>
      </c>
      <c r="D157" s="1510">
        <v>0</v>
      </c>
      <c r="E157" s="1510">
        <v>0</v>
      </c>
      <c r="F157" s="1510">
        <v>0</v>
      </c>
      <c r="G157" s="1510">
        <v>0</v>
      </c>
      <c r="H157" s="1488"/>
      <c r="I157" s="1488"/>
      <c r="J157" s="1488"/>
      <c r="K157" s="1488"/>
    </row>
    <row r="158" spans="1:11" ht="15" customHeight="1">
      <c r="A158" s="1488"/>
      <c r="B158" s="1488"/>
      <c r="C158" s="1492" t="s">
        <v>49</v>
      </c>
      <c r="D158" s="1510">
        <v>0</v>
      </c>
      <c r="E158" s="1510">
        <v>0</v>
      </c>
      <c r="F158" s="1510">
        <v>0</v>
      </c>
      <c r="G158" s="1510">
        <v>0</v>
      </c>
      <c r="H158" s="1488"/>
      <c r="I158" s="1488"/>
      <c r="J158" s="1488"/>
      <c r="K158" s="1488"/>
    </row>
    <row r="159" spans="1:11" ht="15" customHeight="1">
      <c r="A159" s="1488"/>
      <c r="B159" s="1488"/>
      <c r="C159" s="1492" t="s">
        <v>50</v>
      </c>
      <c r="D159" s="1510">
        <v>0</v>
      </c>
      <c r="E159" s="1510">
        <v>0</v>
      </c>
      <c r="F159" s="1510">
        <v>0</v>
      </c>
      <c r="G159" s="1510">
        <v>0</v>
      </c>
      <c r="H159" s="1488"/>
      <c r="I159" s="1488"/>
      <c r="J159" s="1488"/>
      <c r="K159" s="1488"/>
    </row>
    <row r="160" spans="1:11" ht="15" customHeight="1">
      <c r="A160" s="1488"/>
      <c r="B160" s="1488"/>
      <c r="C160" s="1492" t="s">
        <v>57</v>
      </c>
      <c r="D160" s="1510">
        <v>0</v>
      </c>
      <c r="E160" s="1510">
        <v>0</v>
      </c>
      <c r="F160" s="1510">
        <v>0</v>
      </c>
      <c r="G160" s="1510">
        <v>0</v>
      </c>
      <c r="H160" s="1488"/>
      <c r="I160" s="1488"/>
      <c r="J160" s="1488"/>
      <c r="K160" s="1488"/>
    </row>
    <row r="161" spans="1:11" ht="15" customHeight="1">
      <c r="A161" s="1488"/>
      <c r="B161" s="1488"/>
      <c r="C161" s="1492" t="s">
        <v>49</v>
      </c>
      <c r="D161" s="1510">
        <v>0</v>
      </c>
      <c r="E161" s="1510">
        <v>0</v>
      </c>
      <c r="F161" s="1510">
        <v>0</v>
      </c>
      <c r="G161" s="1510">
        <v>0</v>
      </c>
      <c r="H161" s="1488"/>
      <c r="I161" s="1488"/>
      <c r="J161" s="1488"/>
      <c r="K161" s="1488"/>
    </row>
    <row r="162" spans="1:11" ht="15" customHeight="1">
      <c r="A162" s="1488"/>
      <c r="B162" s="1488"/>
      <c r="C162" s="1492" t="s">
        <v>58</v>
      </c>
      <c r="D162" s="1510">
        <v>0</v>
      </c>
      <c r="E162" s="1510">
        <v>0</v>
      </c>
      <c r="F162" s="1510">
        <v>0</v>
      </c>
      <c r="G162" s="1510">
        <v>0</v>
      </c>
      <c r="H162" s="1488"/>
      <c r="I162" s="1488"/>
      <c r="J162" s="1488"/>
      <c r="K162" s="1488"/>
    </row>
    <row r="163" spans="1:11" ht="15" customHeight="1">
      <c r="A163" s="1488"/>
      <c r="B163" s="1488"/>
      <c r="C163" s="1492" t="s">
        <v>59</v>
      </c>
      <c r="D163" s="1510">
        <v>0</v>
      </c>
      <c r="E163" s="1510">
        <v>0</v>
      </c>
      <c r="F163" s="1510">
        <v>0</v>
      </c>
      <c r="G163" s="1510">
        <v>0</v>
      </c>
      <c r="H163" s="1488"/>
      <c r="I163" s="1488"/>
      <c r="J163" s="1488"/>
      <c r="K163" s="1488"/>
    </row>
    <row r="164" spans="1:11" ht="15" customHeight="1">
      <c r="A164" s="1488"/>
      <c r="B164" s="1488"/>
      <c r="C164" s="1492" t="s">
        <v>60</v>
      </c>
      <c r="D164" s="1510">
        <v>0</v>
      </c>
      <c r="E164" s="1510">
        <v>0</v>
      </c>
      <c r="F164" s="1510">
        <v>0</v>
      </c>
      <c r="G164" s="1510">
        <v>0</v>
      </c>
      <c r="H164" s="1488"/>
      <c r="I164" s="1488"/>
      <c r="J164" s="1488"/>
      <c r="K164" s="1488"/>
    </row>
    <row r="165" spans="1:11" ht="15" customHeight="1">
      <c r="A165" s="1488"/>
      <c r="B165" s="1488"/>
      <c r="C165" s="1492" t="s">
        <v>61</v>
      </c>
      <c r="D165" s="1510">
        <v>0</v>
      </c>
      <c r="E165" s="1510">
        <v>0</v>
      </c>
      <c r="F165" s="1510">
        <v>0</v>
      </c>
      <c r="G165" s="1510">
        <v>0</v>
      </c>
      <c r="H165" s="1488"/>
      <c r="I165" s="1488"/>
      <c r="J165" s="1488"/>
      <c r="K165" s="1488"/>
    </row>
    <row r="166" spans="1:11" ht="15" customHeight="1">
      <c r="A166" s="1488"/>
      <c r="B166" s="1488"/>
      <c r="C166" s="1492" t="s">
        <v>62</v>
      </c>
      <c r="D166" s="1510">
        <v>0</v>
      </c>
      <c r="E166" s="1510">
        <v>0</v>
      </c>
      <c r="F166" s="1510">
        <v>0</v>
      </c>
      <c r="G166" s="1510">
        <v>0</v>
      </c>
      <c r="H166" s="1488"/>
      <c r="I166" s="1488"/>
      <c r="J166" s="1488"/>
      <c r="K166" s="1488"/>
    </row>
    <row r="167" spans="1:11" ht="15" customHeight="1">
      <c r="A167" s="1488"/>
      <c r="B167" s="1488"/>
      <c r="C167" s="1492" t="s">
        <v>49</v>
      </c>
      <c r="D167" s="1510">
        <v>0</v>
      </c>
      <c r="E167" s="1510">
        <v>0</v>
      </c>
      <c r="F167" s="1510">
        <v>0</v>
      </c>
      <c r="G167" s="1510">
        <v>0</v>
      </c>
      <c r="H167" s="1488"/>
      <c r="I167" s="1488"/>
      <c r="J167" s="1488"/>
      <c r="K167" s="1488"/>
    </row>
    <row r="168" spans="1:11" ht="15" customHeight="1">
      <c r="A168" s="1488"/>
      <c r="B168" s="1488"/>
      <c r="C168" s="1492" t="s">
        <v>58</v>
      </c>
      <c r="D168" s="1510">
        <v>0</v>
      </c>
      <c r="E168" s="1510">
        <v>0</v>
      </c>
      <c r="F168" s="1510">
        <v>0</v>
      </c>
      <c r="G168" s="1510">
        <v>0</v>
      </c>
      <c r="H168" s="1488"/>
      <c r="I168" s="1488"/>
      <c r="J168" s="1488"/>
      <c r="K168" s="1488"/>
    </row>
    <row r="169" spans="1:11" ht="15" customHeight="1">
      <c r="A169" s="1488"/>
      <c r="B169" s="1488"/>
      <c r="C169" s="1492" t="s">
        <v>59</v>
      </c>
      <c r="D169" s="1510">
        <v>0</v>
      </c>
      <c r="E169" s="1510">
        <v>0</v>
      </c>
      <c r="F169" s="1510">
        <v>0</v>
      </c>
      <c r="G169" s="1510">
        <v>0</v>
      </c>
      <c r="H169" s="1488"/>
      <c r="I169" s="1488"/>
      <c r="J169" s="1488"/>
      <c r="K169" s="1488"/>
    </row>
    <row r="170" spans="1:11" ht="15" customHeight="1">
      <c r="A170" s="1488"/>
      <c r="B170" s="1488"/>
      <c r="C170" s="1492" t="s">
        <v>60</v>
      </c>
      <c r="D170" s="1510">
        <v>0</v>
      </c>
      <c r="E170" s="1510">
        <v>0</v>
      </c>
      <c r="F170" s="1510">
        <v>0</v>
      </c>
      <c r="G170" s="1510">
        <v>0</v>
      </c>
      <c r="H170" s="1488"/>
      <c r="I170" s="1488"/>
      <c r="J170" s="1488"/>
      <c r="K170" s="1488"/>
    </row>
    <row r="171" spans="1:11" ht="15" customHeight="1">
      <c r="A171" s="1488"/>
      <c r="B171" s="1488"/>
      <c r="C171" s="1492" t="s">
        <v>61</v>
      </c>
      <c r="D171" s="1510">
        <v>0</v>
      </c>
      <c r="E171" s="1510">
        <v>0</v>
      </c>
      <c r="F171" s="1510">
        <v>0</v>
      </c>
      <c r="G171" s="1510">
        <v>0</v>
      </c>
      <c r="H171" s="1488"/>
      <c r="I171" s="1488"/>
      <c r="J171" s="1488"/>
      <c r="K171" s="1488"/>
    </row>
    <row r="172" spans="1:11" ht="15" customHeight="1">
      <c r="A172" s="1488"/>
      <c r="B172" s="1488"/>
      <c r="C172" s="1492" t="s">
        <v>63</v>
      </c>
      <c r="D172" s="1510">
        <v>0</v>
      </c>
      <c r="E172" s="1510">
        <v>0</v>
      </c>
      <c r="F172" s="1510">
        <v>0</v>
      </c>
      <c r="G172" s="1510">
        <v>0</v>
      </c>
      <c r="H172" s="1488"/>
      <c r="I172" s="1488"/>
      <c r="J172" s="1488"/>
      <c r="K172" s="1488"/>
    </row>
    <row r="173" spans="1:11" ht="15" customHeight="1">
      <c r="A173" s="1488"/>
      <c r="B173" s="1488"/>
      <c r="C173" s="1492" t="s">
        <v>49</v>
      </c>
      <c r="D173" s="1510">
        <v>0</v>
      </c>
      <c r="E173" s="1510">
        <v>0</v>
      </c>
      <c r="F173" s="1510">
        <v>0</v>
      </c>
      <c r="G173" s="1510">
        <v>0</v>
      </c>
      <c r="H173" s="1488"/>
      <c r="I173" s="1488"/>
      <c r="J173" s="1488"/>
      <c r="K173" s="1488"/>
    </row>
    <row r="174" spans="1:11" ht="15" customHeight="1">
      <c r="A174" s="1488"/>
      <c r="B174" s="1488"/>
      <c r="C174" s="1492" t="s">
        <v>58</v>
      </c>
      <c r="D174" s="1510">
        <v>0</v>
      </c>
      <c r="E174" s="1510">
        <v>0</v>
      </c>
      <c r="F174" s="1510">
        <v>0</v>
      </c>
      <c r="G174" s="1510">
        <v>0</v>
      </c>
      <c r="H174" s="1488"/>
      <c r="I174" s="1488"/>
      <c r="J174" s="1488"/>
      <c r="K174" s="1488"/>
    </row>
    <row r="175" spans="1:11" ht="15" customHeight="1">
      <c r="A175" s="1488"/>
      <c r="B175" s="1488"/>
      <c r="C175" s="1492" t="s">
        <v>59</v>
      </c>
      <c r="D175" s="1510">
        <v>0</v>
      </c>
      <c r="E175" s="1510">
        <v>0</v>
      </c>
      <c r="F175" s="1510">
        <v>0</v>
      </c>
      <c r="G175" s="1510">
        <v>0</v>
      </c>
      <c r="H175" s="1488"/>
      <c r="I175" s="1488"/>
      <c r="J175" s="1488"/>
      <c r="K175" s="1488"/>
    </row>
    <row r="176" spans="1:11" ht="15" customHeight="1">
      <c r="A176" s="1488"/>
      <c r="B176" s="1488"/>
      <c r="C176" s="1492" t="s">
        <v>60</v>
      </c>
      <c r="D176" s="1510">
        <v>0</v>
      </c>
      <c r="E176" s="1510">
        <v>0</v>
      </c>
      <c r="F176" s="1510">
        <v>0</v>
      </c>
      <c r="G176" s="1510">
        <v>0</v>
      </c>
      <c r="H176" s="1488"/>
      <c r="I176" s="1488"/>
      <c r="J176" s="1488"/>
      <c r="K176" s="1488"/>
    </row>
    <row r="177" spans="1:11" ht="15" customHeight="1">
      <c r="A177" s="1488"/>
      <c r="B177" s="1488"/>
      <c r="C177" s="1492" t="s">
        <v>61</v>
      </c>
      <c r="D177" s="1510">
        <v>0</v>
      </c>
      <c r="E177" s="1510">
        <v>0</v>
      </c>
      <c r="F177" s="1510">
        <v>0</v>
      </c>
      <c r="G177" s="1510">
        <v>0</v>
      </c>
      <c r="H177" s="1488"/>
      <c r="I177" s="1488"/>
      <c r="J177" s="1488"/>
      <c r="K177" s="1488"/>
    </row>
    <row r="178" spans="1:11" ht="15" customHeight="1">
      <c r="A178" s="1488"/>
      <c r="B178" s="1488"/>
      <c r="C178" s="1492" t="s">
        <v>64</v>
      </c>
      <c r="D178" s="1510">
        <v>0</v>
      </c>
      <c r="E178" s="1510">
        <v>0</v>
      </c>
      <c r="F178" s="1510">
        <v>0</v>
      </c>
      <c r="G178" s="1510">
        <v>0</v>
      </c>
      <c r="H178" s="1488"/>
      <c r="I178" s="1488"/>
      <c r="J178" s="1488"/>
      <c r="K178" s="1488"/>
    </row>
    <row r="179" spans="1:11" ht="15" customHeight="1">
      <c r="A179" s="1488"/>
      <c r="B179" s="1488"/>
      <c r="C179" s="1492" t="s">
        <v>65</v>
      </c>
      <c r="D179" s="1510">
        <v>0</v>
      </c>
      <c r="E179" s="1510">
        <v>0</v>
      </c>
      <c r="F179" s="1510">
        <v>0</v>
      </c>
      <c r="G179" s="1510">
        <v>0</v>
      </c>
      <c r="H179" s="1488"/>
      <c r="I179" s="1488"/>
      <c r="J179" s="1488"/>
      <c r="K179" s="1488"/>
    </row>
    <row r="180" spans="1:11" ht="20.100000000000001" customHeight="1">
      <c r="A180" s="1488"/>
      <c r="B180" s="1488"/>
      <c r="C180" s="1512" t="s">
        <v>18</v>
      </c>
      <c r="D180" s="1488"/>
      <c r="E180" s="1488"/>
      <c r="F180" s="1488"/>
      <c r="G180" s="1488"/>
      <c r="H180" s="1488"/>
    </row>
  </sheetData>
  <mergeCells count="21">
    <mergeCell ref="C23:G23"/>
    <mergeCell ref="C1:G1"/>
    <mergeCell ref="C2:G2"/>
    <mergeCell ref="D3:G3"/>
    <mergeCell ref="D4:G4"/>
    <mergeCell ref="D5:G5"/>
    <mergeCell ref="D6:G6"/>
    <mergeCell ref="D7:G7"/>
    <mergeCell ref="C8:G8"/>
    <mergeCell ref="C9:G9"/>
    <mergeCell ref="D10:G10"/>
    <mergeCell ref="D18:G18"/>
    <mergeCell ref="D82:G82"/>
    <mergeCell ref="D83:G83"/>
    <mergeCell ref="C92:G92"/>
    <mergeCell ref="D24:G24"/>
    <mergeCell ref="D25:G25"/>
    <mergeCell ref="D26:G26"/>
    <mergeCell ref="D27:G27"/>
    <mergeCell ref="C36:G36"/>
    <mergeCell ref="D81:G81"/>
  </mergeCells>
  <pageMargins left="0" right="0" top="0" bottom="0" header="0" footer="0"/>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298"/>
  <sheetViews>
    <sheetView view="pageBreakPreview" topLeftCell="B242" zoomScale="75" zoomScaleNormal="100" zoomScaleSheetLayoutView="75" workbookViewId="0">
      <selection activeCell="K277" sqref="K277"/>
    </sheetView>
  </sheetViews>
  <sheetFormatPr defaultColWidth="9.125" defaultRowHeight="14.25"/>
  <cols>
    <col min="1" max="1" width="13.25" style="1541" hidden="1" customWidth="1"/>
    <col min="2" max="2" width="9.75" style="1541" customWidth="1"/>
    <col min="3" max="3" width="28.25" style="1541" customWidth="1"/>
    <col min="4" max="6" width="15.875" style="1541" customWidth="1"/>
    <col min="7" max="7" width="16.125" style="1541" customWidth="1"/>
    <col min="8" max="8" width="6.75" style="1541" customWidth="1"/>
    <col min="9" max="9" width="18.25" style="1541" customWidth="1"/>
    <col min="10" max="10" width="10.75" style="1541" customWidth="1"/>
    <col min="11" max="11" width="17.375" style="1541" customWidth="1"/>
    <col min="12" max="16384" width="9.125" style="1541"/>
  </cols>
  <sheetData>
    <row r="1" spans="1:11" ht="20.100000000000001" customHeight="1">
      <c r="A1" s="1543"/>
      <c r="B1" s="1543"/>
      <c r="C1" s="1942" t="s">
        <v>0</v>
      </c>
      <c r="D1" s="1943"/>
      <c r="E1" s="1943"/>
      <c r="F1" s="1943"/>
      <c r="G1" s="1943"/>
      <c r="H1" s="1543"/>
      <c r="I1" s="1543"/>
      <c r="J1" s="1543"/>
      <c r="K1" s="1543"/>
    </row>
    <row r="2" spans="1:11" ht="24.95" customHeight="1">
      <c r="A2" s="1543"/>
      <c r="B2" s="1543"/>
      <c r="C2" s="1944" t="s">
        <v>1</v>
      </c>
      <c r="D2" s="1945"/>
      <c r="E2" s="1945"/>
      <c r="F2" s="1945"/>
      <c r="G2" s="1945"/>
      <c r="H2" s="1543"/>
      <c r="I2" s="1543"/>
      <c r="J2" s="1543"/>
      <c r="K2" s="1543"/>
    </row>
    <row r="3" spans="1:11" ht="14.1" customHeight="1">
      <c r="A3" s="1543"/>
      <c r="B3" s="1543"/>
      <c r="C3" s="1565" t="s">
        <v>2</v>
      </c>
      <c r="D3" s="1934" t="s">
        <v>3327</v>
      </c>
      <c r="E3" s="1935"/>
      <c r="F3" s="1935"/>
      <c r="G3" s="1935"/>
      <c r="H3" s="1543"/>
      <c r="I3" s="1543"/>
      <c r="J3" s="1543"/>
      <c r="K3" s="1543"/>
    </row>
    <row r="4" spans="1:11" ht="14.1" customHeight="1">
      <c r="A4" s="1543"/>
      <c r="B4" s="1543"/>
      <c r="C4" s="1565" t="s">
        <v>4</v>
      </c>
      <c r="D4" s="1934" t="s">
        <v>1875</v>
      </c>
      <c r="E4" s="1935"/>
      <c r="F4" s="1935"/>
      <c r="G4" s="1935"/>
      <c r="H4" s="1543"/>
      <c r="I4" s="1543"/>
      <c r="J4" s="1543"/>
      <c r="K4" s="1543"/>
    </row>
    <row r="5" spans="1:11" ht="14.1" customHeight="1">
      <c r="A5" s="1543"/>
      <c r="B5" s="1543"/>
      <c r="C5" s="1565" t="s">
        <v>6</v>
      </c>
      <c r="D5" s="1934" t="s">
        <v>532</v>
      </c>
      <c r="E5" s="1935"/>
      <c r="F5" s="1935"/>
      <c r="G5" s="1935"/>
      <c r="H5" s="1543"/>
      <c r="I5" s="1543"/>
      <c r="J5" s="1543"/>
      <c r="K5" s="1543"/>
    </row>
    <row r="6" spans="1:11" ht="14.1" customHeight="1">
      <c r="A6" s="1543"/>
      <c r="B6" s="1543"/>
      <c r="C6" s="1565" t="s">
        <v>8</v>
      </c>
      <c r="D6" s="1934" t="s">
        <v>533</v>
      </c>
      <c r="E6" s="1935"/>
      <c r="F6" s="1935"/>
      <c r="G6" s="1935"/>
      <c r="H6" s="1543"/>
      <c r="I6" s="1543"/>
      <c r="J6" s="1543"/>
      <c r="K6" s="1543"/>
    </row>
    <row r="7" spans="1:11" ht="14.1" customHeight="1">
      <c r="A7" s="1543"/>
      <c r="B7" s="1543"/>
      <c r="C7" s="1565" t="s">
        <v>10</v>
      </c>
      <c r="D7" s="1936" t="s">
        <v>11</v>
      </c>
      <c r="E7" s="1937"/>
      <c r="F7" s="1937"/>
      <c r="G7" s="1937"/>
      <c r="H7" s="1543"/>
      <c r="I7" s="1543"/>
      <c r="J7" s="1543"/>
      <c r="K7" s="1543"/>
    </row>
    <row r="8" spans="1:11" ht="14.1" customHeight="1">
      <c r="A8" s="1543"/>
      <c r="B8" s="1543"/>
      <c r="C8" s="1938" t="s">
        <v>12</v>
      </c>
      <c r="D8" s="1939"/>
      <c r="E8" s="1939"/>
      <c r="F8" s="1939"/>
      <c r="G8" s="1939"/>
      <c r="H8" s="1543"/>
      <c r="I8" s="1543"/>
      <c r="J8" s="1543"/>
      <c r="K8" s="1543"/>
    </row>
    <row r="9" spans="1:11" ht="41.1" customHeight="1">
      <c r="A9" s="1543"/>
      <c r="B9" s="1543"/>
      <c r="C9" s="1940" t="s">
        <v>3328</v>
      </c>
      <c r="D9" s="1941"/>
      <c r="E9" s="1941"/>
      <c r="F9" s="1941"/>
      <c r="G9" s="1941"/>
      <c r="H9" s="1543"/>
      <c r="I9" s="1543"/>
      <c r="J9" s="1543"/>
      <c r="K9" s="1543"/>
    </row>
    <row r="10" spans="1:11" ht="65.099999999999994" customHeight="1">
      <c r="A10" s="1543"/>
      <c r="B10" s="1543"/>
      <c r="C10" s="1549" t="s">
        <v>14</v>
      </c>
      <c r="D10" s="1946" t="s">
        <v>3329</v>
      </c>
      <c r="E10" s="1947"/>
      <c r="F10" s="1947"/>
      <c r="G10" s="1947"/>
      <c r="H10" s="1543"/>
      <c r="I10" s="1543"/>
      <c r="J10" s="1543"/>
      <c r="K10" s="1543"/>
    </row>
    <row r="11" spans="1:11" ht="27.95" customHeight="1">
      <c r="A11" s="1543"/>
      <c r="B11" s="1543"/>
      <c r="C11" s="1546" t="s">
        <v>209</v>
      </c>
      <c r="D11" s="1564">
        <v>2023</v>
      </c>
      <c r="E11" s="1564">
        <v>2024</v>
      </c>
      <c r="F11" s="1564">
        <v>2025</v>
      </c>
      <c r="G11" s="1564">
        <v>2026</v>
      </c>
      <c r="H11" s="1543"/>
      <c r="I11" s="1543"/>
      <c r="J11" s="1543"/>
      <c r="K11" s="1543"/>
    </row>
    <row r="12" spans="1:11" ht="14.1" customHeight="1">
      <c r="A12" s="1543"/>
      <c r="B12" s="1543"/>
      <c r="C12" s="1563"/>
      <c r="D12" s="1562" t="s">
        <v>22</v>
      </c>
      <c r="E12" s="1562" t="s">
        <v>23</v>
      </c>
      <c r="F12" s="1562" t="s">
        <v>23</v>
      </c>
      <c r="G12" s="1562" t="s">
        <v>23</v>
      </c>
      <c r="H12" s="1543"/>
      <c r="I12" s="1543"/>
      <c r="J12" s="1543"/>
      <c r="K12" s="1543"/>
    </row>
    <row r="13" spans="1:11" ht="51.95" customHeight="1">
      <c r="A13" s="1543"/>
      <c r="B13" s="1543"/>
      <c r="C13" s="1546" t="s">
        <v>3330</v>
      </c>
      <c r="D13" s="1559" t="s">
        <v>3331</v>
      </c>
      <c r="E13" s="1559" t="s">
        <v>1830</v>
      </c>
      <c r="F13" s="1559" t="s">
        <v>3332</v>
      </c>
      <c r="G13" s="1559" t="s">
        <v>3332</v>
      </c>
      <c r="H13" s="1543"/>
      <c r="I13" s="1543"/>
      <c r="J13" s="1543"/>
      <c r="K13" s="1543"/>
    </row>
    <row r="14" spans="1:11" ht="74.099999999999994" customHeight="1">
      <c r="A14" s="1543"/>
      <c r="B14" s="1543"/>
      <c r="C14" s="1549" t="s">
        <v>16</v>
      </c>
      <c r="D14" s="1946" t="s">
        <v>3333</v>
      </c>
      <c r="E14" s="1947"/>
      <c r="F14" s="1947"/>
      <c r="G14" s="1947"/>
      <c r="H14" s="1543"/>
      <c r="I14" s="1543"/>
      <c r="J14" s="1543"/>
      <c r="K14" s="1543"/>
    </row>
    <row r="15" spans="1:11" ht="27.95" customHeight="1">
      <c r="A15" s="1543"/>
      <c r="B15" s="1543"/>
      <c r="C15" s="1546" t="s">
        <v>223</v>
      </c>
      <c r="D15" s="1564">
        <v>2023</v>
      </c>
      <c r="E15" s="1564">
        <v>2024</v>
      </c>
      <c r="F15" s="1564">
        <v>2025</v>
      </c>
      <c r="G15" s="1564">
        <v>2026</v>
      </c>
      <c r="H15" s="1543"/>
      <c r="I15" s="1543"/>
      <c r="J15" s="1543"/>
      <c r="K15" s="1543"/>
    </row>
    <row r="16" spans="1:11" ht="14.1" customHeight="1">
      <c r="A16" s="1543"/>
      <c r="B16" s="1543"/>
      <c r="C16" s="1563"/>
      <c r="D16" s="1562" t="s">
        <v>22</v>
      </c>
      <c r="E16" s="1562" t="s">
        <v>23</v>
      </c>
      <c r="F16" s="1562" t="s">
        <v>23</v>
      </c>
      <c r="G16" s="1562" t="s">
        <v>23</v>
      </c>
      <c r="H16" s="1543"/>
      <c r="I16" s="1543"/>
      <c r="J16" s="1543"/>
      <c r="K16" s="1543"/>
    </row>
    <row r="17" spans="1:11" ht="30.95" customHeight="1">
      <c r="A17" s="1543"/>
      <c r="B17" s="1543"/>
      <c r="C17" s="1546" t="s">
        <v>3334</v>
      </c>
      <c r="D17" s="1559" t="s">
        <v>127</v>
      </c>
      <c r="E17" s="1559" t="s">
        <v>137</v>
      </c>
      <c r="F17" s="1559" t="s">
        <v>137</v>
      </c>
      <c r="G17" s="1559" t="s">
        <v>137</v>
      </c>
      <c r="H17" s="1543"/>
      <c r="I17" s="1543"/>
      <c r="J17" s="1543"/>
      <c r="K17" s="1543"/>
    </row>
    <row r="18" spans="1:11" ht="30.95" customHeight="1">
      <c r="A18" s="1543"/>
      <c r="B18" s="1543"/>
      <c r="C18" s="1546" t="s">
        <v>2844</v>
      </c>
      <c r="D18" s="1559" t="s">
        <v>252</v>
      </c>
      <c r="E18" s="1559" t="s">
        <v>2950</v>
      </c>
      <c r="F18" s="1559" t="s">
        <v>2950</v>
      </c>
      <c r="G18" s="1559" t="s">
        <v>2950</v>
      </c>
      <c r="H18" s="1543"/>
      <c r="I18" s="1543"/>
      <c r="J18" s="1543"/>
      <c r="K18" s="1543"/>
    </row>
    <row r="19" spans="1:11" ht="14.1" customHeight="1">
      <c r="A19" s="1543"/>
      <c r="B19" s="1543"/>
      <c r="C19" s="1948" t="s">
        <v>27</v>
      </c>
      <c r="D19" s="1949"/>
      <c r="E19" s="1949"/>
      <c r="F19" s="1949"/>
      <c r="G19" s="1949"/>
      <c r="H19" s="1543"/>
      <c r="I19" s="1543"/>
      <c r="J19" s="1543"/>
      <c r="K19" s="1543"/>
    </row>
    <row r="20" spans="1:11" ht="14.1" customHeight="1">
      <c r="A20" s="1543"/>
      <c r="B20" s="1543"/>
      <c r="C20" s="1561" t="s">
        <v>3335</v>
      </c>
      <c r="D20" s="1948" t="s">
        <v>3336</v>
      </c>
      <c r="E20" s="1949"/>
      <c r="F20" s="1949"/>
      <c r="G20" s="1949"/>
      <c r="H20" s="1543"/>
      <c r="I20" s="1543"/>
      <c r="J20" s="1543"/>
      <c r="K20" s="1543"/>
    </row>
    <row r="21" spans="1:11" ht="14.1" customHeight="1">
      <c r="A21" s="1543"/>
      <c r="B21" s="1543"/>
      <c r="C21" s="1560" t="s">
        <v>19</v>
      </c>
      <c r="D21" s="1950" t="s">
        <v>3337</v>
      </c>
      <c r="E21" s="1951"/>
      <c r="F21" s="1951"/>
      <c r="G21" s="1951"/>
      <c r="H21" s="1543"/>
      <c r="I21" s="1543"/>
      <c r="J21" s="1543"/>
      <c r="K21" s="1543"/>
    </row>
    <row r="22" spans="1:11" ht="14.1" customHeight="1">
      <c r="A22" s="1543"/>
      <c r="B22" s="1543"/>
      <c r="C22" s="1542" t="s">
        <v>20</v>
      </c>
      <c r="D22" s="1952" t="s">
        <v>3338</v>
      </c>
      <c r="E22" s="1953"/>
      <c r="F22" s="1953"/>
      <c r="G22" s="1953"/>
      <c r="H22" s="1543"/>
      <c r="I22" s="1543"/>
      <c r="J22" s="1543"/>
      <c r="K22" s="1543"/>
    </row>
    <row r="23" spans="1:11" ht="14.1" customHeight="1">
      <c r="A23" s="1543"/>
      <c r="B23" s="1543"/>
      <c r="C23" s="1542" t="s">
        <v>21</v>
      </c>
      <c r="D23" s="1952" t="s">
        <v>287</v>
      </c>
      <c r="E23" s="1953"/>
      <c r="F23" s="1953"/>
      <c r="G23" s="1953"/>
      <c r="H23" s="1543"/>
      <c r="I23" s="1543"/>
      <c r="J23" s="1543"/>
      <c r="K23" s="1543"/>
    </row>
    <row r="24" spans="1:11" ht="15" customHeight="1">
      <c r="A24" s="1543"/>
      <c r="B24" s="1543"/>
      <c r="C24" s="1558"/>
      <c r="D24" s="1557">
        <v>2023</v>
      </c>
      <c r="E24" s="1557">
        <v>2024</v>
      </c>
      <c r="F24" s="1557">
        <v>2025</v>
      </c>
      <c r="G24" s="1557">
        <v>2026</v>
      </c>
      <c r="H24" s="1543"/>
      <c r="I24" s="1543"/>
      <c r="J24" s="1543"/>
      <c r="K24" s="1543"/>
    </row>
    <row r="25" spans="1:11" ht="15" customHeight="1">
      <c r="A25" s="1543"/>
      <c r="B25" s="1543"/>
      <c r="C25" s="1556"/>
      <c r="D25" s="1555" t="s">
        <v>22</v>
      </c>
      <c r="E25" s="1555" t="s">
        <v>23</v>
      </c>
      <c r="F25" s="1555" t="s">
        <v>23</v>
      </c>
      <c r="G25" s="1555" t="s">
        <v>23</v>
      </c>
      <c r="H25" s="1543"/>
      <c r="I25" s="1543"/>
      <c r="J25" s="1543"/>
      <c r="K25" s="1543"/>
    </row>
    <row r="26" spans="1:11" ht="14.1" customHeight="1">
      <c r="A26" s="1543"/>
      <c r="B26" s="1543"/>
      <c r="C26" s="1546" t="s">
        <v>33</v>
      </c>
      <c r="D26" s="1559" t="s">
        <v>3331</v>
      </c>
      <c r="E26" s="1559" t="s">
        <v>1830</v>
      </c>
      <c r="F26" s="1559" t="s">
        <v>3339</v>
      </c>
      <c r="G26" s="1559" t="s">
        <v>3339</v>
      </c>
      <c r="H26" s="1543"/>
      <c r="I26" s="1543"/>
      <c r="J26" s="1543"/>
      <c r="K26" s="1543"/>
    </row>
    <row r="27" spans="1:11" ht="14.1" customHeight="1">
      <c r="A27" s="1543"/>
      <c r="B27" s="1543"/>
      <c r="C27" s="1546" t="s">
        <v>35</v>
      </c>
      <c r="D27" s="1559" t="s">
        <v>3340</v>
      </c>
      <c r="E27" s="1559" t="s">
        <v>3341</v>
      </c>
      <c r="F27" s="1559" t="s">
        <v>3342</v>
      </c>
      <c r="G27" s="1559" t="s">
        <v>3343</v>
      </c>
      <c r="H27" s="1543"/>
      <c r="I27" s="1543"/>
      <c r="J27" s="1543"/>
      <c r="K27" s="1543"/>
    </row>
    <row r="28" spans="1:11" ht="14.1" customHeight="1">
      <c r="A28" s="1543"/>
      <c r="B28" s="1543"/>
      <c r="C28" s="1546" t="s">
        <v>40</v>
      </c>
      <c r="D28" s="1559" t="s">
        <v>3344</v>
      </c>
      <c r="E28" s="1559" t="s">
        <v>3345</v>
      </c>
      <c r="F28" s="1559" t="s">
        <v>3346</v>
      </c>
      <c r="G28" s="1559" t="s">
        <v>3347</v>
      </c>
      <c r="H28" s="1543"/>
      <c r="I28" s="1543"/>
      <c r="J28" s="1543"/>
      <c r="K28" s="1543"/>
    </row>
    <row r="29" spans="1:11" ht="14.1" customHeight="1">
      <c r="A29" s="1543"/>
      <c r="B29" s="1543"/>
      <c r="C29" s="1546" t="s">
        <v>41</v>
      </c>
      <c r="D29" s="1559" t="s">
        <v>18</v>
      </c>
      <c r="E29" s="1559" t="s">
        <v>3348</v>
      </c>
      <c r="F29" s="1559" t="s">
        <v>3042</v>
      </c>
      <c r="G29" s="1559" t="s">
        <v>42</v>
      </c>
      <c r="H29" s="1543"/>
      <c r="I29" s="1543"/>
      <c r="J29" s="1543"/>
      <c r="K29" s="1543"/>
    </row>
    <row r="30" spans="1:11" ht="14.1" customHeight="1">
      <c r="A30" s="1543"/>
      <c r="B30" s="1543"/>
      <c r="C30" s="1546" t="s">
        <v>43</v>
      </c>
      <c r="D30" s="1559" t="s">
        <v>18</v>
      </c>
      <c r="E30" s="1559" t="s">
        <v>3349</v>
      </c>
      <c r="F30" s="1559" t="s">
        <v>3350</v>
      </c>
      <c r="G30" s="1559" t="s">
        <v>3351</v>
      </c>
      <c r="H30" s="1543"/>
      <c r="I30" s="1543"/>
      <c r="J30" s="1543"/>
      <c r="K30" s="1543"/>
    </row>
    <row r="31" spans="1:11" ht="14.1" customHeight="1">
      <c r="A31" s="1543"/>
      <c r="B31" s="1543"/>
      <c r="C31" s="1546" t="s">
        <v>47</v>
      </c>
      <c r="D31" s="1559" t="s">
        <v>18</v>
      </c>
      <c r="E31" s="1559" t="s">
        <v>3352</v>
      </c>
      <c r="F31" s="1559" t="s">
        <v>3353</v>
      </c>
      <c r="G31" s="1559" t="s">
        <v>3351</v>
      </c>
      <c r="H31" s="1543"/>
      <c r="I31" s="1543"/>
      <c r="J31" s="1543"/>
      <c r="K31" s="1543"/>
    </row>
    <row r="32" spans="1:11" ht="14.1" customHeight="1">
      <c r="A32" s="1543"/>
      <c r="B32" s="1543"/>
      <c r="C32" s="1954" t="s">
        <v>24</v>
      </c>
      <c r="D32" s="1955"/>
      <c r="E32" s="1955"/>
      <c r="F32" s="1955"/>
      <c r="G32" s="1955"/>
      <c r="H32" s="1543"/>
      <c r="I32" s="1543"/>
      <c r="J32" s="1543"/>
      <c r="K32" s="1543"/>
    </row>
    <row r="33" spans="1:11" ht="14.1" customHeight="1">
      <c r="A33" s="1543"/>
      <c r="B33" s="1543"/>
      <c r="C33" s="1558"/>
      <c r="D33" s="1557">
        <v>2023</v>
      </c>
      <c r="E33" s="1557">
        <v>2024</v>
      </c>
      <c r="F33" s="1557">
        <v>2025</v>
      </c>
      <c r="G33" s="1557">
        <v>2026</v>
      </c>
      <c r="H33" s="1543"/>
      <c r="I33" s="1543"/>
      <c r="J33" s="1543"/>
      <c r="K33" s="1543"/>
    </row>
    <row r="34" spans="1:11" ht="14.1" customHeight="1">
      <c r="A34" s="1543"/>
      <c r="B34" s="1543"/>
      <c r="C34" s="1556"/>
      <c r="D34" s="1555" t="s">
        <v>22</v>
      </c>
      <c r="E34" s="1555" t="s">
        <v>23</v>
      </c>
      <c r="F34" s="1555" t="s">
        <v>23</v>
      </c>
      <c r="G34" s="1555" t="s">
        <v>23</v>
      </c>
      <c r="H34" s="1543"/>
      <c r="I34" s="1543"/>
      <c r="J34" s="1543"/>
      <c r="K34" s="1543"/>
    </row>
    <row r="35" spans="1:11" ht="14.1" customHeight="1">
      <c r="A35" s="1543"/>
      <c r="B35" s="1543"/>
      <c r="C35" s="1554" t="s">
        <v>48</v>
      </c>
      <c r="D35" s="1552">
        <v>0</v>
      </c>
      <c r="E35" s="1552">
        <v>78625000</v>
      </c>
      <c r="F35" s="1552">
        <v>81142000</v>
      </c>
      <c r="G35" s="1552">
        <v>81142000</v>
      </c>
      <c r="H35" s="1543"/>
      <c r="I35" s="1543"/>
      <c r="J35" s="1543"/>
      <c r="K35" s="1543"/>
    </row>
    <row r="36" spans="1:11" ht="14.1" customHeight="1">
      <c r="A36" s="1543"/>
      <c r="B36" s="1543"/>
      <c r="C36" s="1554" t="s">
        <v>49</v>
      </c>
      <c r="D36" s="1552">
        <v>0</v>
      </c>
      <c r="E36" s="1552">
        <v>78625000</v>
      </c>
      <c r="F36" s="1552">
        <v>81142000</v>
      </c>
      <c r="G36" s="1552">
        <v>81142000</v>
      </c>
      <c r="H36" s="1543"/>
      <c r="I36" s="1543"/>
      <c r="J36" s="1543"/>
      <c r="K36" s="1543"/>
    </row>
    <row r="37" spans="1:11" ht="14.1" customHeight="1">
      <c r="A37" s="1543"/>
      <c r="B37" s="1543"/>
      <c r="C37" s="1554" t="s">
        <v>50</v>
      </c>
      <c r="D37" s="1552">
        <v>0</v>
      </c>
      <c r="E37" s="1552">
        <v>0</v>
      </c>
      <c r="F37" s="1552">
        <v>0</v>
      </c>
      <c r="G37" s="1552">
        <v>0</v>
      </c>
      <c r="H37" s="1543"/>
      <c r="I37" s="1543"/>
      <c r="J37" s="1543"/>
      <c r="K37" s="1543"/>
    </row>
    <row r="38" spans="1:11" ht="14.1" customHeight="1">
      <c r="A38" s="1543"/>
      <c r="B38" s="1543"/>
      <c r="C38" s="1554" t="s">
        <v>51</v>
      </c>
      <c r="D38" s="1552">
        <v>0</v>
      </c>
      <c r="E38" s="1552">
        <v>11773000</v>
      </c>
      <c r="F38" s="1552">
        <v>12125000</v>
      </c>
      <c r="G38" s="1552">
        <v>12125000</v>
      </c>
      <c r="H38" s="1543"/>
      <c r="I38" s="1543"/>
      <c r="J38" s="1543"/>
      <c r="K38" s="1543"/>
    </row>
    <row r="39" spans="1:11" ht="14.1" customHeight="1">
      <c r="A39" s="1543"/>
      <c r="B39" s="1543"/>
      <c r="C39" s="1554" t="s">
        <v>49</v>
      </c>
      <c r="D39" s="1552">
        <v>0</v>
      </c>
      <c r="E39" s="1552">
        <v>11773000</v>
      </c>
      <c r="F39" s="1552">
        <v>12125000</v>
      </c>
      <c r="G39" s="1552">
        <v>12125000</v>
      </c>
      <c r="H39" s="1543"/>
      <c r="I39" s="1543"/>
      <c r="J39" s="1543"/>
      <c r="K39" s="1543"/>
    </row>
    <row r="40" spans="1:11" ht="14.1" customHeight="1">
      <c r="A40" s="1543"/>
      <c r="B40" s="1543"/>
      <c r="C40" s="1554" t="s">
        <v>50</v>
      </c>
      <c r="D40" s="1552">
        <v>0</v>
      </c>
      <c r="E40" s="1552">
        <v>0</v>
      </c>
      <c r="F40" s="1552">
        <v>0</v>
      </c>
      <c r="G40" s="1552">
        <v>0</v>
      </c>
      <c r="H40" s="1543"/>
      <c r="I40" s="1543"/>
      <c r="J40" s="1543"/>
      <c r="K40" s="1543"/>
    </row>
    <row r="41" spans="1:11" ht="14.1" customHeight="1">
      <c r="A41" s="1543"/>
      <c r="B41" s="1543"/>
      <c r="C41" s="1554" t="s">
        <v>52</v>
      </c>
      <c r="D41" s="1552">
        <v>0</v>
      </c>
      <c r="E41" s="1552">
        <v>17200000</v>
      </c>
      <c r="F41" s="1552">
        <v>19200000</v>
      </c>
      <c r="G41" s="1552">
        <v>20200000</v>
      </c>
      <c r="H41" s="1543"/>
      <c r="I41" s="1543"/>
      <c r="J41" s="1543"/>
      <c r="K41" s="1543"/>
    </row>
    <row r="42" spans="1:11" ht="14.1" customHeight="1">
      <c r="A42" s="1543"/>
      <c r="B42" s="1543"/>
      <c r="C42" s="1554" t="s">
        <v>49</v>
      </c>
      <c r="D42" s="1552">
        <v>0</v>
      </c>
      <c r="E42" s="1552">
        <v>17200000</v>
      </c>
      <c r="F42" s="1552">
        <v>19200000</v>
      </c>
      <c r="G42" s="1552">
        <v>20200000</v>
      </c>
      <c r="H42" s="1543"/>
      <c r="I42" s="1543"/>
      <c r="J42" s="1543"/>
      <c r="K42" s="1543"/>
    </row>
    <row r="43" spans="1:11" ht="14.1" customHeight="1">
      <c r="A43" s="1543"/>
      <c r="B43" s="1543"/>
      <c r="C43" s="1554" t="s">
        <v>50</v>
      </c>
      <c r="D43" s="1552">
        <v>0</v>
      </c>
      <c r="E43" s="1552">
        <v>0</v>
      </c>
      <c r="F43" s="1552">
        <v>0</v>
      </c>
      <c r="G43" s="1552">
        <v>0</v>
      </c>
      <c r="H43" s="1543"/>
      <c r="I43" s="1543"/>
      <c r="J43" s="1543"/>
      <c r="K43" s="1543"/>
    </row>
    <row r="44" spans="1:11" ht="14.1" customHeight="1">
      <c r="A44" s="1543"/>
      <c r="B44" s="1543"/>
      <c r="C44" s="1554" t="s">
        <v>53</v>
      </c>
      <c r="D44" s="1552">
        <v>0</v>
      </c>
      <c r="E44" s="1552">
        <v>0</v>
      </c>
      <c r="F44" s="1552">
        <v>0</v>
      </c>
      <c r="G44" s="1552">
        <v>0</v>
      </c>
      <c r="H44" s="1543"/>
      <c r="I44" s="1543"/>
      <c r="J44" s="1543"/>
      <c r="K44" s="1543"/>
    </row>
    <row r="45" spans="1:11" ht="14.1" customHeight="1">
      <c r="A45" s="1543"/>
      <c r="B45" s="1543"/>
      <c r="C45" s="1554" t="s">
        <v>49</v>
      </c>
      <c r="D45" s="1552">
        <v>0</v>
      </c>
      <c r="E45" s="1552">
        <v>0</v>
      </c>
      <c r="F45" s="1552">
        <v>0</v>
      </c>
      <c r="G45" s="1552">
        <v>0</v>
      </c>
      <c r="H45" s="1543"/>
      <c r="I45" s="1543"/>
      <c r="J45" s="1543"/>
      <c r="K45" s="1543"/>
    </row>
    <row r="46" spans="1:11" ht="14.1" customHeight="1">
      <c r="A46" s="1543"/>
      <c r="B46" s="1543"/>
      <c r="C46" s="1554" t="s">
        <v>50</v>
      </c>
      <c r="D46" s="1552">
        <v>0</v>
      </c>
      <c r="E46" s="1552">
        <v>0</v>
      </c>
      <c r="F46" s="1552">
        <v>0</v>
      </c>
      <c r="G46" s="1552">
        <v>0</v>
      </c>
      <c r="H46" s="1543"/>
      <c r="I46" s="1543"/>
      <c r="J46" s="1543"/>
      <c r="K46" s="1543"/>
    </row>
    <row r="47" spans="1:11" ht="14.1" customHeight="1">
      <c r="A47" s="1543"/>
      <c r="B47" s="1543"/>
      <c r="C47" s="1554" t="s">
        <v>54</v>
      </c>
      <c r="D47" s="1552">
        <v>0</v>
      </c>
      <c r="E47" s="1552">
        <v>0</v>
      </c>
      <c r="F47" s="1552">
        <v>0</v>
      </c>
      <c r="G47" s="1552">
        <v>0</v>
      </c>
      <c r="H47" s="1543"/>
      <c r="I47" s="1543"/>
      <c r="J47" s="1543"/>
      <c r="K47" s="1543"/>
    </row>
    <row r="48" spans="1:11" ht="14.1" customHeight="1">
      <c r="A48" s="1543"/>
      <c r="B48" s="1543"/>
      <c r="C48" s="1554" t="s">
        <v>49</v>
      </c>
      <c r="D48" s="1552">
        <v>0</v>
      </c>
      <c r="E48" s="1552">
        <v>0</v>
      </c>
      <c r="F48" s="1552">
        <v>0</v>
      </c>
      <c r="G48" s="1552">
        <v>0</v>
      </c>
      <c r="H48" s="1543"/>
      <c r="I48" s="1543"/>
      <c r="J48" s="1543"/>
      <c r="K48" s="1543"/>
    </row>
    <row r="49" spans="1:11" ht="14.1" customHeight="1">
      <c r="A49" s="1543"/>
      <c r="B49" s="1543"/>
      <c r="C49" s="1554" t="s">
        <v>50</v>
      </c>
      <c r="D49" s="1552">
        <v>0</v>
      </c>
      <c r="E49" s="1552">
        <v>0</v>
      </c>
      <c r="F49" s="1552">
        <v>0</v>
      </c>
      <c r="G49" s="1552">
        <v>0</v>
      </c>
      <c r="H49" s="1543"/>
      <c r="I49" s="1543"/>
      <c r="J49" s="1543"/>
      <c r="K49" s="1543"/>
    </row>
    <row r="50" spans="1:11" ht="14.1" customHeight="1">
      <c r="A50" s="1543"/>
      <c r="B50" s="1543"/>
      <c r="C50" s="1554" t="s">
        <v>55</v>
      </c>
      <c r="D50" s="1552">
        <v>0</v>
      </c>
      <c r="E50" s="1552">
        <v>0</v>
      </c>
      <c r="F50" s="1552">
        <v>0</v>
      </c>
      <c r="G50" s="1552">
        <v>0</v>
      </c>
      <c r="H50" s="1543"/>
      <c r="I50" s="1543"/>
      <c r="J50" s="1543"/>
      <c r="K50" s="1543"/>
    </row>
    <row r="51" spans="1:11" ht="14.1" customHeight="1">
      <c r="A51" s="1543"/>
      <c r="B51" s="1543"/>
      <c r="C51" s="1554" t="s">
        <v>49</v>
      </c>
      <c r="D51" s="1552">
        <v>0</v>
      </c>
      <c r="E51" s="1552">
        <v>0</v>
      </c>
      <c r="F51" s="1552">
        <v>0</v>
      </c>
      <c r="G51" s="1552">
        <v>0</v>
      </c>
      <c r="H51" s="1543"/>
      <c r="I51" s="1543"/>
      <c r="J51" s="1543"/>
      <c r="K51" s="1543"/>
    </row>
    <row r="52" spans="1:11" ht="14.1" customHeight="1">
      <c r="A52" s="1543"/>
      <c r="B52" s="1543"/>
      <c r="C52" s="1554" t="s">
        <v>50</v>
      </c>
      <c r="D52" s="1552">
        <v>0</v>
      </c>
      <c r="E52" s="1552">
        <v>0</v>
      </c>
      <c r="F52" s="1552">
        <v>0</v>
      </c>
      <c r="G52" s="1552">
        <v>0</v>
      </c>
      <c r="H52" s="1543"/>
      <c r="I52" s="1543"/>
      <c r="J52" s="1543"/>
      <c r="K52" s="1543"/>
    </row>
    <row r="53" spans="1:11" ht="14.1" customHeight="1">
      <c r="A53" s="1543"/>
      <c r="B53" s="1543"/>
      <c r="C53" s="1554" t="s">
        <v>56</v>
      </c>
      <c r="D53" s="1552">
        <v>0</v>
      </c>
      <c r="E53" s="1552">
        <v>300000</v>
      </c>
      <c r="F53" s="1552">
        <v>300000</v>
      </c>
      <c r="G53" s="1552">
        <v>300000</v>
      </c>
      <c r="H53" s="1543"/>
      <c r="I53" s="1543"/>
      <c r="J53" s="1543"/>
      <c r="K53" s="1543"/>
    </row>
    <row r="54" spans="1:11" ht="14.1" customHeight="1">
      <c r="A54" s="1543"/>
      <c r="B54" s="1543"/>
      <c r="C54" s="1554" t="s">
        <v>49</v>
      </c>
      <c r="D54" s="1552">
        <v>0</v>
      </c>
      <c r="E54" s="1552">
        <v>300000</v>
      </c>
      <c r="F54" s="1552">
        <v>300000</v>
      </c>
      <c r="G54" s="1552">
        <v>300000</v>
      </c>
      <c r="H54" s="1543"/>
      <c r="I54" s="1543"/>
      <c r="J54" s="1543"/>
      <c r="K54" s="1543"/>
    </row>
    <row r="55" spans="1:11" ht="14.1" customHeight="1">
      <c r="A55" s="1543"/>
      <c r="B55" s="1543"/>
      <c r="C55" s="1554" t="s">
        <v>50</v>
      </c>
      <c r="D55" s="1552">
        <v>0</v>
      </c>
      <c r="E55" s="1552">
        <v>0</v>
      </c>
      <c r="F55" s="1552">
        <v>0</v>
      </c>
      <c r="G55" s="1552">
        <v>0</v>
      </c>
      <c r="H55" s="1543"/>
      <c r="I55" s="1543"/>
      <c r="J55" s="1543"/>
      <c r="K55" s="1543"/>
    </row>
    <row r="56" spans="1:11" ht="14.1" customHeight="1">
      <c r="A56" s="1543"/>
      <c r="B56" s="1543"/>
      <c r="C56" s="1554" t="s">
        <v>57</v>
      </c>
      <c r="D56" s="1552">
        <v>0</v>
      </c>
      <c r="E56" s="1552">
        <v>0</v>
      </c>
      <c r="F56" s="1552">
        <v>0</v>
      </c>
      <c r="G56" s="1552">
        <v>0</v>
      </c>
      <c r="H56" s="1543"/>
      <c r="I56" s="1543"/>
      <c r="J56" s="1543"/>
      <c r="K56" s="1543"/>
    </row>
    <row r="57" spans="1:11" ht="14.1" customHeight="1">
      <c r="A57" s="1543"/>
      <c r="B57" s="1543"/>
      <c r="C57" s="1554" t="s">
        <v>49</v>
      </c>
      <c r="D57" s="1552">
        <v>0</v>
      </c>
      <c r="E57" s="1552">
        <v>0</v>
      </c>
      <c r="F57" s="1552">
        <v>0</v>
      </c>
      <c r="G57" s="1552">
        <v>0</v>
      </c>
      <c r="H57" s="1543"/>
      <c r="I57" s="1543"/>
      <c r="J57" s="1543"/>
      <c r="K57" s="1543"/>
    </row>
    <row r="58" spans="1:11" ht="14.1" customHeight="1">
      <c r="A58" s="1543"/>
      <c r="B58" s="1543"/>
      <c r="C58" s="1554" t="s">
        <v>58</v>
      </c>
      <c r="D58" s="1552">
        <v>0</v>
      </c>
      <c r="E58" s="1552">
        <v>0</v>
      </c>
      <c r="F58" s="1552">
        <v>0</v>
      </c>
      <c r="G58" s="1552">
        <v>0</v>
      </c>
      <c r="H58" s="1543"/>
      <c r="I58" s="1543"/>
      <c r="J58" s="1543"/>
      <c r="K58" s="1543"/>
    </row>
    <row r="59" spans="1:11" ht="14.1" customHeight="1">
      <c r="A59" s="1543"/>
      <c r="B59" s="1543"/>
      <c r="C59" s="1554" t="s">
        <v>59</v>
      </c>
      <c r="D59" s="1552">
        <v>0</v>
      </c>
      <c r="E59" s="1552">
        <v>0</v>
      </c>
      <c r="F59" s="1552">
        <v>0</v>
      </c>
      <c r="G59" s="1552">
        <v>0</v>
      </c>
      <c r="H59" s="1543"/>
      <c r="I59" s="1543"/>
      <c r="J59" s="1543"/>
      <c r="K59" s="1543"/>
    </row>
    <row r="60" spans="1:11" ht="14.1" customHeight="1">
      <c r="A60" s="1543"/>
      <c r="B60" s="1543"/>
      <c r="C60" s="1554" t="s">
        <v>60</v>
      </c>
      <c r="D60" s="1552">
        <v>0</v>
      </c>
      <c r="E60" s="1552">
        <v>0</v>
      </c>
      <c r="F60" s="1552">
        <v>0</v>
      </c>
      <c r="G60" s="1552">
        <v>0</v>
      </c>
      <c r="H60" s="1543"/>
      <c r="I60" s="1543"/>
      <c r="J60" s="1543"/>
      <c r="K60" s="1543"/>
    </row>
    <row r="61" spans="1:11" ht="14.1" customHeight="1">
      <c r="A61" s="1543"/>
      <c r="B61" s="1543"/>
      <c r="C61" s="1554" t="s">
        <v>61</v>
      </c>
      <c r="D61" s="1552">
        <v>0</v>
      </c>
      <c r="E61" s="1552">
        <v>0</v>
      </c>
      <c r="F61" s="1552">
        <v>0</v>
      </c>
      <c r="G61" s="1552">
        <v>0</v>
      </c>
      <c r="H61" s="1543"/>
      <c r="I61" s="1543"/>
      <c r="J61" s="1543"/>
      <c r="K61" s="1543"/>
    </row>
    <row r="62" spans="1:11" ht="14.1" customHeight="1">
      <c r="A62" s="1543"/>
      <c r="B62" s="1543"/>
      <c r="C62" s="1554" t="s">
        <v>62</v>
      </c>
      <c r="D62" s="1552">
        <v>0</v>
      </c>
      <c r="E62" s="1552">
        <v>0</v>
      </c>
      <c r="F62" s="1552">
        <v>0</v>
      </c>
      <c r="G62" s="1552">
        <v>0</v>
      </c>
      <c r="H62" s="1543"/>
      <c r="I62" s="1543"/>
      <c r="J62" s="1543"/>
      <c r="K62" s="1543"/>
    </row>
    <row r="63" spans="1:11" ht="14.1" customHeight="1">
      <c r="A63" s="1543"/>
      <c r="B63" s="1543"/>
      <c r="C63" s="1554" t="s">
        <v>49</v>
      </c>
      <c r="D63" s="1552">
        <v>0</v>
      </c>
      <c r="E63" s="1552">
        <v>0</v>
      </c>
      <c r="F63" s="1552">
        <v>0</v>
      </c>
      <c r="G63" s="1552">
        <v>0</v>
      </c>
      <c r="H63" s="1543"/>
      <c r="I63" s="1543"/>
      <c r="J63" s="1543"/>
      <c r="K63" s="1543"/>
    </row>
    <row r="64" spans="1:11" ht="14.1" customHeight="1">
      <c r="A64" s="1543"/>
      <c r="B64" s="1543"/>
      <c r="C64" s="1554" t="s">
        <v>58</v>
      </c>
      <c r="D64" s="1552">
        <v>0</v>
      </c>
      <c r="E64" s="1552">
        <v>0</v>
      </c>
      <c r="F64" s="1552">
        <v>0</v>
      </c>
      <c r="G64" s="1552">
        <v>0</v>
      </c>
      <c r="H64" s="1543"/>
      <c r="I64" s="1543"/>
      <c r="J64" s="1543"/>
      <c r="K64" s="1543"/>
    </row>
    <row r="65" spans="1:11" ht="14.1" customHeight="1">
      <c r="A65" s="1543"/>
      <c r="B65" s="1543"/>
      <c r="C65" s="1554" t="s">
        <v>59</v>
      </c>
      <c r="D65" s="1552">
        <v>0</v>
      </c>
      <c r="E65" s="1552">
        <v>0</v>
      </c>
      <c r="F65" s="1552">
        <v>0</v>
      </c>
      <c r="G65" s="1552">
        <v>0</v>
      </c>
      <c r="H65" s="1543"/>
      <c r="I65" s="1543"/>
      <c r="J65" s="1543"/>
      <c r="K65" s="1543"/>
    </row>
    <row r="66" spans="1:11" ht="14.1" customHeight="1">
      <c r="A66" s="1543"/>
      <c r="B66" s="1543"/>
      <c r="C66" s="1554" t="s">
        <v>60</v>
      </c>
      <c r="D66" s="1552">
        <v>0</v>
      </c>
      <c r="E66" s="1552">
        <v>0</v>
      </c>
      <c r="F66" s="1552">
        <v>0</v>
      </c>
      <c r="G66" s="1552">
        <v>0</v>
      </c>
      <c r="H66" s="1543"/>
      <c r="I66" s="1543"/>
      <c r="J66" s="1543"/>
      <c r="K66" s="1543"/>
    </row>
    <row r="67" spans="1:11" ht="14.1" customHeight="1">
      <c r="A67" s="1543"/>
      <c r="B67" s="1543"/>
      <c r="C67" s="1554" t="s">
        <v>61</v>
      </c>
      <c r="D67" s="1552">
        <v>0</v>
      </c>
      <c r="E67" s="1552">
        <v>0</v>
      </c>
      <c r="F67" s="1552">
        <v>0</v>
      </c>
      <c r="G67" s="1552">
        <v>0</v>
      </c>
      <c r="H67" s="1543"/>
      <c r="I67" s="1543"/>
      <c r="J67" s="1543"/>
      <c r="K67" s="1543"/>
    </row>
    <row r="68" spans="1:11" ht="14.1" customHeight="1">
      <c r="A68" s="1543"/>
      <c r="B68" s="1543"/>
      <c r="C68" s="1554" t="s">
        <v>63</v>
      </c>
      <c r="D68" s="1552">
        <v>0</v>
      </c>
      <c r="E68" s="1552">
        <v>0</v>
      </c>
      <c r="F68" s="1552">
        <v>0</v>
      </c>
      <c r="G68" s="1552">
        <v>0</v>
      </c>
      <c r="H68" s="1543"/>
      <c r="I68" s="1543"/>
      <c r="J68" s="1543"/>
      <c r="K68" s="1543"/>
    </row>
    <row r="69" spans="1:11" ht="14.1" customHeight="1">
      <c r="A69" s="1543"/>
      <c r="B69" s="1543"/>
      <c r="C69" s="1554" t="s">
        <v>49</v>
      </c>
      <c r="D69" s="1552">
        <v>0</v>
      </c>
      <c r="E69" s="1552">
        <v>0</v>
      </c>
      <c r="F69" s="1552">
        <v>0</v>
      </c>
      <c r="G69" s="1552">
        <v>0</v>
      </c>
      <c r="H69" s="1543"/>
      <c r="I69" s="1543"/>
      <c r="J69" s="1543"/>
      <c r="K69" s="1543"/>
    </row>
    <row r="70" spans="1:11" ht="14.1" customHeight="1">
      <c r="A70" s="1543"/>
      <c r="B70" s="1543"/>
      <c r="C70" s="1554" t="s">
        <v>58</v>
      </c>
      <c r="D70" s="1552">
        <v>0</v>
      </c>
      <c r="E70" s="1552">
        <v>0</v>
      </c>
      <c r="F70" s="1552">
        <v>0</v>
      </c>
      <c r="G70" s="1552">
        <v>0</v>
      </c>
      <c r="H70" s="1543"/>
      <c r="I70" s="1543"/>
      <c r="J70" s="1543"/>
      <c r="K70" s="1543"/>
    </row>
    <row r="71" spans="1:11" ht="14.1" customHeight="1">
      <c r="A71" s="1543"/>
      <c r="B71" s="1543"/>
      <c r="C71" s="1554" t="s">
        <v>59</v>
      </c>
      <c r="D71" s="1552">
        <v>0</v>
      </c>
      <c r="E71" s="1552">
        <v>0</v>
      </c>
      <c r="F71" s="1552">
        <v>0</v>
      </c>
      <c r="G71" s="1552">
        <v>0</v>
      </c>
      <c r="H71" s="1543"/>
      <c r="I71" s="1543"/>
      <c r="J71" s="1543"/>
      <c r="K71" s="1543"/>
    </row>
    <row r="72" spans="1:11" ht="14.1" customHeight="1">
      <c r="A72" s="1543"/>
      <c r="B72" s="1543"/>
      <c r="C72" s="1554" t="s">
        <v>60</v>
      </c>
      <c r="D72" s="1552">
        <v>0</v>
      </c>
      <c r="E72" s="1552">
        <v>0</v>
      </c>
      <c r="F72" s="1552">
        <v>0</v>
      </c>
      <c r="G72" s="1552">
        <v>0</v>
      </c>
      <c r="H72" s="1543"/>
      <c r="I72" s="1543"/>
      <c r="J72" s="1543"/>
      <c r="K72" s="1543"/>
    </row>
    <row r="73" spans="1:11" ht="14.1" customHeight="1">
      <c r="A73" s="1543"/>
      <c r="B73" s="1543"/>
      <c r="C73" s="1554" t="s">
        <v>61</v>
      </c>
      <c r="D73" s="1552">
        <v>0</v>
      </c>
      <c r="E73" s="1552">
        <v>0</v>
      </c>
      <c r="F73" s="1552">
        <v>0</v>
      </c>
      <c r="G73" s="1552">
        <v>0</v>
      </c>
      <c r="H73" s="1543"/>
      <c r="I73" s="1543"/>
      <c r="J73" s="1543"/>
      <c r="K73" s="1543"/>
    </row>
    <row r="74" spans="1:11" ht="14.1" customHeight="1">
      <c r="A74" s="1543"/>
      <c r="B74" s="1543"/>
      <c r="C74" s="1554" t="s">
        <v>64</v>
      </c>
      <c r="D74" s="1552">
        <v>0</v>
      </c>
      <c r="E74" s="1552">
        <v>0</v>
      </c>
      <c r="F74" s="1552">
        <v>0</v>
      </c>
      <c r="G74" s="1552">
        <v>0</v>
      </c>
      <c r="H74" s="1543"/>
      <c r="I74" s="1543"/>
      <c r="J74" s="1543"/>
      <c r="K74" s="1543"/>
    </row>
    <row r="75" spans="1:11" ht="14.1" customHeight="1">
      <c r="A75" s="1543"/>
      <c r="B75" s="1543"/>
      <c r="C75" s="1554" t="s">
        <v>65</v>
      </c>
      <c r="D75" s="1552">
        <v>0</v>
      </c>
      <c r="E75" s="1552">
        <v>0</v>
      </c>
      <c r="F75" s="1552">
        <v>0</v>
      </c>
      <c r="G75" s="1552">
        <v>0</v>
      </c>
      <c r="H75" s="1543"/>
      <c r="I75" s="1543"/>
      <c r="J75" s="1543"/>
      <c r="K75" s="1543"/>
    </row>
    <row r="76" spans="1:11" ht="14.1" customHeight="1">
      <c r="A76" s="1543"/>
      <c r="B76" s="1543"/>
      <c r="C76" s="1553" t="s">
        <v>25</v>
      </c>
      <c r="D76" s="1552">
        <v>0</v>
      </c>
      <c r="E76" s="1552">
        <v>107898000</v>
      </c>
      <c r="F76" s="1552">
        <v>112767000</v>
      </c>
      <c r="G76" s="1552">
        <v>113767000</v>
      </c>
      <c r="H76" s="1543"/>
      <c r="I76" s="1543"/>
      <c r="J76" s="1543"/>
      <c r="K76" s="1543"/>
    </row>
    <row r="77" spans="1:11" ht="14.1" customHeight="1">
      <c r="A77" s="1543"/>
      <c r="B77" s="1543"/>
      <c r="C77" s="1948" t="s">
        <v>66</v>
      </c>
      <c r="D77" s="1949"/>
      <c r="E77" s="1949"/>
      <c r="F77" s="1949"/>
      <c r="G77" s="1949"/>
      <c r="H77" s="1543"/>
      <c r="I77" s="1543"/>
      <c r="J77" s="1543"/>
      <c r="K77" s="1543"/>
    </row>
    <row r="78" spans="1:11" ht="14.1" customHeight="1">
      <c r="A78" s="1543"/>
      <c r="B78" s="1543"/>
      <c r="C78" s="1561" t="s">
        <v>3354</v>
      </c>
      <c r="D78" s="1948" t="s">
        <v>2725</v>
      </c>
      <c r="E78" s="1949"/>
      <c r="F78" s="1949"/>
      <c r="G78" s="1949"/>
      <c r="H78" s="1543"/>
      <c r="I78" s="1543"/>
      <c r="J78" s="1543"/>
      <c r="K78" s="1543"/>
    </row>
    <row r="79" spans="1:11" ht="14.1" customHeight="1">
      <c r="A79" s="1543"/>
      <c r="B79" s="1543"/>
      <c r="C79" s="1560" t="s">
        <v>19</v>
      </c>
      <c r="D79" s="1950" t="s">
        <v>3355</v>
      </c>
      <c r="E79" s="1951"/>
      <c r="F79" s="1951"/>
      <c r="G79" s="1951"/>
      <c r="H79" s="1543"/>
      <c r="I79" s="1543"/>
      <c r="J79" s="1543"/>
      <c r="K79" s="1543"/>
    </row>
    <row r="80" spans="1:11" ht="14.1" customHeight="1">
      <c r="A80" s="1543"/>
      <c r="B80" s="1543"/>
      <c r="C80" s="1542" t="s">
        <v>20</v>
      </c>
      <c r="D80" s="1952" t="s">
        <v>3356</v>
      </c>
      <c r="E80" s="1953"/>
      <c r="F80" s="1953"/>
      <c r="G80" s="1953"/>
      <c r="H80" s="1543"/>
      <c r="I80" s="1543"/>
      <c r="J80" s="1543"/>
      <c r="K80" s="1543"/>
    </row>
    <row r="81" spans="1:11" ht="14.1" customHeight="1">
      <c r="A81" s="1543"/>
      <c r="B81" s="1543"/>
      <c r="C81" s="1542" t="s">
        <v>21</v>
      </c>
      <c r="D81" s="1952" t="s">
        <v>113</v>
      </c>
      <c r="E81" s="1953"/>
      <c r="F81" s="1953"/>
      <c r="G81" s="1953"/>
      <c r="H81" s="1543"/>
      <c r="I81" s="1543"/>
      <c r="J81" s="1543"/>
      <c r="K81" s="1543"/>
    </row>
    <row r="82" spans="1:11" ht="15" customHeight="1">
      <c r="A82" s="1543"/>
      <c r="B82" s="1543"/>
      <c r="C82" s="1558"/>
      <c r="D82" s="1557">
        <v>2023</v>
      </c>
      <c r="E82" s="1557">
        <v>2024</v>
      </c>
      <c r="F82" s="1557">
        <v>2025</v>
      </c>
      <c r="G82" s="1557">
        <v>2026</v>
      </c>
      <c r="H82" s="1543"/>
      <c r="I82" s="1543"/>
      <c r="J82" s="1543"/>
      <c r="K82" s="1543"/>
    </row>
    <row r="83" spans="1:11" ht="15" customHeight="1">
      <c r="A83" s="1543"/>
      <c r="B83" s="1543"/>
      <c r="C83" s="1556"/>
      <c r="D83" s="1555" t="s">
        <v>22</v>
      </c>
      <c r="E83" s="1555" t="s">
        <v>23</v>
      </c>
      <c r="F83" s="1555" t="s">
        <v>23</v>
      </c>
      <c r="G83" s="1555" t="s">
        <v>23</v>
      </c>
      <c r="H83" s="1543"/>
      <c r="I83" s="1543"/>
      <c r="J83" s="1543"/>
      <c r="K83" s="1543"/>
    </row>
    <row r="84" spans="1:11" ht="14.1" customHeight="1">
      <c r="A84" s="1543"/>
      <c r="B84" s="1543"/>
      <c r="C84" s="1546" t="s">
        <v>33</v>
      </c>
      <c r="D84" s="1559" t="s">
        <v>253</v>
      </c>
      <c r="E84" s="1559" t="s">
        <v>163</v>
      </c>
      <c r="F84" s="1559" t="s">
        <v>73</v>
      </c>
      <c r="G84" s="1559" t="s">
        <v>73</v>
      </c>
      <c r="H84" s="1543"/>
      <c r="I84" s="1543"/>
      <c r="J84" s="1543"/>
      <c r="K84" s="1543"/>
    </row>
    <row r="85" spans="1:11" ht="14.1" customHeight="1">
      <c r="A85" s="1543"/>
      <c r="B85" s="1543"/>
      <c r="C85" s="1546" t="s">
        <v>35</v>
      </c>
      <c r="D85" s="1559" t="s">
        <v>526</v>
      </c>
      <c r="E85" s="1559" t="s">
        <v>42</v>
      </c>
      <c r="F85" s="1559" t="s">
        <v>42</v>
      </c>
      <c r="G85" s="1559" t="s">
        <v>280</v>
      </c>
      <c r="H85" s="1543"/>
      <c r="I85" s="1543"/>
      <c r="J85" s="1543"/>
      <c r="K85" s="1543"/>
    </row>
    <row r="86" spans="1:11" ht="14.1" customHeight="1">
      <c r="A86" s="1543"/>
      <c r="B86" s="1543"/>
      <c r="C86" s="1546" t="s">
        <v>40</v>
      </c>
      <c r="D86" s="1559" t="s">
        <v>3357</v>
      </c>
      <c r="E86" s="1559" t="s">
        <v>42</v>
      </c>
      <c r="F86" s="1559" t="s">
        <v>42</v>
      </c>
      <c r="G86" s="1559" t="s">
        <v>528</v>
      </c>
      <c r="H86" s="1543"/>
      <c r="I86" s="1543"/>
      <c r="J86" s="1543"/>
      <c r="K86" s="1543"/>
    </row>
    <row r="87" spans="1:11" ht="14.1" customHeight="1">
      <c r="A87" s="1543"/>
      <c r="B87" s="1543"/>
      <c r="C87" s="1546" t="s">
        <v>41</v>
      </c>
      <c r="D87" s="1559" t="s">
        <v>18</v>
      </c>
      <c r="E87" s="1559" t="s">
        <v>2254</v>
      </c>
      <c r="F87" s="1559" t="s">
        <v>262</v>
      </c>
      <c r="G87" s="1559" t="s">
        <v>42</v>
      </c>
      <c r="H87" s="1543"/>
      <c r="I87" s="1543"/>
      <c r="J87" s="1543"/>
      <c r="K87" s="1543"/>
    </row>
    <row r="88" spans="1:11" ht="14.1" customHeight="1">
      <c r="A88" s="1543"/>
      <c r="B88" s="1543"/>
      <c r="C88" s="1546" t="s">
        <v>43</v>
      </c>
      <c r="D88" s="1559" t="s">
        <v>18</v>
      </c>
      <c r="E88" s="1559" t="s">
        <v>122</v>
      </c>
      <c r="F88" s="1559" t="s">
        <v>18</v>
      </c>
      <c r="G88" s="1559" t="s">
        <v>18</v>
      </c>
      <c r="H88" s="1543"/>
      <c r="I88" s="1543"/>
      <c r="J88" s="1543"/>
      <c r="K88" s="1543"/>
    </row>
    <row r="89" spans="1:11" ht="14.1" customHeight="1">
      <c r="A89" s="1543"/>
      <c r="B89" s="1543"/>
      <c r="C89" s="1546" t="s">
        <v>47</v>
      </c>
      <c r="D89" s="1559" t="s">
        <v>18</v>
      </c>
      <c r="E89" s="1559" t="s">
        <v>122</v>
      </c>
      <c r="F89" s="1559" t="s">
        <v>18</v>
      </c>
      <c r="G89" s="1559" t="s">
        <v>18</v>
      </c>
      <c r="H89" s="1543"/>
      <c r="I89" s="1543"/>
      <c r="J89" s="1543"/>
      <c r="K89" s="1543"/>
    </row>
    <row r="90" spans="1:11" ht="14.1" customHeight="1">
      <c r="A90" s="1543"/>
      <c r="B90" s="1543"/>
      <c r="C90" s="1954" t="s">
        <v>24</v>
      </c>
      <c r="D90" s="1955"/>
      <c r="E90" s="1955"/>
      <c r="F90" s="1955"/>
      <c r="G90" s="1955"/>
      <c r="H90" s="1543"/>
      <c r="I90" s="1543"/>
      <c r="J90" s="1543"/>
      <c r="K90" s="1543"/>
    </row>
    <row r="91" spans="1:11" ht="14.1" customHeight="1">
      <c r="A91" s="1543"/>
      <c r="B91" s="1543"/>
      <c r="C91" s="1558"/>
      <c r="D91" s="1557">
        <v>2023</v>
      </c>
      <c r="E91" s="1557">
        <v>2024</v>
      </c>
      <c r="F91" s="1557">
        <v>2025</v>
      </c>
      <c r="G91" s="1557">
        <v>2026</v>
      </c>
      <c r="H91" s="1543"/>
      <c r="I91" s="1543"/>
      <c r="J91" s="1543"/>
      <c r="K91" s="1543"/>
    </row>
    <row r="92" spans="1:11" ht="14.1" customHeight="1">
      <c r="A92" s="1543"/>
      <c r="B92" s="1543"/>
      <c r="C92" s="1556"/>
      <c r="D92" s="1555" t="s">
        <v>22</v>
      </c>
      <c r="E92" s="1555" t="s">
        <v>23</v>
      </c>
      <c r="F92" s="1555" t="s">
        <v>23</v>
      </c>
      <c r="G92" s="1555" t="s">
        <v>23</v>
      </c>
      <c r="H92" s="1543"/>
      <c r="I92" s="1543"/>
      <c r="J92" s="1543"/>
      <c r="K92" s="1543"/>
    </row>
    <row r="93" spans="1:11" ht="14.1" customHeight="1">
      <c r="A93" s="1543"/>
      <c r="B93" s="1543"/>
      <c r="C93" s="1554" t="s">
        <v>48</v>
      </c>
      <c r="D93" s="1552">
        <v>0</v>
      </c>
      <c r="E93" s="1552">
        <v>0</v>
      </c>
      <c r="F93" s="1552">
        <v>0</v>
      </c>
      <c r="G93" s="1552">
        <v>0</v>
      </c>
      <c r="H93" s="1543"/>
      <c r="I93" s="1543"/>
      <c r="J93" s="1543"/>
      <c r="K93" s="1543"/>
    </row>
    <row r="94" spans="1:11" ht="14.1" customHeight="1">
      <c r="A94" s="1543"/>
      <c r="B94" s="1543"/>
      <c r="C94" s="1554" t="s">
        <v>49</v>
      </c>
      <c r="D94" s="1552">
        <v>0</v>
      </c>
      <c r="E94" s="1552">
        <v>0</v>
      </c>
      <c r="F94" s="1552">
        <v>0</v>
      </c>
      <c r="G94" s="1552">
        <v>0</v>
      </c>
      <c r="H94" s="1543"/>
      <c r="I94" s="1543"/>
      <c r="J94" s="1543"/>
      <c r="K94" s="1543"/>
    </row>
    <row r="95" spans="1:11" ht="14.1" customHeight="1">
      <c r="A95" s="1543"/>
      <c r="B95" s="1543"/>
      <c r="C95" s="1554" t="s">
        <v>50</v>
      </c>
      <c r="D95" s="1552">
        <v>0</v>
      </c>
      <c r="E95" s="1552">
        <v>0</v>
      </c>
      <c r="F95" s="1552">
        <v>0</v>
      </c>
      <c r="G95" s="1552">
        <v>0</v>
      </c>
      <c r="H95" s="1543"/>
      <c r="I95" s="1543"/>
      <c r="J95" s="1543"/>
      <c r="K95" s="1543"/>
    </row>
    <row r="96" spans="1:11" ht="14.1" customHeight="1">
      <c r="A96" s="1543"/>
      <c r="B96" s="1543"/>
      <c r="C96" s="1554" t="s">
        <v>51</v>
      </c>
      <c r="D96" s="1552">
        <v>0</v>
      </c>
      <c r="E96" s="1552">
        <v>0</v>
      </c>
      <c r="F96" s="1552">
        <v>0</v>
      </c>
      <c r="G96" s="1552">
        <v>0</v>
      </c>
      <c r="H96" s="1543"/>
      <c r="I96" s="1543"/>
      <c r="J96" s="1543"/>
      <c r="K96" s="1543"/>
    </row>
    <row r="97" spans="1:11" ht="14.1" customHeight="1">
      <c r="A97" s="1543"/>
      <c r="B97" s="1543"/>
      <c r="C97" s="1554" t="s">
        <v>49</v>
      </c>
      <c r="D97" s="1552">
        <v>0</v>
      </c>
      <c r="E97" s="1552">
        <v>0</v>
      </c>
      <c r="F97" s="1552">
        <v>0</v>
      </c>
      <c r="G97" s="1552">
        <v>0</v>
      </c>
      <c r="H97" s="1543"/>
      <c r="I97" s="1543"/>
      <c r="J97" s="1543"/>
      <c r="K97" s="1543"/>
    </row>
    <row r="98" spans="1:11" ht="14.1" customHeight="1">
      <c r="A98" s="1543"/>
      <c r="B98" s="1543"/>
      <c r="C98" s="1554" t="s">
        <v>50</v>
      </c>
      <c r="D98" s="1552">
        <v>0</v>
      </c>
      <c r="E98" s="1552">
        <v>0</v>
      </c>
      <c r="F98" s="1552">
        <v>0</v>
      </c>
      <c r="G98" s="1552">
        <v>0</v>
      </c>
      <c r="H98" s="1543"/>
      <c r="I98" s="1543"/>
      <c r="J98" s="1543"/>
      <c r="K98" s="1543"/>
    </row>
    <row r="99" spans="1:11" ht="14.1" customHeight="1">
      <c r="A99" s="1543"/>
      <c r="B99" s="1543"/>
      <c r="C99" s="1554" t="s">
        <v>52</v>
      </c>
      <c r="D99" s="1552">
        <v>0</v>
      </c>
      <c r="E99" s="1552">
        <v>0</v>
      </c>
      <c r="F99" s="1552">
        <v>0</v>
      </c>
      <c r="G99" s="1552">
        <v>0</v>
      </c>
      <c r="H99" s="1543"/>
      <c r="I99" s="1543"/>
      <c r="J99" s="1543"/>
      <c r="K99" s="1543"/>
    </row>
    <row r="100" spans="1:11" ht="14.1" customHeight="1">
      <c r="A100" s="1543"/>
      <c r="B100" s="1543"/>
      <c r="C100" s="1554" t="s">
        <v>49</v>
      </c>
      <c r="D100" s="1552">
        <v>0</v>
      </c>
      <c r="E100" s="1552">
        <v>0</v>
      </c>
      <c r="F100" s="1552">
        <v>0</v>
      </c>
      <c r="G100" s="1552">
        <v>0</v>
      </c>
      <c r="H100" s="1543"/>
      <c r="I100" s="1543"/>
      <c r="J100" s="1543"/>
      <c r="K100" s="1543"/>
    </row>
    <row r="101" spans="1:11" ht="14.1" customHeight="1">
      <c r="A101" s="1543"/>
      <c r="B101" s="1543"/>
      <c r="C101" s="1554" t="s">
        <v>50</v>
      </c>
      <c r="D101" s="1552">
        <v>0</v>
      </c>
      <c r="E101" s="1552">
        <v>0</v>
      </c>
      <c r="F101" s="1552">
        <v>0</v>
      </c>
      <c r="G101" s="1552">
        <v>0</v>
      </c>
      <c r="H101" s="1543"/>
      <c r="I101" s="1543"/>
      <c r="J101" s="1543"/>
      <c r="K101" s="1543"/>
    </row>
    <row r="102" spans="1:11" ht="14.1" customHeight="1">
      <c r="A102" s="1543"/>
      <c r="B102" s="1543"/>
      <c r="C102" s="1554" t="s">
        <v>53</v>
      </c>
      <c r="D102" s="1552">
        <v>0</v>
      </c>
      <c r="E102" s="1552">
        <v>0</v>
      </c>
      <c r="F102" s="1552">
        <v>0</v>
      </c>
      <c r="G102" s="1552">
        <v>0</v>
      </c>
      <c r="H102" s="1543"/>
      <c r="I102" s="1543"/>
      <c r="J102" s="1543"/>
      <c r="K102" s="1543"/>
    </row>
    <row r="103" spans="1:11" ht="14.1" customHeight="1">
      <c r="A103" s="1543"/>
      <c r="B103" s="1543"/>
      <c r="C103" s="1554" t="s">
        <v>49</v>
      </c>
      <c r="D103" s="1552">
        <v>0</v>
      </c>
      <c r="E103" s="1552">
        <v>0</v>
      </c>
      <c r="F103" s="1552">
        <v>0</v>
      </c>
      <c r="G103" s="1552">
        <v>0</v>
      </c>
      <c r="H103" s="1543"/>
      <c r="I103" s="1543"/>
      <c r="J103" s="1543"/>
      <c r="K103" s="1543"/>
    </row>
    <row r="104" spans="1:11" ht="14.1" customHeight="1">
      <c r="A104" s="1543"/>
      <c r="B104" s="1543"/>
      <c r="C104" s="1554" t="s">
        <v>50</v>
      </c>
      <c r="D104" s="1552">
        <v>0</v>
      </c>
      <c r="E104" s="1552">
        <v>0</v>
      </c>
      <c r="F104" s="1552">
        <v>0</v>
      </c>
      <c r="G104" s="1552">
        <v>0</v>
      </c>
      <c r="H104" s="1543"/>
      <c r="I104" s="1543"/>
      <c r="J104" s="1543"/>
      <c r="K104" s="1543"/>
    </row>
    <row r="105" spans="1:11" ht="14.1" customHeight="1">
      <c r="A105" s="1543"/>
      <c r="B105" s="1543"/>
      <c r="C105" s="1554" t="s">
        <v>54</v>
      </c>
      <c r="D105" s="1552">
        <v>0</v>
      </c>
      <c r="E105" s="1552">
        <v>0</v>
      </c>
      <c r="F105" s="1552">
        <v>0</v>
      </c>
      <c r="G105" s="1552">
        <v>0</v>
      </c>
      <c r="H105" s="1543"/>
      <c r="I105" s="1543"/>
      <c r="J105" s="1543"/>
      <c r="K105" s="1543"/>
    </row>
    <row r="106" spans="1:11" ht="14.1" customHeight="1">
      <c r="A106" s="1543"/>
      <c r="B106" s="1543"/>
      <c r="C106" s="1554" t="s">
        <v>49</v>
      </c>
      <c r="D106" s="1552">
        <v>0</v>
      </c>
      <c r="E106" s="1552">
        <v>0</v>
      </c>
      <c r="F106" s="1552">
        <v>0</v>
      </c>
      <c r="G106" s="1552">
        <v>0</v>
      </c>
      <c r="H106" s="1543"/>
      <c r="I106" s="1543"/>
      <c r="J106" s="1543"/>
      <c r="K106" s="1543"/>
    </row>
    <row r="107" spans="1:11" ht="14.1" customHeight="1">
      <c r="A107" s="1543"/>
      <c r="B107" s="1543"/>
      <c r="C107" s="1554" t="s">
        <v>50</v>
      </c>
      <c r="D107" s="1552">
        <v>0</v>
      </c>
      <c r="E107" s="1552">
        <v>0</v>
      </c>
      <c r="F107" s="1552">
        <v>0</v>
      </c>
      <c r="G107" s="1552">
        <v>0</v>
      </c>
      <c r="H107" s="1543"/>
      <c r="I107" s="1543"/>
      <c r="J107" s="1543"/>
      <c r="K107" s="1543"/>
    </row>
    <row r="108" spans="1:11" ht="14.1" customHeight="1">
      <c r="A108" s="1543"/>
      <c r="B108" s="1543"/>
      <c r="C108" s="1554" t="s">
        <v>55</v>
      </c>
      <c r="D108" s="1552">
        <v>0</v>
      </c>
      <c r="E108" s="1552">
        <v>0</v>
      </c>
      <c r="F108" s="1552">
        <v>0</v>
      </c>
      <c r="G108" s="1552">
        <v>0</v>
      </c>
      <c r="H108" s="1543"/>
      <c r="I108" s="1543"/>
      <c r="J108" s="1543"/>
      <c r="K108" s="1543"/>
    </row>
    <row r="109" spans="1:11" ht="14.1" customHeight="1">
      <c r="A109" s="1543"/>
      <c r="B109" s="1543"/>
      <c r="C109" s="1554" t="s">
        <v>49</v>
      </c>
      <c r="D109" s="1552">
        <v>0</v>
      </c>
      <c r="E109" s="1552">
        <v>0</v>
      </c>
      <c r="F109" s="1552">
        <v>0</v>
      </c>
      <c r="G109" s="1552">
        <v>0</v>
      </c>
      <c r="H109" s="1543"/>
      <c r="I109" s="1543"/>
      <c r="J109" s="1543"/>
      <c r="K109" s="1543"/>
    </row>
    <row r="110" spans="1:11" ht="14.1" customHeight="1">
      <c r="A110" s="1543"/>
      <c r="B110" s="1543"/>
      <c r="C110" s="1554" t="s">
        <v>50</v>
      </c>
      <c r="D110" s="1552">
        <v>0</v>
      </c>
      <c r="E110" s="1552">
        <v>0</v>
      </c>
      <c r="F110" s="1552">
        <v>0</v>
      </c>
      <c r="G110" s="1552">
        <v>0</v>
      </c>
      <c r="H110" s="1543"/>
      <c r="I110" s="1543"/>
      <c r="J110" s="1543"/>
      <c r="K110" s="1543"/>
    </row>
    <row r="111" spans="1:11" ht="14.1" customHeight="1">
      <c r="A111" s="1543"/>
      <c r="B111" s="1543"/>
      <c r="C111" s="1554" t="s">
        <v>56</v>
      </c>
      <c r="D111" s="1552">
        <v>0</v>
      </c>
      <c r="E111" s="1552">
        <v>0</v>
      </c>
      <c r="F111" s="1552">
        <v>0</v>
      </c>
      <c r="G111" s="1552">
        <v>0</v>
      </c>
      <c r="H111" s="1543"/>
      <c r="I111" s="1543"/>
      <c r="J111" s="1543"/>
      <c r="K111" s="1543"/>
    </row>
    <row r="112" spans="1:11" ht="14.1" customHeight="1">
      <c r="A112" s="1543"/>
      <c r="B112" s="1543"/>
      <c r="C112" s="1554" t="s">
        <v>49</v>
      </c>
      <c r="D112" s="1552">
        <v>0</v>
      </c>
      <c r="E112" s="1552">
        <v>0</v>
      </c>
      <c r="F112" s="1552">
        <v>0</v>
      </c>
      <c r="G112" s="1552">
        <v>0</v>
      </c>
      <c r="H112" s="1543"/>
      <c r="I112" s="1543"/>
      <c r="J112" s="1543"/>
      <c r="K112" s="1543"/>
    </row>
    <row r="113" spans="1:11" ht="14.1" customHeight="1">
      <c r="A113" s="1543"/>
      <c r="B113" s="1543"/>
      <c r="C113" s="1554" t="s">
        <v>50</v>
      </c>
      <c r="D113" s="1552">
        <v>0</v>
      </c>
      <c r="E113" s="1552">
        <v>0</v>
      </c>
      <c r="F113" s="1552">
        <v>0</v>
      </c>
      <c r="G113" s="1552">
        <v>0</v>
      </c>
      <c r="H113" s="1543"/>
      <c r="I113" s="1543"/>
      <c r="J113" s="1543"/>
      <c r="K113" s="1543"/>
    </row>
    <row r="114" spans="1:11" ht="14.1" customHeight="1">
      <c r="A114" s="1543"/>
      <c r="B114" s="1543"/>
      <c r="C114" s="1554" t="s">
        <v>57</v>
      </c>
      <c r="D114" s="1552">
        <v>0</v>
      </c>
      <c r="E114" s="1552">
        <v>0</v>
      </c>
      <c r="F114" s="1552">
        <v>0</v>
      </c>
      <c r="G114" s="1552">
        <v>0</v>
      </c>
      <c r="H114" s="1543"/>
      <c r="I114" s="1543"/>
      <c r="J114" s="1543"/>
      <c r="K114" s="1543"/>
    </row>
    <row r="115" spans="1:11" ht="14.1" customHeight="1">
      <c r="A115" s="1543"/>
      <c r="B115" s="1543"/>
      <c r="C115" s="1554" t="s">
        <v>49</v>
      </c>
      <c r="D115" s="1552">
        <v>0</v>
      </c>
      <c r="E115" s="1552">
        <v>0</v>
      </c>
      <c r="F115" s="1552">
        <v>0</v>
      </c>
      <c r="G115" s="1552">
        <v>0</v>
      </c>
      <c r="H115" s="1543"/>
      <c r="I115" s="1543"/>
      <c r="J115" s="1543"/>
      <c r="K115" s="1543"/>
    </row>
    <row r="116" spans="1:11" ht="14.1" customHeight="1">
      <c r="A116" s="1543"/>
      <c r="B116" s="1543"/>
      <c r="C116" s="1554" t="s">
        <v>58</v>
      </c>
      <c r="D116" s="1552">
        <v>0</v>
      </c>
      <c r="E116" s="1552">
        <v>0</v>
      </c>
      <c r="F116" s="1552">
        <v>0</v>
      </c>
      <c r="G116" s="1552">
        <v>0</v>
      </c>
      <c r="H116" s="1543"/>
      <c r="I116" s="1543"/>
      <c r="J116" s="1543"/>
      <c r="K116" s="1543"/>
    </row>
    <row r="117" spans="1:11" ht="14.1" customHeight="1">
      <c r="A117" s="1543"/>
      <c r="B117" s="1543"/>
      <c r="C117" s="1554" t="s">
        <v>59</v>
      </c>
      <c r="D117" s="1552">
        <v>0</v>
      </c>
      <c r="E117" s="1552">
        <v>0</v>
      </c>
      <c r="F117" s="1552">
        <v>0</v>
      </c>
      <c r="G117" s="1552">
        <v>0</v>
      </c>
      <c r="H117" s="1543"/>
      <c r="I117" s="1543"/>
      <c r="J117" s="1543"/>
      <c r="K117" s="1543"/>
    </row>
    <row r="118" spans="1:11" ht="14.1" customHeight="1">
      <c r="A118" s="1543"/>
      <c r="B118" s="1543"/>
      <c r="C118" s="1554" t="s">
        <v>60</v>
      </c>
      <c r="D118" s="1552">
        <v>0</v>
      </c>
      <c r="E118" s="1552">
        <v>0</v>
      </c>
      <c r="F118" s="1552">
        <v>0</v>
      </c>
      <c r="G118" s="1552">
        <v>0</v>
      </c>
      <c r="H118" s="1543"/>
      <c r="I118" s="1543"/>
      <c r="J118" s="1543"/>
      <c r="K118" s="1543"/>
    </row>
    <row r="119" spans="1:11" ht="14.1" customHeight="1">
      <c r="A119" s="1543"/>
      <c r="B119" s="1543"/>
      <c r="C119" s="1554" t="s">
        <v>61</v>
      </c>
      <c r="D119" s="1552">
        <v>0</v>
      </c>
      <c r="E119" s="1552">
        <v>0</v>
      </c>
      <c r="F119" s="1552">
        <v>0</v>
      </c>
      <c r="G119" s="1552">
        <v>0</v>
      </c>
      <c r="H119" s="1543"/>
      <c r="I119" s="1543"/>
      <c r="J119" s="1543"/>
      <c r="K119" s="1543"/>
    </row>
    <row r="120" spans="1:11" ht="14.1" customHeight="1">
      <c r="A120" s="1543"/>
      <c r="B120" s="1543"/>
      <c r="C120" s="1554" t="s">
        <v>62</v>
      </c>
      <c r="D120" s="1552">
        <v>0</v>
      </c>
      <c r="E120" s="1552">
        <v>0</v>
      </c>
      <c r="F120" s="1552">
        <v>0</v>
      </c>
      <c r="G120" s="1552">
        <v>1000000</v>
      </c>
      <c r="H120" s="1543"/>
      <c r="I120" s="1543"/>
      <c r="J120" s="1543"/>
      <c r="K120" s="1543"/>
    </row>
    <row r="121" spans="1:11" ht="14.1" customHeight="1">
      <c r="A121" s="1543"/>
      <c r="B121" s="1543"/>
      <c r="C121" s="1554" t="s">
        <v>49</v>
      </c>
      <c r="D121" s="1552">
        <v>0</v>
      </c>
      <c r="E121" s="1552">
        <v>0</v>
      </c>
      <c r="F121" s="1552">
        <v>0</v>
      </c>
      <c r="G121" s="1552">
        <v>1000000</v>
      </c>
      <c r="H121" s="1543"/>
      <c r="I121" s="1543"/>
      <c r="J121" s="1543"/>
      <c r="K121" s="1543"/>
    </row>
    <row r="122" spans="1:11" ht="14.1" customHeight="1">
      <c r="A122" s="1543"/>
      <c r="B122" s="1543"/>
      <c r="C122" s="1554" t="s">
        <v>58</v>
      </c>
      <c r="D122" s="1552">
        <v>0</v>
      </c>
      <c r="E122" s="1552">
        <v>0</v>
      </c>
      <c r="F122" s="1552">
        <v>0</v>
      </c>
      <c r="G122" s="1552">
        <v>0</v>
      </c>
      <c r="H122" s="1543"/>
      <c r="I122" s="1543"/>
      <c r="J122" s="1543"/>
      <c r="K122" s="1543"/>
    </row>
    <row r="123" spans="1:11" ht="14.1" customHeight="1">
      <c r="A123" s="1543"/>
      <c r="B123" s="1543"/>
      <c r="C123" s="1554" t="s">
        <v>59</v>
      </c>
      <c r="D123" s="1552">
        <v>0</v>
      </c>
      <c r="E123" s="1552">
        <v>0</v>
      </c>
      <c r="F123" s="1552">
        <v>0</v>
      </c>
      <c r="G123" s="1552">
        <v>0</v>
      </c>
      <c r="H123" s="1543"/>
      <c r="I123" s="1543"/>
      <c r="J123" s="1543"/>
      <c r="K123" s="1543"/>
    </row>
    <row r="124" spans="1:11" ht="14.1" customHeight="1">
      <c r="A124" s="1543"/>
      <c r="B124" s="1543"/>
      <c r="C124" s="1554" t="s">
        <v>60</v>
      </c>
      <c r="D124" s="1552">
        <v>0</v>
      </c>
      <c r="E124" s="1552">
        <v>0</v>
      </c>
      <c r="F124" s="1552">
        <v>0</v>
      </c>
      <c r="G124" s="1552">
        <v>0</v>
      </c>
      <c r="H124" s="1543"/>
      <c r="I124" s="1543"/>
      <c r="J124" s="1543"/>
      <c r="K124" s="1543"/>
    </row>
    <row r="125" spans="1:11" ht="14.1" customHeight="1">
      <c r="A125" s="1543"/>
      <c r="B125" s="1543"/>
      <c r="C125" s="1554" t="s">
        <v>61</v>
      </c>
      <c r="D125" s="1552">
        <v>0</v>
      </c>
      <c r="E125" s="1552">
        <v>0</v>
      </c>
      <c r="F125" s="1552">
        <v>0</v>
      </c>
      <c r="G125" s="1552">
        <v>0</v>
      </c>
      <c r="H125" s="1543"/>
      <c r="I125" s="1543"/>
      <c r="J125" s="1543"/>
      <c r="K125" s="1543"/>
    </row>
    <row r="126" spans="1:11" ht="14.1" customHeight="1">
      <c r="A126" s="1543"/>
      <c r="B126" s="1543"/>
      <c r="C126" s="1554" t="s">
        <v>63</v>
      </c>
      <c r="D126" s="1552">
        <v>0</v>
      </c>
      <c r="E126" s="1552">
        <v>0</v>
      </c>
      <c r="F126" s="1552">
        <v>0</v>
      </c>
      <c r="G126" s="1552">
        <v>0</v>
      </c>
      <c r="H126" s="1543"/>
      <c r="I126" s="1543"/>
      <c r="J126" s="1543"/>
      <c r="K126" s="1543"/>
    </row>
    <row r="127" spans="1:11" ht="14.1" customHeight="1">
      <c r="A127" s="1543"/>
      <c r="B127" s="1543"/>
      <c r="C127" s="1554" t="s">
        <v>49</v>
      </c>
      <c r="D127" s="1552">
        <v>0</v>
      </c>
      <c r="E127" s="1552">
        <v>0</v>
      </c>
      <c r="F127" s="1552">
        <v>0</v>
      </c>
      <c r="G127" s="1552">
        <v>0</v>
      </c>
      <c r="H127" s="1543"/>
      <c r="I127" s="1543"/>
      <c r="J127" s="1543"/>
      <c r="K127" s="1543"/>
    </row>
    <row r="128" spans="1:11" ht="14.1" customHeight="1">
      <c r="A128" s="1543"/>
      <c r="B128" s="1543"/>
      <c r="C128" s="1554" t="s">
        <v>58</v>
      </c>
      <c r="D128" s="1552">
        <v>0</v>
      </c>
      <c r="E128" s="1552">
        <v>0</v>
      </c>
      <c r="F128" s="1552">
        <v>0</v>
      </c>
      <c r="G128" s="1552">
        <v>0</v>
      </c>
      <c r="H128" s="1543"/>
      <c r="I128" s="1543"/>
      <c r="J128" s="1543"/>
      <c r="K128" s="1543"/>
    </row>
    <row r="129" spans="1:11" ht="14.1" customHeight="1">
      <c r="A129" s="1543"/>
      <c r="B129" s="1543"/>
      <c r="C129" s="1554" t="s">
        <v>59</v>
      </c>
      <c r="D129" s="1552">
        <v>0</v>
      </c>
      <c r="E129" s="1552">
        <v>0</v>
      </c>
      <c r="F129" s="1552">
        <v>0</v>
      </c>
      <c r="G129" s="1552">
        <v>0</v>
      </c>
      <c r="H129" s="1543"/>
      <c r="I129" s="1543"/>
      <c r="J129" s="1543"/>
      <c r="K129" s="1543"/>
    </row>
    <row r="130" spans="1:11" ht="14.1" customHeight="1">
      <c r="A130" s="1543"/>
      <c r="B130" s="1543"/>
      <c r="C130" s="1554" t="s">
        <v>60</v>
      </c>
      <c r="D130" s="1552">
        <v>0</v>
      </c>
      <c r="E130" s="1552">
        <v>0</v>
      </c>
      <c r="F130" s="1552">
        <v>0</v>
      </c>
      <c r="G130" s="1552">
        <v>0</v>
      </c>
      <c r="H130" s="1543"/>
      <c r="I130" s="1543"/>
      <c r="J130" s="1543"/>
      <c r="K130" s="1543"/>
    </row>
    <row r="131" spans="1:11" ht="14.1" customHeight="1">
      <c r="A131" s="1543"/>
      <c r="B131" s="1543"/>
      <c r="C131" s="1554" t="s">
        <v>61</v>
      </c>
      <c r="D131" s="1552">
        <v>0</v>
      </c>
      <c r="E131" s="1552">
        <v>0</v>
      </c>
      <c r="F131" s="1552">
        <v>0</v>
      </c>
      <c r="G131" s="1552">
        <v>0</v>
      </c>
      <c r="H131" s="1543"/>
      <c r="I131" s="1543"/>
      <c r="J131" s="1543"/>
      <c r="K131" s="1543"/>
    </row>
    <row r="132" spans="1:11" ht="14.1" customHeight="1">
      <c r="A132" s="1543"/>
      <c r="B132" s="1543"/>
      <c r="C132" s="1554" t="s">
        <v>64</v>
      </c>
      <c r="D132" s="1552">
        <v>0</v>
      </c>
      <c r="E132" s="1552">
        <v>0</v>
      </c>
      <c r="F132" s="1552">
        <v>0</v>
      </c>
      <c r="G132" s="1552">
        <v>0</v>
      </c>
      <c r="H132" s="1543"/>
      <c r="I132" s="1543"/>
      <c r="J132" s="1543"/>
      <c r="K132" s="1543"/>
    </row>
    <row r="133" spans="1:11" ht="14.1" customHeight="1">
      <c r="A133" s="1543"/>
      <c r="B133" s="1543"/>
      <c r="C133" s="1554" t="s">
        <v>65</v>
      </c>
      <c r="D133" s="1552">
        <v>0</v>
      </c>
      <c r="E133" s="1552">
        <v>0</v>
      </c>
      <c r="F133" s="1552">
        <v>0</v>
      </c>
      <c r="G133" s="1552">
        <v>0</v>
      </c>
      <c r="H133" s="1543"/>
      <c r="I133" s="1543"/>
      <c r="J133" s="1543"/>
      <c r="K133" s="1543"/>
    </row>
    <row r="134" spans="1:11" ht="14.1" customHeight="1">
      <c r="A134" s="1543"/>
      <c r="B134" s="1543"/>
      <c r="C134" s="1553" t="s">
        <v>25</v>
      </c>
      <c r="D134" s="1552">
        <v>0</v>
      </c>
      <c r="E134" s="1552">
        <v>0</v>
      </c>
      <c r="F134" s="1552">
        <v>0</v>
      </c>
      <c r="G134" s="1552">
        <v>1000000</v>
      </c>
      <c r="H134" s="1543"/>
      <c r="I134" s="1543"/>
      <c r="J134" s="1543"/>
      <c r="K134" s="1543"/>
    </row>
    <row r="135" spans="1:11" ht="53.1" customHeight="1">
      <c r="A135" s="1543"/>
      <c r="B135" s="1543"/>
      <c r="C135" s="1549" t="s">
        <v>16</v>
      </c>
      <c r="D135" s="1946" t="s">
        <v>3358</v>
      </c>
      <c r="E135" s="1947"/>
      <c r="F135" s="1947"/>
      <c r="G135" s="1947"/>
      <c r="H135" s="1543"/>
      <c r="I135" s="1543"/>
      <c r="J135" s="1543"/>
      <c r="K135" s="1543"/>
    </row>
    <row r="136" spans="1:11" ht="27.95" customHeight="1">
      <c r="A136" s="1543"/>
      <c r="B136" s="1543"/>
      <c r="C136" s="1546" t="s">
        <v>223</v>
      </c>
      <c r="D136" s="1564">
        <v>2023</v>
      </c>
      <c r="E136" s="1564">
        <v>2024</v>
      </c>
      <c r="F136" s="1564">
        <v>2025</v>
      </c>
      <c r="G136" s="1564">
        <v>2026</v>
      </c>
      <c r="H136" s="1543"/>
      <c r="I136" s="1543"/>
      <c r="J136" s="1543"/>
      <c r="K136" s="1543"/>
    </row>
    <row r="137" spans="1:11" ht="14.1" customHeight="1">
      <c r="A137" s="1543"/>
      <c r="B137" s="1543"/>
      <c r="C137" s="1563"/>
      <c r="D137" s="1562" t="s">
        <v>22</v>
      </c>
      <c r="E137" s="1562" t="s">
        <v>23</v>
      </c>
      <c r="F137" s="1562" t="s">
        <v>23</v>
      </c>
      <c r="G137" s="1562" t="s">
        <v>23</v>
      </c>
      <c r="H137" s="1543"/>
      <c r="I137" s="1543"/>
      <c r="J137" s="1543"/>
      <c r="K137" s="1543"/>
    </row>
    <row r="138" spans="1:11" ht="41.1" customHeight="1">
      <c r="A138" s="1543"/>
      <c r="B138" s="1543"/>
      <c r="C138" s="1546" t="s">
        <v>3359</v>
      </c>
      <c r="D138" s="1559" t="s">
        <v>3331</v>
      </c>
      <c r="E138" s="1559" t="s">
        <v>3360</v>
      </c>
      <c r="F138" s="1559" t="s">
        <v>3361</v>
      </c>
      <c r="G138" s="1559" t="s">
        <v>3361</v>
      </c>
      <c r="H138" s="1543"/>
      <c r="I138" s="1543"/>
      <c r="J138" s="1543"/>
      <c r="K138" s="1543"/>
    </row>
    <row r="139" spans="1:11" ht="14.1" customHeight="1">
      <c r="A139" s="1543"/>
      <c r="B139" s="1543"/>
      <c r="C139" s="1948" t="s">
        <v>27</v>
      </c>
      <c r="D139" s="1949"/>
      <c r="E139" s="1949"/>
      <c r="F139" s="1949"/>
      <c r="G139" s="1949"/>
      <c r="H139" s="1543"/>
      <c r="I139" s="1543"/>
      <c r="J139" s="1543"/>
      <c r="K139" s="1543"/>
    </row>
    <row r="140" spans="1:11" ht="14.1" customHeight="1">
      <c r="A140" s="1543"/>
      <c r="B140" s="1543"/>
      <c r="C140" s="1561" t="s">
        <v>3335</v>
      </c>
      <c r="D140" s="1948" t="s">
        <v>3336</v>
      </c>
      <c r="E140" s="1949"/>
      <c r="F140" s="1949"/>
      <c r="G140" s="1949"/>
      <c r="H140" s="1543"/>
      <c r="I140" s="1543"/>
      <c r="J140" s="1543"/>
      <c r="K140" s="1543"/>
    </row>
    <row r="141" spans="1:11" ht="14.1" customHeight="1">
      <c r="A141" s="1543"/>
      <c r="B141" s="1543"/>
      <c r="C141" s="1560" t="s">
        <v>19</v>
      </c>
      <c r="D141" s="1950" t="s">
        <v>3337</v>
      </c>
      <c r="E141" s="1951"/>
      <c r="F141" s="1951"/>
      <c r="G141" s="1951"/>
      <c r="H141" s="1543"/>
      <c r="I141" s="1543"/>
      <c r="J141" s="1543"/>
      <c r="K141" s="1543"/>
    </row>
    <row r="142" spans="1:11" ht="14.1" customHeight="1">
      <c r="A142" s="1543"/>
      <c r="B142" s="1543"/>
      <c r="C142" s="1542" t="s">
        <v>20</v>
      </c>
      <c r="D142" s="1952" t="s">
        <v>3338</v>
      </c>
      <c r="E142" s="1953"/>
      <c r="F142" s="1953"/>
      <c r="G142" s="1953"/>
      <c r="H142" s="1543"/>
      <c r="I142" s="1543"/>
      <c r="J142" s="1543"/>
      <c r="K142" s="1543"/>
    </row>
    <row r="143" spans="1:11" ht="14.1" customHeight="1">
      <c r="A143" s="1543"/>
      <c r="B143" s="1543"/>
      <c r="C143" s="1542" t="s">
        <v>21</v>
      </c>
      <c r="D143" s="1952" t="s">
        <v>287</v>
      </c>
      <c r="E143" s="1953"/>
      <c r="F143" s="1953"/>
      <c r="G143" s="1953"/>
      <c r="H143" s="1543"/>
      <c r="I143" s="1543"/>
      <c r="J143" s="1543"/>
      <c r="K143" s="1543"/>
    </row>
    <row r="144" spans="1:11" ht="15" customHeight="1">
      <c r="A144" s="1543"/>
      <c r="B144" s="1543"/>
      <c r="C144" s="1558"/>
      <c r="D144" s="1557">
        <v>2023</v>
      </c>
      <c r="E144" s="1557">
        <v>2024</v>
      </c>
      <c r="F144" s="1557">
        <v>2025</v>
      </c>
      <c r="G144" s="1557">
        <v>2026</v>
      </c>
      <c r="H144" s="1543"/>
      <c r="I144" s="1543"/>
      <c r="J144" s="1543"/>
      <c r="K144" s="1543"/>
    </row>
    <row r="145" spans="1:11" ht="15" customHeight="1">
      <c r="A145" s="1543"/>
      <c r="B145" s="1543"/>
      <c r="C145" s="1556"/>
      <c r="D145" s="1555" t="s">
        <v>22</v>
      </c>
      <c r="E145" s="1555" t="s">
        <v>23</v>
      </c>
      <c r="F145" s="1555" t="s">
        <v>23</v>
      </c>
      <c r="G145" s="1555" t="s">
        <v>23</v>
      </c>
      <c r="H145" s="1543"/>
      <c r="I145" s="1543"/>
      <c r="J145" s="1543"/>
      <c r="K145" s="1543"/>
    </row>
    <row r="146" spans="1:11" ht="14.1" customHeight="1">
      <c r="A146" s="1543"/>
      <c r="B146" s="1543"/>
      <c r="C146" s="1546" t="s">
        <v>33</v>
      </c>
      <c r="D146" s="1559" t="s">
        <v>3331</v>
      </c>
      <c r="E146" s="1559" t="s">
        <v>1830</v>
      </c>
      <c r="F146" s="1559" t="s">
        <v>3339</v>
      </c>
      <c r="G146" s="1559" t="s">
        <v>3339</v>
      </c>
      <c r="H146" s="1543"/>
      <c r="I146" s="1543"/>
      <c r="J146" s="1543"/>
      <c r="K146" s="1543"/>
    </row>
    <row r="147" spans="1:11" ht="14.1" customHeight="1">
      <c r="A147" s="1543"/>
      <c r="B147" s="1543"/>
      <c r="C147" s="1546" t="s">
        <v>35</v>
      </c>
      <c r="D147" s="1559" t="s">
        <v>3340</v>
      </c>
      <c r="E147" s="1559" t="s">
        <v>3341</v>
      </c>
      <c r="F147" s="1559" t="s">
        <v>3342</v>
      </c>
      <c r="G147" s="1559" t="s">
        <v>3343</v>
      </c>
      <c r="H147" s="1543"/>
      <c r="I147" s="1543"/>
      <c r="J147" s="1543"/>
      <c r="K147" s="1543"/>
    </row>
    <row r="148" spans="1:11" ht="14.1" customHeight="1">
      <c r="A148" s="1543"/>
      <c r="B148" s="1543"/>
      <c r="C148" s="1546" t="s">
        <v>40</v>
      </c>
      <c r="D148" s="1559" t="s">
        <v>3344</v>
      </c>
      <c r="E148" s="1559" t="s">
        <v>3345</v>
      </c>
      <c r="F148" s="1559" t="s">
        <v>3346</v>
      </c>
      <c r="G148" s="1559" t="s">
        <v>3347</v>
      </c>
      <c r="H148" s="1543"/>
      <c r="I148" s="1543"/>
      <c r="J148" s="1543"/>
      <c r="K148" s="1543"/>
    </row>
    <row r="149" spans="1:11" ht="14.1" customHeight="1">
      <c r="A149" s="1543"/>
      <c r="B149" s="1543"/>
      <c r="C149" s="1546" t="s">
        <v>41</v>
      </c>
      <c r="D149" s="1559" t="s">
        <v>18</v>
      </c>
      <c r="E149" s="1559" t="s">
        <v>3348</v>
      </c>
      <c r="F149" s="1559" t="s">
        <v>3042</v>
      </c>
      <c r="G149" s="1559" t="s">
        <v>42</v>
      </c>
      <c r="H149" s="1543"/>
      <c r="I149" s="1543"/>
      <c r="J149" s="1543"/>
      <c r="K149" s="1543"/>
    </row>
    <row r="150" spans="1:11" ht="14.1" customHeight="1">
      <c r="A150" s="1543"/>
      <c r="B150" s="1543"/>
      <c r="C150" s="1546" t="s">
        <v>43</v>
      </c>
      <c r="D150" s="1559" t="s">
        <v>18</v>
      </c>
      <c r="E150" s="1559" t="s">
        <v>3349</v>
      </c>
      <c r="F150" s="1559" t="s">
        <v>3350</v>
      </c>
      <c r="G150" s="1559" t="s">
        <v>3351</v>
      </c>
      <c r="H150" s="1543"/>
      <c r="I150" s="1543"/>
      <c r="J150" s="1543"/>
      <c r="K150" s="1543"/>
    </row>
    <row r="151" spans="1:11" ht="14.1" customHeight="1">
      <c r="A151" s="1543"/>
      <c r="B151" s="1543"/>
      <c r="C151" s="1546" t="s">
        <v>47</v>
      </c>
      <c r="D151" s="1559" t="s">
        <v>18</v>
      </c>
      <c r="E151" s="1559" t="s">
        <v>3352</v>
      </c>
      <c r="F151" s="1559" t="s">
        <v>3353</v>
      </c>
      <c r="G151" s="1559" t="s">
        <v>3351</v>
      </c>
      <c r="H151" s="1543"/>
      <c r="I151" s="1543"/>
      <c r="J151" s="1543"/>
      <c r="K151" s="1543"/>
    </row>
    <row r="152" spans="1:11" ht="14.1" customHeight="1">
      <c r="A152" s="1543"/>
      <c r="B152" s="1543"/>
      <c r="C152" s="1954" t="s">
        <v>24</v>
      </c>
      <c r="D152" s="1955"/>
      <c r="E152" s="1955"/>
      <c r="F152" s="1955"/>
      <c r="G152" s="1955"/>
      <c r="H152" s="1543"/>
      <c r="I152" s="1543"/>
      <c r="J152" s="1543"/>
      <c r="K152" s="1543"/>
    </row>
    <row r="153" spans="1:11" ht="14.1" customHeight="1">
      <c r="A153" s="1543"/>
      <c r="B153" s="1543"/>
      <c r="C153" s="1558"/>
      <c r="D153" s="1557">
        <v>2023</v>
      </c>
      <c r="E153" s="1557">
        <v>2024</v>
      </c>
      <c r="F153" s="1557">
        <v>2025</v>
      </c>
      <c r="G153" s="1557">
        <v>2026</v>
      </c>
      <c r="H153" s="1543"/>
      <c r="I153" s="1543"/>
      <c r="J153" s="1543"/>
      <c r="K153" s="1543"/>
    </row>
    <row r="154" spans="1:11" ht="14.1" customHeight="1">
      <c r="A154" s="1543"/>
      <c r="B154" s="1543"/>
      <c r="C154" s="1556"/>
      <c r="D154" s="1555" t="s">
        <v>22</v>
      </c>
      <c r="E154" s="1555" t="s">
        <v>23</v>
      </c>
      <c r="F154" s="1555" t="s">
        <v>23</v>
      </c>
      <c r="G154" s="1555" t="s">
        <v>23</v>
      </c>
      <c r="H154" s="1543"/>
      <c r="I154" s="1543"/>
      <c r="J154" s="1543"/>
      <c r="K154" s="1543"/>
    </row>
    <row r="155" spans="1:11" ht="14.1" customHeight="1">
      <c r="A155" s="1543"/>
      <c r="B155" s="1543"/>
      <c r="C155" s="1554" t="s">
        <v>48</v>
      </c>
      <c r="D155" s="1552">
        <v>0</v>
      </c>
      <c r="E155" s="1552">
        <v>78625000</v>
      </c>
      <c r="F155" s="1552">
        <v>81142000</v>
      </c>
      <c r="G155" s="1552">
        <v>81142000</v>
      </c>
      <c r="H155" s="1543"/>
      <c r="I155" s="1543"/>
      <c r="J155" s="1543"/>
      <c r="K155" s="1543"/>
    </row>
    <row r="156" spans="1:11" ht="14.1" customHeight="1">
      <c r="A156" s="1543"/>
      <c r="B156" s="1543"/>
      <c r="C156" s="1554" t="s">
        <v>49</v>
      </c>
      <c r="D156" s="1552">
        <v>0</v>
      </c>
      <c r="E156" s="1552">
        <v>78625000</v>
      </c>
      <c r="F156" s="1552">
        <v>81142000</v>
      </c>
      <c r="G156" s="1552">
        <v>81142000</v>
      </c>
      <c r="H156" s="1543"/>
      <c r="I156" s="1543"/>
      <c r="J156" s="1543"/>
      <c r="K156" s="1543"/>
    </row>
    <row r="157" spans="1:11" ht="14.1" customHeight="1">
      <c r="A157" s="1543"/>
      <c r="B157" s="1543"/>
      <c r="C157" s="1554" t="s">
        <v>50</v>
      </c>
      <c r="D157" s="1552">
        <v>0</v>
      </c>
      <c r="E157" s="1552">
        <v>0</v>
      </c>
      <c r="F157" s="1552">
        <v>0</v>
      </c>
      <c r="G157" s="1552">
        <v>0</v>
      </c>
      <c r="H157" s="1543"/>
      <c r="I157" s="1543"/>
      <c r="J157" s="1543"/>
      <c r="K157" s="1543"/>
    </row>
    <row r="158" spans="1:11" ht="14.1" customHeight="1">
      <c r="A158" s="1543"/>
      <c r="B158" s="1543"/>
      <c r="C158" s="1554" t="s">
        <v>51</v>
      </c>
      <c r="D158" s="1552">
        <v>0</v>
      </c>
      <c r="E158" s="1552">
        <v>11773000</v>
      </c>
      <c r="F158" s="1552">
        <v>12125000</v>
      </c>
      <c r="G158" s="1552">
        <v>12125000</v>
      </c>
      <c r="H158" s="1543"/>
      <c r="I158" s="1543"/>
      <c r="J158" s="1543"/>
      <c r="K158" s="1543"/>
    </row>
    <row r="159" spans="1:11" ht="14.1" customHeight="1">
      <c r="A159" s="1543"/>
      <c r="B159" s="1543"/>
      <c r="C159" s="1554" t="s">
        <v>49</v>
      </c>
      <c r="D159" s="1552">
        <v>0</v>
      </c>
      <c r="E159" s="1552">
        <v>11773000</v>
      </c>
      <c r="F159" s="1552">
        <v>12125000</v>
      </c>
      <c r="G159" s="1552">
        <v>12125000</v>
      </c>
      <c r="H159" s="1543"/>
      <c r="I159" s="1543"/>
      <c r="J159" s="1543"/>
      <c r="K159" s="1543"/>
    </row>
    <row r="160" spans="1:11" ht="14.1" customHeight="1">
      <c r="A160" s="1543"/>
      <c r="B160" s="1543"/>
      <c r="C160" s="1554" t="s">
        <v>50</v>
      </c>
      <c r="D160" s="1552">
        <v>0</v>
      </c>
      <c r="E160" s="1552">
        <v>0</v>
      </c>
      <c r="F160" s="1552">
        <v>0</v>
      </c>
      <c r="G160" s="1552">
        <v>0</v>
      </c>
      <c r="H160" s="1543"/>
      <c r="I160" s="1543"/>
      <c r="J160" s="1543"/>
      <c r="K160" s="1543"/>
    </row>
    <row r="161" spans="1:11" ht="14.1" customHeight="1">
      <c r="A161" s="1543"/>
      <c r="B161" s="1543"/>
      <c r="C161" s="1554" t="s">
        <v>52</v>
      </c>
      <c r="D161" s="1552">
        <v>0</v>
      </c>
      <c r="E161" s="1552">
        <v>17200000</v>
      </c>
      <c r="F161" s="1552">
        <v>19200000</v>
      </c>
      <c r="G161" s="1552">
        <v>20200000</v>
      </c>
      <c r="H161" s="1543"/>
      <c r="I161" s="1543"/>
      <c r="J161" s="1543"/>
      <c r="K161" s="1543"/>
    </row>
    <row r="162" spans="1:11" ht="14.1" customHeight="1">
      <c r="A162" s="1543"/>
      <c r="B162" s="1543"/>
      <c r="C162" s="1554" t="s">
        <v>49</v>
      </c>
      <c r="D162" s="1552">
        <v>0</v>
      </c>
      <c r="E162" s="1552">
        <v>17200000</v>
      </c>
      <c r="F162" s="1552">
        <v>19200000</v>
      </c>
      <c r="G162" s="1552">
        <v>20200000</v>
      </c>
      <c r="H162" s="1543"/>
      <c r="I162" s="1543"/>
      <c r="J162" s="1543"/>
      <c r="K162" s="1543"/>
    </row>
    <row r="163" spans="1:11" ht="14.1" customHeight="1">
      <c r="A163" s="1543"/>
      <c r="B163" s="1543"/>
      <c r="C163" s="1554" t="s">
        <v>50</v>
      </c>
      <c r="D163" s="1552">
        <v>0</v>
      </c>
      <c r="E163" s="1552">
        <v>0</v>
      </c>
      <c r="F163" s="1552">
        <v>0</v>
      </c>
      <c r="G163" s="1552">
        <v>0</v>
      </c>
      <c r="H163" s="1543"/>
      <c r="I163" s="1543"/>
      <c r="J163" s="1543"/>
      <c r="K163" s="1543"/>
    </row>
    <row r="164" spans="1:11" ht="14.1" customHeight="1">
      <c r="A164" s="1543"/>
      <c r="B164" s="1543"/>
      <c r="C164" s="1554" t="s">
        <v>53</v>
      </c>
      <c r="D164" s="1552">
        <v>0</v>
      </c>
      <c r="E164" s="1552">
        <v>0</v>
      </c>
      <c r="F164" s="1552">
        <v>0</v>
      </c>
      <c r="G164" s="1552">
        <v>0</v>
      </c>
      <c r="H164" s="1543"/>
      <c r="I164" s="1543"/>
      <c r="J164" s="1543"/>
      <c r="K164" s="1543"/>
    </row>
    <row r="165" spans="1:11" ht="14.1" customHeight="1">
      <c r="A165" s="1543"/>
      <c r="B165" s="1543"/>
      <c r="C165" s="1554" t="s">
        <v>49</v>
      </c>
      <c r="D165" s="1552">
        <v>0</v>
      </c>
      <c r="E165" s="1552">
        <v>0</v>
      </c>
      <c r="F165" s="1552">
        <v>0</v>
      </c>
      <c r="G165" s="1552">
        <v>0</v>
      </c>
      <c r="H165" s="1543"/>
      <c r="I165" s="1543"/>
      <c r="J165" s="1543"/>
      <c r="K165" s="1543"/>
    </row>
    <row r="166" spans="1:11" ht="14.1" customHeight="1">
      <c r="A166" s="1543"/>
      <c r="B166" s="1543"/>
      <c r="C166" s="1554" t="s">
        <v>50</v>
      </c>
      <c r="D166" s="1552">
        <v>0</v>
      </c>
      <c r="E166" s="1552">
        <v>0</v>
      </c>
      <c r="F166" s="1552">
        <v>0</v>
      </c>
      <c r="G166" s="1552">
        <v>0</v>
      </c>
      <c r="H166" s="1543"/>
      <c r="I166" s="1543"/>
      <c r="J166" s="1543"/>
      <c r="K166" s="1543"/>
    </row>
    <row r="167" spans="1:11" ht="14.1" customHeight="1">
      <c r="A167" s="1543"/>
      <c r="B167" s="1543"/>
      <c r="C167" s="1554" t="s">
        <v>54</v>
      </c>
      <c r="D167" s="1552">
        <v>0</v>
      </c>
      <c r="E167" s="1552">
        <v>0</v>
      </c>
      <c r="F167" s="1552">
        <v>0</v>
      </c>
      <c r="G167" s="1552">
        <v>0</v>
      </c>
      <c r="H167" s="1543"/>
      <c r="I167" s="1543"/>
      <c r="J167" s="1543"/>
      <c r="K167" s="1543"/>
    </row>
    <row r="168" spans="1:11" ht="14.1" customHeight="1">
      <c r="A168" s="1543"/>
      <c r="B168" s="1543"/>
      <c r="C168" s="1554" t="s">
        <v>49</v>
      </c>
      <c r="D168" s="1552">
        <v>0</v>
      </c>
      <c r="E168" s="1552">
        <v>0</v>
      </c>
      <c r="F168" s="1552">
        <v>0</v>
      </c>
      <c r="G168" s="1552">
        <v>0</v>
      </c>
      <c r="H168" s="1543"/>
      <c r="I168" s="1543"/>
      <c r="J168" s="1543"/>
      <c r="K168" s="1543"/>
    </row>
    <row r="169" spans="1:11" ht="14.1" customHeight="1">
      <c r="A169" s="1543"/>
      <c r="B169" s="1543"/>
      <c r="C169" s="1554" t="s">
        <v>50</v>
      </c>
      <c r="D169" s="1552">
        <v>0</v>
      </c>
      <c r="E169" s="1552">
        <v>0</v>
      </c>
      <c r="F169" s="1552">
        <v>0</v>
      </c>
      <c r="G169" s="1552">
        <v>0</v>
      </c>
      <c r="H169" s="1543"/>
      <c r="I169" s="1543"/>
      <c r="J169" s="1543"/>
      <c r="K169" s="1543"/>
    </row>
    <row r="170" spans="1:11" ht="14.1" customHeight="1">
      <c r="A170" s="1543"/>
      <c r="B170" s="1543"/>
      <c r="C170" s="1554" t="s">
        <v>55</v>
      </c>
      <c r="D170" s="1552">
        <v>0</v>
      </c>
      <c r="E170" s="1552">
        <v>0</v>
      </c>
      <c r="F170" s="1552">
        <v>0</v>
      </c>
      <c r="G170" s="1552">
        <v>0</v>
      </c>
      <c r="H170" s="1543"/>
      <c r="I170" s="1543"/>
      <c r="J170" s="1543"/>
      <c r="K170" s="1543"/>
    </row>
    <row r="171" spans="1:11" ht="14.1" customHeight="1">
      <c r="A171" s="1543"/>
      <c r="B171" s="1543"/>
      <c r="C171" s="1554" t="s">
        <v>49</v>
      </c>
      <c r="D171" s="1552">
        <v>0</v>
      </c>
      <c r="E171" s="1552">
        <v>0</v>
      </c>
      <c r="F171" s="1552">
        <v>0</v>
      </c>
      <c r="G171" s="1552">
        <v>0</v>
      </c>
      <c r="H171" s="1543"/>
      <c r="I171" s="1543"/>
      <c r="J171" s="1543"/>
      <c r="K171" s="1543"/>
    </row>
    <row r="172" spans="1:11" ht="14.1" customHeight="1">
      <c r="A172" s="1543"/>
      <c r="B172" s="1543"/>
      <c r="C172" s="1554" t="s">
        <v>50</v>
      </c>
      <c r="D172" s="1552">
        <v>0</v>
      </c>
      <c r="E172" s="1552">
        <v>0</v>
      </c>
      <c r="F172" s="1552">
        <v>0</v>
      </c>
      <c r="G172" s="1552">
        <v>0</v>
      </c>
      <c r="H172" s="1543"/>
      <c r="I172" s="1543"/>
      <c r="J172" s="1543"/>
      <c r="K172" s="1543"/>
    </row>
    <row r="173" spans="1:11" ht="14.1" customHeight="1">
      <c r="A173" s="1543"/>
      <c r="B173" s="1543"/>
      <c r="C173" s="1554" t="s">
        <v>56</v>
      </c>
      <c r="D173" s="1552">
        <v>0</v>
      </c>
      <c r="E173" s="1552">
        <v>300000</v>
      </c>
      <c r="F173" s="1552">
        <v>300000</v>
      </c>
      <c r="G173" s="1552">
        <v>300000</v>
      </c>
      <c r="H173" s="1543"/>
      <c r="I173" s="1543"/>
      <c r="J173" s="1543"/>
      <c r="K173" s="1543"/>
    </row>
    <row r="174" spans="1:11" ht="14.1" customHeight="1">
      <c r="A174" s="1543"/>
      <c r="B174" s="1543"/>
      <c r="C174" s="1554" t="s">
        <v>49</v>
      </c>
      <c r="D174" s="1552">
        <v>0</v>
      </c>
      <c r="E174" s="1552">
        <v>300000</v>
      </c>
      <c r="F174" s="1552">
        <v>300000</v>
      </c>
      <c r="G174" s="1552">
        <v>300000</v>
      </c>
      <c r="H174" s="1543"/>
      <c r="I174" s="1543"/>
      <c r="J174" s="1543"/>
      <c r="K174" s="1543"/>
    </row>
    <row r="175" spans="1:11" ht="14.1" customHeight="1">
      <c r="A175" s="1543"/>
      <c r="B175" s="1543"/>
      <c r="C175" s="1554" t="s">
        <v>50</v>
      </c>
      <c r="D175" s="1552">
        <v>0</v>
      </c>
      <c r="E175" s="1552">
        <v>0</v>
      </c>
      <c r="F175" s="1552">
        <v>0</v>
      </c>
      <c r="G175" s="1552">
        <v>0</v>
      </c>
      <c r="H175" s="1543"/>
      <c r="I175" s="1543"/>
      <c r="J175" s="1543"/>
      <c r="K175" s="1543"/>
    </row>
    <row r="176" spans="1:11" ht="14.1" customHeight="1">
      <c r="A176" s="1543"/>
      <c r="B176" s="1543"/>
      <c r="C176" s="1554" t="s">
        <v>57</v>
      </c>
      <c r="D176" s="1552">
        <v>0</v>
      </c>
      <c r="E176" s="1552">
        <v>0</v>
      </c>
      <c r="F176" s="1552">
        <v>0</v>
      </c>
      <c r="G176" s="1552">
        <v>0</v>
      </c>
      <c r="H176" s="1543"/>
      <c r="I176" s="1543"/>
      <c r="J176" s="1543"/>
      <c r="K176" s="1543"/>
    </row>
    <row r="177" spans="1:11" ht="14.1" customHeight="1">
      <c r="A177" s="1543"/>
      <c r="B177" s="1543"/>
      <c r="C177" s="1554" t="s">
        <v>49</v>
      </c>
      <c r="D177" s="1552">
        <v>0</v>
      </c>
      <c r="E177" s="1552">
        <v>0</v>
      </c>
      <c r="F177" s="1552">
        <v>0</v>
      </c>
      <c r="G177" s="1552">
        <v>0</v>
      </c>
      <c r="H177" s="1543"/>
      <c r="I177" s="1543"/>
      <c r="J177" s="1543"/>
      <c r="K177" s="1543"/>
    </row>
    <row r="178" spans="1:11" ht="14.1" customHeight="1">
      <c r="A178" s="1543"/>
      <c r="B178" s="1543"/>
      <c r="C178" s="1554" t="s">
        <v>58</v>
      </c>
      <c r="D178" s="1552">
        <v>0</v>
      </c>
      <c r="E178" s="1552">
        <v>0</v>
      </c>
      <c r="F178" s="1552">
        <v>0</v>
      </c>
      <c r="G178" s="1552">
        <v>0</v>
      </c>
      <c r="H178" s="1543"/>
      <c r="I178" s="1543"/>
      <c r="J178" s="1543"/>
      <c r="K178" s="1543"/>
    </row>
    <row r="179" spans="1:11" ht="14.1" customHeight="1">
      <c r="A179" s="1543"/>
      <c r="B179" s="1543"/>
      <c r="C179" s="1554" t="s">
        <v>59</v>
      </c>
      <c r="D179" s="1552">
        <v>0</v>
      </c>
      <c r="E179" s="1552">
        <v>0</v>
      </c>
      <c r="F179" s="1552">
        <v>0</v>
      </c>
      <c r="G179" s="1552">
        <v>0</v>
      </c>
      <c r="H179" s="1543"/>
      <c r="I179" s="1543"/>
      <c r="J179" s="1543"/>
      <c r="K179" s="1543"/>
    </row>
    <row r="180" spans="1:11" ht="14.1" customHeight="1">
      <c r="A180" s="1543"/>
      <c r="B180" s="1543"/>
      <c r="C180" s="1554" t="s">
        <v>60</v>
      </c>
      <c r="D180" s="1552">
        <v>0</v>
      </c>
      <c r="E180" s="1552">
        <v>0</v>
      </c>
      <c r="F180" s="1552">
        <v>0</v>
      </c>
      <c r="G180" s="1552">
        <v>0</v>
      </c>
      <c r="H180" s="1543"/>
      <c r="I180" s="1543"/>
      <c r="J180" s="1543"/>
      <c r="K180" s="1543"/>
    </row>
    <row r="181" spans="1:11" ht="14.1" customHeight="1">
      <c r="A181" s="1543"/>
      <c r="B181" s="1543"/>
      <c r="C181" s="1554" t="s">
        <v>61</v>
      </c>
      <c r="D181" s="1552">
        <v>0</v>
      </c>
      <c r="E181" s="1552">
        <v>0</v>
      </c>
      <c r="F181" s="1552">
        <v>0</v>
      </c>
      <c r="G181" s="1552">
        <v>0</v>
      </c>
      <c r="H181" s="1543"/>
      <c r="I181" s="1543"/>
      <c r="J181" s="1543"/>
      <c r="K181" s="1543"/>
    </row>
    <row r="182" spans="1:11" ht="14.1" customHeight="1">
      <c r="A182" s="1543"/>
      <c r="B182" s="1543"/>
      <c r="C182" s="1554" t="s">
        <v>62</v>
      </c>
      <c r="D182" s="1552">
        <v>0</v>
      </c>
      <c r="E182" s="1552">
        <v>0</v>
      </c>
      <c r="F182" s="1552">
        <v>0</v>
      </c>
      <c r="G182" s="1552">
        <v>0</v>
      </c>
      <c r="H182" s="1543"/>
      <c r="I182" s="1543"/>
      <c r="J182" s="1543"/>
      <c r="K182" s="1543"/>
    </row>
    <row r="183" spans="1:11" ht="14.1" customHeight="1">
      <c r="A183" s="1543"/>
      <c r="B183" s="1543"/>
      <c r="C183" s="1554" t="s">
        <v>49</v>
      </c>
      <c r="D183" s="1552">
        <v>0</v>
      </c>
      <c r="E183" s="1552">
        <v>0</v>
      </c>
      <c r="F183" s="1552">
        <v>0</v>
      </c>
      <c r="G183" s="1552">
        <v>0</v>
      </c>
      <c r="H183" s="1543"/>
      <c r="I183" s="1543"/>
      <c r="J183" s="1543"/>
      <c r="K183" s="1543"/>
    </row>
    <row r="184" spans="1:11" ht="14.1" customHeight="1">
      <c r="A184" s="1543"/>
      <c r="B184" s="1543"/>
      <c r="C184" s="1554" t="s">
        <v>58</v>
      </c>
      <c r="D184" s="1552">
        <v>0</v>
      </c>
      <c r="E184" s="1552">
        <v>0</v>
      </c>
      <c r="F184" s="1552">
        <v>0</v>
      </c>
      <c r="G184" s="1552">
        <v>0</v>
      </c>
      <c r="H184" s="1543"/>
      <c r="I184" s="1543"/>
      <c r="J184" s="1543"/>
      <c r="K184" s="1543"/>
    </row>
    <row r="185" spans="1:11" ht="14.1" customHeight="1">
      <c r="A185" s="1543"/>
      <c r="B185" s="1543"/>
      <c r="C185" s="1554" t="s">
        <v>59</v>
      </c>
      <c r="D185" s="1552">
        <v>0</v>
      </c>
      <c r="E185" s="1552">
        <v>0</v>
      </c>
      <c r="F185" s="1552">
        <v>0</v>
      </c>
      <c r="G185" s="1552">
        <v>0</v>
      </c>
      <c r="H185" s="1543"/>
      <c r="I185" s="1543"/>
      <c r="J185" s="1543"/>
      <c r="K185" s="1543"/>
    </row>
    <row r="186" spans="1:11" ht="14.1" customHeight="1">
      <c r="A186" s="1543"/>
      <c r="B186" s="1543"/>
      <c r="C186" s="1554" t="s">
        <v>60</v>
      </c>
      <c r="D186" s="1552">
        <v>0</v>
      </c>
      <c r="E186" s="1552">
        <v>0</v>
      </c>
      <c r="F186" s="1552">
        <v>0</v>
      </c>
      <c r="G186" s="1552">
        <v>0</v>
      </c>
      <c r="H186" s="1543"/>
      <c r="I186" s="1543"/>
      <c r="J186" s="1543"/>
      <c r="K186" s="1543"/>
    </row>
    <row r="187" spans="1:11" ht="14.1" customHeight="1">
      <c r="A187" s="1543"/>
      <c r="B187" s="1543"/>
      <c r="C187" s="1554" t="s">
        <v>61</v>
      </c>
      <c r="D187" s="1552">
        <v>0</v>
      </c>
      <c r="E187" s="1552">
        <v>0</v>
      </c>
      <c r="F187" s="1552">
        <v>0</v>
      </c>
      <c r="G187" s="1552">
        <v>0</v>
      </c>
      <c r="H187" s="1543"/>
      <c r="I187" s="1543"/>
      <c r="J187" s="1543"/>
      <c r="K187" s="1543"/>
    </row>
    <row r="188" spans="1:11" ht="14.1" customHeight="1">
      <c r="A188" s="1543"/>
      <c r="B188" s="1543"/>
      <c r="C188" s="1554" t="s">
        <v>63</v>
      </c>
      <c r="D188" s="1552">
        <v>0</v>
      </c>
      <c r="E188" s="1552">
        <v>0</v>
      </c>
      <c r="F188" s="1552">
        <v>0</v>
      </c>
      <c r="G188" s="1552">
        <v>0</v>
      </c>
      <c r="H188" s="1543"/>
      <c r="I188" s="1543"/>
      <c r="J188" s="1543"/>
      <c r="K188" s="1543"/>
    </row>
    <row r="189" spans="1:11" ht="14.1" customHeight="1">
      <c r="A189" s="1543"/>
      <c r="B189" s="1543"/>
      <c r="C189" s="1554" t="s">
        <v>49</v>
      </c>
      <c r="D189" s="1552">
        <v>0</v>
      </c>
      <c r="E189" s="1552">
        <v>0</v>
      </c>
      <c r="F189" s="1552">
        <v>0</v>
      </c>
      <c r="G189" s="1552">
        <v>0</v>
      </c>
      <c r="H189" s="1543"/>
      <c r="I189" s="1543"/>
      <c r="J189" s="1543"/>
      <c r="K189" s="1543"/>
    </row>
    <row r="190" spans="1:11" ht="14.1" customHeight="1">
      <c r="A190" s="1543"/>
      <c r="B190" s="1543"/>
      <c r="C190" s="1554" t="s">
        <v>58</v>
      </c>
      <c r="D190" s="1552">
        <v>0</v>
      </c>
      <c r="E190" s="1552">
        <v>0</v>
      </c>
      <c r="F190" s="1552">
        <v>0</v>
      </c>
      <c r="G190" s="1552">
        <v>0</v>
      </c>
      <c r="H190" s="1543"/>
      <c r="I190" s="1543"/>
      <c r="J190" s="1543"/>
      <c r="K190" s="1543"/>
    </row>
    <row r="191" spans="1:11" ht="14.1" customHeight="1">
      <c r="A191" s="1543"/>
      <c r="B191" s="1543"/>
      <c r="C191" s="1554" t="s">
        <v>59</v>
      </c>
      <c r="D191" s="1552">
        <v>0</v>
      </c>
      <c r="E191" s="1552">
        <v>0</v>
      </c>
      <c r="F191" s="1552">
        <v>0</v>
      </c>
      <c r="G191" s="1552">
        <v>0</v>
      </c>
      <c r="H191" s="1543"/>
      <c r="I191" s="1543"/>
      <c r="J191" s="1543"/>
      <c r="K191" s="1543"/>
    </row>
    <row r="192" spans="1:11" ht="14.1" customHeight="1">
      <c r="A192" s="1543"/>
      <c r="B192" s="1543"/>
      <c r="C192" s="1554" t="s">
        <v>60</v>
      </c>
      <c r="D192" s="1552">
        <v>0</v>
      </c>
      <c r="E192" s="1552">
        <v>0</v>
      </c>
      <c r="F192" s="1552">
        <v>0</v>
      </c>
      <c r="G192" s="1552">
        <v>0</v>
      </c>
      <c r="H192" s="1543"/>
      <c r="I192" s="1543"/>
      <c r="J192" s="1543"/>
      <c r="K192" s="1543"/>
    </row>
    <row r="193" spans="1:11" ht="14.1" customHeight="1">
      <c r="A193" s="1543"/>
      <c r="B193" s="1543"/>
      <c r="C193" s="1554" t="s">
        <v>61</v>
      </c>
      <c r="D193" s="1552">
        <v>0</v>
      </c>
      <c r="E193" s="1552">
        <v>0</v>
      </c>
      <c r="F193" s="1552">
        <v>0</v>
      </c>
      <c r="G193" s="1552">
        <v>0</v>
      </c>
      <c r="H193" s="1543"/>
      <c r="I193" s="1543"/>
      <c r="J193" s="1543"/>
      <c r="K193" s="1543"/>
    </row>
    <row r="194" spans="1:11" ht="14.1" customHeight="1">
      <c r="A194" s="1543"/>
      <c r="B194" s="1543"/>
      <c r="C194" s="1554" t="s">
        <v>64</v>
      </c>
      <c r="D194" s="1552">
        <v>0</v>
      </c>
      <c r="E194" s="1552">
        <v>0</v>
      </c>
      <c r="F194" s="1552">
        <v>0</v>
      </c>
      <c r="G194" s="1552">
        <v>0</v>
      </c>
      <c r="H194" s="1543"/>
      <c r="I194" s="1543"/>
      <c r="J194" s="1543"/>
      <c r="K194" s="1543"/>
    </row>
    <row r="195" spans="1:11" ht="14.1" customHeight="1">
      <c r="A195" s="1543"/>
      <c r="B195" s="1543"/>
      <c r="C195" s="1554" t="s">
        <v>65</v>
      </c>
      <c r="D195" s="1552">
        <v>0</v>
      </c>
      <c r="E195" s="1552">
        <v>0</v>
      </c>
      <c r="F195" s="1552">
        <v>0</v>
      </c>
      <c r="G195" s="1552">
        <v>0</v>
      </c>
      <c r="H195" s="1543"/>
      <c r="I195" s="1543"/>
      <c r="J195" s="1543"/>
      <c r="K195" s="1543"/>
    </row>
    <row r="196" spans="1:11" ht="14.1" customHeight="1">
      <c r="A196" s="1543"/>
      <c r="B196" s="1543"/>
      <c r="C196" s="1553" t="s">
        <v>25</v>
      </c>
      <c r="D196" s="1552">
        <v>0</v>
      </c>
      <c r="E196" s="1552">
        <v>107898000</v>
      </c>
      <c r="F196" s="1552">
        <v>112767000</v>
      </c>
      <c r="G196" s="1552">
        <v>113767000</v>
      </c>
      <c r="H196" s="1543"/>
      <c r="I196" s="1543"/>
      <c r="J196" s="1543"/>
      <c r="K196" s="1543"/>
    </row>
    <row r="197" spans="1:11" ht="14.1" customHeight="1">
      <c r="A197" s="1543"/>
      <c r="B197" s="1543"/>
      <c r="C197" s="1948" t="s">
        <v>66</v>
      </c>
      <c r="D197" s="1949"/>
      <c r="E197" s="1949"/>
      <c r="F197" s="1949"/>
      <c r="G197" s="1949"/>
      <c r="H197" s="1543"/>
      <c r="I197" s="1543"/>
      <c r="J197" s="1543"/>
      <c r="K197" s="1543"/>
    </row>
    <row r="198" spans="1:11" ht="14.1" customHeight="1">
      <c r="A198" s="1543"/>
      <c r="B198" s="1543"/>
      <c r="C198" s="1561" t="s">
        <v>3362</v>
      </c>
      <c r="D198" s="1948" t="s">
        <v>3363</v>
      </c>
      <c r="E198" s="1949"/>
      <c r="F198" s="1949"/>
      <c r="G198" s="1949"/>
      <c r="H198" s="1543"/>
      <c r="I198" s="1543"/>
      <c r="J198" s="1543"/>
      <c r="K198" s="1543"/>
    </row>
    <row r="199" spans="1:11" ht="14.1" customHeight="1">
      <c r="A199" s="1543"/>
      <c r="B199" s="1543"/>
      <c r="C199" s="1560" t="s">
        <v>19</v>
      </c>
      <c r="D199" s="1950" t="s">
        <v>3364</v>
      </c>
      <c r="E199" s="1951"/>
      <c r="F199" s="1951"/>
      <c r="G199" s="1951"/>
      <c r="H199" s="1543"/>
      <c r="I199" s="1543"/>
      <c r="J199" s="1543"/>
      <c r="K199" s="1543"/>
    </row>
    <row r="200" spans="1:11" ht="14.1" customHeight="1">
      <c r="A200" s="1543"/>
      <c r="B200" s="1543"/>
      <c r="C200" s="1542" t="s">
        <v>20</v>
      </c>
      <c r="D200" s="1952" t="s">
        <v>3365</v>
      </c>
      <c r="E200" s="1953"/>
      <c r="F200" s="1953"/>
      <c r="G200" s="1953"/>
      <c r="H200" s="1543"/>
      <c r="I200" s="1543"/>
      <c r="J200" s="1543"/>
      <c r="K200" s="1543"/>
    </row>
    <row r="201" spans="1:11" ht="14.1" customHeight="1">
      <c r="A201" s="1543"/>
      <c r="B201" s="1543"/>
      <c r="C201" s="1542" t="s">
        <v>21</v>
      </c>
      <c r="D201" s="1952" t="s">
        <v>161</v>
      </c>
      <c r="E201" s="1953"/>
      <c r="F201" s="1953"/>
      <c r="G201" s="1953"/>
      <c r="H201" s="1543"/>
      <c r="I201" s="1543"/>
      <c r="J201" s="1543"/>
      <c r="K201" s="1543"/>
    </row>
    <row r="202" spans="1:11" ht="15" customHeight="1">
      <c r="A202" s="1543"/>
      <c r="B202" s="1543"/>
      <c r="C202" s="1558"/>
      <c r="D202" s="1557">
        <v>2023</v>
      </c>
      <c r="E202" s="1557">
        <v>2024</v>
      </c>
      <c r="F202" s="1557">
        <v>2025</v>
      </c>
      <c r="G202" s="1557">
        <v>2026</v>
      </c>
      <c r="H202" s="1543"/>
      <c r="I202" s="1543"/>
      <c r="J202" s="1543"/>
      <c r="K202" s="1543"/>
    </row>
    <row r="203" spans="1:11" ht="15" customHeight="1">
      <c r="A203" s="1543"/>
      <c r="B203" s="1543"/>
      <c r="C203" s="1556"/>
      <c r="D203" s="1555" t="s">
        <v>22</v>
      </c>
      <c r="E203" s="1555" t="s">
        <v>23</v>
      </c>
      <c r="F203" s="1555" t="s">
        <v>23</v>
      </c>
      <c r="G203" s="1555" t="s">
        <v>23</v>
      </c>
      <c r="H203" s="1543"/>
      <c r="I203" s="1543"/>
      <c r="J203" s="1543"/>
      <c r="K203" s="1543"/>
    </row>
    <row r="204" spans="1:11" ht="14.1" customHeight="1">
      <c r="A204" s="1543"/>
      <c r="B204" s="1543"/>
      <c r="C204" s="1546" t="s">
        <v>33</v>
      </c>
      <c r="D204" s="1559" t="s">
        <v>34</v>
      </c>
      <c r="E204" s="1559" t="s">
        <v>34</v>
      </c>
      <c r="F204" s="1559" t="s">
        <v>34</v>
      </c>
      <c r="G204" s="1559" t="s">
        <v>42</v>
      </c>
      <c r="H204" s="1543"/>
      <c r="I204" s="1543"/>
      <c r="J204" s="1543"/>
      <c r="K204" s="1543"/>
    </row>
    <row r="205" spans="1:11" ht="14.1" customHeight="1">
      <c r="A205" s="1543"/>
      <c r="B205" s="1543"/>
      <c r="C205" s="1546" t="s">
        <v>35</v>
      </c>
      <c r="D205" s="1559" t="s">
        <v>3366</v>
      </c>
      <c r="E205" s="1559" t="s">
        <v>2030</v>
      </c>
      <c r="F205" s="1559" t="s">
        <v>280</v>
      </c>
      <c r="G205" s="1559" t="s">
        <v>42</v>
      </c>
      <c r="H205" s="1543"/>
      <c r="I205" s="1543"/>
      <c r="J205" s="1543"/>
      <c r="K205" s="1543"/>
    </row>
    <row r="206" spans="1:11" ht="14.1" customHeight="1">
      <c r="A206" s="1543"/>
      <c r="B206" s="1543"/>
      <c r="C206" s="1546" t="s">
        <v>40</v>
      </c>
      <c r="D206" s="1559" t="s">
        <v>3366</v>
      </c>
      <c r="E206" s="1559" t="s">
        <v>2030</v>
      </c>
      <c r="F206" s="1559" t="s">
        <v>280</v>
      </c>
      <c r="G206" s="1559" t="s">
        <v>42</v>
      </c>
      <c r="H206" s="1543"/>
      <c r="I206" s="1543"/>
      <c r="J206" s="1543"/>
      <c r="K206" s="1543"/>
    </row>
    <row r="207" spans="1:11" ht="14.1" customHeight="1">
      <c r="A207" s="1543"/>
      <c r="B207" s="1543"/>
      <c r="C207" s="1546" t="s">
        <v>41</v>
      </c>
      <c r="D207" s="1559" t="s">
        <v>18</v>
      </c>
      <c r="E207" s="1559" t="s">
        <v>42</v>
      </c>
      <c r="F207" s="1559" t="s">
        <v>42</v>
      </c>
      <c r="G207" s="1559" t="s">
        <v>122</v>
      </c>
      <c r="H207" s="1543"/>
      <c r="I207" s="1543"/>
      <c r="J207" s="1543"/>
      <c r="K207" s="1543"/>
    </row>
    <row r="208" spans="1:11" ht="14.1" customHeight="1">
      <c r="A208" s="1543"/>
      <c r="B208" s="1543"/>
      <c r="C208" s="1546" t="s">
        <v>43</v>
      </c>
      <c r="D208" s="1559" t="s">
        <v>18</v>
      </c>
      <c r="E208" s="1559" t="s">
        <v>357</v>
      </c>
      <c r="F208" s="1559" t="s">
        <v>2409</v>
      </c>
      <c r="G208" s="1559" t="s">
        <v>122</v>
      </c>
      <c r="H208" s="1543"/>
      <c r="I208" s="1543"/>
      <c r="J208" s="1543"/>
      <c r="K208" s="1543"/>
    </row>
    <row r="209" spans="1:11" ht="14.1" customHeight="1">
      <c r="A209" s="1543"/>
      <c r="B209" s="1543"/>
      <c r="C209" s="1546" t="s">
        <v>47</v>
      </c>
      <c r="D209" s="1559" t="s">
        <v>18</v>
      </c>
      <c r="E209" s="1559" t="s">
        <v>357</v>
      </c>
      <c r="F209" s="1559" t="s">
        <v>2409</v>
      </c>
      <c r="G209" s="1559" t="s">
        <v>122</v>
      </c>
      <c r="H209" s="1543"/>
      <c r="I209" s="1543"/>
      <c r="J209" s="1543"/>
      <c r="K209" s="1543"/>
    </row>
    <row r="210" spans="1:11" ht="14.1" customHeight="1">
      <c r="A210" s="1543"/>
      <c r="B210" s="1543"/>
      <c r="C210" s="1954" t="s">
        <v>24</v>
      </c>
      <c r="D210" s="1955"/>
      <c r="E210" s="1955"/>
      <c r="F210" s="1955"/>
      <c r="G210" s="1955"/>
      <c r="H210" s="1543"/>
      <c r="I210" s="1543"/>
      <c r="J210" s="1543"/>
      <c r="K210" s="1543"/>
    </row>
    <row r="211" spans="1:11" ht="14.1" customHeight="1">
      <c r="A211" s="1543"/>
      <c r="B211" s="1543"/>
      <c r="C211" s="1558"/>
      <c r="D211" s="1557">
        <v>2023</v>
      </c>
      <c r="E211" s="1557">
        <v>2024</v>
      </c>
      <c r="F211" s="1557">
        <v>2025</v>
      </c>
      <c r="G211" s="1557">
        <v>2026</v>
      </c>
      <c r="H211" s="1543"/>
      <c r="I211" s="1543"/>
      <c r="J211" s="1543"/>
      <c r="K211" s="1543"/>
    </row>
    <row r="212" spans="1:11" ht="14.1" customHeight="1">
      <c r="A212" s="1543"/>
      <c r="B212" s="1543"/>
      <c r="C212" s="1556"/>
      <c r="D212" s="1555" t="s">
        <v>22</v>
      </c>
      <c r="E212" s="1555" t="s">
        <v>23</v>
      </c>
      <c r="F212" s="1555" t="s">
        <v>23</v>
      </c>
      <c r="G212" s="1555" t="s">
        <v>23</v>
      </c>
      <c r="H212" s="1543"/>
      <c r="I212" s="1543"/>
      <c r="J212" s="1543"/>
      <c r="K212" s="1543"/>
    </row>
    <row r="213" spans="1:11" ht="14.1" customHeight="1">
      <c r="A213" s="1543"/>
      <c r="B213" s="1543"/>
      <c r="C213" s="1554" t="s">
        <v>48</v>
      </c>
      <c r="D213" s="1552">
        <v>0</v>
      </c>
      <c r="E213" s="1552">
        <v>0</v>
      </c>
      <c r="F213" s="1552">
        <v>0</v>
      </c>
      <c r="G213" s="1552">
        <v>0</v>
      </c>
      <c r="H213" s="1543"/>
      <c r="I213" s="1543"/>
      <c r="J213" s="1543"/>
      <c r="K213" s="1543"/>
    </row>
    <row r="214" spans="1:11" ht="14.1" customHeight="1">
      <c r="A214" s="1543"/>
      <c r="B214" s="1543"/>
      <c r="C214" s="1554" t="s">
        <v>49</v>
      </c>
      <c r="D214" s="1552">
        <v>0</v>
      </c>
      <c r="E214" s="1552">
        <v>0</v>
      </c>
      <c r="F214" s="1552">
        <v>0</v>
      </c>
      <c r="G214" s="1552">
        <v>0</v>
      </c>
      <c r="H214" s="1543"/>
      <c r="I214" s="1543"/>
      <c r="J214" s="1543"/>
      <c r="K214" s="1543"/>
    </row>
    <row r="215" spans="1:11" ht="14.1" customHeight="1">
      <c r="A215" s="1543"/>
      <c r="B215" s="1543"/>
      <c r="C215" s="1554" t="s">
        <v>50</v>
      </c>
      <c r="D215" s="1552">
        <v>0</v>
      </c>
      <c r="E215" s="1552">
        <v>0</v>
      </c>
      <c r="F215" s="1552">
        <v>0</v>
      </c>
      <c r="G215" s="1552">
        <v>0</v>
      </c>
      <c r="H215" s="1543"/>
      <c r="I215" s="1543"/>
      <c r="J215" s="1543"/>
      <c r="K215" s="1543"/>
    </row>
    <row r="216" spans="1:11" ht="14.1" customHeight="1">
      <c r="A216" s="1543"/>
      <c r="B216" s="1543"/>
      <c r="C216" s="1554" t="s">
        <v>51</v>
      </c>
      <c r="D216" s="1552">
        <v>0</v>
      </c>
      <c r="E216" s="1552">
        <v>0</v>
      </c>
      <c r="F216" s="1552">
        <v>0</v>
      </c>
      <c r="G216" s="1552">
        <v>0</v>
      </c>
      <c r="H216" s="1543"/>
      <c r="I216" s="1543"/>
      <c r="J216" s="1543"/>
      <c r="K216" s="1543"/>
    </row>
    <row r="217" spans="1:11" ht="14.1" customHeight="1">
      <c r="A217" s="1543"/>
      <c r="B217" s="1543"/>
      <c r="C217" s="1554" t="s">
        <v>49</v>
      </c>
      <c r="D217" s="1552">
        <v>0</v>
      </c>
      <c r="E217" s="1552">
        <v>0</v>
      </c>
      <c r="F217" s="1552">
        <v>0</v>
      </c>
      <c r="G217" s="1552">
        <v>0</v>
      </c>
      <c r="H217" s="1543"/>
      <c r="I217" s="1543"/>
      <c r="J217" s="1543"/>
      <c r="K217" s="1543"/>
    </row>
    <row r="218" spans="1:11" ht="14.1" customHeight="1">
      <c r="A218" s="1543"/>
      <c r="B218" s="1543"/>
      <c r="C218" s="1554" t="s">
        <v>50</v>
      </c>
      <c r="D218" s="1552">
        <v>0</v>
      </c>
      <c r="E218" s="1552">
        <v>0</v>
      </c>
      <c r="F218" s="1552">
        <v>0</v>
      </c>
      <c r="G218" s="1552">
        <v>0</v>
      </c>
      <c r="H218" s="1543"/>
      <c r="I218" s="1543"/>
      <c r="J218" s="1543"/>
      <c r="K218" s="1543"/>
    </row>
    <row r="219" spans="1:11" ht="14.1" customHeight="1">
      <c r="A219" s="1543"/>
      <c r="B219" s="1543"/>
      <c r="C219" s="1554" t="s">
        <v>52</v>
      </c>
      <c r="D219" s="1552">
        <v>0</v>
      </c>
      <c r="E219" s="1552">
        <v>0</v>
      </c>
      <c r="F219" s="1552">
        <v>0</v>
      </c>
      <c r="G219" s="1552">
        <v>0</v>
      </c>
      <c r="H219" s="1543"/>
      <c r="I219" s="1543"/>
      <c r="J219" s="1543"/>
      <c r="K219" s="1543"/>
    </row>
    <row r="220" spans="1:11" ht="14.1" customHeight="1">
      <c r="A220" s="1543"/>
      <c r="B220" s="1543"/>
      <c r="C220" s="1554" t="s">
        <v>49</v>
      </c>
      <c r="D220" s="1552">
        <v>0</v>
      </c>
      <c r="E220" s="1552">
        <v>0</v>
      </c>
      <c r="F220" s="1552">
        <v>0</v>
      </c>
      <c r="G220" s="1552">
        <v>0</v>
      </c>
      <c r="H220" s="1543"/>
      <c r="I220" s="1543"/>
      <c r="J220" s="1543"/>
      <c r="K220" s="1543"/>
    </row>
    <row r="221" spans="1:11" ht="14.1" customHeight="1">
      <c r="A221" s="1543"/>
      <c r="B221" s="1543"/>
      <c r="C221" s="1554" t="s">
        <v>50</v>
      </c>
      <c r="D221" s="1552">
        <v>0</v>
      </c>
      <c r="E221" s="1552">
        <v>0</v>
      </c>
      <c r="F221" s="1552">
        <v>0</v>
      </c>
      <c r="G221" s="1552">
        <v>0</v>
      </c>
      <c r="H221" s="1543"/>
      <c r="I221" s="1543"/>
      <c r="J221" s="1543"/>
      <c r="K221" s="1543"/>
    </row>
    <row r="222" spans="1:11" ht="14.1" customHeight="1">
      <c r="A222" s="1543"/>
      <c r="B222" s="1543"/>
      <c r="C222" s="1554" t="s">
        <v>53</v>
      </c>
      <c r="D222" s="1552">
        <v>0</v>
      </c>
      <c r="E222" s="1552">
        <v>0</v>
      </c>
      <c r="F222" s="1552">
        <v>0</v>
      </c>
      <c r="G222" s="1552">
        <v>0</v>
      </c>
      <c r="H222" s="1543"/>
      <c r="I222" s="1543"/>
      <c r="J222" s="1543"/>
      <c r="K222" s="1543"/>
    </row>
    <row r="223" spans="1:11" ht="14.1" customHeight="1">
      <c r="A223" s="1543"/>
      <c r="B223" s="1543"/>
      <c r="C223" s="1554" t="s">
        <v>49</v>
      </c>
      <c r="D223" s="1552">
        <v>0</v>
      </c>
      <c r="E223" s="1552">
        <v>0</v>
      </c>
      <c r="F223" s="1552">
        <v>0</v>
      </c>
      <c r="G223" s="1552">
        <v>0</v>
      </c>
      <c r="H223" s="1543"/>
      <c r="I223" s="1543"/>
      <c r="J223" s="1543"/>
      <c r="K223" s="1543"/>
    </row>
    <row r="224" spans="1:11" ht="14.1" customHeight="1">
      <c r="A224" s="1543"/>
      <c r="B224" s="1543"/>
      <c r="C224" s="1554" t="s">
        <v>50</v>
      </c>
      <c r="D224" s="1552">
        <v>0</v>
      </c>
      <c r="E224" s="1552">
        <v>0</v>
      </c>
      <c r="F224" s="1552">
        <v>0</v>
      </c>
      <c r="G224" s="1552">
        <v>0</v>
      </c>
      <c r="H224" s="1543"/>
      <c r="I224" s="1543"/>
      <c r="J224" s="1543"/>
      <c r="K224" s="1543"/>
    </row>
    <row r="225" spans="1:11" ht="14.1" customHeight="1">
      <c r="A225" s="1543"/>
      <c r="B225" s="1543"/>
      <c r="C225" s="1554" t="s">
        <v>54</v>
      </c>
      <c r="D225" s="1552">
        <v>0</v>
      </c>
      <c r="E225" s="1552">
        <v>0</v>
      </c>
      <c r="F225" s="1552">
        <v>0</v>
      </c>
      <c r="G225" s="1552">
        <v>0</v>
      </c>
      <c r="H225" s="1543"/>
      <c r="I225" s="1543"/>
      <c r="J225" s="1543"/>
      <c r="K225" s="1543"/>
    </row>
    <row r="226" spans="1:11" ht="14.1" customHeight="1">
      <c r="A226" s="1543"/>
      <c r="B226" s="1543"/>
      <c r="C226" s="1554" t="s">
        <v>49</v>
      </c>
      <c r="D226" s="1552">
        <v>0</v>
      </c>
      <c r="E226" s="1552">
        <v>0</v>
      </c>
      <c r="F226" s="1552">
        <v>0</v>
      </c>
      <c r="G226" s="1552">
        <v>0</v>
      </c>
      <c r="H226" s="1543"/>
      <c r="I226" s="1543"/>
      <c r="J226" s="1543"/>
      <c r="K226" s="1543"/>
    </row>
    <row r="227" spans="1:11" ht="14.1" customHeight="1">
      <c r="A227" s="1543"/>
      <c r="B227" s="1543"/>
      <c r="C227" s="1554" t="s">
        <v>50</v>
      </c>
      <c r="D227" s="1552">
        <v>0</v>
      </c>
      <c r="E227" s="1552">
        <v>0</v>
      </c>
      <c r="F227" s="1552">
        <v>0</v>
      </c>
      <c r="G227" s="1552">
        <v>0</v>
      </c>
      <c r="H227" s="1543"/>
      <c r="I227" s="1543"/>
      <c r="J227" s="1543"/>
      <c r="K227" s="1543"/>
    </row>
    <row r="228" spans="1:11" ht="14.1" customHeight="1">
      <c r="A228" s="1543"/>
      <c r="B228" s="1543"/>
      <c r="C228" s="1554" t="s">
        <v>55</v>
      </c>
      <c r="D228" s="1552">
        <v>0</v>
      </c>
      <c r="E228" s="1552">
        <v>0</v>
      </c>
      <c r="F228" s="1552">
        <v>0</v>
      </c>
      <c r="G228" s="1552">
        <v>0</v>
      </c>
      <c r="H228" s="1543"/>
      <c r="I228" s="1543"/>
      <c r="J228" s="1543"/>
      <c r="K228" s="1543"/>
    </row>
    <row r="229" spans="1:11" ht="14.1" customHeight="1">
      <c r="A229" s="1543"/>
      <c r="B229" s="1543"/>
      <c r="C229" s="1554" t="s">
        <v>49</v>
      </c>
      <c r="D229" s="1552">
        <v>0</v>
      </c>
      <c r="E229" s="1552">
        <v>0</v>
      </c>
      <c r="F229" s="1552">
        <v>0</v>
      </c>
      <c r="G229" s="1552">
        <v>0</v>
      </c>
      <c r="H229" s="1543"/>
      <c r="I229" s="1543"/>
      <c r="J229" s="1543"/>
      <c r="K229" s="1543"/>
    </row>
    <row r="230" spans="1:11" ht="14.1" customHeight="1">
      <c r="A230" s="1543"/>
      <c r="B230" s="1543"/>
      <c r="C230" s="1554" t="s">
        <v>50</v>
      </c>
      <c r="D230" s="1552">
        <v>0</v>
      </c>
      <c r="E230" s="1552">
        <v>0</v>
      </c>
      <c r="F230" s="1552">
        <v>0</v>
      </c>
      <c r="G230" s="1552">
        <v>0</v>
      </c>
      <c r="H230" s="1543"/>
      <c r="I230" s="1543"/>
      <c r="J230" s="1543"/>
      <c r="K230" s="1543"/>
    </row>
    <row r="231" spans="1:11" ht="14.1" customHeight="1">
      <c r="A231" s="1543"/>
      <c r="B231" s="1543"/>
      <c r="C231" s="1554" t="s">
        <v>56</v>
      </c>
      <c r="D231" s="1552">
        <v>0</v>
      </c>
      <c r="E231" s="1552">
        <v>0</v>
      </c>
      <c r="F231" s="1552">
        <v>0</v>
      </c>
      <c r="G231" s="1552">
        <v>0</v>
      </c>
      <c r="H231" s="1543"/>
      <c r="I231" s="1543"/>
      <c r="J231" s="1543"/>
      <c r="K231" s="1543"/>
    </row>
    <row r="232" spans="1:11" ht="14.1" customHeight="1">
      <c r="A232" s="1543"/>
      <c r="B232" s="1543"/>
      <c r="C232" s="1554" t="s">
        <v>49</v>
      </c>
      <c r="D232" s="1552">
        <v>0</v>
      </c>
      <c r="E232" s="1552">
        <v>0</v>
      </c>
      <c r="F232" s="1552">
        <v>0</v>
      </c>
      <c r="G232" s="1552">
        <v>0</v>
      </c>
      <c r="H232" s="1543"/>
      <c r="I232" s="1543"/>
      <c r="J232" s="1543"/>
      <c r="K232" s="1543"/>
    </row>
    <row r="233" spans="1:11" ht="14.1" customHeight="1">
      <c r="A233" s="1543"/>
      <c r="B233" s="1543"/>
      <c r="C233" s="1554" t="s">
        <v>50</v>
      </c>
      <c r="D233" s="1552">
        <v>0</v>
      </c>
      <c r="E233" s="1552">
        <v>0</v>
      </c>
      <c r="F233" s="1552">
        <v>0</v>
      </c>
      <c r="G233" s="1552">
        <v>0</v>
      </c>
      <c r="H233" s="1543"/>
      <c r="I233" s="1543"/>
      <c r="J233" s="1543"/>
      <c r="K233" s="1543"/>
    </row>
    <row r="234" spans="1:11" ht="14.1" customHeight="1">
      <c r="A234" s="1543"/>
      <c r="B234" s="1543"/>
      <c r="C234" s="1554" t="s">
        <v>57</v>
      </c>
      <c r="D234" s="1552">
        <v>0</v>
      </c>
      <c r="E234" s="1552">
        <v>0</v>
      </c>
      <c r="F234" s="1552">
        <v>0</v>
      </c>
      <c r="G234" s="1552">
        <v>0</v>
      </c>
      <c r="H234" s="1543"/>
      <c r="I234" s="1543"/>
      <c r="J234" s="1543"/>
      <c r="K234" s="1543"/>
    </row>
    <row r="235" spans="1:11" ht="14.1" customHeight="1">
      <c r="A235" s="1543"/>
      <c r="B235" s="1543"/>
      <c r="C235" s="1554" t="s">
        <v>49</v>
      </c>
      <c r="D235" s="1552">
        <v>0</v>
      </c>
      <c r="E235" s="1552">
        <v>0</v>
      </c>
      <c r="F235" s="1552">
        <v>0</v>
      </c>
      <c r="G235" s="1552">
        <v>0</v>
      </c>
      <c r="H235" s="1543"/>
      <c r="I235" s="1543"/>
      <c r="J235" s="1543"/>
      <c r="K235" s="1543"/>
    </row>
    <row r="236" spans="1:11" ht="14.1" customHeight="1">
      <c r="A236" s="1543"/>
      <c r="B236" s="1543"/>
      <c r="C236" s="1554" t="s">
        <v>58</v>
      </c>
      <c r="D236" s="1552">
        <v>0</v>
      </c>
      <c r="E236" s="1552">
        <v>0</v>
      </c>
      <c r="F236" s="1552">
        <v>0</v>
      </c>
      <c r="G236" s="1552">
        <v>0</v>
      </c>
      <c r="H236" s="1543"/>
      <c r="I236" s="1543"/>
      <c r="J236" s="1543"/>
      <c r="K236" s="1543"/>
    </row>
    <row r="237" spans="1:11" ht="14.1" customHeight="1">
      <c r="A237" s="1543"/>
      <c r="B237" s="1543"/>
      <c r="C237" s="1554" t="s">
        <v>59</v>
      </c>
      <c r="D237" s="1552">
        <v>0</v>
      </c>
      <c r="E237" s="1552">
        <v>0</v>
      </c>
      <c r="F237" s="1552">
        <v>0</v>
      </c>
      <c r="G237" s="1552">
        <v>0</v>
      </c>
      <c r="H237" s="1543"/>
      <c r="I237" s="1543"/>
      <c r="J237" s="1543"/>
      <c r="K237" s="1543"/>
    </row>
    <row r="238" spans="1:11" ht="14.1" customHeight="1">
      <c r="A238" s="1543"/>
      <c r="B238" s="1543"/>
      <c r="C238" s="1554" t="s">
        <v>60</v>
      </c>
      <c r="D238" s="1552">
        <v>0</v>
      </c>
      <c r="E238" s="1552">
        <v>0</v>
      </c>
      <c r="F238" s="1552">
        <v>0</v>
      </c>
      <c r="G238" s="1552">
        <v>0</v>
      </c>
      <c r="H238" s="1543"/>
      <c r="I238" s="1543"/>
      <c r="J238" s="1543"/>
      <c r="K238" s="1543"/>
    </row>
    <row r="239" spans="1:11" ht="14.1" customHeight="1">
      <c r="A239" s="1543"/>
      <c r="B239" s="1543"/>
      <c r="C239" s="1554" t="s">
        <v>61</v>
      </c>
      <c r="D239" s="1552">
        <v>0</v>
      </c>
      <c r="E239" s="1552">
        <v>0</v>
      </c>
      <c r="F239" s="1552">
        <v>0</v>
      </c>
      <c r="G239" s="1552">
        <v>0</v>
      </c>
      <c r="H239" s="1543"/>
      <c r="I239" s="1543"/>
      <c r="J239" s="1543"/>
      <c r="K239" s="1543"/>
    </row>
    <row r="240" spans="1:11" ht="14.1" customHeight="1">
      <c r="A240" s="1543"/>
      <c r="B240" s="1543"/>
      <c r="C240" s="1554" t="s">
        <v>62</v>
      </c>
      <c r="D240" s="1552">
        <v>0</v>
      </c>
      <c r="E240" s="1552">
        <v>16000000</v>
      </c>
      <c r="F240" s="1552">
        <v>1000000</v>
      </c>
      <c r="G240" s="1552">
        <v>0</v>
      </c>
      <c r="H240" s="1543"/>
      <c r="I240" s="1543"/>
      <c r="J240" s="1543"/>
      <c r="K240" s="1543"/>
    </row>
    <row r="241" spans="1:11" ht="14.1" customHeight="1">
      <c r="A241" s="1543"/>
      <c r="B241" s="1543"/>
      <c r="C241" s="1554" t="s">
        <v>49</v>
      </c>
      <c r="D241" s="1552">
        <v>0</v>
      </c>
      <c r="E241" s="1552">
        <v>16000000</v>
      </c>
      <c r="F241" s="1552">
        <v>1000000</v>
      </c>
      <c r="G241" s="1552">
        <v>0</v>
      </c>
      <c r="H241" s="1543"/>
      <c r="I241" s="1543"/>
      <c r="J241" s="1543"/>
      <c r="K241" s="1543"/>
    </row>
    <row r="242" spans="1:11" ht="14.1" customHeight="1">
      <c r="A242" s="1543"/>
      <c r="B242" s="1543"/>
      <c r="C242" s="1554" t="s">
        <v>58</v>
      </c>
      <c r="D242" s="1552">
        <v>0</v>
      </c>
      <c r="E242" s="1552">
        <v>0</v>
      </c>
      <c r="F242" s="1552">
        <v>0</v>
      </c>
      <c r="G242" s="1552">
        <v>0</v>
      </c>
      <c r="H242" s="1543"/>
      <c r="I242" s="1543"/>
      <c r="J242" s="1543"/>
      <c r="K242" s="1543"/>
    </row>
    <row r="243" spans="1:11" ht="14.1" customHeight="1">
      <c r="A243" s="1543"/>
      <c r="B243" s="1543"/>
      <c r="C243" s="1554" t="s">
        <v>59</v>
      </c>
      <c r="D243" s="1552">
        <v>0</v>
      </c>
      <c r="E243" s="1552">
        <v>0</v>
      </c>
      <c r="F243" s="1552">
        <v>0</v>
      </c>
      <c r="G243" s="1552">
        <v>0</v>
      </c>
      <c r="H243" s="1543"/>
      <c r="I243" s="1543"/>
      <c r="J243" s="1543"/>
      <c r="K243" s="1543"/>
    </row>
    <row r="244" spans="1:11" ht="14.1" customHeight="1">
      <c r="A244" s="1543"/>
      <c r="B244" s="1543"/>
      <c r="C244" s="1554" t="s">
        <v>60</v>
      </c>
      <c r="D244" s="1552">
        <v>0</v>
      </c>
      <c r="E244" s="1552">
        <v>0</v>
      </c>
      <c r="F244" s="1552">
        <v>0</v>
      </c>
      <c r="G244" s="1552">
        <v>0</v>
      </c>
      <c r="H244" s="1543"/>
      <c r="I244" s="1543"/>
      <c r="J244" s="1543"/>
      <c r="K244" s="1543"/>
    </row>
    <row r="245" spans="1:11" ht="14.1" customHeight="1">
      <c r="A245" s="1543"/>
      <c r="B245" s="1543"/>
      <c r="C245" s="1554" t="s">
        <v>61</v>
      </c>
      <c r="D245" s="1552">
        <v>0</v>
      </c>
      <c r="E245" s="1552">
        <v>0</v>
      </c>
      <c r="F245" s="1552">
        <v>0</v>
      </c>
      <c r="G245" s="1552">
        <v>0</v>
      </c>
      <c r="H245" s="1543"/>
      <c r="I245" s="1543"/>
      <c r="J245" s="1543"/>
      <c r="K245" s="1543"/>
    </row>
    <row r="246" spans="1:11" ht="14.1" customHeight="1">
      <c r="A246" s="1543"/>
      <c r="B246" s="1543"/>
      <c r="C246" s="1554" t="s">
        <v>63</v>
      </c>
      <c r="D246" s="1552">
        <v>0</v>
      </c>
      <c r="E246" s="1552">
        <v>0</v>
      </c>
      <c r="F246" s="1552">
        <v>0</v>
      </c>
      <c r="G246" s="1552">
        <v>0</v>
      </c>
      <c r="H246" s="1543"/>
      <c r="I246" s="1543"/>
      <c r="J246" s="1543"/>
      <c r="K246" s="1543"/>
    </row>
    <row r="247" spans="1:11" ht="14.1" customHeight="1">
      <c r="A247" s="1543"/>
      <c r="B247" s="1543"/>
      <c r="C247" s="1554" t="s">
        <v>49</v>
      </c>
      <c r="D247" s="1552">
        <v>0</v>
      </c>
      <c r="E247" s="1552">
        <v>0</v>
      </c>
      <c r="F247" s="1552">
        <v>0</v>
      </c>
      <c r="G247" s="1552">
        <v>0</v>
      </c>
      <c r="H247" s="1543"/>
      <c r="I247" s="1543"/>
      <c r="J247" s="1543"/>
      <c r="K247" s="1543"/>
    </row>
    <row r="248" spans="1:11" ht="14.1" customHeight="1">
      <c r="A248" s="1543"/>
      <c r="B248" s="1543"/>
      <c r="C248" s="1554" t="s">
        <v>58</v>
      </c>
      <c r="D248" s="1552">
        <v>0</v>
      </c>
      <c r="E248" s="1552">
        <v>0</v>
      </c>
      <c r="F248" s="1552">
        <v>0</v>
      </c>
      <c r="G248" s="1552">
        <v>0</v>
      </c>
      <c r="H248" s="1543"/>
      <c r="I248" s="1543"/>
      <c r="J248" s="1543"/>
      <c r="K248" s="1543"/>
    </row>
    <row r="249" spans="1:11" ht="14.1" customHeight="1">
      <c r="A249" s="1543"/>
      <c r="B249" s="1543"/>
      <c r="C249" s="1554" t="s">
        <v>59</v>
      </c>
      <c r="D249" s="1552">
        <v>0</v>
      </c>
      <c r="E249" s="1552">
        <v>0</v>
      </c>
      <c r="F249" s="1552">
        <v>0</v>
      </c>
      <c r="G249" s="1552">
        <v>0</v>
      </c>
      <c r="H249" s="1543"/>
      <c r="I249" s="1543"/>
      <c r="J249" s="1543"/>
      <c r="K249" s="1543"/>
    </row>
    <row r="250" spans="1:11" ht="14.1" customHeight="1">
      <c r="A250" s="1543"/>
      <c r="B250" s="1543"/>
      <c r="C250" s="1554" t="s">
        <v>60</v>
      </c>
      <c r="D250" s="1552">
        <v>0</v>
      </c>
      <c r="E250" s="1552">
        <v>0</v>
      </c>
      <c r="F250" s="1552">
        <v>0</v>
      </c>
      <c r="G250" s="1552">
        <v>0</v>
      </c>
      <c r="H250" s="1543"/>
      <c r="I250" s="1543"/>
      <c r="J250" s="1543"/>
      <c r="K250" s="1543"/>
    </row>
    <row r="251" spans="1:11" ht="14.1" customHeight="1">
      <c r="A251" s="1543"/>
      <c r="B251" s="1543"/>
      <c r="C251" s="1554" t="s">
        <v>61</v>
      </c>
      <c r="D251" s="1552">
        <v>0</v>
      </c>
      <c r="E251" s="1552">
        <v>0</v>
      </c>
      <c r="F251" s="1552">
        <v>0</v>
      </c>
      <c r="G251" s="1552">
        <v>0</v>
      </c>
      <c r="H251" s="1543"/>
      <c r="I251" s="1543"/>
      <c r="J251" s="1543"/>
      <c r="K251" s="1543"/>
    </row>
    <row r="252" spans="1:11" ht="14.1" customHeight="1">
      <c r="A252" s="1543"/>
      <c r="B252" s="1543"/>
      <c r="C252" s="1554" t="s">
        <v>64</v>
      </c>
      <c r="D252" s="1552">
        <v>0</v>
      </c>
      <c r="E252" s="1552">
        <v>0</v>
      </c>
      <c r="F252" s="1552">
        <v>0</v>
      </c>
      <c r="G252" s="1552">
        <v>0</v>
      </c>
      <c r="H252" s="1543"/>
      <c r="I252" s="1543"/>
      <c r="J252" s="1543"/>
      <c r="K252" s="1543"/>
    </row>
    <row r="253" spans="1:11" ht="14.1" customHeight="1">
      <c r="A253" s="1543"/>
      <c r="B253" s="1543"/>
      <c r="C253" s="1554" t="s">
        <v>65</v>
      </c>
      <c r="D253" s="1552">
        <v>0</v>
      </c>
      <c r="E253" s="1552">
        <v>0</v>
      </c>
      <c r="F253" s="1552">
        <v>0</v>
      </c>
      <c r="G253" s="1552">
        <v>0</v>
      </c>
      <c r="H253" s="1543"/>
      <c r="I253" s="1543"/>
      <c r="J253" s="1543"/>
      <c r="K253" s="1543"/>
    </row>
    <row r="254" spans="1:11" ht="14.1" customHeight="1">
      <c r="A254" s="1543"/>
      <c r="B254" s="1543"/>
      <c r="C254" s="1553" t="s">
        <v>25</v>
      </c>
      <c r="D254" s="1552">
        <v>0</v>
      </c>
      <c r="E254" s="1552">
        <v>16000000</v>
      </c>
      <c r="F254" s="1552">
        <v>1000000</v>
      </c>
      <c r="G254" s="1552">
        <v>0</v>
      </c>
      <c r="H254" s="1543"/>
      <c r="I254" s="1543"/>
      <c r="J254" s="1543"/>
      <c r="K254" s="1543"/>
    </row>
    <row r="255" spans="1:11" ht="15" customHeight="1">
      <c r="A255" s="1543"/>
      <c r="B255" s="1543"/>
      <c r="C255" s="1551" t="s">
        <v>18</v>
      </c>
      <c r="D255" s="1550" t="s">
        <v>18</v>
      </c>
      <c r="E255" s="1550" t="s">
        <v>18</v>
      </c>
      <c r="F255" s="1550" t="s">
        <v>18</v>
      </c>
      <c r="G255" s="1550" t="s">
        <v>18</v>
      </c>
      <c r="H255" s="1543"/>
      <c r="I255" s="1543"/>
      <c r="J255" s="1543"/>
      <c r="K255" s="1543"/>
    </row>
    <row r="256" spans="1:11" ht="15" customHeight="1">
      <c r="A256" s="1543"/>
      <c r="B256" s="1543"/>
      <c r="C256" s="1549" t="s">
        <v>201</v>
      </c>
      <c r="D256" s="1548">
        <v>0</v>
      </c>
      <c r="E256" s="1548">
        <v>123898000</v>
      </c>
      <c r="F256" s="1548">
        <v>113767000</v>
      </c>
      <c r="G256" s="1548">
        <v>114767000</v>
      </c>
      <c r="H256" s="1543"/>
      <c r="I256" s="1543"/>
      <c r="J256" s="1543"/>
      <c r="K256" s="1543"/>
    </row>
    <row r="257" spans="1:11" ht="15" customHeight="1">
      <c r="A257" s="1543"/>
      <c r="B257" s="1543"/>
      <c r="C257" s="1546" t="s">
        <v>48</v>
      </c>
      <c r="D257" s="1545">
        <v>0</v>
      </c>
      <c r="E257" s="1545">
        <v>78625000</v>
      </c>
      <c r="F257" s="1545">
        <v>81142000</v>
      </c>
      <c r="G257" s="1545">
        <v>81142000</v>
      </c>
      <c r="H257" s="1543"/>
      <c r="I257" s="1543"/>
      <c r="J257" s="1543"/>
      <c r="K257" s="1543"/>
    </row>
    <row r="258" spans="1:11" ht="15" customHeight="1">
      <c r="A258" s="1543"/>
      <c r="B258" s="1543"/>
      <c r="C258" s="1546" t="s">
        <v>49</v>
      </c>
      <c r="D258" s="1545">
        <v>0</v>
      </c>
      <c r="E258" s="1545">
        <v>78625000</v>
      </c>
      <c r="F258" s="1545">
        <v>81142000</v>
      </c>
      <c r="G258" s="1545">
        <v>81142000</v>
      </c>
      <c r="H258" s="1543"/>
      <c r="I258" s="1543"/>
      <c r="J258" s="1543"/>
      <c r="K258" s="1543"/>
    </row>
    <row r="259" spans="1:11" ht="15" customHeight="1">
      <c r="A259" s="1543"/>
      <c r="B259" s="1543"/>
      <c r="C259" s="1546" t="s">
        <v>50</v>
      </c>
      <c r="D259" s="1545">
        <v>0</v>
      </c>
      <c r="E259" s="1545">
        <v>0</v>
      </c>
      <c r="F259" s="1545">
        <v>0</v>
      </c>
      <c r="G259" s="1545">
        <v>0</v>
      </c>
      <c r="H259" s="1543"/>
      <c r="I259" s="1543"/>
      <c r="J259" s="1543"/>
      <c r="K259" s="1543"/>
    </row>
    <row r="260" spans="1:11" ht="15" customHeight="1">
      <c r="A260" s="1543"/>
      <c r="B260" s="1543"/>
      <c r="C260" s="1546" t="s">
        <v>51</v>
      </c>
      <c r="D260" s="1545">
        <v>0</v>
      </c>
      <c r="E260" s="1545">
        <v>11773000</v>
      </c>
      <c r="F260" s="1545">
        <v>12125000</v>
      </c>
      <c r="G260" s="1545">
        <v>12125000</v>
      </c>
      <c r="H260" s="1543"/>
      <c r="I260" s="1543"/>
      <c r="J260" s="1543"/>
      <c r="K260" s="1543"/>
    </row>
    <row r="261" spans="1:11" ht="15" customHeight="1">
      <c r="A261" s="1543"/>
      <c r="B261" s="1543"/>
      <c r="C261" s="1546" t="s">
        <v>49</v>
      </c>
      <c r="D261" s="1545">
        <v>0</v>
      </c>
      <c r="E261" s="1545">
        <v>11773000</v>
      </c>
      <c r="F261" s="1545">
        <v>12125000</v>
      </c>
      <c r="G261" s="1545">
        <v>12125000</v>
      </c>
      <c r="H261" s="1543"/>
      <c r="I261" s="1543"/>
      <c r="J261" s="1543"/>
      <c r="K261" s="1543"/>
    </row>
    <row r="262" spans="1:11" ht="15" customHeight="1">
      <c r="A262" s="1543"/>
      <c r="B262" s="1543"/>
      <c r="C262" s="1546" t="s">
        <v>50</v>
      </c>
      <c r="D262" s="1545">
        <v>0</v>
      </c>
      <c r="E262" s="1545">
        <v>0</v>
      </c>
      <c r="F262" s="1545">
        <v>0</v>
      </c>
      <c r="G262" s="1545">
        <v>0</v>
      </c>
      <c r="H262" s="1543"/>
      <c r="I262" s="1543"/>
      <c r="J262" s="1543"/>
      <c r="K262" s="1543"/>
    </row>
    <row r="263" spans="1:11" ht="15" customHeight="1">
      <c r="A263" s="1543"/>
      <c r="B263" s="1543"/>
      <c r="C263" s="1546" t="s">
        <v>52</v>
      </c>
      <c r="D263" s="1545">
        <v>0</v>
      </c>
      <c r="E263" s="1545">
        <v>17200000</v>
      </c>
      <c r="F263" s="1545">
        <v>19200000</v>
      </c>
      <c r="G263" s="1545">
        <v>20200000</v>
      </c>
      <c r="H263" s="1543"/>
      <c r="I263" s="1543"/>
      <c r="J263" s="1543"/>
      <c r="K263" s="1543"/>
    </row>
    <row r="264" spans="1:11" ht="15" customHeight="1">
      <c r="A264" s="1543"/>
      <c r="B264" s="1543"/>
      <c r="C264" s="1546" t="s">
        <v>49</v>
      </c>
      <c r="D264" s="1545">
        <v>0</v>
      </c>
      <c r="E264" s="1545">
        <v>17200000</v>
      </c>
      <c r="F264" s="1545">
        <v>19200000</v>
      </c>
      <c r="G264" s="1545">
        <v>20200000</v>
      </c>
      <c r="H264" s="1543"/>
      <c r="I264" s="1543"/>
      <c r="J264" s="1543"/>
      <c r="K264" s="1543"/>
    </row>
    <row r="265" spans="1:11" ht="15" customHeight="1">
      <c r="A265" s="1543"/>
      <c r="B265" s="1543"/>
      <c r="C265" s="1546" t="s">
        <v>50</v>
      </c>
      <c r="D265" s="1545">
        <v>0</v>
      </c>
      <c r="E265" s="1545">
        <v>0</v>
      </c>
      <c r="F265" s="1545">
        <v>0</v>
      </c>
      <c r="G265" s="1545">
        <v>0</v>
      </c>
      <c r="H265" s="1543"/>
      <c r="I265" s="1543"/>
      <c r="J265" s="1543"/>
      <c r="K265" s="1543"/>
    </row>
    <row r="266" spans="1:11" ht="15" customHeight="1">
      <c r="A266" s="1543"/>
      <c r="B266" s="1543"/>
      <c r="C266" s="1546" t="s">
        <v>53</v>
      </c>
      <c r="D266" s="1545">
        <v>0</v>
      </c>
      <c r="E266" s="1545">
        <v>0</v>
      </c>
      <c r="F266" s="1545">
        <v>0</v>
      </c>
      <c r="G266" s="1545">
        <v>0</v>
      </c>
      <c r="H266" s="1543"/>
      <c r="I266" s="1543"/>
      <c r="J266" s="1543"/>
      <c r="K266" s="1543"/>
    </row>
    <row r="267" spans="1:11" ht="15" customHeight="1">
      <c r="A267" s="1543"/>
      <c r="B267" s="1543"/>
      <c r="C267" s="1546" t="s">
        <v>49</v>
      </c>
      <c r="D267" s="1545">
        <v>0</v>
      </c>
      <c r="E267" s="1545">
        <v>0</v>
      </c>
      <c r="F267" s="1545">
        <v>0</v>
      </c>
      <c r="G267" s="1545">
        <v>0</v>
      </c>
      <c r="H267" s="1543"/>
      <c r="I267" s="1543"/>
      <c r="J267" s="1543"/>
      <c r="K267" s="1543"/>
    </row>
    <row r="268" spans="1:11" ht="15" customHeight="1">
      <c r="A268" s="1543"/>
      <c r="B268" s="1543"/>
      <c r="C268" s="1546" t="s">
        <v>50</v>
      </c>
      <c r="D268" s="1545">
        <v>0</v>
      </c>
      <c r="E268" s="1545">
        <v>0</v>
      </c>
      <c r="F268" s="1545">
        <v>0</v>
      </c>
      <c r="G268" s="1545">
        <v>0</v>
      </c>
      <c r="H268" s="1543"/>
      <c r="I268" s="1543"/>
      <c r="J268" s="1543"/>
      <c r="K268" s="1543"/>
    </row>
    <row r="269" spans="1:11" ht="20.100000000000001" customHeight="1">
      <c r="A269" s="1543"/>
      <c r="B269" s="1543"/>
      <c r="C269" s="1546" t="s">
        <v>202</v>
      </c>
      <c r="D269" s="1547">
        <v>0</v>
      </c>
      <c r="E269" s="1547">
        <v>0</v>
      </c>
      <c r="F269" s="1547">
        <v>0</v>
      </c>
      <c r="G269" s="1547">
        <v>0</v>
      </c>
      <c r="H269" s="1543"/>
      <c r="I269" s="1543"/>
      <c r="J269" s="1543"/>
      <c r="K269" s="1543"/>
    </row>
    <row r="270" spans="1:11" ht="15" customHeight="1">
      <c r="A270" s="1543"/>
      <c r="B270" s="1543"/>
      <c r="C270" s="1546" t="s">
        <v>49</v>
      </c>
      <c r="D270" s="1545">
        <v>0</v>
      </c>
      <c r="E270" s="1545">
        <v>0</v>
      </c>
      <c r="F270" s="1545">
        <v>0</v>
      </c>
      <c r="G270" s="1545">
        <v>0</v>
      </c>
      <c r="H270" s="1543"/>
      <c r="I270" s="1543"/>
      <c r="J270" s="1543"/>
      <c r="K270" s="1543"/>
    </row>
    <row r="271" spans="1:11" ht="15" customHeight="1">
      <c r="A271" s="1543"/>
      <c r="B271" s="1543"/>
      <c r="C271" s="1546" t="s">
        <v>50</v>
      </c>
      <c r="D271" s="1545">
        <v>0</v>
      </c>
      <c r="E271" s="1545">
        <v>0</v>
      </c>
      <c r="F271" s="1545">
        <v>0</v>
      </c>
      <c r="G271" s="1545">
        <v>0</v>
      </c>
      <c r="H271" s="1543"/>
      <c r="I271" s="1543"/>
      <c r="J271" s="1543"/>
      <c r="K271" s="1543"/>
    </row>
    <row r="272" spans="1:11" ht="15" customHeight="1">
      <c r="A272" s="1543"/>
      <c r="B272" s="1543"/>
      <c r="C272" s="1546" t="s">
        <v>55</v>
      </c>
      <c r="D272" s="1545">
        <v>0</v>
      </c>
      <c r="E272" s="1545">
        <v>0</v>
      </c>
      <c r="F272" s="1545">
        <v>0</v>
      </c>
      <c r="G272" s="1545">
        <v>0</v>
      </c>
      <c r="H272" s="1543"/>
      <c r="I272" s="1543"/>
      <c r="J272" s="1543"/>
      <c r="K272" s="1543"/>
    </row>
    <row r="273" spans="1:11" ht="15" customHeight="1">
      <c r="A273" s="1543"/>
      <c r="B273" s="1543"/>
      <c r="C273" s="1546" t="s">
        <v>49</v>
      </c>
      <c r="D273" s="1545">
        <v>0</v>
      </c>
      <c r="E273" s="1545">
        <v>0</v>
      </c>
      <c r="F273" s="1545">
        <v>0</v>
      </c>
      <c r="G273" s="1545">
        <v>0</v>
      </c>
      <c r="H273" s="1543"/>
      <c r="I273" s="1543"/>
      <c r="J273" s="1543"/>
      <c r="K273" s="1543"/>
    </row>
    <row r="274" spans="1:11" ht="15" customHeight="1">
      <c r="A274" s="1543"/>
      <c r="B274" s="1543"/>
      <c r="C274" s="1546" t="s">
        <v>50</v>
      </c>
      <c r="D274" s="1545">
        <v>0</v>
      </c>
      <c r="E274" s="1545">
        <v>0</v>
      </c>
      <c r="F274" s="1545">
        <v>0</v>
      </c>
      <c r="G274" s="1545">
        <v>0</v>
      </c>
      <c r="H274" s="1543"/>
      <c r="I274" s="1543"/>
      <c r="J274" s="1543"/>
      <c r="K274" s="1543"/>
    </row>
    <row r="275" spans="1:11" ht="15" customHeight="1">
      <c r="A275" s="1543"/>
      <c r="B275" s="1543"/>
      <c r="C275" s="1546" t="s">
        <v>56</v>
      </c>
      <c r="D275" s="1545">
        <v>0</v>
      </c>
      <c r="E275" s="1545">
        <v>300000</v>
      </c>
      <c r="F275" s="1545">
        <v>300000</v>
      </c>
      <c r="G275" s="1545">
        <v>300000</v>
      </c>
      <c r="H275" s="1543"/>
      <c r="I275" s="1543"/>
      <c r="J275" s="1543"/>
      <c r="K275" s="1543"/>
    </row>
    <row r="276" spans="1:11" ht="15" customHeight="1">
      <c r="A276" s="1543"/>
      <c r="B276" s="1543"/>
      <c r="C276" s="1546" t="s">
        <v>49</v>
      </c>
      <c r="D276" s="1545">
        <v>0</v>
      </c>
      <c r="E276" s="1545">
        <v>300000</v>
      </c>
      <c r="F276" s="1545">
        <v>300000</v>
      </c>
      <c r="G276" s="1545">
        <v>300000</v>
      </c>
      <c r="H276" s="1543"/>
      <c r="I276" s="1543"/>
      <c r="J276" s="1543"/>
      <c r="K276" s="1543"/>
    </row>
    <row r="277" spans="1:11" ht="15" customHeight="1">
      <c r="A277" s="1543"/>
      <c r="B277" s="1543"/>
      <c r="C277" s="1546" t="s">
        <v>50</v>
      </c>
      <c r="D277" s="1545">
        <v>0</v>
      </c>
      <c r="E277" s="1545">
        <v>0</v>
      </c>
      <c r="F277" s="1545">
        <v>0</v>
      </c>
      <c r="G277" s="1545">
        <v>0</v>
      </c>
      <c r="H277" s="1543"/>
      <c r="I277" s="1543"/>
      <c r="J277" s="1543"/>
      <c r="K277" s="1543"/>
    </row>
    <row r="278" spans="1:11" ht="15" customHeight="1">
      <c r="A278" s="1543"/>
      <c r="B278" s="1543"/>
      <c r="C278" s="1546" t="s">
        <v>57</v>
      </c>
      <c r="D278" s="1545">
        <v>0</v>
      </c>
      <c r="E278" s="1545">
        <v>0</v>
      </c>
      <c r="F278" s="1545">
        <v>0</v>
      </c>
      <c r="G278" s="1545">
        <v>0</v>
      </c>
      <c r="H278" s="1543"/>
      <c r="I278" s="1543"/>
      <c r="J278" s="1543"/>
      <c r="K278" s="1543"/>
    </row>
    <row r="279" spans="1:11" ht="15" customHeight="1">
      <c r="A279" s="1543"/>
      <c r="B279" s="1543"/>
      <c r="C279" s="1546" t="s">
        <v>49</v>
      </c>
      <c r="D279" s="1545">
        <v>0</v>
      </c>
      <c r="E279" s="1545">
        <v>0</v>
      </c>
      <c r="F279" s="1545">
        <v>0</v>
      </c>
      <c r="G279" s="1545">
        <v>0</v>
      </c>
      <c r="H279" s="1543"/>
      <c r="I279" s="1543"/>
      <c r="J279" s="1543"/>
      <c r="K279" s="1543"/>
    </row>
    <row r="280" spans="1:11" ht="15" customHeight="1">
      <c r="A280" s="1543"/>
      <c r="B280" s="1543"/>
      <c r="C280" s="1546" t="s">
        <v>58</v>
      </c>
      <c r="D280" s="1545">
        <v>0</v>
      </c>
      <c r="E280" s="1545">
        <v>0</v>
      </c>
      <c r="F280" s="1545">
        <v>0</v>
      </c>
      <c r="G280" s="1545">
        <v>0</v>
      </c>
      <c r="H280" s="1543"/>
      <c r="I280" s="1543"/>
      <c r="J280" s="1543"/>
      <c r="K280" s="1543"/>
    </row>
    <row r="281" spans="1:11" ht="15" customHeight="1">
      <c r="A281" s="1543"/>
      <c r="B281" s="1543"/>
      <c r="C281" s="1546" t="s">
        <v>59</v>
      </c>
      <c r="D281" s="1545">
        <v>0</v>
      </c>
      <c r="E281" s="1545">
        <v>0</v>
      </c>
      <c r="F281" s="1545">
        <v>0</v>
      </c>
      <c r="G281" s="1545">
        <v>0</v>
      </c>
      <c r="H281" s="1543"/>
      <c r="I281" s="1543"/>
      <c r="J281" s="1543"/>
      <c r="K281" s="1543"/>
    </row>
    <row r="282" spans="1:11" ht="15" customHeight="1">
      <c r="A282" s="1543"/>
      <c r="B282" s="1543"/>
      <c r="C282" s="1546" t="s">
        <v>60</v>
      </c>
      <c r="D282" s="1545">
        <v>0</v>
      </c>
      <c r="E282" s="1545">
        <v>0</v>
      </c>
      <c r="F282" s="1545">
        <v>0</v>
      </c>
      <c r="G282" s="1545">
        <v>0</v>
      </c>
      <c r="H282" s="1543"/>
      <c r="I282" s="1543"/>
      <c r="J282" s="1543"/>
      <c r="K282" s="1543"/>
    </row>
    <row r="283" spans="1:11" ht="15" customHeight="1">
      <c r="A283" s="1543"/>
      <c r="B283" s="1543"/>
      <c r="C283" s="1546" t="s">
        <v>61</v>
      </c>
      <c r="D283" s="1545">
        <v>0</v>
      </c>
      <c r="E283" s="1545">
        <v>0</v>
      </c>
      <c r="F283" s="1545">
        <v>0</v>
      </c>
      <c r="G283" s="1545">
        <v>0</v>
      </c>
      <c r="H283" s="1543"/>
      <c r="I283" s="1543"/>
      <c r="J283" s="1543"/>
      <c r="K283" s="1543"/>
    </row>
    <row r="284" spans="1:11" ht="15" customHeight="1">
      <c r="A284" s="1543"/>
      <c r="B284" s="1543"/>
      <c r="C284" s="1546" t="s">
        <v>62</v>
      </c>
      <c r="D284" s="1545">
        <v>0</v>
      </c>
      <c r="E284" s="1545">
        <v>16000000</v>
      </c>
      <c r="F284" s="1545">
        <v>1000000</v>
      </c>
      <c r="G284" s="1545">
        <v>1000000</v>
      </c>
      <c r="H284" s="1543"/>
      <c r="I284" s="1543"/>
      <c r="J284" s="1543"/>
      <c r="K284" s="1543"/>
    </row>
    <row r="285" spans="1:11" ht="15" customHeight="1">
      <c r="A285" s="1543"/>
      <c r="B285" s="1543"/>
      <c r="C285" s="1546" t="s">
        <v>49</v>
      </c>
      <c r="D285" s="1545">
        <v>0</v>
      </c>
      <c r="E285" s="1545">
        <v>16000000</v>
      </c>
      <c r="F285" s="1545">
        <v>1000000</v>
      </c>
      <c r="G285" s="1545">
        <v>1000000</v>
      </c>
      <c r="H285" s="1543"/>
      <c r="I285" s="1543"/>
      <c r="J285" s="1543"/>
      <c r="K285" s="1543"/>
    </row>
    <row r="286" spans="1:11" ht="15" customHeight="1">
      <c r="A286" s="1543"/>
      <c r="B286" s="1543"/>
      <c r="C286" s="1546" t="s">
        <v>58</v>
      </c>
      <c r="D286" s="1545">
        <v>0</v>
      </c>
      <c r="E286" s="1545">
        <v>0</v>
      </c>
      <c r="F286" s="1545">
        <v>0</v>
      </c>
      <c r="G286" s="1545">
        <v>0</v>
      </c>
      <c r="H286" s="1543"/>
      <c r="I286" s="1543"/>
      <c r="J286" s="1543"/>
      <c r="K286" s="1543"/>
    </row>
    <row r="287" spans="1:11" ht="15" customHeight="1">
      <c r="A287" s="1543"/>
      <c r="B287" s="1543"/>
      <c r="C287" s="1546" t="s">
        <v>59</v>
      </c>
      <c r="D287" s="1545">
        <v>0</v>
      </c>
      <c r="E287" s="1545">
        <v>0</v>
      </c>
      <c r="F287" s="1545">
        <v>0</v>
      </c>
      <c r="G287" s="1545">
        <v>0</v>
      </c>
      <c r="H287" s="1543"/>
      <c r="I287" s="1543"/>
      <c r="J287" s="1543"/>
      <c r="K287" s="1543"/>
    </row>
    <row r="288" spans="1:11" ht="15" customHeight="1">
      <c r="A288" s="1543"/>
      <c r="B288" s="1543"/>
      <c r="C288" s="1546" t="s">
        <v>60</v>
      </c>
      <c r="D288" s="1545">
        <v>0</v>
      </c>
      <c r="E288" s="1545">
        <v>0</v>
      </c>
      <c r="F288" s="1545">
        <v>0</v>
      </c>
      <c r="G288" s="1545">
        <v>0</v>
      </c>
      <c r="H288" s="1543"/>
      <c r="I288" s="1543"/>
      <c r="J288" s="1543"/>
      <c r="K288" s="1543"/>
    </row>
    <row r="289" spans="1:11" ht="15" customHeight="1">
      <c r="A289" s="1543"/>
      <c r="B289" s="1543"/>
      <c r="C289" s="1546" t="s">
        <v>61</v>
      </c>
      <c r="D289" s="1545">
        <v>0</v>
      </c>
      <c r="E289" s="1545">
        <v>0</v>
      </c>
      <c r="F289" s="1545">
        <v>0</v>
      </c>
      <c r="G289" s="1545">
        <v>0</v>
      </c>
      <c r="H289" s="1543"/>
      <c r="I289" s="1543"/>
      <c r="J289" s="1543"/>
      <c r="K289" s="1543"/>
    </row>
    <row r="290" spans="1:11" ht="15" customHeight="1">
      <c r="A290" s="1543"/>
      <c r="B290" s="1543"/>
      <c r="C290" s="1546" t="s">
        <v>63</v>
      </c>
      <c r="D290" s="1545">
        <v>0</v>
      </c>
      <c r="E290" s="1545">
        <v>0</v>
      </c>
      <c r="F290" s="1545">
        <v>0</v>
      </c>
      <c r="G290" s="1545">
        <v>0</v>
      </c>
      <c r="H290" s="1543"/>
      <c r="I290" s="1543"/>
      <c r="J290" s="1543"/>
      <c r="K290" s="1543"/>
    </row>
    <row r="291" spans="1:11" ht="15" customHeight="1">
      <c r="A291" s="1543"/>
      <c r="B291" s="1543"/>
      <c r="C291" s="1546" t="s">
        <v>49</v>
      </c>
      <c r="D291" s="1545">
        <v>0</v>
      </c>
      <c r="E291" s="1545">
        <v>0</v>
      </c>
      <c r="F291" s="1545">
        <v>0</v>
      </c>
      <c r="G291" s="1545">
        <v>0</v>
      </c>
      <c r="H291" s="1543"/>
      <c r="I291" s="1543"/>
      <c r="J291" s="1543"/>
      <c r="K291" s="1543"/>
    </row>
    <row r="292" spans="1:11" ht="15" customHeight="1">
      <c r="A292" s="1543"/>
      <c r="B292" s="1543"/>
      <c r="C292" s="1546" t="s">
        <v>58</v>
      </c>
      <c r="D292" s="1545">
        <v>0</v>
      </c>
      <c r="E292" s="1545">
        <v>0</v>
      </c>
      <c r="F292" s="1545">
        <v>0</v>
      </c>
      <c r="G292" s="1545">
        <v>0</v>
      </c>
      <c r="H292" s="1543"/>
      <c r="I292" s="1543"/>
      <c r="J292" s="1543"/>
      <c r="K292" s="1543"/>
    </row>
    <row r="293" spans="1:11" ht="15" customHeight="1">
      <c r="A293" s="1543"/>
      <c r="B293" s="1543"/>
      <c r="C293" s="1546" t="s">
        <v>59</v>
      </c>
      <c r="D293" s="1545">
        <v>0</v>
      </c>
      <c r="E293" s="1545">
        <v>0</v>
      </c>
      <c r="F293" s="1545">
        <v>0</v>
      </c>
      <c r="G293" s="1545">
        <v>0</v>
      </c>
      <c r="H293" s="1543"/>
      <c r="I293" s="1543"/>
      <c r="J293" s="1543"/>
      <c r="K293" s="1543"/>
    </row>
    <row r="294" spans="1:11" ht="15" customHeight="1">
      <c r="A294" s="1543"/>
      <c r="B294" s="1543"/>
      <c r="C294" s="1546" t="s">
        <v>60</v>
      </c>
      <c r="D294" s="1545">
        <v>0</v>
      </c>
      <c r="E294" s="1545">
        <v>0</v>
      </c>
      <c r="F294" s="1545">
        <v>0</v>
      </c>
      <c r="G294" s="1545">
        <v>0</v>
      </c>
      <c r="H294" s="1543"/>
      <c r="I294" s="1543"/>
      <c r="J294" s="1543"/>
      <c r="K294" s="1543"/>
    </row>
    <row r="295" spans="1:11" ht="15" customHeight="1">
      <c r="A295" s="1543"/>
      <c r="B295" s="1543"/>
      <c r="C295" s="1546" t="s">
        <v>61</v>
      </c>
      <c r="D295" s="1545">
        <v>0</v>
      </c>
      <c r="E295" s="1545">
        <v>0</v>
      </c>
      <c r="F295" s="1545">
        <v>0</v>
      </c>
      <c r="G295" s="1545">
        <v>0</v>
      </c>
      <c r="H295" s="1543"/>
      <c r="I295" s="1543"/>
      <c r="J295" s="1543"/>
      <c r="K295" s="1543"/>
    </row>
    <row r="296" spans="1:11" ht="15" customHeight="1">
      <c r="A296" s="1543"/>
      <c r="B296" s="1543"/>
      <c r="C296" s="1546" t="s">
        <v>64</v>
      </c>
      <c r="D296" s="1545">
        <v>0</v>
      </c>
      <c r="E296" s="1545">
        <v>0</v>
      </c>
      <c r="F296" s="1545">
        <v>0</v>
      </c>
      <c r="G296" s="1545">
        <v>0</v>
      </c>
      <c r="H296" s="1543"/>
      <c r="I296" s="1543"/>
      <c r="J296" s="1543"/>
      <c r="K296" s="1543"/>
    </row>
    <row r="297" spans="1:11" ht="15" customHeight="1">
      <c r="A297" s="1543"/>
      <c r="B297" s="1543"/>
      <c r="C297" s="1546" t="s">
        <v>65</v>
      </c>
      <c r="D297" s="1545">
        <v>0</v>
      </c>
      <c r="E297" s="1545">
        <v>0</v>
      </c>
      <c r="F297" s="1545">
        <v>0</v>
      </c>
      <c r="G297" s="1545">
        <v>0</v>
      </c>
      <c r="H297" s="1543"/>
      <c r="I297" s="1543"/>
      <c r="J297" s="1543"/>
      <c r="K297" s="1543"/>
    </row>
    <row r="298" spans="1:11" ht="20.100000000000001" customHeight="1">
      <c r="A298" s="1543"/>
      <c r="B298" s="1543"/>
      <c r="C298" s="1544" t="s">
        <v>18</v>
      </c>
      <c r="D298" s="1543"/>
      <c r="E298" s="1543"/>
      <c r="F298" s="1543"/>
      <c r="G298" s="1543"/>
      <c r="H298" s="1543"/>
      <c r="I298" s="1543"/>
      <c r="J298" s="1543"/>
      <c r="K298" s="1543"/>
    </row>
  </sheetData>
  <mergeCells count="36">
    <mergeCell ref="C210:G210"/>
    <mergeCell ref="C139:G139"/>
    <mergeCell ref="D140:G140"/>
    <mergeCell ref="D141:G141"/>
    <mergeCell ref="D142:G142"/>
    <mergeCell ref="D143:G143"/>
    <mergeCell ref="C152:G152"/>
    <mergeCell ref="C197:G197"/>
    <mergeCell ref="D198:G198"/>
    <mergeCell ref="D199:G199"/>
    <mergeCell ref="D200:G200"/>
    <mergeCell ref="D201:G201"/>
    <mergeCell ref="D135:G135"/>
    <mergeCell ref="D20:G20"/>
    <mergeCell ref="D21:G21"/>
    <mergeCell ref="D22:G22"/>
    <mergeCell ref="D23:G23"/>
    <mergeCell ref="C32:G32"/>
    <mergeCell ref="C77:G77"/>
    <mergeCell ref="D78:G78"/>
    <mergeCell ref="D79:G79"/>
    <mergeCell ref="D80:G80"/>
    <mergeCell ref="D81:G81"/>
    <mergeCell ref="C90:G90"/>
    <mergeCell ref="C19:G19"/>
    <mergeCell ref="C1:G1"/>
    <mergeCell ref="C2:G2"/>
    <mergeCell ref="D3:G3"/>
    <mergeCell ref="D4:G4"/>
    <mergeCell ref="D5:G5"/>
    <mergeCell ref="D6:G6"/>
    <mergeCell ref="D7:G7"/>
    <mergeCell ref="C8:G8"/>
    <mergeCell ref="C9:G9"/>
    <mergeCell ref="D10:G10"/>
    <mergeCell ref="D14:G14"/>
  </mergeCells>
  <pageMargins left="0" right="0" top="0" bottom="0" header="0" footer="0"/>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297"/>
  <sheetViews>
    <sheetView view="pageBreakPreview" topLeftCell="B250" zoomScale="68" zoomScaleNormal="100" zoomScaleSheetLayoutView="68" workbookViewId="0">
      <selection activeCell="Y312" sqref="Y312"/>
    </sheetView>
  </sheetViews>
  <sheetFormatPr defaultColWidth="9.125" defaultRowHeight="14.25"/>
  <cols>
    <col min="1" max="1" width="13.25" style="24" hidden="1"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1513"/>
      <c r="B1" s="1513"/>
      <c r="C1" s="1856" t="s">
        <v>0</v>
      </c>
      <c r="D1" s="1857"/>
      <c r="E1" s="1857"/>
      <c r="F1" s="1857"/>
      <c r="G1" s="1857"/>
      <c r="H1" s="1513"/>
      <c r="I1" s="1513"/>
      <c r="J1" s="1513"/>
      <c r="K1" s="1513"/>
    </row>
    <row r="2" spans="1:11" ht="24.95" customHeight="1">
      <c r="A2" s="1513"/>
      <c r="B2" s="1513"/>
      <c r="C2" s="1858" t="s">
        <v>1</v>
      </c>
      <c r="D2" s="1859"/>
      <c r="E2" s="1859"/>
      <c r="F2" s="1859"/>
      <c r="G2" s="1859"/>
      <c r="H2" s="1513"/>
      <c r="I2" s="1513"/>
      <c r="J2" s="1513"/>
      <c r="K2" s="1513"/>
    </row>
    <row r="3" spans="1:11" ht="14.1" customHeight="1">
      <c r="A3" s="1513"/>
      <c r="B3" s="1513"/>
      <c r="C3" s="25" t="s">
        <v>2</v>
      </c>
      <c r="D3" s="1860" t="s">
        <v>2410</v>
      </c>
      <c r="E3" s="1861"/>
      <c r="F3" s="1861"/>
      <c r="G3" s="1861"/>
      <c r="H3" s="1513"/>
      <c r="I3" s="1513"/>
      <c r="J3" s="1513"/>
      <c r="K3" s="1513"/>
    </row>
    <row r="4" spans="1:11" ht="14.1" customHeight="1">
      <c r="A4" s="1513"/>
      <c r="B4" s="1513"/>
      <c r="C4" s="25" t="s">
        <v>4</v>
      </c>
      <c r="D4" s="1860" t="s">
        <v>2302</v>
      </c>
      <c r="E4" s="1861"/>
      <c r="F4" s="1861"/>
      <c r="G4" s="1861"/>
      <c r="H4" s="1513"/>
      <c r="I4" s="1513"/>
      <c r="J4" s="1513"/>
      <c r="K4" s="1513"/>
    </row>
    <row r="5" spans="1:11" ht="14.1" customHeight="1">
      <c r="A5" s="1513"/>
      <c r="B5" s="1513"/>
      <c r="C5" s="25" t="s">
        <v>6</v>
      </c>
      <c r="D5" s="1860" t="s">
        <v>532</v>
      </c>
      <c r="E5" s="1861"/>
      <c r="F5" s="1861"/>
      <c r="G5" s="1861"/>
      <c r="H5" s="1513"/>
      <c r="I5" s="1513"/>
      <c r="J5" s="1513"/>
      <c r="K5" s="1513"/>
    </row>
    <row r="6" spans="1:11" ht="14.1" customHeight="1">
      <c r="A6" s="1513"/>
      <c r="B6" s="1513"/>
      <c r="C6" s="25" t="s">
        <v>8</v>
      </c>
      <c r="D6" s="1860" t="s">
        <v>533</v>
      </c>
      <c r="E6" s="1861"/>
      <c r="F6" s="1861"/>
      <c r="G6" s="1861"/>
      <c r="H6" s="1513"/>
      <c r="I6" s="1513"/>
      <c r="J6" s="1513"/>
      <c r="K6" s="1513"/>
    </row>
    <row r="7" spans="1:11" ht="14.1" customHeight="1">
      <c r="A7" s="1513"/>
      <c r="B7" s="1513"/>
      <c r="C7" s="25" t="s">
        <v>10</v>
      </c>
      <c r="D7" s="1862" t="s">
        <v>11</v>
      </c>
      <c r="E7" s="1863"/>
      <c r="F7" s="1863"/>
      <c r="G7" s="1863"/>
      <c r="H7" s="1513"/>
      <c r="I7" s="1513"/>
      <c r="J7" s="1513"/>
      <c r="K7" s="1513"/>
    </row>
    <row r="8" spans="1:11" ht="14.1" customHeight="1">
      <c r="A8" s="1513"/>
      <c r="B8" s="1513"/>
      <c r="C8" s="1864" t="s">
        <v>12</v>
      </c>
      <c r="D8" s="1865"/>
      <c r="E8" s="1865"/>
      <c r="F8" s="1865"/>
      <c r="G8" s="1865"/>
      <c r="H8" s="1513"/>
      <c r="I8" s="1513"/>
      <c r="J8" s="1513"/>
      <c r="K8" s="1513"/>
    </row>
    <row r="9" spans="1:11" ht="72.95" customHeight="1">
      <c r="A9" s="1513"/>
      <c r="B9" s="1513"/>
      <c r="C9" s="1866" t="s">
        <v>2411</v>
      </c>
      <c r="D9" s="1867"/>
      <c r="E9" s="1867"/>
      <c r="F9" s="1867"/>
      <c r="G9" s="1867"/>
      <c r="H9" s="1513"/>
      <c r="I9" s="1513"/>
      <c r="J9" s="1513"/>
      <c r="K9" s="1513"/>
    </row>
    <row r="10" spans="1:11" ht="99.95" customHeight="1">
      <c r="A10" s="1513"/>
      <c r="B10" s="1513"/>
      <c r="C10" s="26" t="s">
        <v>14</v>
      </c>
      <c r="D10" s="1854" t="s">
        <v>2412</v>
      </c>
      <c r="E10" s="1855"/>
      <c r="F10" s="1855"/>
      <c r="G10" s="1855"/>
      <c r="H10" s="1513"/>
      <c r="I10" s="1513"/>
      <c r="J10" s="1513"/>
      <c r="K10" s="1513"/>
    </row>
    <row r="11" spans="1:11" ht="27.95" customHeight="1">
      <c r="A11" s="1513"/>
      <c r="B11" s="1513"/>
      <c r="C11" s="27" t="s">
        <v>209</v>
      </c>
      <c r="D11" s="28">
        <v>2023</v>
      </c>
      <c r="E11" s="28">
        <v>2024</v>
      </c>
      <c r="F11" s="28">
        <v>2025</v>
      </c>
      <c r="G11" s="28">
        <v>2026</v>
      </c>
      <c r="H11" s="1513"/>
      <c r="I11" s="1513"/>
      <c r="J11" s="1513"/>
      <c r="K11" s="1513"/>
    </row>
    <row r="12" spans="1:11" ht="14.1" customHeight="1">
      <c r="A12" s="1513"/>
      <c r="B12" s="1513"/>
      <c r="C12" s="29"/>
      <c r="D12" s="30" t="s">
        <v>22</v>
      </c>
      <c r="E12" s="30" t="s">
        <v>23</v>
      </c>
      <c r="F12" s="30" t="s">
        <v>23</v>
      </c>
      <c r="G12" s="30" t="s">
        <v>23</v>
      </c>
      <c r="H12" s="1513"/>
      <c r="I12" s="1513"/>
      <c r="J12" s="1513"/>
      <c r="K12" s="1513"/>
    </row>
    <row r="13" spans="1:11" ht="72.95" customHeight="1">
      <c r="A13" s="1513"/>
      <c r="B13" s="1513"/>
      <c r="C13" s="27" t="s">
        <v>2413</v>
      </c>
      <c r="D13" s="31" t="s">
        <v>214</v>
      </c>
      <c r="E13" s="31" t="s">
        <v>214</v>
      </c>
      <c r="F13" s="31" t="s">
        <v>214</v>
      </c>
      <c r="G13" s="31" t="s">
        <v>214</v>
      </c>
      <c r="H13" s="1513"/>
      <c r="I13" s="1513"/>
      <c r="J13" s="1513"/>
      <c r="K13" s="1513"/>
    </row>
    <row r="14" spans="1:11" ht="91.5" customHeight="1">
      <c r="A14" s="1513"/>
      <c r="B14" s="1513"/>
      <c r="C14" s="26" t="s">
        <v>16</v>
      </c>
      <c r="D14" s="1854" t="s">
        <v>2414</v>
      </c>
      <c r="E14" s="1855"/>
      <c r="F14" s="1855"/>
      <c r="G14" s="1855"/>
      <c r="H14" s="1513"/>
      <c r="I14" s="1513"/>
      <c r="J14" s="1513"/>
      <c r="K14" s="1513"/>
    </row>
    <row r="15" spans="1:11" ht="27.95" customHeight="1">
      <c r="A15" s="1513"/>
      <c r="B15" s="1513"/>
      <c r="C15" s="27" t="s">
        <v>223</v>
      </c>
      <c r="D15" s="28">
        <v>2023</v>
      </c>
      <c r="E15" s="28">
        <v>2024</v>
      </c>
      <c r="F15" s="28">
        <v>2025</v>
      </c>
      <c r="G15" s="28">
        <v>2026</v>
      </c>
      <c r="H15" s="1513"/>
      <c r="I15" s="1513"/>
      <c r="J15" s="1513"/>
      <c r="K15" s="1513"/>
    </row>
    <row r="16" spans="1:11" ht="14.1" customHeight="1">
      <c r="A16" s="1513"/>
      <c r="B16" s="1513"/>
      <c r="C16" s="29"/>
      <c r="D16" s="30" t="s">
        <v>22</v>
      </c>
      <c r="E16" s="30" t="s">
        <v>23</v>
      </c>
      <c r="F16" s="30" t="s">
        <v>23</v>
      </c>
      <c r="G16" s="30" t="s">
        <v>23</v>
      </c>
      <c r="H16" s="1513"/>
      <c r="I16" s="1513"/>
      <c r="J16" s="1513"/>
      <c r="K16" s="1513"/>
    </row>
    <row r="17" spans="1:11" ht="14.1" customHeight="1">
      <c r="A17" s="1513"/>
      <c r="B17" s="1513"/>
      <c r="C17" s="27" t="s">
        <v>2415</v>
      </c>
      <c r="D17" s="31" t="s">
        <v>304</v>
      </c>
      <c r="E17" s="31" t="s">
        <v>304</v>
      </c>
      <c r="F17" s="31" t="s">
        <v>304</v>
      </c>
      <c r="G17" s="31" t="s">
        <v>304</v>
      </c>
      <c r="H17" s="1513"/>
      <c r="I17" s="1513"/>
      <c r="J17" s="1513"/>
      <c r="K17" s="1513"/>
    </row>
    <row r="18" spans="1:11" ht="14.1" customHeight="1">
      <c r="A18" s="1513"/>
      <c r="B18" s="1513"/>
      <c r="C18" s="27" t="s">
        <v>2416</v>
      </c>
      <c r="D18" s="31" t="s">
        <v>2417</v>
      </c>
      <c r="E18" s="31" t="s">
        <v>2417</v>
      </c>
      <c r="F18" s="31" t="s">
        <v>2417</v>
      </c>
      <c r="G18" s="31" t="s">
        <v>2417</v>
      </c>
      <c r="H18" s="1513"/>
      <c r="I18" s="1513"/>
      <c r="J18" s="1513"/>
      <c r="K18" s="1513"/>
    </row>
    <row r="19" spans="1:11" ht="14.1" customHeight="1">
      <c r="A19" s="1513"/>
      <c r="B19" s="1513"/>
      <c r="C19" s="27" t="s">
        <v>2418</v>
      </c>
      <c r="D19" s="31" t="s">
        <v>305</v>
      </c>
      <c r="E19" s="31" t="s">
        <v>305</v>
      </c>
      <c r="F19" s="31" t="s">
        <v>305</v>
      </c>
      <c r="G19" s="31" t="s">
        <v>305</v>
      </c>
      <c r="H19" s="1513"/>
      <c r="I19" s="1513"/>
      <c r="J19" s="1513"/>
      <c r="K19" s="1513"/>
    </row>
    <row r="20" spans="1:11" ht="20.100000000000001" customHeight="1">
      <c r="A20" s="1513"/>
      <c r="B20" s="1513"/>
      <c r="C20" s="27" t="s">
        <v>2419</v>
      </c>
      <c r="D20" s="31" t="s">
        <v>2420</v>
      </c>
      <c r="E20" s="31" t="s">
        <v>2420</v>
      </c>
      <c r="F20" s="31" t="s">
        <v>2420</v>
      </c>
      <c r="G20" s="31" t="s">
        <v>2420</v>
      </c>
      <c r="H20" s="1513"/>
      <c r="I20" s="1513"/>
      <c r="J20" s="1513"/>
      <c r="K20" s="1513"/>
    </row>
    <row r="21" spans="1:11" ht="72.95" customHeight="1">
      <c r="A21" s="1513"/>
      <c r="B21" s="1513"/>
      <c r="C21" s="27" t="s">
        <v>2421</v>
      </c>
      <c r="D21" s="31" t="s">
        <v>215</v>
      </c>
      <c r="E21" s="31" t="s">
        <v>215</v>
      </c>
      <c r="F21" s="31" t="s">
        <v>215</v>
      </c>
      <c r="G21" s="31" t="s">
        <v>215</v>
      </c>
      <c r="H21" s="1513"/>
      <c r="I21" s="1513"/>
      <c r="J21" s="1513"/>
      <c r="K21" s="1513"/>
    </row>
    <row r="22" spans="1:11" ht="14.1" customHeight="1">
      <c r="A22" s="1513"/>
      <c r="B22" s="1513"/>
      <c r="C22" s="27" t="s">
        <v>2422</v>
      </c>
      <c r="D22" s="31" t="s">
        <v>2423</v>
      </c>
      <c r="E22" s="31" t="s">
        <v>2423</v>
      </c>
      <c r="F22" s="31" t="s">
        <v>2423</v>
      </c>
      <c r="G22" s="31" t="s">
        <v>2423</v>
      </c>
      <c r="H22" s="1513"/>
      <c r="I22" s="1513"/>
      <c r="J22" s="1513"/>
      <c r="K22" s="1513"/>
    </row>
    <row r="23" spans="1:11" ht="30.95" customHeight="1">
      <c r="A23" s="1513"/>
      <c r="B23" s="1513"/>
      <c r="C23" s="27" t="s">
        <v>2424</v>
      </c>
      <c r="D23" s="31" t="s">
        <v>1666</v>
      </c>
      <c r="E23" s="31" t="s">
        <v>1666</v>
      </c>
      <c r="F23" s="31" t="s">
        <v>1666</v>
      </c>
      <c r="G23" s="31" t="s">
        <v>1666</v>
      </c>
      <c r="H23" s="1513"/>
      <c r="I23" s="1513"/>
      <c r="J23" s="1513"/>
      <c r="K23" s="1513"/>
    </row>
    <row r="24" spans="1:11" ht="14.1" customHeight="1">
      <c r="A24" s="1513"/>
      <c r="B24" s="1513"/>
      <c r="C24" s="27" t="s">
        <v>2425</v>
      </c>
      <c r="D24" s="31" t="s">
        <v>2133</v>
      </c>
      <c r="E24" s="31" t="s">
        <v>2133</v>
      </c>
      <c r="F24" s="31" t="s">
        <v>2133</v>
      </c>
      <c r="G24" s="31" t="s">
        <v>2133</v>
      </c>
      <c r="H24" s="1513"/>
      <c r="I24" s="1513"/>
      <c r="J24" s="1513"/>
      <c r="K24" s="1513"/>
    </row>
    <row r="25" spans="1:11" ht="30.95" customHeight="1">
      <c r="A25" s="1513"/>
      <c r="B25" s="1513"/>
      <c r="C25" s="27" t="s">
        <v>2426</v>
      </c>
      <c r="D25" s="31" t="s">
        <v>2427</v>
      </c>
      <c r="E25" s="31" t="s">
        <v>2427</v>
      </c>
      <c r="F25" s="31" t="s">
        <v>2427</v>
      </c>
      <c r="G25" s="31" t="s">
        <v>2427</v>
      </c>
      <c r="H25" s="1513"/>
      <c r="I25" s="1513"/>
      <c r="J25" s="1513"/>
      <c r="K25" s="1513"/>
    </row>
    <row r="26" spans="1:11" ht="14.1" customHeight="1">
      <c r="A26" s="1513"/>
      <c r="B26" s="1513"/>
      <c r="C26" s="1852" t="s">
        <v>27</v>
      </c>
      <c r="D26" s="1853"/>
      <c r="E26" s="1853"/>
      <c r="F26" s="1853"/>
      <c r="G26" s="1853"/>
      <c r="H26" s="1513"/>
      <c r="I26" s="1513"/>
      <c r="J26" s="1513"/>
      <c r="K26" s="1513"/>
    </row>
    <row r="27" spans="1:11" ht="14.1" customHeight="1">
      <c r="A27" s="1513"/>
      <c r="B27" s="1513"/>
      <c r="C27" s="32" t="s">
        <v>2428</v>
      </c>
      <c r="D27" s="1852" t="s">
        <v>2429</v>
      </c>
      <c r="E27" s="1853"/>
      <c r="F27" s="1853"/>
      <c r="G27" s="1853"/>
      <c r="H27" s="1513"/>
      <c r="I27" s="1513"/>
      <c r="J27" s="1513"/>
      <c r="K27" s="1513"/>
    </row>
    <row r="28" spans="1:11" ht="41.1" customHeight="1">
      <c r="A28" s="1513"/>
      <c r="B28" s="1513"/>
      <c r="C28" s="33" t="s">
        <v>19</v>
      </c>
      <c r="D28" s="1850" t="s">
        <v>2430</v>
      </c>
      <c r="E28" s="1851"/>
      <c r="F28" s="1851"/>
      <c r="G28" s="1851"/>
      <c r="H28" s="1513"/>
      <c r="I28" s="1513"/>
      <c r="J28" s="1513"/>
      <c r="K28" s="1513"/>
    </row>
    <row r="29" spans="1:11" ht="41.1" customHeight="1">
      <c r="A29" s="1513"/>
      <c r="B29" s="1513"/>
      <c r="C29" s="34" t="s">
        <v>20</v>
      </c>
      <c r="D29" s="1846" t="s">
        <v>2431</v>
      </c>
      <c r="E29" s="1847"/>
      <c r="F29" s="1847"/>
      <c r="G29" s="1847"/>
      <c r="H29" s="1513"/>
      <c r="I29" s="1513"/>
      <c r="J29" s="1513"/>
      <c r="K29" s="1513"/>
    </row>
    <row r="30" spans="1:11" ht="41.1" customHeight="1">
      <c r="A30" s="1513"/>
      <c r="B30" s="1513"/>
      <c r="C30" s="34" t="s">
        <v>21</v>
      </c>
      <c r="D30" s="1846" t="s">
        <v>693</v>
      </c>
      <c r="E30" s="1847"/>
      <c r="F30" s="1847"/>
      <c r="G30" s="1847"/>
      <c r="H30" s="1513"/>
      <c r="I30" s="1513"/>
      <c r="J30" s="1513"/>
      <c r="K30" s="1513"/>
    </row>
    <row r="31" spans="1:11" ht="15" customHeight="1">
      <c r="A31" s="1513"/>
      <c r="B31" s="1513"/>
      <c r="C31" s="1514"/>
      <c r="D31" s="36">
        <v>2023</v>
      </c>
      <c r="E31" s="36">
        <v>2024</v>
      </c>
      <c r="F31" s="36">
        <v>2025</v>
      </c>
      <c r="G31" s="36">
        <v>2026</v>
      </c>
      <c r="H31" s="1513"/>
      <c r="I31" s="1513"/>
      <c r="J31" s="1513"/>
      <c r="K31" s="1513"/>
    </row>
    <row r="32" spans="1:11" ht="15" customHeight="1">
      <c r="A32" s="1513"/>
      <c r="B32" s="1513"/>
      <c r="C32" s="1515"/>
      <c r="D32" s="38" t="s">
        <v>22</v>
      </c>
      <c r="E32" s="38" t="s">
        <v>23</v>
      </c>
      <c r="F32" s="38" t="s">
        <v>23</v>
      </c>
      <c r="G32" s="38" t="s">
        <v>23</v>
      </c>
      <c r="H32" s="1513"/>
      <c r="I32" s="1513"/>
      <c r="J32" s="1513"/>
      <c r="K32" s="1513"/>
    </row>
    <row r="33" spans="1:11" ht="14.1" customHeight="1">
      <c r="A33" s="1513"/>
      <c r="B33" s="1513"/>
      <c r="C33" s="27" t="s">
        <v>33</v>
      </c>
      <c r="D33" s="31" t="s">
        <v>2432</v>
      </c>
      <c r="E33" s="31" t="s">
        <v>2432</v>
      </c>
      <c r="F33" s="31" t="s">
        <v>2432</v>
      </c>
      <c r="G33" s="31" t="s">
        <v>2432</v>
      </c>
      <c r="H33" s="1513"/>
      <c r="I33" s="1513"/>
      <c r="J33" s="1513"/>
      <c r="K33" s="1513"/>
    </row>
    <row r="34" spans="1:11" ht="14.1" customHeight="1">
      <c r="A34" s="1513"/>
      <c r="B34" s="1513"/>
      <c r="C34" s="27" t="s">
        <v>35</v>
      </c>
      <c r="D34" s="31" t="s">
        <v>2433</v>
      </c>
      <c r="E34" s="31" t="s">
        <v>2434</v>
      </c>
      <c r="F34" s="31" t="s">
        <v>2435</v>
      </c>
      <c r="G34" s="31" t="s">
        <v>2436</v>
      </c>
      <c r="H34" s="1513"/>
      <c r="I34" s="1513"/>
      <c r="J34" s="1513"/>
      <c r="K34" s="1513"/>
    </row>
    <row r="35" spans="1:11" ht="14.1" customHeight="1">
      <c r="A35" s="1513"/>
      <c r="B35" s="1513"/>
      <c r="C35" s="27" t="s">
        <v>40</v>
      </c>
      <c r="D35" s="31" t="s">
        <v>2437</v>
      </c>
      <c r="E35" s="31" t="s">
        <v>2438</v>
      </c>
      <c r="F35" s="31" t="s">
        <v>2439</v>
      </c>
      <c r="G35" s="31" t="s">
        <v>2440</v>
      </c>
      <c r="H35" s="1513"/>
      <c r="I35" s="1513"/>
      <c r="J35" s="1513"/>
      <c r="K35" s="1513"/>
    </row>
    <row r="36" spans="1:11" ht="14.1" customHeight="1">
      <c r="A36" s="1513"/>
      <c r="B36" s="1513"/>
      <c r="C36" s="27" t="s">
        <v>41</v>
      </c>
      <c r="D36" s="31" t="s">
        <v>18</v>
      </c>
      <c r="E36" s="31" t="s">
        <v>42</v>
      </c>
      <c r="F36" s="31" t="s">
        <v>42</v>
      </c>
      <c r="G36" s="31" t="s">
        <v>42</v>
      </c>
      <c r="H36" s="1513"/>
      <c r="I36" s="1513"/>
      <c r="J36" s="1513"/>
      <c r="K36" s="1513"/>
    </row>
    <row r="37" spans="1:11" ht="14.1" customHeight="1">
      <c r="A37" s="1513"/>
      <c r="B37" s="1513"/>
      <c r="C37" s="27" t="s">
        <v>43</v>
      </c>
      <c r="D37" s="31" t="s">
        <v>18</v>
      </c>
      <c r="E37" s="31" t="s">
        <v>2441</v>
      </c>
      <c r="F37" s="31" t="s">
        <v>1620</v>
      </c>
      <c r="G37" s="31" t="s">
        <v>2442</v>
      </c>
      <c r="H37" s="1513"/>
      <c r="I37" s="1513"/>
      <c r="J37" s="1513"/>
      <c r="K37" s="1513"/>
    </row>
    <row r="38" spans="1:11" ht="14.1" customHeight="1">
      <c r="A38" s="1513"/>
      <c r="B38" s="1513"/>
      <c r="C38" s="27" t="s">
        <v>47</v>
      </c>
      <c r="D38" s="31" t="s">
        <v>18</v>
      </c>
      <c r="E38" s="31" t="s">
        <v>2441</v>
      </c>
      <c r="F38" s="31" t="s">
        <v>1620</v>
      </c>
      <c r="G38" s="31" t="s">
        <v>2442</v>
      </c>
      <c r="H38" s="1513"/>
      <c r="I38" s="1513"/>
      <c r="J38" s="1513"/>
      <c r="K38" s="1513"/>
    </row>
    <row r="39" spans="1:11" ht="14.1" customHeight="1">
      <c r="A39" s="1513"/>
      <c r="B39" s="1513"/>
      <c r="C39" s="1848" t="s">
        <v>24</v>
      </c>
      <c r="D39" s="1849"/>
      <c r="E39" s="1849"/>
      <c r="F39" s="1849"/>
      <c r="G39" s="1849"/>
      <c r="H39" s="1513"/>
      <c r="I39" s="1513"/>
      <c r="J39" s="1513"/>
      <c r="K39" s="1513"/>
    </row>
    <row r="40" spans="1:11" ht="14.1" customHeight="1">
      <c r="A40" s="1513"/>
      <c r="B40" s="1513"/>
      <c r="C40" s="1514"/>
      <c r="D40" s="36">
        <v>2023</v>
      </c>
      <c r="E40" s="36">
        <v>2024</v>
      </c>
      <c r="F40" s="36">
        <v>2025</v>
      </c>
      <c r="G40" s="36">
        <v>2026</v>
      </c>
      <c r="H40" s="1513"/>
      <c r="I40" s="1513"/>
      <c r="J40" s="1513"/>
      <c r="K40" s="1513"/>
    </row>
    <row r="41" spans="1:11" ht="14.1" customHeight="1">
      <c r="A41" s="1513"/>
      <c r="B41" s="1513"/>
      <c r="C41" s="1515"/>
      <c r="D41" s="38" t="s">
        <v>22</v>
      </c>
      <c r="E41" s="38" t="s">
        <v>23</v>
      </c>
      <c r="F41" s="38" t="s">
        <v>23</v>
      </c>
      <c r="G41" s="38" t="s">
        <v>23</v>
      </c>
      <c r="H41" s="1513"/>
      <c r="I41" s="1513"/>
      <c r="J41" s="1513"/>
      <c r="K41" s="1513"/>
    </row>
    <row r="42" spans="1:11" ht="14.1" customHeight="1">
      <c r="A42" s="1513"/>
      <c r="B42" s="1513"/>
      <c r="C42" s="39" t="s">
        <v>48</v>
      </c>
      <c r="D42" s="40">
        <v>0</v>
      </c>
      <c r="E42" s="40">
        <v>49300000</v>
      </c>
      <c r="F42" s="40">
        <v>50900000</v>
      </c>
      <c r="G42" s="40">
        <v>50900000</v>
      </c>
      <c r="H42" s="1513"/>
      <c r="I42" s="1513"/>
      <c r="J42" s="1513"/>
      <c r="K42" s="1513"/>
    </row>
    <row r="43" spans="1:11" ht="14.1" customHeight="1">
      <c r="A43" s="1513"/>
      <c r="B43" s="1513"/>
      <c r="C43" s="39" t="s">
        <v>49</v>
      </c>
      <c r="D43" s="40">
        <v>0</v>
      </c>
      <c r="E43" s="40">
        <v>49300000</v>
      </c>
      <c r="F43" s="40">
        <v>50900000</v>
      </c>
      <c r="G43" s="40">
        <v>50900000</v>
      </c>
      <c r="H43" s="1513"/>
      <c r="I43" s="1513"/>
      <c r="J43" s="1513"/>
      <c r="K43" s="1513"/>
    </row>
    <row r="44" spans="1:11" ht="14.1" customHeight="1">
      <c r="A44" s="1513"/>
      <c r="B44" s="1513"/>
      <c r="C44" s="39" t="s">
        <v>50</v>
      </c>
      <c r="D44" s="40">
        <v>0</v>
      </c>
      <c r="E44" s="40">
        <v>0</v>
      </c>
      <c r="F44" s="40">
        <v>0</v>
      </c>
      <c r="G44" s="40">
        <v>0</v>
      </c>
      <c r="H44" s="1513"/>
      <c r="I44" s="1513"/>
      <c r="J44" s="1513"/>
      <c r="K44" s="1513"/>
    </row>
    <row r="45" spans="1:11" ht="14.1" customHeight="1">
      <c r="A45" s="1513"/>
      <c r="B45" s="1513"/>
      <c r="C45" s="39" t="s">
        <v>51</v>
      </c>
      <c r="D45" s="40">
        <v>0</v>
      </c>
      <c r="E45" s="40">
        <v>8730000</v>
      </c>
      <c r="F45" s="40">
        <v>8972000</v>
      </c>
      <c r="G45" s="40">
        <v>8972000</v>
      </c>
      <c r="H45" s="1513"/>
      <c r="I45" s="1513"/>
      <c r="J45" s="1513"/>
      <c r="K45" s="1513"/>
    </row>
    <row r="46" spans="1:11" ht="14.1" customHeight="1">
      <c r="A46" s="1513"/>
      <c r="B46" s="1513"/>
      <c r="C46" s="39" t="s">
        <v>49</v>
      </c>
      <c r="D46" s="40">
        <v>0</v>
      </c>
      <c r="E46" s="40">
        <v>8730000</v>
      </c>
      <c r="F46" s="40">
        <v>8972000</v>
      </c>
      <c r="G46" s="40">
        <v>8972000</v>
      </c>
      <c r="H46" s="1513"/>
      <c r="I46" s="1513"/>
      <c r="J46" s="1513"/>
      <c r="K46" s="1513"/>
    </row>
    <row r="47" spans="1:11" ht="14.1" customHeight="1">
      <c r="A47" s="1513"/>
      <c r="B47" s="1513"/>
      <c r="C47" s="39" t="s">
        <v>50</v>
      </c>
      <c r="D47" s="40">
        <v>0</v>
      </c>
      <c r="E47" s="40">
        <v>0</v>
      </c>
      <c r="F47" s="40">
        <v>0</v>
      </c>
      <c r="G47" s="40">
        <v>0</v>
      </c>
      <c r="H47" s="1513"/>
      <c r="I47" s="1513"/>
      <c r="J47" s="1513"/>
      <c r="K47" s="1513"/>
    </row>
    <row r="48" spans="1:11" ht="14.1" customHeight="1">
      <c r="A48" s="1513"/>
      <c r="B48" s="1513"/>
      <c r="C48" s="39" t="s">
        <v>52</v>
      </c>
      <c r="D48" s="40">
        <v>0</v>
      </c>
      <c r="E48" s="40">
        <v>6880000</v>
      </c>
      <c r="F48" s="40">
        <v>6880000</v>
      </c>
      <c r="G48" s="40">
        <v>7880000</v>
      </c>
      <c r="H48" s="1513"/>
      <c r="I48" s="1513"/>
      <c r="J48" s="1513"/>
      <c r="K48" s="1513"/>
    </row>
    <row r="49" spans="1:11" ht="14.1" customHeight="1">
      <c r="A49" s="1513"/>
      <c r="B49" s="1513"/>
      <c r="C49" s="39" t="s">
        <v>49</v>
      </c>
      <c r="D49" s="40">
        <v>0</v>
      </c>
      <c r="E49" s="40">
        <v>6880000</v>
      </c>
      <c r="F49" s="40">
        <v>6880000</v>
      </c>
      <c r="G49" s="40">
        <v>7880000</v>
      </c>
      <c r="H49" s="1513"/>
      <c r="I49" s="1513"/>
      <c r="J49" s="1513"/>
      <c r="K49" s="1513"/>
    </row>
    <row r="50" spans="1:11" ht="14.1" customHeight="1">
      <c r="A50" s="1513"/>
      <c r="B50" s="1513"/>
      <c r="C50" s="39" t="s">
        <v>50</v>
      </c>
      <c r="D50" s="40">
        <v>0</v>
      </c>
      <c r="E50" s="40">
        <v>0</v>
      </c>
      <c r="F50" s="40">
        <v>0</v>
      </c>
      <c r="G50" s="40">
        <v>0</v>
      </c>
      <c r="H50" s="1513"/>
      <c r="I50" s="1513"/>
      <c r="J50" s="1513"/>
      <c r="K50" s="1513"/>
    </row>
    <row r="51" spans="1:11" ht="14.1" customHeight="1">
      <c r="A51" s="1513"/>
      <c r="B51" s="1513"/>
      <c r="C51" s="39" t="s">
        <v>53</v>
      </c>
      <c r="D51" s="40">
        <v>0</v>
      </c>
      <c r="E51" s="40">
        <v>0</v>
      </c>
      <c r="F51" s="40">
        <v>0</v>
      </c>
      <c r="G51" s="40">
        <v>0</v>
      </c>
      <c r="H51" s="1513"/>
      <c r="I51" s="1513"/>
      <c r="J51" s="1513"/>
      <c r="K51" s="1513"/>
    </row>
    <row r="52" spans="1:11" ht="14.1" customHeight="1">
      <c r="A52" s="1513"/>
      <c r="B52" s="1513"/>
      <c r="C52" s="39" t="s">
        <v>49</v>
      </c>
      <c r="D52" s="40">
        <v>0</v>
      </c>
      <c r="E52" s="40">
        <v>0</v>
      </c>
      <c r="F52" s="40">
        <v>0</v>
      </c>
      <c r="G52" s="40">
        <v>0</v>
      </c>
      <c r="H52" s="1513"/>
      <c r="I52" s="1513"/>
      <c r="J52" s="1513"/>
      <c r="K52" s="1513"/>
    </row>
    <row r="53" spans="1:11" ht="14.1" customHeight="1">
      <c r="A53" s="1513"/>
      <c r="B53" s="1513"/>
      <c r="C53" s="39" t="s">
        <v>50</v>
      </c>
      <c r="D53" s="40">
        <v>0</v>
      </c>
      <c r="E53" s="40">
        <v>0</v>
      </c>
      <c r="F53" s="40">
        <v>0</v>
      </c>
      <c r="G53" s="40">
        <v>0</v>
      </c>
      <c r="H53" s="1513"/>
      <c r="I53" s="1513"/>
      <c r="J53" s="1513"/>
      <c r="K53" s="1513"/>
    </row>
    <row r="54" spans="1:11" ht="14.1" customHeight="1">
      <c r="A54" s="1513"/>
      <c r="B54" s="1513"/>
      <c r="C54" s="39" t="s">
        <v>54</v>
      </c>
      <c r="D54" s="40">
        <v>0</v>
      </c>
      <c r="E54" s="40">
        <v>0</v>
      </c>
      <c r="F54" s="40">
        <v>0</v>
      </c>
      <c r="G54" s="40">
        <v>0</v>
      </c>
      <c r="H54" s="1513"/>
      <c r="I54" s="1513"/>
      <c r="J54" s="1513"/>
      <c r="K54" s="1513"/>
    </row>
    <row r="55" spans="1:11" ht="14.1" customHeight="1">
      <c r="A55" s="1513"/>
      <c r="B55" s="1513"/>
      <c r="C55" s="39" t="s">
        <v>49</v>
      </c>
      <c r="D55" s="40">
        <v>0</v>
      </c>
      <c r="E55" s="40">
        <v>0</v>
      </c>
      <c r="F55" s="40">
        <v>0</v>
      </c>
      <c r="G55" s="40">
        <v>0</v>
      </c>
      <c r="H55" s="1513"/>
      <c r="I55" s="1513"/>
      <c r="J55" s="1513"/>
      <c r="K55" s="1513"/>
    </row>
    <row r="56" spans="1:11" ht="14.1" customHeight="1">
      <c r="A56" s="1513"/>
      <c r="B56" s="1513"/>
      <c r="C56" s="39" t="s">
        <v>50</v>
      </c>
      <c r="D56" s="40">
        <v>0</v>
      </c>
      <c r="E56" s="40">
        <v>0</v>
      </c>
      <c r="F56" s="40">
        <v>0</v>
      </c>
      <c r="G56" s="40">
        <v>0</v>
      </c>
      <c r="H56" s="1513"/>
      <c r="I56" s="1513"/>
      <c r="J56" s="1513"/>
      <c r="K56" s="1513"/>
    </row>
    <row r="57" spans="1:11" ht="14.1" customHeight="1">
      <c r="A57" s="1513"/>
      <c r="B57" s="1513"/>
      <c r="C57" s="39" t="s">
        <v>55</v>
      </c>
      <c r="D57" s="40">
        <v>0</v>
      </c>
      <c r="E57" s="40">
        <v>0</v>
      </c>
      <c r="F57" s="40">
        <v>0</v>
      </c>
      <c r="G57" s="40">
        <v>0</v>
      </c>
      <c r="H57" s="1513"/>
      <c r="I57" s="1513"/>
      <c r="J57" s="1513"/>
      <c r="K57" s="1513"/>
    </row>
    <row r="58" spans="1:11" ht="14.1" customHeight="1">
      <c r="A58" s="1513"/>
      <c r="B58" s="1513"/>
      <c r="C58" s="39" t="s">
        <v>49</v>
      </c>
      <c r="D58" s="40">
        <v>0</v>
      </c>
      <c r="E58" s="40">
        <v>0</v>
      </c>
      <c r="F58" s="40">
        <v>0</v>
      </c>
      <c r="G58" s="40">
        <v>0</v>
      </c>
      <c r="H58" s="1513"/>
      <c r="I58" s="1513"/>
      <c r="J58" s="1513"/>
      <c r="K58" s="1513"/>
    </row>
    <row r="59" spans="1:11" ht="14.1" customHeight="1">
      <c r="A59" s="1513"/>
      <c r="B59" s="1513"/>
      <c r="C59" s="39" t="s">
        <v>50</v>
      </c>
      <c r="D59" s="40">
        <v>0</v>
      </c>
      <c r="E59" s="40">
        <v>0</v>
      </c>
      <c r="F59" s="40">
        <v>0</v>
      </c>
      <c r="G59" s="40">
        <v>0</v>
      </c>
      <c r="H59" s="1513"/>
      <c r="I59" s="1513"/>
      <c r="J59" s="1513"/>
      <c r="K59" s="1513"/>
    </row>
    <row r="60" spans="1:11" ht="14.1" customHeight="1">
      <c r="A60" s="1513"/>
      <c r="B60" s="1513"/>
      <c r="C60" s="39" t="s">
        <v>56</v>
      </c>
      <c r="D60" s="40">
        <v>0</v>
      </c>
      <c r="E60" s="40">
        <v>240000</v>
      </c>
      <c r="F60" s="40">
        <v>240000</v>
      </c>
      <c r="G60" s="40">
        <v>240000</v>
      </c>
      <c r="H60" s="1513"/>
      <c r="I60" s="1513"/>
      <c r="J60" s="1513"/>
      <c r="K60" s="1513"/>
    </row>
    <row r="61" spans="1:11" ht="14.1" customHeight="1">
      <c r="A61" s="1513"/>
      <c r="B61" s="1513"/>
      <c r="C61" s="39" t="s">
        <v>49</v>
      </c>
      <c r="D61" s="40">
        <v>0</v>
      </c>
      <c r="E61" s="40">
        <v>240000</v>
      </c>
      <c r="F61" s="40">
        <v>240000</v>
      </c>
      <c r="G61" s="40">
        <v>240000</v>
      </c>
      <c r="H61" s="1513"/>
      <c r="I61" s="1513"/>
      <c r="J61" s="1513"/>
      <c r="K61" s="1513"/>
    </row>
    <row r="62" spans="1:11" ht="14.1" customHeight="1">
      <c r="A62" s="1513"/>
      <c r="B62" s="1513"/>
      <c r="C62" s="39" t="s">
        <v>50</v>
      </c>
      <c r="D62" s="40">
        <v>0</v>
      </c>
      <c r="E62" s="40">
        <v>0</v>
      </c>
      <c r="F62" s="40">
        <v>0</v>
      </c>
      <c r="G62" s="40">
        <v>0</v>
      </c>
      <c r="H62" s="1513"/>
      <c r="I62" s="1513"/>
      <c r="J62" s="1513"/>
      <c r="K62" s="1513"/>
    </row>
    <row r="63" spans="1:11" ht="14.1" customHeight="1">
      <c r="A63" s="1513"/>
      <c r="B63" s="1513"/>
      <c r="C63" s="39" t="s">
        <v>57</v>
      </c>
      <c r="D63" s="40">
        <v>0</v>
      </c>
      <c r="E63" s="40">
        <v>0</v>
      </c>
      <c r="F63" s="40">
        <v>0</v>
      </c>
      <c r="G63" s="40">
        <v>0</v>
      </c>
      <c r="H63" s="1513"/>
      <c r="I63" s="1513"/>
      <c r="J63" s="1513"/>
      <c r="K63" s="1513"/>
    </row>
    <row r="64" spans="1:11" ht="14.1" customHeight="1">
      <c r="A64" s="1513"/>
      <c r="B64" s="1513"/>
      <c r="C64" s="39" t="s">
        <v>49</v>
      </c>
      <c r="D64" s="40">
        <v>0</v>
      </c>
      <c r="E64" s="40">
        <v>0</v>
      </c>
      <c r="F64" s="40">
        <v>0</v>
      </c>
      <c r="G64" s="40">
        <v>0</v>
      </c>
      <c r="H64" s="1513"/>
      <c r="I64" s="1513"/>
      <c r="J64" s="1513"/>
      <c r="K64" s="1513"/>
    </row>
    <row r="65" spans="1:11" ht="14.1" customHeight="1">
      <c r="A65" s="1513"/>
      <c r="B65" s="1513"/>
      <c r="C65" s="39" t="s">
        <v>58</v>
      </c>
      <c r="D65" s="40">
        <v>0</v>
      </c>
      <c r="E65" s="40">
        <v>0</v>
      </c>
      <c r="F65" s="40">
        <v>0</v>
      </c>
      <c r="G65" s="40">
        <v>0</v>
      </c>
      <c r="H65" s="1513"/>
      <c r="I65" s="1513"/>
      <c r="J65" s="1513"/>
      <c r="K65" s="1513"/>
    </row>
    <row r="66" spans="1:11" ht="14.1" customHeight="1">
      <c r="A66" s="1513"/>
      <c r="B66" s="1513"/>
      <c r="C66" s="39" t="s">
        <v>59</v>
      </c>
      <c r="D66" s="40">
        <v>0</v>
      </c>
      <c r="E66" s="40">
        <v>0</v>
      </c>
      <c r="F66" s="40">
        <v>0</v>
      </c>
      <c r="G66" s="40">
        <v>0</v>
      </c>
      <c r="H66" s="1513"/>
      <c r="I66" s="1513"/>
      <c r="J66" s="1513"/>
      <c r="K66" s="1513"/>
    </row>
    <row r="67" spans="1:11" ht="14.1" customHeight="1">
      <c r="A67" s="1513"/>
      <c r="B67" s="1513"/>
      <c r="C67" s="39" t="s">
        <v>60</v>
      </c>
      <c r="D67" s="40">
        <v>0</v>
      </c>
      <c r="E67" s="40">
        <v>0</v>
      </c>
      <c r="F67" s="40">
        <v>0</v>
      </c>
      <c r="G67" s="40">
        <v>0</v>
      </c>
      <c r="H67" s="1513"/>
      <c r="I67" s="1513"/>
      <c r="J67" s="1513"/>
      <c r="K67" s="1513"/>
    </row>
    <row r="68" spans="1:11" ht="14.1" customHeight="1">
      <c r="A68" s="1513"/>
      <c r="B68" s="1513"/>
      <c r="C68" s="39" t="s">
        <v>61</v>
      </c>
      <c r="D68" s="40">
        <v>0</v>
      </c>
      <c r="E68" s="40">
        <v>0</v>
      </c>
      <c r="F68" s="40">
        <v>0</v>
      </c>
      <c r="G68" s="40">
        <v>0</v>
      </c>
      <c r="H68" s="1513"/>
      <c r="I68" s="1513"/>
      <c r="J68" s="1513"/>
      <c r="K68" s="1513"/>
    </row>
    <row r="69" spans="1:11" ht="14.1" customHeight="1">
      <c r="A69" s="1513"/>
      <c r="B69" s="1513"/>
      <c r="C69" s="39" t="s">
        <v>62</v>
      </c>
      <c r="D69" s="40">
        <v>0</v>
      </c>
      <c r="E69" s="40">
        <v>0</v>
      </c>
      <c r="F69" s="40">
        <v>0</v>
      </c>
      <c r="G69" s="40">
        <v>0</v>
      </c>
      <c r="H69" s="1513"/>
      <c r="I69" s="1513"/>
      <c r="J69" s="1513"/>
      <c r="K69" s="1513"/>
    </row>
    <row r="70" spans="1:11" ht="14.1" customHeight="1">
      <c r="A70" s="1513"/>
      <c r="B70" s="1513"/>
      <c r="C70" s="39" t="s">
        <v>49</v>
      </c>
      <c r="D70" s="40">
        <v>0</v>
      </c>
      <c r="E70" s="40">
        <v>0</v>
      </c>
      <c r="F70" s="40">
        <v>0</v>
      </c>
      <c r="G70" s="40">
        <v>0</v>
      </c>
      <c r="H70" s="1513"/>
      <c r="I70" s="1513"/>
      <c r="J70" s="1513"/>
      <c r="K70" s="1513"/>
    </row>
    <row r="71" spans="1:11" ht="14.1" customHeight="1">
      <c r="A71" s="1513"/>
      <c r="B71" s="1513"/>
      <c r="C71" s="39" t="s">
        <v>58</v>
      </c>
      <c r="D71" s="40">
        <v>0</v>
      </c>
      <c r="E71" s="40">
        <v>0</v>
      </c>
      <c r="F71" s="40">
        <v>0</v>
      </c>
      <c r="G71" s="40">
        <v>0</v>
      </c>
      <c r="H71" s="1513"/>
      <c r="I71" s="1513"/>
      <c r="J71" s="1513"/>
      <c r="K71" s="1513"/>
    </row>
    <row r="72" spans="1:11" ht="14.1" customHeight="1">
      <c r="A72" s="1513"/>
      <c r="B72" s="1513"/>
      <c r="C72" s="39" t="s">
        <v>59</v>
      </c>
      <c r="D72" s="40">
        <v>0</v>
      </c>
      <c r="E72" s="40">
        <v>0</v>
      </c>
      <c r="F72" s="40">
        <v>0</v>
      </c>
      <c r="G72" s="40">
        <v>0</v>
      </c>
      <c r="H72" s="1513"/>
      <c r="I72" s="1513"/>
      <c r="J72" s="1513"/>
      <c r="K72" s="1513"/>
    </row>
    <row r="73" spans="1:11" ht="14.1" customHeight="1">
      <c r="A73" s="1513"/>
      <c r="B73" s="1513"/>
      <c r="C73" s="39" t="s">
        <v>60</v>
      </c>
      <c r="D73" s="40">
        <v>0</v>
      </c>
      <c r="E73" s="40">
        <v>0</v>
      </c>
      <c r="F73" s="40">
        <v>0</v>
      </c>
      <c r="G73" s="40">
        <v>0</v>
      </c>
      <c r="H73" s="1513"/>
      <c r="I73" s="1513"/>
      <c r="J73" s="1513"/>
      <c r="K73" s="1513"/>
    </row>
    <row r="74" spans="1:11" ht="14.1" customHeight="1">
      <c r="A74" s="1513"/>
      <c r="B74" s="1513"/>
      <c r="C74" s="39" t="s">
        <v>61</v>
      </c>
      <c r="D74" s="40">
        <v>0</v>
      </c>
      <c r="E74" s="40">
        <v>0</v>
      </c>
      <c r="F74" s="40">
        <v>0</v>
      </c>
      <c r="G74" s="40">
        <v>0</v>
      </c>
      <c r="H74" s="1513"/>
      <c r="I74" s="1513"/>
      <c r="J74" s="1513"/>
      <c r="K74" s="1513"/>
    </row>
    <row r="75" spans="1:11" ht="14.1" customHeight="1">
      <c r="A75" s="1513"/>
      <c r="B75" s="1513"/>
      <c r="C75" s="39" t="s">
        <v>63</v>
      </c>
      <c r="D75" s="40">
        <v>0</v>
      </c>
      <c r="E75" s="40">
        <v>0</v>
      </c>
      <c r="F75" s="40">
        <v>0</v>
      </c>
      <c r="G75" s="40">
        <v>0</v>
      </c>
      <c r="H75" s="1513"/>
      <c r="I75" s="1513"/>
      <c r="J75" s="1513"/>
      <c r="K75" s="1513"/>
    </row>
    <row r="76" spans="1:11" ht="14.1" customHeight="1">
      <c r="A76" s="1513"/>
      <c r="B76" s="1513"/>
      <c r="C76" s="39" t="s">
        <v>49</v>
      </c>
      <c r="D76" s="40">
        <v>0</v>
      </c>
      <c r="E76" s="40">
        <v>0</v>
      </c>
      <c r="F76" s="40">
        <v>0</v>
      </c>
      <c r="G76" s="40">
        <v>0</v>
      </c>
      <c r="H76" s="1513"/>
      <c r="I76" s="1513"/>
      <c r="J76" s="1513"/>
      <c r="K76" s="1513"/>
    </row>
    <row r="77" spans="1:11" ht="14.1" customHeight="1">
      <c r="A77" s="1513"/>
      <c r="B77" s="1513"/>
      <c r="C77" s="39" t="s">
        <v>58</v>
      </c>
      <c r="D77" s="40">
        <v>0</v>
      </c>
      <c r="E77" s="40">
        <v>0</v>
      </c>
      <c r="F77" s="40">
        <v>0</v>
      </c>
      <c r="G77" s="40">
        <v>0</v>
      </c>
      <c r="H77" s="1513"/>
      <c r="I77" s="1513"/>
      <c r="J77" s="1513"/>
      <c r="K77" s="1513"/>
    </row>
    <row r="78" spans="1:11" ht="14.1" customHeight="1">
      <c r="A78" s="1513"/>
      <c r="B78" s="1513"/>
      <c r="C78" s="39" t="s">
        <v>59</v>
      </c>
      <c r="D78" s="40">
        <v>0</v>
      </c>
      <c r="E78" s="40">
        <v>0</v>
      </c>
      <c r="F78" s="40">
        <v>0</v>
      </c>
      <c r="G78" s="40">
        <v>0</v>
      </c>
      <c r="H78" s="1513"/>
      <c r="I78" s="1513"/>
      <c r="J78" s="1513"/>
      <c r="K78" s="1513"/>
    </row>
    <row r="79" spans="1:11" ht="14.1" customHeight="1">
      <c r="A79" s="1513"/>
      <c r="B79" s="1513"/>
      <c r="C79" s="39" t="s">
        <v>60</v>
      </c>
      <c r="D79" s="40">
        <v>0</v>
      </c>
      <c r="E79" s="40">
        <v>0</v>
      </c>
      <c r="F79" s="40">
        <v>0</v>
      </c>
      <c r="G79" s="40">
        <v>0</v>
      </c>
      <c r="H79" s="1513"/>
      <c r="I79" s="1513"/>
      <c r="J79" s="1513"/>
      <c r="K79" s="1513"/>
    </row>
    <row r="80" spans="1:11" ht="14.1" customHeight="1">
      <c r="A80" s="1513"/>
      <c r="B80" s="1513"/>
      <c r="C80" s="39" t="s">
        <v>61</v>
      </c>
      <c r="D80" s="40">
        <v>0</v>
      </c>
      <c r="E80" s="40">
        <v>0</v>
      </c>
      <c r="F80" s="40">
        <v>0</v>
      </c>
      <c r="G80" s="40">
        <v>0</v>
      </c>
      <c r="H80" s="1513"/>
      <c r="I80" s="1513"/>
      <c r="J80" s="1513"/>
      <c r="K80" s="1513"/>
    </row>
    <row r="81" spans="1:11" ht="14.1" customHeight="1">
      <c r="A81" s="1513"/>
      <c r="B81" s="1513"/>
      <c r="C81" s="39" t="s">
        <v>64</v>
      </c>
      <c r="D81" s="40">
        <v>0</v>
      </c>
      <c r="E81" s="40">
        <v>0</v>
      </c>
      <c r="F81" s="40">
        <v>0</v>
      </c>
      <c r="G81" s="40">
        <v>0</v>
      </c>
      <c r="H81" s="1513"/>
      <c r="I81" s="1513"/>
      <c r="J81" s="1513"/>
      <c r="K81" s="1513"/>
    </row>
    <row r="82" spans="1:11" ht="14.1" customHeight="1">
      <c r="A82" s="1513"/>
      <c r="B82" s="1513"/>
      <c r="C82" s="39" t="s">
        <v>65</v>
      </c>
      <c r="D82" s="40">
        <v>0</v>
      </c>
      <c r="E82" s="40">
        <v>0</v>
      </c>
      <c r="F82" s="40">
        <v>0</v>
      </c>
      <c r="G82" s="40">
        <v>0</v>
      </c>
      <c r="H82" s="1513"/>
      <c r="I82" s="1513"/>
      <c r="J82" s="1513"/>
      <c r="K82" s="1513"/>
    </row>
    <row r="83" spans="1:11" ht="14.1" customHeight="1">
      <c r="A83" s="1513"/>
      <c r="B83" s="1513"/>
      <c r="C83" s="41" t="s">
        <v>25</v>
      </c>
      <c r="D83" s="40">
        <v>0</v>
      </c>
      <c r="E83" s="40">
        <v>65150000</v>
      </c>
      <c r="F83" s="40">
        <v>66992000</v>
      </c>
      <c r="G83" s="40">
        <v>67992000</v>
      </c>
      <c r="H83" s="1513"/>
      <c r="I83" s="1513"/>
      <c r="J83" s="1513"/>
      <c r="K83" s="1513"/>
    </row>
    <row r="84" spans="1:11" ht="18" customHeight="1">
      <c r="A84" s="1513"/>
      <c r="B84" s="1513"/>
      <c r="C84" s="33" t="s">
        <v>19</v>
      </c>
      <c r="D84" s="1850" t="s">
        <v>2443</v>
      </c>
      <c r="E84" s="1851"/>
      <c r="F84" s="1851"/>
      <c r="G84" s="1851"/>
      <c r="H84" s="1513"/>
      <c r="I84" s="1513"/>
      <c r="J84" s="1513"/>
      <c r="K84" s="1513"/>
    </row>
    <row r="85" spans="1:11" ht="18" customHeight="1">
      <c r="A85" s="1513"/>
      <c r="B85" s="1513"/>
      <c r="C85" s="34" t="s">
        <v>20</v>
      </c>
      <c r="D85" s="1846" t="s">
        <v>2444</v>
      </c>
      <c r="E85" s="1847"/>
      <c r="F85" s="1847"/>
      <c r="G85" s="1847"/>
      <c r="H85" s="1513"/>
      <c r="I85" s="1513"/>
      <c r="J85" s="1513"/>
      <c r="K85" s="1513"/>
    </row>
    <row r="86" spans="1:11" ht="18" customHeight="1">
      <c r="A86" s="1513"/>
      <c r="B86" s="1513"/>
      <c r="C86" s="34" t="s">
        <v>21</v>
      </c>
      <c r="D86" s="1846" t="s">
        <v>693</v>
      </c>
      <c r="E86" s="1847"/>
      <c r="F86" s="1847"/>
      <c r="G86" s="1847"/>
      <c r="H86" s="1513"/>
      <c r="I86" s="1513"/>
      <c r="J86" s="1513"/>
      <c r="K86" s="1513"/>
    </row>
    <row r="87" spans="1:11" ht="15" customHeight="1">
      <c r="A87" s="1513"/>
      <c r="B87" s="1513"/>
      <c r="C87" s="1514"/>
      <c r="D87" s="36">
        <v>2023</v>
      </c>
      <c r="E87" s="36">
        <v>2024</v>
      </c>
      <c r="F87" s="36">
        <v>2025</v>
      </c>
      <c r="G87" s="36">
        <v>2026</v>
      </c>
      <c r="H87" s="1513"/>
      <c r="I87" s="1513"/>
      <c r="J87" s="1513"/>
      <c r="K87" s="1513"/>
    </row>
    <row r="88" spans="1:11" ht="15" customHeight="1">
      <c r="A88" s="1513"/>
      <c r="B88" s="1513"/>
      <c r="C88" s="1515"/>
      <c r="D88" s="38" t="s">
        <v>22</v>
      </c>
      <c r="E88" s="38" t="s">
        <v>23</v>
      </c>
      <c r="F88" s="38" t="s">
        <v>23</v>
      </c>
      <c r="G88" s="38" t="s">
        <v>23</v>
      </c>
      <c r="H88" s="1513"/>
      <c r="I88" s="1513"/>
      <c r="J88" s="1513"/>
      <c r="K88" s="1513"/>
    </row>
    <row r="89" spans="1:11" ht="14.1" customHeight="1">
      <c r="A89" s="1513"/>
      <c r="B89" s="1513"/>
      <c r="C89" s="27" t="s">
        <v>33</v>
      </c>
      <c r="D89" s="31" t="s">
        <v>2445</v>
      </c>
      <c r="E89" s="31" t="s">
        <v>2446</v>
      </c>
      <c r="F89" s="31" t="s">
        <v>2446</v>
      </c>
      <c r="G89" s="31" t="s">
        <v>2446</v>
      </c>
      <c r="H89" s="1513"/>
      <c r="I89" s="1513"/>
      <c r="J89" s="1513"/>
      <c r="K89" s="1513"/>
    </row>
    <row r="90" spans="1:11" ht="14.1" customHeight="1">
      <c r="A90" s="1513"/>
      <c r="B90" s="1513"/>
      <c r="C90" s="27" t="s">
        <v>35</v>
      </c>
      <c r="D90" s="31" t="s">
        <v>460</v>
      </c>
      <c r="E90" s="31" t="s">
        <v>460</v>
      </c>
      <c r="F90" s="31" t="s">
        <v>460</v>
      </c>
      <c r="G90" s="31" t="s">
        <v>460</v>
      </c>
      <c r="H90" s="1513"/>
      <c r="I90" s="1513"/>
      <c r="J90" s="1513"/>
      <c r="K90" s="1513"/>
    </row>
    <row r="91" spans="1:11" ht="14.1" customHeight="1">
      <c r="A91" s="1513"/>
      <c r="B91" s="1513"/>
      <c r="C91" s="27" t="s">
        <v>40</v>
      </c>
      <c r="D91" s="31" t="s">
        <v>2447</v>
      </c>
      <c r="E91" s="31" t="s">
        <v>2448</v>
      </c>
      <c r="F91" s="31" t="s">
        <v>2448</v>
      </c>
      <c r="G91" s="31" t="s">
        <v>2448</v>
      </c>
      <c r="H91" s="1513"/>
      <c r="I91" s="1513"/>
      <c r="J91" s="1513"/>
      <c r="K91" s="1513"/>
    </row>
    <row r="92" spans="1:11" ht="14.1" customHeight="1">
      <c r="A92" s="1513"/>
      <c r="B92" s="1513"/>
      <c r="C92" s="27" t="s">
        <v>41</v>
      </c>
      <c r="D92" s="31" t="s">
        <v>18</v>
      </c>
      <c r="E92" s="31" t="s">
        <v>2449</v>
      </c>
      <c r="F92" s="31" t="s">
        <v>42</v>
      </c>
      <c r="G92" s="31" t="s">
        <v>42</v>
      </c>
      <c r="H92" s="1513"/>
      <c r="I92" s="1513"/>
      <c r="J92" s="1513"/>
      <c r="K92" s="1513"/>
    </row>
    <row r="93" spans="1:11" ht="14.1" customHeight="1">
      <c r="A93" s="1513"/>
      <c r="B93" s="1513"/>
      <c r="C93" s="27" t="s">
        <v>43</v>
      </c>
      <c r="D93" s="31" t="s">
        <v>18</v>
      </c>
      <c r="E93" s="31" t="s">
        <v>42</v>
      </c>
      <c r="F93" s="31" t="s">
        <v>42</v>
      </c>
      <c r="G93" s="31" t="s">
        <v>42</v>
      </c>
      <c r="H93" s="1513"/>
      <c r="I93" s="1513"/>
      <c r="J93" s="1513"/>
      <c r="K93" s="1513"/>
    </row>
    <row r="94" spans="1:11" ht="14.1" customHeight="1">
      <c r="A94" s="1513"/>
      <c r="B94" s="1513"/>
      <c r="C94" s="27" t="s">
        <v>47</v>
      </c>
      <c r="D94" s="31" t="s">
        <v>18</v>
      </c>
      <c r="E94" s="31" t="s">
        <v>2450</v>
      </c>
      <c r="F94" s="31" t="s">
        <v>42</v>
      </c>
      <c r="G94" s="31" t="s">
        <v>42</v>
      </c>
      <c r="H94" s="1513"/>
      <c r="I94" s="1513"/>
      <c r="J94" s="1513"/>
      <c r="K94" s="1513"/>
    </row>
    <row r="95" spans="1:11" ht="14.1" customHeight="1">
      <c r="A95" s="1513"/>
      <c r="B95" s="1513"/>
      <c r="C95" s="1848" t="s">
        <v>24</v>
      </c>
      <c r="D95" s="1849"/>
      <c r="E95" s="1849"/>
      <c r="F95" s="1849"/>
      <c r="G95" s="1849"/>
      <c r="H95" s="1513"/>
      <c r="I95" s="1513"/>
      <c r="J95" s="1513"/>
      <c r="K95" s="1513"/>
    </row>
    <row r="96" spans="1:11" ht="14.1" customHeight="1">
      <c r="A96" s="1513"/>
      <c r="B96" s="1513"/>
      <c r="C96" s="1514"/>
      <c r="D96" s="36">
        <v>2023</v>
      </c>
      <c r="E96" s="36">
        <v>2024</v>
      </c>
      <c r="F96" s="36">
        <v>2025</v>
      </c>
      <c r="G96" s="36">
        <v>2026</v>
      </c>
      <c r="H96" s="1513"/>
      <c r="I96" s="1513"/>
      <c r="J96" s="1513"/>
      <c r="K96" s="1513"/>
    </row>
    <row r="97" spans="1:11" ht="14.1" customHeight="1">
      <c r="A97" s="1513"/>
      <c r="B97" s="1513"/>
      <c r="C97" s="1515"/>
      <c r="D97" s="38" t="s">
        <v>22</v>
      </c>
      <c r="E97" s="38" t="s">
        <v>23</v>
      </c>
      <c r="F97" s="38" t="s">
        <v>23</v>
      </c>
      <c r="G97" s="38" t="s">
        <v>23</v>
      </c>
      <c r="H97" s="1513"/>
      <c r="I97" s="1513"/>
      <c r="J97" s="1513"/>
      <c r="K97" s="1513"/>
    </row>
    <row r="98" spans="1:11" ht="14.1" customHeight="1">
      <c r="A98" s="1513"/>
      <c r="B98" s="1513"/>
      <c r="C98" s="39" t="s">
        <v>48</v>
      </c>
      <c r="D98" s="40">
        <v>0</v>
      </c>
      <c r="E98" s="40">
        <v>0</v>
      </c>
      <c r="F98" s="40">
        <v>0</v>
      </c>
      <c r="G98" s="40">
        <v>0</v>
      </c>
      <c r="H98" s="1513"/>
      <c r="I98" s="1513"/>
      <c r="J98" s="1513"/>
      <c r="K98" s="1513"/>
    </row>
    <row r="99" spans="1:11" ht="14.1" customHeight="1">
      <c r="A99" s="1513"/>
      <c r="B99" s="1513"/>
      <c r="C99" s="39" t="s">
        <v>49</v>
      </c>
      <c r="D99" s="40">
        <v>0</v>
      </c>
      <c r="E99" s="40">
        <v>0</v>
      </c>
      <c r="F99" s="40">
        <v>0</v>
      </c>
      <c r="G99" s="40">
        <v>0</v>
      </c>
      <c r="H99" s="1513"/>
      <c r="I99" s="1513"/>
      <c r="J99" s="1513"/>
      <c r="K99" s="1513"/>
    </row>
    <row r="100" spans="1:11" ht="14.1" customHeight="1">
      <c r="A100" s="1513"/>
      <c r="B100" s="1513"/>
      <c r="C100" s="39" t="s">
        <v>50</v>
      </c>
      <c r="D100" s="40">
        <v>0</v>
      </c>
      <c r="E100" s="40">
        <v>0</v>
      </c>
      <c r="F100" s="40">
        <v>0</v>
      </c>
      <c r="G100" s="40">
        <v>0</v>
      </c>
      <c r="H100" s="1513"/>
      <c r="I100" s="1513"/>
      <c r="J100" s="1513"/>
      <c r="K100" s="1513"/>
    </row>
    <row r="101" spans="1:11" ht="14.1" customHeight="1">
      <c r="A101" s="1513"/>
      <c r="B101" s="1513"/>
      <c r="C101" s="39" t="s">
        <v>51</v>
      </c>
      <c r="D101" s="40">
        <v>0</v>
      </c>
      <c r="E101" s="40">
        <v>0</v>
      </c>
      <c r="F101" s="40">
        <v>0</v>
      </c>
      <c r="G101" s="40">
        <v>0</v>
      </c>
      <c r="H101" s="1513"/>
      <c r="I101" s="1513"/>
      <c r="J101" s="1513"/>
      <c r="K101" s="1513"/>
    </row>
    <row r="102" spans="1:11" ht="14.1" customHeight="1">
      <c r="A102" s="1513"/>
      <c r="B102" s="1513"/>
      <c r="C102" s="39" t="s">
        <v>49</v>
      </c>
      <c r="D102" s="40">
        <v>0</v>
      </c>
      <c r="E102" s="40">
        <v>0</v>
      </c>
      <c r="F102" s="40">
        <v>0</v>
      </c>
      <c r="G102" s="40">
        <v>0</v>
      </c>
      <c r="H102" s="1513"/>
      <c r="I102" s="1513"/>
      <c r="J102" s="1513"/>
      <c r="K102" s="1513"/>
    </row>
    <row r="103" spans="1:11" ht="14.1" customHeight="1">
      <c r="A103" s="1513"/>
      <c r="B103" s="1513"/>
      <c r="C103" s="39" t="s">
        <v>50</v>
      </c>
      <c r="D103" s="40">
        <v>0</v>
      </c>
      <c r="E103" s="40">
        <v>0</v>
      </c>
      <c r="F103" s="40">
        <v>0</v>
      </c>
      <c r="G103" s="40">
        <v>0</v>
      </c>
      <c r="H103" s="1513"/>
      <c r="I103" s="1513"/>
      <c r="J103" s="1513"/>
      <c r="K103" s="1513"/>
    </row>
    <row r="104" spans="1:11" ht="14.1" customHeight="1">
      <c r="A104" s="1513"/>
      <c r="B104" s="1513"/>
      <c r="C104" s="39" t="s">
        <v>52</v>
      </c>
      <c r="D104" s="40">
        <v>0</v>
      </c>
      <c r="E104" s="40">
        <v>5000000</v>
      </c>
      <c r="F104" s="40">
        <v>5000000</v>
      </c>
      <c r="G104" s="40">
        <v>5000000</v>
      </c>
      <c r="H104" s="1513"/>
      <c r="I104" s="1513"/>
      <c r="J104" s="1513"/>
      <c r="K104" s="1513"/>
    </row>
    <row r="105" spans="1:11" ht="14.1" customHeight="1">
      <c r="A105" s="1513"/>
      <c r="B105" s="1513"/>
      <c r="C105" s="39" t="s">
        <v>49</v>
      </c>
      <c r="D105" s="40">
        <v>0</v>
      </c>
      <c r="E105" s="40">
        <v>5000000</v>
      </c>
      <c r="F105" s="40">
        <v>5000000</v>
      </c>
      <c r="G105" s="40">
        <v>5000000</v>
      </c>
      <c r="H105" s="1513"/>
      <c r="I105" s="1513"/>
      <c r="J105" s="1513"/>
      <c r="K105" s="1513"/>
    </row>
    <row r="106" spans="1:11" ht="14.1" customHeight="1">
      <c r="A106" s="1513"/>
      <c r="B106" s="1513"/>
      <c r="C106" s="39" t="s">
        <v>50</v>
      </c>
      <c r="D106" s="40">
        <v>0</v>
      </c>
      <c r="E106" s="40">
        <v>0</v>
      </c>
      <c r="F106" s="40">
        <v>0</v>
      </c>
      <c r="G106" s="40">
        <v>0</v>
      </c>
      <c r="H106" s="1513"/>
      <c r="I106" s="1513"/>
      <c r="J106" s="1513"/>
      <c r="K106" s="1513"/>
    </row>
    <row r="107" spans="1:11" ht="14.1" customHeight="1">
      <c r="A107" s="1513"/>
      <c r="B107" s="1513"/>
      <c r="C107" s="39" t="s">
        <v>53</v>
      </c>
      <c r="D107" s="40">
        <v>0</v>
      </c>
      <c r="E107" s="40">
        <v>0</v>
      </c>
      <c r="F107" s="40">
        <v>0</v>
      </c>
      <c r="G107" s="40">
        <v>0</v>
      </c>
      <c r="H107" s="1513"/>
      <c r="I107" s="1513"/>
      <c r="J107" s="1513"/>
      <c r="K107" s="1513"/>
    </row>
    <row r="108" spans="1:11" ht="14.1" customHeight="1">
      <c r="A108" s="1513"/>
      <c r="B108" s="1513"/>
      <c r="C108" s="39" t="s">
        <v>49</v>
      </c>
      <c r="D108" s="40">
        <v>0</v>
      </c>
      <c r="E108" s="40">
        <v>0</v>
      </c>
      <c r="F108" s="40">
        <v>0</v>
      </c>
      <c r="G108" s="40">
        <v>0</v>
      </c>
      <c r="H108" s="1513"/>
      <c r="I108" s="1513"/>
      <c r="J108" s="1513"/>
      <c r="K108" s="1513"/>
    </row>
    <row r="109" spans="1:11" ht="14.1" customHeight="1">
      <c r="A109" s="1513"/>
      <c r="B109" s="1513"/>
      <c r="C109" s="39" t="s">
        <v>50</v>
      </c>
      <c r="D109" s="40">
        <v>0</v>
      </c>
      <c r="E109" s="40">
        <v>0</v>
      </c>
      <c r="F109" s="40">
        <v>0</v>
      </c>
      <c r="G109" s="40">
        <v>0</v>
      </c>
      <c r="H109" s="1513"/>
      <c r="I109" s="1513"/>
      <c r="J109" s="1513"/>
      <c r="K109" s="1513"/>
    </row>
    <row r="110" spans="1:11" ht="14.1" customHeight="1">
      <c r="A110" s="1513"/>
      <c r="B110" s="1513"/>
      <c r="C110" s="39" t="s">
        <v>54</v>
      </c>
      <c r="D110" s="40">
        <v>0</v>
      </c>
      <c r="E110" s="40">
        <v>0</v>
      </c>
      <c r="F110" s="40">
        <v>0</v>
      </c>
      <c r="G110" s="40">
        <v>0</v>
      </c>
      <c r="H110" s="1513"/>
      <c r="I110" s="1513"/>
      <c r="J110" s="1513"/>
      <c r="K110" s="1513"/>
    </row>
    <row r="111" spans="1:11" ht="14.1" customHeight="1">
      <c r="A111" s="1513"/>
      <c r="B111" s="1513"/>
      <c r="C111" s="39" t="s">
        <v>49</v>
      </c>
      <c r="D111" s="40">
        <v>0</v>
      </c>
      <c r="E111" s="40">
        <v>0</v>
      </c>
      <c r="F111" s="40">
        <v>0</v>
      </c>
      <c r="G111" s="40">
        <v>0</v>
      </c>
      <c r="H111" s="1513"/>
      <c r="I111" s="1513"/>
      <c r="J111" s="1513"/>
      <c r="K111" s="1513"/>
    </row>
    <row r="112" spans="1:11" ht="14.1" customHeight="1">
      <c r="A112" s="1513"/>
      <c r="B112" s="1513"/>
      <c r="C112" s="39" t="s">
        <v>50</v>
      </c>
      <c r="D112" s="40">
        <v>0</v>
      </c>
      <c r="E112" s="40">
        <v>0</v>
      </c>
      <c r="F112" s="40">
        <v>0</v>
      </c>
      <c r="G112" s="40">
        <v>0</v>
      </c>
      <c r="H112" s="1513"/>
      <c r="I112" s="1513"/>
      <c r="J112" s="1513"/>
      <c r="K112" s="1513"/>
    </row>
    <row r="113" spans="1:11" ht="14.1" customHeight="1">
      <c r="A113" s="1513"/>
      <c r="B113" s="1513"/>
      <c r="C113" s="39" t="s">
        <v>55</v>
      </c>
      <c r="D113" s="40">
        <v>0</v>
      </c>
      <c r="E113" s="40">
        <v>0</v>
      </c>
      <c r="F113" s="40">
        <v>0</v>
      </c>
      <c r="G113" s="40">
        <v>0</v>
      </c>
      <c r="H113" s="1513"/>
      <c r="I113" s="1513"/>
      <c r="J113" s="1513"/>
      <c r="K113" s="1513"/>
    </row>
    <row r="114" spans="1:11" ht="14.1" customHeight="1">
      <c r="A114" s="1513"/>
      <c r="B114" s="1513"/>
      <c r="C114" s="39" t="s">
        <v>49</v>
      </c>
      <c r="D114" s="40">
        <v>0</v>
      </c>
      <c r="E114" s="40">
        <v>0</v>
      </c>
      <c r="F114" s="40">
        <v>0</v>
      </c>
      <c r="G114" s="40">
        <v>0</v>
      </c>
      <c r="H114" s="1513"/>
      <c r="I114" s="1513"/>
      <c r="J114" s="1513"/>
      <c r="K114" s="1513"/>
    </row>
    <row r="115" spans="1:11" ht="14.1" customHeight="1">
      <c r="A115" s="1513"/>
      <c r="B115" s="1513"/>
      <c r="C115" s="39" t="s">
        <v>50</v>
      </c>
      <c r="D115" s="40">
        <v>0</v>
      </c>
      <c r="E115" s="40">
        <v>0</v>
      </c>
      <c r="F115" s="40">
        <v>0</v>
      </c>
      <c r="G115" s="40">
        <v>0</v>
      </c>
      <c r="H115" s="1513"/>
      <c r="I115" s="1513"/>
      <c r="J115" s="1513"/>
      <c r="K115" s="1513"/>
    </row>
    <row r="116" spans="1:11" ht="14.1" customHeight="1">
      <c r="A116" s="1513"/>
      <c r="B116" s="1513"/>
      <c r="C116" s="39" t="s">
        <v>56</v>
      </c>
      <c r="D116" s="40">
        <v>0</v>
      </c>
      <c r="E116" s="40">
        <v>0</v>
      </c>
      <c r="F116" s="40">
        <v>0</v>
      </c>
      <c r="G116" s="40">
        <v>0</v>
      </c>
      <c r="H116" s="1513"/>
      <c r="I116" s="1513"/>
      <c r="J116" s="1513"/>
      <c r="K116" s="1513"/>
    </row>
    <row r="117" spans="1:11" ht="14.1" customHeight="1">
      <c r="A117" s="1513"/>
      <c r="B117" s="1513"/>
      <c r="C117" s="39" t="s">
        <v>49</v>
      </c>
      <c r="D117" s="40">
        <v>0</v>
      </c>
      <c r="E117" s="40">
        <v>0</v>
      </c>
      <c r="F117" s="40">
        <v>0</v>
      </c>
      <c r="G117" s="40">
        <v>0</v>
      </c>
      <c r="H117" s="1513"/>
      <c r="I117" s="1513"/>
      <c r="J117" s="1513"/>
      <c r="K117" s="1513"/>
    </row>
    <row r="118" spans="1:11" ht="14.1" customHeight="1">
      <c r="A118" s="1513"/>
      <c r="B118" s="1513"/>
      <c r="C118" s="39" t="s">
        <v>50</v>
      </c>
      <c r="D118" s="40">
        <v>0</v>
      </c>
      <c r="E118" s="40">
        <v>0</v>
      </c>
      <c r="F118" s="40">
        <v>0</v>
      </c>
      <c r="G118" s="40">
        <v>0</v>
      </c>
      <c r="H118" s="1513"/>
      <c r="I118" s="1513"/>
      <c r="J118" s="1513"/>
      <c r="K118" s="1513"/>
    </row>
    <row r="119" spans="1:11" ht="14.1" customHeight="1">
      <c r="A119" s="1513"/>
      <c r="B119" s="1513"/>
      <c r="C119" s="39" t="s">
        <v>57</v>
      </c>
      <c r="D119" s="40">
        <v>0</v>
      </c>
      <c r="E119" s="40">
        <v>0</v>
      </c>
      <c r="F119" s="40">
        <v>0</v>
      </c>
      <c r="G119" s="40">
        <v>0</v>
      </c>
      <c r="H119" s="1513"/>
      <c r="I119" s="1513"/>
      <c r="J119" s="1513"/>
      <c r="K119" s="1513"/>
    </row>
    <row r="120" spans="1:11" ht="14.1" customHeight="1">
      <c r="A120" s="1513"/>
      <c r="B120" s="1513"/>
      <c r="C120" s="39" t="s">
        <v>49</v>
      </c>
      <c r="D120" s="40">
        <v>0</v>
      </c>
      <c r="E120" s="40">
        <v>0</v>
      </c>
      <c r="F120" s="40">
        <v>0</v>
      </c>
      <c r="G120" s="40">
        <v>0</v>
      </c>
      <c r="H120" s="1513"/>
      <c r="I120" s="1513"/>
      <c r="J120" s="1513"/>
      <c r="K120" s="1513"/>
    </row>
    <row r="121" spans="1:11" ht="14.1" customHeight="1">
      <c r="A121" s="1513"/>
      <c r="B121" s="1513"/>
      <c r="C121" s="39" t="s">
        <v>58</v>
      </c>
      <c r="D121" s="40">
        <v>0</v>
      </c>
      <c r="E121" s="40">
        <v>0</v>
      </c>
      <c r="F121" s="40">
        <v>0</v>
      </c>
      <c r="G121" s="40">
        <v>0</v>
      </c>
      <c r="H121" s="1513"/>
      <c r="I121" s="1513"/>
      <c r="J121" s="1513"/>
      <c r="K121" s="1513"/>
    </row>
    <row r="122" spans="1:11" ht="14.1" customHeight="1">
      <c r="A122" s="1513"/>
      <c r="B122" s="1513"/>
      <c r="C122" s="39" t="s">
        <v>59</v>
      </c>
      <c r="D122" s="40">
        <v>0</v>
      </c>
      <c r="E122" s="40">
        <v>0</v>
      </c>
      <c r="F122" s="40">
        <v>0</v>
      </c>
      <c r="G122" s="40">
        <v>0</v>
      </c>
      <c r="H122" s="1513"/>
      <c r="I122" s="1513"/>
      <c r="J122" s="1513"/>
      <c r="K122" s="1513"/>
    </row>
    <row r="123" spans="1:11" ht="14.1" customHeight="1">
      <c r="A123" s="1513"/>
      <c r="B123" s="1513"/>
      <c r="C123" s="39" t="s">
        <v>60</v>
      </c>
      <c r="D123" s="40">
        <v>0</v>
      </c>
      <c r="E123" s="40">
        <v>0</v>
      </c>
      <c r="F123" s="40">
        <v>0</v>
      </c>
      <c r="G123" s="40">
        <v>0</v>
      </c>
      <c r="H123" s="1513"/>
      <c r="I123" s="1513"/>
      <c r="J123" s="1513"/>
      <c r="K123" s="1513"/>
    </row>
    <row r="124" spans="1:11" ht="14.1" customHeight="1">
      <c r="A124" s="1513"/>
      <c r="B124" s="1513"/>
      <c r="C124" s="39" t="s">
        <v>61</v>
      </c>
      <c r="D124" s="40">
        <v>0</v>
      </c>
      <c r="E124" s="40">
        <v>0</v>
      </c>
      <c r="F124" s="40">
        <v>0</v>
      </c>
      <c r="G124" s="40">
        <v>0</v>
      </c>
      <c r="H124" s="1513"/>
      <c r="I124" s="1513"/>
      <c r="J124" s="1513"/>
      <c r="K124" s="1513"/>
    </row>
    <row r="125" spans="1:11" ht="14.1" customHeight="1">
      <c r="A125" s="1513"/>
      <c r="B125" s="1513"/>
      <c r="C125" s="39" t="s">
        <v>62</v>
      </c>
      <c r="D125" s="40">
        <v>0</v>
      </c>
      <c r="E125" s="40">
        <v>0</v>
      </c>
      <c r="F125" s="40">
        <v>0</v>
      </c>
      <c r="G125" s="40">
        <v>0</v>
      </c>
      <c r="H125" s="1513"/>
      <c r="I125" s="1513"/>
      <c r="J125" s="1513"/>
      <c r="K125" s="1513"/>
    </row>
    <row r="126" spans="1:11" ht="14.1" customHeight="1">
      <c r="A126" s="1513"/>
      <c r="B126" s="1513"/>
      <c r="C126" s="39" t="s">
        <v>49</v>
      </c>
      <c r="D126" s="40">
        <v>0</v>
      </c>
      <c r="E126" s="40">
        <v>0</v>
      </c>
      <c r="F126" s="40">
        <v>0</v>
      </c>
      <c r="G126" s="40">
        <v>0</v>
      </c>
      <c r="H126" s="1513"/>
      <c r="I126" s="1513"/>
      <c r="J126" s="1513"/>
      <c r="K126" s="1513"/>
    </row>
    <row r="127" spans="1:11" ht="14.1" customHeight="1">
      <c r="A127" s="1513"/>
      <c r="B127" s="1513"/>
      <c r="C127" s="39" t="s">
        <v>58</v>
      </c>
      <c r="D127" s="40">
        <v>0</v>
      </c>
      <c r="E127" s="40">
        <v>0</v>
      </c>
      <c r="F127" s="40">
        <v>0</v>
      </c>
      <c r="G127" s="40">
        <v>0</v>
      </c>
      <c r="H127" s="1513"/>
      <c r="I127" s="1513"/>
      <c r="J127" s="1513"/>
      <c r="K127" s="1513"/>
    </row>
    <row r="128" spans="1:11" ht="14.1" customHeight="1">
      <c r="A128" s="1513"/>
      <c r="B128" s="1513"/>
      <c r="C128" s="39" t="s">
        <v>59</v>
      </c>
      <c r="D128" s="40">
        <v>0</v>
      </c>
      <c r="E128" s="40">
        <v>0</v>
      </c>
      <c r="F128" s="40">
        <v>0</v>
      </c>
      <c r="G128" s="40">
        <v>0</v>
      </c>
      <c r="H128" s="1513"/>
      <c r="I128" s="1513"/>
      <c r="J128" s="1513"/>
      <c r="K128" s="1513"/>
    </row>
    <row r="129" spans="1:11" ht="14.1" customHeight="1">
      <c r="A129" s="1513"/>
      <c r="B129" s="1513"/>
      <c r="C129" s="39" t="s">
        <v>60</v>
      </c>
      <c r="D129" s="40">
        <v>0</v>
      </c>
      <c r="E129" s="40">
        <v>0</v>
      </c>
      <c r="F129" s="40">
        <v>0</v>
      </c>
      <c r="G129" s="40">
        <v>0</v>
      </c>
      <c r="H129" s="1513"/>
      <c r="I129" s="1513"/>
      <c r="J129" s="1513"/>
      <c r="K129" s="1513"/>
    </row>
    <row r="130" spans="1:11" ht="14.1" customHeight="1">
      <c r="A130" s="1513"/>
      <c r="B130" s="1513"/>
      <c r="C130" s="39" t="s">
        <v>61</v>
      </c>
      <c r="D130" s="40">
        <v>0</v>
      </c>
      <c r="E130" s="40">
        <v>0</v>
      </c>
      <c r="F130" s="40">
        <v>0</v>
      </c>
      <c r="G130" s="40">
        <v>0</v>
      </c>
      <c r="H130" s="1513"/>
      <c r="I130" s="1513"/>
      <c r="J130" s="1513"/>
      <c r="K130" s="1513"/>
    </row>
    <row r="131" spans="1:11" ht="14.1" customHeight="1">
      <c r="A131" s="1513"/>
      <c r="B131" s="1513"/>
      <c r="C131" s="39" t="s">
        <v>63</v>
      </c>
      <c r="D131" s="40">
        <v>0</v>
      </c>
      <c r="E131" s="40">
        <v>0</v>
      </c>
      <c r="F131" s="40">
        <v>0</v>
      </c>
      <c r="G131" s="40">
        <v>0</v>
      </c>
      <c r="H131" s="1513"/>
      <c r="I131" s="1513"/>
      <c r="J131" s="1513"/>
      <c r="K131" s="1513"/>
    </row>
    <row r="132" spans="1:11" ht="14.1" customHeight="1">
      <c r="A132" s="1513"/>
      <c r="B132" s="1513"/>
      <c r="C132" s="39" t="s">
        <v>49</v>
      </c>
      <c r="D132" s="40">
        <v>0</v>
      </c>
      <c r="E132" s="40">
        <v>0</v>
      </c>
      <c r="F132" s="40">
        <v>0</v>
      </c>
      <c r="G132" s="40">
        <v>0</v>
      </c>
      <c r="H132" s="1513"/>
      <c r="I132" s="1513"/>
      <c r="J132" s="1513"/>
      <c r="K132" s="1513"/>
    </row>
    <row r="133" spans="1:11" ht="14.1" customHeight="1">
      <c r="A133" s="1513"/>
      <c r="B133" s="1513"/>
      <c r="C133" s="39" t="s">
        <v>58</v>
      </c>
      <c r="D133" s="40">
        <v>0</v>
      </c>
      <c r="E133" s="40">
        <v>0</v>
      </c>
      <c r="F133" s="40">
        <v>0</v>
      </c>
      <c r="G133" s="40">
        <v>0</v>
      </c>
      <c r="H133" s="1513"/>
      <c r="I133" s="1513"/>
      <c r="J133" s="1513"/>
      <c r="K133" s="1513"/>
    </row>
    <row r="134" spans="1:11" ht="14.1" customHeight="1">
      <c r="A134" s="1513"/>
      <c r="B134" s="1513"/>
      <c r="C134" s="39" t="s">
        <v>59</v>
      </c>
      <c r="D134" s="40">
        <v>0</v>
      </c>
      <c r="E134" s="40">
        <v>0</v>
      </c>
      <c r="F134" s="40">
        <v>0</v>
      </c>
      <c r="G134" s="40">
        <v>0</v>
      </c>
      <c r="H134" s="1513"/>
      <c r="I134" s="1513"/>
      <c r="J134" s="1513"/>
      <c r="K134" s="1513"/>
    </row>
    <row r="135" spans="1:11" ht="14.1" customHeight="1">
      <c r="A135" s="1513"/>
      <c r="B135" s="1513"/>
      <c r="C135" s="39" t="s">
        <v>60</v>
      </c>
      <c r="D135" s="40">
        <v>0</v>
      </c>
      <c r="E135" s="40">
        <v>0</v>
      </c>
      <c r="F135" s="40">
        <v>0</v>
      </c>
      <c r="G135" s="40">
        <v>0</v>
      </c>
      <c r="H135" s="1513"/>
      <c r="I135" s="1513"/>
      <c r="J135" s="1513"/>
      <c r="K135" s="1513"/>
    </row>
    <row r="136" spans="1:11" ht="14.1" customHeight="1">
      <c r="A136" s="1513"/>
      <c r="B136" s="1513"/>
      <c r="C136" s="39" t="s">
        <v>61</v>
      </c>
      <c r="D136" s="40">
        <v>0</v>
      </c>
      <c r="E136" s="40">
        <v>0</v>
      </c>
      <c r="F136" s="40">
        <v>0</v>
      </c>
      <c r="G136" s="40">
        <v>0</v>
      </c>
      <c r="H136" s="1513"/>
      <c r="I136" s="1513"/>
      <c r="J136" s="1513"/>
      <c r="K136" s="1513"/>
    </row>
    <row r="137" spans="1:11" ht="14.1" customHeight="1">
      <c r="A137" s="1513"/>
      <c r="B137" s="1513"/>
      <c r="C137" s="39" t="s">
        <v>64</v>
      </c>
      <c r="D137" s="40">
        <v>0</v>
      </c>
      <c r="E137" s="40">
        <v>0</v>
      </c>
      <c r="F137" s="40">
        <v>0</v>
      </c>
      <c r="G137" s="40">
        <v>0</v>
      </c>
      <c r="H137" s="1513"/>
      <c r="I137" s="1513"/>
      <c r="J137" s="1513"/>
      <c r="K137" s="1513"/>
    </row>
    <row r="138" spans="1:11" ht="14.1" customHeight="1">
      <c r="A138" s="1513"/>
      <c r="B138" s="1513"/>
      <c r="C138" s="39" t="s">
        <v>65</v>
      </c>
      <c r="D138" s="40">
        <v>0</v>
      </c>
      <c r="E138" s="40">
        <v>0</v>
      </c>
      <c r="F138" s="40">
        <v>0</v>
      </c>
      <c r="G138" s="40">
        <v>0</v>
      </c>
      <c r="H138" s="1513"/>
      <c r="I138" s="1513"/>
      <c r="J138" s="1513"/>
      <c r="K138" s="1513"/>
    </row>
    <row r="139" spans="1:11" ht="14.1" customHeight="1">
      <c r="A139" s="1513"/>
      <c r="B139" s="1513"/>
      <c r="C139" s="41" t="s">
        <v>25</v>
      </c>
      <c r="D139" s="40">
        <v>0</v>
      </c>
      <c r="E139" s="40">
        <v>5000000</v>
      </c>
      <c r="F139" s="40">
        <v>5000000</v>
      </c>
      <c r="G139" s="40">
        <v>5000000</v>
      </c>
      <c r="H139" s="1513"/>
      <c r="I139" s="1513"/>
      <c r="J139" s="1513"/>
      <c r="K139" s="1513"/>
    </row>
    <row r="140" spans="1:11" ht="14.1" customHeight="1">
      <c r="A140" s="1513"/>
      <c r="B140" s="1513"/>
      <c r="C140" s="1852" t="s">
        <v>66</v>
      </c>
      <c r="D140" s="1853"/>
      <c r="E140" s="1853"/>
      <c r="F140" s="1853"/>
      <c r="G140" s="1853"/>
      <c r="H140" s="1513"/>
      <c r="I140" s="1513"/>
      <c r="J140" s="1513"/>
      <c r="K140" s="1513"/>
    </row>
    <row r="141" spans="1:11" ht="14.1" customHeight="1">
      <c r="A141" s="1513"/>
      <c r="B141" s="1513"/>
      <c r="C141" s="32" t="s">
        <v>2451</v>
      </c>
      <c r="D141" s="1852" t="s">
        <v>521</v>
      </c>
      <c r="E141" s="1853"/>
      <c r="F141" s="1853"/>
      <c r="G141" s="1853"/>
      <c r="H141" s="1513"/>
      <c r="I141" s="1513"/>
      <c r="J141" s="1513"/>
      <c r="K141" s="1513"/>
    </row>
    <row r="142" spans="1:11" ht="14.1" customHeight="1">
      <c r="A142" s="1513"/>
      <c r="B142" s="1513"/>
      <c r="C142" s="33" t="s">
        <v>19</v>
      </c>
      <c r="D142" s="1850" t="s">
        <v>2452</v>
      </c>
      <c r="E142" s="1851"/>
      <c r="F142" s="1851"/>
      <c r="G142" s="1851"/>
      <c r="H142" s="1513"/>
      <c r="I142" s="1513"/>
      <c r="J142" s="1513"/>
      <c r="K142" s="1513"/>
    </row>
    <row r="143" spans="1:11" ht="14.1" customHeight="1">
      <c r="A143" s="1513"/>
      <c r="B143" s="1513"/>
      <c r="C143" s="34" t="s">
        <v>20</v>
      </c>
      <c r="D143" s="1846" t="s">
        <v>2453</v>
      </c>
      <c r="E143" s="1847"/>
      <c r="F143" s="1847"/>
      <c r="G143" s="1847"/>
      <c r="H143" s="1513"/>
      <c r="I143" s="1513"/>
      <c r="J143" s="1513"/>
      <c r="K143" s="1513"/>
    </row>
    <row r="144" spans="1:11" ht="14.1" customHeight="1">
      <c r="A144" s="1513"/>
      <c r="B144" s="1513"/>
      <c r="C144" s="34" t="s">
        <v>21</v>
      </c>
      <c r="D144" s="1846" t="s">
        <v>2454</v>
      </c>
      <c r="E144" s="1847"/>
      <c r="F144" s="1847"/>
      <c r="G144" s="1847"/>
      <c r="H144" s="1513"/>
      <c r="I144" s="1513"/>
      <c r="J144" s="1513"/>
      <c r="K144" s="1513"/>
    </row>
    <row r="145" spans="1:11" ht="15" customHeight="1">
      <c r="A145" s="1513"/>
      <c r="B145" s="1513"/>
      <c r="C145" s="1514"/>
      <c r="D145" s="36">
        <v>2023</v>
      </c>
      <c r="E145" s="36">
        <v>2024</v>
      </c>
      <c r="F145" s="36">
        <v>2025</v>
      </c>
      <c r="G145" s="36">
        <v>2026</v>
      </c>
      <c r="H145" s="1513"/>
      <c r="I145" s="1513"/>
      <c r="J145" s="1513"/>
      <c r="K145" s="1513"/>
    </row>
    <row r="146" spans="1:11" ht="15" customHeight="1">
      <c r="A146" s="1513"/>
      <c r="B146" s="1513"/>
      <c r="C146" s="1515"/>
      <c r="D146" s="38" t="s">
        <v>22</v>
      </c>
      <c r="E146" s="38" t="s">
        <v>23</v>
      </c>
      <c r="F146" s="38" t="s">
        <v>23</v>
      </c>
      <c r="G146" s="38" t="s">
        <v>23</v>
      </c>
      <c r="H146" s="1513"/>
      <c r="I146" s="1513"/>
      <c r="J146" s="1513"/>
      <c r="K146" s="1513"/>
    </row>
    <row r="147" spans="1:11" ht="14.1" customHeight="1">
      <c r="A147" s="1513"/>
      <c r="B147" s="1513"/>
      <c r="C147" s="27" t="s">
        <v>33</v>
      </c>
      <c r="D147" s="31" t="s">
        <v>126</v>
      </c>
      <c r="E147" s="31" t="s">
        <v>126</v>
      </c>
      <c r="F147" s="31" t="s">
        <v>126</v>
      </c>
      <c r="G147" s="31" t="s">
        <v>126</v>
      </c>
      <c r="H147" s="1513"/>
      <c r="I147" s="1513"/>
      <c r="J147" s="1513"/>
      <c r="K147" s="1513"/>
    </row>
    <row r="148" spans="1:11" ht="14.1" customHeight="1">
      <c r="A148" s="1513"/>
      <c r="B148" s="1513"/>
      <c r="C148" s="27" t="s">
        <v>35</v>
      </c>
      <c r="D148" s="31" t="s">
        <v>525</v>
      </c>
      <c r="E148" s="31" t="s">
        <v>525</v>
      </c>
      <c r="F148" s="31" t="s">
        <v>525</v>
      </c>
      <c r="G148" s="31" t="s">
        <v>525</v>
      </c>
      <c r="H148" s="1513"/>
      <c r="I148" s="1513"/>
      <c r="J148" s="1513"/>
      <c r="K148" s="1513"/>
    </row>
    <row r="149" spans="1:11" ht="14.1" customHeight="1">
      <c r="A149" s="1513"/>
      <c r="B149" s="1513"/>
      <c r="C149" s="27" t="s">
        <v>40</v>
      </c>
      <c r="D149" s="31" t="s">
        <v>282</v>
      </c>
      <c r="E149" s="31" t="s">
        <v>282</v>
      </c>
      <c r="F149" s="31" t="s">
        <v>282</v>
      </c>
      <c r="G149" s="31" t="s">
        <v>282</v>
      </c>
      <c r="H149" s="1513"/>
      <c r="I149" s="1513"/>
      <c r="J149" s="1513"/>
      <c r="K149" s="1513"/>
    </row>
    <row r="150" spans="1:11" ht="14.1" customHeight="1">
      <c r="A150" s="1513"/>
      <c r="B150" s="1513"/>
      <c r="C150" s="27" t="s">
        <v>41</v>
      </c>
      <c r="D150" s="31" t="s">
        <v>18</v>
      </c>
      <c r="E150" s="31" t="s">
        <v>42</v>
      </c>
      <c r="F150" s="31" t="s">
        <v>42</v>
      </c>
      <c r="G150" s="31" t="s">
        <v>42</v>
      </c>
      <c r="H150" s="1513"/>
      <c r="I150" s="1513"/>
      <c r="J150" s="1513"/>
      <c r="K150" s="1513"/>
    </row>
    <row r="151" spans="1:11" ht="14.1" customHeight="1">
      <c r="A151" s="1513"/>
      <c r="B151" s="1513"/>
      <c r="C151" s="27" t="s">
        <v>43</v>
      </c>
      <c r="D151" s="31" t="s">
        <v>18</v>
      </c>
      <c r="E151" s="31" t="s">
        <v>42</v>
      </c>
      <c r="F151" s="31" t="s">
        <v>42</v>
      </c>
      <c r="G151" s="31" t="s">
        <v>42</v>
      </c>
      <c r="H151" s="1513"/>
      <c r="I151" s="1513"/>
      <c r="J151" s="1513"/>
      <c r="K151" s="1513"/>
    </row>
    <row r="152" spans="1:11" ht="14.1" customHeight="1">
      <c r="A152" s="1513"/>
      <c r="B152" s="1513"/>
      <c r="C152" s="27" t="s">
        <v>47</v>
      </c>
      <c r="D152" s="31" t="s">
        <v>18</v>
      </c>
      <c r="E152" s="31" t="s">
        <v>42</v>
      </c>
      <c r="F152" s="31" t="s">
        <v>42</v>
      </c>
      <c r="G152" s="31" t="s">
        <v>42</v>
      </c>
      <c r="H152" s="1513"/>
      <c r="I152" s="1513"/>
      <c r="J152" s="1513"/>
      <c r="K152" s="1513"/>
    </row>
    <row r="153" spans="1:11" ht="14.1" customHeight="1">
      <c r="A153" s="1513"/>
      <c r="B153" s="1513"/>
      <c r="C153" s="1848" t="s">
        <v>24</v>
      </c>
      <c r="D153" s="1849"/>
      <c r="E153" s="1849"/>
      <c r="F153" s="1849"/>
      <c r="G153" s="1849"/>
      <c r="H153" s="1513"/>
      <c r="I153" s="1513"/>
      <c r="J153" s="1513"/>
      <c r="K153" s="1513"/>
    </row>
    <row r="154" spans="1:11" ht="14.1" customHeight="1">
      <c r="A154" s="1513"/>
      <c r="B154" s="1513"/>
      <c r="C154" s="1514"/>
      <c r="D154" s="36">
        <v>2023</v>
      </c>
      <c r="E154" s="36">
        <v>2024</v>
      </c>
      <c r="F154" s="36">
        <v>2025</v>
      </c>
      <c r="G154" s="36">
        <v>2026</v>
      </c>
      <c r="H154" s="1513"/>
      <c r="I154" s="1513"/>
      <c r="J154" s="1513"/>
      <c r="K154" s="1513"/>
    </row>
    <row r="155" spans="1:11" ht="14.1" customHeight="1">
      <c r="A155" s="1513"/>
      <c r="B155" s="1513"/>
      <c r="C155" s="1515"/>
      <c r="D155" s="38" t="s">
        <v>22</v>
      </c>
      <c r="E155" s="38" t="s">
        <v>23</v>
      </c>
      <c r="F155" s="38" t="s">
        <v>23</v>
      </c>
      <c r="G155" s="38" t="s">
        <v>23</v>
      </c>
      <c r="H155" s="1513"/>
      <c r="I155" s="1513"/>
      <c r="J155" s="1513"/>
      <c r="K155" s="1513"/>
    </row>
    <row r="156" spans="1:11" ht="14.1" customHeight="1">
      <c r="A156" s="1513"/>
      <c r="B156" s="1513"/>
      <c r="C156" s="39" t="s">
        <v>48</v>
      </c>
      <c r="D156" s="40">
        <v>0</v>
      </c>
      <c r="E156" s="40">
        <v>0</v>
      </c>
      <c r="F156" s="40">
        <v>0</v>
      </c>
      <c r="G156" s="40">
        <v>0</v>
      </c>
      <c r="H156" s="1513"/>
      <c r="I156" s="1513"/>
      <c r="J156" s="1513"/>
      <c r="K156" s="1513"/>
    </row>
    <row r="157" spans="1:11" ht="14.1" customHeight="1">
      <c r="A157" s="1513"/>
      <c r="B157" s="1513"/>
      <c r="C157" s="39" t="s">
        <v>49</v>
      </c>
      <c r="D157" s="40">
        <v>0</v>
      </c>
      <c r="E157" s="40">
        <v>0</v>
      </c>
      <c r="F157" s="40">
        <v>0</v>
      </c>
      <c r="G157" s="40">
        <v>0</v>
      </c>
      <c r="H157" s="1513"/>
      <c r="I157" s="1513"/>
      <c r="J157" s="1513"/>
      <c r="K157" s="1513"/>
    </row>
    <row r="158" spans="1:11" ht="14.1" customHeight="1">
      <c r="A158" s="1513"/>
      <c r="B158" s="1513"/>
      <c r="C158" s="39" t="s">
        <v>50</v>
      </c>
      <c r="D158" s="40">
        <v>0</v>
      </c>
      <c r="E158" s="40">
        <v>0</v>
      </c>
      <c r="F158" s="40">
        <v>0</v>
      </c>
      <c r="G158" s="40">
        <v>0</v>
      </c>
      <c r="H158" s="1513"/>
      <c r="I158" s="1513"/>
      <c r="J158" s="1513"/>
      <c r="K158" s="1513"/>
    </row>
    <row r="159" spans="1:11" ht="14.1" customHeight="1">
      <c r="A159" s="1513"/>
      <c r="B159" s="1513"/>
      <c r="C159" s="39" t="s">
        <v>51</v>
      </c>
      <c r="D159" s="40">
        <v>0</v>
      </c>
      <c r="E159" s="40">
        <v>0</v>
      </c>
      <c r="F159" s="40">
        <v>0</v>
      </c>
      <c r="G159" s="40">
        <v>0</v>
      </c>
      <c r="H159" s="1513"/>
      <c r="I159" s="1513"/>
      <c r="J159" s="1513"/>
      <c r="K159" s="1513"/>
    </row>
    <row r="160" spans="1:11" ht="14.1" customHeight="1">
      <c r="A160" s="1513"/>
      <c r="B160" s="1513"/>
      <c r="C160" s="39" t="s">
        <v>49</v>
      </c>
      <c r="D160" s="40">
        <v>0</v>
      </c>
      <c r="E160" s="40">
        <v>0</v>
      </c>
      <c r="F160" s="40">
        <v>0</v>
      </c>
      <c r="G160" s="40">
        <v>0</v>
      </c>
      <c r="H160" s="1513"/>
      <c r="I160" s="1513"/>
      <c r="J160" s="1513"/>
      <c r="K160" s="1513"/>
    </row>
    <row r="161" spans="1:11" ht="14.1" customHeight="1">
      <c r="A161" s="1513"/>
      <c r="B161" s="1513"/>
      <c r="C161" s="39" t="s">
        <v>50</v>
      </c>
      <c r="D161" s="40">
        <v>0</v>
      </c>
      <c r="E161" s="40">
        <v>0</v>
      </c>
      <c r="F161" s="40">
        <v>0</v>
      </c>
      <c r="G161" s="40">
        <v>0</v>
      </c>
      <c r="H161" s="1513"/>
      <c r="I161" s="1513"/>
      <c r="J161" s="1513"/>
      <c r="K161" s="1513"/>
    </row>
    <row r="162" spans="1:11" ht="14.1" customHeight="1">
      <c r="A162" s="1513"/>
      <c r="B162" s="1513"/>
      <c r="C162" s="39" t="s">
        <v>52</v>
      </c>
      <c r="D162" s="40">
        <v>0</v>
      </c>
      <c r="E162" s="40">
        <v>0</v>
      </c>
      <c r="F162" s="40">
        <v>0</v>
      </c>
      <c r="G162" s="40">
        <v>0</v>
      </c>
      <c r="H162" s="1513"/>
      <c r="I162" s="1513"/>
      <c r="J162" s="1513"/>
      <c r="K162" s="1513"/>
    </row>
    <row r="163" spans="1:11" ht="14.1" customHeight="1">
      <c r="A163" s="1513"/>
      <c r="B163" s="1513"/>
      <c r="C163" s="39" t="s">
        <v>49</v>
      </c>
      <c r="D163" s="40">
        <v>0</v>
      </c>
      <c r="E163" s="40">
        <v>0</v>
      </c>
      <c r="F163" s="40">
        <v>0</v>
      </c>
      <c r="G163" s="40">
        <v>0</v>
      </c>
      <c r="H163" s="1513"/>
      <c r="I163" s="1513"/>
      <c r="J163" s="1513"/>
      <c r="K163" s="1513"/>
    </row>
    <row r="164" spans="1:11" ht="14.1" customHeight="1">
      <c r="A164" s="1513"/>
      <c r="B164" s="1513"/>
      <c r="C164" s="39" t="s">
        <v>50</v>
      </c>
      <c r="D164" s="40">
        <v>0</v>
      </c>
      <c r="E164" s="40">
        <v>0</v>
      </c>
      <c r="F164" s="40">
        <v>0</v>
      </c>
      <c r="G164" s="40">
        <v>0</v>
      </c>
      <c r="H164" s="1513"/>
      <c r="I164" s="1513"/>
      <c r="J164" s="1513"/>
      <c r="K164" s="1513"/>
    </row>
    <row r="165" spans="1:11" ht="14.1" customHeight="1">
      <c r="A165" s="1513"/>
      <c r="B165" s="1513"/>
      <c r="C165" s="39" t="s">
        <v>53</v>
      </c>
      <c r="D165" s="40">
        <v>0</v>
      </c>
      <c r="E165" s="40">
        <v>0</v>
      </c>
      <c r="F165" s="40">
        <v>0</v>
      </c>
      <c r="G165" s="40">
        <v>0</v>
      </c>
      <c r="H165" s="1513"/>
      <c r="I165" s="1513"/>
      <c r="J165" s="1513"/>
      <c r="K165" s="1513"/>
    </row>
    <row r="166" spans="1:11" ht="14.1" customHeight="1">
      <c r="A166" s="1513"/>
      <c r="B166" s="1513"/>
      <c r="C166" s="39" t="s">
        <v>49</v>
      </c>
      <c r="D166" s="40">
        <v>0</v>
      </c>
      <c r="E166" s="40">
        <v>0</v>
      </c>
      <c r="F166" s="40">
        <v>0</v>
      </c>
      <c r="G166" s="40">
        <v>0</v>
      </c>
      <c r="H166" s="1513"/>
      <c r="I166" s="1513"/>
      <c r="J166" s="1513"/>
      <c r="K166" s="1513"/>
    </row>
    <row r="167" spans="1:11" ht="14.1" customHeight="1">
      <c r="A167" s="1513"/>
      <c r="B167" s="1513"/>
      <c r="C167" s="39" t="s">
        <v>50</v>
      </c>
      <c r="D167" s="40">
        <v>0</v>
      </c>
      <c r="E167" s="40">
        <v>0</v>
      </c>
      <c r="F167" s="40">
        <v>0</v>
      </c>
      <c r="G167" s="40">
        <v>0</v>
      </c>
      <c r="H167" s="1513"/>
      <c r="I167" s="1513"/>
      <c r="J167" s="1513"/>
      <c r="K167" s="1513"/>
    </row>
    <row r="168" spans="1:11" ht="14.1" customHeight="1">
      <c r="A168" s="1513"/>
      <c r="B168" s="1513"/>
      <c r="C168" s="39" t="s">
        <v>54</v>
      </c>
      <c r="D168" s="40">
        <v>0</v>
      </c>
      <c r="E168" s="40">
        <v>0</v>
      </c>
      <c r="F168" s="40">
        <v>0</v>
      </c>
      <c r="G168" s="40">
        <v>0</v>
      </c>
      <c r="H168" s="1513"/>
      <c r="I168" s="1513"/>
      <c r="J168" s="1513"/>
      <c r="K168" s="1513"/>
    </row>
    <row r="169" spans="1:11" ht="14.1" customHeight="1">
      <c r="A169" s="1513"/>
      <c r="B169" s="1513"/>
      <c r="C169" s="39" t="s">
        <v>49</v>
      </c>
      <c r="D169" s="40">
        <v>0</v>
      </c>
      <c r="E169" s="40">
        <v>0</v>
      </c>
      <c r="F169" s="40">
        <v>0</v>
      </c>
      <c r="G169" s="40">
        <v>0</v>
      </c>
      <c r="H169" s="1513"/>
      <c r="I169" s="1513"/>
      <c r="J169" s="1513"/>
      <c r="K169" s="1513"/>
    </row>
    <row r="170" spans="1:11" ht="14.1" customHeight="1">
      <c r="A170" s="1513"/>
      <c r="B170" s="1513"/>
      <c r="C170" s="39" t="s">
        <v>50</v>
      </c>
      <c r="D170" s="40">
        <v>0</v>
      </c>
      <c r="E170" s="40">
        <v>0</v>
      </c>
      <c r="F170" s="40">
        <v>0</v>
      </c>
      <c r="G170" s="40">
        <v>0</v>
      </c>
      <c r="H170" s="1513"/>
      <c r="I170" s="1513"/>
      <c r="J170" s="1513"/>
      <c r="K170" s="1513"/>
    </row>
    <row r="171" spans="1:11" ht="14.1" customHeight="1">
      <c r="A171" s="1513"/>
      <c r="B171" s="1513"/>
      <c r="C171" s="39" t="s">
        <v>55</v>
      </c>
      <c r="D171" s="40">
        <v>0</v>
      </c>
      <c r="E171" s="40">
        <v>0</v>
      </c>
      <c r="F171" s="40">
        <v>0</v>
      </c>
      <c r="G171" s="40">
        <v>0</v>
      </c>
      <c r="H171" s="1513"/>
      <c r="I171" s="1513"/>
      <c r="J171" s="1513"/>
      <c r="K171" s="1513"/>
    </row>
    <row r="172" spans="1:11" ht="14.1" customHeight="1">
      <c r="A172" s="1513"/>
      <c r="B172" s="1513"/>
      <c r="C172" s="39" t="s">
        <v>49</v>
      </c>
      <c r="D172" s="40">
        <v>0</v>
      </c>
      <c r="E172" s="40">
        <v>0</v>
      </c>
      <c r="F172" s="40">
        <v>0</v>
      </c>
      <c r="G172" s="40">
        <v>0</v>
      </c>
      <c r="H172" s="1513"/>
      <c r="I172" s="1513"/>
      <c r="J172" s="1513"/>
      <c r="K172" s="1513"/>
    </row>
    <row r="173" spans="1:11" ht="14.1" customHeight="1">
      <c r="A173" s="1513"/>
      <c r="B173" s="1513"/>
      <c r="C173" s="39" t="s">
        <v>50</v>
      </c>
      <c r="D173" s="40">
        <v>0</v>
      </c>
      <c r="E173" s="40">
        <v>0</v>
      </c>
      <c r="F173" s="40">
        <v>0</v>
      </c>
      <c r="G173" s="40">
        <v>0</v>
      </c>
      <c r="H173" s="1513"/>
      <c r="I173" s="1513"/>
      <c r="J173" s="1513"/>
      <c r="K173" s="1513"/>
    </row>
    <row r="174" spans="1:11" ht="14.1" customHeight="1">
      <c r="A174" s="1513"/>
      <c r="B174" s="1513"/>
      <c r="C174" s="39" t="s">
        <v>56</v>
      </c>
      <c r="D174" s="40">
        <v>0</v>
      </c>
      <c r="E174" s="40">
        <v>0</v>
      </c>
      <c r="F174" s="40">
        <v>0</v>
      </c>
      <c r="G174" s="40">
        <v>0</v>
      </c>
      <c r="H174" s="1513"/>
      <c r="I174" s="1513"/>
      <c r="J174" s="1513"/>
      <c r="K174" s="1513"/>
    </row>
    <row r="175" spans="1:11" ht="14.1" customHeight="1">
      <c r="A175" s="1513"/>
      <c r="B175" s="1513"/>
      <c r="C175" s="39" t="s">
        <v>49</v>
      </c>
      <c r="D175" s="40">
        <v>0</v>
      </c>
      <c r="E175" s="40">
        <v>0</v>
      </c>
      <c r="F175" s="40">
        <v>0</v>
      </c>
      <c r="G175" s="40">
        <v>0</v>
      </c>
      <c r="H175" s="1513"/>
      <c r="I175" s="1513"/>
      <c r="J175" s="1513"/>
      <c r="K175" s="1513"/>
    </row>
    <row r="176" spans="1:11" ht="14.1" customHeight="1">
      <c r="A176" s="1513"/>
      <c r="B176" s="1513"/>
      <c r="C176" s="39" t="s">
        <v>50</v>
      </c>
      <c r="D176" s="40">
        <v>0</v>
      </c>
      <c r="E176" s="40">
        <v>0</v>
      </c>
      <c r="F176" s="40">
        <v>0</v>
      </c>
      <c r="G176" s="40">
        <v>0</v>
      </c>
      <c r="H176" s="1513"/>
      <c r="I176" s="1513"/>
      <c r="J176" s="1513"/>
      <c r="K176" s="1513"/>
    </row>
    <row r="177" spans="1:11" ht="14.1" customHeight="1">
      <c r="A177" s="1513"/>
      <c r="B177" s="1513"/>
      <c r="C177" s="39" t="s">
        <v>57</v>
      </c>
      <c r="D177" s="40">
        <v>0</v>
      </c>
      <c r="E177" s="40">
        <v>0</v>
      </c>
      <c r="F177" s="40">
        <v>0</v>
      </c>
      <c r="G177" s="40">
        <v>0</v>
      </c>
      <c r="H177" s="1513"/>
      <c r="I177" s="1513"/>
      <c r="J177" s="1513"/>
      <c r="K177" s="1513"/>
    </row>
    <row r="178" spans="1:11" ht="14.1" customHeight="1">
      <c r="A178" s="1513"/>
      <c r="B178" s="1513"/>
      <c r="C178" s="39" t="s">
        <v>49</v>
      </c>
      <c r="D178" s="40">
        <v>0</v>
      </c>
      <c r="E178" s="40">
        <v>0</v>
      </c>
      <c r="F178" s="40">
        <v>0</v>
      </c>
      <c r="G178" s="40">
        <v>0</v>
      </c>
      <c r="H178" s="1513"/>
      <c r="I178" s="1513"/>
      <c r="J178" s="1513"/>
      <c r="K178" s="1513"/>
    </row>
    <row r="179" spans="1:11" ht="14.1" customHeight="1">
      <c r="A179" s="1513"/>
      <c r="B179" s="1513"/>
      <c r="C179" s="39" t="s">
        <v>58</v>
      </c>
      <c r="D179" s="40">
        <v>0</v>
      </c>
      <c r="E179" s="40">
        <v>0</v>
      </c>
      <c r="F179" s="40">
        <v>0</v>
      </c>
      <c r="G179" s="40">
        <v>0</v>
      </c>
      <c r="H179" s="1513"/>
      <c r="I179" s="1513"/>
      <c r="J179" s="1513"/>
      <c r="K179" s="1513"/>
    </row>
    <row r="180" spans="1:11" ht="14.1" customHeight="1">
      <c r="A180" s="1513"/>
      <c r="B180" s="1513"/>
      <c r="C180" s="39" t="s">
        <v>59</v>
      </c>
      <c r="D180" s="40">
        <v>0</v>
      </c>
      <c r="E180" s="40">
        <v>0</v>
      </c>
      <c r="F180" s="40">
        <v>0</v>
      </c>
      <c r="G180" s="40">
        <v>0</v>
      </c>
      <c r="H180" s="1513"/>
      <c r="I180" s="1513"/>
      <c r="J180" s="1513"/>
      <c r="K180" s="1513"/>
    </row>
    <row r="181" spans="1:11" ht="14.1" customHeight="1">
      <c r="A181" s="1513"/>
      <c r="B181" s="1513"/>
      <c r="C181" s="39" t="s">
        <v>60</v>
      </c>
      <c r="D181" s="40">
        <v>0</v>
      </c>
      <c r="E181" s="40">
        <v>0</v>
      </c>
      <c r="F181" s="40">
        <v>0</v>
      </c>
      <c r="G181" s="40">
        <v>0</v>
      </c>
      <c r="H181" s="1513"/>
      <c r="I181" s="1513"/>
      <c r="J181" s="1513"/>
      <c r="K181" s="1513"/>
    </row>
    <row r="182" spans="1:11" ht="14.1" customHeight="1">
      <c r="A182" s="1513"/>
      <c r="B182" s="1513"/>
      <c r="C182" s="39" t="s">
        <v>61</v>
      </c>
      <c r="D182" s="40">
        <v>0</v>
      </c>
      <c r="E182" s="40">
        <v>0</v>
      </c>
      <c r="F182" s="40">
        <v>0</v>
      </c>
      <c r="G182" s="40">
        <v>0</v>
      </c>
      <c r="H182" s="1513"/>
      <c r="I182" s="1513"/>
      <c r="J182" s="1513"/>
      <c r="K182" s="1513"/>
    </row>
    <row r="183" spans="1:11" ht="14.1" customHeight="1">
      <c r="A183" s="1513"/>
      <c r="B183" s="1513"/>
      <c r="C183" s="39" t="s">
        <v>62</v>
      </c>
      <c r="D183" s="40">
        <v>0</v>
      </c>
      <c r="E183" s="40">
        <v>600000</v>
      </c>
      <c r="F183" s="40">
        <v>600000</v>
      </c>
      <c r="G183" s="40">
        <v>600000</v>
      </c>
      <c r="H183" s="1513"/>
      <c r="I183" s="1513"/>
      <c r="J183" s="1513"/>
      <c r="K183" s="1513"/>
    </row>
    <row r="184" spans="1:11" ht="14.1" customHeight="1">
      <c r="A184" s="1513"/>
      <c r="B184" s="1513"/>
      <c r="C184" s="39" t="s">
        <v>49</v>
      </c>
      <c r="D184" s="40">
        <v>0</v>
      </c>
      <c r="E184" s="40">
        <v>600000</v>
      </c>
      <c r="F184" s="40">
        <v>600000</v>
      </c>
      <c r="G184" s="40">
        <v>600000</v>
      </c>
      <c r="H184" s="1513"/>
      <c r="I184" s="1513"/>
      <c r="J184" s="1513"/>
      <c r="K184" s="1513"/>
    </row>
    <row r="185" spans="1:11" ht="14.1" customHeight="1">
      <c r="A185" s="1513"/>
      <c r="B185" s="1513"/>
      <c r="C185" s="39" t="s">
        <v>58</v>
      </c>
      <c r="D185" s="40">
        <v>0</v>
      </c>
      <c r="E185" s="40">
        <v>0</v>
      </c>
      <c r="F185" s="40">
        <v>0</v>
      </c>
      <c r="G185" s="40">
        <v>0</v>
      </c>
      <c r="H185" s="1513"/>
      <c r="I185" s="1513"/>
      <c r="J185" s="1513"/>
      <c r="K185" s="1513"/>
    </row>
    <row r="186" spans="1:11" ht="14.1" customHeight="1">
      <c r="A186" s="1513"/>
      <c r="B186" s="1513"/>
      <c r="C186" s="39" t="s">
        <v>59</v>
      </c>
      <c r="D186" s="40">
        <v>0</v>
      </c>
      <c r="E186" s="40">
        <v>0</v>
      </c>
      <c r="F186" s="40">
        <v>0</v>
      </c>
      <c r="G186" s="40">
        <v>0</v>
      </c>
      <c r="H186" s="1513"/>
      <c r="I186" s="1513"/>
      <c r="J186" s="1513"/>
      <c r="K186" s="1513"/>
    </row>
    <row r="187" spans="1:11" ht="14.1" customHeight="1">
      <c r="A187" s="1513"/>
      <c r="B187" s="1513"/>
      <c r="C187" s="39" t="s">
        <v>60</v>
      </c>
      <c r="D187" s="40">
        <v>0</v>
      </c>
      <c r="E187" s="40">
        <v>0</v>
      </c>
      <c r="F187" s="40">
        <v>0</v>
      </c>
      <c r="G187" s="40">
        <v>0</v>
      </c>
      <c r="H187" s="1513"/>
      <c r="I187" s="1513"/>
      <c r="J187" s="1513"/>
      <c r="K187" s="1513"/>
    </row>
    <row r="188" spans="1:11" ht="14.1" customHeight="1">
      <c r="A188" s="1513"/>
      <c r="B188" s="1513"/>
      <c r="C188" s="39" t="s">
        <v>61</v>
      </c>
      <c r="D188" s="40">
        <v>0</v>
      </c>
      <c r="E188" s="40">
        <v>0</v>
      </c>
      <c r="F188" s="40">
        <v>0</v>
      </c>
      <c r="G188" s="40">
        <v>0</v>
      </c>
      <c r="H188" s="1513"/>
      <c r="I188" s="1513"/>
      <c r="J188" s="1513"/>
      <c r="K188" s="1513"/>
    </row>
    <row r="189" spans="1:11" ht="14.1" customHeight="1">
      <c r="A189" s="1513"/>
      <c r="B189" s="1513"/>
      <c r="C189" s="39" t="s">
        <v>63</v>
      </c>
      <c r="D189" s="40">
        <v>0</v>
      </c>
      <c r="E189" s="40">
        <v>0</v>
      </c>
      <c r="F189" s="40">
        <v>0</v>
      </c>
      <c r="G189" s="40">
        <v>0</v>
      </c>
      <c r="H189" s="1513"/>
      <c r="I189" s="1513"/>
      <c r="J189" s="1513"/>
      <c r="K189" s="1513"/>
    </row>
    <row r="190" spans="1:11" ht="14.1" customHeight="1">
      <c r="A190" s="1513"/>
      <c r="B190" s="1513"/>
      <c r="C190" s="39" t="s">
        <v>49</v>
      </c>
      <c r="D190" s="40">
        <v>0</v>
      </c>
      <c r="E190" s="40">
        <v>0</v>
      </c>
      <c r="F190" s="40">
        <v>0</v>
      </c>
      <c r="G190" s="40">
        <v>0</v>
      </c>
      <c r="H190" s="1513"/>
      <c r="I190" s="1513"/>
      <c r="J190" s="1513"/>
      <c r="K190" s="1513"/>
    </row>
    <row r="191" spans="1:11" ht="14.1" customHeight="1">
      <c r="A191" s="1513"/>
      <c r="B191" s="1513"/>
      <c r="C191" s="39" t="s">
        <v>58</v>
      </c>
      <c r="D191" s="40">
        <v>0</v>
      </c>
      <c r="E191" s="40">
        <v>0</v>
      </c>
      <c r="F191" s="40">
        <v>0</v>
      </c>
      <c r="G191" s="40">
        <v>0</v>
      </c>
      <c r="H191" s="1513"/>
      <c r="I191" s="1513"/>
      <c r="J191" s="1513"/>
      <c r="K191" s="1513"/>
    </row>
    <row r="192" spans="1:11" ht="14.1" customHeight="1">
      <c r="A192" s="1513"/>
      <c r="B192" s="1513"/>
      <c r="C192" s="39" t="s">
        <v>59</v>
      </c>
      <c r="D192" s="40">
        <v>0</v>
      </c>
      <c r="E192" s="40">
        <v>0</v>
      </c>
      <c r="F192" s="40">
        <v>0</v>
      </c>
      <c r="G192" s="40">
        <v>0</v>
      </c>
      <c r="H192" s="1513"/>
      <c r="I192" s="1513"/>
      <c r="J192" s="1513"/>
      <c r="K192" s="1513"/>
    </row>
    <row r="193" spans="1:11" ht="14.1" customHeight="1">
      <c r="A193" s="1513"/>
      <c r="B193" s="1513"/>
      <c r="C193" s="39" t="s">
        <v>60</v>
      </c>
      <c r="D193" s="40">
        <v>0</v>
      </c>
      <c r="E193" s="40">
        <v>0</v>
      </c>
      <c r="F193" s="40">
        <v>0</v>
      </c>
      <c r="G193" s="40">
        <v>0</v>
      </c>
      <c r="H193" s="1513"/>
      <c r="I193" s="1513"/>
      <c r="J193" s="1513"/>
      <c r="K193" s="1513"/>
    </row>
    <row r="194" spans="1:11" ht="14.1" customHeight="1">
      <c r="A194" s="1513"/>
      <c r="B194" s="1513"/>
      <c r="C194" s="39" t="s">
        <v>61</v>
      </c>
      <c r="D194" s="40">
        <v>0</v>
      </c>
      <c r="E194" s="40">
        <v>0</v>
      </c>
      <c r="F194" s="40">
        <v>0</v>
      </c>
      <c r="G194" s="40">
        <v>0</v>
      </c>
      <c r="H194" s="1513"/>
      <c r="I194" s="1513"/>
      <c r="J194" s="1513"/>
      <c r="K194" s="1513"/>
    </row>
    <row r="195" spans="1:11" ht="14.1" customHeight="1">
      <c r="A195" s="1513"/>
      <c r="B195" s="1513"/>
      <c r="C195" s="39" t="s">
        <v>64</v>
      </c>
      <c r="D195" s="40">
        <v>0</v>
      </c>
      <c r="E195" s="40">
        <v>0</v>
      </c>
      <c r="F195" s="40">
        <v>0</v>
      </c>
      <c r="G195" s="40">
        <v>0</v>
      </c>
      <c r="H195" s="1513"/>
      <c r="I195" s="1513"/>
      <c r="J195" s="1513"/>
      <c r="K195" s="1513"/>
    </row>
    <row r="196" spans="1:11" ht="14.1" customHeight="1">
      <c r="A196" s="1513"/>
      <c r="B196" s="1513"/>
      <c r="C196" s="39" t="s">
        <v>65</v>
      </c>
      <c r="D196" s="40">
        <v>0</v>
      </c>
      <c r="E196" s="40">
        <v>0</v>
      </c>
      <c r="F196" s="40">
        <v>0</v>
      </c>
      <c r="G196" s="40">
        <v>0</v>
      </c>
      <c r="H196" s="1513"/>
      <c r="I196" s="1513"/>
      <c r="J196" s="1513"/>
      <c r="K196" s="1513"/>
    </row>
    <row r="197" spans="1:11" ht="14.1" customHeight="1">
      <c r="A197" s="1513"/>
      <c r="B197" s="1513"/>
      <c r="C197" s="41" t="s">
        <v>25</v>
      </c>
      <c r="D197" s="40">
        <v>0</v>
      </c>
      <c r="E197" s="40">
        <v>600000</v>
      </c>
      <c r="F197" s="40">
        <v>600000</v>
      </c>
      <c r="G197" s="40">
        <v>600000</v>
      </c>
      <c r="H197" s="1513"/>
      <c r="I197" s="1513"/>
      <c r="J197" s="1513"/>
      <c r="K197" s="1513"/>
    </row>
    <row r="198" spans="1:11" ht="14.1" customHeight="1">
      <c r="A198" s="1513"/>
      <c r="B198" s="1513"/>
      <c r="C198" s="33" t="s">
        <v>19</v>
      </c>
      <c r="D198" s="1850" t="s">
        <v>2455</v>
      </c>
      <c r="E198" s="1851"/>
      <c r="F198" s="1851"/>
      <c r="G198" s="1851"/>
      <c r="H198" s="1513"/>
      <c r="I198" s="1513"/>
      <c r="J198" s="1513"/>
      <c r="K198" s="1513"/>
    </row>
    <row r="199" spans="1:11" ht="14.1" customHeight="1">
      <c r="A199" s="1513"/>
      <c r="B199" s="1513"/>
      <c r="C199" s="34" t="s">
        <v>20</v>
      </c>
      <c r="D199" s="1846" t="s">
        <v>2456</v>
      </c>
      <c r="E199" s="1847"/>
      <c r="F199" s="1847"/>
      <c r="G199" s="1847"/>
      <c r="H199" s="1513"/>
      <c r="I199" s="1513"/>
      <c r="J199" s="1513"/>
      <c r="K199" s="1513"/>
    </row>
    <row r="200" spans="1:11" ht="14.1" customHeight="1">
      <c r="A200" s="1513"/>
      <c r="B200" s="1513"/>
      <c r="C200" s="34" t="s">
        <v>21</v>
      </c>
      <c r="D200" s="1846" t="s">
        <v>2457</v>
      </c>
      <c r="E200" s="1847"/>
      <c r="F200" s="1847"/>
      <c r="G200" s="1847"/>
      <c r="H200" s="1513"/>
      <c r="I200" s="1513"/>
      <c r="J200" s="1513"/>
      <c r="K200" s="1513"/>
    </row>
    <row r="201" spans="1:11" ht="15" customHeight="1">
      <c r="A201" s="1513"/>
      <c r="B201" s="1513"/>
      <c r="C201" s="1514"/>
      <c r="D201" s="36">
        <v>2023</v>
      </c>
      <c r="E201" s="36">
        <v>2024</v>
      </c>
      <c r="F201" s="36">
        <v>2025</v>
      </c>
      <c r="G201" s="36">
        <v>2026</v>
      </c>
      <c r="H201" s="1513"/>
      <c r="I201" s="1513"/>
      <c r="J201" s="1513"/>
      <c r="K201" s="1513"/>
    </row>
    <row r="202" spans="1:11" ht="15" customHeight="1">
      <c r="A202" s="1513"/>
      <c r="B202" s="1513"/>
      <c r="C202" s="1515"/>
      <c r="D202" s="38" t="s">
        <v>22</v>
      </c>
      <c r="E202" s="38" t="s">
        <v>23</v>
      </c>
      <c r="F202" s="38" t="s">
        <v>23</v>
      </c>
      <c r="G202" s="38" t="s">
        <v>23</v>
      </c>
      <c r="H202" s="1513"/>
      <c r="I202" s="1513"/>
      <c r="J202" s="1513"/>
      <c r="K202" s="1513"/>
    </row>
    <row r="203" spans="1:11" ht="14.1" customHeight="1">
      <c r="A203" s="1513"/>
      <c r="B203" s="1513"/>
      <c r="C203" s="27" t="s">
        <v>33</v>
      </c>
      <c r="D203" s="31" t="s">
        <v>162</v>
      </c>
      <c r="E203" s="31" t="s">
        <v>162</v>
      </c>
      <c r="F203" s="31" t="s">
        <v>162</v>
      </c>
      <c r="G203" s="31" t="s">
        <v>162</v>
      </c>
      <c r="H203" s="1513"/>
      <c r="I203" s="1513"/>
      <c r="J203" s="1513"/>
      <c r="K203" s="1513"/>
    </row>
    <row r="204" spans="1:11" ht="14.1" customHeight="1">
      <c r="A204" s="1513"/>
      <c r="B204" s="1513"/>
      <c r="C204" s="27" t="s">
        <v>35</v>
      </c>
      <c r="D204" s="31" t="s">
        <v>291</v>
      </c>
      <c r="E204" s="31" t="s">
        <v>291</v>
      </c>
      <c r="F204" s="31" t="s">
        <v>291</v>
      </c>
      <c r="G204" s="31" t="s">
        <v>291</v>
      </c>
      <c r="H204" s="1513"/>
      <c r="I204" s="1513"/>
      <c r="J204" s="1513"/>
      <c r="K204" s="1513"/>
    </row>
    <row r="205" spans="1:11" ht="14.1" customHeight="1">
      <c r="A205" s="1513"/>
      <c r="B205" s="1513"/>
      <c r="C205" s="27" t="s">
        <v>40</v>
      </c>
      <c r="D205" s="31" t="s">
        <v>2458</v>
      </c>
      <c r="E205" s="31" t="s">
        <v>2458</v>
      </c>
      <c r="F205" s="31" t="s">
        <v>2458</v>
      </c>
      <c r="G205" s="31" t="s">
        <v>2458</v>
      </c>
      <c r="H205" s="1513"/>
      <c r="I205" s="1513"/>
      <c r="J205" s="1513"/>
      <c r="K205" s="1513"/>
    </row>
    <row r="206" spans="1:11" ht="14.1" customHeight="1">
      <c r="A206" s="1513"/>
      <c r="B206" s="1513"/>
      <c r="C206" s="27" t="s">
        <v>41</v>
      </c>
      <c r="D206" s="31" t="s">
        <v>18</v>
      </c>
      <c r="E206" s="31" t="s">
        <v>42</v>
      </c>
      <c r="F206" s="31" t="s">
        <v>42</v>
      </c>
      <c r="G206" s="31" t="s">
        <v>42</v>
      </c>
      <c r="H206" s="1513"/>
      <c r="I206" s="1513"/>
      <c r="J206" s="1513"/>
      <c r="K206" s="1513"/>
    </row>
    <row r="207" spans="1:11" ht="14.1" customHeight="1">
      <c r="A207" s="1513"/>
      <c r="B207" s="1513"/>
      <c r="C207" s="27" t="s">
        <v>43</v>
      </c>
      <c r="D207" s="31" t="s">
        <v>18</v>
      </c>
      <c r="E207" s="31" t="s">
        <v>42</v>
      </c>
      <c r="F207" s="31" t="s">
        <v>42</v>
      </c>
      <c r="G207" s="31" t="s">
        <v>42</v>
      </c>
      <c r="H207" s="1513"/>
      <c r="I207" s="1513"/>
      <c r="J207" s="1513"/>
      <c r="K207" s="1513"/>
    </row>
    <row r="208" spans="1:11" ht="14.1" customHeight="1">
      <c r="A208" s="1513"/>
      <c r="B208" s="1513"/>
      <c r="C208" s="27" t="s">
        <v>47</v>
      </c>
      <c r="D208" s="31" t="s">
        <v>18</v>
      </c>
      <c r="E208" s="31" t="s">
        <v>42</v>
      </c>
      <c r="F208" s="31" t="s">
        <v>42</v>
      </c>
      <c r="G208" s="31" t="s">
        <v>42</v>
      </c>
      <c r="H208" s="1513"/>
      <c r="I208" s="1513"/>
      <c r="J208" s="1513"/>
      <c r="K208" s="1513"/>
    </row>
    <row r="209" spans="1:11" ht="14.1" customHeight="1">
      <c r="A209" s="1513"/>
      <c r="B209" s="1513"/>
      <c r="C209" s="1848" t="s">
        <v>24</v>
      </c>
      <c r="D209" s="1849"/>
      <c r="E209" s="1849"/>
      <c r="F209" s="1849"/>
      <c r="G209" s="1849"/>
      <c r="H209" s="1513"/>
      <c r="I209" s="1513"/>
      <c r="J209" s="1513"/>
      <c r="K209" s="1513"/>
    </row>
    <row r="210" spans="1:11" ht="14.1" customHeight="1">
      <c r="A210" s="1513"/>
      <c r="B210" s="1513"/>
      <c r="C210" s="1514"/>
      <c r="D210" s="36">
        <v>2023</v>
      </c>
      <c r="E210" s="36">
        <v>2024</v>
      </c>
      <c r="F210" s="36">
        <v>2025</v>
      </c>
      <c r="G210" s="36">
        <v>2026</v>
      </c>
      <c r="H210" s="1513"/>
      <c r="I210" s="1513"/>
      <c r="J210" s="1513"/>
      <c r="K210" s="1513"/>
    </row>
    <row r="211" spans="1:11" ht="14.1" customHeight="1">
      <c r="A211" s="1513"/>
      <c r="B211" s="1513"/>
      <c r="C211" s="1515"/>
      <c r="D211" s="38" t="s">
        <v>22</v>
      </c>
      <c r="E211" s="38" t="s">
        <v>23</v>
      </c>
      <c r="F211" s="38" t="s">
        <v>23</v>
      </c>
      <c r="G211" s="38" t="s">
        <v>23</v>
      </c>
      <c r="H211" s="1513"/>
      <c r="I211" s="1513"/>
      <c r="J211" s="1513"/>
      <c r="K211" s="1513"/>
    </row>
    <row r="212" spans="1:11" ht="14.1" customHeight="1">
      <c r="A212" s="1513"/>
      <c r="B212" s="1513"/>
      <c r="C212" s="39" t="s">
        <v>48</v>
      </c>
      <c r="D212" s="40">
        <v>0</v>
      </c>
      <c r="E212" s="40">
        <v>0</v>
      </c>
      <c r="F212" s="40">
        <v>0</v>
      </c>
      <c r="G212" s="40">
        <v>0</v>
      </c>
      <c r="H212" s="1513"/>
      <c r="I212" s="1513"/>
      <c r="J212" s="1513"/>
      <c r="K212" s="1513"/>
    </row>
    <row r="213" spans="1:11" ht="14.1" customHeight="1">
      <c r="A213" s="1513"/>
      <c r="B213" s="1513"/>
      <c r="C213" s="39" t="s">
        <v>49</v>
      </c>
      <c r="D213" s="40">
        <v>0</v>
      </c>
      <c r="E213" s="40">
        <v>0</v>
      </c>
      <c r="F213" s="40">
        <v>0</v>
      </c>
      <c r="G213" s="40">
        <v>0</v>
      </c>
      <c r="H213" s="1513"/>
      <c r="I213" s="1513"/>
      <c r="J213" s="1513"/>
      <c r="K213" s="1513"/>
    </row>
    <row r="214" spans="1:11" ht="14.1" customHeight="1">
      <c r="A214" s="1513"/>
      <c r="B214" s="1513"/>
      <c r="C214" s="39" t="s">
        <v>50</v>
      </c>
      <c r="D214" s="40">
        <v>0</v>
      </c>
      <c r="E214" s="40">
        <v>0</v>
      </c>
      <c r="F214" s="40">
        <v>0</v>
      </c>
      <c r="G214" s="40">
        <v>0</v>
      </c>
      <c r="H214" s="1513"/>
      <c r="I214" s="1513"/>
      <c r="J214" s="1513"/>
      <c r="K214" s="1513"/>
    </row>
    <row r="215" spans="1:11" ht="14.1" customHeight="1">
      <c r="A215" s="1513"/>
      <c r="B215" s="1513"/>
      <c r="C215" s="39" t="s">
        <v>51</v>
      </c>
      <c r="D215" s="40">
        <v>0</v>
      </c>
      <c r="E215" s="40">
        <v>0</v>
      </c>
      <c r="F215" s="40">
        <v>0</v>
      </c>
      <c r="G215" s="40">
        <v>0</v>
      </c>
      <c r="H215" s="1513"/>
      <c r="I215" s="1513"/>
      <c r="J215" s="1513"/>
      <c r="K215" s="1513"/>
    </row>
    <row r="216" spans="1:11" ht="14.1" customHeight="1">
      <c r="A216" s="1513"/>
      <c r="B216" s="1513"/>
      <c r="C216" s="39" t="s">
        <v>49</v>
      </c>
      <c r="D216" s="40">
        <v>0</v>
      </c>
      <c r="E216" s="40">
        <v>0</v>
      </c>
      <c r="F216" s="40">
        <v>0</v>
      </c>
      <c r="G216" s="40">
        <v>0</v>
      </c>
      <c r="H216" s="1513"/>
      <c r="I216" s="1513"/>
      <c r="J216" s="1513"/>
      <c r="K216" s="1513"/>
    </row>
    <row r="217" spans="1:11" ht="14.1" customHeight="1">
      <c r="A217" s="1513"/>
      <c r="B217" s="1513"/>
      <c r="C217" s="39" t="s">
        <v>50</v>
      </c>
      <c r="D217" s="40">
        <v>0</v>
      </c>
      <c r="E217" s="40">
        <v>0</v>
      </c>
      <c r="F217" s="40">
        <v>0</v>
      </c>
      <c r="G217" s="40">
        <v>0</v>
      </c>
      <c r="H217" s="1513"/>
      <c r="I217" s="1513"/>
      <c r="J217" s="1513"/>
      <c r="K217" s="1513"/>
    </row>
    <row r="218" spans="1:11" ht="14.1" customHeight="1">
      <c r="A218" s="1513"/>
      <c r="B218" s="1513"/>
      <c r="C218" s="39" t="s">
        <v>52</v>
      </c>
      <c r="D218" s="40">
        <v>0</v>
      </c>
      <c r="E218" s="40">
        <v>0</v>
      </c>
      <c r="F218" s="40">
        <v>0</v>
      </c>
      <c r="G218" s="40">
        <v>0</v>
      </c>
      <c r="H218" s="1513"/>
      <c r="I218" s="1513"/>
      <c r="J218" s="1513"/>
      <c r="K218" s="1513"/>
    </row>
    <row r="219" spans="1:11" ht="14.1" customHeight="1">
      <c r="A219" s="1513"/>
      <c r="B219" s="1513"/>
      <c r="C219" s="39" t="s">
        <v>49</v>
      </c>
      <c r="D219" s="40">
        <v>0</v>
      </c>
      <c r="E219" s="40">
        <v>0</v>
      </c>
      <c r="F219" s="40">
        <v>0</v>
      </c>
      <c r="G219" s="40">
        <v>0</v>
      </c>
      <c r="H219" s="1513"/>
      <c r="I219" s="1513"/>
      <c r="J219" s="1513"/>
      <c r="K219" s="1513"/>
    </row>
    <row r="220" spans="1:11" ht="14.1" customHeight="1">
      <c r="A220" s="1513"/>
      <c r="B220" s="1513"/>
      <c r="C220" s="39" t="s">
        <v>50</v>
      </c>
      <c r="D220" s="40">
        <v>0</v>
      </c>
      <c r="E220" s="40">
        <v>0</v>
      </c>
      <c r="F220" s="40">
        <v>0</v>
      </c>
      <c r="G220" s="40">
        <v>0</v>
      </c>
      <c r="H220" s="1513"/>
      <c r="I220" s="1513"/>
      <c r="J220" s="1513"/>
      <c r="K220" s="1513"/>
    </row>
    <row r="221" spans="1:11" ht="14.1" customHeight="1">
      <c r="A221" s="1513"/>
      <c r="B221" s="1513"/>
      <c r="C221" s="39" t="s">
        <v>53</v>
      </c>
      <c r="D221" s="40">
        <v>0</v>
      </c>
      <c r="E221" s="40">
        <v>0</v>
      </c>
      <c r="F221" s="40">
        <v>0</v>
      </c>
      <c r="G221" s="40">
        <v>0</v>
      </c>
      <c r="H221" s="1513"/>
      <c r="I221" s="1513"/>
      <c r="J221" s="1513"/>
      <c r="K221" s="1513"/>
    </row>
    <row r="222" spans="1:11" ht="14.1" customHeight="1">
      <c r="A222" s="1513"/>
      <c r="B222" s="1513"/>
      <c r="C222" s="39" t="s">
        <v>49</v>
      </c>
      <c r="D222" s="40">
        <v>0</v>
      </c>
      <c r="E222" s="40">
        <v>0</v>
      </c>
      <c r="F222" s="40">
        <v>0</v>
      </c>
      <c r="G222" s="40">
        <v>0</v>
      </c>
      <c r="H222" s="1513"/>
      <c r="I222" s="1513"/>
      <c r="J222" s="1513"/>
      <c r="K222" s="1513"/>
    </row>
    <row r="223" spans="1:11" ht="14.1" customHeight="1">
      <c r="A223" s="1513"/>
      <c r="B223" s="1513"/>
      <c r="C223" s="39" t="s">
        <v>50</v>
      </c>
      <c r="D223" s="40">
        <v>0</v>
      </c>
      <c r="E223" s="40">
        <v>0</v>
      </c>
      <c r="F223" s="40">
        <v>0</v>
      </c>
      <c r="G223" s="40">
        <v>0</v>
      </c>
      <c r="H223" s="1513"/>
      <c r="I223" s="1513"/>
      <c r="J223" s="1513"/>
      <c r="K223" s="1513"/>
    </row>
    <row r="224" spans="1:11" ht="14.1" customHeight="1">
      <c r="A224" s="1513"/>
      <c r="B224" s="1513"/>
      <c r="C224" s="39" t="s">
        <v>54</v>
      </c>
      <c r="D224" s="40">
        <v>0</v>
      </c>
      <c r="E224" s="40">
        <v>0</v>
      </c>
      <c r="F224" s="40">
        <v>0</v>
      </c>
      <c r="G224" s="40">
        <v>0</v>
      </c>
      <c r="H224" s="1513"/>
      <c r="I224" s="1513"/>
      <c r="J224" s="1513"/>
      <c r="K224" s="1513"/>
    </row>
    <row r="225" spans="1:11" ht="14.1" customHeight="1">
      <c r="A225" s="1513"/>
      <c r="B225" s="1513"/>
      <c r="C225" s="39" t="s">
        <v>49</v>
      </c>
      <c r="D225" s="40">
        <v>0</v>
      </c>
      <c r="E225" s="40">
        <v>0</v>
      </c>
      <c r="F225" s="40">
        <v>0</v>
      </c>
      <c r="G225" s="40">
        <v>0</v>
      </c>
      <c r="H225" s="1513"/>
      <c r="I225" s="1513"/>
      <c r="J225" s="1513"/>
      <c r="K225" s="1513"/>
    </row>
    <row r="226" spans="1:11" ht="14.1" customHeight="1">
      <c r="A226" s="1513"/>
      <c r="B226" s="1513"/>
      <c r="C226" s="39" t="s">
        <v>50</v>
      </c>
      <c r="D226" s="40">
        <v>0</v>
      </c>
      <c r="E226" s="40">
        <v>0</v>
      </c>
      <c r="F226" s="40">
        <v>0</v>
      </c>
      <c r="G226" s="40">
        <v>0</v>
      </c>
      <c r="H226" s="1513"/>
      <c r="I226" s="1513"/>
      <c r="J226" s="1513"/>
      <c r="K226" s="1513"/>
    </row>
    <row r="227" spans="1:11" ht="14.1" customHeight="1">
      <c r="A227" s="1513"/>
      <c r="B227" s="1513"/>
      <c r="C227" s="39" t="s">
        <v>55</v>
      </c>
      <c r="D227" s="40">
        <v>0</v>
      </c>
      <c r="E227" s="40">
        <v>0</v>
      </c>
      <c r="F227" s="40">
        <v>0</v>
      </c>
      <c r="G227" s="40">
        <v>0</v>
      </c>
      <c r="H227" s="1513"/>
      <c r="I227" s="1513"/>
      <c r="J227" s="1513"/>
      <c r="K227" s="1513"/>
    </row>
    <row r="228" spans="1:11" ht="14.1" customHeight="1">
      <c r="A228" s="1513"/>
      <c r="B228" s="1513"/>
      <c r="C228" s="39" t="s">
        <v>49</v>
      </c>
      <c r="D228" s="40">
        <v>0</v>
      </c>
      <c r="E228" s="40">
        <v>0</v>
      </c>
      <c r="F228" s="40">
        <v>0</v>
      </c>
      <c r="G228" s="40">
        <v>0</v>
      </c>
      <c r="H228" s="1513"/>
      <c r="I228" s="1513"/>
      <c r="J228" s="1513"/>
      <c r="K228" s="1513"/>
    </row>
    <row r="229" spans="1:11" ht="14.1" customHeight="1">
      <c r="A229" s="1513"/>
      <c r="B229" s="1513"/>
      <c r="C229" s="39" t="s">
        <v>50</v>
      </c>
      <c r="D229" s="40">
        <v>0</v>
      </c>
      <c r="E229" s="40">
        <v>0</v>
      </c>
      <c r="F229" s="40">
        <v>0</v>
      </c>
      <c r="G229" s="40">
        <v>0</v>
      </c>
      <c r="H229" s="1513"/>
      <c r="I229" s="1513"/>
      <c r="J229" s="1513"/>
      <c r="K229" s="1513"/>
    </row>
    <row r="230" spans="1:11" ht="14.1" customHeight="1">
      <c r="A230" s="1513"/>
      <c r="B230" s="1513"/>
      <c r="C230" s="39" t="s">
        <v>56</v>
      </c>
      <c r="D230" s="40">
        <v>0</v>
      </c>
      <c r="E230" s="40">
        <v>0</v>
      </c>
      <c r="F230" s="40">
        <v>0</v>
      </c>
      <c r="G230" s="40">
        <v>0</v>
      </c>
      <c r="H230" s="1513"/>
      <c r="I230" s="1513"/>
      <c r="J230" s="1513"/>
      <c r="K230" s="1513"/>
    </row>
    <row r="231" spans="1:11" ht="14.1" customHeight="1">
      <c r="A231" s="1513"/>
      <c r="B231" s="1513"/>
      <c r="C231" s="39" t="s">
        <v>49</v>
      </c>
      <c r="D231" s="40">
        <v>0</v>
      </c>
      <c r="E231" s="40">
        <v>0</v>
      </c>
      <c r="F231" s="40">
        <v>0</v>
      </c>
      <c r="G231" s="40">
        <v>0</v>
      </c>
      <c r="H231" s="1513"/>
      <c r="I231" s="1513"/>
      <c r="J231" s="1513"/>
      <c r="K231" s="1513"/>
    </row>
    <row r="232" spans="1:11" ht="14.1" customHeight="1">
      <c r="A232" s="1513"/>
      <c r="B232" s="1513"/>
      <c r="C232" s="39" t="s">
        <v>50</v>
      </c>
      <c r="D232" s="40">
        <v>0</v>
      </c>
      <c r="E232" s="40">
        <v>0</v>
      </c>
      <c r="F232" s="40">
        <v>0</v>
      </c>
      <c r="G232" s="40">
        <v>0</v>
      </c>
      <c r="H232" s="1513"/>
      <c r="I232" s="1513"/>
      <c r="J232" s="1513"/>
      <c r="K232" s="1513"/>
    </row>
    <row r="233" spans="1:11" ht="14.1" customHeight="1">
      <c r="A233" s="1513"/>
      <c r="B233" s="1513"/>
      <c r="C233" s="39" t="s">
        <v>57</v>
      </c>
      <c r="D233" s="40">
        <v>0</v>
      </c>
      <c r="E233" s="40">
        <v>0</v>
      </c>
      <c r="F233" s="40">
        <v>0</v>
      </c>
      <c r="G233" s="40">
        <v>0</v>
      </c>
      <c r="H233" s="1513"/>
      <c r="I233" s="1513"/>
      <c r="J233" s="1513"/>
      <c r="K233" s="1513"/>
    </row>
    <row r="234" spans="1:11" ht="14.1" customHeight="1">
      <c r="A234" s="1513"/>
      <c r="B234" s="1513"/>
      <c r="C234" s="39" t="s">
        <v>49</v>
      </c>
      <c r="D234" s="40">
        <v>0</v>
      </c>
      <c r="E234" s="40">
        <v>0</v>
      </c>
      <c r="F234" s="40">
        <v>0</v>
      </c>
      <c r="G234" s="40">
        <v>0</v>
      </c>
      <c r="H234" s="1513"/>
      <c r="I234" s="1513"/>
      <c r="J234" s="1513"/>
      <c r="K234" s="1513"/>
    </row>
    <row r="235" spans="1:11" ht="14.1" customHeight="1">
      <c r="A235" s="1513"/>
      <c r="B235" s="1513"/>
      <c r="C235" s="39" t="s">
        <v>58</v>
      </c>
      <c r="D235" s="40">
        <v>0</v>
      </c>
      <c r="E235" s="40">
        <v>0</v>
      </c>
      <c r="F235" s="40">
        <v>0</v>
      </c>
      <c r="G235" s="40">
        <v>0</v>
      </c>
      <c r="H235" s="1513"/>
      <c r="I235" s="1513"/>
      <c r="J235" s="1513"/>
      <c r="K235" s="1513"/>
    </row>
    <row r="236" spans="1:11" ht="14.1" customHeight="1">
      <c r="A236" s="1513"/>
      <c r="B236" s="1513"/>
      <c r="C236" s="39" t="s">
        <v>59</v>
      </c>
      <c r="D236" s="40">
        <v>0</v>
      </c>
      <c r="E236" s="40">
        <v>0</v>
      </c>
      <c r="F236" s="40">
        <v>0</v>
      </c>
      <c r="G236" s="40">
        <v>0</v>
      </c>
      <c r="H236" s="1513"/>
      <c r="I236" s="1513"/>
      <c r="J236" s="1513"/>
      <c r="K236" s="1513"/>
    </row>
    <row r="237" spans="1:11" ht="14.1" customHeight="1">
      <c r="A237" s="1513"/>
      <c r="B237" s="1513"/>
      <c r="C237" s="39" t="s">
        <v>60</v>
      </c>
      <c r="D237" s="40">
        <v>0</v>
      </c>
      <c r="E237" s="40">
        <v>0</v>
      </c>
      <c r="F237" s="40">
        <v>0</v>
      </c>
      <c r="G237" s="40">
        <v>0</v>
      </c>
      <c r="H237" s="1513"/>
      <c r="I237" s="1513"/>
      <c r="J237" s="1513"/>
      <c r="K237" s="1513"/>
    </row>
    <row r="238" spans="1:11" ht="14.1" customHeight="1">
      <c r="A238" s="1513"/>
      <c r="B238" s="1513"/>
      <c r="C238" s="39" t="s">
        <v>61</v>
      </c>
      <c r="D238" s="40">
        <v>0</v>
      </c>
      <c r="E238" s="40">
        <v>0</v>
      </c>
      <c r="F238" s="40">
        <v>0</v>
      </c>
      <c r="G238" s="40">
        <v>0</v>
      </c>
      <c r="H238" s="1513"/>
      <c r="I238" s="1513"/>
      <c r="J238" s="1513"/>
      <c r="K238" s="1513"/>
    </row>
    <row r="239" spans="1:11" ht="14.1" customHeight="1">
      <c r="A239" s="1513"/>
      <c r="B239" s="1513"/>
      <c r="C239" s="39" t="s">
        <v>62</v>
      </c>
      <c r="D239" s="40">
        <v>0</v>
      </c>
      <c r="E239" s="40">
        <v>400000</v>
      </c>
      <c r="F239" s="40">
        <v>400000</v>
      </c>
      <c r="G239" s="40">
        <v>400000</v>
      </c>
      <c r="H239" s="1513"/>
      <c r="I239" s="1513"/>
      <c r="J239" s="1513"/>
      <c r="K239" s="1513"/>
    </row>
    <row r="240" spans="1:11" ht="14.1" customHeight="1">
      <c r="A240" s="1513"/>
      <c r="B240" s="1513"/>
      <c r="C240" s="39" t="s">
        <v>49</v>
      </c>
      <c r="D240" s="40">
        <v>0</v>
      </c>
      <c r="E240" s="40">
        <v>400000</v>
      </c>
      <c r="F240" s="40">
        <v>400000</v>
      </c>
      <c r="G240" s="40">
        <v>400000</v>
      </c>
      <c r="H240" s="1513"/>
      <c r="I240" s="1513"/>
      <c r="J240" s="1513"/>
      <c r="K240" s="1513"/>
    </row>
    <row r="241" spans="1:11" ht="14.1" customHeight="1">
      <c r="A241" s="1513"/>
      <c r="B241" s="1513"/>
      <c r="C241" s="39" t="s">
        <v>58</v>
      </c>
      <c r="D241" s="40">
        <v>0</v>
      </c>
      <c r="E241" s="40">
        <v>0</v>
      </c>
      <c r="F241" s="40">
        <v>0</v>
      </c>
      <c r="G241" s="40">
        <v>0</v>
      </c>
      <c r="H241" s="1513"/>
      <c r="I241" s="1513"/>
      <c r="J241" s="1513"/>
      <c r="K241" s="1513"/>
    </row>
    <row r="242" spans="1:11" ht="14.1" customHeight="1">
      <c r="A242" s="1513"/>
      <c r="B242" s="1513"/>
      <c r="C242" s="39" t="s">
        <v>59</v>
      </c>
      <c r="D242" s="40">
        <v>0</v>
      </c>
      <c r="E242" s="40">
        <v>0</v>
      </c>
      <c r="F242" s="40">
        <v>0</v>
      </c>
      <c r="G242" s="40">
        <v>0</v>
      </c>
      <c r="H242" s="1513"/>
      <c r="I242" s="1513"/>
      <c r="J242" s="1513"/>
      <c r="K242" s="1513"/>
    </row>
    <row r="243" spans="1:11" ht="14.1" customHeight="1">
      <c r="A243" s="1513"/>
      <c r="B243" s="1513"/>
      <c r="C243" s="39" t="s">
        <v>60</v>
      </c>
      <c r="D243" s="40">
        <v>0</v>
      </c>
      <c r="E243" s="40">
        <v>0</v>
      </c>
      <c r="F243" s="40">
        <v>0</v>
      </c>
      <c r="G243" s="40">
        <v>0</v>
      </c>
      <c r="H243" s="1513"/>
      <c r="I243" s="1513"/>
      <c r="J243" s="1513"/>
      <c r="K243" s="1513"/>
    </row>
    <row r="244" spans="1:11" ht="14.1" customHeight="1">
      <c r="A244" s="1513"/>
      <c r="B244" s="1513"/>
      <c r="C244" s="39" t="s">
        <v>61</v>
      </c>
      <c r="D244" s="40">
        <v>0</v>
      </c>
      <c r="E244" s="40">
        <v>0</v>
      </c>
      <c r="F244" s="40">
        <v>0</v>
      </c>
      <c r="G244" s="40">
        <v>0</v>
      </c>
      <c r="H244" s="1513"/>
      <c r="I244" s="1513"/>
      <c r="J244" s="1513"/>
      <c r="K244" s="1513"/>
    </row>
    <row r="245" spans="1:11" ht="14.1" customHeight="1">
      <c r="A245" s="1513"/>
      <c r="B245" s="1513"/>
      <c r="C245" s="39" t="s">
        <v>63</v>
      </c>
      <c r="D245" s="40">
        <v>0</v>
      </c>
      <c r="E245" s="40">
        <v>0</v>
      </c>
      <c r="F245" s="40">
        <v>0</v>
      </c>
      <c r="G245" s="40">
        <v>0</v>
      </c>
      <c r="H245" s="1513"/>
      <c r="I245" s="1513"/>
      <c r="J245" s="1513"/>
      <c r="K245" s="1513"/>
    </row>
    <row r="246" spans="1:11" ht="14.1" customHeight="1">
      <c r="A246" s="1513"/>
      <c r="B246" s="1513"/>
      <c r="C246" s="39" t="s">
        <v>49</v>
      </c>
      <c r="D246" s="40">
        <v>0</v>
      </c>
      <c r="E246" s="40">
        <v>0</v>
      </c>
      <c r="F246" s="40">
        <v>0</v>
      </c>
      <c r="G246" s="40">
        <v>0</v>
      </c>
      <c r="H246" s="1513"/>
      <c r="I246" s="1513"/>
      <c r="J246" s="1513"/>
      <c r="K246" s="1513"/>
    </row>
    <row r="247" spans="1:11" ht="14.1" customHeight="1">
      <c r="A247" s="1513"/>
      <c r="B247" s="1513"/>
      <c r="C247" s="39" t="s">
        <v>58</v>
      </c>
      <c r="D247" s="40">
        <v>0</v>
      </c>
      <c r="E247" s="40">
        <v>0</v>
      </c>
      <c r="F247" s="40">
        <v>0</v>
      </c>
      <c r="G247" s="40">
        <v>0</v>
      </c>
      <c r="H247" s="1513"/>
      <c r="I247" s="1513"/>
      <c r="J247" s="1513"/>
      <c r="K247" s="1513"/>
    </row>
    <row r="248" spans="1:11" ht="14.1" customHeight="1">
      <c r="A248" s="1513"/>
      <c r="B248" s="1513"/>
      <c r="C248" s="39" t="s">
        <v>59</v>
      </c>
      <c r="D248" s="40">
        <v>0</v>
      </c>
      <c r="E248" s="40">
        <v>0</v>
      </c>
      <c r="F248" s="40">
        <v>0</v>
      </c>
      <c r="G248" s="40">
        <v>0</v>
      </c>
      <c r="H248" s="1513"/>
      <c r="I248" s="1513"/>
      <c r="J248" s="1513"/>
      <c r="K248" s="1513"/>
    </row>
    <row r="249" spans="1:11" ht="14.1" customHeight="1">
      <c r="A249" s="1513"/>
      <c r="B249" s="1513"/>
      <c r="C249" s="39" t="s">
        <v>60</v>
      </c>
      <c r="D249" s="40">
        <v>0</v>
      </c>
      <c r="E249" s="40">
        <v>0</v>
      </c>
      <c r="F249" s="40">
        <v>0</v>
      </c>
      <c r="G249" s="40">
        <v>0</v>
      </c>
      <c r="H249" s="1513"/>
      <c r="I249" s="1513"/>
      <c r="J249" s="1513"/>
      <c r="K249" s="1513"/>
    </row>
    <row r="250" spans="1:11" ht="14.1" customHeight="1">
      <c r="A250" s="1513"/>
      <c r="B250" s="1513"/>
      <c r="C250" s="39" t="s">
        <v>61</v>
      </c>
      <c r="D250" s="40">
        <v>0</v>
      </c>
      <c r="E250" s="40">
        <v>0</v>
      </c>
      <c r="F250" s="40">
        <v>0</v>
      </c>
      <c r="G250" s="40">
        <v>0</v>
      </c>
      <c r="H250" s="1513"/>
      <c r="I250" s="1513"/>
      <c r="J250" s="1513"/>
      <c r="K250" s="1513"/>
    </row>
    <row r="251" spans="1:11" ht="14.1" customHeight="1">
      <c r="A251" s="1513"/>
      <c r="B251" s="1513"/>
      <c r="C251" s="39" t="s">
        <v>64</v>
      </c>
      <c r="D251" s="40">
        <v>0</v>
      </c>
      <c r="E251" s="40">
        <v>0</v>
      </c>
      <c r="F251" s="40">
        <v>0</v>
      </c>
      <c r="G251" s="40">
        <v>0</v>
      </c>
      <c r="H251" s="1513"/>
      <c r="I251" s="1513"/>
      <c r="J251" s="1513"/>
      <c r="K251" s="1513"/>
    </row>
    <row r="252" spans="1:11" ht="14.1" customHeight="1">
      <c r="A252" s="1513"/>
      <c r="B252" s="1513"/>
      <c r="C252" s="39" t="s">
        <v>65</v>
      </c>
      <c r="D252" s="40">
        <v>0</v>
      </c>
      <c r="E252" s="40">
        <v>0</v>
      </c>
      <c r="F252" s="40">
        <v>0</v>
      </c>
      <c r="G252" s="40">
        <v>0</v>
      </c>
      <c r="H252" s="1513"/>
      <c r="I252" s="1513"/>
      <c r="J252" s="1513"/>
      <c r="K252" s="1513"/>
    </row>
    <row r="253" spans="1:11" ht="14.1" customHeight="1">
      <c r="A253" s="1513"/>
      <c r="B253" s="1513"/>
      <c r="C253" s="41" t="s">
        <v>25</v>
      </c>
      <c r="D253" s="40">
        <v>0</v>
      </c>
      <c r="E253" s="40">
        <v>400000</v>
      </c>
      <c r="F253" s="40">
        <v>400000</v>
      </c>
      <c r="G253" s="40">
        <v>400000</v>
      </c>
      <c r="H253" s="1513"/>
      <c r="I253" s="1513"/>
      <c r="J253" s="1513"/>
      <c r="K253" s="1513"/>
    </row>
    <row r="254" spans="1:11" ht="15" customHeight="1">
      <c r="A254" s="1513"/>
      <c r="B254" s="1513"/>
      <c r="C254" s="42" t="s">
        <v>18</v>
      </c>
      <c r="D254" s="43" t="s">
        <v>18</v>
      </c>
      <c r="E254" s="43" t="s">
        <v>18</v>
      </c>
      <c r="F254" s="43" t="s">
        <v>18</v>
      </c>
      <c r="G254" s="43" t="s">
        <v>18</v>
      </c>
      <c r="H254" s="1513"/>
      <c r="I254" s="1513"/>
      <c r="J254" s="1513"/>
      <c r="K254" s="1513"/>
    </row>
    <row r="255" spans="1:11" ht="15" customHeight="1">
      <c r="A255" s="1513"/>
      <c r="B255" s="1513"/>
      <c r="C255" s="26" t="s">
        <v>201</v>
      </c>
      <c r="D255" s="44">
        <v>0</v>
      </c>
      <c r="E255" s="44">
        <v>71150000</v>
      </c>
      <c r="F255" s="44">
        <v>72992000</v>
      </c>
      <c r="G255" s="44">
        <v>73992000</v>
      </c>
      <c r="H255" s="1513"/>
      <c r="I255" s="1513"/>
      <c r="J255" s="1513"/>
      <c r="K255" s="1513"/>
    </row>
    <row r="256" spans="1:11" ht="15" customHeight="1">
      <c r="A256" s="1513"/>
      <c r="B256" s="1513"/>
      <c r="C256" s="27" t="s">
        <v>48</v>
      </c>
      <c r="D256" s="45">
        <v>0</v>
      </c>
      <c r="E256" s="45">
        <v>49300000</v>
      </c>
      <c r="F256" s="45">
        <v>50900000</v>
      </c>
      <c r="G256" s="45">
        <v>50900000</v>
      </c>
      <c r="H256" s="1513"/>
      <c r="I256" s="1513"/>
      <c r="J256" s="1513"/>
      <c r="K256" s="1513"/>
    </row>
    <row r="257" spans="1:11" ht="15" customHeight="1">
      <c r="A257" s="1513"/>
      <c r="B257" s="1513"/>
      <c r="C257" s="27" t="s">
        <v>49</v>
      </c>
      <c r="D257" s="45">
        <v>0</v>
      </c>
      <c r="E257" s="45">
        <v>49300000</v>
      </c>
      <c r="F257" s="45">
        <v>50900000</v>
      </c>
      <c r="G257" s="45">
        <v>50900000</v>
      </c>
      <c r="H257" s="1513"/>
      <c r="I257" s="1513"/>
      <c r="J257" s="1513"/>
      <c r="K257" s="1513"/>
    </row>
    <row r="258" spans="1:11" ht="15" customHeight="1">
      <c r="A258" s="1513"/>
      <c r="B258" s="1513"/>
      <c r="C258" s="27" t="s">
        <v>50</v>
      </c>
      <c r="D258" s="45">
        <v>0</v>
      </c>
      <c r="E258" s="45">
        <v>0</v>
      </c>
      <c r="F258" s="45">
        <v>0</v>
      </c>
      <c r="G258" s="45">
        <v>0</v>
      </c>
      <c r="H258" s="1513"/>
      <c r="I258" s="1513"/>
      <c r="J258" s="1513"/>
      <c r="K258" s="1513"/>
    </row>
    <row r="259" spans="1:11" ht="15" customHeight="1">
      <c r="A259" s="1513"/>
      <c r="B259" s="1513"/>
      <c r="C259" s="27" t="s">
        <v>51</v>
      </c>
      <c r="D259" s="45">
        <v>0</v>
      </c>
      <c r="E259" s="45">
        <v>8730000</v>
      </c>
      <c r="F259" s="45">
        <v>8972000</v>
      </c>
      <c r="G259" s="45">
        <v>8972000</v>
      </c>
      <c r="H259" s="1513"/>
      <c r="I259" s="1513"/>
      <c r="J259" s="1513"/>
      <c r="K259" s="1513"/>
    </row>
    <row r="260" spans="1:11" ht="15" customHeight="1">
      <c r="A260" s="1513"/>
      <c r="B260" s="1513"/>
      <c r="C260" s="27" t="s">
        <v>49</v>
      </c>
      <c r="D260" s="45">
        <v>0</v>
      </c>
      <c r="E260" s="45">
        <v>8730000</v>
      </c>
      <c r="F260" s="45">
        <v>8972000</v>
      </c>
      <c r="G260" s="45">
        <v>8972000</v>
      </c>
      <c r="H260" s="1513"/>
      <c r="I260" s="1513"/>
      <c r="J260" s="1513"/>
      <c r="K260" s="1513"/>
    </row>
    <row r="261" spans="1:11" ht="15" customHeight="1">
      <c r="A261" s="1513"/>
      <c r="B261" s="1513"/>
      <c r="C261" s="27" t="s">
        <v>50</v>
      </c>
      <c r="D261" s="45">
        <v>0</v>
      </c>
      <c r="E261" s="45">
        <v>0</v>
      </c>
      <c r="F261" s="45">
        <v>0</v>
      </c>
      <c r="G261" s="45">
        <v>0</v>
      </c>
      <c r="H261" s="1513"/>
      <c r="I261" s="1513"/>
      <c r="J261" s="1513"/>
      <c r="K261" s="1513"/>
    </row>
    <row r="262" spans="1:11" ht="15" customHeight="1">
      <c r="A262" s="1513"/>
      <c r="B262" s="1513"/>
      <c r="C262" s="27" t="s">
        <v>52</v>
      </c>
      <c r="D262" s="45">
        <v>0</v>
      </c>
      <c r="E262" s="45">
        <v>11880000</v>
      </c>
      <c r="F262" s="45">
        <v>11880000</v>
      </c>
      <c r="G262" s="45">
        <v>12880000</v>
      </c>
      <c r="H262" s="1513"/>
      <c r="I262" s="1513"/>
      <c r="J262" s="1513"/>
      <c r="K262" s="1513"/>
    </row>
    <row r="263" spans="1:11" ht="15" customHeight="1">
      <c r="A263" s="1513"/>
      <c r="B263" s="1513"/>
      <c r="C263" s="27" t="s">
        <v>49</v>
      </c>
      <c r="D263" s="45">
        <v>0</v>
      </c>
      <c r="E263" s="45">
        <v>11880000</v>
      </c>
      <c r="F263" s="45">
        <v>11880000</v>
      </c>
      <c r="G263" s="45">
        <v>12880000</v>
      </c>
      <c r="H263" s="1513"/>
      <c r="I263" s="1513"/>
      <c r="J263" s="1513"/>
      <c r="K263" s="1513"/>
    </row>
    <row r="264" spans="1:11" ht="15" customHeight="1">
      <c r="A264" s="1513"/>
      <c r="B264" s="1513"/>
      <c r="C264" s="27" t="s">
        <v>50</v>
      </c>
      <c r="D264" s="45">
        <v>0</v>
      </c>
      <c r="E264" s="45">
        <v>0</v>
      </c>
      <c r="F264" s="45">
        <v>0</v>
      </c>
      <c r="G264" s="45">
        <v>0</v>
      </c>
      <c r="H264" s="1513"/>
      <c r="I264" s="1513"/>
      <c r="J264" s="1513"/>
      <c r="K264" s="1513"/>
    </row>
    <row r="265" spans="1:11" ht="15" customHeight="1">
      <c r="A265" s="1513"/>
      <c r="B265" s="1513"/>
      <c r="C265" s="27" t="s">
        <v>53</v>
      </c>
      <c r="D265" s="45">
        <v>0</v>
      </c>
      <c r="E265" s="45">
        <v>0</v>
      </c>
      <c r="F265" s="45">
        <v>0</v>
      </c>
      <c r="G265" s="45">
        <v>0</v>
      </c>
      <c r="H265" s="1513"/>
      <c r="I265" s="1513"/>
      <c r="J265" s="1513"/>
      <c r="K265" s="1513"/>
    </row>
    <row r="266" spans="1:11" ht="15" customHeight="1">
      <c r="A266" s="1513"/>
      <c r="B266" s="1513"/>
      <c r="C266" s="27" t="s">
        <v>49</v>
      </c>
      <c r="D266" s="45">
        <v>0</v>
      </c>
      <c r="E266" s="45">
        <v>0</v>
      </c>
      <c r="F266" s="45">
        <v>0</v>
      </c>
      <c r="G266" s="45">
        <v>0</v>
      </c>
      <c r="H266" s="1513"/>
      <c r="I266" s="1513"/>
      <c r="J266" s="1513"/>
      <c r="K266" s="1513"/>
    </row>
    <row r="267" spans="1:11" ht="15" customHeight="1">
      <c r="A267" s="1513"/>
      <c r="B267" s="1513"/>
      <c r="C267" s="27" t="s">
        <v>50</v>
      </c>
      <c r="D267" s="45">
        <v>0</v>
      </c>
      <c r="E267" s="45">
        <v>0</v>
      </c>
      <c r="F267" s="45">
        <v>0</v>
      </c>
      <c r="G267" s="45">
        <v>0</v>
      </c>
      <c r="H267" s="1513"/>
      <c r="I267" s="1513"/>
      <c r="J267" s="1513"/>
      <c r="K267" s="1513"/>
    </row>
    <row r="268" spans="1:11" ht="20.100000000000001" customHeight="1">
      <c r="A268" s="1513"/>
      <c r="B268" s="1513"/>
      <c r="C268" s="27" t="s">
        <v>202</v>
      </c>
      <c r="D268" s="46">
        <v>0</v>
      </c>
      <c r="E268" s="46">
        <v>0</v>
      </c>
      <c r="F268" s="46">
        <v>0</v>
      </c>
      <c r="G268" s="46">
        <v>0</v>
      </c>
      <c r="H268" s="1513"/>
      <c r="I268" s="1513"/>
      <c r="J268" s="1513"/>
      <c r="K268" s="1513"/>
    </row>
    <row r="269" spans="1:11" ht="15" customHeight="1">
      <c r="A269" s="1513"/>
      <c r="B269" s="1513"/>
      <c r="C269" s="27" t="s">
        <v>49</v>
      </c>
      <c r="D269" s="45">
        <v>0</v>
      </c>
      <c r="E269" s="45">
        <v>0</v>
      </c>
      <c r="F269" s="45">
        <v>0</v>
      </c>
      <c r="G269" s="45">
        <v>0</v>
      </c>
      <c r="H269" s="1513"/>
      <c r="I269" s="1513"/>
      <c r="J269" s="1513"/>
      <c r="K269" s="1513"/>
    </row>
    <row r="270" spans="1:11" ht="15" customHeight="1">
      <c r="A270" s="1513"/>
      <c r="B270" s="1513"/>
      <c r="C270" s="27" t="s">
        <v>50</v>
      </c>
      <c r="D270" s="45">
        <v>0</v>
      </c>
      <c r="E270" s="45">
        <v>0</v>
      </c>
      <c r="F270" s="45">
        <v>0</v>
      </c>
      <c r="G270" s="45">
        <v>0</v>
      </c>
      <c r="H270" s="1513"/>
      <c r="I270" s="1513"/>
      <c r="J270" s="1513"/>
      <c r="K270" s="1513"/>
    </row>
    <row r="271" spans="1:11" ht="15" customHeight="1">
      <c r="A271" s="1513"/>
      <c r="B271" s="1513"/>
      <c r="C271" s="27" t="s">
        <v>55</v>
      </c>
      <c r="D271" s="45">
        <v>0</v>
      </c>
      <c r="E271" s="45">
        <v>0</v>
      </c>
      <c r="F271" s="45">
        <v>0</v>
      </c>
      <c r="G271" s="45">
        <v>0</v>
      </c>
      <c r="H271" s="1513"/>
      <c r="I271" s="1513"/>
      <c r="J271" s="1513"/>
      <c r="K271" s="1513"/>
    </row>
    <row r="272" spans="1:11" ht="15" customHeight="1">
      <c r="A272" s="1513"/>
      <c r="B272" s="1513"/>
      <c r="C272" s="27" t="s">
        <v>49</v>
      </c>
      <c r="D272" s="45">
        <v>0</v>
      </c>
      <c r="E272" s="45">
        <v>0</v>
      </c>
      <c r="F272" s="45">
        <v>0</v>
      </c>
      <c r="G272" s="45">
        <v>0</v>
      </c>
      <c r="H272" s="1513"/>
      <c r="I272" s="1513"/>
      <c r="J272" s="1513"/>
      <c r="K272" s="1513"/>
    </row>
    <row r="273" spans="1:11" ht="15" customHeight="1">
      <c r="A273" s="1513"/>
      <c r="B273" s="1513"/>
      <c r="C273" s="27" t="s">
        <v>50</v>
      </c>
      <c r="D273" s="45">
        <v>0</v>
      </c>
      <c r="E273" s="45">
        <v>0</v>
      </c>
      <c r="F273" s="45">
        <v>0</v>
      </c>
      <c r="G273" s="45">
        <v>0</v>
      </c>
      <c r="H273" s="1513"/>
      <c r="I273" s="1513"/>
      <c r="J273" s="1513"/>
      <c r="K273" s="1513"/>
    </row>
    <row r="274" spans="1:11" ht="15" customHeight="1">
      <c r="A274" s="1513"/>
      <c r="B274" s="1513"/>
      <c r="C274" s="27" t="s">
        <v>56</v>
      </c>
      <c r="D274" s="45">
        <v>0</v>
      </c>
      <c r="E274" s="45">
        <v>240000</v>
      </c>
      <c r="F274" s="45">
        <v>240000</v>
      </c>
      <c r="G274" s="45">
        <v>240000</v>
      </c>
      <c r="H274" s="1513"/>
      <c r="I274" s="1513"/>
      <c r="J274" s="1513"/>
      <c r="K274" s="1513"/>
    </row>
    <row r="275" spans="1:11" ht="15" customHeight="1">
      <c r="A275" s="1513"/>
      <c r="B275" s="1513"/>
      <c r="C275" s="27" t="s">
        <v>49</v>
      </c>
      <c r="D275" s="45">
        <v>0</v>
      </c>
      <c r="E275" s="45">
        <v>240000</v>
      </c>
      <c r="F275" s="45">
        <v>240000</v>
      </c>
      <c r="G275" s="45">
        <v>240000</v>
      </c>
      <c r="H275" s="1513"/>
      <c r="I275" s="1513"/>
      <c r="J275" s="1513"/>
      <c r="K275" s="1513"/>
    </row>
    <row r="276" spans="1:11" ht="15" customHeight="1">
      <c r="A276" s="1513"/>
      <c r="B276" s="1513"/>
      <c r="C276" s="27" t="s">
        <v>50</v>
      </c>
      <c r="D276" s="45">
        <v>0</v>
      </c>
      <c r="E276" s="45">
        <v>0</v>
      </c>
      <c r="F276" s="45">
        <v>0</v>
      </c>
      <c r="G276" s="45">
        <v>0</v>
      </c>
      <c r="H276" s="1513"/>
      <c r="I276" s="1513"/>
      <c r="J276" s="1513"/>
      <c r="K276" s="1513"/>
    </row>
    <row r="277" spans="1:11" ht="15" customHeight="1">
      <c r="A277" s="1513"/>
      <c r="B277" s="1513"/>
      <c r="C277" s="27" t="s">
        <v>57</v>
      </c>
      <c r="D277" s="45">
        <v>0</v>
      </c>
      <c r="E277" s="45">
        <v>0</v>
      </c>
      <c r="F277" s="45">
        <v>0</v>
      </c>
      <c r="G277" s="45">
        <v>0</v>
      </c>
      <c r="H277" s="1513"/>
      <c r="I277" s="1513"/>
      <c r="J277" s="1513"/>
      <c r="K277" s="1513"/>
    </row>
    <row r="278" spans="1:11" ht="15" customHeight="1">
      <c r="A278" s="1513"/>
      <c r="B278" s="1513"/>
      <c r="C278" s="27" t="s">
        <v>49</v>
      </c>
      <c r="D278" s="45">
        <v>0</v>
      </c>
      <c r="E278" s="45">
        <v>0</v>
      </c>
      <c r="F278" s="45">
        <v>0</v>
      </c>
      <c r="G278" s="45">
        <v>0</v>
      </c>
      <c r="H278" s="1513"/>
      <c r="I278" s="1513"/>
      <c r="J278" s="1513"/>
      <c r="K278" s="1513"/>
    </row>
    <row r="279" spans="1:11" ht="15" customHeight="1">
      <c r="A279" s="1513"/>
      <c r="B279" s="1513"/>
      <c r="C279" s="27" t="s">
        <v>58</v>
      </c>
      <c r="D279" s="45">
        <v>0</v>
      </c>
      <c r="E279" s="45">
        <v>0</v>
      </c>
      <c r="F279" s="45">
        <v>0</v>
      </c>
      <c r="G279" s="45">
        <v>0</v>
      </c>
      <c r="H279" s="1513"/>
      <c r="I279" s="1513"/>
      <c r="J279" s="1513"/>
      <c r="K279" s="1513"/>
    </row>
    <row r="280" spans="1:11" ht="15" customHeight="1">
      <c r="A280" s="1513"/>
      <c r="B280" s="1513"/>
      <c r="C280" s="27" t="s">
        <v>59</v>
      </c>
      <c r="D280" s="45">
        <v>0</v>
      </c>
      <c r="E280" s="45">
        <v>0</v>
      </c>
      <c r="F280" s="45">
        <v>0</v>
      </c>
      <c r="G280" s="45">
        <v>0</v>
      </c>
      <c r="H280" s="1513"/>
      <c r="I280" s="1513"/>
      <c r="J280" s="1513"/>
      <c r="K280" s="1513"/>
    </row>
    <row r="281" spans="1:11" ht="15" customHeight="1">
      <c r="A281" s="1513"/>
      <c r="B281" s="1513"/>
      <c r="C281" s="27" t="s">
        <v>60</v>
      </c>
      <c r="D281" s="45">
        <v>0</v>
      </c>
      <c r="E281" s="45">
        <v>0</v>
      </c>
      <c r="F281" s="45">
        <v>0</v>
      </c>
      <c r="G281" s="45">
        <v>0</v>
      </c>
      <c r="H281" s="1513"/>
      <c r="I281" s="1513"/>
      <c r="J281" s="1513"/>
      <c r="K281" s="1513"/>
    </row>
    <row r="282" spans="1:11" ht="15" customHeight="1">
      <c r="A282" s="1513"/>
      <c r="B282" s="1513"/>
      <c r="C282" s="27" t="s">
        <v>61</v>
      </c>
      <c r="D282" s="45">
        <v>0</v>
      </c>
      <c r="E282" s="45">
        <v>0</v>
      </c>
      <c r="F282" s="45">
        <v>0</v>
      </c>
      <c r="G282" s="45">
        <v>0</v>
      </c>
      <c r="H282" s="1513"/>
      <c r="I282" s="1513"/>
      <c r="J282" s="1513"/>
      <c r="K282" s="1513"/>
    </row>
    <row r="283" spans="1:11" ht="15" customHeight="1">
      <c r="A283" s="1513"/>
      <c r="B283" s="1513"/>
      <c r="C283" s="27" t="s">
        <v>62</v>
      </c>
      <c r="D283" s="45">
        <v>0</v>
      </c>
      <c r="E283" s="45">
        <v>1000000</v>
      </c>
      <c r="F283" s="45">
        <v>1000000</v>
      </c>
      <c r="G283" s="45">
        <v>1000000</v>
      </c>
      <c r="H283" s="1513"/>
      <c r="I283" s="1513"/>
      <c r="J283" s="1513"/>
      <c r="K283" s="1513"/>
    </row>
    <row r="284" spans="1:11" ht="15" customHeight="1">
      <c r="A284" s="1513"/>
      <c r="B284" s="1513"/>
      <c r="C284" s="27" t="s">
        <v>49</v>
      </c>
      <c r="D284" s="45">
        <v>0</v>
      </c>
      <c r="E284" s="45">
        <v>1000000</v>
      </c>
      <c r="F284" s="45">
        <v>1000000</v>
      </c>
      <c r="G284" s="45">
        <v>1000000</v>
      </c>
      <c r="H284" s="1513"/>
      <c r="I284" s="1513"/>
      <c r="J284" s="1513"/>
      <c r="K284" s="1513"/>
    </row>
    <row r="285" spans="1:11" ht="15" customHeight="1">
      <c r="A285" s="1513"/>
      <c r="B285" s="1513"/>
      <c r="C285" s="27" t="s">
        <v>58</v>
      </c>
      <c r="D285" s="45">
        <v>0</v>
      </c>
      <c r="E285" s="45">
        <v>0</v>
      </c>
      <c r="F285" s="45">
        <v>0</v>
      </c>
      <c r="G285" s="45">
        <v>0</v>
      </c>
      <c r="H285" s="1513"/>
      <c r="I285" s="1513"/>
      <c r="J285" s="1513"/>
      <c r="K285" s="1513"/>
    </row>
    <row r="286" spans="1:11" ht="15" customHeight="1">
      <c r="A286" s="1513"/>
      <c r="B286" s="1513"/>
      <c r="C286" s="27" t="s">
        <v>59</v>
      </c>
      <c r="D286" s="45">
        <v>0</v>
      </c>
      <c r="E286" s="45">
        <v>0</v>
      </c>
      <c r="F286" s="45">
        <v>0</v>
      </c>
      <c r="G286" s="45">
        <v>0</v>
      </c>
      <c r="H286" s="1513"/>
      <c r="I286" s="1513"/>
      <c r="J286" s="1513"/>
      <c r="K286" s="1513"/>
    </row>
    <row r="287" spans="1:11" ht="15" customHeight="1">
      <c r="A287" s="1513"/>
      <c r="B287" s="1513"/>
      <c r="C287" s="27" t="s">
        <v>60</v>
      </c>
      <c r="D287" s="45">
        <v>0</v>
      </c>
      <c r="E287" s="45">
        <v>0</v>
      </c>
      <c r="F287" s="45">
        <v>0</v>
      </c>
      <c r="G287" s="45">
        <v>0</v>
      </c>
      <c r="H287" s="1513"/>
      <c r="I287" s="1513"/>
      <c r="J287" s="1513"/>
      <c r="K287" s="1513"/>
    </row>
    <row r="288" spans="1:11" ht="15" customHeight="1">
      <c r="A288" s="1513"/>
      <c r="B288" s="1513"/>
      <c r="C288" s="27" t="s">
        <v>61</v>
      </c>
      <c r="D288" s="45">
        <v>0</v>
      </c>
      <c r="E288" s="45">
        <v>0</v>
      </c>
      <c r="F288" s="45">
        <v>0</v>
      </c>
      <c r="G288" s="45">
        <v>0</v>
      </c>
      <c r="H288" s="1513"/>
      <c r="I288" s="1513"/>
      <c r="J288" s="1513"/>
      <c r="K288" s="1513"/>
    </row>
    <row r="289" spans="1:11" ht="15" customHeight="1">
      <c r="A289" s="1513"/>
      <c r="B289" s="1513"/>
      <c r="C289" s="27" t="s">
        <v>63</v>
      </c>
      <c r="D289" s="45">
        <v>0</v>
      </c>
      <c r="E289" s="45">
        <v>0</v>
      </c>
      <c r="F289" s="45">
        <v>0</v>
      </c>
      <c r="G289" s="45">
        <v>0</v>
      </c>
      <c r="H289" s="1513"/>
      <c r="I289" s="1513"/>
      <c r="J289" s="1513"/>
      <c r="K289" s="1513"/>
    </row>
    <row r="290" spans="1:11" ht="15" customHeight="1">
      <c r="A290" s="1513"/>
      <c r="B290" s="1513"/>
      <c r="C290" s="27" t="s">
        <v>49</v>
      </c>
      <c r="D290" s="45">
        <v>0</v>
      </c>
      <c r="E290" s="45">
        <v>0</v>
      </c>
      <c r="F290" s="45">
        <v>0</v>
      </c>
      <c r="G290" s="45">
        <v>0</v>
      </c>
      <c r="H290" s="1513"/>
      <c r="I290" s="1513"/>
      <c r="J290" s="1513"/>
      <c r="K290" s="1513"/>
    </row>
    <row r="291" spans="1:11" ht="15" customHeight="1">
      <c r="A291" s="1513"/>
      <c r="B291" s="1513"/>
      <c r="C291" s="27" t="s">
        <v>58</v>
      </c>
      <c r="D291" s="45">
        <v>0</v>
      </c>
      <c r="E291" s="45">
        <v>0</v>
      </c>
      <c r="F291" s="45">
        <v>0</v>
      </c>
      <c r="G291" s="45">
        <v>0</v>
      </c>
      <c r="H291" s="1513"/>
      <c r="I291" s="1513"/>
      <c r="J291" s="1513"/>
      <c r="K291" s="1513"/>
    </row>
    <row r="292" spans="1:11" ht="15" customHeight="1">
      <c r="A292" s="1513"/>
      <c r="B292" s="1513"/>
      <c r="C292" s="27" t="s">
        <v>59</v>
      </c>
      <c r="D292" s="45">
        <v>0</v>
      </c>
      <c r="E292" s="45">
        <v>0</v>
      </c>
      <c r="F292" s="45">
        <v>0</v>
      </c>
      <c r="G292" s="45">
        <v>0</v>
      </c>
      <c r="H292" s="1513"/>
      <c r="I292" s="1513"/>
      <c r="J292" s="1513"/>
      <c r="K292" s="1513"/>
    </row>
    <row r="293" spans="1:11" ht="15" customHeight="1">
      <c r="A293" s="1513"/>
      <c r="B293" s="1513"/>
      <c r="C293" s="27" t="s">
        <v>60</v>
      </c>
      <c r="D293" s="45">
        <v>0</v>
      </c>
      <c r="E293" s="45">
        <v>0</v>
      </c>
      <c r="F293" s="45">
        <v>0</v>
      </c>
      <c r="G293" s="45">
        <v>0</v>
      </c>
      <c r="H293" s="1513"/>
      <c r="I293" s="1513"/>
      <c r="J293" s="1513"/>
      <c r="K293" s="1513"/>
    </row>
    <row r="294" spans="1:11" ht="15" customHeight="1">
      <c r="A294" s="1513"/>
      <c r="B294" s="1513"/>
      <c r="C294" s="27" t="s">
        <v>61</v>
      </c>
      <c r="D294" s="45">
        <v>0</v>
      </c>
      <c r="E294" s="45">
        <v>0</v>
      </c>
      <c r="F294" s="45">
        <v>0</v>
      </c>
      <c r="G294" s="45">
        <v>0</v>
      </c>
      <c r="H294" s="1513"/>
      <c r="I294" s="1513"/>
      <c r="J294" s="1513"/>
      <c r="K294" s="1513"/>
    </row>
    <row r="295" spans="1:11" ht="15" customHeight="1">
      <c r="A295" s="1513"/>
      <c r="B295" s="1513"/>
      <c r="C295" s="27" t="s">
        <v>64</v>
      </c>
      <c r="D295" s="45">
        <v>0</v>
      </c>
      <c r="E295" s="45">
        <v>0</v>
      </c>
      <c r="F295" s="45">
        <v>0</v>
      </c>
      <c r="G295" s="45">
        <v>0</v>
      </c>
      <c r="H295" s="1513"/>
      <c r="I295" s="1513"/>
      <c r="J295" s="1513"/>
      <c r="K295" s="1513"/>
    </row>
    <row r="296" spans="1:11" ht="15" customHeight="1">
      <c r="A296" s="1513"/>
      <c r="B296" s="1513"/>
      <c r="C296" s="27" t="s">
        <v>65</v>
      </c>
      <c r="D296" s="45">
        <v>0</v>
      </c>
      <c r="E296" s="45">
        <v>0</v>
      </c>
      <c r="F296" s="45">
        <v>0</v>
      </c>
      <c r="G296" s="45">
        <v>0</v>
      </c>
      <c r="H296" s="1513"/>
      <c r="I296" s="1513"/>
      <c r="J296" s="1513"/>
      <c r="K296" s="1513"/>
    </row>
    <row r="297" spans="1:11" ht="20.100000000000001" customHeight="1">
      <c r="A297" s="1513"/>
      <c r="B297" s="1513"/>
      <c r="C297" s="47" t="s">
        <v>18</v>
      </c>
      <c r="D297" s="1513"/>
      <c r="E297" s="1513"/>
      <c r="F297" s="1513"/>
      <c r="G297" s="1513"/>
      <c r="H297" s="1513"/>
      <c r="I297" s="1513"/>
      <c r="J297" s="1513"/>
      <c r="K297" s="1513"/>
    </row>
  </sheetData>
  <mergeCells count="31">
    <mergeCell ref="C26:G26"/>
    <mergeCell ref="C1:G1"/>
    <mergeCell ref="C2:G2"/>
    <mergeCell ref="D3:G3"/>
    <mergeCell ref="D4:G4"/>
    <mergeCell ref="D5:G5"/>
    <mergeCell ref="D6:G6"/>
    <mergeCell ref="D7:G7"/>
    <mergeCell ref="C8:G8"/>
    <mergeCell ref="C9:G9"/>
    <mergeCell ref="D10:G10"/>
    <mergeCell ref="D14:G14"/>
    <mergeCell ref="D142:G142"/>
    <mergeCell ref="D27:G27"/>
    <mergeCell ref="D28:G28"/>
    <mergeCell ref="D29:G29"/>
    <mergeCell ref="D30:G30"/>
    <mergeCell ref="C39:G39"/>
    <mergeCell ref="D84:G84"/>
    <mergeCell ref="D85:G85"/>
    <mergeCell ref="D86:G86"/>
    <mergeCell ref="C95:G95"/>
    <mergeCell ref="C140:G140"/>
    <mergeCell ref="D141:G141"/>
    <mergeCell ref="C209:G209"/>
    <mergeCell ref="D143:G143"/>
    <mergeCell ref="D144:G144"/>
    <mergeCell ref="C153:G153"/>
    <mergeCell ref="D198:G198"/>
    <mergeCell ref="D199:G199"/>
    <mergeCell ref="D200:G200"/>
  </mergeCells>
  <pageMargins left="0" right="0" top="0" bottom="0" header="0" footer="0"/>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350"/>
  <sheetViews>
    <sheetView workbookViewId="0">
      <selection activeCell="I19" sqref="I19"/>
    </sheetView>
  </sheetViews>
  <sheetFormatPr defaultColWidth="9.125" defaultRowHeight="14.25"/>
  <cols>
    <col min="1" max="1" width="13.25" style="24"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23"/>
      <c r="B1" s="23"/>
      <c r="C1" s="1856" t="s">
        <v>0</v>
      </c>
      <c r="D1" s="1857"/>
      <c r="E1" s="1857"/>
      <c r="F1" s="1857"/>
      <c r="G1" s="1857"/>
      <c r="H1" s="23"/>
      <c r="I1" s="23"/>
      <c r="J1" s="23"/>
      <c r="K1" s="23"/>
    </row>
    <row r="2" spans="1:11" ht="24.95" customHeight="1">
      <c r="A2" s="23"/>
      <c r="B2" s="23"/>
      <c r="C2" s="1858" t="s">
        <v>1</v>
      </c>
      <c r="D2" s="1859"/>
      <c r="E2" s="1859"/>
      <c r="F2" s="1859"/>
      <c r="G2" s="1859"/>
      <c r="H2" s="23"/>
      <c r="I2" s="23"/>
      <c r="J2" s="23"/>
      <c r="K2" s="23"/>
    </row>
    <row r="3" spans="1:11" ht="14.1" customHeight="1">
      <c r="A3" s="23"/>
      <c r="B3" s="23"/>
      <c r="C3" s="25" t="s">
        <v>2</v>
      </c>
      <c r="D3" s="1860" t="s">
        <v>1824</v>
      </c>
      <c r="E3" s="1861"/>
      <c r="F3" s="1861"/>
      <c r="G3" s="1861"/>
      <c r="H3" s="23"/>
      <c r="I3" s="23"/>
      <c r="J3" s="23"/>
      <c r="K3" s="23"/>
    </row>
    <row r="4" spans="1:11" ht="14.1" customHeight="1">
      <c r="A4" s="23"/>
      <c r="B4" s="23"/>
      <c r="C4" s="25" t="s">
        <v>4</v>
      </c>
      <c r="D4" s="1860" t="s">
        <v>1825</v>
      </c>
      <c r="E4" s="1861"/>
      <c r="F4" s="1861"/>
      <c r="G4" s="1861"/>
      <c r="H4" s="23"/>
      <c r="I4" s="23"/>
      <c r="J4" s="23"/>
      <c r="K4" s="23"/>
    </row>
    <row r="5" spans="1:11" ht="14.1" customHeight="1">
      <c r="A5" s="23"/>
      <c r="B5" s="23"/>
      <c r="C5" s="25" t="s">
        <v>6</v>
      </c>
      <c r="D5" s="1860" t="s">
        <v>532</v>
      </c>
      <c r="E5" s="1861"/>
      <c r="F5" s="1861"/>
      <c r="G5" s="1861"/>
      <c r="H5" s="23"/>
      <c r="I5" s="23"/>
      <c r="J5" s="23"/>
      <c r="K5" s="23"/>
    </row>
    <row r="6" spans="1:11" ht="14.1" customHeight="1">
      <c r="A6" s="23"/>
      <c r="B6" s="23"/>
      <c r="C6" s="25" t="s">
        <v>8</v>
      </c>
      <c r="D6" s="1860" t="s">
        <v>533</v>
      </c>
      <c r="E6" s="1861"/>
      <c r="F6" s="1861"/>
      <c r="G6" s="1861"/>
      <c r="H6" s="23"/>
      <c r="I6" s="23"/>
      <c r="J6" s="23"/>
      <c r="K6" s="23"/>
    </row>
    <row r="7" spans="1:11" ht="14.1" customHeight="1">
      <c r="A7" s="23"/>
      <c r="B7" s="23"/>
      <c r="C7" s="25" t="s">
        <v>10</v>
      </c>
      <c r="D7" s="1862" t="s">
        <v>11</v>
      </c>
      <c r="E7" s="1863"/>
      <c r="F7" s="1863"/>
      <c r="G7" s="1863"/>
      <c r="H7" s="23"/>
      <c r="I7" s="23"/>
      <c r="J7" s="23"/>
      <c r="K7" s="23"/>
    </row>
    <row r="8" spans="1:11" ht="14.1" customHeight="1">
      <c r="A8" s="23"/>
      <c r="B8" s="23"/>
      <c r="C8" s="1864" t="s">
        <v>12</v>
      </c>
      <c r="D8" s="1865"/>
      <c r="E8" s="1865"/>
      <c r="F8" s="1865"/>
      <c r="G8" s="1865"/>
      <c r="H8" s="23"/>
      <c r="I8" s="23"/>
      <c r="J8" s="23"/>
      <c r="K8" s="23"/>
    </row>
    <row r="9" spans="1:11" ht="39" customHeight="1">
      <c r="A9" s="23"/>
      <c r="B9" s="23"/>
      <c r="C9" s="1866" t="s">
        <v>1826</v>
      </c>
      <c r="D9" s="1867"/>
      <c r="E9" s="1867"/>
      <c r="F9" s="1867"/>
      <c r="G9" s="1867"/>
      <c r="H9" s="23"/>
      <c r="I9" s="23"/>
      <c r="J9" s="23"/>
      <c r="K9" s="23"/>
    </row>
    <row r="10" spans="1:11" ht="58.5" customHeight="1">
      <c r="A10" s="23"/>
      <c r="B10" s="23"/>
      <c r="C10" s="26" t="s">
        <v>14</v>
      </c>
      <c r="D10" s="1854" t="s">
        <v>1827</v>
      </c>
      <c r="E10" s="1855"/>
      <c r="F10" s="1855"/>
      <c r="G10" s="1855"/>
      <c r="H10" s="23"/>
      <c r="I10" s="23"/>
      <c r="J10" s="23"/>
      <c r="K10" s="23"/>
    </row>
    <row r="11" spans="1:11">
      <c r="A11" s="23"/>
      <c r="B11" s="23"/>
      <c r="C11" s="27" t="s">
        <v>209</v>
      </c>
      <c r="D11" s="28">
        <v>2023</v>
      </c>
      <c r="E11" s="28">
        <v>2024</v>
      </c>
      <c r="F11" s="28">
        <v>2025</v>
      </c>
      <c r="G11" s="28">
        <v>2026</v>
      </c>
      <c r="H11" s="23"/>
      <c r="I11" s="23"/>
      <c r="J11" s="23"/>
      <c r="K11" s="23"/>
    </row>
    <row r="12" spans="1:11" ht="14.1" customHeight="1">
      <c r="A12" s="23"/>
      <c r="B12" s="23"/>
      <c r="C12" s="29"/>
      <c r="D12" s="30" t="s">
        <v>22</v>
      </c>
      <c r="E12" s="30" t="s">
        <v>23</v>
      </c>
      <c r="F12" s="30" t="s">
        <v>23</v>
      </c>
      <c r="G12" s="30" t="s">
        <v>23</v>
      </c>
      <c r="H12" s="23"/>
      <c r="I12" s="23"/>
      <c r="J12" s="23"/>
      <c r="K12" s="23"/>
    </row>
    <row r="13" spans="1:11" ht="41.1" customHeight="1">
      <c r="A13" s="23"/>
      <c r="B13" s="23"/>
      <c r="C13" s="27" t="s">
        <v>1828</v>
      </c>
      <c r="D13" s="31" t="s">
        <v>1829</v>
      </c>
      <c r="E13" s="31" t="s">
        <v>1830</v>
      </c>
      <c r="F13" s="31" t="s">
        <v>1829</v>
      </c>
      <c r="G13" s="31" t="s">
        <v>1829</v>
      </c>
      <c r="H13" s="23"/>
      <c r="I13" s="23"/>
      <c r="J13" s="23"/>
      <c r="K13" s="23"/>
    </row>
    <row r="14" spans="1:11" ht="30.95" customHeight="1">
      <c r="A14" s="23"/>
      <c r="B14" s="23"/>
      <c r="C14" s="27" t="s">
        <v>1831</v>
      </c>
      <c r="D14" s="31" t="s">
        <v>1832</v>
      </c>
      <c r="E14" s="31" t="s">
        <v>137</v>
      </c>
      <c r="F14" s="31" t="s">
        <v>137</v>
      </c>
      <c r="G14" s="31" t="s">
        <v>137</v>
      </c>
      <c r="H14" s="23"/>
      <c r="I14" s="23"/>
      <c r="J14" s="23"/>
      <c r="K14" s="23"/>
    </row>
    <row r="15" spans="1:11" ht="30.95" customHeight="1">
      <c r="A15" s="23"/>
      <c r="B15" s="23"/>
      <c r="C15" s="27" t="s">
        <v>1833</v>
      </c>
      <c r="D15" s="31" t="s">
        <v>126</v>
      </c>
      <c r="E15" s="31" t="s">
        <v>270</v>
      </c>
      <c r="F15" s="31" t="s">
        <v>270</v>
      </c>
      <c r="G15" s="31" t="s">
        <v>270</v>
      </c>
      <c r="H15" s="23"/>
      <c r="I15" s="23"/>
      <c r="J15" s="23"/>
      <c r="K15" s="23"/>
    </row>
    <row r="16" spans="1:11" ht="42.95" customHeight="1">
      <c r="A16" s="23"/>
      <c r="B16" s="23"/>
      <c r="C16" s="26" t="s">
        <v>16</v>
      </c>
      <c r="D16" s="1854" t="s">
        <v>1834</v>
      </c>
      <c r="E16" s="1855"/>
      <c r="F16" s="1855"/>
      <c r="G16" s="1855"/>
      <c r="H16" s="23"/>
      <c r="I16" s="23"/>
      <c r="J16" s="23"/>
      <c r="K16" s="23"/>
    </row>
    <row r="17" spans="1:11" ht="27.95" customHeight="1">
      <c r="A17" s="23"/>
      <c r="B17" s="23"/>
      <c r="C17" s="27" t="s">
        <v>223</v>
      </c>
      <c r="D17" s="28">
        <v>2023</v>
      </c>
      <c r="E17" s="28">
        <v>2024</v>
      </c>
      <c r="F17" s="28">
        <v>2025</v>
      </c>
      <c r="G17" s="28">
        <v>2026</v>
      </c>
      <c r="H17" s="23"/>
      <c r="I17" s="23"/>
      <c r="J17" s="23"/>
      <c r="K17" s="23"/>
    </row>
    <row r="18" spans="1:11" ht="14.1" customHeight="1">
      <c r="A18" s="23"/>
      <c r="B18" s="23"/>
      <c r="C18" s="29"/>
      <c r="D18" s="30" t="s">
        <v>22</v>
      </c>
      <c r="E18" s="30" t="s">
        <v>23</v>
      </c>
      <c r="F18" s="30" t="s">
        <v>23</v>
      </c>
      <c r="G18" s="30" t="s">
        <v>23</v>
      </c>
      <c r="H18" s="23"/>
      <c r="I18" s="23"/>
      <c r="J18" s="23"/>
      <c r="K18" s="23"/>
    </row>
    <row r="19" spans="1:11" ht="30.95" customHeight="1">
      <c r="A19" s="23"/>
      <c r="B19" s="23"/>
      <c r="C19" s="27" t="s">
        <v>1835</v>
      </c>
      <c r="D19" s="31" t="s">
        <v>1503</v>
      </c>
      <c r="E19" s="31" t="s">
        <v>214</v>
      </c>
      <c r="F19" s="31" t="s">
        <v>214</v>
      </c>
      <c r="G19" s="31" t="s">
        <v>214</v>
      </c>
      <c r="H19" s="23"/>
      <c r="I19" s="23"/>
      <c r="J19" s="23"/>
      <c r="K19" s="23"/>
    </row>
    <row r="20" spans="1:11" ht="14.1" customHeight="1">
      <c r="A20" s="23"/>
      <c r="B20" s="23"/>
      <c r="C20" s="1852" t="s">
        <v>27</v>
      </c>
      <c r="D20" s="1853"/>
      <c r="E20" s="1853"/>
      <c r="F20" s="1853"/>
      <c r="G20" s="1853"/>
      <c r="H20" s="23"/>
      <c r="I20" s="23"/>
      <c r="J20" s="23"/>
      <c r="K20" s="23"/>
    </row>
    <row r="21" spans="1:11" ht="14.1" customHeight="1">
      <c r="A21" s="23"/>
      <c r="B21" s="23"/>
      <c r="C21" s="32" t="s">
        <v>1836</v>
      </c>
      <c r="D21" s="1852" t="s">
        <v>1837</v>
      </c>
      <c r="E21" s="1853"/>
      <c r="F21" s="1853"/>
      <c r="G21" s="1853"/>
      <c r="H21" s="23"/>
      <c r="I21" s="23"/>
      <c r="J21" s="23"/>
      <c r="K21" s="23"/>
    </row>
    <row r="22" spans="1:11">
      <c r="A22" s="23"/>
      <c r="B22" s="23"/>
      <c r="C22" s="33" t="s">
        <v>19</v>
      </c>
      <c r="D22" s="1850" t="s">
        <v>1838</v>
      </c>
      <c r="E22" s="1851"/>
      <c r="F22" s="1851"/>
      <c r="G22" s="1851"/>
      <c r="H22" s="23"/>
      <c r="I22" s="23"/>
      <c r="J22" s="23"/>
      <c r="K22" s="23"/>
    </row>
    <row r="23" spans="1:11" ht="36.950000000000003" customHeight="1">
      <c r="A23" s="23"/>
      <c r="B23" s="23"/>
      <c r="C23" s="34" t="s">
        <v>20</v>
      </c>
      <c r="D23" s="1846" t="s">
        <v>1839</v>
      </c>
      <c r="E23" s="1847"/>
      <c r="F23" s="1847"/>
      <c r="G23" s="1847"/>
      <c r="H23" s="23"/>
      <c r="I23" s="23"/>
      <c r="J23" s="23"/>
      <c r="K23" s="23"/>
    </row>
    <row r="24" spans="1:11">
      <c r="A24" s="23"/>
      <c r="B24" s="23"/>
      <c r="C24" s="34" t="s">
        <v>21</v>
      </c>
      <c r="D24" s="1846" t="s">
        <v>767</v>
      </c>
      <c r="E24" s="1847"/>
      <c r="F24" s="1847"/>
      <c r="G24" s="1847"/>
      <c r="H24" s="23"/>
      <c r="I24" s="23"/>
      <c r="J24" s="23"/>
      <c r="K24" s="23"/>
    </row>
    <row r="25" spans="1:11" ht="15" customHeight="1">
      <c r="A25" s="23"/>
      <c r="B25" s="23"/>
      <c r="C25" s="35"/>
      <c r="D25" s="36">
        <v>2023</v>
      </c>
      <c r="E25" s="36">
        <v>2024</v>
      </c>
      <c r="F25" s="36">
        <v>2025</v>
      </c>
      <c r="G25" s="36">
        <v>2026</v>
      </c>
      <c r="H25" s="23"/>
      <c r="I25" s="23"/>
      <c r="J25" s="23"/>
      <c r="K25" s="23"/>
    </row>
    <row r="26" spans="1:11" ht="15" customHeight="1">
      <c r="A26" s="23"/>
      <c r="B26" s="23"/>
      <c r="C26" s="37"/>
      <c r="D26" s="38" t="s">
        <v>22</v>
      </c>
      <c r="E26" s="38" t="s">
        <v>23</v>
      </c>
      <c r="F26" s="38" t="s">
        <v>23</v>
      </c>
      <c r="G26" s="38" t="s">
        <v>23</v>
      </c>
      <c r="H26" s="23"/>
      <c r="I26" s="23"/>
      <c r="J26" s="23"/>
      <c r="K26" s="23"/>
    </row>
    <row r="27" spans="1:11" ht="14.1" customHeight="1">
      <c r="A27" s="23"/>
      <c r="B27" s="23"/>
      <c r="C27" s="27" t="s">
        <v>33</v>
      </c>
      <c r="D27" s="31" t="s">
        <v>1840</v>
      </c>
      <c r="E27" s="31" t="s">
        <v>1840</v>
      </c>
      <c r="F27" s="31" t="s">
        <v>1840</v>
      </c>
      <c r="G27" s="31" t="s">
        <v>1840</v>
      </c>
      <c r="H27" s="23"/>
      <c r="I27" s="23"/>
      <c r="J27" s="23"/>
      <c r="K27" s="23"/>
    </row>
    <row r="28" spans="1:11" ht="14.1" customHeight="1">
      <c r="A28" s="23"/>
      <c r="B28" s="23"/>
      <c r="C28" s="27" t="s">
        <v>35</v>
      </c>
      <c r="D28" s="31" t="s">
        <v>1841</v>
      </c>
      <c r="E28" s="31" t="s">
        <v>1842</v>
      </c>
      <c r="F28" s="31" t="s">
        <v>1843</v>
      </c>
      <c r="G28" s="31" t="s">
        <v>1844</v>
      </c>
      <c r="H28" s="23"/>
      <c r="I28" s="23"/>
      <c r="J28" s="23"/>
      <c r="K28" s="23"/>
    </row>
    <row r="29" spans="1:11" ht="14.1" customHeight="1">
      <c r="A29" s="23"/>
      <c r="B29" s="23"/>
      <c r="C29" s="27" t="s">
        <v>40</v>
      </c>
      <c r="D29" s="31" t="s">
        <v>1845</v>
      </c>
      <c r="E29" s="31" t="s">
        <v>1846</v>
      </c>
      <c r="F29" s="31" t="s">
        <v>1847</v>
      </c>
      <c r="G29" s="31" t="s">
        <v>1848</v>
      </c>
      <c r="H29" s="23"/>
      <c r="I29" s="23"/>
      <c r="J29" s="23"/>
      <c r="K29" s="23"/>
    </row>
    <row r="30" spans="1:11" ht="14.1" customHeight="1">
      <c r="A30" s="23"/>
      <c r="B30" s="23"/>
      <c r="C30" s="27" t="s">
        <v>41</v>
      </c>
      <c r="D30" s="31" t="s">
        <v>18</v>
      </c>
      <c r="E30" s="31" t="s">
        <v>42</v>
      </c>
      <c r="F30" s="31" t="s">
        <v>42</v>
      </c>
      <c r="G30" s="31" t="s">
        <v>42</v>
      </c>
      <c r="H30" s="23"/>
      <c r="I30" s="23"/>
      <c r="J30" s="23"/>
      <c r="K30" s="23"/>
    </row>
    <row r="31" spans="1:11" ht="14.1" customHeight="1">
      <c r="A31" s="23"/>
      <c r="B31" s="23"/>
      <c r="C31" s="27" t="s">
        <v>43</v>
      </c>
      <c r="D31" s="31" t="s">
        <v>18</v>
      </c>
      <c r="E31" s="31" t="s">
        <v>1849</v>
      </c>
      <c r="F31" s="31" t="s">
        <v>1850</v>
      </c>
      <c r="G31" s="31" t="s">
        <v>1851</v>
      </c>
      <c r="H31" s="23"/>
      <c r="I31" s="23"/>
      <c r="J31" s="23"/>
      <c r="K31" s="23"/>
    </row>
    <row r="32" spans="1:11" ht="14.1" customHeight="1">
      <c r="A32" s="23"/>
      <c r="B32" s="23"/>
      <c r="C32" s="27" t="s">
        <v>47</v>
      </c>
      <c r="D32" s="31" t="s">
        <v>18</v>
      </c>
      <c r="E32" s="31" t="s">
        <v>1849</v>
      </c>
      <c r="F32" s="31" t="s">
        <v>1850</v>
      </c>
      <c r="G32" s="31" t="s">
        <v>1851</v>
      </c>
      <c r="H32" s="23"/>
      <c r="I32" s="23"/>
      <c r="J32" s="23"/>
      <c r="K32" s="23"/>
    </row>
    <row r="33" spans="1:11" ht="14.1" customHeight="1">
      <c r="A33" s="23"/>
      <c r="B33" s="23"/>
      <c r="C33" s="1848" t="s">
        <v>24</v>
      </c>
      <c r="D33" s="1849"/>
      <c r="E33" s="1849"/>
      <c r="F33" s="1849"/>
      <c r="G33" s="1849"/>
      <c r="H33" s="23"/>
      <c r="I33" s="23"/>
      <c r="J33" s="23"/>
      <c r="K33" s="23"/>
    </row>
    <row r="34" spans="1:11" ht="14.1" customHeight="1">
      <c r="A34" s="23"/>
      <c r="B34" s="23"/>
      <c r="C34" s="35"/>
      <c r="D34" s="36">
        <v>2023</v>
      </c>
      <c r="E34" s="36">
        <v>2024</v>
      </c>
      <c r="F34" s="36">
        <v>2025</v>
      </c>
      <c r="G34" s="36">
        <v>2026</v>
      </c>
      <c r="H34" s="23"/>
      <c r="I34" s="23"/>
      <c r="J34" s="23"/>
      <c r="K34" s="23"/>
    </row>
    <row r="35" spans="1:11" ht="14.1" customHeight="1">
      <c r="A35" s="23"/>
      <c r="B35" s="23"/>
      <c r="C35" s="37"/>
      <c r="D35" s="38" t="s">
        <v>22</v>
      </c>
      <c r="E35" s="38" t="s">
        <v>23</v>
      </c>
      <c r="F35" s="38" t="s">
        <v>23</v>
      </c>
      <c r="G35" s="38" t="s">
        <v>23</v>
      </c>
      <c r="H35" s="23"/>
      <c r="I35" s="23"/>
      <c r="J35" s="23"/>
      <c r="K35" s="23"/>
    </row>
    <row r="36" spans="1:11" ht="14.1" customHeight="1">
      <c r="A36" s="23"/>
      <c r="B36" s="23"/>
      <c r="C36" s="39" t="s">
        <v>48</v>
      </c>
      <c r="D36" s="40">
        <v>0</v>
      </c>
      <c r="E36" s="40">
        <v>35330000</v>
      </c>
      <c r="F36" s="40">
        <v>36000000</v>
      </c>
      <c r="G36" s="40">
        <v>36000000</v>
      </c>
      <c r="H36" s="23"/>
      <c r="I36" s="23"/>
      <c r="J36" s="23"/>
      <c r="K36" s="23"/>
    </row>
    <row r="37" spans="1:11" ht="14.1" customHeight="1">
      <c r="A37" s="23"/>
      <c r="B37" s="23"/>
      <c r="C37" s="39" t="s">
        <v>49</v>
      </c>
      <c r="D37" s="40">
        <v>0</v>
      </c>
      <c r="E37" s="40">
        <v>35330000</v>
      </c>
      <c r="F37" s="40">
        <v>36000000</v>
      </c>
      <c r="G37" s="40">
        <v>36000000</v>
      </c>
      <c r="H37" s="23"/>
      <c r="I37" s="23"/>
      <c r="J37" s="23"/>
      <c r="K37" s="23"/>
    </row>
    <row r="38" spans="1:11" ht="14.1" customHeight="1">
      <c r="A38" s="23"/>
      <c r="B38" s="23"/>
      <c r="C38" s="39" t="s">
        <v>50</v>
      </c>
      <c r="D38" s="40">
        <v>0</v>
      </c>
      <c r="E38" s="40">
        <v>0</v>
      </c>
      <c r="F38" s="40">
        <v>0</v>
      </c>
      <c r="G38" s="40">
        <v>0</v>
      </c>
      <c r="H38" s="23"/>
      <c r="I38" s="23"/>
      <c r="J38" s="23"/>
      <c r="K38" s="23"/>
    </row>
    <row r="39" spans="1:11" ht="14.1" customHeight="1">
      <c r="A39" s="23"/>
      <c r="B39" s="23"/>
      <c r="C39" s="39" t="s">
        <v>51</v>
      </c>
      <c r="D39" s="40">
        <v>0</v>
      </c>
      <c r="E39" s="40">
        <v>4990000</v>
      </c>
      <c r="F39" s="40">
        <v>5600000</v>
      </c>
      <c r="G39" s="40">
        <v>5600000</v>
      </c>
      <c r="H39" s="23"/>
      <c r="I39" s="23"/>
      <c r="J39" s="23"/>
      <c r="K39" s="23"/>
    </row>
    <row r="40" spans="1:11" ht="14.1" customHeight="1">
      <c r="A40" s="23"/>
      <c r="B40" s="23"/>
      <c r="C40" s="39" t="s">
        <v>49</v>
      </c>
      <c r="D40" s="40">
        <v>0</v>
      </c>
      <c r="E40" s="40">
        <v>4990000</v>
      </c>
      <c r="F40" s="40">
        <v>5600000</v>
      </c>
      <c r="G40" s="40">
        <v>5600000</v>
      </c>
      <c r="H40" s="23"/>
      <c r="I40" s="23"/>
      <c r="J40" s="23"/>
      <c r="K40" s="23"/>
    </row>
    <row r="41" spans="1:11" ht="14.1" customHeight="1">
      <c r="A41" s="23"/>
      <c r="B41" s="23"/>
      <c r="C41" s="39" t="s">
        <v>50</v>
      </c>
      <c r="D41" s="40">
        <v>0</v>
      </c>
      <c r="E41" s="40">
        <v>0</v>
      </c>
      <c r="F41" s="40">
        <v>0</v>
      </c>
      <c r="G41" s="40">
        <v>0</v>
      </c>
      <c r="H41" s="23"/>
      <c r="I41" s="23"/>
      <c r="J41" s="23"/>
      <c r="K41" s="23"/>
    </row>
    <row r="42" spans="1:11" ht="14.1" customHeight="1">
      <c r="A42" s="23"/>
      <c r="B42" s="23"/>
      <c r="C42" s="39" t="s">
        <v>52</v>
      </c>
      <c r="D42" s="40">
        <v>0</v>
      </c>
      <c r="E42" s="40">
        <v>14260000</v>
      </c>
      <c r="F42" s="40">
        <v>12260000</v>
      </c>
      <c r="G42" s="40">
        <v>13260000</v>
      </c>
      <c r="H42" s="23"/>
      <c r="I42" s="23"/>
      <c r="J42" s="23"/>
      <c r="K42" s="23"/>
    </row>
    <row r="43" spans="1:11" ht="14.1" customHeight="1">
      <c r="A43" s="23"/>
      <c r="B43" s="23"/>
      <c r="C43" s="39" t="s">
        <v>49</v>
      </c>
      <c r="D43" s="40">
        <v>0</v>
      </c>
      <c r="E43" s="40">
        <v>14260000</v>
      </c>
      <c r="F43" s="40">
        <v>12260000</v>
      </c>
      <c r="G43" s="40">
        <v>13260000</v>
      </c>
      <c r="H43" s="23"/>
      <c r="I43" s="23"/>
      <c r="J43" s="23"/>
      <c r="K43" s="23"/>
    </row>
    <row r="44" spans="1:11" ht="14.1" customHeight="1">
      <c r="A44" s="23"/>
      <c r="B44" s="23"/>
      <c r="C44" s="39" t="s">
        <v>50</v>
      </c>
      <c r="D44" s="40">
        <v>0</v>
      </c>
      <c r="E44" s="40">
        <v>0</v>
      </c>
      <c r="F44" s="40">
        <v>0</v>
      </c>
      <c r="G44" s="40">
        <v>0</v>
      </c>
      <c r="H44" s="23"/>
      <c r="I44" s="23"/>
      <c r="J44" s="23"/>
      <c r="K44" s="23"/>
    </row>
    <row r="45" spans="1:11" ht="14.1" customHeight="1">
      <c r="A45" s="23"/>
      <c r="B45" s="23"/>
      <c r="C45" s="39" t="s">
        <v>53</v>
      </c>
      <c r="D45" s="40">
        <v>0</v>
      </c>
      <c r="E45" s="40">
        <v>0</v>
      </c>
      <c r="F45" s="40">
        <v>0</v>
      </c>
      <c r="G45" s="40">
        <v>0</v>
      </c>
      <c r="H45" s="23"/>
      <c r="I45" s="23"/>
      <c r="J45" s="23"/>
      <c r="K45" s="23"/>
    </row>
    <row r="46" spans="1:11" ht="14.1" customHeight="1">
      <c r="A46" s="23"/>
      <c r="B46" s="23"/>
      <c r="C46" s="39" t="s">
        <v>49</v>
      </c>
      <c r="D46" s="40">
        <v>0</v>
      </c>
      <c r="E46" s="40">
        <v>0</v>
      </c>
      <c r="F46" s="40">
        <v>0</v>
      </c>
      <c r="G46" s="40">
        <v>0</v>
      </c>
      <c r="H46" s="23"/>
      <c r="I46" s="23"/>
      <c r="J46" s="23"/>
      <c r="K46" s="23"/>
    </row>
    <row r="47" spans="1:11" ht="14.1" customHeight="1">
      <c r="A47" s="23"/>
      <c r="B47" s="23"/>
      <c r="C47" s="39" t="s">
        <v>50</v>
      </c>
      <c r="D47" s="40">
        <v>0</v>
      </c>
      <c r="E47" s="40">
        <v>0</v>
      </c>
      <c r="F47" s="40">
        <v>0</v>
      </c>
      <c r="G47" s="40">
        <v>0</v>
      </c>
      <c r="H47" s="23"/>
      <c r="I47" s="23"/>
      <c r="J47" s="23"/>
      <c r="K47" s="23"/>
    </row>
    <row r="48" spans="1:11" ht="14.1" customHeight="1">
      <c r="A48" s="23"/>
      <c r="B48" s="23"/>
      <c r="C48" s="39" t="s">
        <v>54</v>
      </c>
      <c r="D48" s="40">
        <v>0</v>
      </c>
      <c r="E48" s="40">
        <v>0</v>
      </c>
      <c r="F48" s="40">
        <v>0</v>
      </c>
      <c r="G48" s="40">
        <v>0</v>
      </c>
      <c r="H48" s="23"/>
      <c r="I48" s="23"/>
      <c r="J48" s="23"/>
      <c r="K48" s="23"/>
    </row>
    <row r="49" spans="1:11" ht="14.1" customHeight="1">
      <c r="A49" s="23"/>
      <c r="B49" s="23"/>
      <c r="C49" s="39" t="s">
        <v>49</v>
      </c>
      <c r="D49" s="40">
        <v>0</v>
      </c>
      <c r="E49" s="40">
        <v>0</v>
      </c>
      <c r="F49" s="40">
        <v>0</v>
      </c>
      <c r="G49" s="40">
        <v>0</v>
      </c>
      <c r="H49" s="23"/>
      <c r="I49" s="23"/>
      <c r="J49" s="23"/>
      <c r="K49" s="23"/>
    </row>
    <row r="50" spans="1:11" ht="14.1" customHeight="1">
      <c r="A50" s="23"/>
      <c r="B50" s="23"/>
      <c r="C50" s="39" t="s">
        <v>50</v>
      </c>
      <c r="D50" s="40">
        <v>0</v>
      </c>
      <c r="E50" s="40">
        <v>0</v>
      </c>
      <c r="F50" s="40">
        <v>0</v>
      </c>
      <c r="G50" s="40">
        <v>0</v>
      </c>
      <c r="H50" s="23"/>
      <c r="I50" s="23"/>
      <c r="J50" s="23"/>
      <c r="K50" s="23"/>
    </row>
    <row r="51" spans="1:11" ht="14.1" customHeight="1">
      <c r="A51" s="23"/>
      <c r="B51" s="23"/>
      <c r="C51" s="39" t="s">
        <v>55</v>
      </c>
      <c r="D51" s="40">
        <v>0</v>
      </c>
      <c r="E51" s="40">
        <v>0</v>
      </c>
      <c r="F51" s="40">
        <v>0</v>
      </c>
      <c r="G51" s="40">
        <v>0</v>
      </c>
      <c r="H51" s="23"/>
      <c r="I51" s="23"/>
      <c r="J51" s="23"/>
      <c r="K51" s="23"/>
    </row>
    <row r="52" spans="1:11" ht="14.1" customHeight="1">
      <c r="A52" s="23"/>
      <c r="B52" s="23"/>
      <c r="C52" s="39" t="s">
        <v>49</v>
      </c>
      <c r="D52" s="40">
        <v>0</v>
      </c>
      <c r="E52" s="40">
        <v>0</v>
      </c>
      <c r="F52" s="40">
        <v>0</v>
      </c>
      <c r="G52" s="40">
        <v>0</v>
      </c>
      <c r="H52" s="23"/>
      <c r="I52" s="23"/>
      <c r="J52" s="23"/>
      <c r="K52" s="23"/>
    </row>
    <row r="53" spans="1:11" ht="14.1" customHeight="1">
      <c r="A53" s="23"/>
      <c r="B53" s="23"/>
      <c r="C53" s="39" t="s">
        <v>50</v>
      </c>
      <c r="D53" s="40">
        <v>0</v>
      </c>
      <c r="E53" s="40">
        <v>0</v>
      </c>
      <c r="F53" s="40">
        <v>0</v>
      </c>
      <c r="G53" s="40">
        <v>0</v>
      </c>
      <c r="H53" s="23"/>
      <c r="I53" s="23"/>
      <c r="J53" s="23"/>
      <c r="K53" s="23"/>
    </row>
    <row r="54" spans="1:11" ht="14.1" customHeight="1">
      <c r="A54" s="23"/>
      <c r="B54" s="23"/>
      <c r="C54" s="39" t="s">
        <v>56</v>
      </c>
      <c r="D54" s="40">
        <v>0</v>
      </c>
      <c r="E54" s="40">
        <v>120000</v>
      </c>
      <c r="F54" s="40">
        <v>120000</v>
      </c>
      <c r="G54" s="40">
        <v>120000</v>
      </c>
      <c r="H54" s="23"/>
      <c r="I54" s="23"/>
      <c r="J54" s="23"/>
      <c r="K54" s="23"/>
    </row>
    <row r="55" spans="1:11" ht="14.1" customHeight="1">
      <c r="A55" s="23"/>
      <c r="B55" s="23"/>
      <c r="C55" s="39" t="s">
        <v>49</v>
      </c>
      <c r="D55" s="40">
        <v>0</v>
      </c>
      <c r="E55" s="40">
        <v>120000</v>
      </c>
      <c r="F55" s="40">
        <v>120000</v>
      </c>
      <c r="G55" s="40">
        <v>120000</v>
      </c>
      <c r="H55" s="23"/>
      <c r="I55" s="23"/>
      <c r="J55" s="23"/>
      <c r="K55" s="23"/>
    </row>
    <row r="56" spans="1:11" ht="14.1" customHeight="1">
      <c r="A56" s="23"/>
      <c r="B56" s="23"/>
      <c r="C56" s="39" t="s">
        <v>50</v>
      </c>
      <c r="D56" s="40">
        <v>0</v>
      </c>
      <c r="E56" s="40">
        <v>0</v>
      </c>
      <c r="F56" s="40">
        <v>0</v>
      </c>
      <c r="G56" s="40">
        <v>0</v>
      </c>
      <c r="H56" s="23"/>
      <c r="I56" s="23"/>
      <c r="J56" s="23"/>
      <c r="K56" s="23"/>
    </row>
    <row r="57" spans="1:11" ht="14.1" customHeight="1">
      <c r="A57" s="23"/>
      <c r="B57" s="23"/>
      <c r="C57" s="39" t="s">
        <v>57</v>
      </c>
      <c r="D57" s="40">
        <v>0</v>
      </c>
      <c r="E57" s="40">
        <v>0</v>
      </c>
      <c r="F57" s="40">
        <v>0</v>
      </c>
      <c r="G57" s="40">
        <v>0</v>
      </c>
      <c r="H57" s="23"/>
      <c r="I57" s="23"/>
      <c r="J57" s="23"/>
      <c r="K57" s="23"/>
    </row>
    <row r="58" spans="1:11" ht="14.1" customHeight="1">
      <c r="A58" s="23"/>
      <c r="B58" s="23"/>
      <c r="C58" s="39" t="s">
        <v>49</v>
      </c>
      <c r="D58" s="40">
        <v>0</v>
      </c>
      <c r="E58" s="40">
        <v>0</v>
      </c>
      <c r="F58" s="40">
        <v>0</v>
      </c>
      <c r="G58" s="40">
        <v>0</v>
      </c>
      <c r="H58" s="23"/>
      <c r="I58" s="23"/>
      <c r="J58" s="23"/>
      <c r="K58" s="23"/>
    </row>
    <row r="59" spans="1:11" ht="14.1" customHeight="1">
      <c r="A59" s="23"/>
      <c r="B59" s="23"/>
      <c r="C59" s="39" t="s">
        <v>58</v>
      </c>
      <c r="D59" s="40">
        <v>0</v>
      </c>
      <c r="E59" s="40">
        <v>0</v>
      </c>
      <c r="F59" s="40">
        <v>0</v>
      </c>
      <c r="G59" s="40">
        <v>0</v>
      </c>
      <c r="H59" s="23"/>
      <c r="I59" s="23"/>
      <c r="J59" s="23"/>
      <c r="K59" s="23"/>
    </row>
    <row r="60" spans="1:11" ht="14.1" customHeight="1">
      <c r="A60" s="23"/>
      <c r="B60" s="23"/>
      <c r="C60" s="39" t="s">
        <v>59</v>
      </c>
      <c r="D60" s="40">
        <v>0</v>
      </c>
      <c r="E60" s="40">
        <v>0</v>
      </c>
      <c r="F60" s="40">
        <v>0</v>
      </c>
      <c r="G60" s="40">
        <v>0</v>
      </c>
      <c r="H60" s="23"/>
      <c r="I60" s="23"/>
      <c r="J60" s="23"/>
      <c r="K60" s="23"/>
    </row>
    <row r="61" spans="1:11" ht="14.1" customHeight="1">
      <c r="A61" s="23"/>
      <c r="B61" s="23"/>
      <c r="C61" s="39" t="s">
        <v>60</v>
      </c>
      <c r="D61" s="40">
        <v>0</v>
      </c>
      <c r="E61" s="40">
        <v>0</v>
      </c>
      <c r="F61" s="40">
        <v>0</v>
      </c>
      <c r="G61" s="40">
        <v>0</v>
      </c>
      <c r="H61" s="23"/>
      <c r="I61" s="23"/>
      <c r="J61" s="23"/>
      <c r="K61" s="23"/>
    </row>
    <row r="62" spans="1:11" ht="14.1" customHeight="1">
      <c r="A62" s="23"/>
      <c r="B62" s="23"/>
      <c r="C62" s="39" t="s">
        <v>61</v>
      </c>
      <c r="D62" s="40">
        <v>0</v>
      </c>
      <c r="E62" s="40">
        <v>0</v>
      </c>
      <c r="F62" s="40">
        <v>0</v>
      </c>
      <c r="G62" s="40">
        <v>0</v>
      </c>
      <c r="H62" s="23"/>
      <c r="I62" s="23"/>
      <c r="J62" s="23"/>
      <c r="K62" s="23"/>
    </row>
    <row r="63" spans="1:11" ht="14.1" customHeight="1">
      <c r="A63" s="23"/>
      <c r="B63" s="23"/>
      <c r="C63" s="39" t="s">
        <v>62</v>
      </c>
      <c r="D63" s="40">
        <v>0</v>
      </c>
      <c r="E63" s="40">
        <v>0</v>
      </c>
      <c r="F63" s="40">
        <v>0</v>
      </c>
      <c r="G63" s="40">
        <v>0</v>
      </c>
      <c r="H63" s="23"/>
      <c r="I63" s="23"/>
      <c r="J63" s="23"/>
      <c r="K63" s="23"/>
    </row>
    <row r="64" spans="1:11" ht="14.1" customHeight="1">
      <c r="A64" s="23"/>
      <c r="B64" s="23"/>
      <c r="C64" s="39" t="s">
        <v>49</v>
      </c>
      <c r="D64" s="40">
        <v>0</v>
      </c>
      <c r="E64" s="40">
        <v>0</v>
      </c>
      <c r="F64" s="40">
        <v>0</v>
      </c>
      <c r="G64" s="40">
        <v>0</v>
      </c>
      <c r="H64" s="23"/>
      <c r="I64" s="23"/>
      <c r="J64" s="23"/>
      <c r="K64" s="23"/>
    </row>
    <row r="65" spans="1:11" ht="14.1" customHeight="1">
      <c r="A65" s="23"/>
      <c r="B65" s="23"/>
      <c r="C65" s="39" t="s">
        <v>58</v>
      </c>
      <c r="D65" s="40">
        <v>0</v>
      </c>
      <c r="E65" s="40">
        <v>0</v>
      </c>
      <c r="F65" s="40">
        <v>0</v>
      </c>
      <c r="G65" s="40">
        <v>0</v>
      </c>
      <c r="H65" s="23"/>
      <c r="I65" s="23"/>
      <c r="J65" s="23"/>
      <c r="K65" s="23"/>
    </row>
    <row r="66" spans="1:11" ht="14.1" customHeight="1">
      <c r="A66" s="23"/>
      <c r="B66" s="23"/>
      <c r="C66" s="39" t="s">
        <v>59</v>
      </c>
      <c r="D66" s="40">
        <v>0</v>
      </c>
      <c r="E66" s="40">
        <v>0</v>
      </c>
      <c r="F66" s="40">
        <v>0</v>
      </c>
      <c r="G66" s="40">
        <v>0</v>
      </c>
      <c r="H66" s="23"/>
      <c r="I66" s="23"/>
      <c r="J66" s="23"/>
      <c r="K66" s="23"/>
    </row>
    <row r="67" spans="1:11" ht="14.1" customHeight="1">
      <c r="A67" s="23"/>
      <c r="B67" s="23"/>
      <c r="C67" s="39" t="s">
        <v>60</v>
      </c>
      <c r="D67" s="40">
        <v>0</v>
      </c>
      <c r="E67" s="40">
        <v>0</v>
      </c>
      <c r="F67" s="40">
        <v>0</v>
      </c>
      <c r="G67" s="40">
        <v>0</v>
      </c>
      <c r="H67" s="23"/>
      <c r="I67" s="23"/>
      <c r="J67" s="23"/>
      <c r="K67" s="23"/>
    </row>
    <row r="68" spans="1:11" ht="14.1" customHeight="1">
      <c r="A68" s="23"/>
      <c r="B68" s="23"/>
      <c r="C68" s="39" t="s">
        <v>61</v>
      </c>
      <c r="D68" s="40">
        <v>0</v>
      </c>
      <c r="E68" s="40">
        <v>0</v>
      </c>
      <c r="F68" s="40">
        <v>0</v>
      </c>
      <c r="G68" s="40">
        <v>0</v>
      </c>
      <c r="H68" s="23"/>
      <c r="I68" s="23"/>
      <c r="J68" s="23"/>
      <c r="K68" s="23"/>
    </row>
    <row r="69" spans="1:11" ht="14.1" customHeight="1">
      <c r="A69" s="23"/>
      <c r="B69" s="23"/>
      <c r="C69" s="39" t="s">
        <v>63</v>
      </c>
      <c r="D69" s="40">
        <v>0</v>
      </c>
      <c r="E69" s="40">
        <v>0</v>
      </c>
      <c r="F69" s="40">
        <v>0</v>
      </c>
      <c r="G69" s="40">
        <v>0</v>
      </c>
      <c r="H69" s="23"/>
      <c r="I69" s="23"/>
      <c r="J69" s="23"/>
      <c r="K69" s="23"/>
    </row>
    <row r="70" spans="1:11" ht="14.1" customHeight="1">
      <c r="A70" s="23"/>
      <c r="B70" s="23"/>
      <c r="C70" s="39" t="s">
        <v>49</v>
      </c>
      <c r="D70" s="40">
        <v>0</v>
      </c>
      <c r="E70" s="40">
        <v>0</v>
      </c>
      <c r="F70" s="40">
        <v>0</v>
      </c>
      <c r="G70" s="40">
        <v>0</v>
      </c>
      <c r="H70" s="23"/>
      <c r="I70" s="23"/>
      <c r="J70" s="23"/>
      <c r="K70" s="23"/>
    </row>
    <row r="71" spans="1:11" ht="14.1" customHeight="1">
      <c r="A71" s="23"/>
      <c r="B71" s="23"/>
      <c r="C71" s="39" t="s">
        <v>58</v>
      </c>
      <c r="D71" s="40">
        <v>0</v>
      </c>
      <c r="E71" s="40">
        <v>0</v>
      </c>
      <c r="F71" s="40">
        <v>0</v>
      </c>
      <c r="G71" s="40">
        <v>0</v>
      </c>
      <c r="H71" s="23"/>
      <c r="I71" s="23"/>
      <c r="J71" s="23"/>
      <c r="K71" s="23"/>
    </row>
    <row r="72" spans="1:11" ht="14.1" customHeight="1">
      <c r="A72" s="23"/>
      <c r="B72" s="23"/>
      <c r="C72" s="39" t="s">
        <v>59</v>
      </c>
      <c r="D72" s="40">
        <v>0</v>
      </c>
      <c r="E72" s="40">
        <v>0</v>
      </c>
      <c r="F72" s="40">
        <v>0</v>
      </c>
      <c r="G72" s="40">
        <v>0</v>
      </c>
      <c r="H72" s="23"/>
      <c r="I72" s="23"/>
      <c r="J72" s="23"/>
      <c r="K72" s="23"/>
    </row>
    <row r="73" spans="1:11" ht="14.1" customHeight="1">
      <c r="A73" s="23"/>
      <c r="B73" s="23"/>
      <c r="C73" s="39" t="s">
        <v>60</v>
      </c>
      <c r="D73" s="40">
        <v>0</v>
      </c>
      <c r="E73" s="40">
        <v>0</v>
      </c>
      <c r="F73" s="40">
        <v>0</v>
      </c>
      <c r="G73" s="40">
        <v>0</v>
      </c>
      <c r="H73" s="23"/>
      <c r="I73" s="23"/>
      <c r="J73" s="23"/>
      <c r="K73" s="23"/>
    </row>
    <row r="74" spans="1:11" ht="14.1" customHeight="1">
      <c r="A74" s="23"/>
      <c r="B74" s="23"/>
      <c r="C74" s="39" t="s">
        <v>61</v>
      </c>
      <c r="D74" s="40">
        <v>0</v>
      </c>
      <c r="E74" s="40">
        <v>0</v>
      </c>
      <c r="F74" s="40">
        <v>0</v>
      </c>
      <c r="G74" s="40">
        <v>0</v>
      </c>
      <c r="H74" s="23"/>
      <c r="I74" s="23"/>
      <c r="J74" s="23"/>
      <c r="K74" s="23"/>
    </row>
    <row r="75" spans="1:11" ht="14.1" customHeight="1">
      <c r="A75" s="23"/>
      <c r="B75" s="23"/>
      <c r="C75" s="39" t="s">
        <v>64</v>
      </c>
      <c r="D75" s="40">
        <v>0</v>
      </c>
      <c r="E75" s="40">
        <v>0</v>
      </c>
      <c r="F75" s="40">
        <v>0</v>
      </c>
      <c r="G75" s="40">
        <v>0</v>
      </c>
      <c r="H75" s="23"/>
      <c r="I75" s="23"/>
      <c r="J75" s="23"/>
      <c r="K75" s="23"/>
    </row>
    <row r="76" spans="1:11" ht="14.1" customHeight="1">
      <c r="A76" s="23"/>
      <c r="B76" s="23"/>
      <c r="C76" s="39" t="s">
        <v>65</v>
      </c>
      <c r="D76" s="40">
        <v>0</v>
      </c>
      <c r="E76" s="40">
        <v>0</v>
      </c>
      <c r="F76" s="40">
        <v>0</v>
      </c>
      <c r="G76" s="40">
        <v>0</v>
      </c>
      <c r="H76" s="23"/>
      <c r="I76" s="23"/>
      <c r="J76" s="23"/>
      <c r="K76" s="23"/>
    </row>
    <row r="77" spans="1:11" ht="14.1" customHeight="1">
      <c r="A77" s="23"/>
      <c r="B77" s="23"/>
      <c r="C77" s="41" t="s">
        <v>25</v>
      </c>
      <c r="D77" s="40">
        <v>0</v>
      </c>
      <c r="E77" s="40">
        <v>54700000</v>
      </c>
      <c r="F77" s="40">
        <v>53980000</v>
      </c>
      <c r="G77" s="40">
        <v>54980000</v>
      </c>
      <c r="H77" s="23"/>
      <c r="I77" s="23"/>
      <c r="J77" s="23"/>
      <c r="K77" s="23"/>
    </row>
    <row r="78" spans="1:11">
      <c r="A78" s="23"/>
      <c r="B78" s="23"/>
      <c r="C78" s="33" t="s">
        <v>19</v>
      </c>
      <c r="D78" s="1850" t="s">
        <v>1852</v>
      </c>
      <c r="E78" s="1851"/>
      <c r="F78" s="1851"/>
      <c r="G78" s="1851"/>
      <c r="H78" s="23"/>
      <c r="I78" s="23"/>
      <c r="J78" s="23"/>
      <c r="K78" s="23"/>
    </row>
    <row r="79" spans="1:11" ht="21.95" customHeight="1">
      <c r="A79" s="23"/>
      <c r="B79" s="23"/>
      <c r="C79" s="34" t="s">
        <v>20</v>
      </c>
      <c r="D79" s="1846" t="s">
        <v>1853</v>
      </c>
      <c r="E79" s="1847"/>
      <c r="F79" s="1847"/>
      <c r="G79" s="1847"/>
      <c r="H79" s="23"/>
      <c r="I79" s="23"/>
      <c r="J79" s="23"/>
      <c r="K79" s="23"/>
    </row>
    <row r="80" spans="1:11">
      <c r="A80" s="23"/>
      <c r="B80" s="23"/>
      <c r="C80" s="34" t="s">
        <v>21</v>
      </c>
      <c r="D80" s="1846" t="s">
        <v>1854</v>
      </c>
      <c r="E80" s="1847"/>
      <c r="F80" s="1847"/>
      <c r="G80" s="1847"/>
      <c r="H80" s="23"/>
      <c r="I80" s="23"/>
      <c r="J80" s="23"/>
      <c r="K80" s="23"/>
    </row>
    <row r="81" spans="1:11" ht="15" customHeight="1">
      <c r="A81" s="23"/>
      <c r="B81" s="23"/>
      <c r="C81" s="35"/>
      <c r="D81" s="36">
        <v>2023</v>
      </c>
      <c r="E81" s="36">
        <v>2024</v>
      </c>
      <c r="F81" s="36">
        <v>2025</v>
      </c>
      <c r="G81" s="36">
        <v>2026</v>
      </c>
      <c r="H81" s="23"/>
      <c r="I81" s="23"/>
      <c r="J81" s="23"/>
      <c r="K81" s="23"/>
    </row>
    <row r="82" spans="1:11" ht="15" customHeight="1">
      <c r="A82" s="23"/>
      <c r="B82" s="23"/>
      <c r="C82" s="37"/>
      <c r="D82" s="38" t="s">
        <v>22</v>
      </c>
      <c r="E82" s="38" t="s">
        <v>23</v>
      </c>
      <c r="F82" s="38" t="s">
        <v>23</v>
      </c>
      <c r="G82" s="38" t="s">
        <v>23</v>
      </c>
      <c r="H82" s="23"/>
      <c r="I82" s="23"/>
      <c r="J82" s="23"/>
      <c r="K82" s="23"/>
    </row>
    <row r="83" spans="1:11" ht="14.1" customHeight="1">
      <c r="A83" s="23"/>
      <c r="B83" s="23"/>
      <c r="C83" s="27" t="s">
        <v>33</v>
      </c>
      <c r="D83" s="31" t="s">
        <v>162</v>
      </c>
      <c r="E83" s="31" t="s">
        <v>162</v>
      </c>
      <c r="F83" s="31" t="s">
        <v>162</v>
      </c>
      <c r="G83" s="31" t="s">
        <v>162</v>
      </c>
      <c r="H83" s="23"/>
      <c r="I83" s="23"/>
      <c r="J83" s="23"/>
      <c r="K83" s="23"/>
    </row>
    <row r="84" spans="1:11" ht="14.1" customHeight="1">
      <c r="A84" s="23"/>
      <c r="B84" s="23"/>
      <c r="C84" s="27" t="s">
        <v>35</v>
      </c>
      <c r="D84" s="31" t="s">
        <v>1855</v>
      </c>
      <c r="E84" s="31" t="s">
        <v>1855</v>
      </c>
      <c r="F84" s="31" t="s">
        <v>1855</v>
      </c>
      <c r="G84" s="31" t="s">
        <v>1855</v>
      </c>
      <c r="H84" s="23"/>
      <c r="I84" s="23"/>
      <c r="J84" s="23"/>
      <c r="K84" s="23"/>
    </row>
    <row r="85" spans="1:11" ht="14.1" customHeight="1">
      <c r="A85" s="23"/>
      <c r="B85" s="23"/>
      <c r="C85" s="27" t="s">
        <v>40</v>
      </c>
      <c r="D85" s="31" t="s">
        <v>1856</v>
      </c>
      <c r="E85" s="31" t="s">
        <v>1856</v>
      </c>
      <c r="F85" s="31" t="s">
        <v>1856</v>
      </c>
      <c r="G85" s="31" t="s">
        <v>1856</v>
      </c>
      <c r="H85" s="23"/>
      <c r="I85" s="23"/>
      <c r="J85" s="23"/>
      <c r="K85" s="23"/>
    </row>
    <row r="86" spans="1:11" ht="14.1" customHeight="1">
      <c r="A86" s="23"/>
      <c r="B86" s="23"/>
      <c r="C86" s="27" t="s">
        <v>41</v>
      </c>
      <c r="D86" s="31" t="s">
        <v>18</v>
      </c>
      <c r="E86" s="31" t="s">
        <v>42</v>
      </c>
      <c r="F86" s="31" t="s">
        <v>42</v>
      </c>
      <c r="G86" s="31" t="s">
        <v>42</v>
      </c>
      <c r="H86" s="23"/>
      <c r="I86" s="23"/>
      <c r="J86" s="23"/>
      <c r="K86" s="23"/>
    </row>
    <row r="87" spans="1:11" ht="14.1" customHeight="1">
      <c r="A87" s="23"/>
      <c r="B87" s="23"/>
      <c r="C87" s="27" t="s">
        <v>43</v>
      </c>
      <c r="D87" s="31" t="s">
        <v>18</v>
      </c>
      <c r="E87" s="31" t="s">
        <v>42</v>
      </c>
      <c r="F87" s="31" t="s">
        <v>42</v>
      </c>
      <c r="G87" s="31" t="s">
        <v>42</v>
      </c>
      <c r="H87" s="23"/>
      <c r="I87" s="23"/>
      <c r="J87" s="23"/>
      <c r="K87" s="23"/>
    </row>
    <row r="88" spans="1:11" ht="14.1" customHeight="1">
      <c r="A88" s="23"/>
      <c r="B88" s="23"/>
      <c r="C88" s="27" t="s">
        <v>47</v>
      </c>
      <c r="D88" s="31" t="s">
        <v>18</v>
      </c>
      <c r="E88" s="31" t="s">
        <v>42</v>
      </c>
      <c r="F88" s="31" t="s">
        <v>42</v>
      </c>
      <c r="G88" s="31" t="s">
        <v>42</v>
      </c>
      <c r="H88" s="23"/>
      <c r="I88" s="23"/>
      <c r="J88" s="23"/>
      <c r="K88" s="23"/>
    </row>
    <row r="89" spans="1:11" ht="14.1" customHeight="1">
      <c r="A89" s="23"/>
      <c r="B89" s="23"/>
      <c r="C89" s="1848" t="s">
        <v>24</v>
      </c>
      <c r="D89" s="1849"/>
      <c r="E89" s="1849"/>
      <c r="F89" s="1849"/>
      <c r="G89" s="1849"/>
      <c r="H89" s="23"/>
      <c r="I89" s="23"/>
      <c r="J89" s="23"/>
      <c r="K89" s="23"/>
    </row>
    <row r="90" spans="1:11" ht="14.1" customHeight="1">
      <c r="A90" s="23"/>
      <c r="B90" s="23"/>
      <c r="C90" s="35"/>
      <c r="D90" s="36">
        <v>2023</v>
      </c>
      <c r="E90" s="36">
        <v>2024</v>
      </c>
      <c r="F90" s="36">
        <v>2025</v>
      </c>
      <c r="G90" s="36">
        <v>2026</v>
      </c>
      <c r="H90" s="23"/>
      <c r="I90" s="23"/>
      <c r="J90" s="23"/>
      <c r="K90" s="23"/>
    </row>
    <row r="91" spans="1:11" ht="14.1" customHeight="1">
      <c r="A91" s="23"/>
      <c r="B91" s="23"/>
      <c r="C91" s="37"/>
      <c r="D91" s="38" t="s">
        <v>22</v>
      </c>
      <c r="E91" s="38" t="s">
        <v>23</v>
      </c>
      <c r="F91" s="38" t="s">
        <v>23</v>
      </c>
      <c r="G91" s="38" t="s">
        <v>23</v>
      </c>
      <c r="H91" s="23"/>
      <c r="I91" s="23"/>
      <c r="J91" s="23"/>
      <c r="K91" s="23"/>
    </row>
    <row r="92" spans="1:11" ht="14.1" customHeight="1">
      <c r="A92" s="23"/>
      <c r="B92" s="23"/>
      <c r="C92" s="39" t="s">
        <v>48</v>
      </c>
      <c r="D92" s="40">
        <v>0</v>
      </c>
      <c r="E92" s="40">
        <v>0</v>
      </c>
      <c r="F92" s="40">
        <v>0</v>
      </c>
      <c r="G92" s="40">
        <v>0</v>
      </c>
      <c r="H92" s="23"/>
      <c r="I92" s="23"/>
      <c r="J92" s="23"/>
      <c r="K92" s="23"/>
    </row>
    <row r="93" spans="1:11" ht="14.1" customHeight="1">
      <c r="A93" s="23"/>
      <c r="B93" s="23"/>
      <c r="C93" s="39" t="s">
        <v>49</v>
      </c>
      <c r="D93" s="40">
        <v>0</v>
      </c>
      <c r="E93" s="40">
        <v>0</v>
      </c>
      <c r="F93" s="40">
        <v>0</v>
      </c>
      <c r="G93" s="40">
        <v>0</v>
      </c>
      <c r="H93" s="23"/>
      <c r="I93" s="23"/>
      <c r="J93" s="23"/>
      <c r="K93" s="23"/>
    </row>
    <row r="94" spans="1:11" ht="14.1" customHeight="1">
      <c r="A94" s="23"/>
      <c r="B94" s="23"/>
      <c r="C94" s="39" t="s">
        <v>50</v>
      </c>
      <c r="D94" s="40">
        <v>0</v>
      </c>
      <c r="E94" s="40">
        <v>0</v>
      </c>
      <c r="F94" s="40">
        <v>0</v>
      </c>
      <c r="G94" s="40">
        <v>0</v>
      </c>
      <c r="H94" s="23"/>
      <c r="I94" s="23"/>
      <c r="J94" s="23"/>
      <c r="K94" s="23"/>
    </row>
    <row r="95" spans="1:11" ht="14.1" customHeight="1">
      <c r="A95" s="23"/>
      <c r="B95" s="23"/>
      <c r="C95" s="39" t="s">
        <v>51</v>
      </c>
      <c r="D95" s="40">
        <v>0</v>
      </c>
      <c r="E95" s="40">
        <v>0</v>
      </c>
      <c r="F95" s="40">
        <v>0</v>
      </c>
      <c r="G95" s="40">
        <v>0</v>
      </c>
      <c r="H95" s="23"/>
      <c r="I95" s="23"/>
      <c r="J95" s="23"/>
      <c r="K95" s="23"/>
    </row>
    <row r="96" spans="1:11" ht="14.1" customHeight="1">
      <c r="A96" s="23"/>
      <c r="B96" s="23"/>
      <c r="C96" s="39" t="s">
        <v>49</v>
      </c>
      <c r="D96" s="40">
        <v>0</v>
      </c>
      <c r="E96" s="40">
        <v>0</v>
      </c>
      <c r="F96" s="40">
        <v>0</v>
      </c>
      <c r="G96" s="40">
        <v>0</v>
      </c>
      <c r="H96" s="23"/>
      <c r="I96" s="23"/>
      <c r="J96" s="23"/>
      <c r="K96" s="23"/>
    </row>
    <row r="97" spans="1:11" ht="14.1" customHeight="1">
      <c r="A97" s="23"/>
      <c r="B97" s="23"/>
      <c r="C97" s="39" t="s">
        <v>50</v>
      </c>
      <c r="D97" s="40">
        <v>0</v>
      </c>
      <c r="E97" s="40">
        <v>0</v>
      </c>
      <c r="F97" s="40">
        <v>0</v>
      </c>
      <c r="G97" s="40">
        <v>0</v>
      </c>
      <c r="H97" s="23"/>
      <c r="I97" s="23"/>
      <c r="J97" s="23"/>
      <c r="K97" s="23"/>
    </row>
    <row r="98" spans="1:11" ht="14.1" customHeight="1">
      <c r="A98" s="23"/>
      <c r="B98" s="23"/>
      <c r="C98" s="39" t="s">
        <v>52</v>
      </c>
      <c r="D98" s="40">
        <v>0</v>
      </c>
      <c r="E98" s="40">
        <v>1460000</v>
      </c>
      <c r="F98" s="40">
        <v>1460000</v>
      </c>
      <c r="G98" s="40">
        <v>1460000</v>
      </c>
      <c r="H98" s="23"/>
      <c r="I98" s="23"/>
      <c r="J98" s="23"/>
      <c r="K98" s="23"/>
    </row>
    <row r="99" spans="1:11" ht="14.1" customHeight="1">
      <c r="A99" s="23"/>
      <c r="B99" s="23"/>
      <c r="C99" s="39" t="s">
        <v>49</v>
      </c>
      <c r="D99" s="40">
        <v>0</v>
      </c>
      <c r="E99" s="40">
        <v>1460000</v>
      </c>
      <c r="F99" s="40">
        <v>1460000</v>
      </c>
      <c r="G99" s="40">
        <v>1460000</v>
      </c>
      <c r="H99" s="23"/>
      <c r="I99" s="23"/>
      <c r="J99" s="23"/>
      <c r="K99" s="23"/>
    </row>
    <row r="100" spans="1:11" ht="14.1" customHeight="1">
      <c r="A100" s="23"/>
      <c r="B100" s="23"/>
      <c r="C100" s="39" t="s">
        <v>50</v>
      </c>
      <c r="D100" s="40">
        <v>0</v>
      </c>
      <c r="E100" s="40">
        <v>0</v>
      </c>
      <c r="F100" s="40">
        <v>0</v>
      </c>
      <c r="G100" s="40">
        <v>0</v>
      </c>
      <c r="H100" s="23"/>
      <c r="I100" s="23"/>
      <c r="J100" s="23"/>
      <c r="K100" s="23"/>
    </row>
    <row r="101" spans="1:11" ht="14.1" customHeight="1">
      <c r="A101" s="23"/>
      <c r="B101" s="23"/>
      <c r="C101" s="39" t="s">
        <v>53</v>
      </c>
      <c r="D101" s="40">
        <v>0</v>
      </c>
      <c r="E101" s="40">
        <v>0</v>
      </c>
      <c r="F101" s="40">
        <v>0</v>
      </c>
      <c r="G101" s="40">
        <v>0</v>
      </c>
      <c r="H101" s="23"/>
      <c r="I101" s="23"/>
      <c r="J101" s="23"/>
      <c r="K101" s="23"/>
    </row>
    <row r="102" spans="1:11" ht="14.1" customHeight="1">
      <c r="A102" s="23"/>
      <c r="B102" s="23"/>
      <c r="C102" s="39" t="s">
        <v>49</v>
      </c>
      <c r="D102" s="40">
        <v>0</v>
      </c>
      <c r="E102" s="40">
        <v>0</v>
      </c>
      <c r="F102" s="40">
        <v>0</v>
      </c>
      <c r="G102" s="40">
        <v>0</v>
      </c>
      <c r="H102" s="23"/>
      <c r="I102" s="23"/>
      <c r="J102" s="23"/>
      <c r="K102" s="23"/>
    </row>
    <row r="103" spans="1:11" ht="14.1" customHeight="1">
      <c r="A103" s="23"/>
      <c r="B103" s="23"/>
      <c r="C103" s="39" t="s">
        <v>50</v>
      </c>
      <c r="D103" s="40">
        <v>0</v>
      </c>
      <c r="E103" s="40">
        <v>0</v>
      </c>
      <c r="F103" s="40">
        <v>0</v>
      </c>
      <c r="G103" s="40">
        <v>0</v>
      </c>
      <c r="H103" s="23"/>
      <c r="I103" s="23"/>
      <c r="J103" s="23"/>
      <c r="K103" s="23"/>
    </row>
    <row r="104" spans="1:11" ht="14.1" customHeight="1">
      <c r="A104" s="23"/>
      <c r="B104" s="23"/>
      <c r="C104" s="39" t="s">
        <v>54</v>
      </c>
      <c r="D104" s="40">
        <v>0</v>
      </c>
      <c r="E104" s="40">
        <v>0</v>
      </c>
      <c r="F104" s="40">
        <v>0</v>
      </c>
      <c r="G104" s="40">
        <v>0</v>
      </c>
      <c r="H104" s="23"/>
      <c r="I104" s="23"/>
      <c r="J104" s="23"/>
      <c r="K104" s="23"/>
    </row>
    <row r="105" spans="1:11" ht="14.1" customHeight="1">
      <c r="A105" s="23"/>
      <c r="B105" s="23"/>
      <c r="C105" s="39" t="s">
        <v>49</v>
      </c>
      <c r="D105" s="40">
        <v>0</v>
      </c>
      <c r="E105" s="40">
        <v>0</v>
      </c>
      <c r="F105" s="40">
        <v>0</v>
      </c>
      <c r="G105" s="40">
        <v>0</v>
      </c>
      <c r="H105" s="23"/>
      <c r="I105" s="23"/>
      <c r="J105" s="23"/>
      <c r="K105" s="23"/>
    </row>
    <row r="106" spans="1:11" ht="14.1" customHeight="1">
      <c r="A106" s="23"/>
      <c r="B106" s="23"/>
      <c r="C106" s="39" t="s">
        <v>50</v>
      </c>
      <c r="D106" s="40">
        <v>0</v>
      </c>
      <c r="E106" s="40">
        <v>0</v>
      </c>
      <c r="F106" s="40">
        <v>0</v>
      </c>
      <c r="G106" s="40">
        <v>0</v>
      </c>
      <c r="H106" s="23"/>
      <c r="I106" s="23"/>
      <c r="J106" s="23"/>
      <c r="K106" s="23"/>
    </row>
    <row r="107" spans="1:11" ht="14.1" customHeight="1">
      <c r="A107" s="23"/>
      <c r="B107" s="23"/>
      <c r="C107" s="39" t="s">
        <v>55</v>
      </c>
      <c r="D107" s="40">
        <v>0</v>
      </c>
      <c r="E107" s="40">
        <v>0</v>
      </c>
      <c r="F107" s="40">
        <v>0</v>
      </c>
      <c r="G107" s="40">
        <v>0</v>
      </c>
      <c r="H107" s="23"/>
      <c r="I107" s="23"/>
      <c r="J107" s="23"/>
      <c r="K107" s="23"/>
    </row>
    <row r="108" spans="1:11" ht="14.1" customHeight="1">
      <c r="A108" s="23"/>
      <c r="B108" s="23"/>
      <c r="C108" s="39" t="s">
        <v>49</v>
      </c>
      <c r="D108" s="40">
        <v>0</v>
      </c>
      <c r="E108" s="40">
        <v>0</v>
      </c>
      <c r="F108" s="40">
        <v>0</v>
      </c>
      <c r="G108" s="40">
        <v>0</v>
      </c>
      <c r="H108" s="23"/>
      <c r="I108" s="23"/>
      <c r="J108" s="23"/>
      <c r="K108" s="23"/>
    </row>
    <row r="109" spans="1:11" ht="14.1" customHeight="1">
      <c r="A109" s="23"/>
      <c r="B109" s="23"/>
      <c r="C109" s="39" t="s">
        <v>50</v>
      </c>
      <c r="D109" s="40">
        <v>0</v>
      </c>
      <c r="E109" s="40">
        <v>0</v>
      </c>
      <c r="F109" s="40">
        <v>0</v>
      </c>
      <c r="G109" s="40">
        <v>0</v>
      </c>
      <c r="H109" s="23"/>
      <c r="I109" s="23"/>
      <c r="J109" s="23"/>
      <c r="K109" s="23"/>
    </row>
    <row r="110" spans="1:11" ht="14.1" customHeight="1">
      <c r="A110" s="23"/>
      <c r="B110" s="23"/>
      <c r="C110" s="39" t="s">
        <v>56</v>
      </c>
      <c r="D110" s="40">
        <v>0</v>
      </c>
      <c r="E110" s="40">
        <v>0</v>
      </c>
      <c r="F110" s="40">
        <v>0</v>
      </c>
      <c r="G110" s="40">
        <v>0</v>
      </c>
      <c r="H110" s="23"/>
      <c r="I110" s="23"/>
      <c r="J110" s="23"/>
      <c r="K110" s="23"/>
    </row>
    <row r="111" spans="1:11" ht="14.1" customHeight="1">
      <c r="A111" s="23"/>
      <c r="B111" s="23"/>
      <c r="C111" s="39" t="s">
        <v>49</v>
      </c>
      <c r="D111" s="40">
        <v>0</v>
      </c>
      <c r="E111" s="40">
        <v>0</v>
      </c>
      <c r="F111" s="40">
        <v>0</v>
      </c>
      <c r="G111" s="40">
        <v>0</v>
      </c>
      <c r="H111" s="23"/>
      <c r="I111" s="23"/>
      <c r="J111" s="23"/>
      <c r="K111" s="23"/>
    </row>
    <row r="112" spans="1:11" ht="14.1" customHeight="1">
      <c r="A112" s="23"/>
      <c r="B112" s="23"/>
      <c r="C112" s="39" t="s">
        <v>50</v>
      </c>
      <c r="D112" s="40">
        <v>0</v>
      </c>
      <c r="E112" s="40">
        <v>0</v>
      </c>
      <c r="F112" s="40">
        <v>0</v>
      </c>
      <c r="G112" s="40">
        <v>0</v>
      </c>
      <c r="H112" s="23"/>
      <c r="I112" s="23"/>
      <c r="J112" s="23"/>
      <c r="K112" s="23"/>
    </row>
    <row r="113" spans="1:11" ht="14.1" customHeight="1">
      <c r="A113" s="23"/>
      <c r="B113" s="23"/>
      <c r="C113" s="39" t="s">
        <v>57</v>
      </c>
      <c r="D113" s="40">
        <v>0</v>
      </c>
      <c r="E113" s="40">
        <v>0</v>
      </c>
      <c r="F113" s="40">
        <v>0</v>
      </c>
      <c r="G113" s="40">
        <v>0</v>
      </c>
      <c r="H113" s="23"/>
      <c r="I113" s="23"/>
      <c r="J113" s="23"/>
      <c r="K113" s="23"/>
    </row>
    <row r="114" spans="1:11" ht="14.1" customHeight="1">
      <c r="A114" s="23"/>
      <c r="B114" s="23"/>
      <c r="C114" s="39" t="s">
        <v>49</v>
      </c>
      <c r="D114" s="40">
        <v>0</v>
      </c>
      <c r="E114" s="40">
        <v>0</v>
      </c>
      <c r="F114" s="40">
        <v>0</v>
      </c>
      <c r="G114" s="40">
        <v>0</v>
      </c>
      <c r="H114" s="23"/>
      <c r="I114" s="23"/>
      <c r="J114" s="23"/>
      <c r="K114" s="23"/>
    </row>
    <row r="115" spans="1:11" ht="14.1" customHeight="1">
      <c r="A115" s="23"/>
      <c r="B115" s="23"/>
      <c r="C115" s="39" t="s">
        <v>58</v>
      </c>
      <c r="D115" s="40">
        <v>0</v>
      </c>
      <c r="E115" s="40">
        <v>0</v>
      </c>
      <c r="F115" s="40">
        <v>0</v>
      </c>
      <c r="G115" s="40">
        <v>0</v>
      </c>
      <c r="H115" s="23"/>
      <c r="I115" s="23"/>
      <c r="J115" s="23"/>
      <c r="K115" s="23"/>
    </row>
    <row r="116" spans="1:11" ht="14.1" customHeight="1">
      <c r="A116" s="23"/>
      <c r="B116" s="23"/>
      <c r="C116" s="39" t="s">
        <v>59</v>
      </c>
      <c r="D116" s="40">
        <v>0</v>
      </c>
      <c r="E116" s="40">
        <v>0</v>
      </c>
      <c r="F116" s="40">
        <v>0</v>
      </c>
      <c r="G116" s="40">
        <v>0</v>
      </c>
      <c r="H116" s="23"/>
      <c r="I116" s="23"/>
      <c r="J116" s="23"/>
      <c r="K116" s="23"/>
    </row>
    <row r="117" spans="1:11" ht="14.1" customHeight="1">
      <c r="A117" s="23"/>
      <c r="B117" s="23"/>
      <c r="C117" s="39" t="s">
        <v>60</v>
      </c>
      <c r="D117" s="40">
        <v>0</v>
      </c>
      <c r="E117" s="40">
        <v>0</v>
      </c>
      <c r="F117" s="40">
        <v>0</v>
      </c>
      <c r="G117" s="40">
        <v>0</v>
      </c>
      <c r="H117" s="23"/>
      <c r="I117" s="23"/>
      <c r="J117" s="23"/>
      <c r="K117" s="23"/>
    </row>
    <row r="118" spans="1:11" ht="14.1" customHeight="1">
      <c r="A118" s="23"/>
      <c r="B118" s="23"/>
      <c r="C118" s="39" t="s">
        <v>61</v>
      </c>
      <c r="D118" s="40">
        <v>0</v>
      </c>
      <c r="E118" s="40">
        <v>0</v>
      </c>
      <c r="F118" s="40">
        <v>0</v>
      </c>
      <c r="G118" s="40">
        <v>0</v>
      </c>
      <c r="H118" s="23"/>
      <c r="I118" s="23"/>
      <c r="J118" s="23"/>
      <c r="K118" s="23"/>
    </row>
    <row r="119" spans="1:11" ht="14.1" customHeight="1">
      <c r="A119" s="23"/>
      <c r="B119" s="23"/>
      <c r="C119" s="39" t="s">
        <v>62</v>
      </c>
      <c r="D119" s="40">
        <v>0</v>
      </c>
      <c r="E119" s="40">
        <v>0</v>
      </c>
      <c r="F119" s="40">
        <v>0</v>
      </c>
      <c r="G119" s="40">
        <v>0</v>
      </c>
      <c r="H119" s="23"/>
      <c r="I119" s="23"/>
      <c r="J119" s="23"/>
      <c r="K119" s="23"/>
    </row>
    <row r="120" spans="1:11" ht="14.1" customHeight="1">
      <c r="A120" s="23"/>
      <c r="B120" s="23"/>
      <c r="C120" s="39" t="s">
        <v>49</v>
      </c>
      <c r="D120" s="40">
        <v>0</v>
      </c>
      <c r="E120" s="40">
        <v>0</v>
      </c>
      <c r="F120" s="40">
        <v>0</v>
      </c>
      <c r="G120" s="40">
        <v>0</v>
      </c>
      <c r="H120" s="23"/>
      <c r="I120" s="23"/>
      <c r="J120" s="23"/>
      <c r="K120" s="23"/>
    </row>
    <row r="121" spans="1:11" ht="14.1" customHeight="1">
      <c r="A121" s="23"/>
      <c r="B121" s="23"/>
      <c r="C121" s="39" t="s">
        <v>58</v>
      </c>
      <c r="D121" s="40">
        <v>0</v>
      </c>
      <c r="E121" s="40">
        <v>0</v>
      </c>
      <c r="F121" s="40">
        <v>0</v>
      </c>
      <c r="G121" s="40">
        <v>0</v>
      </c>
      <c r="H121" s="23"/>
      <c r="I121" s="23"/>
      <c r="J121" s="23"/>
      <c r="K121" s="23"/>
    </row>
    <row r="122" spans="1:11" ht="14.1" customHeight="1">
      <c r="A122" s="23"/>
      <c r="B122" s="23"/>
      <c r="C122" s="39" t="s">
        <v>59</v>
      </c>
      <c r="D122" s="40">
        <v>0</v>
      </c>
      <c r="E122" s="40">
        <v>0</v>
      </c>
      <c r="F122" s="40">
        <v>0</v>
      </c>
      <c r="G122" s="40">
        <v>0</v>
      </c>
      <c r="H122" s="23"/>
      <c r="I122" s="23"/>
      <c r="J122" s="23"/>
      <c r="K122" s="23"/>
    </row>
    <row r="123" spans="1:11" ht="14.1" customHeight="1">
      <c r="A123" s="23"/>
      <c r="B123" s="23"/>
      <c r="C123" s="39" t="s">
        <v>60</v>
      </c>
      <c r="D123" s="40">
        <v>0</v>
      </c>
      <c r="E123" s="40">
        <v>0</v>
      </c>
      <c r="F123" s="40">
        <v>0</v>
      </c>
      <c r="G123" s="40">
        <v>0</v>
      </c>
      <c r="H123" s="23"/>
      <c r="I123" s="23"/>
      <c r="J123" s="23"/>
      <c r="K123" s="23"/>
    </row>
    <row r="124" spans="1:11" ht="14.1" customHeight="1">
      <c r="A124" s="23"/>
      <c r="B124" s="23"/>
      <c r="C124" s="39" t="s">
        <v>61</v>
      </c>
      <c r="D124" s="40">
        <v>0</v>
      </c>
      <c r="E124" s="40">
        <v>0</v>
      </c>
      <c r="F124" s="40">
        <v>0</v>
      </c>
      <c r="G124" s="40">
        <v>0</v>
      </c>
      <c r="H124" s="23"/>
      <c r="I124" s="23"/>
      <c r="J124" s="23"/>
      <c r="K124" s="23"/>
    </row>
    <row r="125" spans="1:11" ht="14.1" customHeight="1">
      <c r="A125" s="23"/>
      <c r="B125" s="23"/>
      <c r="C125" s="39" t="s">
        <v>63</v>
      </c>
      <c r="D125" s="40">
        <v>0</v>
      </c>
      <c r="E125" s="40">
        <v>0</v>
      </c>
      <c r="F125" s="40">
        <v>0</v>
      </c>
      <c r="G125" s="40">
        <v>0</v>
      </c>
      <c r="H125" s="23"/>
      <c r="I125" s="23"/>
      <c r="J125" s="23"/>
      <c r="K125" s="23"/>
    </row>
    <row r="126" spans="1:11" ht="14.1" customHeight="1">
      <c r="A126" s="23"/>
      <c r="B126" s="23"/>
      <c r="C126" s="39" t="s">
        <v>49</v>
      </c>
      <c r="D126" s="40">
        <v>0</v>
      </c>
      <c r="E126" s="40">
        <v>0</v>
      </c>
      <c r="F126" s="40">
        <v>0</v>
      </c>
      <c r="G126" s="40">
        <v>0</v>
      </c>
      <c r="H126" s="23"/>
      <c r="I126" s="23"/>
      <c r="J126" s="23"/>
      <c r="K126" s="23"/>
    </row>
    <row r="127" spans="1:11" ht="14.1" customHeight="1">
      <c r="A127" s="23"/>
      <c r="B127" s="23"/>
      <c r="C127" s="39" t="s">
        <v>58</v>
      </c>
      <c r="D127" s="40">
        <v>0</v>
      </c>
      <c r="E127" s="40">
        <v>0</v>
      </c>
      <c r="F127" s="40">
        <v>0</v>
      </c>
      <c r="G127" s="40">
        <v>0</v>
      </c>
      <c r="H127" s="23"/>
      <c r="I127" s="23"/>
      <c r="J127" s="23"/>
      <c r="K127" s="23"/>
    </row>
    <row r="128" spans="1:11" ht="14.1" customHeight="1">
      <c r="A128" s="23"/>
      <c r="B128" s="23"/>
      <c r="C128" s="39" t="s">
        <v>59</v>
      </c>
      <c r="D128" s="40">
        <v>0</v>
      </c>
      <c r="E128" s="40">
        <v>0</v>
      </c>
      <c r="F128" s="40">
        <v>0</v>
      </c>
      <c r="G128" s="40">
        <v>0</v>
      </c>
      <c r="H128" s="23"/>
      <c r="I128" s="23"/>
      <c r="J128" s="23"/>
      <c r="K128" s="23"/>
    </row>
    <row r="129" spans="1:11" ht="14.1" customHeight="1">
      <c r="A129" s="23"/>
      <c r="B129" s="23"/>
      <c r="C129" s="39" t="s">
        <v>60</v>
      </c>
      <c r="D129" s="40">
        <v>0</v>
      </c>
      <c r="E129" s="40">
        <v>0</v>
      </c>
      <c r="F129" s="40">
        <v>0</v>
      </c>
      <c r="G129" s="40">
        <v>0</v>
      </c>
      <c r="H129" s="23"/>
      <c r="I129" s="23"/>
      <c r="J129" s="23"/>
      <c r="K129" s="23"/>
    </row>
    <row r="130" spans="1:11" ht="14.1" customHeight="1">
      <c r="A130" s="23"/>
      <c r="B130" s="23"/>
      <c r="C130" s="39" t="s">
        <v>61</v>
      </c>
      <c r="D130" s="40">
        <v>0</v>
      </c>
      <c r="E130" s="40">
        <v>0</v>
      </c>
      <c r="F130" s="40">
        <v>0</v>
      </c>
      <c r="G130" s="40">
        <v>0</v>
      </c>
      <c r="H130" s="23"/>
      <c r="I130" s="23"/>
      <c r="J130" s="23"/>
      <c r="K130" s="23"/>
    </row>
    <row r="131" spans="1:11" ht="14.1" customHeight="1">
      <c r="A131" s="23"/>
      <c r="B131" s="23"/>
      <c r="C131" s="39" t="s">
        <v>64</v>
      </c>
      <c r="D131" s="40">
        <v>0</v>
      </c>
      <c r="E131" s="40">
        <v>0</v>
      </c>
      <c r="F131" s="40">
        <v>0</v>
      </c>
      <c r="G131" s="40">
        <v>0</v>
      </c>
      <c r="H131" s="23"/>
      <c r="I131" s="23"/>
      <c r="J131" s="23"/>
      <c r="K131" s="23"/>
    </row>
    <row r="132" spans="1:11" ht="14.1" customHeight="1">
      <c r="A132" s="23"/>
      <c r="B132" s="23"/>
      <c r="C132" s="39" t="s">
        <v>65</v>
      </c>
      <c r="D132" s="40">
        <v>0</v>
      </c>
      <c r="E132" s="40">
        <v>0</v>
      </c>
      <c r="F132" s="40">
        <v>0</v>
      </c>
      <c r="G132" s="40">
        <v>0</v>
      </c>
      <c r="H132" s="23"/>
      <c r="I132" s="23"/>
      <c r="J132" s="23"/>
      <c r="K132" s="23"/>
    </row>
    <row r="133" spans="1:11" ht="14.1" customHeight="1">
      <c r="A133" s="23"/>
      <c r="B133" s="23"/>
      <c r="C133" s="41" t="s">
        <v>25</v>
      </c>
      <c r="D133" s="40">
        <v>0</v>
      </c>
      <c r="E133" s="40">
        <v>1460000</v>
      </c>
      <c r="F133" s="40">
        <v>1460000</v>
      </c>
      <c r="G133" s="40">
        <v>1460000</v>
      </c>
      <c r="H133" s="23"/>
      <c r="I133" s="23"/>
      <c r="J133" s="23"/>
      <c r="K133" s="23"/>
    </row>
    <row r="134" spans="1:11" ht="14.1" customHeight="1">
      <c r="A134" s="23"/>
      <c r="B134" s="23"/>
      <c r="C134" s="1852" t="s">
        <v>66</v>
      </c>
      <c r="D134" s="1853"/>
      <c r="E134" s="1853"/>
      <c r="F134" s="1853"/>
      <c r="G134" s="1853"/>
      <c r="H134" s="23"/>
      <c r="I134" s="23"/>
      <c r="J134" s="23"/>
      <c r="K134" s="23"/>
    </row>
    <row r="135" spans="1:11" ht="14.1" customHeight="1">
      <c r="A135" s="23"/>
      <c r="B135" s="23"/>
      <c r="C135" s="32" t="s">
        <v>1857</v>
      </c>
      <c r="D135" s="1852" t="s">
        <v>1858</v>
      </c>
      <c r="E135" s="1853"/>
      <c r="F135" s="1853"/>
      <c r="G135" s="1853"/>
      <c r="H135" s="23"/>
      <c r="I135" s="23"/>
      <c r="J135" s="23"/>
      <c r="K135" s="23"/>
    </row>
    <row r="136" spans="1:11">
      <c r="A136" s="23"/>
      <c r="B136" s="23"/>
      <c r="C136" s="33" t="s">
        <v>19</v>
      </c>
      <c r="D136" s="1850" t="s">
        <v>1859</v>
      </c>
      <c r="E136" s="1851"/>
      <c r="F136" s="1851"/>
      <c r="G136" s="1851"/>
      <c r="H136" s="23"/>
      <c r="I136" s="23"/>
      <c r="J136" s="23"/>
      <c r="K136" s="23"/>
    </row>
    <row r="137" spans="1:11">
      <c r="A137" s="23"/>
      <c r="B137" s="23"/>
      <c r="C137" s="34" t="s">
        <v>20</v>
      </c>
      <c r="D137" s="1846" t="s">
        <v>1860</v>
      </c>
      <c r="E137" s="1847"/>
      <c r="F137" s="1847"/>
      <c r="G137" s="1847"/>
      <c r="H137" s="23"/>
      <c r="I137" s="23"/>
      <c r="J137" s="23"/>
      <c r="K137" s="23"/>
    </row>
    <row r="138" spans="1:11">
      <c r="A138" s="23"/>
      <c r="B138" s="23"/>
      <c r="C138" s="34" t="s">
        <v>21</v>
      </c>
      <c r="D138" s="1846" t="s">
        <v>767</v>
      </c>
      <c r="E138" s="1847"/>
      <c r="F138" s="1847"/>
      <c r="G138" s="1847"/>
      <c r="H138" s="23"/>
      <c r="I138" s="23"/>
      <c r="J138" s="23"/>
      <c r="K138" s="23"/>
    </row>
    <row r="139" spans="1:11" ht="15" customHeight="1">
      <c r="A139" s="23"/>
      <c r="B139" s="23"/>
      <c r="C139" s="35"/>
      <c r="D139" s="36">
        <v>2023</v>
      </c>
      <c r="E139" s="36">
        <v>2024</v>
      </c>
      <c r="F139" s="36">
        <v>2025</v>
      </c>
      <c r="G139" s="36">
        <v>2026</v>
      </c>
      <c r="H139" s="23"/>
      <c r="I139" s="23"/>
      <c r="J139" s="23"/>
      <c r="K139" s="23"/>
    </row>
    <row r="140" spans="1:11" ht="15" customHeight="1">
      <c r="A140" s="23"/>
      <c r="B140" s="23"/>
      <c r="C140" s="37"/>
      <c r="D140" s="38" t="s">
        <v>22</v>
      </c>
      <c r="E140" s="38" t="s">
        <v>23</v>
      </c>
      <c r="F140" s="38" t="s">
        <v>23</v>
      </c>
      <c r="G140" s="38" t="s">
        <v>23</v>
      </c>
      <c r="H140" s="23"/>
      <c r="I140" s="23"/>
      <c r="J140" s="23"/>
      <c r="K140" s="23"/>
    </row>
    <row r="141" spans="1:11" ht="14.1" customHeight="1">
      <c r="A141" s="23"/>
      <c r="B141" s="23"/>
      <c r="C141" s="27" t="s">
        <v>33</v>
      </c>
      <c r="D141" s="31" t="s">
        <v>162</v>
      </c>
      <c r="E141" s="31" t="s">
        <v>162</v>
      </c>
      <c r="F141" s="31" t="s">
        <v>162</v>
      </c>
      <c r="G141" s="31" t="s">
        <v>162</v>
      </c>
      <c r="H141" s="23"/>
      <c r="I141" s="23"/>
      <c r="J141" s="23"/>
      <c r="K141" s="23"/>
    </row>
    <row r="142" spans="1:11" ht="14.1" customHeight="1">
      <c r="A142" s="23"/>
      <c r="B142" s="23"/>
      <c r="C142" s="27" t="s">
        <v>35</v>
      </c>
      <c r="D142" s="31" t="s">
        <v>525</v>
      </c>
      <c r="E142" s="31" t="s">
        <v>525</v>
      </c>
      <c r="F142" s="31" t="s">
        <v>525</v>
      </c>
      <c r="G142" s="31" t="s">
        <v>525</v>
      </c>
      <c r="H142" s="23"/>
      <c r="I142" s="23"/>
      <c r="J142" s="23"/>
      <c r="K142" s="23"/>
    </row>
    <row r="143" spans="1:11" ht="14.1" customHeight="1">
      <c r="A143" s="23"/>
      <c r="B143" s="23"/>
      <c r="C143" s="27" t="s">
        <v>40</v>
      </c>
      <c r="D143" s="31" t="s">
        <v>1861</v>
      </c>
      <c r="E143" s="31" t="s">
        <v>1861</v>
      </c>
      <c r="F143" s="31" t="s">
        <v>1861</v>
      </c>
      <c r="G143" s="31" t="s">
        <v>1861</v>
      </c>
      <c r="H143" s="23"/>
      <c r="I143" s="23"/>
      <c r="J143" s="23"/>
      <c r="K143" s="23"/>
    </row>
    <row r="144" spans="1:11" ht="14.1" customHeight="1">
      <c r="A144" s="23"/>
      <c r="B144" s="23"/>
      <c r="C144" s="27" t="s">
        <v>41</v>
      </c>
      <c r="D144" s="31" t="s">
        <v>18</v>
      </c>
      <c r="E144" s="31" t="s">
        <v>42</v>
      </c>
      <c r="F144" s="31" t="s">
        <v>42</v>
      </c>
      <c r="G144" s="31" t="s">
        <v>42</v>
      </c>
      <c r="H144" s="23"/>
      <c r="I144" s="23"/>
      <c r="J144" s="23"/>
      <c r="K144" s="23"/>
    </row>
    <row r="145" spans="1:11" ht="14.1" customHeight="1">
      <c r="A145" s="23"/>
      <c r="B145" s="23"/>
      <c r="C145" s="27" t="s">
        <v>43</v>
      </c>
      <c r="D145" s="31" t="s">
        <v>18</v>
      </c>
      <c r="E145" s="31" t="s">
        <v>42</v>
      </c>
      <c r="F145" s="31" t="s">
        <v>42</v>
      </c>
      <c r="G145" s="31" t="s">
        <v>42</v>
      </c>
      <c r="H145" s="23"/>
      <c r="I145" s="23"/>
      <c r="J145" s="23"/>
      <c r="K145" s="23"/>
    </row>
    <row r="146" spans="1:11" ht="14.1" customHeight="1">
      <c r="A146" s="23"/>
      <c r="B146" s="23"/>
      <c r="C146" s="27" t="s">
        <v>47</v>
      </c>
      <c r="D146" s="31" t="s">
        <v>18</v>
      </c>
      <c r="E146" s="31" t="s">
        <v>42</v>
      </c>
      <c r="F146" s="31" t="s">
        <v>42</v>
      </c>
      <c r="G146" s="31" t="s">
        <v>42</v>
      </c>
      <c r="H146" s="23"/>
      <c r="I146" s="23"/>
      <c r="J146" s="23"/>
      <c r="K146" s="23"/>
    </row>
    <row r="147" spans="1:11" ht="14.1" customHeight="1">
      <c r="A147" s="23"/>
      <c r="B147" s="23"/>
      <c r="C147" s="1848" t="s">
        <v>24</v>
      </c>
      <c r="D147" s="1849"/>
      <c r="E147" s="1849"/>
      <c r="F147" s="1849"/>
      <c r="G147" s="1849"/>
      <c r="H147" s="23"/>
      <c r="I147" s="23"/>
      <c r="J147" s="23"/>
      <c r="K147" s="23"/>
    </row>
    <row r="148" spans="1:11" ht="14.1" customHeight="1">
      <c r="A148" s="23"/>
      <c r="B148" s="23"/>
      <c r="C148" s="35"/>
      <c r="D148" s="36">
        <v>2023</v>
      </c>
      <c r="E148" s="36">
        <v>2024</v>
      </c>
      <c r="F148" s="36">
        <v>2025</v>
      </c>
      <c r="G148" s="36">
        <v>2026</v>
      </c>
      <c r="H148" s="23"/>
      <c r="I148" s="23"/>
      <c r="J148" s="23"/>
      <c r="K148" s="23"/>
    </row>
    <row r="149" spans="1:11" ht="14.1" customHeight="1">
      <c r="A149" s="23"/>
      <c r="B149" s="23"/>
      <c r="C149" s="37"/>
      <c r="D149" s="38" t="s">
        <v>22</v>
      </c>
      <c r="E149" s="38" t="s">
        <v>23</v>
      </c>
      <c r="F149" s="38" t="s">
        <v>23</v>
      </c>
      <c r="G149" s="38" t="s">
        <v>23</v>
      </c>
      <c r="H149" s="23"/>
      <c r="I149" s="23"/>
      <c r="J149" s="23"/>
      <c r="K149" s="23"/>
    </row>
    <row r="150" spans="1:11" ht="14.1" customHeight="1">
      <c r="A150" s="23"/>
      <c r="B150" s="23"/>
      <c r="C150" s="39" t="s">
        <v>48</v>
      </c>
      <c r="D150" s="40">
        <v>0</v>
      </c>
      <c r="E150" s="40">
        <v>0</v>
      </c>
      <c r="F150" s="40">
        <v>0</v>
      </c>
      <c r="G150" s="40">
        <v>0</v>
      </c>
      <c r="H150" s="23"/>
      <c r="I150" s="23"/>
      <c r="J150" s="23"/>
      <c r="K150" s="23"/>
    </row>
    <row r="151" spans="1:11" ht="14.1" customHeight="1">
      <c r="A151" s="23"/>
      <c r="B151" s="23"/>
      <c r="C151" s="39" t="s">
        <v>49</v>
      </c>
      <c r="D151" s="40">
        <v>0</v>
      </c>
      <c r="E151" s="40">
        <v>0</v>
      </c>
      <c r="F151" s="40">
        <v>0</v>
      </c>
      <c r="G151" s="40">
        <v>0</v>
      </c>
      <c r="H151" s="23"/>
      <c r="I151" s="23"/>
      <c r="J151" s="23"/>
      <c r="K151" s="23"/>
    </row>
    <row r="152" spans="1:11" ht="14.1" customHeight="1">
      <c r="A152" s="23"/>
      <c r="B152" s="23"/>
      <c r="C152" s="39" t="s">
        <v>50</v>
      </c>
      <c r="D152" s="40">
        <v>0</v>
      </c>
      <c r="E152" s="40">
        <v>0</v>
      </c>
      <c r="F152" s="40">
        <v>0</v>
      </c>
      <c r="G152" s="40">
        <v>0</v>
      </c>
      <c r="H152" s="23"/>
      <c r="I152" s="23"/>
      <c r="J152" s="23"/>
      <c r="K152" s="23"/>
    </row>
    <row r="153" spans="1:11" ht="14.1" customHeight="1">
      <c r="A153" s="23"/>
      <c r="B153" s="23"/>
      <c r="C153" s="39" t="s">
        <v>51</v>
      </c>
      <c r="D153" s="40">
        <v>0</v>
      </c>
      <c r="E153" s="40">
        <v>0</v>
      </c>
      <c r="F153" s="40">
        <v>0</v>
      </c>
      <c r="G153" s="40">
        <v>0</v>
      </c>
      <c r="H153" s="23"/>
      <c r="I153" s="23"/>
      <c r="J153" s="23"/>
      <c r="K153" s="23"/>
    </row>
    <row r="154" spans="1:11" ht="14.1" customHeight="1">
      <c r="A154" s="23"/>
      <c r="B154" s="23"/>
      <c r="C154" s="39" t="s">
        <v>49</v>
      </c>
      <c r="D154" s="40">
        <v>0</v>
      </c>
      <c r="E154" s="40">
        <v>0</v>
      </c>
      <c r="F154" s="40">
        <v>0</v>
      </c>
      <c r="G154" s="40">
        <v>0</v>
      </c>
      <c r="H154" s="23"/>
      <c r="I154" s="23"/>
      <c r="J154" s="23"/>
      <c r="K154" s="23"/>
    </row>
    <row r="155" spans="1:11" ht="14.1" customHeight="1">
      <c r="A155" s="23"/>
      <c r="B155" s="23"/>
      <c r="C155" s="39" t="s">
        <v>50</v>
      </c>
      <c r="D155" s="40">
        <v>0</v>
      </c>
      <c r="E155" s="40">
        <v>0</v>
      </c>
      <c r="F155" s="40">
        <v>0</v>
      </c>
      <c r="G155" s="40">
        <v>0</v>
      </c>
      <c r="H155" s="23"/>
      <c r="I155" s="23"/>
      <c r="J155" s="23"/>
      <c r="K155" s="23"/>
    </row>
    <row r="156" spans="1:11" ht="14.1" customHeight="1">
      <c r="A156" s="23"/>
      <c r="B156" s="23"/>
      <c r="C156" s="39" t="s">
        <v>52</v>
      </c>
      <c r="D156" s="40">
        <v>0</v>
      </c>
      <c r="E156" s="40">
        <v>0</v>
      </c>
      <c r="F156" s="40">
        <v>0</v>
      </c>
      <c r="G156" s="40">
        <v>0</v>
      </c>
      <c r="H156" s="23"/>
      <c r="I156" s="23"/>
      <c r="J156" s="23"/>
      <c r="K156" s="23"/>
    </row>
    <row r="157" spans="1:11" ht="14.1" customHeight="1">
      <c r="A157" s="23"/>
      <c r="B157" s="23"/>
      <c r="C157" s="39" t="s">
        <v>49</v>
      </c>
      <c r="D157" s="40">
        <v>0</v>
      </c>
      <c r="E157" s="40">
        <v>0</v>
      </c>
      <c r="F157" s="40">
        <v>0</v>
      </c>
      <c r="G157" s="40">
        <v>0</v>
      </c>
      <c r="H157" s="23"/>
      <c r="I157" s="23"/>
      <c r="J157" s="23"/>
      <c r="K157" s="23"/>
    </row>
    <row r="158" spans="1:11" ht="14.1" customHeight="1">
      <c r="A158" s="23"/>
      <c r="B158" s="23"/>
      <c r="C158" s="39" t="s">
        <v>50</v>
      </c>
      <c r="D158" s="40">
        <v>0</v>
      </c>
      <c r="E158" s="40">
        <v>0</v>
      </c>
      <c r="F158" s="40">
        <v>0</v>
      </c>
      <c r="G158" s="40">
        <v>0</v>
      </c>
      <c r="H158" s="23"/>
      <c r="I158" s="23"/>
      <c r="J158" s="23"/>
      <c r="K158" s="23"/>
    </row>
    <row r="159" spans="1:11" ht="14.1" customHeight="1">
      <c r="A159" s="23"/>
      <c r="B159" s="23"/>
      <c r="C159" s="39" t="s">
        <v>53</v>
      </c>
      <c r="D159" s="40">
        <v>0</v>
      </c>
      <c r="E159" s="40">
        <v>0</v>
      </c>
      <c r="F159" s="40">
        <v>0</v>
      </c>
      <c r="G159" s="40">
        <v>0</v>
      </c>
      <c r="H159" s="23"/>
      <c r="I159" s="23"/>
      <c r="J159" s="23"/>
      <c r="K159" s="23"/>
    </row>
    <row r="160" spans="1:11" ht="14.1" customHeight="1">
      <c r="A160" s="23"/>
      <c r="B160" s="23"/>
      <c r="C160" s="39" t="s">
        <v>49</v>
      </c>
      <c r="D160" s="40">
        <v>0</v>
      </c>
      <c r="E160" s="40">
        <v>0</v>
      </c>
      <c r="F160" s="40">
        <v>0</v>
      </c>
      <c r="G160" s="40">
        <v>0</v>
      </c>
      <c r="H160" s="23"/>
      <c r="I160" s="23"/>
      <c r="J160" s="23"/>
      <c r="K160" s="23"/>
    </row>
    <row r="161" spans="1:11" ht="14.1" customHeight="1">
      <c r="A161" s="23"/>
      <c r="B161" s="23"/>
      <c r="C161" s="39" t="s">
        <v>50</v>
      </c>
      <c r="D161" s="40">
        <v>0</v>
      </c>
      <c r="E161" s="40">
        <v>0</v>
      </c>
      <c r="F161" s="40">
        <v>0</v>
      </c>
      <c r="G161" s="40">
        <v>0</v>
      </c>
      <c r="H161" s="23"/>
      <c r="I161" s="23"/>
      <c r="J161" s="23"/>
      <c r="K161" s="23"/>
    </row>
    <row r="162" spans="1:11" ht="14.1" customHeight="1">
      <c r="A162" s="23"/>
      <c r="B162" s="23"/>
      <c r="C162" s="39" t="s">
        <v>54</v>
      </c>
      <c r="D162" s="40">
        <v>0</v>
      </c>
      <c r="E162" s="40">
        <v>0</v>
      </c>
      <c r="F162" s="40">
        <v>0</v>
      </c>
      <c r="G162" s="40">
        <v>0</v>
      </c>
      <c r="H162" s="23"/>
      <c r="I162" s="23"/>
      <c r="J162" s="23"/>
      <c r="K162" s="23"/>
    </row>
    <row r="163" spans="1:11" ht="14.1" customHeight="1">
      <c r="A163" s="23"/>
      <c r="B163" s="23"/>
      <c r="C163" s="39" t="s">
        <v>49</v>
      </c>
      <c r="D163" s="40">
        <v>0</v>
      </c>
      <c r="E163" s="40">
        <v>0</v>
      </c>
      <c r="F163" s="40">
        <v>0</v>
      </c>
      <c r="G163" s="40">
        <v>0</v>
      </c>
      <c r="H163" s="23"/>
      <c r="I163" s="23"/>
      <c r="J163" s="23"/>
      <c r="K163" s="23"/>
    </row>
    <row r="164" spans="1:11" ht="14.1" customHeight="1">
      <c r="A164" s="23"/>
      <c r="B164" s="23"/>
      <c r="C164" s="39" t="s">
        <v>50</v>
      </c>
      <c r="D164" s="40">
        <v>0</v>
      </c>
      <c r="E164" s="40">
        <v>0</v>
      </c>
      <c r="F164" s="40">
        <v>0</v>
      </c>
      <c r="G164" s="40">
        <v>0</v>
      </c>
      <c r="H164" s="23"/>
      <c r="I164" s="23"/>
      <c r="J164" s="23"/>
      <c r="K164" s="23"/>
    </row>
    <row r="165" spans="1:11" ht="14.1" customHeight="1">
      <c r="A165" s="23"/>
      <c r="B165" s="23"/>
      <c r="C165" s="39" t="s">
        <v>55</v>
      </c>
      <c r="D165" s="40">
        <v>0</v>
      </c>
      <c r="E165" s="40">
        <v>0</v>
      </c>
      <c r="F165" s="40">
        <v>0</v>
      </c>
      <c r="G165" s="40">
        <v>0</v>
      </c>
      <c r="H165" s="23"/>
      <c r="I165" s="23"/>
      <c r="J165" s="23"/>
      <c r="K165" s="23"/>
    </row>
    <row r="166" spans="1:11" ht="14.1" customHeight="1">
      <c r="A166" s="23"/>
      <c r="B166" s="23"/>
      <c r="C166" s="39" t="s">
        <v>49</v>
      </c>
      <c r="D166" s="40">
        <v>0</v>
      </c>
      <c r="E166" s="40">
        <v>0</v>
      </c>
      <c r="F166" s="40">
        <v>0</v>
      </c>
      <c r="G166" s="40">
        <v>0</v>
      </c>
      <c r="H166" s="23"/>
      <c r="I166" s="23"/>
      <c r="J166" s="23"/>
      <c r="K166" s="23"/>
    </row>
    <row r="167" spans="1:11" ht="14.1" customHeight="1">
      <c r="A167" s="23"/>
      <c r="B167" s="23"/>
      <c r="C167" s="39" t="s">
        <v>50</v>
      </c>
      <c r="D167" s="40">
        <v>0</v>
      </c>
      <c r="E167" s="40">
        <v>0</v>
      </c>
      <c r="F167" s="40">
        <v>0</v>
      </c>
      <c r="G167" s="40">
        <v>0</v>
      </c>
      <c r="H167" s="23"/>
      <c r="I167" s="23"/>
      <c r="J167" s="23"/>
      <c r="K167" s="23"/>
    </row>
    <row r="168" spans="1:11" ht="14.1" customHeight="1">
      <c r="A168" s="23"/>
      <c r="B168" s="23"/>
      <c r="C168" s="39" t="s">
        <v>56</v>
      </c>
      <c r="D168" s="40">
        <v>0</v>
      </c>
      <c r="E168" s="40">
        <v>0</v>
      </c>
      <c r="F168" s="40">
        <v>0</v>
      </c>
      <c r="G168" s="40">
        <v>0</v>
      </c>
      <c r="H168" s="23"/>
      <c r="I168" s="23"/>
      <c r="J168" s="23"/>
      <c r="K168" s="23"/>
    </row>
    <row r="169" spans="1:11" ht="14.1" customHeight="1">
      <c r="A169" s="23"/>
      <c r="B169" s="23"/>
      <c r="C169" s="39" t="s">
        <v>49</v>
      </c>
      <c r="D169" s="40">
        <v>0</v>
      </c>
      <c r="E169" s="40">
        <v>0</v>
      </c>
      <c r="F169" s="40">
        <v>0</v>
      </c>
      <c r="G169" s="40">
        <v>0</v>
      </c>
      <c r="H169" s="23"/>
      <c r="I169" s="23"/>
      <c r="J169" s="23"/>
      <c r="K169" s="23"/>
    </row>
    <row r="170" spans="1:11" ht="14.1" customHeight="1">
      <c r="A170" s="23"/>
      <c r="B170" s="23"/>
      <c r="C170" s="39" t="s">
        <v>50</v>
      </c>
      <c r="D170" s="40">
        <v>0</v>
      </c>
      <c r="E170" s="40">
        <v>0</v>
      </c>
      <c r="F170" s="40">
        <v>0</v>
      </c>
      <c r="G170" s="40">
        <v>0</v>
      </c>
      <c r="H170" s="23"/>
      <c r="I170" s="23"/>
      <c r="J170" s="23"/>
      <c r="K170" s="23"/>
    </row>
    <row r="171" spans="1:11" ht="14.1" customHeight="1">
      <c r="A171" s="23"/>
      <c r="B171" s="23"/>
      <c r="C171" s="39" t="s">
        <v>57</v>
      </c>
      <c r="D171" s="40">
        <v>0</v>
      </c>
      <c r="E171" s="40">
        <v>0</v>
      </c>
      <c r="F171" s="40">
        <v>0</v>
      </c>
      <c r="G171" s="40">
        <v>0</v>
      </c>
      <c r="H171" s="23"/>
      <c r="I171" s="23"/>
      <c r="J171" s="23"/>
      <c r="K171" s="23"/>
    </row>
    <row r="172" spans="1:11" ht="14.1" customHeight="1">
      <c r="A172" s="23"/>
      <c r="B172" s="23"/>
      <c r="C172" s="39" t="s">
        <v>49</v>
      </c>
      <c r="D172" s="40">
        <v>0</v>
      </c>
      <c r="E172" s="40">
        <v>0</v>
      </c>
      <c r="F172" s="40">
        <v>0</v>
      </c>
      <c r="G172" s="40">
        <v>0</v>
      </c>
      <c r="H172" s="23"/>
      <c r="I172" s="23"/>
      <c r="J172" s="23"/>
      <c r="K172" s="23"/>
    </row>
    <row r="173" spans="1:11" ht="14.1" customHeight="1">
      <c r="A173" s="23"/>
      <c r="B173" s="23"/>
      <c r="C173" s="39" t="s">
        <v>58</v>
      </c>
      <c r="D173" s="40">
        <v>0</v>
      </c>
      <c r="E173" s="40">
        <v>0</v>
      </c>
      <c r="F173" s="40">
        <v>0</v>
      </c>
      <c r="G173" s="40">
        <v>0</v>
      </c>
      <c r="H173" s="23"/>
      <c r="I173" s="23"/>
      <c r="J173" s="23"/>
      <c r="K173" s="23"/>
    </row>
    <row r="174" spans="1:11" ht="14.1" customHeight="1">
      <c r="A174" s="23"/>
      <c r="B174" s="23"/>
      <c r="C174" s="39" t="s">
        <v>59</v>
      </c>
      <c r="D174" s="40">
        <v>0</v>
      </c>
      <c r="E174" s="40">
        <v>0</v>
      </c>
      <c r="F174" s="40">
        <v>0</v>
      </c>
      <c r="G174" s="40">
        <v>0</v>
      </c>
      <c r="H174" s="23"/>
      <c r="I174" s="23"/>
      <c r="J174" s="23"/>
      <c r="K174" s="23"/>
    </row>
    <row r="175" spans="1:11" ht="14.1" customHeight="1">
      <c r="A175" s="23"/>
      <c r="B175" s="23"/>
      <c r="C175" s="39" t="s">
        <v>60</v>
      </c>
      <c r="D175" s="40">
        <v>0</v>
      </c>
      <c r="E175" s="40">
        <v>0</v>
      </c>
      <c r="F175" s="40">
        <v>0</v>
      </c>
      <c r="G175" s="40">
        <v>0</v>
      </c>
      <c r="H175" s="23"/>
      <c r="I175" s="23"/>
      <c r="J175" s="23"/>
      <c r="K175" s="23"/>
    </row>
    <row r="176" spans="1:11" ht="14.1" customHeight="1">
      <c r="A176" s="23"/>
      <c r="B176" s="23"/>
      <c r="C176" s="39" t="s">
        <v>61</v>
      </c>
      <c r="D176" s="40">
        <v>0</v>
      </c>
      <c r="E176" s="40">
        <v>0</v>
      </c>
      <c r="F176" s="40">
        <v>0</v>
      </c>
      <c r="G176" s="40">
        <v>0</v>
      </c>
      <c r="H176" s="23"/>
      <c r="I176" s="23"/>
      <c r="J176" s="23"/>
      <c r="K176" s="23"/>
    </row>
    <row r="177" spans="1:11" ht="14.1" customHeight="1">
      <c r="A177" s="23"/>
      <c r="B177" s="23"/>
      <c r="C177" s="39" t="s">
        <v>62</v>
      </c>
      <c r="D177" s="40">
        <v>0</v>
      </c>
      <c r="E177" s="40">
        <v>600000</v>
      </c>
      <c r="F177" s="40">
        <v>600000</v>
      </c>
      <c r="G177" s="40">
        <v>600000</v>
      </c>
      <c r="H177" s="23"/>
      <c r="I177" s="23"/>
      <c r="J177" s="23"/>
      <c r="K177" s="23"/>
    </row>
    <row r="178" spans="1:11" ht="14.1" customHeight="1">
      <c r="A178" s="23"/>
      <c r="B178" s="23"/>
      <c r="C178" s="39" t="s">
        <v>49</v>
      </c>
      <c r="D178" s="40">
        <v>0</v>
      </c>
      <c r="E178" s="40">
        <v>600000</v>
      </c>
      <c r="F178" s="40">
        <v>600000</v>
      </c>
      <c r="G178" s="40">
        <v>600000</v>
      </c>
      <c r="H178" s="23"/>
      <c r="I178" s="23"/>
      <c r="J178" s="23"/>
      <c r="K178" s="23"/>
    </row>
    <row r="179" spans="1:11" ht="14.1" customHeight="1">
      <c r="A179" s="23"/>
      <c r="B179" s="23"/>
      <c r="C179" s="39" t="s">
        <v>58</v>
      </c>
      <c r="D179" s="40">
        <v>0</v>
      </c>
      <c r="E179" s="40">
        <v>0</v>
      </c>
      <c r="F179" s="40">
        <v>0</v>
      </c>
      <c r="G179" s="40">
        <v>0</v>
      </c>
      <c r="H179" s="23"/>
      <c r="I179" s="23"/>
      <c r="J179" s="23"/>
      <c r="K179" s="23"/>
    </row>
    <row r="180" spans="1:11" ht="14.1" customHeight="1">
      <c r="A180" s="23"/>
      <c r="B180" s="23"/>
      <c r="C180" s="39" t="s">
        <v>59</v>
      </c>
      <c r="D180" s="40">
        <v>0</v>
      </c>
      <c r="E180" s="40">
        <v>0</v>
      </c>
      <c r="F180" s="40">
        <v>0</v>
      </c>
      <c r="G180" s="40">
        <v>0</v>
      </c>
      <c r="H180" s="23"/>
      <c r="I180" s="23"/>
      <c r="J180" s="23"/>
      <c r="K180" s="23"/>
    </row>
    <row r="181" spans="1:11" ht="14.1" customHeight="1">
      <c r="A181" s="23"/>
      <c r="B181" s="23"/>
      <c r="C181" s="39" t="s">
        <v>60</v>
      </c>
      <c r="D181" s="40">
        <v>0</v>
      </c>
      <c r="E181" s="40">
        <v>0</v>
      </c>
      <c r="F181" s="40">
        <v>0</v>
      </c>
      <c r="G181" s="40">
        <v>0</v>
      </c>
      <c r="H181" s="23"/>
      <c r="I181" s="23"/>
      <c r="J181" s="23"/>
      <c r="K181" s="23"/>
    </row>
    <row r="182" spans="1:11" ht="14.1" customHeight="1">
      <c r="A182" s="23"/>
      <c r="B182" s="23"/>
      <c r="C182" s="39" t="s">
        <v>61</v>
      </c>
      <c r="D182" s="40">
        <v>0</v>
      </c>
      <c r="E182" s="40">
        <v>0</v>
      </c>
      <c r="F182" s="40">
        <v>0</v>
      </c>
      <c r="G182" s="40">
        <v>0</v>
      </c>
      <c r="H182" s="23"/>
      <c r="I182" s="23"/>
      <c r="J182" s="23"/>
      <c r="K182" s="23"/>
    </row>
    <row r="183" spans="1:11" ht="14.1" customHeight="1">
      <c r="A183" s="23"/>
      <c r="B183" s="23"/>
      <c r="C183" s="39" t="s">
        <v>63</v>
      </c>
      <c r="D183" s="40">
        <v>0</v>
      </c>
      <c r="E183" s="40">
        <v>0</v>
      </c>
      <c r="F183" s="40">
        <v>0</v>
      </c>
      <c r="G183" s="40">
        <v>0</v>
      </c>
      <c r="H183" s="23"/>
      <c r="I183" s="23"/>
      <c r="J183" s="23"/>
      <c r="K183" s="23"/>
    </row>
    <row r="184" spans="1:11" ht="14.1" customHeight="1">
      <c r="A184" s="23"/>
      <c r="B184" s="23"/>
      <c r="C184" s="39" t="s">
        <v>49</v>
      </c>
      <c r="D184" s="40">
        <v>0</v>
      </c>
      <c r="E184" s="40">
        <v>0</v>
      </c>
      <c r="F184" s="40">
        <v>0</v>
      </c>
      <c r="G184" s="40">
        <v>0</v>
      </c>
      <c r="H184" s="23"/>
      <c r="I184" s="23"/>
      <c r="J184" s="23"/>
      <c r="K184" s="23"/>
    </row>
    <row r="185" spans="1:11" ht="14.1" customHeight="1">
      <c r="A185" s="23"/>
      <c r="B185" s="23"/>
      <c r="C185" s="39" t="s">
        <v>58</v>
      </c>
      <c r="D185" s="40">
        <v>0</v>
      </c>
      <c r="E185" s="40">
        <v>0</v>
      </c>
      <c r="F185" s="40">
        <v>0</v>
      </c>
      <c r="G185" s="40">
        <v>0</v>
      </c>
      <c r="H185" s="23"/>
      <c r="I185" s="23"/>
      <c r="J185" s="23"/>
      <c r="K185" s="23"/>
    </row>
    <row r="186" spans="1:11" ht="14.1" customHeight="1">
      <c r="A186" s="23"/>
      <c r="B186" s="23"/>
      <c r="C186" s="39" t="s">
        <v>59</v>
      </c>
      <c r="D186" s="40">
        <v>0</v>
      </c>
      <c r="E186" s="40">
        <v>0</v>
      </c>
      <c r="F186" s="40">
        <v>0</v>
      </c>
      <c r="G186" s="40">
        <v>0</v>
      </c>
      <c r="H186" s="23"/>
      <c r="I186" s="23"/>
      <c r="J186" s="23"/>
      <c r="K186" s="23"/>
    </row>
    <row r="187" spans="1:11" ht="14.1" customHeight="1">
      <c r="A187" s="23"/>
      <c r="B187" s="23"/>
      <c r="C187" s="39" t="s">
        <v>60</v>
      </c>
      <c r="D187" s="40">
        <v>0</v>
      </c>
      <c r="E187" s="40">
        <v>0</v>
      </c>
      <c r="F187" s="40">
        <v>0</v>
      </c>
      <c r="G187" s="40">
        <v>0</v>
      </c>
      <c r="H187" s="23"/>
      <c r="I187" s="23"/>
      <c r="J187" s="23"/>
      <c r="K187" s="23"/>
    </row>
    <row r="188" spans="1:11" ht="14.1" customHeight="1">
      <c r="A188" s="23"/>
      <c r="B188" s="23"/>
      <c r="C188" s="39" t="s">
        <v>61</v>
      </c>
      <c r="D188" s="40">
        <v>0</v>
      </c>
      <c r="E188" s="40">
        <v>0</v>
      </c>
      <c r="F188" s="40">
        <v>0</v>
      </c>
      <c r="G188" s="40">
        <v>0</v>
      </c>
      <c r="H188" s="23"/>
      <c r="I188" s="23"/>
      <c r="J188" s="23"/>
      <c r="K188" s="23"/>
    </row>
    <row r="189" spans="1:11" ht="14.1" customHeight="1">
      <c r="A189" s="23"/>
      <c r="B189" s="23"/>
      <c r="C189" s="39" t="s">
        <v>64</v>
      </c>
      <c r="D189" s="40">
        <v>0</v>
      </c>
      <c r="E189" s="40">
        <v>0</v>
      </c>
      <c r="F189" s="40">
        <v>0</v>
      </c>
      <c r="G189" s="40">
        <v>0</v>
      </c>
      <c r="H189" s="23"/>
      <c r="I189" s="23"/>
      <c r="J189" s="23"/>
      <c r="K189" s="23"/>
    </row>
    <row r="190" spans="1:11" ht="14.1" customHeight="1">
      <c r="A190" s="23"/>
      <c r="B190" s="23"/>
      <c r="C190" s="39" t="s">
        <v>65</v>
      </c>
      <c r="D190" s="40">
        <v>0</v>
      </c>
      <c r="E190" s="40">
        <v>0</v>
      </c>
      <c r="F190" s="40">
        <v>0</v>
      </c>
      <c r="G190" s="40">
        <v>0</v>
      </c>
      <c r="H190" s="23"/>
      <c r="I190" s="23"/>
      <c r="J190" s="23"/>
      <c r="K190" s="23"/>
    </row>
    <row r="191" spans="1:11" ht="14.1" customHeight="1">
      <c r="A191" s="23"/>
      <c r="B191" s="23"/>
      <c r="C191" s="41" t="s">
        <v>25</v>
      </c>
      <c r="D191" s="40">
        <v>0</v>
      </c>
      <c r="E191" s="40">
        <v>600000</v>
      </c>
      <c r="F191" s="40">
        <v>600000</v>
      </c>
      <c r="G191" s="40">
        <v>600000</v>
      </c>
      <c r="H191" s="23"/>
      <c r="I191" s="23"/>
      <c r="J191" s="23"/>
      <c r="K191" s="23"/>
    </row>
    <row r="192" spans="1:11" ht="18" customHeight="1">
      <c r="A192" s="23"/>
      <c r="B192" s="23"/>
      <c r="C192" s="33" t="s">
        <v>19</v>
      </c>
      <c r="D192" s="1850" t="s">
        <v>1862</v>
      </c>
      <c r="E192" s="1851"/>
      <c r="F192" s="1851"/>
      <c r="G192" s="1851"/>
      <c r="H192" s="23"/>
      <c r="I192" s="23"/>
      <c r="J192" s="23"/>
      <c r="K192" s="23"/>
    </row>
    <row r="193" spans="1:11" ht="18" customHeight="1">
      <c r="A193" s="23"/>
      <c r="B193" s="23"/>
      <c r="C193" s="34" t="s">
        <v>20</v>
      </c>
      <c r="D193" s="1846" t="s">
        <v>1863</v>
      </c>
      <c r="E193" s="1847"/>
      <c r="F193" s="1847"/>
      <c r="G193" s="1847"/>
      <c r="H193" s="23"/>
      <c r="I193" s="23"/>
      <c r="J193" s="23"/>
      <c r="K193" s="23"/>
    </row>
    <row r="194" spans="1:11" ht="18" customHeight="1">
      <c r="A194" s="23"/>
      <c r="B194" s="23"/>
      <c r="C194" s="34" t="s">
        <v>21</v>
      </c>
      <c r="D194" s="1846" t="s">
        <v>1864</v>
      </c>
      <c r="E194" s="1847"/>
      <c r="F194" s="1847"/>
      <c r="G194" s="1847"/>
      <c r="H194" s="23"/>
      <c r="I194" s="23"/>
      <c r="J194" s="23"/>
      <c r="K194" s="23"/>
    </row>
    <row r="195" spans="1:11" ht="15" customHeight="1">
      <c r="A195" s="23"/>
      <c r="B195" s="23"/>
      <c r="C195" s="35"/>
      <c r="D195" s="36">
        <v>2023</v>
      </c>
      <c r="E195" s="36">
        <v>2024</v>
      </c>
      <c r="F195" s="36">
        <v>2025</v>
      </c>
      <c r="G195" s="36">
        <v>2026</v>
      </c>
      <c r="H195" s="23"/>
      <c r="I195" s="23"/>
      <c r="J195" s="23"/>
      <c r="K195" s="23"/>
    </row>
    <row r="196" spans="1:11" ht="15" customHeight="1">
      <c r="A196" s="23"/>
      <c r="B196" s="23"/>
      <c r="C196" s="37"/>
      <c r="D196" s="38" t="s">
        <v>22</v>
      </c>
      <c r="E196" s="38" t="s">
        <v>23</v>
      </c>
      <c r="F196" s="38" t="s">
        <v>23</v>
      </c>
      <c r="G196" s="38" t="s">
        <v>23</v>
      </c>
      <c r="H196" s="23"/>
      <c r="I196" s="23"/>
      <c r="J196" s="23"/>
      <c r="K196" s="23"/>
    </row>
    <row r="197" spans="1:11" ht="14.1" customHeight="1">
      <c r="A197" s="23"/>
      <c r="B197" s="23"/>
      <c r="C197" s="27" t="s">
        <v>33</v>
      </c>
      <c r="D197" s="31" t="s">
        <v>270</v>
      </c>
      <c r="E197" s="31" t="s">
        <v>270</v>
      </c>
      <c r="F197" s="31" t="s">
        <v>270</v>
      </c>
      <c r="G197" s="31" t="s">
        <v>270</v>
      </c>
      <c r="H197" s="23"/>
      <c r="I197" s="23"/>
      <c r="J197" s="23"/>
      <c r="K197" s="23"/>
    </row>
    <row r="198" spans="1:11" ht="14.1" customHeight="1">
      <c r="A198" s="23"/>
      <c r="B198" s="23"/>
      <c r="C198" s="27" t="s">
        <v>35</v>
      </c>
      <c r="D198" s="31" t="s">
        <v>574</v>
      </c>
      <c r="E198" s="31" t="s">
        <v>574</v>
      </c>
      <c r="F198" s="31" t="s">
        <v>574</v>
      </c>
      <c r="G198" s="31" t="s">
        <v>574</v>
      </c>
      <c r="H198" s="23"/>
      <c r="I198" s="23"/>
      <c r="J198" s="23"/>
      <c r="K198" s="23"/>
    </row>
    <row r="199" spans="1:11" ht="14.1" customHeight="1">
      <c r="A199" s="23"/>
      <c r="B199" s="23"/>
      <c r="C199" s="27" t="s">
        <v>40</v>
      </c>
      <c r="D199" s="31" t="s">
        <v>282</v>
      </c>
      <c r="E199" s="31" t="s">
        <v>282</v>
      </c>
      <c r="F199" s="31" t="s">
        <v>282</v>
      </c>
      <c r="G199" s="31" t="s">
        <v>282</v>
      </c>
      <c r="H199" s="23"/>
      <c r="I199" s="23"/>
      <c r="J199" s="23"/>
      <c r="K199" s="23"/>
    </row>
    <row r="200" spans="1:11" ht="14.1" customHeight="1">
      <c r="A200" s="23"/>
      <c r="B200" s="23"/>
      <c r="C200" s="27" t="s">
        <v>41</v>
      </c>
      <c r="D200" s="31" t="s">
        <v>18</v>
      </c>
      <c r="E200" s="31" t="s">
        <v>42</v>
      </c>
      <c r="F200" s="31" t="s">
        <v>42</v>
      </c>
      <c r="G200" s="31" t="s">
        <v>42</v>
      </c>
      <c r="H200" s="23"/>
      <c r="I200" s="23"/>
      <c r="J200" s="23"/>
      <c r="K200" s="23"/>
    </row>
    <row r="201" spans="1:11" ht="14.1" customHeight="1">
      <c r="A201" s="23"/>
      <c r="B201" s="23"/>
      <c r="C201" s="27" t="s">
        <v>43</v>
      </c>
      <c r="D201" s="31" t="s">
        <v>18</v>
      </c>
      <c r="E201" s="31" t="s">
        <v>42</v>
      </c>
      <c r="F201" s="31" t="s">
        <v>42</v>
      </c>
      <c r="G201" s="31" t="s">
        <v>42</v>
      </c>
      <c r="H201" s="23"/>
      <c r="I201" s="23"/>
      <c r="J201" s="23"/>
      <c r="K201" s="23"/>
    </row>
    <row r="202" spans="1:11" ht="14.1" customHeight="1">
      <c r="A202" s="23"/>
      <c r="B202" s="23"/>
      <c r="C202" s="27" t="s">
        <v>47</v>
      </c>
      <c r="D202" s="31" t="s">
        <v>18</v>
      </c>
      <c r="E202" s="31" t="s">
        <v>42</v>
      </c>
      <c r="F202" s="31" t="s">
        <v>42</v>
      </c>
      <c r="G202" s="31" t="s">
        <v>42</v>
      </c>
      <c r="H202" s="23"/>
      <c r="I202" s="23"/>
      <c r="J202" s="23"/>
      <c r="K202" s="23"/>
    </row>
    <row r="203" spans="1:11" ht="14.1" customHeight="1">
      <c r="A203" s="23"/>
      <c r="B203" s="23"/>
      <c r="C203" s="1848" t="s">
        <v>24</v>
      </c>
      <c r="D203" s="1849"/>
      <c r="E203" s="1849"/>
      <c r="F203" s="1849"/>
      <c r="G203" s="1849"/>
      <c r="H203" s="23"/>
      <c r="I203" s="23"/>
      <c r="J203" s="23"/>
      <c r="K203" s="23"/>
    </row>
    <row r="204" spans="1:11" ht="14.1" customHeight="1">
      <c r="A204" s="23"/>
      <c r="B204" s="23"/>
      <c r="C204" s="35"/>
      <c r="D204" s="36">
        <v>2023</v>
      </c>
      <c r="E204" s="36">
        <v>2024</v>
      </c>
      <c r="F204" s="36">
        <v>2025</v>
      </c>
      <c r="G204" s="36">
        <v>2026</v>
      </c>
      <c r="H204" s="23"/>
      <c r="I204" s="23"/>
      <c r="J204" s="23"/>
      <c r="K204" s="23"/>
    </row>
    <row r="205" spans="1:11" ht="14.1" customHeight="1">
      <c r="A205" s="23"/>
      <c r="B205" s="23"/>
      <c r="C205" s="37"/>
      <c r="D205" s="38" t="s">
        <v>22</v>
      </c>
      <c r="E205" s="38" t="s">
        <v>23</v>
      </c>
      <c r="F205" s="38" t="s">
        <v>23</v>
      </c>
      <c r="G205" s="38" t="s">
        <v>23</v>
      </c>
      <c r="H205" s="23"/>
      <c r="I205" s="23"/>
      <c r="J205" s="23"/>
      <c r="K205" s="23"/>
    </row>
    <row r="206" spans="1:11" ht="14.1" customHeight="1">
      <c r="A206" s="23"/>
      <c r="B206" s="23"/>
      <c r="C206" s="39" t="s">
        <v>48</v>
      </c>
      <c r="D206" s="40">
        <v>0</v>
      </c>
      <c r="E206" s="40">
        <v>0</v>
      </c>
      <c r="F206" s="40">
        <v>0</v>
      </c>
      <c r="G206" s="40">
        <v>0</v>
      </c>
      <c r="H206" s="23"/>
      <c r="I206" s="23"/>
      <c r="J206" s="23"/>
      <c r="K206" s="23"/>
    </row>
    <row r="207" spans="1:11" ht="14.1" customHeight="1">
      <c r="A207" s="23"/>
      <c r="B207" s="23"/>
      <c r="C207" s="39" t="s">
        <v>49</v>
      </c>
      <c r="D207" s="40">
        <v>0</v>
      </c>
      <c r="E207" s="40">
        <v>0</v>
      </c>
      <c r="F207" s="40">
        <v>0</v>
      </c>
      <c r="G207" s="40">
        <v>0</v>
      </c>
      <c r="H207" s="23"/>
      <c r="I207" s="23"/>
      <c r="J207" s="23"/>
      <c r="K207" s="23"/>
    </row>
    <row r="208" spans="1:11" ht="14.1" customHeight="1">
      <c r="A208" s="23"/>
      <c r="B208" s="23"/>
      <c r="C208" s="39" t="s">
        <v>50</v>
      </c>
      <c r="D208" s="40">
        <v>0</v>
      </c>
      <c r="E208" s="40">
        <v>0</v>
      </c>
      <c r="F208" s="40">
        <v>0</v>
      </c>
      <c r="G208" s="40">
        <v>0</v>
      </c>
      <c r="H208" s="23"/>
      <c r="I208" s="23"/>
      <c r="J208" s="23"/>
      <c r="K208" s="23"/>
    </row>
    <row r="209" spans="1:11" ht="14.1" customHeight="1">
      <c r="A209" s="23"/>
      <c r="B209" s="23"/>
      <c r="C209" s="39" t="s">
        <v>51</v>
      </c>
      <c r="D209" s="40">
        <v>0</v>
      </c>
      <c r="E209" s="40">
        <v>0</v>
      </c>
      <c r="F209" s="40">
        <v>0</v>
      </c>
      <c r="G209" s="40">
        <v>0</v>
      </c>
      <c r="H209" s="23"/>
      <c r="I209" s="23"/>
      <c r="J209" s="23"/>
      <c r="K209" s="23"/>
    </row>
    <row r="210" spans="1:11" ht="14.1" customHeight="1">
      <c r="A210" s="23"/>
      <c r="B210" s="23"/>
      <c r="C210" s="39" t="s">
        <v>49</v>
      </c>
      <c r="D210" s="40">
        <v>0</v>
      </c>
      <c r="E210" s="40">
        <v>0</v>
      </c>
      <c r="F210" s="40">
        <v>0</v>
      </c>
      <c r="G210" s="40">
        <v>0</v>
      </c>
      <c r="H210" s="23"/>
      <c r="I210" s="23"/>
      <c r="J210" s="23"/>
      <c r="K210" s="23"/>
    </row>
    <row r="211" spans="1:11" ht="14.1" customHeight="1">
      <c r="A211" s="23"/>
      <c r="B211" s="23"/>
      <c r="C211" s="39" t="s">
        <v>50</v>
      </c>
      <c r="D211" s="40">
        <v>0</v>
      </c>
      <c r="E211" s="40">
        <v>0</v>
      </c>
      <c r="F211" s="40">
        <v>0</v>
      </c>
      <c r="G211" s="40">
        <v>0</v>
      </c>
      <c r="H211" s="23"/>
      <c r="I211" s="23"/>
      <c r="J211" s="23"/>
      <c r="K211" s="23"/>
    </row>
    <row r="212" spans="1:11" ht="14.1" customHeight="1">
      <c r="A212" s="23"/>
      <c r="B212" s="23"/>
      <c r="C212" s="39" t="s">
        <v>52</v>
      </c>
      <c r="D212" s="40">
        <v>0</v>
      </c>
      <c r="E212" s="40">
        <v>0</v>
      </c>
      <c r="F212" s="40">
        <v>0</v>
      </c>
      <c r="G212" s="40">
        <v>0</v>
      </c>
      <c r="H212" s="23"/>
      <c r="I212" s="23"/>
      <c r="J212" s="23"/>
      <c r="K212" s="23"/>
    </row>
    <row r="213" spans="1:11" ht="14.1" customHeight="1">
      <c r="A213" s="23"/>
      <c r="B213" s="23"/>
      <c r="C213" s="39" t="s">
        <v>49</v>
      </c>
      <c r="D213" s="40">
        <v>0</v>
      </c>
      <c r="E213" s="40">
        <v>0</v>
      </c>
      <c r="F213" s="40">
        <v>0</v>
      </c>
      <c r="G213" s="40">
        <v>0</v>
      </c>
      <c r="H213" s="23"/>
      <c r="I213" s="23"/>
      <c r="J213" s="23"/>
      <c r="K213" s="23"/>
    </row>
    <row r="214" spans="1:11" ht="14.1" customHeight="1">
      <c r="A214" s="23"/>
      <c r="B214" s="23"/>
      <c r="C214" s="39" t="s">
        <v>50</v>
      </c>
      <c r="D214" s="40">
        <v>0</v>
      </c>
      <c r="E214" s="40">
        <v>0</v>
      </c>
      <c r="F214" s="40">
        <v>0</v>
      </c>
      <c r="G214" s="40">
        <v>0</v>
      </c>
      <c r="H214" s="23"/>
      <c r="I214" s="23"/>
      <c r="J214" s="23"/>
      <c r="K214" s="23"/>
    </row>
    <row r="215" spans="1:11" ht="14.1" customHeight="1">
      <c r="A215" s="23"/>
      <c r="B215" s="23"/>
      <c r="C215" s="39" t="s">
        <v>53</v>
      </c>
      <c r="D215" s="40">
        <v>0</v>
      </c>
      <c r="E215" s="40">
        <v>0</v>
      </c>
      <c r="F215" s="40">
        <v>0</v>
      </c>
      <c r="G215" s="40">
        <v>0</v>
      </c>
      <c r="H215" s="23"/>
      <c r="I215" s="23"/>
      <c r="J215" s="23"/>
      <c r="K215" s="23"/>
    </row>
    <row r="216" spans="1:11" ht="14.1" customHeight="1">
      <c r="A216" s="23"/>
      <c r="B216" s="23"/>
      <c r="C216" s="39" t="s">
        <v>49</v>
      </c>
      <c r="D216" s="40">
        <v>0</v>
      </c>
      <c r="E216" s="40">
        <v>0</v>
      </c>
      <c r="F216" s="40">
        <v>0</v>
      </c>
      <c r="G216" s="40">
        <v>0</v>
      </c>
      <c r="H216" s="23"/>
      <c r="I216" s="23"/>
      <c r="J216" s="23"/>
      <c r="K216" s="23"/>
    </row>
    <row r="217" spans="1:11" ht="14.1" customHeight="1">
      <c r="A217" s="23"/>
      <c r="B217" s="23"/>
      <c r="C217" s="39" t="s">
        <v>50</v>
      </c>
      <c r="D217" s="40">
        <v>0</v>
      </c>
      <c r="E217" s="40">
        <v>0</v>
      </c>
      <c r="F217" s="40">
        <v>0</v>
      </c>
      <c r="G217" s="40">
        <v>0</v>
      </c>
      <c r="H217" s="23"/>
      <c r="I217" s="23"/>
      <c r="J217" s="23"/>
      <c r="K217" s="23"/>
    </row>
    <row r="218" spans="1:11" ht="14.1" customHeight="1">
      <c r="A218" s="23"/>
      <c r="B218" s="23"/>
      <c r="C218" s="39" t="s">
        <v>54</v>
      </c>
      <c r="D218" s="40">
        <v>0</v>
      </c>
      <c r="E218" s="40">
        <v>0</v>
      </c>
      <c r="F218" s="40">
        <v>0</v>
      </c>
      <c r="G218" s="40">
        <v>0</v>
      </c>
      <c r="H218" s="23"/>
      <c r="I218" s="23"/>
      <c r="J218" s="23"/>
      <c r="K218" s="23"/>
    </row>
    <row r="219" spans="1:11" ht="14.1" customHeight="1">
      <c r="A219" s="23"/>
      <c r="B219" s="23"/>
      <c r="C219" s="39" t="s">
        <v>49</v>
      </c>
      <c r="D219" s="40">
        <v>0</v>
      </c>
      <c r="E219" s="40">
        <v>0</v>
      </c>
      <c r="F219" s="40">
        <v>0</v>
      </c>
      <c r="G219" s="40">
        <v>0</v>
      </c>
      <c r="H219" s="23"/>
      <c r="I219" s="23"/>
      <c r="J219" s="23"/>
      <c r="K219" s="23"/>
    </row>
    <row r="220" spans="1:11" ht="14.1" customHeight="1">
      <c r="A220" s="23"/>
      <c r="B220" s="23"/>
      <c r="C220" s="39" t="s">
        <v>50</v>
      </c>
      <c r="D220" s="40">
        <v>0</v>
      </c>
      <c r="E220" s="40">
        <v>0</v>
      </c>
      <c r="F220" s="40">
        <v>0</v>
      </c>
      <c r="G220" s="40">
        <v>0</v>
      </c>
      <c r="H220" s="23"/>
      <c r="I220" s="23"/>
      <c r="J220" s="23"/>
      <c r="K220" s="23"/>
    </row>
    <row r="221" spans="1:11" ht="14.1" customHeight="1">
      <c r="A221" s="23"/>
      <c r="B221" s="23"/>
      <c r="C221" s="39" t="s">
        <v>55</v>
      </c>
      <c r="D221" s="40">
        <v>0</v>
      </c>
      <c r="E221" s="40">
        <v>0</v>
      </c>
      <c r="F221" s="40">
        <v>0</v>
      </c>
      <c r="G221" s="40">
        <v>0</v>
      </c>
      <c r="H221" s="23"/>
      <c r="I221" s="23"/>
      <c r="J221" s="23"/>
      <c r="K221" s="23"/>
    </row>
    <row r="222" spans="1:11" ht="14.1" customHeight="1">
      <c r="A222" s="23"/>
      <c r="B222" s="23"/>
      <c r="C222" s="39" t="s">
        <v>49</v>
      </c>
      <c r="D222" s="40">
        <v>0</v>
      </c>
      <c r="E222" s="40">
        <v>0</v>
      </c>
      <c r="F222" s="40">
        <v>0</v>
      </c>
      <c r="G222" s="40">
        <v>0</v>
      </c>
      <c r="H222" s="23"/>
      <c r="I222" s="23"/>
      <c r="J222" s="23"/>
      <c r="K222" s="23"/>
    </row>
    <row r="223" spans="1:11" ht="14.1" customHeight="1">
      <c r="A223" s="23"/>
      <c r="B223" s="23"/>
      <c r="C223" s="39" t="s">
        <v>50</v>
      </c>
      <c r="D223" s="40">
        <v>0</v>
      </c>
      <c r="E223" s="40">
        <v>0</v>
      </c>
      <c r="F223" s="40">
        <v>0</v>
      </c>
      <c r="G223" s="40">
        <v>0</v>
      </c>
      <c r="H223" s="23"/>
      <c r="I223" s="23"/>
      <c r="J223" s="23"/>
      <c r="K223" s="23"/>
    </row>
    <row r="224" spans="1:11" ht="14.1" customHeight="1">
      <c r="A224" s="23"/>
      <c r="B224" s="23"/>
      <c r="C224" s="39" t="s">
        <v>56</v>
      </c>
      <c r="D224" s="40">
        <v>0</v>
      </c>
      <c r="E224" s="40">
        <v>0</v>
      </c>
      <c r="F224" s="40">
        <v>0</v>
      </c>
      <c r="G224" s="40">
        <v>0</v>
      </c>
      <c r="H224" s="23"/>
      <c r="I224" s="23"/>
      <c r="J224" s="23"/>
      <c r="K224" s="23"/>
    </row>
    <row r="225" spans="1:11" ht="14.1" customHeight="1">
      <c r="A225" s="23"/>
      <c r="B225" s="23"/>
      <c r="C225" s="39" t="s">
        <v>49</v>
      </c>
      <c r="D225" s="40">
        <v>0</v>
      </c>
      <c r="E225" s="40">
        <v>0</v>
      </c>
      <c r="F225" s="40">
        <v>0</v>
      </c>
      <c r="G225" s="40">
        <v>0</v>
      </c>
      <c r="H225" s="23"/>
      <c r="I225" s="23"/>
      <c r="J225" s="23"/>
      <c r="K225" s="23"/>
    </row>
    <row r="226" spans="1:11" ht="14.1" customHeight="1">
      <c r="A226" s="23"/>
      <c r="B226" s="23"/>
      <c r="C226" s="39" t="s">
        <v>50</v>
      </c>
      <c r="D226" s="40">
        <v>0</v>
      </c>
      <c r="E226" s="40">
        <v>0</v>
      </c>
      <c r="F226" s="40">
        <v>0</v>
      </c>
      <c r="G226" s="40">
        <v>0</v>
      </c>
      <c r="H226" s="23"/>
      <c r="I226" s="23"/>
      <c r="J226" s="23"/>
      <c r="K226" s="23"/>
    </row>
    <row r="227" spans="1:11" ht="14.1" customHeight="1">
      <c r="A227" s="23"/>
      <c r="B227" s="23"/>
      <c r="C227" s="39" t="s">
        <v>57</v>
      </c>
      <c r="D227" s="40">
        <v>0</v>
      </c>
      <c r="E227" s="40">
        <v>0</v>
      </c>
      <c r="F227" s="40">
        <v>0</v>
      </c>
      <c r="G227" s="40">
        <v>0</v>
      </c>
      <c r="H227" s="23"/>
      <c r="I227" s="23"/>
      <c r="J227" s="23"/>
      <c r="K227" s="23"/>
    </row>
    <row r="228" spans="1:11" ht="14.1" customHeight="1">
      <c r="A228" s="23"/>
      <c r="B228" s="23"/>
      <c r="C228" s="39" t="s">
        <v>49</v>
      </c>
      <c r="D228" s="40">
        <v>0</v>
      </c>
      <c r="E228" s="40">
        <v>0</v>
      </c>
      <c r="F228" s="40">
        <v>0</v>
      </c>
      <c r="G228" s="40">
        <v>0</v>
      </c>
      <c r="H228" s="23"/>
      <c r="I228" s="23"/>
      <c r="J228" s="23"/>
      <c r="K228" s="23"/>
    </row>
    <row r="229" spans="1:11" ht="14.1" customHeight="1">
      <c r="A229" s="23"/>
      <c r="B229" s="23"/>
      <c r="C229" s="39" t="s">
        <v>58</v>
      </c>
      <c r="D229" s="40">
        <v>0</v>
      </c>
      <c r="E229" s="40">
        <v>0</v>
      </c>
      <c r="F229" s="40">
        <v>0</v>
      </c>
      <c r="G229" s="40">
        <v>0</v>
      </c>
      <c r="H229" s="23"/>
      <c r="I229" s="23"/>
      <c r="J229" s="23"/>
      <c r="K229" s="23"/>
    </row>
    <row r="230" spans="1:11" ht="14.1" customHeight="1">
      <c r="A230" s="23"/>
      <c r="B230" s="23"/>
      <c r="C230" s="39" t="s">
        <v>59</v>
      </c>
      <c r="D230" s="40">
        <v>0</v>
      </c>
      <c r="E230" s="40">
        <v>0</v>
      </c>
      <c r="F230" s="40">
        <v>0</v>
      </c>
      <c r="G230" s="40">
        <v>0</v>
      </c>
      <c r="H230" s="23"/>
      <c r="I230" s="23"/>
      <c r="J230" s="23"/>
      <c r="K230" s="23"/>
    </row>
    <row r="231" spans="1:11" ht="14.1" customHeight="1">
      <c r="A231" s="23"/>
      <c r="B231" s="23"/>
      <c r="C231" s="39" t="s">
        <v>60</v>
      </c>
      <c r="D231" s="40">
        <v>0</v>
      </c>
      <c r="E231" s="40">
        <v>0</v>
      </c>
      <c r="F231" s="40">
        <v>0</v>
      </c>
      <c r="G231" s="40">
        <v>0</v>
      </c>
      <c r="H231" s="23"/>
      <c r="I231" s="23"/>
      <c r="J231" s="23"/>
      <c r="K231" s="23"/>
    </row>
    <row r="232" spans="1:11" ht="14.1" customHeight="1">
      <c r="A232" s="23"/>
      <c r="B232" s="23"/>
      <c r="C232" s="39" t="s">
        <v>61</v>
      </c>
      <c r="D232" s="40">
        <v>0</v>
      </c>
      <c r="E232" s="40">
        <v>0</v>
      </c>
      <c r="F232" s="40">
        <v>0</v>
      </c>
      <c r="G232" s="40">
        <v>0</v>
      </c>
      <c r="H232" s="23"/>
      <c r="I232" s="23"/>
      <c r="J232" s="23"/>
      <c r="K232" s="23"/>
    </row>
    <row r="233" spans="1:11" ht="14.1" customHeight="1">
      <c r="A233" s="23"/>
      <c r="B233" s="23"/>
      <c r="C233" s="39" t="s">
        <v>62</v>
      </c>
      <c r="D233" s="40">
        <v>0</v>
      </c>
      <c r="E233" s="40">
        <v>300000</v>
      </c>
      <c r="F233" s="40">
        <v>300000</v>
      </c>
      <c r="G233" s="40">
        <v>300000</v>
      </c>
      <c r="H233" s="23"/>
      <c r="I233" s="23"/>
      <c r="J233" s="23"/>
      <c r="K233" s="23"/>
    </row>
    <row r="234" spans="1:11" ht="14.1" customHeight="1">
      <c r="A234" s="23"/>
      <c r="B234" s="23"/>
      <c r="C234" s="39" t="s">
        <v>49</v>
      </c>
      <c r="D234" s="40">
        <v>0</v>
      </c>
      <c r="E234" s="40">
        <v>300000</v>
      </c>
      <c r="F234" s="40">
        <v>300000</v>
      </c>
      <c r="G234" s="40">
        <v>300000</v>
      </c>
      <c r="H234" s="23"/>
      <c r="I234" s="23"/>
      <c r="J234" s="23"/>
      <c r="K234" s="23"/>
    </row>
    <row r="235" spans="1:11" ht="14.1" customHeight="1">
      <c r="A235" s="23"/>
      <c r="B235" s="23"/>
      <c r="C235" s="39" t="s">
        <v>58</v>
      </c>
      <c r="D235" s="40">
        <v>0</v>
      </c>
      <c r="E235" s="40">
        <v>0</v>
      </c>
      <c r="F235" s="40">
        <v>0</v>
      </c>
      <c r="G235" s="40">
        <v>0</v>
      </c>
      <c r="H235" s="23"/>
      <c r="I235" s="23"/>
      <c r="J235" s="23"/>
      <c r="K235" s="23"/>
    </row>
    <row r="236" spans="1:11" ht="14.1" customHeight="1">
      <c r="A236" s="23"/>
      <c r="B236" s="23"/>
      <c r="C236" s="39" t="s">
        <v>59</v>
      </c>
      <c r="D236" s="40">
        <v>0</v>
      </c>
      <c r="E236" s="40">
        <v>0</v>
      </c>
      <c r="F236" s="40">
        <v>0</v>
      </c>
      <c r="G236" s="40">
        <v>0</v>
      </c>
      <c r="H236" s="23"/>
      <c r="I236" s="23"/>
      <c r="J236" s="23"/>
      <c r="K236" s="23"/>
    </row>
    <row r="237" spans="1:11" ht="14.1" customHeight="1">
      <c r="A237" s="23"/>
      <c r="B237" s="23"/>
      <c r="C237" s="39" t="s">
        <v>60</v>
      </c>
      <c r="D237" s="40">
        <v>0</v>
      </c>
      <c r="E237" s="40">
        <v>0</v>
      </c>
      <c r="F237" s="40">
        <v>0</v>
      </c>
      <c r="G237" s="40">
        <v>0</v>
      </c>
      <c r="H237" s="23"/>
      <c r="I237" s="23"/>
      <c r="J237" s="23"/>
      <c r="K237" s="23"/>
    </row>
    <row r="238" spans="1:11" ht="14.1" customHeight="1">
      <c r="A238" s="23"/>
      <c r="B238" s="23"/>
      <c r="C238" s="39" t="s">
        <v>61</v>
      </c>
      <c r="D238" s="40">
        <v>0</v>
      </c>
      <c r="E238" s="40">
        <v>0</v>
      </c>
      <c r="F238" s="40">
        <v>0</v>
      </c>
      <c r="G238" s="40">
        <v>0</v>
      </c>
      <c r="H238" s="23"/>
      <c r="I238" s="23"/>
      <c r="J238" s="23"/>
      <c r="K238" s="23"/>
    </row>
    <row r="239" spans="1:11" ht="14.1" customHeight="1">
      <c r="A239" s="23"/>
      <c r="B239" s="23"/>
      <c r="C239" s="39" t="s">
        <v>63</v>
      </c>
      <c r="D239" s="40">
        <v>0</v>
      </c>
      <c r="E239" s="40">
        <v>0</v>
      </c>
      <c r="F239" s="40">
        <v>0</v>
      </c>
      <c r="G239" s="40">
        <v>0</v>
      </c>
      <c r="H239" s="23"/>
      <c r="I239" s="23"/>
      <c r="J239" s="23"/>
      <c r="K239" s="23"/>
    </row>
    <row r="240" spans="1:11" ht="14.1" customHeight="1">
      <c r="A240" s="23"/>
      <c r="B240" s="23"/>
      <c r="C240" s="39" t="s">
        <v>49</v>
      </c>
      <c r="D240" s="40">
        <v>0</v>
      </c>
      <c r="E240" s="40">
        <v>0</v>
      </c>
      <c r="F240" s="40">
        <v>0</v>
      </c>
      <c r="G240" s="40">
        <v>0</v>
      </c>
      <c r="H240" s="23"/>
      <c r="I240" s="23"/>
      <c r="J240" s="23"/>
      <c r="K240" s="23"/>
    </row>
    <row r="241" spans="1:11" ht="14.1" customHeight="1">
      <c r="A241" s="23"/>
      <c r="B241" s="23"/>
      <c r="C241" s="39" t="s">
        <v>58</v>
      </c>
      <c r="D241" s="40">
        <v>0</v>
      </c>
      <c r="E241" s="40">
        <v>0</v>
      </c>
      <c r="F241" s="40">
        <v>0</v>
      </c>
      <c r="G241" s="40">
        <v>0</v>
      </c>
      <c r="H241" s="23"/>
      <c r="I241" s="23"/>
      <c r="J241" s="23"/>
      <c r="K241" s="23"/>
    </row>
    <row r="242" spans="1:11" ht="14.1" customHeight="1">
      <c r="A242" s="23"/>
      <c r="B242" s="23"/>
      <c r="C242" s="39" t="s">
        <v>59</v>
      </c>
      <c r="D242" s="40">
        <v>0</v>
      </c>
      <c r="E242" s="40">
        <v>0</v>
      </c>
      <c r="F242" s="40">
        <v>0</v>
      </c>
      <c r="G242" s="40">
        <v>0</v>
      </c>
      <c r="H242" s="23"/>
      <c r="I242" s="23"/>
      <c r="J242" s="23"/>
      <c r="K242" s="23"/>
    </row>
    <row r="243" spans="1:11" ht="14.1" customHeight="1">
      <c r="A243" s="23"/>
      <c r="B243" s="23"/>
      <c r="C243" s="39" t="s">
        <v>60</v>
      </c>
      <c r="D243" s="40">
        <v>0</v>
      </c>
      <c r="E243" s="40">
        <v>0</v>
      </c>
      <c r="F243" s="40">
        <v>0</v>
      </c>
      <c r="G243" s="40">
        <v>0</v>
      </c>
      <c r="H243" s="23"/>
      <c r="I243" s="23"/>
      <c r="J243" s="23"/>
      <c r="K243" s="23"/>
    </row>
    <row r="244" spans="1:11" ht="14.1" customHeight="1">
      <c r="A244" s="23"/>
      <c r="B244" s="23"/>
      <c r="C244" s="39" t="s">
        <v>61</v>
      </c>
      <c r="D244" s="40">
        <v>0</v>
      </c>
      <c r="E244" s="40">
        <v>0</v>
      </c>
      <c r="F244" s="40">
        <v>0</v>
      </c>
      <c r="G244" s="40">
        <v>0</v>
      </c>
      <c r="H244" s="23"/>
      <c r="I244" s="23"/>
      <c r="J244" s="23"/>
      <c r="K244" s="23"/>
    </row>
    <row r="245" spans="1:11" ht="14.1" customHeight="1">
      <c r="A245" s="23"/>
      <c r="B245" s="23"/>
      <c r="C245" s="39" t="s">
        <v>64</v>
      </c>
      <c r="D245" s="40">
        <v>0</v>
      </c>
      <c r="E245" s="40">
        <v>0</v>
      </c>
      <c r="F245" s="40">
        <v>0</v>
      </c>
      <c r="G245" s="40">
        <v>0</v>
      </c>
      <c r="H245" s="23"/>
      <c r="I245" s="23"/>
      <c r="J245" s="23"/>
      <c r="K245" s="23"/>
    </row>
    <row r="246" spans="1:11" ht="14.1" customHeight="1">
      <c r="A246" s="23"/>
      <c r="B246" s="23"/>
      <c r="C246" s="39" t="s">
        <v>65</v>
      </c>
      <c r="D246" s="40">
        <v>0</v>
      </c>
      <c r="E246" s="40">
        <v>0</v>
      </c>
      <c r="F246" s="40">
        <v>0</v>
      </c>
      <c r="G246" s="40">
        <v>0</v>
      </c>
      <c r="H246" s="23"/>
      <c r="I246" s="23"/>
      <c r="J246" s="23"/>
      <c r="K246" s="23"/>
    </row>
    <row r="247" spans="1:11" ht="14.1" customHeight="1">
      <c r="A247" s="23"/>
      <c r="B247" s="23"/>
      <c r="C247" s="41" t="s">
        <v>25</v>
      </c>
      <c r="D247" s="40">
        <v>0</v>
      </c>
      <c r="E247" s="40">
        <v>300000</v>
      </c>
      <c r="F247" s="40">
        <v>300000</v>
      </c>
      <c r="G247" s="40">
        <v>300000</v>
      </c>
      <c r="H247" s="23"/>
      <c r="I247" s="23"/>
      <c r="J247" s="23"/>
      <c r="K247" s="23"/>
    </row>
    <row r="248" spans="1:11" ht="18" customHeight="1">
      <c r="A248" s="23"/>
      <c r="B248" s="23"/>
      <c r="C248" s="33" t="s">
        <v>19</v>
      </c>
      <c r="D248" s="1850" t="s">
        <v>1865</v>
      </c>
      <c r="E248" s="1851"/>
      <c r="F248" s="1851"/>
      <c r="G248" s="1851"/>
      <c r="H248" s="23"/>
      <c r="I248" s="23"/>
      <c r="J248" s="23"/>
      <c r="K248" s="23"/>
    </row>
    <row r="249" spans="1:11" ht="18" customHeight="1">
      <c r="A249" s="23"/>
      <c r="B249" s="23"/>
      <c r="C249" s="34" t="s">
        <v>20</v>
      </c>
      <c r="D249" s="1846" t="s">
        <v>1866</v>
      </c>
      <c r="E249" s="1847"/>
      <c r="F249" s="1847"/>
      <c r="G249" s="1847"/>
      <c r="H249" s="23"/>
      <c r="I249" s="23"/>
      <c r="J249" s="23"/>
      <c r="K249" s="23"/>
    </row>
    <row r="250" spans="1:11" ht="18" customHeight="1">
      <c r="A250" s="23"/>
      <c r="B250" s="23"/>
      <c r="C250" s="34" t="s">
        <v>21</v>
      </c>
      <c r="D250" s="1846" t="s">
        <v>161</v>
      </c>
      <c r="E250" s="1847"/>
      <c r="F250" s="1847"/>
      <c r="G250" s="1847"/>
      <c r="H250" s="23"/>
      <c r="I250" s="23"/>
      <c r="J250" s="23"/>
      <c r="K250" s="23"/>
    </row>
    <row r="251" spans="1:11" ht="15" customHeight="1">
      <c r="A251" s="23"/>
      <c r="B251" s="23"/>
      <c r="C251" s="35"/>
      <c r="D251" s="36">
        <v>2023</v>
      </c>
      <c r="E251" s="36">
        <v>2024</v>
      </c>
      <c r="F251" s="36">
        <v>2025</v>
      </c>
      <c r="G251" s="36">
        <v>2026</v>
      </c>
      <c r="H251" s="23"/>
      <c r="I251" s="23"/>
      <c r="J251" s="23"/>
      <c r="K251" s="23"/>
    </row>
    <row r="252" spans="1:11" ht="15" customHeight="1">
      <c r="A252" s="23"/>
      <c r="B252" s="23"/>
      <c r="C252" s="37"/>
      <c r="D252" s="38" t="s">
        <v>22</v>
      </c>
      <c r="E252" s="38" t="s">
        <v>23</v>
      </c>
      <c r="F252" s="38" t="s">
        <v>23</v>
      </c>
      <c r="G252" s="38" t="s">
        <v>23</v>
      </c>
      <c r="H252" s="23"/>
      <c r="I252" s="23"/>
      <c r="J252" s="23"/>
      <c r="K252" s="23"/>
    </row>
    <row r="253" spans="1:11" ht="14.1" customHeight="1">
      <c r="A253" s="23"/>
      <c r="B253" s="23"/>
      <c r="C253" s="27" t="s">
        <v>33</v>
      </c>
      <c r="D253" s="31" t="s">
        <v>1832</v>
      </c>
      <c r="E253" s="31" t="s">
        <v>1832</v>
      </c>
      <c r="F253" s="31" t="s">
        <v>1832</v>
      </c>
      <c r="G253" s="31" t="s">
        <v>137</v>
      </c>
      <c r="H253" s="23"/>
      <c r="I253" s="23"/>
      <c r="J253" s="23"/>
      <c r="K253" s="23"/>
    </row>
    <row r="254" spans="1:11" ht="14.1" customHeight="1">
      <c r="A254" s="23"/>
      <c r="B254" s="23"/>
      <c r="C254" s="27" t="s">
        <v>35</v>
      </c>
      <c r="D254" s="31" t="s">
        <v>18</v>
      </c>
      <c r="E254" s="31" t="s">
        <v>282</v>
      </c>
      <c r="F254" s="31" t="s">
        <v>282</v>
      </c>
      <c r="G254" s="31" t="s">
        <v>282</v>
      </c>
      <c r="H254" s="23"/>
      <c r="I254" s="23"/>
      <c r="J254" s="23"/>
      <c r="K254" s="23"/>
    </row>
    <row r="255" spans="1:11" ht="14.1" customHeight="1">
      <c r="A255" s="23"/>
      <c r="B255" s="23"/>
      <c r="C255" s="27" t="s">
        <v>40</v>
      </c>
      <c r="D255" s="31" t="s">
        <v>42</v>
      </c>
      <c r="E255" s="31" t="s">
        <v>1867</v>
      </c>
      <c r="F255" s="31" t="s">
        <v>1867</v>
      </c>
      <c r="G255" s="31" t="s">
        <v>1868</v>
      </c>
      <c r="H255" s="23"/>
      <c r="I255" s="23"/>
      <c r="J255" s="23"/>
      <c r="K255" s="23"/>
    </row>
    <row r="256" spans="1:11" ht="14.1" customHeight="1">
      <c r="A256" s="23"/>
      <c r="B256" s="23"/>
      <c r="C256" s="27" t="s">
        <v>41</v>
      </c>
      <c r="D256" s="31" t="s">
        <v>18</v>
      </c>
      <c r="E256" s="31" t="s">
        <v>42</v>
      </c>
      <c r="F256" s="31" t="s">
        <v>42</v>
      </c>
      <c r="G256" s="31" t="s">
        <v>1869</v>
      </c>
      <c r="H256" s="23"/>
      <c r="I256" s="23"/>
      <c r="J256" s="23"/>
      <c r="K256" s="23"/>
    </row>
    <row r="257" spans="1:11" ht="14.1" customHeight="1">
      <c r="A257" s="23"/>
      <c r="B257" s="23"/>
      <c r="C257" s="27" t="s">
        <v>43</v>
      </c>
      <c r="D257" s="31" t="s">
        <v>18</v>
      </c>
      <c r="E257" s="31" t="s">
        <v>18</v>
      </c>
      <c r="F257" s="31" t="s">
        <v>42</v>
      </c>
      <c r="G257" s="31" t="s">
        <v>42</v>
      </c>
      <c r="H257" s="23"/>
      <c r="I257" s="23"/>
      <c r="J257" s="23"/>
      <c r="K257" s="23"/>
    </row>
    <row r="258" spans="1:11" ht="14.1" customHeight="1">
      <c r="A258" s="23"/>
      <c r="B258" s="23"/>
      <c r="C258" s="27" t="s">
        <v>47</v>
      </c>
      <c r="D258" s="31" t="s">
        <v>18</v>
      </c>
      <c r="E258" s="31" t="s">
        <v>18</v>
      </c>
      <c r="F258" s="31" t="s">
        <v>42</v>
      </c>
      <c r="G258" s="31" t="s">
        <v>1870</v>
      </c>
      <c r="H258" s="23"/>
      <c r="I258" s="23"/>
      <c r="J258" s="23"/>
      <c r="K258" s="23"/>
    </row>
    <row r="259" spans="1:11" ht="14.1" customHeight="1">
      <c r="A259" s="23"/>
      <c r="B259" s="23"/>
      <c r="C259" s="1848" t="s">
        <v>24</v>
      </c>
      <c r="D259" s="1849"/>
      <c r="E259" s="1849"/>
      <c r="F259" s="1849"/>
      <c r="G259" s="1849"/>
      <c r="H259" s="23"/>
      <c r="I259" s="23"/>
      <c r="J259" s="23"/>
      <c r="K259" s="23"/>
    </row>
    <row r="260" spans="1:11" ht="14.1" customHeight="1">
      <c r="A260" s="23"/>
      <c r="B260" s="23"/>
      <c r="C260" s="35"/>
      <c r="D260" s="36">
        <v>2023</v>
      </c>
      <c r="E260" s="36">
        <v>2024</v>
      </c>
      <c r="F260" s="36">
        <v>2025</v>
      </c>
      <c r="G260" s="36">
        <v>2026</v>
      </c>
      <c r="H260" s="23"/>
      <c r="I260" s="23"/>
      <c r="J260" s="23"/>
      <c r="K260" s="23"/>
    </row>
    <row r="261" spans="1:11" ht="14.1" customHeight="1">
      <c r="A261" s="23"/>
      <c r="B261" s="23"/>
      <c r="C261" s="37"/>
      <c r="D261" s="38" t="s">
        <v>22</v>
      </c>
      <c r="E261" s="38" t="s">
        <v>23</v>
      </c>
      <c r="F261" s="38" t="s">
        <v>23</v>
      </c>
      <c r="G261" s="38" t="s">
        <v>23</v>
      </c>
      <c r="H261" s="23"/>
      <c r="I261" s="23"/>
      <c r="J261" s="23"/>
      <c r="K261" s="23"/>
    </row>
    <row r="262" spans="1:11" ht="14.1" customHeight="1">
      <c r="A262" s="23"/>
      <c r="B262" s="23"/>
      <c r="C262" s="39" t="s">
        <v>48</v>
      </c>
      <c r="D262" s="1462" t="s">
        <v>18</v>
      </c>
      <c r="E262" s="40">
        <v>0</v>
      </c>
      <c r="F262" s="40">
        <v>0</v>
      </c>
      <c r="G262" s="40">
        <v>0</v>
      </c>
      <c r="H262" s="23"/>
      <c r="I262" s="23"/>
      <c r="J262" s="23"/>
      <c r="K262" s="23"/>
    </row>
    <row r="263" spans="1:11" ht="14.1" customHeight="1">
      <c r="A263" s="23"/>
      <c r="B263" s="23"/>
      <c r="C263" s="39" t="s">
        <v>49</v>
      </c>
      <c r="D263" s="1462" t="s">
        <v>18</v>
      </c>
      <c r="E263" s="40">
        <v>0</v>
      </c>
      <c r="F263" s="40">
        <v>0</v>
      </c>
      <c r="G263" s="40">
        <v>0</v>
      </c>
      <c r="H263" s="23"/>
      <c r="I263" s="23"/>
      <c r="J263" s="23"/>
      <c r="K263" s="23"/>
    </row>
    <row r="264" spans="1:11" ht="14.1" customHeight="1">
      <c r="A264" s="23"/>
      <c r="B264" s="23"/>
      <c r="C264" s="39" t="s">
        <v>50</v>
      </c>
      <c r="D264" s="1462" t="s">
        <v>18</v>
      </c>
      <c r="E264" s="40">
        <v>0</v>
      </c>
      <c r="F264" s="40">
        <v>0</v>
      </c>
      <c r="G264" s="40">
        <v>0</v>
      </c>
      <c r="H264" s="23"/>
      <c r="I264" s="23"/>
      <c r="J264" s="23"/>
      <c r="K264" s="23"/>
    </row>
    <row r="265" spans="1:11" ht="14.1" customHeight="1">
      <c r="A265" s="23"/>
      <c r="B265" s="23"/>
      <c r="C265" s="39" t="s">
        <v>51</v>
      </c>
      <c r="D265" s="1462" t="s">
        <v>18</v>
      </c>
      <c r="E265" s="40">
        <v>0</v>
      </c>
      <c r="F265" s="40">
        <v>0</v>
      </c>
      <c r="G265" s="40">
        <v>0</v>
      </c>
      <c r="H265" s="23"/>
      <c r="I265" s="23"/>
      <c r="J265" s="23"/>
      <c r="K265" s="23"/>
    </row>
    <row r="266" spans="1:11" ht="14.1" customHeight="1">
      <c r="A266" s="23"/>
      <c r="B266" s="23"/>
      <c r="C266" s="39" t="s">
        <v>49</v>
      </c>
      <c r="D266" s="1462" t="s">
        <v>18</v>
      </c>
      <c r="E266" s="40">
        <v>0</v>
      </c>
      <c r="F266" s="40">
        <v>0</v>
      </c>
      <c r="G266" s="40">
        <v>0</v>
      </c>
      <c r="H266" s="23"/>
      <c r="I266" s="23"/>
      <c r="J266" s="23"/>
      <c r="K266" s="23"/>
    </row>
    <row r="267" spans="1:11" ht="14.1" customHeight="1">
      <c r="A267" s="23"/>
      <c r="B267" s="23"/>
      <c r="C267" s="39" t="s">
        <v>50</v>
      </c>
      <c r="D267" s="1462" t="s">
        <v>18</v>
      </c>
      <c r="E267" s="40">
        <v>0</v>
      </c>
      <c r="F267" s="40">
        <v>0</v>
      </c>
      <c r="G267" s="40">
        <v>0</v>
      </c>
      <c r="H267" s="23"/>
      <c r="I267" s="23"/>
      <c r="J267" s="23"/>
      <c r="K267" s="23"/>
    </row>
    <row r="268" spans="1:11" ht="14.1" customHeight="1">
      <c r="A268" s="23"/>
      <c r="B268" s="23"/>
      <c r="C268" s="39" t="s">
        <v>52</v>
      </c>
      <c r="D268" s="1462" t="s">
        <v>18</v>
      </c>
      <c r="E268" s="40">
        <v>0</v>
      </c>
      <c r="F268" s="40">
        <v>0</v>
      </c>
      <c r="G268" s="40">
        <v>0</v>
      </c>
      <c r="H268" s="23"/>
      <c r="I268" s="23"/>
      <c r="J268" s="23"/>
      <c r="K268" s="23"/>
    </row>
    <row r="269" spans="1:11" ht="14.1" customHeight="1">
      <c r="A269" s="23"/>
      <c r="B269" s="23"/>
      <c r="C269" s="39" t="s">
        <v>49</v>
      </c>
      <c r="D269" s="1462" t="s">
        <v>18</v>
      </c>
      <c r="E269" s="40">
        <v>0</v>
      </c>
      <c r="F269" s="40">
        <v>0</v>
      </c>
      <c r="G269" s="40">
        <v>0</v>
      </c>
      <c r="H269" s="23"/>
      <c r="I269" s="23"/>
      <c r="J269" s="23"/>
      <c r="K269" s="23"/>
    </row>
    <row r="270" spans="1:11" ht="14.1" customHeight="1">
      <c r="A270" s="23"/>
      <c r="B270" s="23"/>
      <c r="C270" s="39" t="s">
        <v>50</v>
      </c>
      <c r="D270" s="1462" t="s">
        <v>18</v>
      </c>
      <c r="E270" s="40">
        <v>0</v>
      </c>
      <c r="F270" s="40">
        <v>0</v>
      </c>
      <c r="G270" s="40">
        <v>0</v>
      </c>
      <c r="H270" s="23"/>
      <c r="I270" s="23"/>
      <c r="J270" s="23"/>
      <c r="K270" s="23"/>
    </row>
    <row r="271" spans="1:11" ht="14.1" customHeight="1">
      <c r="A271" s="23"/>
      <c r="B271" s="23"/>
      <c r="C271" s="39" t="s">
        <v>53</v>
      </c>
      <c r="D271" s="1462" t="s">
        <v>18</v>
      </c>
      <c r="E271" s="40">
        <v>0</v>
      </c>
      <c r="F271" s="40">
        <v>0</v>
      </c>
      <c r="G271" s="40">
        <v>0</v>
      </c>
      <c r="H271" s="23"/>
      <c r="I271" s="23"/>
      <c r="J271" s="23"/>
      <c r="K271" s="23"/>
    </row>
    <row r="272" spans="1:11" ht="14.1" customHeight="1">
      <c r="A272" s="23"/>
      <c r="B272" s="23"/>
      <c r="C272" s="39" t="s">
        <v>49</v>
      </c>
      <c r="D272" s="1462" t="s">
        <v>18</v>
      </c>
      <c r="E272" s="40">
        <v>0</v>
      </c>
      <c r="F272" s="40">
        <v>0</v>
      </c>
      <c r="G272" s="40">
        <v>0</v>
      </c>
      <c r="H272" s="23"/>
      <c r="I272" s="23"/>
      <c r="J272" s="23"/>
      <c r="K272" s="23"/>
    </row>
    <row r="273" spans="1:11" ht="14.1" customHeight="1">
      <c r="A273" s="23"/>
      <c r="B273" s="23"/>
      <c r="C273" s="39" t="s">
        <v>50</v>
      </c>
      <c r="D273" s="1462" t="s">
        <v>18</v>
      </c>
      <c r="E273" s="40">
        <v>0</v>
      </c>
      <c r="F273" s="40">
        <v>0</v>
      </c>
      <c r="G273" s="40">
        <v>0</v>
      </c>
      <c r="H273" s="23"/>
      <c r="I273" s="23"/>
      <c r="J273" s="23"/>
      <c r="K273" s="23"/>
    </row>
    <row r="274" spans="1:11" ht="14.1" customHeight="1">
      <c r="A274" s="23"/>
      <c r="B274" s="23"/>
      <c r="C274" s="39" t="s">
        <v>54</v>
      </c>
      <c r="D274" s="1462" t="s">
        <v>18</v>
      </c>
      <c r="E274" s="40">
        <v>0</v>
      </c>
      <c r="F274" s="40">
        <v>0</v>
      </c>
      <c r="G274" s="40">
        <v>0</v>
      </c>
      <c r="H274" s="23"/>
      <c r="I274" s="23"/>
      <c r="J274" s="23"/>
      <c r="K274" s="23"/>
    </row>
    <row r="275" spans="1:11" ht="14.1" customHeight="1">
      <c r="A275" s="23"/>
      <c r="B275" s="23"/>
      <c r="C275" s="39" t="s">
        <v>49</v>
      </c>
      <c r="D275" s="1462" t="s">
        <v>18</v>
      </c>
      <c r="E275" s="40">
        <v>0</v>
      </c>
      <c r="F275" s="40">
        <v>0</v>
      </c>
      <c r="G275" s="40">
        <v>0</v>
      </c>
      <c r="H275" s="23"/>
      <c r="I275" s="23"/>
      <c r="J275" s="23"/>
      <c r="K275" s="23"/>
    </row>
    <row r="276" spans="1:11" ht="14.1" customHeight="1">
      <c r="A276" s="23"/>
      <c r="B276" s="23"/>
      <c r="C276" s="39" t="s">
        <v>50</v>
      </c>
      <c r="D276" s="1462" t="s">
        <v>18</v>
      </c>
      <c r="E276" s="40">
        <v>0</v>
      </c>
      <c r="F276" s="40">
        <v>0</v>
      </c>
      <c r="G276" s="40">
        <v>0</v>
      </c>
      <c r="H276" s="23"/>
      <c r="I276" s="23"/>
      <c r="J276" s="23"/>
      <c r="K276" s="23"/>
    </row>
    <row r="277" spans="1:11" ht="14.1" customHeight="1">
      <c r="A277" s="23"/>
      <c r="B277" s="23"/>
      <c r="C277" s="39" t="s">
        <v>55</v>
      </c>
      <c r="D277" s="1462" t="s">
        <v>18</v>
      </c>
      <c r="E277" s="40">
        <v>0</v>
      </c>
      <c r="F277" s="40">
        <v>0</v>
      </c>
      <c r="G277" s="40">
        <v>0</v>
      </c>
      <c r="H277" s="23"/>
      <c r="I277" s="23"/>
      <c r="J277" s="23"/>
      <c r="K277" s="23"/>
    </row>
    <row r="278" spans="1:11" ht="14.1" customHeight="1">
      <c r="A278" s="23"/>
      <c r="B278" s="23"/>
      <c r="C278" s="39" t="s">
        <v>49</v>
      </c>
      <c r="D278" s="1462" t="s">
        <v>18</v>
      </c>
      <c r="E278" s="40">
        <v>0</v>
      </c>
      <c r="F278" s="40">
        <v>0</v>
      </c>
      <c r="G278" s="40">
        <v>0</v>
      </c>
      <c r="H278" s="23"/>
      <c r="I278" s="23"/>
      <c r="J278" s="23"/>
      <c r="K278" s="23"/>
    </row>
    <row r="279" spans="1:11" ht="14.1" customHeight="1">
      <c r="A279" s="23"/>
      <c r="B279" s="23"/>
      <c r="C279" s="39" t="s">
        <v>50</v>
      </c>
      <c r="D279" s="1462" t="s">
        <v>18</v>
      </c>
      <c r="E279" s="40">
        <v>0</v>
      </c>
      <c r="F279" s="40">
        <v>0</v>
      </c>
      <c r="G279" s="40">
        <v>0</v>
      </c>
      <c r="H279" s="23"/>
      <c r="I279" s="23"/>
      <c r="J279" s="23"/>
      <c r="K279" s="23"/>
    </row>
    <row r="280" spans="1:11" ht="14.1" customHeight="1">
      <c r="A280" s="23"/>
      <c r="B280" s="23"/>
      <c r="C280" s="39" t="s">
        <v>56</v>
      </c>
      <c r="D280" s="1462" t="s">
        <v>18</v>
      </c>
      <c r="E280" s="40">
        <v>0</v>
      </c>
      <c r="F280" s="40">
        <v>0</v>
      </c>
      <c r="G280" s="40">
        <v>0</v>
      </c>
      <c r="H280" s="23"/>
      <c r="I280" s="23"/>
      <c r="J280" s="23"/>
      <c r="K280" s="23"/>
    </row>
    <row r="281" spans="1:11" ht="14.1" customHeight="1">
      <c r="A281" s="23"/>
      <c r="B281" s="23"/>
      <c r="C281" s="39" t="s">
        <v>49</v>
      </c>
      <c r="D281" s="1462" t="s">
        <v>18</v>
      </c>
      <c r="E281" s="40">
        <v>0</v>
      </c>
      <c r="F281" s="40">
        <v>0</v>
      </c>
      <c r="G281" s="40">
        <v>0</v>
      </c>
      <c r="H281" s="23"/>
      <c r="I281" s="23"/>
      <c r="J281" s="23"/>
      <c r="K281" s="23"/>
    </row>
    <row r="282" spans="1:11" ht="14.1" customHeight="1">
      <c r="A282" s="23"/>
      <c r="B282" s="23"/>
      <c r="C282" s="39" t="s">
        <v>50</v>
      </c>
      <c r="D282" s="1462" t="s">
        <v>18</v>
      </c>
      <c r="E282" s="40">
        <v>0</v>
      </c>
      <c r="F282" s="40">
        <v>0</v>
      </c>
      <c r="G282" s="40">
        <v>0</v>
      </c>
      <c r="H282" s="23"/>
      <c r="I282" s="23"/>
      <c r="J282" s="23"/>
      <c r="K282" s="23"/>
    </row>
    <row r="283" spans="1:11" ht="14.1" customHeight="1">
      <c r="A283" s="23"/>
      <c r="B283" s="23"/>
      <c r="C283" s="39" t="s">
        <v>57</v>
      </c>
      <c r="D283" s="1462" t="s">
        <v>18</v>
      </c>
      <c r="E283" s="40">
        <v>0</v>
      </c>
      <c r="F283" s="40">
        <v>0</v>
      </c>
      <c r="G283" s="40">
        <v>0</v>
      </c>
      <c r="H283" s="23"/>
      <c r="I283" s="23"/>
      <c r="J283" s="23"/>
      <c r="K283" s="23"/>
    </row>
    <row r="284" spans="1:11" ht="14.1" customHeight="1">
      <c r="A284" s="23"/>
      <c r="B284" s="23"/>
      <c r="C284" s="39" t="s">
        <v>49</v>
      </c>
      <c r="D284" s="1462" t="s">
        <v>18</v>
      </c>
      <c r="E284" s="40">
        <v>0</v>
      </c>
      <c r="F284" s="40">
        <v>0</v>
      </c>
      <c r="G284" s="40">
        <v>0</v>
      </c>
      <c r="H284" s="23"/>
      <c r="I284" s="23"/>
      <c r="J284" s="23"/>
      <c r="K284" s="23"/>
    </row>
    <row r="285" spans="1:11" ht="14.1" customHeight="1">
      <c r="A285" s="23"/>
      <c r="B285" s="23"/>
      <c r="C285" s="39" t="s">
        <v>58</v>
      </c>
      <c r="D285" s="1462" t="s">
        <v>18</v>
      </c>
      <c r="E285" s="40">
        <v>0</v>
      </c>
      <c r="F285" s="40">
        <v>0</v>
      </c>
      <c r="G285" s="40">
        <v>0</v>
      </c>
      <c r="H285" s="23"/>
      <c r="I285" s="23"/>
      <c r="J285" s="23"/>
      <c r="K285" s="23"/>
    </row>
    <row r="286" spans="1:11" ht="14.1" customHeight="1">
      <c r="A286" s="23"/>
      <c r="B286" s="23"/>
      <c r="C286" s="39" t="s">
        <v>59</v>
      </c>
      <c r="D286" s="1462" t="s">
        <v>18</v>
      </c>
      <c r="E286" s="40">
        <v>0</v>
      </c>
      <c r="F286" s="40">
        <v>0</v>
      </c>
      <c r="G286" s="40">
        <v>0</v>
      </c>
      <c r="H286" s="23"/>
      <c r="I286" s="23"/>
      <c r="J286" s="23"/>
      <c r="K286" s="23"/>
    </row>
    <row r="287" spans="1:11" ht="14.1" customHeight="1">
      <c r="A287" s="23"/>
      <c r="B287" s="23"/>
      <c r="C287" s="39" t="s">
        <v>60</v>
      </c>
      <c r="D287" s="1462" t="s">
        <v>18</v>
      </c>
      <c r="E287" s="40">
        <v>0</v>
      </c>
      <c r="F287" s="40">
        <v>0</v>
      </c>
      <c r="G287" s="40">
        <v>0</v>
      </c>
      <c r="H287" s="23"/>
      <c r="I287" s="23"/>
      <c r="J287" s="23"/>
      <c r="K287" s="23"/>
    </row>
    <row r="288" spans="1:11" ht="14.1" customHeight="1">
      <c r="A288" s="23"/>
      <c r="B288" s="23"/>
      <c r="C288" s="39" t="s">
        <v>61</v>
      </c>
      <c r="D288" s="1462" t="s">
        <v>18</v>
      </c>
      <c r="E288" s="40">
        <v>0</v>
      </c>
      <c r="F288" s="40">
        <v>0</v>
      </c>
      <c r="G288" s="40">
        <v>0</v>
      </c>
      <c r="H288" s="23"/>
      <c r="I288" s="23"/>
      <c r="J288" s="23"/>
      <c r="K288" s="23"/>
    </row>
    <row r="289" spans="1:11" ht="14.1" customHeight="1">
      <c r="A289" s="23"/>
      <c r="B289" s="23"/>
      <c r="C289" s="39" t="s">
        <v>62</v>
      </c>
      <c r="D289" s="1462" t="s">
        <v>18</v>
      </c>
      <c r="E289" s="40">
        <v>100000</v>
      </c>
      <c r="F289" s="40">
        <v>100000</v>
      </c>
      <c r="G289" s="40">
        <v>100000</v>
      </c>
      <c r="H289" s="23"/>
      <c r="I289" s="23"/>
      <c r="J289" s="23"/>
      <c r="K289" s="23"/>
    </row>
    <row r="290" spans="1:11" ht="14.1" customHeight="1">
      <c r="A290" s="23"/>
      <c r="B290" s="23"/>
      <c r="C290" s="39" t="s">
        <v>49</v>
      </c>
      <c r="D290" s="1462" t="s">
        <v>18</v>
      </c>
      <c r="E290" s="40">
        <v>100000</v>
      </c>
      <c r="F290" s="40">
        <v>100000</v>
      </c>
      <c r="G290" s="40">
        <v>100000</v>
      </c>
      <c r="H290" s="23"/>
      <c r="I290" s="23"/>
      <c r="J290" s="23"/>
      <c r="K290" s="23"/>
    </row>
    <row r="291" spans="1:11" ht="14.1" customHeight="1">
      <c r="A291" s="23"/>
      <c r="B291" s="23"/>
      <c r="C291" s="39" t="s">
        <v>58</v>
      </c>
      <c r="D291" s="1462" t="s">
        <v>18</v>
      </c>
      <c r="E291" s="40">
        <v>0</v>
      </c>
      <c r="F291" s="40">
        <v>0</v>
      </c>
      <c r="G291" s="40">
        <v>0</v>
      </c>
      <c r="H291" s="23"/>
      <c r="I291" s="23"/>
      <c r="J291" s="23"/>
      <c r="K291" s="23"/>
    </row>
    <row r="292" spans="1:11" ht="14.1" customHeight="1">
      <c r="A292" s="23"/>
      <c r="B292" s="23"/>
      <c r="C292" s="39" t="s">
        <v>59</v>
      </c>
      <c r="D292" s="1462" t="s">
        <v>18</v>
      </c>
      <c r="E292" s="40">
        <v>0</v>
      </c>
      <c r="F292" s="40">
        <v>0</v>
      </c>
      <c r="G292" s="40">
        <v>0</v>
      </c>
      <c r="H292" s="23"/>
      <c r="I292" s="23"/>
      <c r="J292" s="23"/>
      <c r="K292" s="23"/>
    </row>
    <row r="293" spans="1:11" ht="14.1" customHeight="1">
      <c r="A293" s="23"/>
      <c r="B293" s="23"/>
      <c r="C293" s="39" t="s">
        <v>60</v>
      </c>
      <c r="D293" s="1462" t="s">
        <v>18</v>
      </c>
      <c r="E293" s="40">
        <v>0</v>
      </c>
      <c r="F293" s="40">
        <v>0</v>
      </c>
      <c r="G293" s="40">
        <v>0</v>
      </c>
      <c r="H293" s="23"/>
      <c r="I293" s="23"/>
      <c r="J293" s="23"/>
      <c r="K293" s="23"/>
    </row>
    <row r="294" spans="1:11" ht="14.1" customHeight="1">
      <c r="A294" s="23"/>
      <c r="B294" s="23"/>
      <c r="C294" s="39" t="s">
        <v>61</v>
      </c>
      <c r="D294" s="1462" t="s">
        <v>18</v>
      </c>
      <c r="E294" s="40">
        <v>0</v>
      </c>
      <c r="F294" s="40">
        <v>0</v>
      </c>
      <c r="G294" s="40">
        <v>0</v>
      </c>
      <c r="H294" s="23"/>
      <c r="I294" s="23"/>
      <c r="J294" s="23"/>
      <c r="K294" s="23"/>
    </row>
    <row r="295" spans="1:11" ht="14.1" customHeight="1">
      <c r="A295" s="23"/>
      <c r="B295" s="23"/>
      <c r="C295" s="39" t="s">
        <v>63</v>
      </c>
      <c r="D295" s="1462" t="s">
        <v>18</v>
      </c>
      <c r="E295" s="40">
        <v>0</v>
      </c>
      <c r="F295" s="40">
        <v>0</v>
      </c>
      <c r="G295" s="40">
        <v>0</v>
      </c>
      <c r="H295" s="23"/>
      <c r="I295" s="23"/>
      <c r="J295" s="23"/>
      <c r="K295" s="23"/>
    </row>
    <row r="296" spans="1:11" ht="14.1" customHeight="1">
      <c r="A296" s="23"/>
      <c r="B296" s="23"/>
      <c r="C296" s="39" t="s">
        <v>49</v>
      </c>
      <c r="D296" s="1462" t="s">
        <v>18</v>
      </c>
      <c r="E296" s="40">
        <v>0</v>
      </c>
      <c r="F296" s="40">
        <v>0</v>
      </c>
      <c r="G296" s="40">
        <v>0</v>
      </c>
      <c r="H296" s="23"/>
      <c r="I296" s="23"/>
      <c r="J296" s="23"/>
      <c r="K296" s="23"/>
    </row>
    <row r="297" spans="1:11" ht="14.1" customHeight="1">
      <c r="A297" s="23"/>
      <c r="B297" s="23"/>
      <c r="C297" s="39" t="s">
        <v>58</v>
      </c>
      <c r="D297" s="1462" t="s">
        <v>18</v>
      </c>
      <c r="E297" s="40">
        <v>0</v>
      </c>
      <c r="F297" s="40">
        <v>0</v>
      </c>
      <c r="G297" s="40">
        <v>0</v>
      </c>
      <c r="H297" s="23"/>
      <c r="I297" s="23"/>
      <c r="J297" s="23"/>
      <c r="K297" s="23"/>
    </row>
    <row r="298" spans="1:11" ht="14.1" customHeight="1">
      <c r="A298" s="23"/>
      <c r="B298" s="23"/>
      <c r="C298" s="39" t="s">
        <v>59</v>
      </c>
      <c r="D298" s="1462" t="s">
        <v>18</v>
      </c>
      <c r="E298" s="40">
        <v>0</v>
      </c>
      <c r="F298" s="40">
        <v>0</v>
      </c>
      <c r="G298" s="40">
        <v>0</v>
      </c>
      <c r="H298" s="23"/>
      <c r="I298" s="23"/>
      <c r="J298" s="23"/>
      <c r="K298" s="23"/>
    </row>
    <row r="299" spans="1:11" ht="14.1" customHeight="1">
      <c r="A299" s="23"/>
      <c r="B299" s="23"/>
      <c r="C299" s="39" t="s">
        <v>60</v>
      </c>
      <c r="D299" s="1462" t="s">
        <v>18</v>
      </c>
      <c r="E299" s="40">
        <v>0</v>
      </c>
      <c r="F299" s="40">
        <v>0</v>
      </c>
      <c r="G299" s="40">
        <v>0</v>
      </c>
      <c r="H299" s="23"/>
      <c r="I299" s="23"/>
      <c r="J299" s="23"/>
      <c r="K299" s="23"/>
    </row>
    <row r="300" spans="1:11" ht="14.1" customHeight="1">
      <c r="A300" s="23"/>
      <c r="B300" s="23"/>
      <c r="C300" s="39" t="s">
        <v>61</v>
      </c>
      <c r="D300" s="1462" t="s">
        <v>18</v>
      </c>
      <c r="E300" s="40">
        <v>0</v>
      </c>
      <c r="F300" s="40">
        <v>0</v>
      </c>
      <c r="G300" s="40">
        <v>0</v>
      </c>
      <c r="H300" s="23"/>
      <c r="I300" s="23"/>
      <c r="J300" s="23"/>
      <c r="K300" s="23"/>
    </row>
    <row r="301" spans="1:11" ht="14.1" customHeight="1">
      <c r="A301" s="23"/>
      <c r="B301" s="23"/>
      <c r="C301" s="39" t="s">
        <v>64</v>
      </c>
      <c r="D301" s="1462" t="s">
        <v>18</v>
      </c>
      <c r="E301" s="40">
        <v>0</v>
      </c>
      <c r="F301" s="40">
        <v>0</v>
      </c>
      <c r="G301" s="40">
        <v>0</v>
      </c>
      <c r="H301" s="23"/>
      <c r="I301" s="23"/>
      <c r="J301" s="23"/>
      <c r="K301" s="23"/>
    </row>
    <row r="302" spans="1:11" ht="14.1" customHeight="1">
      <c r="A302" s="23"/>
      <c r="B302" s="23"/>
      <c r="C302" s="39" t="s">
        <v>65</v>
      </c>
      <c r="D302" s="1462" t="s">
        <v>18</v>
      </c>
      <c r="E302" s="40">
        <v>0</v>
      </c>
      <c r="F302" s="40">
        <v>0</v>
      </c>
      <c r="G302" s="40">
        <v>0</v>
      </c>
      <c r="H302" s="23"/>
      <c r="I302" s="23"/>
      <c r="J302" s="23"/>
      <c r="K302" s="23"/>
    </row>
    <row r="303" spans="1:11" ht="14.1" customHeight="1">
      <c r="A303" s="23"/>
      <c r="B303" s="23"/>
      <c r="C303" s="41" t="s">
        <v>25</v>
      </c>
      <c r="D303" s="40">
        <v>0</v>
      </c>
      <c r="E303" s="40">
        <v>100000</v>
      </c>
      <c r="F303" s="40">
        <v>100000</v>
      </c>
      <c r="G303" s="40">
        <v>100000</v>
      </c>
      <c r="H303" s="23"/>
      <c r="I303" s="23"/>
      <c r="J303" s="23"/>
      <c r="K303" s="23"/>
    </row>
    <row r="304" spans="1:11" ht="15" customHeight="1">
      <c r="A304" s="23"/>
      <c r="B304" s="23"/>
      <c r="C304" s="42" t="s">
        <v>18</v>
      </c>
      <c r="D304" s="43" t="s">
        <v>18</v>
      </c>
      <c r="E304" s="43" t="s">
        <v>18</v>
      </c>
      <c r="F304" s="43" t="s">
        <v>18</v>
      </c>
      <c r="G304" s="43" t="s">
        <v>18</v>
      </c>
      <c r="H304" s="23"/>
      <c r="I304" s="23"/>
      <c r="J304" s="23"/>
      <c r="K304" s="23"/>
    </row>
    <row r="305" spans="1:11" ht="15" customHeight="1">
      <c r="A305" s="23"/>
      <c r="B305" s="23"/>
      <c r="C305" s="26" t="s">
        <v>201</v>
      </c>
      <c r="D305" s="44">
        <v>0</v>
      </c>
      <c r="E305" s="44">
        <v>57160000</v>
      </c>
      <c r="F305" s="44">
        <v>56440000</v>
      </c>
      <c r="G305" s="44">
        <v>57440000</v>
      </c>
      <c r="H305" s="23"/>
      <c r="I305" s="23"/>
      <c r="J305" s="23"/>
      <c r="K305" s="23"/>
    </row>
    <row r="306" spans="1:11" ht="15" customHeight="1">
      <c r="A306" s="23"/>
      <c r="B306" s="23"/>
      <c r="C306" s="27" t="s">
        <v>48</v>
      </c>
      <c r="D306" s="45">
        <v>0</v>
      </c>
      <c r="E306" s="45">
        <v>35330000</v>
      </c>
      <c r="F306" s="45">
        <v>36000000</v>
      </c>
      <c r="G306" s="45">
        <v>36000000</v>
      </c>
      <c r="H306" s="23"/>
      <c r="I306" s="23"/>
      <c r="J306" s="23"/>
      <c r="K306" s="23"/>
    </row>
    <row r="307" spans="1:11" ht="15" customHeight="1">
      <c r="A307" s="23"/>
      <c r="B307" s="23"/>
      <c r="C307" s="27" t="s">
        <v>49</v>
      </c>
      <c r="D307" s="45">
        <v>0</v>
      </c>
      <c r="E307" s="45">
        <v>35330000</v>
      </c>
      <c r="F307" s="45">
        <v>36000000</v>
      </c>
      <c r="G307" s="45">
        <v>36000000</v>
      </c>
      <c r="H307" s="23"/>
      <c r="I307" s="23"/>
      <c r="J307" s="23"/>
      <c r="K307" s="23"/>
    </row>
    <row r="308" spans="1:11" ht="15" customHeight="1">
      <c r="A308" s="23"/>
      <c r="B308" s="23"/>
      <c r="C308" s="27" t="s">
        <v>50</v>
      </c>
      <c r="D308" s="45">
        <v>0</v>
      </c>
      <c r="E308" s="45">
        <v>0</v>
      </c>
      <c r="F308" s="45">
        <v>0</v>
      </c>
      <c r="G308" s="45">
        <v>0</v>
      </c>
      <c r="H308" s="23"/>
      <c r="I308" s="23"/>
      <c r="J308" s="23"/>
      <c r="K308" s="23"/>
    </row>
    <row r="309" spans="1:11" ht="15" customHeight="1">
      <c r="A309" s="23"/>
      <c r="B309" s="23"/>
      <c r="C309" s="27" t="s">
        <v>51</v>
      </c>
      <c r="D309" s="45">
        <v>0</v>
      </c>
      <c r="E309" s="45">
        <v>4990000</v>
      </c>
      <c r="F309" s="45">
        <v>5600000</v>
      </c>
      <c r="G309" s="45">
        <v>5600000</v>
      </c>
      <c r="H309" s="23"/>
      <c r="I309" s="23"/>
      <c r="J309" s="23"/>
      <c r="K309" s="23"/>
    </row>
    <row r="310" spans="1:11" ht="15" customHeight="1">
      <c r="A310" s="23"/>
      <c r="B310" s="23"/>
      <c r="C310" s="27" t="s">
        <v>49</v>
      </c>
      <c r="D310" s="45">
        <v>0</v>
      </c>
      <c r="E310" s="45">
        <v>4990000</v>
      </c>
      <c r="F310" s="45">
        <v>5600000</v>
      </c>
      <c r="G310" s="45">
        <v>5600000</v>
      </c>
      <c r="H310" s="23"/>
      <c r="I310" s="23"/>
      <c r="J310" s="23"/>
      <c r="K310" s="23"/>
    </row>
    <row r="311" spans="1:11" ht="15" customHeight="1">
      <c r="A311" s="23"/>
      <c r="B311" s="23"/>
      <c r="C311" s="27" t="s">
        <v>50</v>
      </c>
      <c r="D311" s="45">
        <v>0</v>
      </c>
      <c r="E311" s="45">
        <v>0</v>
      </c>
      <c r="F311" s="45">
        <v>0</v>
      </c>
      <c r="G311" s="45">
        <v>0</v>
      </c>
      <c r="H311" s="23"/>
      <c r="I311" s="23"/>
      <c r="J311" s="23"/>
      <c r="K311" s="23"/>
    </row>
    <row r="312" spans="1:11" ht="15" customHeight="1">
      <c r="A312" s="23"/>
      <c r="B312" s="23"/>
      <c r="C312" s="27" t="s">
        <v>52</v>
      </c>
      <c r="D312" s="45">
        <v>0</v>
      </c>
      <c r="E312" s="45">
        <v>15720000</v>
      </c>
      <c r="F312" s="45">
        <v>13720000</v>
      </c>
      <c r="G312" s="45">
        <v>14720000</v>
      </c>
      <c r="H312" s="23"/>
      <c r="I312" s="23"/>
      <c r="J312" s="23"/>
      <c r="K312" s="23"/>
    </row>
    <row r="313" spans="1:11" ht="15" customHeight="1">
      <c r="A313" s="23"/>
      <c r="B313" s="23"/>
      <c r="C313" s="27" t="s">
        <v>49</v>
      </c>
      <c r="D313" s="45">
        <v>0</v>
      </c>
      <c r="E313" s="45">
        <v>15720000</v>
      </c>
      <c r="F313" s="45">
        <v>13720000</v>
      </c>
      <c r="G313" s="45">
        <v>14720000</v>
      </c>
      <c r="H313" s="23"/>
      <c r="I313" s="23"/>
      <c r="J313" s="23"/>
      <c r="K313" s="23"/>
    </row>
    <row r="314" spans="1:11" ht="15" customHeight="1">
      <c r="A314" s="23"/>
      <c r="B314" s="23"/>
      <c r="C314" s="27" t="s">
        <v>50</v>
      </c>
      <c r="D314" s="45">
        <v>0</v>
      </c>
      <c r="E314" s="45">
        <v>0</v>
      </c>
      <c r="F314" s="45">
        <v>0</v>
      </c>
      <c r="G314" s="45">
        <v>0</v>
      </c>
      <c r="H314" s="23"/>
      <c r="I314" s="23"/>
      <c r="J314" s="23"/>
      <c r="K314" s="23"/>
    </row>
    <row r="315" spans="1:11" ht="15" customHeight="1">
      <c r="A315" s="23"/>
      <c r="B315" s="23"/>
      <c r="C315" s="27" t="s">
        <v>53</v>
      </c>
      <c r="D315" s="45">
        <v>0</v>
      </c>
      <c r="E315" s="45">
        <v>0</v>
      </c>
      <c r="F315" s="45">
        <v>0</v>
      </c>
      <c r="G315" s="45">
        <v>0</v>
      </c>
      <c r="H315" s="23"/>
      <c r="I315" s="23"/>
      <c r="J315" s="23"/>
      <c r="K315" s="23"/>
    </row>
    <row r="316" spans="1:11" ht="15" customHeight="1">
      <c r="A316" s="23"/>
      <c r="B316" s="23"/>
      <c r="C316" s="27" t="s">
        <v>49</v>
      </c>
      <c r="D316" s="45">
        <v>0</v>
      </c>
      <c r="E316" s="45">
        <v>0</v>
      </c>
      <c r="F316" s="45">
        <v>0</v>
      </c>
      <c r="G316" s="45">
        <v>0</v>
      </c>
      <c r="H316" s="23"/>
      <c r="I316" s="23"/>
      <c r="J316" s="23"/>
      <c r="K316" s="23"/>
    </row>
    <row r="317" spans="1:11" ht="15" customHeight="1">
      <c r="A317" s="23"/>
      <c r="B317" s="23"/>
      <c r="C317" s="27" t="s">
        <v>50</v>
      </c>
      <c r="D317" s="45">
        <v>0</v>
      </c>
      <c r="E317" s="45">
        <v>0</v>
      </c>
      <c r="F317" s="45">
        <v>0</v>
      </c>
      <c r="G317" s="45">
        <v>0</v>
      </c>
      <c r="H317" s="23"/>
      <c r="I317" s="23"/>
      <c r="J317" s="23"/>
      <c r="K317" s="23"/>
    </row>
    <row r="318" spans="1:11" ht="20.100000000000001" customHeight="1">
      <c r="A318" s="23"/>
      <c r="B318" s="23"/>
      <c r="C318" s="27" t="s">
        <v>202</v>
      </c>
      <c r="D318" s="46">
        <v>0</v>
      </c>
      <c r="E318" s="46">
        <v>0</v>
      </c>
      <c r="F318" s="46">
        <v>0</v>
      </c>
      <c r="G318" s="46">
        <v>0</v>
      </c>
      <c r="H318" s="23"/>
      <c r="I318" s="23"/>
      <c r="J318" s="23"/>
      <c r="K318" s="23"/>
    </row>
    <row r="319" spans="1:11" ht="15" customHeight="1">
      <c r="A319" s="23"/>
      <c r="B319" s="23"/>
      <c r="C319" s="27" t="s">
        <v>49</v>
      </c>
      <c r="D319" s="45">
        <v>0</v>
      </c>
      <c r="E319" s="45">
        <v>0</v>
      </c>
      <c r="F319" s="45">
        <v>0</v>
      </c>
      <c r="G319" s="45">
        <v>0</v>
      </c>
      <c r="H319" s="23"/>
      <c r="I319" s="23"/>
      <c r="J319" s="23"/>
      <c r="K319" s="23"/>
    </row>
    <row r="320" spans="1:11" ht="15" customHeight="1">
      <c r="A320" s="23"/>
      <c r="B320" s="23"/>
      <c r="C320" s="27" t="s">
        <v>50</v>
      </c>
      <c r="D320" s="45">
        <v>0</v>
      </c>
      <c r="E320" s="45">
        <v>0</v>
      </c>
      <c r="F320" s="45">
        <v>0</v>
      </c>
      <c r="G320" s="45">
        <v>0</v>
      </c>
      <c r="H320" s="23"/>
      <c r="I320" s="23"/>
      <c r="J320" s="23"/>
      <c r="K320" s="23"/>
    </row>
    <row r="321" spans="1:11" ht="15" customHeight="1">
      <c r="A321" s="23"/>
      <c r="B321" s="23"/>
      <c r="C321" s="27" t="s">
        <v>55</v>
      </c>
      <c r="D321" s="45">
        <v>0</v>
      </c>
      <c r="E321" s="45">
        <v>0</v>
      </c>
      <c r="F321" s="45">
        <v>0</v>
      </c>
      <c r="G321" s="45">
        <v>0</v>
      </c>
      <c r="H321" s="23"/>
      <c r="I321" s="23"/>
      <c r="J321" s="23"/>
      <c r="K321" s="23"/>
    </row>
    <row r="322" spans="1:11" ht="15" customHeight="1">
      <c r="A322" s="23"/>
      <c r="B322" s="23"/>
      <c r="C322" s="27" t="s">
        <v>49</v>
      </c>
      <c r="D322" s="45">
        <v>0</v>
      </c>
      <c r="E322" s="45">
        <v>0</v>
      </c>
      <c r="F322" s="45">
        <v>0</v>
      </c>
      <c r="G322" s="45">
        <v>0</v>
      </c>
      <c r="H322" s="23"/>
      <c r="I322" s="23"/>
      <c r="J322" s="23"/>
      <c r="K322" s="23"/>
    </row>
    <row r="323" spans="1:11" ht="15" customHeight="1">
      <c r="A323" s="23"/>
      <c r="B323" s="23"/>
      <c r="C323" s="27" t="s">
        <v>50</v>
      </c>
      <c r="D323" s="45">
        <v>0</v>
      </c>
      <c r="E323" s="45">
        <v>0</v>
      </c>
      <c r="F323" s="45">
        <v>0</v>
      </c>
      <c r="G323" s="45">
        <v>0</v>
      </c>
      <c r="H323" s="23"/>
      <c r="I323" s="23"/>
      <c r="J323" s="23"/>
      <c r="K323" s="23"/>
    </row>
    <row r="324" spans="1:11" ht="15" customHeight="1">
      <c r="A324" s="23"/>
      <c r="B324" s="23"/>
      <c r="C324" s="27" t="s">
        <v>56</v>
      </c>
      <c r="D324" s="45">
        <v>0</v>
      </c>
      <c r="E324" s="45">
        <v>120000</v>
      </c>
      <c r="F324" s="45">
        <v>120000</v>
      </c>
      <c r="G324" s="45">
        <v>120000</v>
      </c>
      <c r="H324" s="23"/>
      <c r="I324" s="23"/>
      <c r="J324" s="23"/>
      <c r="K324" s="23"/>
    </row>
    <row r="325" spans="1:11" ht="15" customHeight="1">
      <c r="A325" s="23"/>
      <c r="B325" s="23"/>
      <c r="C325" s="27" t="s">
        <v>49</v>
      </c>
      <c r="D325" s="45">
        <v>0</v>
      </c>
      <c r="E325" s="45">
        <v>120000</v>
      </c>
      <c r="F325" s="45">
        <v>120000</v>
      </c>
      <c r="G325" s="45">
        <v>120000</v>
      </c>
      <c r="H325" s="23"/>
      <c r="I325" s="23"/>
      <c r="J325" s="23"/>
      <c r="K325" s="23"/>
    </row>
    <row r="326" spans="1:11" ht="15" customHeight="1">
      <c r="A326" s="23"/>
      <c r="B326" s="23"/>
      <c r="C326" s="27" t="s">
        <v>50</v>
      </c>
      <c r="D326" s="45">
        <v>0</v>
      </c>
      <c r="E326" s="45">
        <v>0</v>
      </c>
      <c r="F326" s="45">
        <v>0</v>
      </c>
      <c r="G326" s="45">
        <v>0</v>
      </c>
      <c r="H326" s="23"/>
      <c r="I326" s="23"/>
      <c r="J326" s="23"/>
      <c r="K326" s="23"/>
    </row>
    <row r="327" spans="1:11" ht="15" customHeight="1">
      <c r="A327" s="23"/>
      <c r="B327" s="23"/>
      <c r="C327" s="27" t="s">
        <v>57</v>
      </c>
      <c r="D327" s="45">
        <v>0</v>
      </c>
      <c r="E327" s="45">
        <v>0</v>
      </c>
      <c r="F327" s="45">
        <v>0</v>
      </c>
      <c r="G327" s="45">
        <v>0</v>
      </c>
      <c r="H327" s="23"/>
      <c r="I327" s="23"/>
      <c r="J327" s="23"/>
      <c r="K327" s="23"/>
    </row>
    <row r="328" spans="1:11" ht="15" customHeight="1">
      <c r="A328" s="23"/>
      <c r="B328" s="23"/>
      <c r="C328" s="27" t="s">
        <v>49</v>
      </c>
      <c r="D328" s="45">
        <v>0</v>
      </c>
      <c r="E328" s="45">
        <v>0</v>
      </c>
      <c r="F328" s="45">
        <v>0</v>
      </c>
      <c r="G328" s="45">
        <v>0</v>
      </c>
      <c r="H328" s="23"/>
      <c r="I328" s="23"/>
      <c r="J328" s="23"/>
      <c r="K328" s="23"/>
    </row>
    <row r="329" spans="1:11" ht="15" customHeight="1">
      <c r="A329" s="23"/>
      <c r="B329" s="23"/>
      <c r="C329" s="27" t="s">
        <v>58</v>
      </c>
      <c r="D329" s="45">
        <v>0</v>
      </c>
      <c r="E329" s="45">
        <v>0</v>
      </c>
      <c r="F329" s="45">
        <v>0</v>
      </c>
      <c r="G329" s="45">
        <v>0</v>
      </c>
      <c r="H329" s="23"/>
      <c r="I329" s="23"/>
      <c r="J329" s="23"/>
      <c r="K329" s="23"/>
    </row>
    <row r="330" spans="1:11" ht="15" customHeight="1">
      <c r="A330" s="23"/>
      <c r="B330" s="23"/>
      <c r="C330" s="27" t="s">
        <v>59</v>
      </c>
      <c r="D330" s="45">
        <v>0</v>
      </c>
      <c r="E330" s="45">
        <v>0</v>
      </c>
      <c r="F330" s="45">
        <v>0</v>
      </c>
      <c r="G330" s="45">
        <v>0</v>
      </c>
      <c r="H330" s="23"/>
      <c r="I330" s="23"/>
      <c r="J330" s="23"/>
      <c r="K330" s="23"/>
    </row>
    <row r="331" spans="1:11" ht="15" customHeight="1">
      <c r="A331" s="23"/>
      <c r="B331" s="23"/>
      <c r="C331" s="27" t="s">
        <v>60</v>
      </c>
      <c r="D331" s="45">
        <v>0</v>
      </c>
      <c r="E331" s="45">
        <v>0</v>
      </c>
      <c r="F331" s="45">
        <v>0</v>
      </c>
      <c r="G331" s="45">
        <v>0</v>
      </c>
      <c r="H331" s="23"/>
      <c r="I331" s="23"/>
      <c r="J331" s="23"/>
      <c r="K331" s="23"/>
    </row>
    <row r="332" spans="1:11" ht="15" customHeight="1">
      <c r="A332" s="23"/>
      <c r="B332" s="23"/>
      <c r="C332" s="27" t="s">
        <v>61</v>
      </c>
      <c r="D332" s="45">
        <v>0</v>
      </c>
      <c r="E332" s="45">
        <v>0</v>
      </c>
      <c r="F332" s="45">
        <v>0</v>
      </c>
      <c r="G332" s="45">
        <v>0</v>
      </c>
      <c r="H332" s="23"/>
      <c r="I332" s="23"/>
      <c r="J332" s="23"/>
      <c r="K332" s="23"/>
    </row>
    <row r="333" spans="1:11" ht="15" customHeight="1">
      <c r="A333" s="23"/>
      <c r="B333" s="23"/>
      <c r="C333" s="27" t="s">
        <v>62</v>
      </c>
      <c r="D333" s="45">
        <v>0</v>
      </c>
      <c r="E333" s="45">
        <v>1000000</v>
      </c>
      <c r="F333" s="45">
        <v>1000000</v>
      </c>
      <c r="G333" s="45">
        <v>1000000</v>
      </c>
      <c r="H333" s="23"/>
      <c r="I333" s="23"/>
      <c r="J333" s="23"/>
      <c r="K333" s="23"/>
    </row>
    <row r="334" spans="1:11" ht="15" customHeight="1">
      <c r="A334" s="23"/>
      <c r="B334" s="23"/>
      <c r="C334" s="27" t="s">
        <v>49</v>
      </c>
      <c r="D334" s="45">
        <v>0</v>
      </c>
      <c r="E334" s="45">
        <v>1000000</v>
      </c>
      <c r="F334" s="45">
        <v>1000000</v>
      </c>
      <c r="G334" s="45">
        <v>1000000</v>
      </c>
      <c r="H334" s="23"/>
      <c r="I334" s="23"/>
      <c r="J334" s="23"/>
      <c r="K334" s="23"/>
    </row>
    <row r="335" spans="1:11" ht="15" customHeight="1">
      <c r="A335" s="23"/>
      <c r="B335" s="23"/>
      <c r="C335" s="27" t="s">
        <v>58</v>
      </c>
      <c r="D335" s="45">
        <v>0</v>
      </c>
      <c r="E335" s="45">
        <v>0</v>
      </c>
      <c r="F335" s="45">
        <v>0</v>
      </c>
      <c r="G335" s="45">
        <v>0</v>
      </c>
      <c r="H335" s="23"/>
      <c r="I335" s="23"/>
      <c r="J335" s="23"/>
      <c r="K335" s="23"/>
    </row>
    <row r="336" spans="1:11" ht="15" customHeight="1">
      <c r="A336" s="23"/>
      <c r="B336" s="23"/>
      <c r="C336" s="27" t="s">
        <v>59</v>
      </c>
      <c r="D336" s="45">
        <v>0</v>
      </c>
      <c r="E336" s="45">
        <v>0</v>
      </c>
      <c r="F336" s="45">
        <v>0</v>
      </c>
      <c r="G336" s="45">
        <v>0</v>
      </c>
      <c r="H336" s="23"/>
      <c r="I336" s="23"/>
      <c r="J336" s="23"/>
      <c r="K336" s="23"/>
    </row>
    <row r="337" spans="1:11" ht="15" customHeight="1">
      <c r="A337" s="23"/>
      <c r="B337" s="23"/>
      <c r="C337" s="27" t="s">
        <v>60</v>
      </c>
      <c r="D337" s="45">
        <v>0</v>
      </c>
      <c r="E337" s="45">
        <v>0</v>
      </c>
      <c r="F337" s="45">
        <v>0</v>
      </c>
      <c r="G337" s="45">
        <v>0</v>
      </c>
      <c r="H337" s="23"/>
      <c r="I337" s="23"/>
      <c r="J337" s="23"/>
      <c r="K337" s="23"/>
    </row>
    <row r="338" spans="1:11" ht="15" customHeight="1">
      <c r="A338" s="23"/>
      <c r="B338" s="23"/>
      <c r="C338" s="27" t="s">
        <v>61</v>
      </c>
      <c r="D338" s="45">
        <v>0</v>
      </c>
      <c r="E338" s="45">
        <v>0</v>
      </c>
      <c r="F338" s="45">
        <v>0</v>
      </c>
      <c r="G338" s="45">
        <v>0</v>
      </c>
      <c r="H338" s="23"/>
      <c r="I338" s="23"/>
      <c r="J338" s="23"/>
      <c r="K338" s="23"/>
    </row>
    <row r="339" spans="1:11" ht="15" customHeight="1">
      <c r="A339" s="23"/>
      <c r="B339" s="23"/>
      <c r="C339" s="27" t="s">
        <v>63</v>
      </c>
      <c r="D339" s="45">
        <v>0</v>
      </c>
      <c r="E339" s="45">
        <v>0</v>
      </c>
      <c r="F339" s="45">
        <v>0</v>
      </c>
      <c r="G339" s="45">
        <v>0</v>
      </c>
      <c r="H339" s="23"/>
      <c r="I339" s="23"/>
      <c r="J339" s="23"/>
      <c r="K339" s="23"/>
    </row>
    <row r="340" spans="1:11" ht="15" customHeight="1">
      <c r="A340" s="23"/>
      <c r="B340" s="23"/>
      <c r="C340" s="27" t="s">
        <v>49</v>
      </c>
      <c r="D340" s="45">
        <v>0</v>
      </c>
      <c r="E340" s="45">
        <v>0</v>
      </c>
      <c r="F340" s="45">
        <v>0</v>
      </c>
      <c r="G340" s="45">
        <v>0</v>
      </c>
      <c r="H340" s="23"/>
      <c r="I340" s="23"/>
      <c r="J340" s="23"/>
      <c r="K340" s="23"/>
    </row>
    <row r="341" spans="1:11" ht="15" customHeight="1">
      <c r="A341" s="23"/>
      <c r="B341" s="23"/>
      <c r="C341" s="27" t="s">
        <v>58</v>
      </c>
      <c r="D341" s="45">
        <v>0</v>
      </c>
      <c r="E341" s="45">
        <v>0</v>
      </c>
      <c r="F341" s="45">
        <v>0</v>
      </c>
      <c r="G341" s="45">
        <v>0</v>
      </c>
      <c r="H341" s="23"/>
      <c r="I341" s="23"/>
      <c r="J341" s="23"/>
      <c r="K341" s="23"/>
    </row>
    <row r="342" spans="1:11" ht="15" customHeight="1">
      <c r="A342" s="23"/>
      <c r="B342" s="23"/>
      <c r="C342" s="27" t="s">
        <v>59</v>
      </c>
      <c r="D342" s="45">
        <v>0</v>
      </c>
      <c r="E342" s="45">
        <v>0</v>
      </c>
      <c r="F342" s="45">
        <v>0</v>
      </c>
      <c r="G342" s="45">
        <v>0</v>
      </c>
      <c r="H342" s="23"/>
      <c r="I342" s="23"/>
      <c r="J342" s="23"/>
      <c r="K342" s="23"/>
    </row>
    <row r="343" spans="1:11" ht="15" customHeight="1">
      <c r="A343" s="23"/>
      <c r="B343" s="23"/>
      <c r="C343" s="27" t="s">
        <v>60</v>
      </c>
      <c r="D343" s="45">
        <v>0</v>
      </c>
      <c r="E343" s="45">
        <v>0</v>
      </c>
      <c r="F343" s="45">
        <v>0</v>
      </c>
      <c r="G343" s="45">
        <v>0</v>
      </c>
      <c r="H343" s="23"/>
      <c r="I343" s="23"/>
      <c r="J343" s="23"/>
      <c r="K343" s="23"/>
    </row>
    <row r="344" spans="1:11" ht="15" customHeight="1">
      <c r="A344" s="23"/>
      <c r="B344" s="23"/>
      <c r="C344" s="27" t="s">
        <v>61</v>
      </c>
      <c r="D344" s="45">
        <v>0</v>
      </c>
      <c r="E344" s="45">
        <v>0</v>
      </c>
      <c r="F344" s="45">
        <v>0</v>
      </c>
      <c r="G344" s="45">
        <v>0</v>
      </c>
      <c r="H344" s="23"/>
      <c r="I344" s="23"/>
      <c r="J344" s="23"/>
      <c r="K344" s="23"/>
    </row>
    <row r="345" spans="1:11" ht="15" customHeight="1">
      <c r="A345" s="23"/>
      <c r="B345" s="23"/>
      <c r="C345" s="27" t="s">
        <v>64</v>
      </c>
      <c r="D345" s="45">
        <v>0</v>
      </c>
      <c r="E345" s="45">
        <v>0</v>
      </c>
      <c r="F345" s="45">
        <v>0</v>
      </c>
      <c r="G345" s="45">
        <v>0</v>
      </c>
      <c r="H345" s="23"/>
      <c r="I345" s="23"/>
      <c r="J345" s="23"/>
      <c r="K345" s="23"/>
    </row>
    <row r="346" spans="1:11" ht="15" customHeight="1">
      <c r="A346" s="23"/>
      <c r="B346" s="23"/>
      <c r="C346" s="27" t="s">
        <v>65</v>
      </c>
      <c r="D346" s="45">
        <v>0</v>
      </c>
      <c r="E346" s="45">
        <v>0</v>
      </c>
      <c r="F346" s="45">
        <v>0</v>
      </c>
      <c r="G346" s="45">
        <v>0</v>
      </c>
      <c r="H346" s="23"/>
      <c r="I346" s="23"/>
      <c r="J346" s="23"/>
      <c r="K346" s="23"/>
    </row>
    <row r="347" spans="1:11" ht="20.100000000000001" customHeight="1">
      <c r="A347" s="23"/>
      <c r="B347" s="23"/>
      <c r="C347" s="47" t="s">
        <v>18</v>
      </c>
      <c r="D347" s="23"/>
      <c r="E347" s="23"/>
      <c r="F347" s="23"/>
      <c r="G347" s="23"/>
      <c r="H347" s="23"/>
      <c r="I347" s="23"/>
      <c r="J347" s="23"/>
      <c r="K347" s="23"/>
    </row>
    <row r="348" spans="1:11" ht="20.100000000000001" customHeight="1">
      <c r="A348" s="1457" t="s">
        <v>1589</v>
      </c>
      <c r="B348" s="34" t="s">
        <v>1590</v>
      </c>
      <c r="C348" s="34" t="s">
        <v>18</v>
      </c>
      <c r="D348" s="23"/>
      <c r="E348" s="1458" t="s">
        <v>18</v>
      </c>
      <c r="F348" s="34" t="s">
        <v>1590</v>
      </c>
      <c r="G348" s="34" t="s">
        <v>18</v>
      </c>
      <c r="H348" s="1459" t="s">
        <v>18</v>
      </c>
      <c r="I348" s="1458" t="s">
        <v>18</v>
      </c>
      <c r="J348" s="34" t="s">
        <v>1590</v>
      </c>
      <c r="K348" s="34" t="s">
        <v>18</v>
      </c>
    </row>
    <row r="349" spans="1:11" ht="20.100000000000001" customHeight="1">
      <c r="A349" s="1460" t="s">
        <v>1591</v>
      </c>
      <c r="B349" s="34" t="s">
        <v>1592</v>
      </c>
      <c r="C349" s="34" t="s">
        <v>18</v>
      </c>
      <c r="D349" s="23"/>
      <c r="E349" s="1460" t="s">
        <v>1593</v>
      </c>
      <c r="F349" s="34" t="s">
        <v>1592</v>
      </c>
      <c r="G349" s="34" t="s">
        <v>18</v>
      </c>
      <c r="H349" s="23"/>
      <c r="I349" s="1460" t="s">
        <v>1594</v>
      </c>
      <c r="J349" s="34" t="s">
        <v>1592</v>
      </c>
      <c r="K349" s="34" t="s">
        <v>18</v>
      </c>
    </row>
    <row r="350" spans="1:11" ht="20.100000000000001" customHeight="1">
      <c r="A350" s="1461" t="s">
        <v>18</v>
      </c>
      <c r="B350" s="34" t="s">
        <v>1595</v>
      </c>
      <c r="C350" s="34" t="s">
        <v>18</v>
      </c>
      <c r="D350" s="23"/>
      <c r="E350" s="1461" t="s">
        <v>18</v>
      </c>
      <c r="F350" s="34" t="s">
        <v>1595</v>
      </c>
      <c r="G350" s="34" t="s">
        <v>18</v>
      </c>
      <c r="H350" s="23"/>
      <c r="I350" s="1461" t="s">
        <v>18</v>
      </c>
      <c r="J350" s="34" t="s">
        <v>1595</v>
      </c>
      <c r="K350" s="34" t="s">
        <v>18</v>
      </c>
    </row>
  </sheetData>
  <mergeCells count="35">
    <mergeCell ref="D6:G6"/>
    <mergeCell ref="C1:G1"/>
    <mergeCell ref="C2:G2"/>
    <mergeCell ref="D3:G3"/>
    <mergeCell ref="D4:G4"/>
    <mergeCell ref="D5:G5"/>
    <mergeCell ref="D78:G78"/>
    <mergeCell ref="D7:G7"/>
    <mergeCell ref="C8:G8"/>
    <mergeCell ref="C9:G9"/>
    <mergeCell ref="D10:G10"/>
    <mergeCell ref="D16:G16"/>
    <mergeCell ref="C20:G20"/>
    <mergeCell ref="D21:G21"/>
    <mergeCell ref="D22:G22"/>
    <mergeCell ref="D23:G23"/>
    <mergeCell ref="D24:G24"/>
    <mergeCell ref="C33:G33"/>
    <mergeCell ref="D194:G194"/>
    <mergeCell ref="D79:G79"/>
    <mergeCell ref="D80:G80"/>
    <mergeCell ref="C89:G89"/>
    <mergeCell ref="C134:G134"/>
    <mergeCell ref="D135:G135"/>
    <mergeCell ref="D136:G136"/>
    <mergeCell ref="D137:G137"/>
    <mergeCell ref="D138:G138"/>
    <mergeCell ref="C147:G147"/>
    <mergeCell ref="D192:G192"/>
    <mergeCell ref="D193:G193"/>
    <mergeCell ref="C203:G203"/>
    <mergeCell ref="D248:G248"/>
    <mergeCell ref="D249:G249"/>
    <mergeCell ref="D250:G250"/>
    <mergeCell ref="C259:G259"/>
  </mergeCells>
  <pageMargins left="0" right="0" top="0" bottom="0" header="0" footer="0"/>
  <pageSetup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465"/>
  <sheetViews>
    <sheetView workbookViewId="0">
      <selection activeCell="A25" sqref="A25"/>
    </sheetView>
  </sheetViews>
  <sheetFormatPr defaultColWidth="9.125" defaultRowHeight="14.25"/>
  <cols>
    <col min="1" max="1" width="13.25" style="24"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23"/>
      <c r="B1" s="23"/>
      <c r="C1" s="1856" t="s">
        <v>0</v>
      </c>
      <c r="D1" s="1857"/>
      <c r="E1" s="1857"/>
      <c r="F1" s="1857"/>
      <c r="G1" s="1857"/>
      <c r="H1" s="23"/>
      <c r="I1" s="23"/>
      <c r="J1" s="23"/>
      <c r="K1" s="23"/>
    </row>
    <row r="2" spans="1:11" ht="24.95" customHeight="1">
      <c r="A2" s="23"/>
      <c r="B2" s="23"/>
      <c r="C2" s="1858" t="s">
        <v>1</v>
      </c>
      <c r="D2" s="1859"/>
      <c r="E2" s="1859"/>
      <c r="F2" s="1859"/>
      <c r="G2" s="1859"/>
      <c r="H2" s="23"/>
      <c r="I2" s="23"/>
      <c r="J2" s="23"/>
      <c r="K2" s="23"/>
    </row>
    <row r="3" spans="1:11" ht="14.1" customHeight="1">
      <c r="A3" s="23"/>
      <c r="B3" s="23"/>
      <c r="C3" s="25" t="s">
        <v>2</v>
      </c>
      <c r="D3" s="1860" t="s">
        <v>1871</v>
      </c>
      <c r="E3" s="1861"/>
      <c r="F3" s="1861"/>
      <c r="G3" s="1861"/>
      <c r="H3" s="23"/>
      <c r="I3" s="23"/>
      <c r="J3" s="23"/>
      <c r="K3" s="23"/>
    </row>
    <row r="4" spans="1:11" ht="14.1" customHeight="1">
      <c r="A4" s="23"/>
      <c r="B4" s="23"/>
      <c r="C4" s="25" t="s">
        <v>4</v>
      </c>
      <c r="D4" s="1860" t="s">
        <v>544</v>
      </c>
      <c r="E4" s="1861"/>
      <c r="F4" s="1861"/>
      <c r="G4" s="1861"/>
      <c r="H4" s="23"/>
      <c r="I4" s="23"/>
      <c r="J4" s="23"/>
      <c r="K4" s="23"/>
    </row>
    <row r="5" spans="1:11" ht="14.1" customHeight="1">
      <c r="A5" s="23"/>
      <c r="B5" s="23"/>
      <c r="C5" s="25" t="s">
        <v>6</v>
      </c>
      <c r="D5" s="1860" t="s">
        <v>532</v>
      </c>
      <c r="E5" s="1861"/>
      <c r="F5" s="1861"/>
      <c r="G5" s="1861"/>
      <c r="H5" s="23"/>
      <c r="I5" s="23"/>
      <c r="J5" s="23"/>
      <c r="K5" s="23"/>
    </row>
    <row r="6" spans="1:11" ht="14.1" customHeight="1">
      <c r="A6" s="23"/>
      <c r="B6" s="23"/>
      <c r="C6" s="25" t="s">
        <v>8</v>
      </c>
      <c r="D6" s="1860" t="s">
        <v>533</v>
      </c>
      <c r="E6" s="1861"/>
      <c r="F6" s="1861"/>
      <c r="G6" s="1861"/>
      <c r="H6" s="23"/>
      <c r="I6" s="23"/>
      <c r="J6" s="23"/>
      <c r="K6" s="23"/>
    </row>
    <row r="7" spans="1:11" ht="14.1" customHeight="1">
      <c r="A7" s="23"/>
      <c r="B7" s="23"/>
      <c r="C7" s="25" t="s">
        <v>10</v>
      </c>
      <c r="D7" s="1862" t="s">
        <v>11</v>
      </c>
      <c r="E7" s="1863"/>
      <c r="F7" s="1863"/>
      <c r="G7" s="1863"/>
      <c r="H7" s="23"/>
      <c r="I7" s="23"/>
      <c r="J7" s="23"/>
      <c r="K7" s="23"/>
    </row>
    <row r="8" spans="1:11" ht="14.1" customHeight="1">
      <c r="A8" s="23"/>
      <c r="B8" s="23"/>
      <c r="C8" s="1864" t="s">
        <v>12</v>
      </c>
      <c r="D8" s="1865"/>
      <c r="E8" s="1865"/>
      <c r="F8" s="1865"/>
      <c r="G8" s="1865"/>
      <c r="H8" s="23"/>
      <c r="I8" s="23"/>
      <c r="J8" s="23"/>
      <c r="K8" s="23"/>
    </row>
    <row r="9" spans="1:11" ht="30.95" customHeight="1">
      <c r="A9" s="23"/>
      <c r="B9" s="23"/>
      <c r="C9" s="1866" t="s">
        <v>1872</v>
      </c>
      <c r="D9" s="1867"/>
      <c r="E9" s="1867"/>
      <c r="F9" s="1867"/>
      <c r="G9" s="1867"/>
      <c r="H9" s="23"/>
      <c r="I9" s="23"/>
      <c r="J9" s="23"/>
      <c r="K9" s="23"/>
    </row>
    <row r="10" spans="1:11" ht="129.75" customHeight="1">
      <c r="A10" s="23"/>
      <c r="B10" s="23"/>
      <c r="C10" s="26" t="s">
        <v>14</v>
      </c>
      <c r="D10" s="1854" t="s">
        <v>1873</v>
      </c>
      <c r="E10" s="1855"/>
      <c r="F10" s="1855"/>
      <c r="G10" s="1855"/>
      <c r="H10" s="23"/>
      <c r="I10" s="23"/>
      <c r="J10" s="23"/>
      <c r="K10" s="23"/>
    </row>
    <row r="11" spans="1:11">
      <c r="A11" s="23"/>
      <c r="B11" s="23"/>
      <c r="C11" s="27" t="s">
        <v>209</v>
      </c>
      <c r="D11" s="28">
        <v>2023</v>
      </c>
      <c r="E11" s="28">
        <v>2024</v>
      </c>
      <c r="F11" s="28">
        <v>2025</v>
      </c>
      <c r="G11" s="28">
        <v>2026</v>
      </c>
      <c r="H11" s="23"/>
      <c r="I11" s="23"/>
      <c r="J11" s="23"/>
      <c r="K11" s="23"/>
    </row>
    <row r="12" spans="1:11" ht="14.1" customHeight="1">
      <c r="A12" s="23"/>
      <c r="B12" s="23"/>
      <c r="C12" s="29"/>
      <c r="D12" s="30" t="s">
        <v>22</v>
      </c>
      <c r="E12" s="30" t="s">
        <v>23</v>
      </c>
      <c r="F12" s="30" t="s">
        <v>23</v>
      </c>
      <c r="G12" s="30" t="s">
        <v>23</v>
      </c>
      <c r="H12" s="23"/>
      <c r="I12" s="23"/>
      <c r="J12" s="23"/>
      <c r="K12" s="23"/>
    </row>
    <row r="13" spans="1:11" ht="20.100000000000001" customHeight="1">
      <c r="A13" s="23"/>
      <c r="B13" s="23"/>
      <c r="C13" s="27" t="s">
        <v>1874</v>
      </c>
      <c r="D13" s="31" t="s">
        <v>1875</v>
      </c>
      <c r="E13" s="31" t="s">
        <v>544</v>
      </c>
      <c r="F13" s="31" t="s">
        <v>544</v>
      </c>
      <c r="G13" s="31" t="s">
        <v>544</v>
      </c>
      <c r="H13" s="23"/>
      <c r="I13" s="23"/>
      <c r="J13" s="23"/>
      <c r="K13" s="23"/>
    </row>
    <row r="14" spans="1:11" ht="14.1" customHeight="1">
      <c r="A14" s="23"/>
      <c r="B14" s="23"/>
      <c r="C14" s="27" t="s">
        <v>1876</v>
      </c>
      <c r="D14" s="31" t="s">
        <v>1877</v>
      </c>
      <c r="E14" s="31" t="s">
        <v>1878</v>
      </c>
      <c r="F14" s="31" t="s">
        <v>1878</v>
      </c>
      <c r="G14" s="31" t="s">
        <v>1878</v>
      </c>
      <c r="H14" s="23"/>
      <c r="I14" s="23"/>
      <c r="J14" s="23"/>
      <c r="K14" s="23"/>
    </row>
    <row r="15" spans="1:11" ht="39" customHeight="1">
      <c r="A15" s="23"/>
      <c r="B15" s="23"/>
      <c r="C15" s="26" t="s">
        <v>16</v>
      </c>
      <c r="D15" s="1854" t="s">
        <v>1879</v>
      </c>
      <c r="E15" s="1855"/>
      <c r="F15" s="1855"/>
      <c r="G15" s="1855"/>
      <c r="H15" s="23"/>
      <c r="I15" s="23"/>
      <c r="J15" s="23"/>
      <c r="K15" s="23"/>
    </row>
    <row r="16" spans="1:11">
      <c r="A16" s="23"/>
      <c r="B16" s="23"/>
      <c r="C16" s="27" t="s">
        <v>223</v>
      </c>
      <c r="D16" s="28">
        <v>2023</v>
      </c>
      <c r="E16" s="28">
        <v>2024</v>
      </c>
      <c r="F16" s="28">
        <v>2025</v>
      </c>
      <c r="G16" s="28">
        <v>2026</v>
      </c>
      <c r="H16" s="23"/>
      <c r="I16" s="23"/>
      <c r="J16" s="23"/>
      <c r="K16" s="23"/>
    </row>
    <row r="17" spans="1:11" ht="14.1" customHeight="1">
      <c r="A17" s="23"/>
      <c r="B17" s="23"/>
      <c r="C17" s="29"/>
      <c r="D17" s="30" t="s">
        <v>22</v>
      </c>
      <c r="E17" s="30" t="s">
        <v>23</v>
      </c>
      <c r="F17" s="30" t="s">
        <v>23</v>
      </c>
      <c r="G17" s="30" t="s">
        <v>23</v>
      </c>
      <c r="H17" s="23"/>
      <c r="I17" s="23"/>
      <c r="J17" s="23"/>
      <c r="K17" s="23"/>
    </row>
    <row r="18" spans="1:11" ht="14.1" customHeight="1">
      <c r="A18" s="23"/>
      <c r="B18" s="23"/>
      <c r="C18" s="27" t="s">
        <v>1880</v>
      </c>
      <c r="D18" s="31" t="s">
        <v>1881</v>
      </c>
      <c r="E18" s="31" t="s">
        <v>1882</v>
      </c>
      <c r="F18" s="31" t="s">
        <v>1882</v>
      </c>
      <c r="G18" s="31" t="s">
        <v>1882</v>
      </c>
      <c r="H18" s="23"/>
      <c r="I18" s="23"/>
      <c r="J18" s="23"/>
      <c r="K18" s="23"/>
    </row>
    <row r="19" spans="1:11" ht="14.1" customHeight="1">
      <c r="A19" s="23"/>
      <c r="B19" s="23"/>
      <c r="C19" s="27" t="s">
        <v>1883</v>
      </c>
      <c r="D19" s="31" t="s">
        <v>170</v>
      </c>
      <c r="E19" s="31" t="s">
        <v>34</v>
      </c>
      <c r="F19" s="31" t="s">
        <v>34</v>
      </c>
      <c r="G19" s="31" t="s">
        <v>34</v>
      </c>
      <c r="H19" s="23"/>
      <c r="I19" s="23"/>
      <c r="J19" s="23"/>
      <c r="K19" s="23"/>
    </row>
    <row r="20" spans="1:11" ht="30.95" customHeight="1">
      <c r="A20" s="23"/>
      <c r="B20" s="23"/>
      <c r="C20" s="27" t="s">
        <v>1884</v>
      </c>
      <c r="D20" s="31" t="s">
        <v>322</v>
      </c>
      <c r="E20" s="31" t="s">
        <v>1885</v>
      </c>
      <c r="F20" s="31" t="s">
        <v>1885</v>
      </c>
      <c r="G20" s="31" t="s">
        <v>1885</v>
      </c>
      <c r="H20" s="23"/>
      <c r="I20" s="23"/>
      <c r="J20" s="23"/>
      <c r="K20" s="23"/>
    </row>
    <row r="21" spans="1:11" ht="30.95" customHeight="1">
      <c r="A21" s="23"/>
      <c r="B21" s="23"/>
      <c r="C21" s="27" t="s">
        <v>1886</v>
      </c>
      <c r="D21" s="31" t="s">
        <v>42</v>
      </c>
      <c r="E21" s="31" t="s">
        <v>42</v>
      </c>
      <c r="F21" s="31" t="s">
        <v>42</v>
      </c>
      <c r="G21" s="31" t="s">
        <v>42</v>
      </c>
      <c r="H21" s="23"/>
      <c r="I21" s="23"/>
      <c r="J21" s="23"/>
      <c r="K21" s="23"/>
    </row>
    <row r="22" spans="1:11" ht="14.1" customHeight="1">
      <c r="A22" s="23"/>
      <c r="B22" s="23"/>
      <c r="C22" s="1852" t="s">
        <v>27</v>
      </c>
      <c r="D22" s="1853"/>
      <c r="E22" s="1853"/>
      <c r="F22" s="1853"/>
      <c r="G22" s="1853"/>
      <c r="H22" s="23"/>
      <c r="I22" s="23"/>
      <c r="J22" s="23"/>
      <c r="K22" s="23"/>
    </row>
    <row r="23" spans="1:11" ht="14.1" customHeight="1">
      <c r="A23" s="23"/>
      <c r="B23" s="23"/>
      <c r="C23" s="32" t="s">
        <v>1887</v>
      </c>
      <c r="D23" s="1852" t="s">
        <v>1888</v>
      </c>
      <c r="E23" s="1853"/>
      <c r="F23" s="1853"/>
      <c r="G23" s="1853"/>
      <c r="H23" s="23"/>
      <c r="I23" s="23"/>
      <c r="J23" s="23"/>
      <c r="K23" s="23"/>
    </row>
    <row r="24" spans="1:11" ht="18" customHeight="1">
      <c r="A24" s="23"/>
      <c r="B24" s="23"/>
      <c r="C24" s="33" t="s">
        <v>19</v>
      </c>
      <c r="D24" s="1850" t="s">
        <v>1889</v>
      </c>
      <c r="E24" s="1851"/>
      <c r="F24" s="1851"/>
      <c r="G24" s="1851"/>
      <c r="H24" s="23"/>
      <c r="I24" s="23"/>
      <c r="J24" s="23"/>
      <c r="K24" s="23"/>
    </row>
    <row r="25" spans="1:11" ht="18" customHeight="1">
      <c r="A25" s="23"/>
      <c r="B25" s="23"/>
      <c r="C25" s="34" t="s">
        <v>20</v>
      </c>
      <c r="D25" s="1846" t="s">
        <v>1890</v>
      </c>
      <c r="E25" s="1847"/>
      <c r="F25" s="1847"/>
      <c r="G25" s="1847"/>
      <c r="H25" s="23"/>
      <c r="I25" s="23"/>
      <c r="J25" s="23"/>
      <c r="K25" s="23"/>
    </row>
    <row r="26" spans="1:11" ht="18" customHeight="1">
      <c r="A26" s="23"/>
      <c r="B26" s="23"/>
      <c r="C26" s="34" t="s">
        <v>21</v>
      </c>
      <c r="D26" s="1846" t="s">
        <v>1891</v>
      </c>
      <c r="E26" s="1847"/>
      <c r="F26" s="1847"/>
      <c r="G26" s="1847"/>
      <c r="H26" s="23"/>
      <c r="I26" s="23"/>
      <c r="J26" s="23"/>
      <c r="K26" s="23"/>
    </row>
    <row r="27" spans="1:11" ht="15" customHeight="1">
      <c r="A27" s="23"/>
      <c r="B27" s="23"/>
      <c r="C27" s="35"/>
      <c r="D27" s="36">
        <v>2023</v>
      </c>
      <c r="E27" s="36">
        <v>2024</v>
      </c>
      <c r="F27" s="36">
        <v>2025</v>
      </c>
      <c r="G27" s="36">
        <v>2026</v>
      </c>
      <c r="H27" s="23"/>
      <c r="I27" s="23"/>
      <c r="J27" s="23"/>
      <c r="K27" s="23"/>
    </row>
    <row r="28" spans="1:11" ht="15" customHeight="1">
      <c r="A28" s="23"/>
      <c r="B28" s="23"/>
      <c r="C28" s="37"/>
      <c r="D28" s="38" t="s">
        <v>22</v>
      </c>
      <c r="E28" s="38" t="s">
        <v>23</v>
      </c>
      <c r="F28" s="38" t="s">
        <v>23</v>
      </c>
      <c r="G28" s="38" t="s">
        <v>23</v>
      </c>
      <c r="H28" s="23"/>
      <c r="I28" s="23"/>
      <c r="J28" s="23"/>
      <c r="K28" s="23"/>
    </row>
    <row r="29" spans="1:11" ht="14.1" customHeight="1">
      <c r="A29" s="23"/>
      <c r="B29" s="23"/>
      <c r="C29" s="27" t="s">
        <v>33</v>
      </c>
      <c r="D29" s="31" t="s">
        <v>1625</v>
      </c>
      <c r="E29" s="31" t="s">
        <v>1625</v>
      </c>
      <c r="F29" s="31" t="s">
        <v>1625</v>
      </c>
      <c r="G29" s="31" t="s">
        <v>1625</v>
      </c>
      <c r="H29" s="23"/>
      <c r="I29" s="23"/>
      <c r="J29" s="23"/>
      <c r="K29" s="23"/>
    </row>
    <row r="30" spans="1:11" ht="14.1" customHeight="1">
      <c r="A30" s="23"/>
      <c r="B30" s="23"/>
      <c r="C30" s="27" t="s">
        <v>35</v>
      </c>
      <c r="D30" s="31" t="s">
        <v>1892</v>
      </c>
      <c r="E30" s="31" t="s">
        <v>1893</v>
      </c>
      <c r="F30" s="31" t="s">
        <v>1894</v>
      </c>
      <c r="G30" s="31" t="s">
        <v>1895</v>
      </c>
      <c r="H30" s="23"/>
      <c r="I30" s="23"/>
      <c r="J30" s="23"/>
      <c r="K30" s="23"/>
    </row>
    <row r="31" spans="1:11" ht="14.1" customHeight="1">
      <c r="A31" s="23"/>
      <c r="B31" s="23"/>
      <c r="C31" s="27" t="s">
        <v>40</v>
      </c>
      <c r="D31" s="31" t="s">
        <v>1896</v>
      </c>
      <c r="E31" s="31" t="s">
        <v>1897</v>
      </c>
      <c r="F31" s="31" t="s">
        <v>1898</v>
      </c>
      <c r="G31" s="31" t="s">
        <v>1899</v>
      </c>
      <c r="H31" s="23"/>
      <c r="I31" s="23"/>
      <c r="J31" s="23"/>
      <c r="K31" s="23"/>
    </row>
    <row r="32" spans="1:11" ht="14.1" customHeight="1">
      <c r="A32" s="23"/>
      <c r="B32" s="23"/>
      <c r="C32" s="27" t="s">
        <v>41</v>
      </c>
      <c r="D32" s="31" t="s">
        <v>18</v>
      </c>
      <c r="E32" s="31" t="s">
        <v>42</v>
      </c>
      <c r="F32" s="31" t="s">
        <v>42</v>
      </c>
      <c r="G32" s="31" t="s">
        <v>42</v>
      </c>
      <c r="H32" s="23"/>
      <c r="I32" s="23"/>
      <c r="J32" s="23"/>
      <c r="K32" s="23"/>
    </row>
    <row r="33" spans="1:11" ht="14.1" customHeight="1">
      <c r="A33" s="23"/>
      <c r="B33" s="23"/>
      <c r="C33" s="27" t="s">
        <v>43</v>
      </c>
      <c r="D33" s="31" t="s">
        <v>18</v>
      </c>
      <c r="E33" s="31" t="s">
        <v>1900</v>
      </c>
      <c r="F33" s="31" t="s">
        <v>1901</v>
      </c>
      <c r="G33" s="31" t="s">
        <v>42</v>
      </c>
      <c r="H33" s="23"/>
      <c r="I33" s="23"/>
      <c r="J33" s="23"/>
      <c r="K33" s="23"/>
    </row>
    <row r="34" spans="1:11" ht="14.1" customHeight="1">
      <c r="A34" s="23"/>
      <c r="B34" s="23"/>
      <c r="C34" s="27" t="s">
        <v>47</v>
      </c>
      <c r="D34" s="31" t="s">
        <v>18</v>
      </c>
      <c r="E34" s="31" t="s">
        <v>1900</v>
      </c>
      <c r="F34" s="31" t="s">
        <v>1901</v>
      </c>
      <c r="G34" s="31" t="s">
        <v>42</v>
      </c>
      <c r="H34" s="23"/>
      <c r="I34" s="23"/>
      <c r="J34" s="23"/>
      <c r="K34" s="23"/>
    </row>
    <row r="35" spans="1:11" ht="14.1" customHeight="1">
      <c r="A35" s="23"/>
      <c r="B35" s="23"/>
      <c r="C35" s="1848" t="s">
        <v>24</v>
      </c>
      <c r="D35" s="1849"/>
      <c r="E35" s="1849"/>
      <c r="F35" s="1849"/>
      <c r="G35" s="1849"/>
      <c r="H35" s="23"/>
      <c r="I35" s="23"/>
      <c r="J35" s="23"/>
      <c r="K35" s="23"/>
    </row>
    <row r="36" spans="1:11" ht="14.1" customHeight="1">
      <c r="A36" s="23"/>
      <c r="B36" s="23"/>
      <c r="C36" s="35"/>
      <c r="D36" s="36">
        <v>2023</v>
      </c>
      <c r="E36" s="36">
        <v>2024</v>
      </c>
      <c r="F36" s="36">
        <v>2025</v>
      </c>
      <c r="G36" s="36">
        <v>2026</v>
      </c>
      <c r="H36" s="23"/>
      <c r="I36" s="23"/>
      <c r="J36" s="23"/>
      <c r="K36" s="23"/>
    </row>
    <row r="37" spans="1:11" ht="14.1" customHeight="1">
      <c r="A37" s="23"/>
      <c r="B37" s="23"/>
      <c r="C37" s="37"/>
      <c r="D37" s="38" t="s">
        <v>22</v>
      </c>
      <c r="E37" s="38" t="s">
        <v>23</v>
      </c>
      <c r="F37" s="38" t="s">
        <v>23</v>
      </c>
      <c r="G37" s="38" t="s">
        <v>23</v>
      </c>
      <c r="H37" s="23"/>
      <c r="I37" s="23"/>
      <c r="J37" s="23"/>
      <c r="K37" s="23"/>
    </row>
    <row r="38" spans="1:11" ht="14.1" customHeight="1">
      <c r="A38" s="23"/>
      <c r="B38" s="23"/>
      <c r="C38" s="39" t="s">
        <v>48</v>
      </c>
      <c r="D38" s="40">
        <v>0</v>
      </c>
      <c r="E38" s="40">
        <v>105900000</v>
      </c>
      <c r="F38" s="40">
        <v>107336000</v>
      </c>
      <c r="G38" s="40">
        <v>107336000</v>
      </c>
      <c r="H38" s="23"/>
      <c r="I38" s="23"/>
      <c r="J38" s="23"/>
      <c r="K38" s="23"/>
    </row>
    <row r="39" spans="1:11" ht="14.1" customHeight="1">
      <c r="A39" s="23"/>
      <c r="B39" s="23"/>
      <c r="C39" s="39" t="s">
        <v>49</v>
      </c>
      <c r="D39" s="40">
        <v>0</v>
      </c>
      <c r="E39" s="40">
        <v>105900000</v>
      </c>
      <c r="F39" s="40">
        <v>107336000</v>
      </c>
      <c r="G39" s="40">
        <v>107336000</v>
      </c>
      <c r="H39" s="23"/>
      <c r="I39" s="23"/>
      <c r="J39" s="23"/>
      <c r="K39" s="23"/>
    </row>
    <row r="40" spans="1:11" ht="14.1" customHeight="1">
      <c r="A40" s="23"/>
      <c r="B40" s="23"/>
      <c r="C40" s="39" t="s">
        <v>50</v>
      </c>
      <c r="D40" s="40">
        <v>0</v>
      </c>
      <c r="E40" s="40">
        <v>0</v>
      </c>
      <c r="F40" s="40">
        <v>0</v>
      </c>
      <c r="G40" s="40">
        <v>0</v>
      </c>
      <c r="H40" s="23"/>
      <c r="I40" s="23"/>
      <c r="J40" s="23"/>
      <c r="K40" s="23"/>
    </row>
    <row r="41" spans="1:11" ht="14.1" customHeight="1">
      <c r="A41" s="23"/>
      <c r="B41" s="23"/>
      <c r="C41" s="39" t="s">
        <v>51</v>
      </c>
      <c r="D41" s="40">
        <v>0</v>
      </c>
      <c r="E41" s="40">
        <v>18100000</v>
      </c>
      <c r="F41" s="40">
        <v>20600000</v>
      </c>
      <c r="G41" s="40">
        <v>20600000</v>
      </c>
      <c r="H41" s="23"/>
      <c r="I41" s="23"/>
      <c r="J41" s="23"/>
      <c r="K41" s="23"/>
    </row>
    <row r="42" spans="1:11" ht="14.1" customHeight="1">
      <c r="A42" s="23"/>
      <c r="B42" s="23"/>
      <c r="C42" s="39" t="s">
        <v>49</v>
      </c>
      <c r="D42" s="40">
        <v>0</v>
      </c>
      <c r="E42" s="40">
        <v>18100000</v>
      </c>
      <c r="F42" s="40">
        <v>20600000</v>
      </c>
      <c r="G42" s="40">
        <v>20600000</v>
      </c>
      <c r="H42" s="23"/>
      <c r="I42" s="23"/>
      <c r="J42" s="23"/>
      <c r="K42" s="23"/>
    </row>
    <row r="43" spans="1:11" ht="14.1" customHeight="1">
      <c r="A43" s="23"/>
      <c r="B43" s="23"/>
      <c r="C43" s="39" t="s">
        <v>50</v>
      </c>
      <c r="D43" s="40">
        <v>0</v>
      </c>
      <c r="E43" s="40">
        <v>0</v>
      </c>
      <c r="F43" s="40">
        <v>0</v>
      </c>
      <c r="G43" s="40">
        <v>0</v>
      </c>
      <c r="H43" s="23"/>
      <c r="I43" s="23"/>
      <c r="J43" s="23"/>
      <c r="K43" s="23"/>
    </row>
    <row r="44" spans="1:11" ht="14.1" customHeight="1">
      <c r="A44" s="23"/>
      <c r="B44" s="23"/>
      <c r="C44" s="39" t="s">
        <v>52</v>
      </c>
      <c r="D44" s="40">
        <v>0</v>
      </c>
      <c r="E44" s="40">
        <v>26100000</v>
      </c>
      <c r="F44" s="40">
        <v>28100000</v>
      </c>
      <c r="G44" s="40">
        <v>28101000</v>
      </c>
      <c r="H44" s="23"/>
      <c r="I44" s="23"/>
      <c r="J44" s="23"/>
      <c r="K44" s="23"/>
    </row>
    <row r="45" spans="1:11" ht="14.1" customHeight="1">
      <c r="A45" s="23"/>
      <c r="B45" s="23"/>
      <c r="C45" s="39" t="s">
        <v>49</v>
      </c>
      <c r="D45" s="40">
        <v>0</v>
      </c>
      <c r="E45" s="40">
        <v>26100000</v>
      </c>
      <c r="F45" s="40">
        <v>28100000</v>
      </c>
      <c r="G45" s="40">
        <v>28101000</v>
      </c>
      <c r="H45" s="23"/>
      <c r="I45" s="23"/>
      <c r="J45" s="23"/>
      <c r="K45" s="23"/>
    </row>
    <row r="46" spans="1:11" ht="14.1" customHeight="1">
      <c r="A46" s="23"/>
      <c r="B46" s="23"/>
      <c r="C46" s="39" t="s">
        <v>50</v>
      </c>
      <c r="D46" s="40">
        <v>0</v>
      </c>
      <c r="E46" s="40">
        <v>0</v>
      </c>
      <c r="F46" s="40">
        <v>0</v>
      </c>
      <c r="G46" s="40">
        <v>0</v>
      </c>
      <c r="H46" s="23"/>
      <c r="I46" s="23"/>
      <c r="J46" s="23"/>
      <c r="K46" s="23"/>
    </row>
    <row r="47" spans="1:11" ht="14.1" customHeight="1">
      <c r="A47" s="23"/>
      <c r="B47" s="23"/>
      <c r="C47" s="39" t="s">
        <v>53</v>
      </c>
      <c r="D47" s="40">
        <v>0</v>
      </c>
      <c r="E47" s="40">
        <v>0</v>
      </c>
      <c r="F47" s="40">
        <v>0</v>
      </c>
      <c r="G47" s="40">
        <v>0</v>
      </c>
      <c r="H47" s="23"/>
      <c r="I47" s="23"/>
      <c r="J47" s="23"/>
      <c r="K47" s="23"/>
    </row>
    <row r="48" spans="1:11" ht="14.1" customHeight="1">
      <c r="A48" s="23"/>
      <c r="B48" s="23"/>
      <c r="C48" s="39" t="s">
        <v>49</v>
      </c>
      <c r="D48" s="40">
        <v>0</v>
      </c>
      <c r="E48" s="40">
        <v>0</v>
      </c>
      <c r="F48" s="40">
        <v>0</v>
      </c>
      <c r="G48" s="40">
        <v>0</v>
      </c>
      <c r="H48" s="23"/>
      <c r="I48" s="23"/>
      <c r="J48" s="23"/>
      <c r="K48" s="23"/>
    </row>
    <row r="49" spans="1:11" ht="14.1" customHeight="1">
      <c r="A49" s="23"/>
      <c r="B49" s="23"/>
      <c r="C49" s="39" t="s">
        <v>50</v>
      </c>
      <c r="D49" s="40">
        <v>0</v>
      </c>
      <c r="E49" s="40">
        <v>0</v>
      </c>
      <c r="F49" s="40">
        <v>0</v>
      </c>
      <c r="G49" s="40">
        <v>0</v>
      </c>
      <c r="H49" s="23"/>
      <c r="I49" s="23"/>
      <c r="J49" s="23"/>
      <c r="K49" s="23"/>
    </row>
    <row r="50" spans="1:11" ht="14.1" customHeight="1">
      <c r="A50" s="23"/>
      <c r="B50" s="23"/>
      <c r="C50" s="39" t="s">
        <v>54</v>
      </c>
      <c r="D50" s="40">
        <v>0</v>
      </c>
      <c r="E50" s="40">
        <v>0</v>
      </c>
      <c r="F50" s="40">
        <v>0</v>
      </c>
      <c r="G50" s="40">
        <v>0</v>
      </c>
      <c r="H50" s="23"/>
      <c r="I50" s="23"/>
      <c r="J50" s="23"/>
      <c r="K50" s="23"/>
    </row>
    <row r="51" spans="1:11" ht="14.1" customHeight="1">
      <c r="A51" s="23"/>
      <c r="B51" s="23"/>
      <c r="C51" s="39" t="s">
        <v>49</v>
      </c>
      <c r="D51" s="40">
        <v>0</v>
      </c>
      <c r="E51" s="40">
        <v>0</v>
      </c>
      <c r="F51" s="40">
        <v>0</v>
      </c>
      <c r="G51" s="40">
        <v>0</v>
      </c>
      <c r="H51" s="23"/>
      <c r="I51" s="23"/>
      <c r="J51" s="23"/>
      <c r="K51" s="23"/>
    </row>
    <row r="52" spans="1:11" ht="14.1" customHeight="1">
      <c r="A52" s="23"/>
      <c r="B52" s="23"/>
      <c r="C52" s="39" t="s">
        <v>50</v>
      </c>
      <c r="D52" s="40">
        <v>0</v>
      </c>
      <c r="E52" s="40">
        <v>0</v>
      </c>
      <c r="F52" s="40">
        <v>0</v>
      </c>
      <c r="G52" s="40">
        <v>0</v>
      </c>
      <c r="H52" s="23"/>
      <c r="I52" s="23"/>
      <c r="J52" s="23"/>
      <c r="K52" s="23"/>
    </row>
    <row r="53" spans="1:11" ht="14.1" customHeight="1">
      <c r="A53" s="23"/>
      <c r="B53" s="23"/>
      <c r="C53" s="39" t="s">
        <v>55</v>
      </c>
      <c r="D53" s="40">
        <v>0</v>
      </c>
      <c r="E53" s="40">
        <v>0</v>
      </c>
      <c r="F53" s="40">
        <v>0</v>
      </c>
      <c r="G53" s="40">
        <v>0</v>
      </c>
      <c r="H53" s="23"/>
      <c r="I53" s="23"/>
      <c r="J53" s="23"/>
      <c r="K53" s="23"/>
    </row>
    <row r="54" spans="1:11" ht="14.1" customHeight="1">
      <c r="A54" s="23"/>
      <c r="B54" s="23"/>
      <c r="C54" s="39" t="s">
        <v>49</v>
      </c>
      <c r="D54" s="40">
        <v>0</v>
      </c>
      <c r="E54" s="40">
        <v>0</v>
      </c>
      <c r="F54" s="40">
        <v>0</v>
      </c>
      <c r="G54" s="40">
        <v>0</v>
      </c>
      <c r="H54" s="23"/>
      <c r="I54" s="23"/>
      <c r="J54" s="23"/>
      <c r="K54" s="23"/>
    </row>
    <row r="55" spans="1:11" ht="14.1" customHeight="1">
      <c r="A55" s="23"/>
      <c r="B55" s="23"/>
      <c r="C55" s="39" t="s">
        <v>50</v>
      </c>
      <c r="D55" s="40">
        <v>0</v>
      </c>
      <c r="E55" s="40">
        <v>0</v>
      </c>
      <c r="F55" s="40">
        <v>0</v>
      </c>
      <c r="G55" s="40">
        <v>0</v>
      </c>
      <c r="H55" s="23"/>
      <c r="I55" s="23"/>
      <c r="J55" s="23"/>
      <c r="K55" s="23"/>
    </row>
    <row r="56" spans="1:11" ht="14.1" customHeight="1">
      <c r="A56" s="23"/>
      <c r="B56" s="23"/>
      <c r="C56" s="39" t="s">
        <v>56</v>
      </c>
      <c r="D56" s="40">
        <v>0</v>
      </c>
      <c r="E56" s="40">
        <v>0</v>
      </c>
      <c r="F56" s="40">
        <v>0</v>
      </c>
      <c r="G56" s="40">
        <v>0</v>
      </c>
      <c r="H56" s="23"/>
      <c r="I56" s="23"/>
      <c r="J56" s="23"/>
      <c r="K56" s="23"/>
    </row>
    <row r="57" spans="1:11" ht="14.1" customHeight="1">
      <c r="A57" s="23"/>
      <c r="B57" s="23"/>
      <c r="C57" s="39" t="s">
        <v>49</v>
      </c>
      <c r="D57" s="40">
        <v>0</v>
      </c>
      <c r="E57" s="40">
        <v>0</v>
      </c>
      <c r="F57" s="40">
        <v>0</v>
      </c>
      <c r="G57" s="40">
        <v>0</v>
      </c>
      <c r="H57" s="23"/>
      <c r="I57" s="23"/>
      <c r="J57" s="23"/>
      <c r="K57" s="23"/>
    </row>
    <row r="58" spans="1:11" ht="14.1" customHeight="1">
      <c r="A58" s="23"/>
      <c r="B58" s="23"/>
      <c r="C58" s="39" t="s">
        <v>50</v>
      </c>
      <c r="D58" s="40">
        <v>0</v>
      </c>
      <c r="E58" s="40">
        <v>0</v>
      </c>
      <c r="F58" s="40">
        <v>0</v>
      </c>
      <c r="G58" s="40">
        <v>0</v>
      </c>
      <c r="H58" s="23"/>
      <c r="I58" s="23"/>
      <c r="J58" s="23"/>
      <c r="K58" s="23"/>
    </row>
    <row r="59" spans="1:11" ht="14.1" customHeight="1">
      <c r="A59" s="23"/>
      <c r="B59" s="23"/>
      <c r="C59" s="39" t="s">
        <v>57</v>
      </c>
      <c r="D59" s="40">
        <v>0</v>
      </c>
      <c r="E59" s="40">
        <v>0</v>
      </c>
      <c r="F59" s="40">
        <v>0</v>
      </c>
      <c r="G59" s="40">
        <v>0</v>
      </c>
      <c r="H59" s="23"/>
      <c r="I59" s="23"/>
      <c r="J59" s="23"/>
      <c r="K59" s="23"/>
    </row>
    <row r="60" spans="1:11" ht="14.1" customHeight="1">
      <c r="A60" s="23"/>
      <c r="B60" s="23"/>
      <c r="C60" s="39" t="s">
        <v>49</v>
      </c>
      <c r="D60" s="40">
        <v>0</v>
      </c>
      <c r="E60" s="40">
        <v>0</v>
      </c>
      <c r="F60" s="40">
        <v>0</v>
      </c>
      <c r="G60" s="40">
        <v>0</v>
      </c>
      <c r="H60" s="23"/>
      <c r="I60" s="23"/>
      <c r="J60" s="23"/>
      <c r="K60" s="23"/>
    </row>
    <row r="61" spans="1:11" ht="14.1" customHeight="1">
      <c r="A61" s="23"/>
      <c r="B61" s="23"/>
      <c r="C61" s="39" t="s">
        <v>58</v>
      </c>
      <c r="D61" s="40">
        <v>0</v>
      </c>
      <c r="E61" s="40">
        <v>0</v>
      </c>
      <c r="F61" s="40">
        <v>0</v>
      </c>
      <c r="G61" s="40">
        <v>0</v>
      </c>
      <c r="H61" s="23"/>
      <c r="I61" s="23"/>
      <c r="J61" s="23"/>
      <c r="K61" s="23"/>
    </row>
    <row r="62" spans="1:11" ht="14.1" customHeight="1">
      <c r="A62" s="23"/>
      <c r="B62" s="23"/>
      <c r="C62" s="39" t="s">
        <v>59</v>
      </c>
      <c r="D62" s="40">
        <v>0</v>
      </c>
      <c r="E62" s="40">
        <v>0</v>
      </c>
      <c r="F62" s="40">
        <v>0</v>
      </c>
      <c r="G62" s="40">
        <v>0</v>
      </c>
      <c r="H62" s="23"/>
      <c r="I62" s="23"/>
      <c r="J62" s="23"/>
      <c r="K62" s="23"/>
    </row>
    <row r="63" spans="1:11" ht="14.1" customHeight="1">
      <c r="A63" s="23"/>
      <c r="B63" s="23"/>
      <c r="C63" s="39" t="s">
        <v>60</v>
      </c>
      <c r="D63" s="40">
        <v>0</v>
      </c>
      <c r="E63" s="40">
        <v>0</v>
      </c>
      <c r="F63" s="40">
        <v>0</v>
      </c>
      <c r="G63" s="40">
        <v>0</v>
      </c>
      <c r="H63" s="23"/>
      <c r="I63" s="23"/>
      <c r="J63" s="23"/>
      <c r="K63" s="23"/>
    </row>
    <row r="64" spans="1:11" ht="14.1" customHeight="1">
      <c r="A64" s="23"/>
      <c r="B64" s="23"/>
      <c r="C64" s="39" t="s">
        <v>61</v>
      </c>
      <c r="D64" s="40">
        <v>0</v>
      </c>
      <c r="E64" s="40">
        <v>0</v>
      </c>
      <c r="F64" s="40">
        <v>0</v>
      </c>
      <c r="G64" s="40">
        <v>0</v>
      </c>
      <c r="H64" s="23"/>
      <c r="I64" s="23"/>
      <c r="J64" s="23"/>
      <c r="K64" s="23"/>
    </row>
    <row r="65" spans="1:11" ht="14.1" customHeight="1">
      <c r="A65" s="23"/>
      <c r="B65" s="23"/>
      <c r="C65" s="39" t="s">
        <v>62</v>
      </c>
      <c r="D65" s="40">
        <v>0</v>
      </c>
      <c r="E65" s="40">
        <v>0</v>
      </c>
      <c r="F65" s="40">
        <v>0</v>
      </c>
      <c r="G65" s="40">
        <v>0</v>
      </c>
      <c r="H65" s="23"/>
      <c r="I65" s="23"/>
      <c r="J65" s="23"/>
      <c r="K65" s="23"/>
    </row>
    <row r="66" spans="1:11" ht="14.1" customHeight="1">
      <c r="A66" s="23"/>
      <c r="B66" s="23"/>
      <c r="C66" s="39" t="s">
        <v>49</v>
      </c>
      <c r="D66" s="40">
        <v>0</v>
      </c>
      <c r="E66" s="40">
        <v>0</v>
      </c>
      <c r="F66" s="40">
        <v>0</v>
      </c>
      <c r="G66" s="40">
        <v>0</v>
      </c>
      <c r="H66" s="23"/>
      <c r="I66" s="23"/>
      <c r="J66" s="23"/>
      <c r="K66" s="23"/>
    </row>
    <row r="67" spans="1:11" ht="14.1" customHeight="1">
      <c r="A67" s="23"/>
      <c r="B67" s="23"/>
      <c r="C67" s="39" t="s">
        <v>58</v>
      </c>
      <c r="D67" s="40">
        <v>0</v>
      </c>
      <c r="E67" s="40">
        <v>0</v>
      </c>
      <c r="F67" s="40">
        <v>0</v>
      </c>
      <c r="G67" s="40">
        <v>0</v>
      </c>
      <c r="H67" s="23"/>
      <c r="I67" s="23"/>
      <c r="J67" s="23"/>
      <c r="K67" s="23"/>
    </row>
    <row r="68" spans="1:11" ht="14.1" customHeight="1">
      <c r="A68" s="23"/>
      <c r="B68" s="23"/>
      <c r="C68" s="39" t="s">
        <v>59</v>
      </c>
      <c r="D68" s="40">
        <v>0</v>
      </c>
      <c r="E68" s="40">
        <v>0</v>
      </c>
      <c r="F68" s="40">
        <v>0</v>
      </c>
      <c r="G68" s="40">
        <v>0</v>
      </c>
      <c r="H68" s="23"/>
      <c r="I68" s="23"/>
      <c r="J68" s="23"/>
      <c r="K68" s="23"/>
    </row>
    <row r="69" spans="1:11" ht="14.1" customHeight="1">
      <c r="A69" s="23"/>
      <c r="B69" s="23"/>
      <c r="C69" s="39" t="s">
        <v>60</v>
      </c>
      <c r="D69" s="40">
        <v>0</v>
      </c>
      <c r="E69" s="40">
        <v>0</v>
      </c>
      <c r="F69" s="40">
        <v>0</v>
      </c>
      <c r="G69" s="40">
        <v>0</v>
      </c>
      <c r="H69" s="23"/>
      <c r="I69" s="23"/>
      <c r="J69" s="23"/>
      <c r="K69" s="23"/>
    </row>
    <row r="70" spans="1:11" ht="14.1" customHeight="1">
      <c r="A70" s="23"/>
      <c r="B70" s="23"/>
      <c r="C70" s="39" t="s">
        <v>61</v>
      </c>
      <c r="D70" s="40">
        <v>0</v>
      </c>
      <c r="E70" s="40">
        <v>0</v>
      </c>
      <c r="F70" s="40">
        <v>0</v>
      </c>
      <c r="G70" s="40">
        <v>0</v>
      </c>
      <c r="H70" s="23"/>
      <c r="I70" s="23"/>
      <c r="J70" s="23"/>
      <c r="K70" s="23"/>
    </row>
    <row r="71" spans="1:11" ht="14.1" customHeight="1">
      <c r="A71" s="23"/>
      <c r="B71" s="23"/>
      <c r="C71" s="39" t="s">
        <v>63</v>
      </c>
      <c r="D71" s="40">
        <v>0</v>
      </c>
      <c r="E71" s="40">
        <v>0</v>
      </c>
      <c r="F71" s="40">
        <v>0</v>
      </c>
      <c r="G71" s="40">
        <v>0</v>
      </c>
      <c r="H71" s="23"/>
      <c r="I71" s="23"/>
      <c r="J71" s="23"/>
      <c r="K71" s="23"/>
    </row>
    <row r="72" spans="1:11" ht="14.1" customHeight="1">
      <c r="A72" s="23"/>
      <c r="B72" s="23"/>
      <c r="C72" s="39" t="s">
        <v>49</v>
      </c>
      <c r="D72" s="40">
        <v>0</v>
      </c>
      <c r="E72" s="40">
        <v>0</v>
      </c>
      <c r="F72" s="40">
        <v>0</v>
      </c>
      <c r="G72" s="40">
        <v>0</v>
      </c>
      <c r="H72" s="23"/>
      <c r="I72" s="23"/>
      <c r="J72" s="23"/>
      <c r="K72" s="23"/>
    </row>
    <row r="73" spans="1:11" ht="14.1" customHeight="1">
      <c r="A73" s="23"/>
      <c r="B73" s="23"/>
      <c r="C73" s="39" t="s">
        <v>58</v>
      </c>
      <c r="D73" s="40">
        <v>0</v>
      </c>
      <c r="E73" s="40">
        <v>0</v>
      </c>
      <c r="F73" s="40">
        <v>0</v>
      </c>
      <c r="G73" s="40">
        <v>0</v>
      </c>
      <c r="H73" s="23"/>
      <c r="I73" s="23"/>
      <c r="J73" s="23"/>
      <c r="K73" s="23"/>
    </row>
    <row r="74" spans="1:11" ht="14.1" customHeight="1">
      <c r="A74" s="23"/>
      <c r="B74" s="23"/>
      <c r="C74" s="39" t="s">
        <v>59</v>
      </c>
      <c r="D74" s="40">
        <v>0</v>
      </c>
      <c r="E74" s="40">
        <v>0</v>
      </c>
      <c r="F74" s="40">
        <v>0</v>
      </c>
      <c r="G74" s="40">
        <v>0</v>
      </c>
      <c r="H74" s="23"/>
      <c r="I74" s="23"/>
      <c r="J74" s="23"/>
      <c r="K74" s="23"/>
    </row>
    <row r="75" spans="1:11" ht="14.1" customHeight="1">
      <c r="A75" s="23"/>
      <c r="B75" s="23"/>
      <c r="C75" s="39" t="s">
        <v>60</v>
      </c>
      <c r="D75" s="40">
        <v>0</v>
      </c>
      <c r="E75" s="40">
        <v>0</v>
      </c>
      <c r="F75" s="40">
        <v>0</v>
      </c>
      <c r="G75" s="40">
        <v>0</v>
      </c>
      <c r="H75" s="23"/>
      <c r="I75" s="23"/>
      <c r="J75" s="23"/>
      <c r="K75" s="23"/>
    </row>
    <row r="76" spans="1:11" ht="14.1" customHeight="1">
      <c r="A76" s="23"/>
      <c r="B76" s="23"/>
      <c r="C76" s="39" t="s">
        <v>61</v>
      </c>
      <c r="D76" s="40">
        <v>0</v>
      </c>
      <c r="E76" s="40">
        <v>0</v>
      </c>
      <c r="F76" s="40">
        <v>0</v>
      </c>
      <c r="G76" s="40">
        <v>0</v>
      </c>
      <c r="H76" s="23"/>
      <c r="I76" s="23"/>
      <c r="J76" s="23"/>
      <c r="K76" s="23"/>
    </row>
    <row r="77" spans="1:11" ht="14.1" customHeight="1">
      <c r="A77" s="23"/>
      <c r="B77" s="23"/>
      <c r="C77" s="39" t="s">
        <v>64</v>
      </c>
      <c r="D77" s="40">
        <v>0</v>
      </c>
      <c r="E77" s="40">
        <v>0</v>
      </c>
      <c r="F77" s="40">
        <v>0</v>
      </c>
      <c r="G77" s="40">
        <v>0</v>
      </c>
      <c r="H77" s="23"/>
      <c r="I77" s="23"/>
      <c r="J77" s="23"/>
      <c r="K77" s="23"/>
    </row>
    <row r="78" spans="1:11" ht="14.1" customHeight="1">
      <c r="A78" s="23"/>
      <c r="B78" s="23"/>
      <c r="C78" s="39" t="s">
        <v>65</v>
      </c>
      <c r="D78" s="40">
        <v>0</v>
      </c>
      <c r="E78" s="40">
        <v>0</v>
      </c>
      <c r="F78" s="40">
        <v>0</v>
      </c>
      <c r="G78" s="40">
        <v>0</v>
      </c>
      <c r="H78" s="23"/>
      <c r="I78" s="23"/>
      <c r="J78" s="23"/>
      <c r="K78" s="23"/>
    </row>
    <row r="79" spans="1:11" ht="14.1" customHeight="1">
      <c r="A79" s="23"/>
      <c r="B79" s="23"/>
      <c r="C79" s="41" t="s">
        <v>25</v>
      </c>
      <c r="D79" s="40">
        <v>0</v>
      </c>
      <c r="E79" s="40">
        <v>150100000</v>
      </c>
      <c r="F79" s="40">
        <v>156036000</v>
      </c>
      <c r="G79" s="40">
        <v>156037000</v>
      </c>
      <c r="H79" s="23"/>
      <c r="I79" s="23"/>
      <c r="J79" s="23"/>
      <c r="K79" s="23"/>
    </row>
    <row r="80" spans="1:11" ht="14.1" customHeight="1">
      <c r="A80" s="23"/>
      <c r="B80" s="23"/>
      <c r="C80" s="1852" t="s">
        <v>66</v>
      </c>
      <c r="D80" s="1853"/>
      <c r="E80" s="1853"/>
      <c r="F80" s="1853"/>
      <c r="G80" s="1853"/>
      <c r="H80" s="23"/>
      <c r="I80" s="23"/>
      <c r="J80" s="23"/>
      <c r="K80" s="23"/>
    </row>
    <row r="81" spans="1:11" ht="14.1" customHeight="1">
      <c r="A81" s="23"/>
      <c r="B81" s="23"/>
      <c r="C81" s="32" t="s">
        <v>1902</v>
      </c>
      <c r="D81" s="1852" t="s">
        <v>1903</v>
      </c>
      <c r="E81" s="1853"/>
      <c r="F81" s="1853"/>
      <c r="G81" s="1853"/>
      <c r="H81" s="23"/>
      <c r="I81" s="23"/>
      <c r="J81" s="23"/>
      <c r="K81" s="23"/>
    </row>
    <row r="82" spans="1:11" ht="14.1" customHeight="1">
      <c r="A82" s="23"/>
      <c r="B82" s="23"/>
      <c r="C82" s="33" t="s">
        <v>19</v>
      </c>
      <c r="D82" s="1850" t="s">
        <v>1904</v>
      </c>
      <c r="E82" s="1851"/>
      <c r="F82" s="1851"/>
      <c r="G82" s="1851"/>
      <c r="H82" s="23"/>
      <c r="I82" s="23"/>
      <c r="J82" s="23"/>
      <c r="K82" s="23"/>
    </row>
    <row r="83" spans="1:11" ht="14.1" customHeight="1">
      <c r="A83" s="23"/>
      <c r="B83" s="23"/>
      <c r="C83" s="34" t="s">
        <v>20</v>
      </c>
      <c r="D83" s="1846" t="s">
        <v>18</v>
      </c>
      <c r="E83" s="1847"/>
      <c r="F83" s="1847"/>
      <c r="G83" s="1847"/>
      <c r="H83" s="23"/>
      <c r="I83" s="23"/>
      <c r="J83" s="23"/>
      <c r="K83" s="23"/>
    </row>
    <row r="84" spans="1:11" ht="14.1" customHeight="1">
      <c r="A84" s="23"/>
      <c r="B84" s="23"/>
      <c r="C84" s="34" t="s">
        <v>21</v>
      </c>
      <c r="D84" s="1846" t="s">
        <v>182</v>
      </c>
      <c r="E84" s="1847"/>
      <c r="F84" s="1847"/>
      <c r="G84" s="1847"/>
      <c r="H84" s="23"/>
      <c r="I84" s="23"/>
      <c r="J84" s="23"/>
      <c r="K84" s="23"/>
    </row>
    <row r="85" spans="1:11" ht="15" customHeight="1">
      <c r="A85" s="23"/>
      <c r="B85" s="23"/>
      <c r="C85" s="35"/>
      <c r="D85" s="36">
        <v>2023</v>
      </c>
      <c r="E85" s="36">
        <v>2024</v>
      </c>
      <c r="F85" s="36">
        <v>2025</v>
      </c>
      <c r="G85" s="36">
        <v>2026</v>
      </c>
      <c r="H85" s="23"/>
      <c r="I85" s="23"/>
      <c r="J85" s="23"/>
      <c r="K85" s="23"/>
    </row>
    <row r="86" spans="1:11" ht="15" customHeight="1">
      <c r="A86" s="23"/>
      <c r="B86" s="23"/>
      <c r="C86" s="37"/>
      <c r="D86" s="38" t="s">
        <v>22</v>
      </c>
      <c r="E86" s="38" t="s">
        <v>23</v>
      </c>
      <c r="F86" s="38" t="s">
        <v>23</v>
      </c>
      <c r="G86" s="38" t="s">
        <v>23</v>
      </c>
      <c r="H86" s="23"/>
      <c r="I86" s="23"/>
      <c r="J86" s="23"/>
      <c r="K86" s="23"/>
    </row>
    <row r="87" spans="1:11" ht="14.1" customHeight="1">
      <c r="A87" s="23"/>
      <c r="B87" s="23"/>
      <c r="C87" s="27" t="s">
        <v>33</v>
      </c>
      <c r="D87" s="31" t="s">
        <v>18</v>
      </c>
      <c r="E87" s="31" t="s">
        <v>42</v>
      </c>
      <c r="F87" s="31" t="s">
        <v>42</v>
      </c>
      <c r="G87" s="31" t="s">
        <v>42</v>
      </c>
      <c r="H87" s="23"/>
      <c r="I87" s="23"/>
      <c r="J87" s="23"/>
      <c r="K87" s="23"/>
    </row>
    <row r="88" spans="1:11" ht="14.1" customHeight="1">
      <c r="A88" s="23"/>
      <c r="B88" s="23"/>
      <c r="C88" s="27" t="s">
        <v>35</v>
      </c>
      <c r="D88" s="31" t="s">
        <v>42</v>
      </c>
      <c r="E88" s="31" t="s">
        <v>1905</v>
      </c>
      <c r="F88" s="31" t="s">
        <v>42</v>
      </c>
      <c r="G88" s="31" t="s">
        <v>42</v>
      </c>
      <c r="H88" s="23"/>
      <c r="I88" s="23"/>
      <c r="J88" s="23"/>
      <c r="K88" s="23"/>
    </row>
    <row r="89" spans="1:11" ht="14.1" customHeight="1">
      <c r="A89" s="23"/>
      <c r="B89" s="23"/>
      <c r="C89" s="27" t="s">
        <v>40</v>
      </c>
      <c r="D89" s="31" t="s">
        <v>42</v>
      </c>
      <c r="E89" s="31" t="s">
        <v>42</v>
      </c>
      <c r="F89" s="31" t="s">
        <v>42</v>
      </c>
      <c r="G89" s="31" t="s">
        <v>42</v>
      </c>
      <c r="H89" s="23"/>
      <c r="I89" s="23"/>
      <c r="J89" s="23"/>
      <c r="K89" s="23"/>
    </row>
    <row r="90" spans="1:11" ht="14.1" customHeight="1">
      <c r="A90" s="23"/>
      <c r="B90" s="23"/>
      <c r="C90" s="27" t="s">
        <v>41</v>
      </c>
      <c r="D90" s="31" t="s">
        <v>18</v>
      </c>
      <c r="E90" s="31" t="s">
        <v>18</v>
      </c>
      <c r="F90" s="31" t="s">
        <v>18</v>
      </c>
      <c r="G90" s="31" t="s">
        <v>18</v>
      </c>
      <c r="H90" s="23"/>
      <c r="I90" s="23"/>
      <c r="J90" s="23"/>
      <c r="K90" s="23"/>
    </row>
    <row r="91" spans="1:11" ht="14.1" customHeight="1">
      <c r="A91" s="23"/>
      <c r="B91" s="23"/>
      <c r="C91" s="27" t="s">
        <v>43</v>
      </c>
      <c r="D91" s="31" t="s">
        <v>18</v>
      </c>
      <c r="E91" s="31" t="s">
        <v>18</v>
      </c>
      <c r="F91" s="31" t="s">
        <v>122</v>
      </c>
      <c r="G91" s="31" t="s">
        <v>18</v>
      </c>
      <c r="H91" s="23"/>
      <c r="I91" s="23"/>
      <c r="J91" s="23"/>
      <c r="K91" s="23"/>
    </row>
    <row r="92" spans="1:11" ht="14.1" customHeight="1">
      <c r="A92" s="23"/>
      <c r="B92" s="23"/>
      <c r="C92" s="27" t="s">
        <v>47</v>
      </c>
      <c r="D92" s="31" t="s">
        <v>18</v>
      </c>
      <c r="E92" s="31" t="s">
        <v>18</v>
      </c>
      <c r="F92" s="31" t="s">
        <v>18</v>
      </c>
      <c r="G92" s="31" t="s">
        <v>18</v>
      </c>
      <c r="H92" s="23"/>
      <c r="I92" s="23"/>
      <c r="J92" s="23"/>
      <c r="K92" s="23"/>
    </row>
    <row r="93" spans="1:11" ht="14.1" customHeight="1">
      <c r="A93" s="23"/>
      <c r="B93" s="23"/>
      <c r="C93" s="1848" t="s">
        <v>24</v>
      </c>
      <c r="D93" s="1849"/>
      <c r="E93" s="1849"/>
      <c r="F93" s="1849"/>
      <c r="G93" s="1849"/>
      <c r="H93" s="23"/>
      <c r="I93" s="23"/>
      <c r="J93" s="23"/>
      <c r="K93" s="23"/>
    </row>
    <row r="94" spans="1:11" ht="14.1" customHeight="1">
      <c r="A94" s="23"/>
      <c r="B94" s="23"/>
      <c r="C94" s="35"/>
      <c r="D94" s="36">
        <v>2023</v>
      </c>
      <c r="E94" s="36">
        <v>2024</v>
      </c>
      <c r="F94" s="36">
        <v>2025</v>
      </c>
      <c r="G94" s="36">
        <v>2026</v>
      </c>
      <c r="H94" s="23"/>
      <c r="I94" s="23"/>
      <c r="J94" s="23"/>
      <c r="K94" s="23"/>
    </row>
    <row r="95" spans="1:11" ht="14.1" customHeight="1">
      <c r="A95" s="23"/>
      <c r="B95" s="23"/>
      <c r="C95" s="37"/>
      <c r="D95" s="38" t="s">
        <v>22</v>
      </c>
      <c r="E95" s="38" t="s">
        <v>23</v>
      </c>
      <c r="F95" s="38" t="s">
        <v>23</v>
      </c>
      <c r="G95" s="38" t="s">
        <v>23</v>
      </c>
      <c r="H95" s="23"/>
      <c r="I95" s="23"/>
      <c r="J95" s="23"/>
      <c r="K95" s="23"/>
    </row>
    <row r="96" spans="1:11" ht="14.1" customHeight="1">
      <c r="A96" s="23"/>
      <c r="B96" s="23"/>
      <c r="C96" s="39" t="s">
        <v>48</v>
      </c>
      <c r="D96" s="40">
        <v>0</v>
      </c>
      <c r="E96" s="40">
        <v>0</v>
      </c>
      <c r="F96" s="40">
        <v>0</v>
      </c>
      <c r="G96" s="40">
        <v>0</v>
      </c>
      <c r="H96" s="23"/>
      <c r="I96" s="23"/>
      <c r="J96" s="23"/>
      <c r="K96" s="23"/>
    </row>
    <row r="97" spans="1:11" ht="14.1" customHeight="1">
      <c r="A97" s="23"/>
      <c r="B97" s="23"/>
      <c r="C97" s="39" t="s">
        <v>49</v>
      </c>
      <c r="D97" s="40">
        <v>0</v>
      </c>
      <c r="E97" s="40">
        <v>0</v>
      </c>
      <c r="F97" s="40">
        <v>0</v>
      </c>
      <c r="G97" s="40">
        <v>0</v>
      </c>
      <c r="H97" s="23"/>
      <c r="I97" s="23"/>
      <c r="J97" s="23"/>
      <c r="K97" s="23"/>
    </row>
    <row r="98" spans="1:11" ht="14.1" customHeight="1">
      <c r="A98" s="23"/>
      <c r="B98" s="23"/>
      <c r="C98" s="39" t="s">
        <v>50</v>
      </c>
      <c r="D98" s="40">
        <v>0</v>
      </c>
      <c r="E98" s="40">
        <v>0</v>
      </c>
      <c r="F98" s="40">
        <v>0</v>
      </c>
      <c r="G98" s="40">
        <v>0</v>
      </c>
      <c r="H98" s="23"/>
      <c r="I98" s="23"/>
      <c r="J98" s="23"/>
      <c r="K98" s="23"/>
    </row>
    <row r="99" spans="1:11" ht="14.1" customHeight="1">
      <c r="A99" s="23"/>
      <c r="B99" s="23"/>
      <c r="C99" s="39" t="s">
        <v>51</v>
      </c>
      <c r="D99" s="40">
        <v>0</v>
      </c>
      <c r="E99" s="40">
        <v>0</v>
      </c>
      <c r="F99" s="40">
        <v>0</v>
      </c>
      <c r="G99" s="40">
        <v>0</v>
      </c>
      <c r="H99" s="23"/>
      <c r="I99" s="23"/>
      <c r="J99" s="23"/>
      <c r="K99" s="23"/>
    </row>
    <row r="100" spans="1:11" ht="14.1" customHeight="1">
      <c r="A100" s="23"/>
      <c r="B100" s="23"/>
      <c r="C100" s="39" t="s">
        <v>49</v>
      </c>
      <c r="D100" s="40">
        <v>0</v>
      </c>
      <c r="E100" s="40">
        <v>0</v>
      </c>
      <c r="F100" s="40">
        <v>0</v>
      </c>
      <c r="G100" s="40">
        <v>0</v>
      </c>
      <c r="H100" s="23"/>
      <c r="I100" s="23"/>
      <c r="J100" s="23"/>
      <c r="K100" s="23"/>
    </row>
    <row r="101" spans="1:11" ht="14.1" customHeight="1">
      <c r="A101" s="23"/>
      <c r="B101" s="23"/>
      <c r="C101" s="39" t="s">
        <v>50</v>
      </c>
      <c r="D101" s="40">
        <v>0</v>
      </c>
      <c r="E101" s="40">
        <v>0</v>
      </c>
      <c r="F101" s="40">
        <v>0</v>
      </c>
      <c r="G101" s="40">
        <v>0</v>
      </c>
      <c r="H101" s="23"/>
      <c r="I101" s="23"/>
      <c r="J101" s="23"/>
      <c r="K101" s="23"/>
    </row>
    <row r="102" spans="1:11" ht="14.1" customHeight="1">
      <c r="A102" s="23"/>
      <c r="B102" s="23"/>
      <c r="C102" s="39" t="s">
        <v>52</v>
      </c>
      <c r="D102" s="40">
        <v>0</v>
      </c>
      <c r="E102" s="40">
        <v>0</v>
      </c>
      <c r="F102" s="40">
        <v>0</v>
      </c>
      <c r="G102" s="40">
        <v>0</v>
      </c>
      <c r="H102" s="23"/>
      <c r="I102" s="23"/>
      <c r="J102" s="23"/>
      <c r="K102" s="23"/>
    </row>
    <row r="103" spans="1:11" ht="14.1" customHeight="1">
      <c r="A103" s="23"/>
      <c r="B103" s="23"/>
      <c r="C103" s="39" t="s">
        <v>49</v>
      </c>
      <c r="D103" s="40">
        <v>0</v>
      </c>
      <c r="E103" s="40">
        <v>0</v>
      </c>
      <c r="F103" s="40">
        <v>0</v>
      </c>
      <c r="G103" s="40">
        <v>0</v>
      </c>
      <c r="H103" s="23"/>
      <c r="I103" s="23"/>
      <c r="J103" s="23"/>
      <c r="K103" s="23"/>
    </row>
    <row r="104" spans="1:11" ht="14.1" customHeight="1">
      <c r="A104" s="23"/>
      <c r="B104" s="23"/>
      <c r="C104" s="39" t="s">
        <v>50</v>
      </c>
      <c r="D104" s="40">
        <v>0</v>
      </c>
      <c r="E104" s="40">
        <v>0</v>
      </c>
      <c r="F104" s="40">
        <v>0</v>
      </c>
      <c r="G104" s="40">
        <v>0</v>
      </c>
      <c r="H104" s="23"/>
      <c r="I104" s="23"/>
      <c r="J104" s="23"/>
      <c r="K104" s="23"/>
    </row>
    <row r="105" spans="1:11" ht="14.1" customHeight="1">
      <c r="A105" s="23"/>
      <c r="B105" s="23"/>
      <c r="C105" s="39" t="s">
        <v>53</v>
      </c>
      <c r="D105" s="40">
        <v>0</v>
      </c>
      <c r="E105" s="40">
        <v>0</v>
      </c>
      <c r="F105" s="40">
        <v>0</v>
      </c>
      <c r="G105" s="40">
        <v>0</v>
      </c>
      <c r="H105" s="23"/>
      <c r="I105" s="23"/>
      <c r="J105" s="23"/>
      <c r="K105" s="23"/>
    </row>
    <row r="106" spans="1:11" ht="14.1" customHeight="1">
      <c r="A106" s="23"/>
      <c r="B106" s="23"/>
      <c r="C106" s="39" t="s">
        <v>49</v>
      </c>
      <c r="D106" s="40">
        <v>0</v>
      </c>
      <c r="E106" s="40">
        <v>0</v>
      </c>
      <c r="F106" s="40">
        <v>0</v>
      </c>
      <c r="G106" s="40">
        <v>0</v>
      </c>
      <c r="H106" s="23"/>
      <c r="I106" s="23"/>
      <c r="J106" s="23"/>
      <c r="K106" s="23"/>
    </row>
    <row r="107" spans="1:11" ht="14.1" customHeight="1">
      <c r="A107" s="23"/>
      <c r="B107" s="23"/>
      <c r="C107" s="39" t="s">
        <v>50</v>
      </c>
      <c r="D107" s="40">
        <v>0</v>
      </c>
      <c r="E107" s="40">
        <v>0</v>
      </c>
      <c r="F107" s="40">
        <v>0</v>
      </c>
      <c r="G107" s="40">
        <v>0</v>
      </c>
      <c r="H107" s="23"/>
      <c r="I107" s="23"/>
      <c r="J107" s="23"/>
      <c r="K107" s="23"/>
    </row>
    <row r="108" spans="1:11" ht="14.1" customHeight="1">
      <c r="A108" s="23"/>
      <c r="B108" s="23"/>
      <c r="C108" s="39" t="s">
        <v>54</v>
      </c>
      <c r="D108" s="40">
        <v>0</v>
      </c>
      <c r="E108" s="40">
        <v>0</v>
      </c>
      <c r="F108" s="40">
        <v>0</v>
      </c>
      <c r="G108" s="40">
        <v>0</v>
      </c>
      <c r="H108" s="23"/>
      <c r="I108" s="23"/>
      <c r="J108" s="23"/>
      <c r="K108" s="23"/>
    </row>
    <row r="109" spans="1:11" ht="14.1" customHeight="1">
      <c r="A109" s="23"/>
      <c r="B109" s="23"/>
      <c r="C109" s="39" t="s">
        <v>49</v>
      </c>
      <c r="D109" s="40">
        <v>0</v>
      </c>
      <c r="E109" s="40">
        <v>0</v>
      </c>
      <c r="F109" s="40">
        <v>0</v>
      </c>
      <c r="G109" s="40">
        <v>0</v>
      </c>
      <c r="H109" s="23"/>
      <c r="I109" s="23"/>
      <c r="J109" s="23"/>
      <c r="K109" s="23"/>
    </row>
    <row r="110" spans="1:11" ht="14.1" customHeight="1">
      <c r="A110" s="23"/>
      <c r="B110" s="23"/>
      <c r="C110" s="39" t="s">
        <v>50</v>
      </c>
      <c r="D110" s="40">
        <v>0</v>
      </c>
      <c r="E110" s="40">
        <v>0</v>
      </c>
      <c r="F110" s="40">
        <v>0</v>
      </c>
      <c r="G110" s="40">
        <v>0</v>
      </c>
      <c r="H110" s="23"/>
      <c r="I110" s="23"/>
      <c r="J110" s="23"/>
      <c r="K110" s="23"/>
    </row>
    <row r="111" spans="1:11" ht="14.1" customHeight="1">
      <c r="A111" s="23"/>
      <c r="B111" s="23"/>
      <c r="C111" s="39" t="s">
        <v>55</v>
      </c>
      <c r="D111" s="40">
        <v>0</v>
      </c>
      <c r="E111" s="40">
        <v>0</v>
      </c>
      <c r="F111" s="40">
        <v>0</v>
      </c>
      <c r="G111" s="40">
        <v>0</v>
      </c>
      <c r="H111" s="23"/>
      <c r="I111" s="23"/>
      <c r="J111" s="23"/>
      <c r="K111" s="23"/>
    </row>
    <row r="112" spans="1:11" ht="14.1" customHeight="1">
      <c r="A112" s="23"/>
      <c r="B112" s="23"/>
      <c r="C112" s="39" t="s">
        <v>49</v>
      </c>
      <c r="D112" s="40">
        <v>0</v>
      </c>
      <c r="E112" s="40">
        <v>0</v>
      </c>
      <c r="F112" s="40">
        <v>0</v>
      </c>
      <c r="G112" s="40">
        <v>0</v>
      </c>
      <c r="H112" s="23"/>
      <c r="I112" s="23"/>
      <c r="J112" s="23"/>
      <c r="K112" s="23"/>
    </row>
    <row r="113" spans="1:11" ht="14.1" customHeight="1">
      <c r="A113" s="23"/>
      <c r="B113" s="23"/>
      <c r="C113" s="39" t="s">
        <v>50</v>
      </c>
      <c r="D113" s="40">
        <v>0</v>
      </c>
      <c r="E113" s="40">
        <v>0</v>
      </c>
      <c r="F113" s="40">
        <v>0</v>
      </c>
      <c r="G113" s="40">
        <v>0</v>
      </c>
      <c r="H113" s="23"/>
      <c r="I113" s="23"/>
      <c r="J113" s="23"/>
      <c r="K113" s="23"/>
    </row>
    <row r="114" spans="1:11" ht="14.1" customHeight="1">
      <c r="A114" s="23"/>
      <c r="B114" s="23"/>
      <c r="C114" s="39" t="s">
        <v>56</v>
      </c>
      <c r="D114" s="40">
        <v>0</v>
      </c>
      <c r="E114" s="40">
        <v>0</v>
      </c>
      <c r="F114" s="40">
        <v>0</v>
      </c>
      <c r="G114" s="40">
        <v>0</v>
      </c>
      <c r="H114" s="23"/>
      <c r="I114" s="23"/>
      <c r="J114" s="23"/>
      <c r="K114" s="23"/>
    </row>
    <row r="115" spans="1:11" ht="14.1" customHeight="1">
      <c r="A115" s="23"/>
      <c r="B115" s="23"/>
      <c r="C115" s="39" t="s">
        <v>49</v>
      </c>
      <c r="D115" s="40">
        <v>0</v>
      </c>
      <c r="E115" s="40">
        <v>0</v>
      </c>
      <c r="F115" s="40">
        <v>0</v>
      </c>
      <c r="G115" s="40">
        <v>0</v>
      </c>
      <c r="H115" s="23"/>
      <c r="I115" s="23"/>
      <c r="J115" s="23"/>
      <c r="K115" s="23"/>
    </row>
    <row r="116" spans="1:11" ht="14.1" customHeight="1">
      <c r="A116" s="23"/>
      <c r="B116" s="23"/>
      <c r="C116" s="39" t="s">
        <v>50</v>
      </c>
      <c r="D116" s="40">
        <v>0</v>
      </c>
      <c r="E116" s="40">
        <v>0</v>
      </c>
      <c r="F116" s="40">
        <v>0</v>
      </c>
      <c r="G116" s="40">
        <v>0</v>
      </c>
      <c r="H116" s="23"/>
      <c r="I116" s="23"/>
      <c r="J116" s="23"/>
      <c r="K116" s="23"/>
    </row>
    <row r="117" spans="1:11" ht="14.1" customHeight="1">
      <c r="A117" s="23"/>
      <c r="B117" s="23"/>
      <c r="C117" s="39" t="s">
        <v>57</v>
      </c>
      <c r="D117" s="40">
        <v>0</v>
      </c>
      <c r="E117" s="40">
        <v>0</v>
      </c>
      <c r="F117" s="40">
        <v>0</v>
      </c>
      <c r="G117" s="40">
        <v>0</v>
      </c>
      <c r="H117" s="23"/>
      <c r="I117" s="23"/>
      <c r="J117" s="23"/>
      <c r="K117" s="23"/>
    </row>
    <row r="118" spans="1:11" ht="14.1" customHeight="1">
      <c r="A118" s="23"/>
      <c r="B118" s="23"/>
      <c r="C118" s="39" t="s">
        <v>49</v>
      </c>
      <c r="D118" s="40">
        <v>0</v>
      </c>
      <c r="E118" s="40">
        <v>0</v>
      </c>
      <c r="F118" s="40">
        <v>0</v>
      </c>
      <c r="G118" s="40">
        <v>0</v>
      </c>
      <c r="H118" s="23"/>
      <c r="I118" s="23"/>
      <c r="J118" s="23"/>
      <c r="K118" s="23"/>
    </row>
    <row r="119" spans="1:11" ht="14.1" customHeight="1">
      <c r="A119" s="23"/>
      <c r="B119" s="23"/>
      <c r="C119" s="39" t="s">
        <v>58</v>
      </c>
      <c r="D119" s="40">
        <v>0</v>
      </c>
      <c r="E119" s="40">
        <v>0</v>
      </c>
      <c r="F119" s="40">
        <v>0</v>
      </c>
      <c r="G119" s="40">
        <v>0</v>
      </c>
      <c r="H119" s="23"/>
      <c r="I119" s="23"/>
      <c r="J119" s="23"/>
      <c r="K119" s="23"/>
    </row>
    <row r="120" spans="1:11" ht="14.1" customHeight="1">
      <c r="A120" s="23"/>
      <c r="B120" s="23"/>
      <c r="C120" s="39" t="s">
        <v>59</v>
      </c>
      <c r="D120" s="40">
        <v>0</v>
      </c>
      <c r="E120" s="40">
        <v>0</v>
      </c>
      <c r="F120" s="40">
        <v>0</v>
      </c>
      <c r="G120" s="40">
        <v>0</v>
      </c>
      <c r="H120" s="23"/>
      <c r="I120" s="23"/>
      <c r="J120" s="23"/>
      <c r="K120" s="23"/>
    </row>
    <row r="121" spans="1:11" ht="14.1" customHeight="1">
      <c r="A121" s="23"/>
      <c r="B121" s="23"/>
      <c r="C121" s="39" t="s">
        <v>60</v>
      </c>
      <c r="D121" s="40">
        <v>0</v>
      </c>
      <c r="E121" s="40">
        <v>0</v>
      </c>
      <c r="F121" s="40">
        <v>0</v>
      </c>
      <c r="G121" s="40">
        <v>0</v>
      </c>
      <c r="H121" s="23"/>
      <c r="I121" s="23"/>
      <c r="J121" s="23"/>
      <c r="K121" s="23"/>
    </row>
    <row r="122" spans="1:11" ht="14.1" customHeight="1">
      <c r="A122" s="23"/>
      <c r="B122" s="23"/>
      <c r="C122" s="39" t="s">
        <v>61</v>
      </c>
      <c r="D122" s="40">
        <v>0</v>
      </c>
      <c r="E122" s="40">
        <v>0</v>
      </c>
      <c r="F122" s="40">
        <v>0</v>
      </c>
      <c r="G122" s="40">
        <v>0</v>
      </c>
      <c r="H122" s="23"/>
      <c r="I122" s="23"/>
      <c r="J122" s="23"/>
      <c r="K122" s="23"/>
    </row>
    <row r="123" spans="1:11" ht="14.1" customHeight="1">
      <c r="A123" s="23"/>
      <c r="B123" s="23"/>
      <c r="C123" s="39" t="s">
        <v>62</v>
      </c>
      <c r="D123" s="40">
        <v>0</v>
      </c>
      <c r="E123" s="40">
        <v>1152500</v>
      </c>
      <c r="F123" s="40">
        <v>0</v>
      </c>
      <c r="G123" s="40">
        <v>0</v>
      </c>
      <c r="H123" s="23"/>
      <c r="I123" s="23"/>
      <c r="J123" s="23"/>
      <c r="K123" s="23"/>
    </row>
    <row r="124" spans="1:11" ht="14.1" customHeight="1">
      <c r="A124" s="23"/>
      <c r="B124" s="23"/>
      <c r="C124" s="39" t="s">
        <v>49</v>
      </c>
      <c r="D124" s="40">
        <v>0</v>
      </c>
      <c r="E124" s="40">
        <v>1152500</v>
      </c>
      <c r="F124" s="40">
        <v>0</v>
      </c>
      <c r="G124" s="40">
        <v>0</v>
      </c>
      <c r="H124" s="23"/>
      <c r="I124" s="23"/>
      <c r="J124" s="23"/>
      <c r="K124" s="23"/>
    </row>
    <row r="125" spans="1:11" ht="14.1" customHeight="1">
      <c r="A125" s="23"/>
      <c r="B125" s="23"/>
      <c r="C125" s="39" t="s">
        <v>58</v>
      </c>
      <c r="D125" s="40">
        <v>0</v>
      </c>
      <c r="E125" s="40">
        <v>0</v>
      </c>
      <c r="F125" s="40">
        <v>0</v>
      </c>
      <c r="G125" s="40">
        <v>0</v>
      </c>
      <c r="H125" s="23"/>
      <c r="I125" s="23"/>
      <c r="J125" s="23"/>
      <c r="K125" s="23"/>
    </row>
    <row r="126" spans="1:11" ht="14.1" customHeight="1">
      <c r="A126" s="23"/>
      <c r="B126" s="23"/>
      <c r="C126" s="39" t="s">
        <v>59</v>
      </c>
      <c r="D126" s="40">
        <v>0</v>
      </c>
      <c r="E126" s="40">
        <v>0</v>
      </c>
      <c r="F126" s="40">
        <v>0</v>
      </c>
      <c r="G126" s="40">
        <v>0</v>
      </c>
      <c r="H126" s="23"/>
      <c r="I126" s="23"/>
      <c r="J126" s="23"/>
      <c r="K126" s="23"/>
    </row>
    <row r="127" spans="1:11" ht="14.1" customHeight="1">
      <c r="A127" s="23"/>
      <c r="B127" s="23"/>
      <c r="C127" s="39" t="s">
        <v>60</v>
      </c>
      <c r="D127" s="40">
        <v>0</v>
      </c>
      <c r="E127" s="40">
        <v>0</v>
      </c>
      <c r="F127" s="40">
        <v>0</v>
      </c>
      <c r="G127" s="40">
        <v>0</v>
      </c>
      <c r="H127" s="23"/>
      <c r="I127" s="23"/>
      <c r="J127" s="23"/>
      <c r="K127" s="23"/>
    </row>
    <row r="128" spans="1:11" ht="14.1" customHeight="1">
      <c r="A128" s="23"/>
      <c r="B128" s="23"/>
      <c r="C128" s="39" t="s">
        <v>61</v>
      </c>
      <c r="D128" s="40">
        <v>0</v>
      </c>
      <c r="E128" s="40">
        <v>0</v>
      </c>
      <c r="F128" s="40">
        <v>0</v>
      </c>
      <c r="G128" s="40">
        <v>0</v>
      </c>
      <c r="H128" s="23"/>
      <c r="I128" s="23"/>
      <c r="J128" s="23"/>
      <c r="K128" s="23"/>
    </row>
    <row r="129" spans="1:11" ht="14.1" customHeight="1">
      <c r="A129" s="23"/>
      <c r="B129" s="23"/>
      <c r="C129" s="39" t="s">
        <v>63</v>
      </c>
      <c r="D129" s="40">
        <v>0</v>
      </c>
      <c r="E129" s="40">
        <v>0</v>
      </c>
      <c r="F129" s="40">
        <v>0</v>
      </c>
      <c r="G129" s="40">
        <v>0</v>
      </c>
      <c r="H129" s="23"/>
      <c r="I129" s="23"/>
      <c r="J129" s="23"/>
      <c r="K129" s="23"/>
    </row>
    <row r="130" spans="1:11" ht="14.1" customHeight="1">
      <c r="A130" s="23"/>
      <c r="B130" s="23"/>
      <c r="C130" s="39" t="s">
        <v>49</v>
      </c>
      <c r="D130" s="40">
        <v>0</v>
      </c>
      <c r="E130" s="40">
        <v>0</v>
      </c>
      <c r="F130" s="40">
        <v>0</v>
      </c>
      <c r="G130" s="40">
        <v>0</v>
      </c>
      <c r="H130" s="23"/>
      <c r="I130" s="23"/>
      <c r="J130" s="23"/>
      <c r="K130" s="23"/>
    </row>
    <row r="131" spans="1:11" ht="14.1" customHeight="1">
      <c r="A131" s="23"/>
      <c r="B131" s="23"/>
      <c r="C131" s="39" t="s">
        <v>58</v>
      </c>
      <c r="D131" s="40">
        <v>0</v>
      </c>
      <c r="E131" s="40">
        <v>0</v>
      </c>
      <c r="F131" s="40">
        <v>0</v>
      </c>
      <c r="G131" s="40">
        <v>0</v>
      </c>
      <c r="H131" s="23"/>
      <c r="I131" s="23"/>
      <c r="J131" s="23"/>
      <c r="K131" s="23"/>
    </row>
    <row r="132" spans="1:11" ht="14.1" customHeight="1">
      <c r="A132" s="23"/>
      <c r="B132" s="23"/>
      <c r="C132" s="39" t="s">
        <v>59</v>
      </c>
      <c r="D132" s="40">
        <v>0</v>
      </c>
      <c r="E132" s="40">
        <v>0</v>
      </c>
      <c r="F132" s="40">
        <v>0</v>
      </c>
      <c r="G132" s="40">
        <v>0</v>
      </c>
      <c r="H132" s="23"/>
      <c r="I132" s="23"/>
      <c r="J132" s="23"/>
      <c r="K132" s="23"/>
    </row>
    <row r="133" spans="1:11" ht="14.1" customHeight="1">
      <c r="A133" s="23"/>
      <c r="B133" s="23"/>
      <c r="C133" s="39" t="s">
        <v>60</v>
      </c>
      <c r="D133" s="40">
        <v>0</v>
      </c>
      <c r="E133" s="40">
        <v>0</v>
      </c>
      <c r="F133" s="40">
        <v>0</v>
      </c>
      <c r="G133" s="40">
        <v>0</v>
      </c>
      <c r="H133" s="23"/>
      <c r="I133" s="23"/>
      <c r="J133" s="23"/>
      <c r="K133" s="23"/>
    </row>
    <row r="134" spans="1:11" ht="14.1" customHeight="1">
      <c r="A134" s="23"/>
      <c r="B134" s="23"/>
      <c r="C134" s="39" t="s">
        <v>61</v>
      </c>
      <c r="D134" s="40">
        <v>0</v>
      </c>
      <c r="E134" s="40">
        <v>0</v>
      </c>
      <c r="F134" s="40">
        <v>0</v>
      </c>
      <c r="G134" s="40">
        <v>0</v>
      </c>
      <c r="H134" s="23"/>
      <c r="I134" s="23"/>
      <c r="J134" s="23"/>
      <c r="K134" s="23"/>
    </row>
    <row r="135" spans="1:11" ht="14.1" customHeight="1">
      <c r="A135" s="23"/>
      <c r="B135" s="23"/>
      <c r="C135" s="39" t="s">
        <v>64</v>
      </c>
      <c r="D135" s="40">
        <v>0</v>
      </c>
      <c r="E135" s="40">
        <v>0</v>
      </c>
      <c r="F135" s="40">
        <v>0</v>
      </c>
      <c r="G135" s="40">
        <v>0</v>
      </c>
      <c r="H135" s="23"/>
      <c r="I135" s="23"/>
      <c r="J135" s="23"/>
      <c r="K135" s="23"/>
    </row>
    <row r="136" spans="1:11" ht="14.1" customHeight="1">
      <c r="A136" s="23"/>
      <c r="B136" s="23"/>
      <c r="C136" s="39" t="s">
        <v>65</v>
      </c>
      <c r="D136" s="40">
        <v>0</v>
      </c>
      <c r="E136" s="40">
        <v>0</v>
      </c>
      <c r="F136" s="40">
        <v>0</v>
      </c>
      <c r="G136" s="40">
        <v>0</v>
      </c>
      <c r="H136" s="23"/>
      <c r="I136" s="23"/>
      <c r="J136" s="23"/>
      <c r="K136" s="23"/>
    </row>
    <row r="137" spans="1:11" ht="14.1" customHeight="1">
      <c r="A137" s="23"/>
      <c r="B137" s="23"/>
      <c r="C137" s="41" t="s">
        <v>25</v>
      </c>
      <c r="D137" s="40">
        <v>0</v>
      </c>
      <c r="E137" s="40">
        <v>1152500</v>
      </c>
      <c r="F137" s="40">
        <v>0</v>
      </c>
      <c r="G137" s="40">
        <v>0</v>
      </c>
      <c r="H137" s="23"/>
      <c r="I137" s="23"/>
      <c r="J137" s="23"/>
      <c r="K137" s="23"/>
    </row>
    <row r="138" spans="1:11" ht="14.1" customHeight="1">
      <c r="A138" s="23"/>
      <c r="B138" s="23"/>
      <c r="C138" s="32" t="s">
        <v>1906</v>
      </c>
      <c r="D138" s="1852" t="s">
        <v>1907</v>
      </c>
      <c r="E138" s="1853"/>
      <c r="F138" s="1853"/>
      <c r="G138" s="1853"/>
      <c r="H138" s="23"/>
      <c r="I138" s="23"/>
      <c r="J138" s="23"/>
      <c r="K138" s="23"/>
    </row>
    <row r="139" spans="1:11" ht="14.1" customHeight="1">
      <c r="A139" s="23"/>
      <c r="B139" s="23"/>
      <c r="C139" s="33" t="s">
        <v>19</v>
      </c>
      <c r="D139" s="1850" t="s">
        <v>1908</v>
      </c>
      <c r="E139" s="1851"/>
      <c r="F139" s="1851"/>
      <c r="G139" s="1851"/>
      <c r="H139" s="23"/>
      <c r="I139" s="23"/>
      <c r="J139" s="23"/>
      <c r="K139" s="23"/>
    </row>
    <row r="140" spans="1:11" ht="14.1" customHeight="1">
      <c r="A140" s="23"/>
      <c r="B140" s="23"/>
      <c r="C140" s="34" t="s">
        <v>20</v>
      </c>
      <c r="D140" s="1846" t="s">
        <v>1909</v>
      </c>
      <c r="E140" s="1847"/>
      <c r="F140" s="1847"/>
      <c r="G140" s="1847"/>
      <c r="H140" s="23"/>
      <c r="I140" s="23"/>
      <c r="J140" s="23"/>
      <c r="K140" s="23"/>
    </row>
    <row r="141" spans="1:11" ht="14.1" customHeight="1">
      <c r="A141" s="23"/>
      <c r="B141" s="23"/>
      <c r="C141" s="34" t="s">
        <v>21</v>
      </c>
      <c r="D141" s="1846" t="s">
        <v>1864</v>
      </c>
      <c r="E141" s="1847"/>
      <c r="F141" s="1847"/>
      <c r="G141" s="1847"/>
      <c r="H141" s="23"/>
      <c r="I141" s="23"/>
      <c r="J141" s="23"/>
      <c r="K141" s="23"/>
    </row>
    <row r="142" spans="1:11" ht="15" customHeight="1">
      <c r="A142" s="23"/>
      <c r="B142" s="23"/>
      <c r="C142" s="35"/>
      <c r="D142" s="36">
        <v>2023</v>
      </c>
      <c r="E142" s="36">
        <v>2024</v>
      </c>
      <c r="F142" s="36">
        <v>2025</v>
      </c>
      <c r="G142" s="36">
        <v>2026</v>
      </c>
      <c r="H142" s="23"/>
      <c r="I142" s="23"/>
      <c r="J142" s="23"/>
      <c r="K142" s="23"/>
    </row>
    <row r="143" spans="1:11" ht="15" customHeight="1">
      <c r="A143" s="23"/>
      <c r="B143" s="23"/>
      <c r="C143" s="37"/>
      <c r="D143" s="38" t="s">
        <v>22</v>
      </c>
      <c r="E143" s="38" t="s">
        <v>23</v>
      </c>
      <c r="F143" s="38" t="s">
        <v>23</v>
      </c>
      <c r="G143" s="38" t="s">
        <v>23</v>
      </c>
      <c r="H143" s="23"/>
      <c r="I143" s="23"/>
      <c r="J143" s="23"/>
      <c r="K143" s="23"/>
    </row>
    <row r="144" spans="1:11" ht="14.1" customHeight="1">
      <c r="A144" s="23"/>
      <c r="B144" s="23"/>
      <c r="C144" s="27" t="s">
        <v>33</v>
      </c>
      <c r="D144" s="31" t="s">
        <v>163</v>
      </c>
      <c r="E144" s="31" t="s">
        <v>162</v>
      </c>
      <c r="F144" s="31" t="s">
        <v>162</v>
      </c>
      <c r="G144" s="31" t="s">
        <v>162</v>
      </c>
      <c r="H144" s="23"/>
      <c r="I144" s="23"/>
      <c r="J144" s="23"/>
      <c r="K144" s="23"/>
    </row>
    <row r="145" spans="1:11" ht="14.1" customHeight="1">
      <c r="A145" s="23"/>
      <c r="B145" s="23"/>
      <c r="C145" s="27" t="s">
        <v>35</v>
      </c>
      <c r="D145" s="31" t="s">
        <v>1910</v>
      </c>
      <c r="E145" s="31" t="s">
        <v>280</v>
      </c>
      <c r="F145" s="31" t="s">
        <v>280</v>
      </c>
      <c r="G145" s="31" t="s">
        <v>280</v>
      </c>
      <c r="H145" s="23"/>
      <c r="I145" s="23"/>
      <c r="J145" s="23"/>
      <c r="K145" s="23"/>
    </row>
    <row r="146" spans="1:11" ht="14.1" customHeight="1">
      <c r="A146" s="23"/>
      <c r="B146" s="23"/>
      <c r="C146" s="27" t="s">
        <v>40</v>
      </c>
      <c r="D146" s="31" t="s">
        <v>1911</v>
      </c>
      <c r="E146" s="31" t="s">
        <v>283</v>
      </c>
      <c r="F146" s="31" t="s">
        <v>283</v>
      </c>
      <c r="G146" s="31" t="s">
        <v>283</v>
      </c>
      <c r="H146" s="23"/>
      <c r="I146" s="23"/>
      <c r="J146" s="23"/>
      <c r="K146" s="23"/>
    </row>
    <row r="147" spans="1:11" ht="14.1" customHeight="1">
      <c r="A147" s="23"/>
      <c r="B147" s="23"/>
      <c r="C147" s="27" t="s">
        <v>41</v>
      </c>
      <c r="D147" s="31" t="s">
        <v>18</v>
      </c>
      <c r="E147" s="31" t="s">
        <v>1659</v>
      </c>
      <c r="F147" s="31" t="s">
        <v>42</v>
      </c>
      <c r="G147" s="31" t="s">
        <v>42</v>
      </c>
      <c r="H147" s="23"/>
      <c r="I147" s="23"/>
      <c r="J147" s="23"/>
      <c r="K147" s="23"/>
    </row>
    <row r="148" spans="1:11" ht="14.1" customHeight="1">
      <c r="A148" s="23"/>
      <c r="B148" s="23"/>
      <c r="C148" s="27" t="s">
        <v>43</v>
      </c>
      <c r="D148" s="31" t="s">
        <v>18</v>
      </c>
      <c r="E148" s="31" t="s">
        <v>1912</v>
      </c>
      <c r="F148" s="31" t="s">
        <v>42</v>
      </c>
      <c r="G148" s="31" t="s">
        <v>42</v>
      </c>
      <c r="H148" s="23"/>
      <c r="I148" s="23"/>
      <c r="J148" s="23"/>
      <c r="K148" s="23"/>
    </row>
    <row r="149" spans="1:11" ht="14.1" customHeight="1">
      <c r="A149" s="23"/>
      <c r="B149" s="23"/>
      <c r="C149" s="27" t="s">
        <v>47</v>
      </c>
      <c r="D149" s="31" t="s">
        <v>18</v>
      </c>
      <c r="E149" s="31" t="s">
        <v>1913</v>
      </c>
      <c r="F149" s="31" t="s">
        <v>42</v>
      </c>
      <c r="G149" s="31" t="s">
        <v>42</v>
      </c>
      <c r="H149" s="23"/>
      <c r="I149" s="23"/>
      <c r="J149" s="23"/>
      <c r="K149" s="23"/>
    </row>
    <row r="150" spans="1:11" ht="14.1" customHeight="1">
      <c r="A150" s="23"/>
      <c r="B150" s="23"/>
      <c r="C150" s="1848" t="s">
        <v>24</v>
      </c>
      <c r="D150" s="1849"/>
      <c r="E150" s="1849"/>
      <c r="F150" s="1849"/>
      <c r="G150" s="1849"/>
      <c r="H150" s="23"/>
      <c r="I150" s="23"/>
      <c r="J150" s="23"/>
      <c r="K150" s="23"/>
    </row>
    <row r="151" spans="1:11" ht="14.1" customHeight="1">
      <c r="A151" s="23"/>
      <c r="B151" s="23"/>
      <c r="C151" s="35"/>
      <c r="D151" s="36">
        <v>2023</v>
      </c>
      <c r="E151" s="36">
        <v>2024</v>
      </c>
      <c r="F151" s="36">
        <v>2025</v>
      </c>
      <c r="G151" s="36">
        <v>2026</v>
      </c>
      <c r="H151" s="23"/>
      <c r="I151" s="23"/>
      <c r="J151" s="23"/>
      <c r="K151" s="23"/>
    </row>
    <row r="152" spans="1:11" ht="14.1" customHeight="1">
      <c r="A152" s="23"/>
      <c r="B152" s="23"/>
      <c r="C152" s="37"/>
      <c r="D152" s="38" t="s">
        <v>22</v>
      </c>
      <c r="E152" s="38" t="s">
        <v>23</v>
      </c>
      <c r="F152" s="38" t="s">
        <v>23</v>
      </c>
      <c r="G152" s="38" t="s">
        <v>23</v>
      </c>
      <c r="H152" s="23"/>
      <c r="I152" s="23"/>
      <c r="J152" s="23"/>
      <c r="K152" s="23"/>
    </row>
    <row r="153" spans="1:11" ht="14.1" customHeight="1">
      <c r="A153" s="23"/>
      <c r="B153" s="23"/>
      <c r="C153" s="39" t="s">
        <v>48</v>
      </c>
      <c r="D153" s="40">
        <v>0</v>
      </c>
      <c r="E153" s="40">
        <v>0</v>
      </c>
      <c r="F153" s="40">
        <v>0</v>
      </c>
      <c r="G153" s="40">
        <v>0</v>
      </c>
      <c r="H153" s="23"/>
      <c r="I153" s="23"/>
      <c r="J153" s="23"/>
      <c r="K153" s="23"/>
    </row>
    <row r="154" spans="1:11" ht="14.1" customHeight="1">
      <c r="A154" s="23"/>
      <c r="B154" s="23"/>
      <c r="C154" s="39" t="s">
        <v>49</v>
      </c>
      <c r="D154" s="40">
        <v>0</v>
      </c>
      <c r="E154" s="40">
        <v>0</v>
      </c>
      <c r="F154" s="40">
        <v>0</v>
      </c>
      <c r="G154" s="40">
        <v>0</v>
      </c>
      <c r="H154" s="23"/>
      <c r="I154" s="23"/>
      <c r="J154" s="23"/>
      <c r="K154" s="23"/>
    </row>
    <row r="155" spans="1:11" ht="14.1" customHeight="1">
      <c r="A155" s="23"/>
      <c r="B155" s="23"/>
      <c r="C155" s="39" t="s">
        <v>50</v>
      </c>
      <c r="D155" s="40">
        <v>0</v>
      </c>
      <c r="E155" s="40">
        <v>0</v>
      </c>
      <c r="F155" s="40">
        <v>0</v>
      </c>
      <c r="G155" s="40">
        <v>0</v>
      </c>
      <c r="H155" s="23"/>
      <c r="I155" s="23"/>
      <c r="J155" s="23"/>
      <c r="K155" s="23"/>
    </row>
    <row r="156" spans="1:11" ht="14.1" customHeight="1">
      <c r="A156" s="23"/>
      <c r="B156" s="23"/>
      <c r="C156" s="39" t="s">
        <v>51</v>
      </c>
      <c r="D156" s="40">
        <v>0</v>
      </c>
      <c r="E156" s="40">
        <v>0</v>
      </c>
      <c r="F156" s="40">
        <v>0</v>
      </c>
      <c r="G156" s="40">
        <v>0</v>
      </c>
      <c r="H156" s="23"/>
      <c r="I156" s="23"/>
      <c r="J156" s="23"/>
      <c r="K156" s="23"/>
    </row>
    <row r="157" spans="1:11" ht="14.1" customHeight="1">
      <c r="A157" s="23"/>
      <c r="B157" s="23"/>
      <c r="C157" s="39" t="s">
        <v>49</v>
      </c>
      <c r="D157" s="40">
        <v>0</v>
      </c>
      <c r="E157" s="40">
        <v>0</v>
      </c>
      <c r="F157" s="40">
        <v>0</v>
      </c>
      <c r="G157" s="40">
        <v>0</v>
      </c>
      <c r="H157" s="23"/>
      <c r="I157" s="23"/>
      <c r="J157" s="23"/>
      <c r="K157" s="23"/>
    </row>
    <row r="158" spans="1:11" ht="14.1" customHeight="1">
      <c r="A158" s="23"/>
      <c r="B158" s="23"/>
      <c r="C158" s="39" t="s">
        <v>50</v>
      </c>
      <c r="D158" s="40">
        <v>0</v>
      </c>
      <c r="E158" s="40">
        <v>0</v>
      </c>
      <c r="F158" s="40">
        <v>0</v>
      </c>
      <c r="G158" s="40">
        <v>0</v>
      </c>
      <c r="H158" s="23"/>
      <c r="I158" s="23"/>
      <c r="J158" s="23"/>
      <c r="K158" s="23"/>
    </row>
    <row r="159" spans="1:11" ht="14.1" customHeight="1">
      <c r="A159" s="23"/>
      <c r="B159" s="23"/>
      <c r="C159" s="39" t="s">
        <v>52</v>
      </c>
      <c r="D159" s="40">
        <v>0</v>
      </c>
      <c r="E159" s="40">
        <v>0</v>
      </c>
      <c r="F159" s="40">
        <v>0</v>
      </c>
      <c r="G159" s="40">
        <v>0</v>
      </c>
      <c r="H159" s="23"/>
      <c r="I159" s="23"/>
      <c r="J159" s="23"/>
      <c r="K159" s="23"/>
    </row>
    <row r="160" spans="1:11" ht="14.1" customHeight="1">
      <c r="A160" s="23"/>
      <c r="B160" s="23"/>
      <c r="C160" s="39" t="s">
        <v>49</v>
      </c>
      <c r="D160" s="40">
        <v>0</v>
      </c>
      <c r="E160" s="40">
        <v>0</v>
      </c>
      <c r="F160" s="40">
        <v>0</v>
      </c>
      <c r="G160" s="40">
        <v>0</v>
      </c>
      <c r="H160" s="23"/>
      <c r="I160" s="23"/>
      <c r="J160" s="23"/>
      <c r="K160" s="23"/>
    </row>
    <row r="161" spans="1:11" ht="14.1" customHeight="1">
      <c r="A161" s="23"/>
      <c r="B161" s="23"/>
      <c r="C161" s="39" t="s">
        <v>50</v>
      </c>
      <c r="D161" s="40">
        <v>0</v>
      </c>
      <c r="E161" s="40">
        <v>0</v>
      </c>
      <c r="F161" s="40">
        <v>0</v>
      </c>
      <c r="G161" s="40">
        <v>0</v>
      </c>
      <c r="H161" s="23"/>
      <c r="I161" s="23"/>
      <c r="J161" s="23"/>
      <c r="K161" s="23"/>
    </row>
    <row r="162" spans="1:11" ht="14.1" customHeight="1">
      <c r="A162" s="23"/>
      <c r="B162" s="23"/>
      <c r="C162" s="39" t="s">
        <v>53</v>
      </c>
      <c r="D162" s="40">
        <v>0</v>
      </c>
      <c r="E162" s="40">
        <v>0</v>
      </c>
      <c r="F162" s="40">
        <v>0</v>
      </c>
      <c r="G162" s="40">
        <v>0</v>
      </c>
      <c r="H162" s="23"/>
      <c r="I162" s="23"/>
      <c r="J162" s="23"/>
      <c r="K162" s="23"/>
    </row>
    <row r="163" spans="1:11" ht="14.1" customHeight="1">
      <c r="A163" s="23"/>
      <c r="B163" s="23"/>
      <c r="C163" s="39" t="s">
        <v>49</v>
      </c>
      <c r="D163" s="40">
        <v>0</v>
      </c>
      <c r="E163" s="40">
        <v>0</v>
      </c>
      <c r="F163" s="40">
        <v>0</v>
      </c>
      <c r="G163" s="40">
        <v>0</v>
      </c>
      <c r="H163" s="23"/>
      <c r="I163" s="23"/>
      <c r="J163" s="23"/>
      <c r="K163" s="23"/>
    </row>
    <row r="164" spans="1:11" ht="14.1" customHeight="1">
      <c r="A164" s="23"/>
      <c r="B164" s="23"/>
      <c r="C164" s="39" t="s">
        <v>50</v>
      </c>
      <c r="D164" s="40">
        <v>0</v>
      </c>
      <c r="E164" s="40">
        <v>0</v>
      </c>
      <c r="F164" s="40">
        <v>0</v>
      </c>
      <c r="G164" s="40">
        <v>0</v>
      </c>
      <c r="H164" s="23"/>
      <c r="I164" s="23"/>
      <c r="J164" s="23"/>
      <c r="K164" s="23"/>
    </row>
    <row r="165" spans="1:11" ht="14.1" customHeight="1">
      <c r="A165" s="23"/>
      <c r="B165" s="23"/>
      <c r="C165" s="39" t="s">
        <v>54</v>
      </c>
      <c r="D165" s="40">
        <v>0</v>
      </c>
      <c r="E165" s="40">
        <v>0</v>
      </c>
      <c r="F165" s="40">
        <v>0</v>
      </c>
      <c r="G165" s="40">
        <v>0</v>
      </c>
      <c r="H165" s="23"/>
      <c r="I165" s="23"/>
      <c r="J165" s="23"/>
      <c r="K165" s="23"/>
    </row>
    <row r="166" spans="1:11" ht="14.1" customHeight="1">
      <c r="A166" s="23"/>
      <c r="B166" s="23"/>
      <c r="C166" s="39" t="s">
        <v>49</v>
      </c>
      <c r="D166" s="40">
        <v>0</v>
      </c>
      <c r="E166" s="40">
        <v>0</v>
      </c>
      <c r="F166" s="40">
        <v>0</v>
      </c>
      <c r="G166" s="40">
        <v>0</v>
      </c>
      <c r="H166" s="23"/>
      <c r="I166" s="23"/>
      <c r="J166" s="23"/>
      <c r="K166" s="23"/>
    </row>
    <row r="167" spans="1:11" ht="14.1" customHeight="1">
      <c r="A167" s="23"/>
      <c r="B167" s="23"/>
      <c r="C167" s="39" t="s">
        <v>50</v>
      </c>
      <c r="D167" s="40">
        <v>0</v>
      </c>
      <c r="E167" s="40">
        <v>0</v>
      </c>
      <c r="F167" s="40">
        <v>0</v>
      </c>
      <c r="G167" s="40">
        <v>0</v>
      </c>
      <c r="H167" s="23"/>
      <c r="I167" s="23"/>
      <c r="J167" s="23"/>
      <c r="K167" s="23"/>
    </row>
    <row r="168" spans="1:11" ht="14.1" customHeight="1">
      <c r="A168" s="23"/>
      <c r="B168" s="23"/>
      <c r="C168" s="39" t="s">
        <v>55</v>
      </c>
      <c r="D168" s="40">
        <v>0</v>
      </c>
      <c r="E168" s="40">
        <v>0</v>
      </c>
      <c r="F168" s="40">
        <v>0</v>
      </c>
      <c r="G168" s="40">
        <v>0</v>
      </c>
      <c r="H168" s="23"/>
      <c r="I168" s="23"/>
      <c r="J168" s="23"/>
      <c r="K168" s="23"/>
    </row>
    <row r="169" spans="1:11" ht="14.1" customHeight="1">
      <c r="A169" s="23"/>
      <c r="B169" s="23"/>
      <c r="C169" s="39" t="s">
        <v>49</v>
      </c>
      <c r="D169" s="40">
        <v>0</v>
      </c>
      <c r="E169" s="40">
        <v>0</v>
      </c>
      <c r="F169" s="40">
        <v>0</v>
      </c>
      <c r="G169" s="40">
        <v>0</v>
      </c>
      <c r="H169" s="23"/>
      <c r="I169" s="23"/>
      <c r="J169" s="23"/>
      <c r="K169" s="23"/>
    </row>
    <row r="170" spans="1:11" ht="14.1" customHeight="1">
      <c r="A170" s="23"/>
      <c r="B170" s="23"/>
      <c r="C170" s="39" t="s">
        <v>50</v>
      </c>
      <c r="D170" s="40">
        <v>0</v>
      </c>
      <c r="E170" s="40">
        <v>0</v>
      </c>
      <c r="F170" s="40">
        <v>0</v>
      </c>
      <c r="G170" s="40">
        <v>0</v>
      </c>
      <c r="H170" s="23"/>
      <c r="I170" s="23"/>
      <c r="J170" s="23"/>
      <c r="K170" s="23"/>
    </row>
    <row r="171" spans="1:11" ht="14.1" customHeight="1">
      <c r="A171" s="23"/>
      <c r="B171" s="23"/>
      <c r="C171" s="39" t="s">
        <v>56</v>
      </c>
      <c r="D171" s="40">
        <v>0</v>
      </c>
      <c r="E171" s="40">
        <v>0</v>
      </c>
      <c r="F171" s="40">
        <v>0</v>
      </c>
      <c r="G171" s="40">
        <v>0</v>
      </c>
      <c r="H171" s="23"/>
      <c r="I171" s="23"/>
      <c r="J171" s="23"/>
      <c r="K171" s="23"/>
    </row>
    <row r="172" spans="1:11" ht="14.1" customHeight="1">
      <c r="A172" s="23"/>
      <c r="B172" s="23"/>
      <c r="C172" s="39" t="s">
        <v>49</v>
      </c>
      <c r="D172" s="40">
        <v>0</v>
      </c>
      <c r="E172" s="40">
        <v>0</v>
      </c>
      <c r="F172" s="40">
        <v>0</v>
      </c>
      <c r="G172" s="40">
        <v>0</v>
      </c>
      <c r="H172" s="23"/>
      <c r="I172" s="23"/>
      <c r="J172" s="23"/>
      <c r="K172" s="23"/>
    </row>
    <row r="173" spans="1:11" ht="14.1" customHeight="1">
      <c r="A173" s="23"/>
      <c r="B173" s="23"/>
      <c r="C173" s="39" t="s">
        <v>50</v>
      </c>
      <c r="D173" s="40">
        <v>0</v>
      </c>
      <c r="E173" s="40">
        <v>0</v>
      </c>
      <c r="F173" s="40">
        <v>0</v>
      </c>
      <c r="G173" s="40">
        <v>0</v>
      </c>
      <c r="H173" s="23"/>
      <c r="I173" s="23"/>
      <c r="J173" s="23"/>
      <c r="K173" s="23"/>
    </row>
    <row r="174" spans="1:11" ht="14.1" customHeight="1">
      <c r="A174" s="23"/>
      <c r="B174" s="23"/>
      <c r="C174" s="39" t="s">
        <v>57</v>
      </c>
      <c r="D174" s="40">
        <v>0</v>
      </c>
      <c r="E174" s="40">
        <v>0</v>
      </c>
      <c r="F174" s="40">
        <v>0</v>
      </c>
      <c r="G174" s="40">
        <v>0</v>
      </c>
      <c r="H174" s="23"/>
      <c r="I174" s="23"/>
      <c r="J174" s="23"/>
      <c r="K174" s="23"/>
    </row>
    <row r="175" spans="1:11" ht="14.1" customHeight="1">
      <c r="A175" s="23"/>
      <c r="B175" s="23"/>
      <c r="C175" s="39" t="s">
        <v>49</v>
      </c>
      <c r="D175" s="40">
        <v>0</v>
      </c>
      <c r="E175" s="40">
        <v>0</v>
      </c>
      <c r="F175" s="40">
        <v>0</v>
      </c>
      <c r="G175" s="40">
        <v>0</v>
      </c>
      <c r="H175" s="23"/>
      <c r="I175" s="23"/>
      <c r="J175" s="23"/>
      <c r="K175" s="23"/>
    </row>
    <row r="176" spans="1:11" ht="14.1" customHeight="1">
      <c r="A176" s="23"/>
      <c r="B176" s="23"/>
      <c r="C176" s="39" t="s">
        <v>58</v>
      </c>
      <c r="D176" s="40">
        <v>0</v>
      </c>
      <c r="E176" s="40">
        <v>0</v>
      </c>
      <c r="F176" s="40">
        <v>0</v>
      </c>
      <c r="G176" s="40">
        <v>0</v>
      </c>
      <c r="H176" s="23"/>
      <c r="I176" s="23"/>
      <c r="J176" s="23"/>
      <c r="K176" s="23"/>
    </row>
    <row r="177" spans="1:11" ht="14.1" customHeight="1">
      <c r="A177" s="23"/>
      <c r="B177" s="23"/>
      <c r="C177" s="39" t="s">
        <v>59</v>
      </c>
      <c r="D177" s="40">
        <v>0</v>
      </c>
      <c r="E177" s="40">
        <v>0</v>
      </c>
      <c r="F177" s="40">
        <v>0</v>
      </c>
      <c r="G177" s="40">
        <v>0</v>
      </c>
      <c r="H177" s="23"/>
      <c r="I177" s="23"/>
      <c r="J177" s="23"/>
      <c r="K177" s="23"/>
    </row>
    <row r="178" spans="1:11" ht="14.1" customHeight="1">
      <c r="A178" s="23"/>
      <c r="B178" s="23"/>
      <c r="C178" s="39" t="s">
        <v>60</v>
      </c>
      <c r="D178" s="40">
        <v>0</v>
      </c>
      <c r="E178" s="40">
        <v>0</v>
      </c>
      <c r="F178" s="40">
        <v>0</v>
      </c>
      <c r="G178" s="40">
        <v>0</v>
      </c>
      <c r="H178" s="23"/>
      <c r="I178" s="23"/>
      <c r="J178" s="23"/>
      <c r="K178" s="23"/>
    </row>
    <row r="179" spans="1:11" ht="14.1" customHeight="1">
      <c r="A179" s="23"/>
      <c r="B179" s="23"/>
      <c r="C179" s="39" t="s">
        <v>61</v>
      </c>
      <c r="D179" s="40">
        <v>0</v>
      </c>
      <c r="E179" s="40">
        <v>0</v>
      </c>
      <c r="F179" s="40">
        <v>0</v>
      </c>
      <c r="G179" s="40">
        <v>0</v>
      </c>
      <c r="H179" s="23"/>
      <c r="I179" s="23"/>
      <c r="J179" s="23"/>
      <c r="K179" s="23"/>
    </row>
    <row r="180" spans="1:11" ht="14.1" customHeight="1">
      <c r="A180" s="23"/>
      <c r="B180" s="23"/>
      <c r="C180" s="39" t="s">
        <v>62</v>
      </c>
      <c r="D180" s="40">
        <v>0</v>
      </c>
      <c r="E180" s="40">
        <v>1000000</v>
      </c>
      <c r="F180" s="40">
        <v>1000000</v>
      </c>
      <c r="G180" s="40">
        <v>1000000</v>
      </c>
      <c r="H180" s="23"/>
      <c r="I180" s="23"/>
      <c r="J180" s="23"/>
      <c r="K180" s="23"/>
    </row>
    <row r="181" spans="1:11" ht="14.1" customHeight="1">
      <c r="A181" s="23"/>
      <c r="B181" s="23"/>
      <c r="C181" s="39" t="s">
        <v>49</v>
      </c>
      <c r="D181" s="40">
        <v>0</v>
      </c>
      <c r="E181" s="40">
        <v>1000000</v>
      </c>
      <c r="F181" s="40">
        <v>1000000</v>
      </c>
      <c r="G181" s="40">
        <v>1000000</v>
      </c>
      <c r="H181" s="23"/>
      <c r="I181" s="23"/>
      <c r="J181" s="23"/>
      <c r="K181" s="23"/>
    </row>
    <row r="182" spans="1:11" ht="14.1" customHeight="1">
      <c r="A182" s="23"/>
      <c r="B182" s="23"/>
      <c r="C182" s="39" t="s">
        <v>58</v>
      </c>
      <c r="D182" s="40">
        <v>0</v>
      </c>
      <c r="E182" s="40">
        <v>0</v>
      </c>
      <c r="F182" s="40">
        <v>0</v>
      </c>
      <c r="G182" s="40">
        <v>0</v>
      </c>
      <c r="H182" s="23"/>
      <c r="I182" s="23"/>
      <c r="J182" s="23"/>
      <c r="K182" s="23"/>
    </row>
    <row r="183" spans="1:11" ht="14.1" customHeight="1">
      <c r="A183" s="23"/>
      <c r="B183" s="23"/>
      <c r="C183" s="39" t="s">
        <v>59</v>
      </c>
      <c r="D183" s="40">
        <v>0</v>
      </c>
      <c r="E183" s="40">
        <v>0</v>
      </c>
      <c r="F183" s="40">
        <v>0</v>
      </c>
      <c r="G183" s="40">
        <v>0</v>
      </c>
      <c r="H183" s="23"/>
      <c r="I183" s="23"/>
      <c r="J183" s="23"/>
      <c r="K183" s="23"/>
    </row>
    <row r="184" spans="1:11" ht="14.1" customHeight="1">
      <c r="A184" s="23"/>
      <c r="B184" s="23"/>
      <c r="C184" s="39" t="s">
        <v>60</v>
      </c>
      <c r="D184" s="40">
        <v>0</v>
      </c>
      <c r="E184" s="40">
        <v>0</v>
      </c>
      <c r="F184" s="40">
        <v>0</v>
      </c>
      <c r="G184" s="40">
        <v>0</v>
      </c>
      <c r="H184" s="23"/>
      <c r="I184" s="23"/>
      <c r="J184" s="23"/>
      <c r="K184" s="23"/>
    </row>
    <row r="185" spans="1:11" ht="14.1" customHeight="1">
      <c r="A185" s="23"/>
      <c r="B185" s="23"/>
      <c r="C185" s="39" t="s">
        <v>61</v>
      </c>
      <c r="D185" s="40">
        <v>0</v>
      </c>
      <c r="E185" s="40">
        <v>0</v>
      </c>
      <c r="F185" s="40">
        <v>0</v>
      </c>
      <c r="G185" s="40">
        <v>0</v>
      </c>
      <c r="H185" s="23"/>
      <c r="I185" s="23"/>
      <c r="J185" s="23"/>
      <c r="K185" s="23"/>
    </row>
    <row r="186" spans="1:11" ht="14.1" customHeight="1">
      <c r="A186" s="23"/>
      <c r="B186" s="23"/>
      <c r="C186" s="39" t="s">
        <v>63</v>
      </c>
      <c r="D186" s="40">
        <v>0</v>
      </c>
      <c r="E186" s="40">
        <v>0</v>
      </c>
      <c r="F186" s="40">
        <v>0</v>
      </c>
      <c r="G186" s="40">
        <v>0</v>
      </c>
      <c r="H186" s="23"/>
      <c r="I186" s="23"/>
      <c r="J186" s="23"/>
      <c r="K186" s="23"/>
    </row>
    <row r="187" spans="1:11" ht="14.1" customHeight="1">
      <c r="A187" s="23"/>
      <c r="B187" s="23"/>
      <c r="C187" s="39" t="s">
        <v>49</v>
      </c>
      <c r="D187" s="40">
        <v>0</v>
      </c>
      <c r="E187" s="40">
        <v>0</v>
      </c>
      <c r="F187" s="40">
        <v>0</v>
      </c>
      <c r="G187" s="40">
        <v>0</v>
      </c>
      <c r="H187" s="23"/>
      <c r="I187" s="23"/>
      <c r="J187" s="23"/>
      <c r="K187" s="23"/>
    </row>
    <row r="188" spans="1:11" ht="14.1" customHeight="1">
      <c r="A188" s="23"/>
      <c r="B188" s="23"/>
      <c r="C188" s="39" t="s">
        <v>58</v>
      </c>
      <c r="D188" s="40">
        <v>0</v>
      </c>
      <c r="E188" s="40">
        <v>0</v>
      </c>
      <c r="F188" s="40">
        <v>0</v>
      </c>
      <c r="G188" s="40">
        <v>0</v>
      </c>
      <c r="H188" s="23"/>
      <c r="I188" s="23"/>
      <c r="J188" s="23"/>
      <c r="K188" s="23"/>
    </row>
    <row r="189" spans="1:11" ht="14.1" customHeight="1">
      <c r="A189" s="23"/>
      <c r="B189" s="23"/>
      <c r="C189" s="39" t="s">
        <v>59</v>
      </c>
      <c r="D189" s="40">
        <v>0</v>
      </c>
      <c r="E189" s="40">
        <v>0</v>
      </c>
      <c r="F189" s="40">
        <v>0</v>
      </c>
      <c r="G189" s="40">
        <v>0</v>
      </c>
      <c r="H189" s="23"/>
      <c r="I189" s="23"/>
      <c r="J189" s="23"/>
      <c r="K189" s="23"/>
    </row>
    <row r="190" spans="1:11" ht="14.1" customHeight="1">
      <c r="A190" s="23"/>
      <c r="B190" s="23"/>
      <c r="C190" s="39" t="s">
        <v>60</v>
      </c>
      <c r="D190" s="40">
        <v>0</v>
      </c>
      <c r="E190" s="40">
        <v>0</v>
      </c>
      <c r="F190" s="40">
        <v>0</v>
      </c>
      <c r="G190" s="40">
        <v>0</v>
      </c>
      <c r="H190" s="23"/>
      <c r="I190" s="23"/>
      <c r="J190" s="23"/>
      <c r="K190" s="23"/>
    </row>
    <row r="191" spans="1:11" ht="14.1" customHeight="1">
      <c r="A191" s="23"/>
      <c r="B191" s="23"/>
      <c r="C191" s="39" t="s">
        <v>61</v>
      </c>
      <c r="D191" s="40">
        <v>0</v>
      </c>
      <c r="E191" s="40">
        <v>0</v>
      </c>
      <c r="F191" s="40">
        <v>0</v>
      </c>
      <c r="G191" s="40">
        <v>0</v>
      </c>
      <c r="H191" s="23"/>
      <c r="I191" s="23"/>
      <c r="J191" s="23"/>
      <c r="K191" s="23"/>
    </row>
    <row r="192" spans="1:11" ht="14.1" customHeight="1">
      <c r="A192" s="23"/>
      <c r="B192" s="23"/>
      <c r="C192" s="39" t="s">
        <v>64</v>
      </c>
      <c r="D192" s="40">
        <v>0</v>
      </c>
      <c r="E192" s="40">
        <v>0</v>
      </c>
      <c r="F192" s="40">
        <v>0</v>
      </c>
      <c r="G192" s="40">
        <v>0</v>
      </c>
      <c r="H192" s="23"/>
      <c r="I192" s="23"/>
      <c r="J192" s="23"/>
      <c r="K192" s="23"/>
    </row>
    <row r="193" spans="1:11" ht="14.1" customHeight="1">
      <c r="A193" s="23"/>
      <c r="B193" s="23"/>
      <c r="C193" s="39" t="s">
        <v>65</v>
      </c>
      <c r="D193" s="40">
        <v>0</v>
      </c>
      <c r="E193" s="40">
        <v>0</v>
      </c>
      <c r="F193" s="40">
        <v>0</v>
      </c>
      <c r="G193" s="40">
        <v>0</v>
      </c>
      <c r="H193" s="23"/>
      <c r="I193" s="23"/>
      <c r="J193" s="23"/>
      <c r="K193" s="23"/>
    </row>
    <row r="194" spans="1:11" ht="14.1" customHeight="1">
      <c r="A194" s="23"/>
      <c r="B194" s="23"/>
      <c r="C194" s="41" t="s">
        <v>25</v>
      </c>
      <c r="D194" s="40">
        <v>0</v>
      </c>
      <c r="E194" s="40">
        <v>1000000</v>
      </c>
      <c r="F194" s="40">
        <v>1000000</v>
      </c>
      <c r="G194" s="40">
        <v>1000000</v>
      </c>
      <c r="H194" s="23"/>
      <c r="I194" s="23"/>
      <c r="J194" s="23"/>
      <c r="K194" s="23"/>
    </row>
    <row r="195" spans="1:11" ht="14.1" customHeight="1">
      <c r="A195" s="23"/>
      <c r="B195" s="23"/>
      <c r="C195" s="33" t="s">
        <v>19</v>
      </c>
      <c r="D195" s="1850" t="s">
        <v>1914</v>
      </c>
      <c r="E195" s="1851"/>
      <c r="F195" s="1851"/>
      <c r="G195" s="1851"/>
      <c r="H195" s="23"/>
      <c r="I195" s="23"/>
      <c r="J195" s="23"/>
      <c r="K195" s="23"/>
    </row>
    <row r="196" spans="1:11" ht="14.1" customHeight="1">
      <c r="A196" s="23"/>
      <c r="B196" s="23"/>
      <c r="C196" s="34" t="s">
        <v>20</v>
      </c>
      <c r="D196" s="1846" t="s">
        <v>1915</v>
      </c>
      <c r="E196" s="1847"/>
      <c r="F196" s="1847"/>
      <c r="G196" s="1847"/>
      <c r="H196" s="23"/>
      <c r="I196" s="23"/>
      <c r="J196" s="23"/>
      <c r="K196" s="23"/>
    </row>
    <row r="197" spans="1:11" ht="14.1" customHeight="1">
      <c r="A197" s="23"/>
      <c r="B197" s="23"/>
      <c r="C197" s="34" t="s">
        <v>21</v>
      </c>
      <c r="D197" s="1846" t="s">
        <v>287</v>
      </c>
      <c r="E197" s="1847"/>
      <c r="F197" s="1847"/>
      <c r="G197" s="1847"/>
      <c r="H197" s="23"/>
      <c r="I197" s="23"/>
      <c r="J197" s="23"/>
      <c r="K197" s="23"/>
    </row>
    <row r="198" spans="1:11" ht="15" customHeight="1">
      <c r="A198" s="23"/>
      <c r="B198" s="23"/>
      <c r="C198" s="35"/>
      <c r="D198" s="36">
        <v>2023</v>
      </c>
      <c r="E198" s="36">
        <v>2024</v>
      </c>
      <c r="F198" s="36">
        <v>2025</v>
      </c>
      <c r="G198" s="36">
        <v>2026</v>
      </c>
      <c r="H198" s="23"/>
      <c r="I198" s="23"/>
      <c r="J198" s="23"/>
      <c r="K198" s="23"/>
    </row>
    <row r="199" spans="1:11" ht="15" customHeight="1">
      <c r="A199" s="23"/>
      <c r="B199" s="23"/>
      <c r="C199" s="37"/>
      <c r="D199" s="38" t="s">
        <v>22</v>
      </c>
      <c r="E199" s="38" t="s">
        <v>23</v>
      </c>
      <c r="F199" s="38" t="s">
        <v>23</v>
      </c>
      <c r="G199" s="38" t="s">
        <v>23</v>
      </c>
      <c r="H199" s="23"/>
      <c r="I199" s="23"/>
      <c r="J199" s="23"/>
      <c r="K199" s="23"/>
    </row>
    <row r="200" spans="1:11" ht="14.1" customHeight="1">
      <c r="A200" s="23"/>
      <c r="B200" s="23"/>
      <c r="C200" s="27" t="s">
        <v>33</v>
      </c>
      <c r="D200" s="31" t="s">
        <v>298</v>
      </c>
      <c r="E200" s="31" t="s">
        <v>298</v>
      </c>
      <c r="F200" s="31" t="s">
        <v>235</v>
      </c>
      <c r="G200" s="31" t="s">
        <v>235</v>
      </c>
      <c r="H200" s="23"/>
      <c r="I200" s="23"/>
      <c r="J200" s="23"/>
      <c r="K200" s="23"/>
    </row>
    <row r="201" spans="1:11" ht="14.1" customHeight="1">
      <c r="A201" s="23"/>
      <c r="B201" s="23"/>
      <c r="C201" s="27" t="s">
        <v>35</v>
      </c>
      <c r="D201" s="31" t="s">
        <v>18</v>
      </c>
      <c r="E201" s="31" t="s">
        <v>1916</v>
      </c>
      <c r="F201" s="31" t="s">
        <v>280</v>
      </c>
      <c r="G201" s="31" t="s">
        <v>280</v>
      </c>
      <c r="H201" s="23"/>
      <c r="I201" s="23"/>
      <c r="J201" s="23"/>
      <c r="K201" s="23"/>
    </row>
    <row r="202" spans="1:11" ht="14.1" customHeight="1">
      <c r="A202" s="23"/>
      <c r="B202" s="23"/>
      <c r="C202" s="27" t="s">
        <v>40</v>
      </c>
      <c r="D202" s="31" t="s">
        <v>42</v>
      </c>
      <c r="E202" s="31" t="s">
        <v>1917</v>
      </c>
      <c r="F202" s="31" t="s">
        <v>1918</v>
      </c>
      <c r="G202" s="31" t="s">
        <v>1918</v>
      </c>
      <c r="H202" s="23"/>
      <c r="I202" s="23"/>
      <c r="J202" s="23"/>
      <c r="K202" s="23"/>
    </row>
    <row r="203" spans="1:11" ht="14.1" customHeight="1">
      <c r="A203" s="23"/>
      <c r="B203" s="23"/>
      <c r="C203" s="27" t="s">
        <v>41</v>
      </c>
      <c r="D203" s="31" t="s">
        <v>18</v>
      </c>
      <c r="E203" s="31" t="s">
        <v>42</v>
      </c>
      <c r="F203" s="31" t="s">
        <v>81</v>
      </c>
      <c r="G203" s="31" t="s">
        <v>42</v>
      </c>
      <c r="H203" s="23"/>
      <c r="I203" s="23"/>
      <c r="J203" s="23"/>
      <c r="K203" s="23"/>
    </row>
    <row r="204" spans="1:11" ht="14.1" customHeight="1">
      <c r="A204" s="23"/>
      <c r="B204" s="23"/>
      <c r="C204" s="27" t="s">
        <v>43</v>
      </c>
      <c r="D204" s="31" t="s">
        <v>18</v>
      </c>
      <c r="E204" s="31" t="s">
        <v>18</v>
      </c>
      <c r="F204" s="31" t="s">
        <v>1919</v>
      </c>
      <c r="G204" s="31" t="s">
        <v>42</v>
      </c>
      <c r="H204" s="23"/>
      <c r="I204" s="23"/>
      <c r="J204" s="23"/>
      <c r="K204" s="23"/>
    </row>
    <row r="205" spans="1:11" ht="14.1" customHeight="1">
      <c r="A205" s="23"/>
      <c r="B205" s="23"/>
      <c r="C205" s="27" t="s">
        <v>47</v>
      </c>
      <c r="D205" s="31" t="s">
        <v>18</v>
      </c>
      <c r="E205" s="31" t="s">
        <v>18</v>
      </c>
      <c r="F205" s="31" t="s">
        <v>1920</v>
      </c>
      <c r="G205" s="31" t="s">
        <v>42</v>
      </c>
      <c r="H205" s="23"/>
      <c r="I205" s="23"/>
      <c r="J205" s="23"/>
      <c r="K205" s="23"/>
    </row>
    <row r="206" spans="1:11" ht="14.1" customHeight="1">
      <c r="A206" s="23"/>
      <c r="B206" s="23"/>
      <c r="C206" s="1848" t="s">
        <v>24</v>
      </c>
      <c r="D206" s="1849"/>
      <c r="E206" s="1849"/>
      <c r="F206" s="1849"/>
      <c r="G206" s="1849"/>
      <c r="H206" s="23"/>
      <c r="I206" s="23"/>
      <c r="J206" s="23"/>
      <c r="K206" s="23"/>
    </row>
    <row r="207" spans="1:11" ht="14.1" customHeight="1">
      <c r="A207" s="23"/>
      <c r="B207" s="23"/>
      <c r="C207" s="35"/>
      <c r="D207" s="36">
        <v>2023</v>
      </c>
      <c r="E207" s="36">
        <v>2024</v>
      </c>
      <c r="F207" s="36">
        <v>2025</v>
      </c>
      <c r="G207" s="36">
        <v>2026</v>
      </c>
      <c r="H207" s="23"/>
      <c r="I207" s="23"/>
      <c r="J207" s="23"/>
      <c r="K207" s="23"/>
    </row>
    <row r="208" spans="1:11" ht="14.1" customHeight="1">
      <c r="A208" s="23"/>
      <c r="B208" s="23"/>
      <c r="C208" s="37"/>
      <c r="D208" s="38" t="s">
        <v>22</v>
      </c>
      <c r="E208" s="38" t="s">
        <v>23</v>
      </c>
      <c r="F208" s="38" t="s">
        <v>23</v>
      </c>
      <c r="G208" s="38" t="s">
        <v>23</v>
      </c>
      <c r="H208" s="23"/>
      <c r="I208" s="23"/>
      <c r="J208" s="23"/>
      <c r="K208" s="23"/>
    </row>
    <row r="209" spans="1:11" ht="14.1" customHeight="1">
      <c r="A209" s="23"/>
      <c r="B209" s="23"/>
      <c r="C209" s="39" t="s">
        <v>48</v>
      </c>
      <c r="D209" s="1462" t="s">
        <v>18</v>
      </c>
      <c r="E209" s="40">
        <v>0</v>
      </c>
      <c r="F209" s="40">
        <v>0</v>
      </c>
      <c r="G209" s="40">
        <v>0</v>
      </c>
      <c r="H209" s="23"/>
      <c r="I209" s="23"/>
      <c r="J209" s="23"/>
      <c r="K209" s="23"/>
    </row>
    <row r="210" spans="1:11" ht="14.1" customHeight="1">
      <c r="A210" s="23"/>
      <c r="B210" s="23"/>
      <c r="C210" s="39" t="s">
        <v>49</v>
      </c>
      <c r="D210" s="1462" t="s">
        <v>18</v>
      </c>
      <c r="E210" s="40">
        <v>0</v>
      </c>
      <c r="F210" s="40">
        <v>0</v>
      </c>
      <c r="G210" s="40">
        <v>0</v>
      </c>
      <c r="H210" s="23"/>
      <c r="I210" s="23"/>
      <c r="J210" s="23"/>
      <c r="K210" s="23"/>
    </row>
    <row r="211" spans="1:11" ht="14.1" customHeight="1">
      <c r="A211" s="23"/>
      <c r="B211" s="23"/>
      <c r="C211" s="39" t="s">
        <v>50</v>
      </c>
      <c r="D211" s="1462" t="s">
        <v>18</v>
      </c>
      <c r="E211" s="40">
        <v>0</v>
      </c>
      <c r="F211" s="40">
        <v>0</v>
      </c>
      <c r="G211" s="40">
        <v>0</v>
      </c>
      <c r="H211" s="23"/>
      <c r="I211" s="23"/>
      <c r="J211" s="23"/>
      <c r="K211" s="23"/>
    </row>
    <row r="212" spans="1:11" ht="14.1" customHeight="1">
      <c r="A212" s="23"/>
      <c r="B212" s="23"/>
      <c r="C212" s="39" t="s">
        <v>51</v>
      </c>
      <c r="D212" s="1462" t="s">
        <v>18</v>
      </c>
      <c r="E212" s="40">
        <v>0</v>
      </c>
      <c r="F212" s="40">
        <v>0</v>
      </c>
      <c r="G212" s="40">
        <v>0</v>
      </c>
      <c r="H212" s="23"/>
      <c r="I212" s="23"/>
      <c r="J212" s="23"/>
      <c r="K212" s="23"/>
    </row>
    <row r="213" spans="1:11" ht="14.1" customHeight="1">
      <c r="A213" s="23"/>
      <c r="B213" s="23"/>
      <c r="C213" s="39" t="s">
        <v>49</v>
      </c>
      <c r="D213" s="1462" t="s">
        <v>18</v>
      </c>
      <c r="E213" s="40">
        <v>0</v>
      </c>
      <c r="F213" s="40">
        <v>0</v>
      </c>
      <c r="G213" s="40">
        <v>0</v>
      </c>
      <c r="H213" s="23"/>
      <c r="I213" s="23"/>
      <c r="J213" s="23"/>
      <c r="K213" s="23"/>
    </row>
    <row r="214" spans="1:11" ht="14.1" customHeight="1">
      <c r="A214" s="23"/>
      <c r="B214" s="23"/>
      <c r="C214" s="39" t="s">
        <v>50</v>
      </c>
      <c r="D214" s="1462" t="s">
        <v>18</v>
      </c>
      <c r="E214" s="40">
        <v>0</v>
      </c>
      <c r="F214" s="40">
        <v>0</v>
      </c>
      <c r="G214" s="40">
        <v>0</v>
      </c>
      <c r="H214" s="23"/>
      <c r="I214" s="23"/>
      <c r="J214" s="23"/>
      <c r="K214" s="23"/>
    </row>
    <row r="215" spans="1:11" ht="14.1" customHeight="1">
      <c r="A215" s="23"/>
      <c r="B215" s="23"/>
      <c r="C215" s="39" t="s">
        <v>52</v>
      </c>
      <c r="D215" s="1462" t="s">
        <v>18</v>
      </c>
      <c r="E215" s="40">
        <v>0</v>
      </c>
      <c r="F215" s="40">
        <v>0</v>
      </c>
      <c r="G215" s="40">
        <v>0</v>
      </c>
      <c r="H215" s="23"/>
      <c r="I215" s="23"/>
      <c r="J215" s="23"/>
      <c r="K215" s="23"/>
    </row>
    <row r="216" spans="1:11" ht="14.1" customHeight="1">
      <c r="A216" s="23"/>
      <c r="B216" s="23"/>
      <c r="C216" s="39" t="s">
        <v>49</v>
      </c>
      <c r="D216" s="1462" t="s">
        <v>18</v>
      </c>
      <c r="E216" s="40">
        <v>0</v>
      </c>
      <c r="F216" s="40">
        <v>0</v>
      </c>
      <c r="G216" s="40">
        <v>0</v>
      </c>
      <c r="H216" s="23"/>
      <c r="I216" s="23"/>
      <c r="J216" s="23"/>
      <c r="K216" s="23"/>
    </row>
    <row r="217" spans="1:11" ht="14.1" customHeight="1">
      <c r="A217" s="23"/>
      <c r="B217" s="23"/>
      <c r="C217" s="39" t="s">
        <v>50</v>
      </c>
      <c r="D217" s="1462" t="s">
        <v>18</v>
      </c>
      <c r="E217" s="40">
        <v>0</v>
      </c>
      <c r="F217" s="40">
        <v>0</v>
      </c>
      <c r="G217" s="40">
        <v>0</v>
      </c>
      <c r="H217" s="23"/>
      <c r="I217" s="23"/>
      <c r="J217" s="23"/>
      <c r="K217" s="23"/>
    </row>
    <row r="218" spans="1:11" ht="14.1" customHeight="1">
      <c r="A218" s="23"/>
      <c r="B218" s="23"/>
      <c r="C218" s="39" t="s">
        <v>53</v>
      </c>
      <c r="D218" s="1462" t="s">
        <v>18</v>
      </c>
      <c r="E218" s="40">
        <v>0</v>
      </c>
      <c r="F218" s="40">
        <v>0</v>
      </c>
      <c r="G218" s="40">
        <v>0</v>
      </c>
      <c r="H218" s="23"/>
      <c r="I218" s="23"/>
      <c r="J218" s="23"/>
      <c r="K218" s="23"/>
    </row>
    <row r="219" spans="1:11" ht="14.1" customHeight="1">
      <c r="A219" s="23"/>
      <c r="B219" s="23"/>
      <c r="C219" s="39" t="s">
        <v>49</v>
      </c>
      <c r="D219" s="1462" t="s">
        <v>18</v>
      </c>
      <c r="E219" s="40">
        <v>0</v>
      </c>
      <c r="F219" s="40">
        <v>0</v>
      </c>
      <c r="G219" s="40">
        <v>0</v>
      </c>
      <c r="H219" s="23"/>
      <c r="I219" s="23"/>
      <c r="J219" s="23"/>
      <c r="K219" s="23"/>
    </row>
    <row r="220" spans="1:11" ht="14.1" customHeight="1">
      <c r="A220" s="23"/>
      <c r="B220" s="23"/>
      <c r="C220" s="39" t="s">
        <v>50</v>
      </c>
      <c r="D220" s="1462" t="s">
        <v>18</v>
      </c>
      <c r="E220" s="40">
        <v>0</v>
      </c>
      <c r="F220" s="40">
        <v>0</v>
      </c>
      <c r="G220" s="40">
        <v>0</v>
      </c>
      <c r="H220" s="23"/>
      <c r="I220" s="23"/>
      <c r="J220" s="23"/>
      <c r="K220" s="23"/>
    </row>
    <row r="221" spans="1:11" ht="14.1" customHeight="1">
      <c r="A221" s="23"/>
      <c r="B221" s="23"/>
      <c r="C221" s="39" t="s">
        <v>54</v>
      </c>
      <c r="D221" s="1462" t="s">
        <v>18</v>
      </c>
      <c r="E221" s="40">
        <v>0</v>
      </c>
      <c r="F221" s="40">
        <v>0</v>
      </c>
      <c r="G221" s="40">
        <v>0</v>
      </c>
      <c r="H221" s="23"/>
      <c r="I221" s="23"/>
      <c r="J221" s="23"/>
      <c r="K221" s="23"/>
    </row>
    <row r="222" spans="1:11" ht="14.1" customHeight="1">
      <c r="A222" s="23"/>
      <c r="B222" s="23"/>
      <c r="C222" s="39" t="s">
        <v>49</v>
      </c>
      <c r="D222" s="1462" t="s">
        <v>18</v>
      </c>
      <c r="E222" s="40">
        <v>0</v>
      </c>
      <c r="F222" s="40">
        <v>0</v>
      </c>
      <c r="G222" s="40">
        <v>0</v>
      </c>
      <c r="H222" s="23"/>
      <c r="I222" s="23"/>
      <c r="J222" s="23"/>
      <c r="K222" s="23"/>
    </row>
    <row r="223" spans="1:11" ht="14.1" customHeight="1">
      <c r="A223" s="23"/>
      <c r="B223" s="23"/>
      <c r="C223" s="39" t="s">
        <v>50</v>
      </c>
      <c r="D223" s="1462" t="s">
        <v>18</v>
      </c>
      <c r="E223" s="40">
        <v>0</v>
      </c>
      <c r="F223" s="40">
        <v>0</v>
      </c>
      <c r="G223" s="40">
        <v>0</v>
      </c>
      <c r="H223" s="23"/>
      <c r="I223" s="23"/>
      <c r="J223" s="23"/>
      <c r="K223" s="23"/>
    </row>
    <row r="224" spans="1:11" ht="14.1" customHeight="1">
      <c r="A224" s="23"/>
      <c r="B224" s="23"/>
      <c r="C224" s="39" t="s">
        <v>55</v>
      </c>
      <c r="D224" s="1462" t="s">
        <v>18</v>
      </c>
      <c r="E224" s="40">
        <v>0</v>
      </c>
      <c r="F224" s="40">
        <v>0</v>
      </c>
      <c r="G224" s="40">
        <v>0</v>
      </c>
      <c r="H224" s="23"/>
      <c r="I224" s="23"/>
      <c r="J224" s="23"/>
      <c r="K224" s="23"/>
    </row>
    <row r="225" spans="1:11" ht="14.1" customHeight="1">
      <c r="A225" s="23"/>
      <c r="B225" s="23"/>
      <c r="C225" s="39" t="s">
        <v>49</v>
      </c>
      <c r="D225" s="1462" t="s">
        <v>18</v>
      </c>
      <c r="E225" s="40">
        <v>0</v>
      </c>
      <c r="F225" s="40">
        <v>0</v>
      </c>
      <c r="G225" s="40">
        <v>0</v>
      </c>
      <c r="H225" s="23"/>
      <c r="I225" s="23"/>
      <c r="J225" s="23"/>
      <c r="K225" s="23"/>
    </row>
    <row r="226" spans="1:11" ht="14.1" customHeight="1">
      <c r="A226" s="23"/>
      <c r="B226" s="23"/>
      <c r="C226" s="39" t="s">
        <v>50</v>
      </c>
      <c r="D226" s="1462" t="s">
        <v>18</v>
      </c>
      <c r="E226" s="40">
        <v>0</v>
      </c>
      <c r="F226" s="40">
        <v>0</v>
      </c>
      <c r="G226" s="40">
        <v>0</v>
      </c>
      <c r="H226" s="23"/>
      <c r="I226" s="23"/>
      <c r="J226" s="23"/>
      <c r="K226" s="23"/>
    </row>
    <row r="227" spans="1:11" ht="14.1" customHeight="1">
      <c r="A227" s="23"/>
      <c r="B227" s="23"/>
      <c r="C227" s="39" t="s">
        <v>56</v>
      </c>
      <c r="D227" s="1462" t="s">
        <v>18</v>
      </c>
      <c r="E227" s="40">
        <v>0</v>
      </c>
      <c r="F227" s="40">
        <v>0</v>
      </c>
      <c r="G227" s="40">
        <v>0</v>
      </c>
      <c r="H227" s="23"/>
      <c r="I227" s="23"/>
      <c r="J227" s="23"/>
      <c r="K227" s="23"/>
    </row>
    <row r="228" spans="1:11" ht="14.1" customHeight="1">
      <c r="A228" s="23"/>
      <c r="B228" s="23"/>
      <c r="C228" s="39" t="s">
        <v>49</v>
      </c>
      <c r="D228" s="1462" t="s">
        <v>18</v>
      </c>
      <c r="E228" s="40">
        <v>0</v>
      </c>
      <c r="F228" s="40">
        <v>0</v>
      </c>
      <c r="G228" s="40">
        <v>0</v>
      </c>
      <c r="H228" s="23"/>
      <c r="I228" s="23"/>
      <c r="J228" s="23"/>
      <c r="K228" s="23"/>
    </row>
    <row r="229" spans="1:11" ht="14.1" customHeight="1">
      <c r="A229" s="23"/>
      <c r="B229" s="23"/>
      <c r="C229" s="39" t="s">
        <v>50</v>
      </c>
      <c r="D229" s="1462" t="s">
        <v>18</v>
      </c>
      <c r="E229" s="40">
        <v>0</v>
      </c>
      <c r="F229" s="40">
        <v>0</v>
      </c>
      <c r="G229" s="40">
        <v>0</v>
      </c>
      <c r="H229" s="23"/>
      <c r="I229" s="23"/>
      <c r="J229" s="23"/>
      <c r="K229" s="23"/>
    </row>
    <row r="230" spans="1:11" ht="14.1" customHeight="1">
      <c r="A230" s="23"/>
      <c r="B230" s="23"/>
      <c r="C230" s="39" t="s">
        <v>57</v>
      </c>
      <c r="D230" s="1462" t="s">
        <v>18</v>
      </c>
      <c r="E230" s="40">
        <v>0</v>
      </c>
      <c r="F230" s="40">
        <v>0</v>
      </c>
      <c r="G230" s="40">
        <v>0</v>
      </c>
      <c r="H230" s="23"/>
      <c r="I230" s="23"/>
      <c r="J230" s="23"/>
      <c r="K230" s="23"/>
    </row>
    <row r="231" spans="1:11" ht="14.1" customHeight="1">
      <c r="A231" s="23"/>
      <c r="B231" s="23"/>
      <c r="C231" s="39" t="s">
        <v>49</v>
      </c>
      <c r="D231" s="1462" t="s">
        <v>18</v>
      </c>
      <c r="E231" s="40">
        <v>0</v>
      </c>
      <c r="F231" s="40">
        <v>0</v>
      </c>
      <c r="G231" s="40">
        <v>0</v>
      </c>
      <c r="H231" s="23"/>
      <c r="I231" s="23"/>
      <c r="J231" s="23"/>
      <c r="K231" s="23"/>
    </row>
    <row r="232" spans="1:11" ht="14.1" customHeight="1">
      <c r="A232" s="23"/>
      <c r="B232" s="23"/>
      <c r="C232" s="39" t="s">
        <v>58</v>
      </c>
      <c r="D232" s="1462" t="s">
        <v>18</v>
      </c>
      <c r="E232" s="40">
        <v>0</v>
      </c>
      <c r="F232" s="40">
        <v>0</v>
      </c>
      <c r="G232" s="40">
        <v>0</v>
      </c>
      <c r="H232" s="23"/>
      <c r="I232" s="23"/>
      <c r="J232" s="23"/>
      <c r="K232" s="23"/>
    </row>
    <row r="233" spans="1:11" ht="14.1" customHeight="1">
      <c r="A233" s="23"/>
      <c r="B233" s="23"/>
      <c r="C233" s="39" t="s">
        <v>59</v>
      </c>
      <c r="D233" s="1462" t="s">
        <v>18</v>
      </c>
      <c r="E233" s="40">
        <v>0</v>
      </c>
      <c r="F233" s="40">
        <v>0</v>
      </c>
      <c r="G233" s="40">
        <v>0</v>
      </c>
      <c r="H233" s="23"/>
      <c r="I233" s="23"/>
      <c r="J233" s="23"/>
      <c r="K233" s="23"/>
    </row>
    <row r="234" spans="1:11" ht="14.1" customHeight="1">
      <c r="A234" s="23"/>
      <c r="B234" s="23"/>
      <c r="C234" s="39" t="s">
        <v>60</v>
      </c>
      <c r="D234" s="1462" t="s">
        <v>18</v>
      </c>
      <c r="E234" s="40">
        <v>0</v>
      </c>
      <c r="F234" s="40">
        <v>0</v>
      </c>
      <c r="G234" s="40">
        <v>0</v>
      </c>
      <c r="H234" s="23"/>
      <c r="I234" s="23"/>
      <c r="J234" s="23"/>
      <c r="K234" s="23"/>
    </row>
    <row r="235" spans="1:11" ht="14.1" customHeight="1">
      <c r="A235" s="23"/>
      <c r="B235" s="23"/>
      <c r="C235" s="39" t="s">
        <v>61</v>
      </c>
      <c r="D235" s="1462" t="s">
        <v>18</v>
      </c>
      <c r="E235" s="40">
        <v>0</v>
      </c>
      <c r="F235" s="40">
        <v>0</v>
      </c>
      <c r="G235" s="40">
        <v>0</v>
      </c>
      <c r="H235" s="23"/>
      <c r="I235" s="23"/>
      <c r="J235" s="23"/>
      <c r="K235" s="23"/>
    </row>
    <row r="236" spans="1:11" ht="14.1" customHeight="1">
      <c r="A236" s="23"/>
      <c r="B236" s="23"/>
      <c r="C236" s="39" t="s">
        <v>62</v>
      </c>
      <c r="D236" s="1462" t="s">
        <v>18</v>
      </c>
      <c r="E236" s="40">
        <v>2942500</v>
      </c>
      <c r="F236" s="40">
        <v>1000000</v>
      </c>
      <c r="G236" s="40">
        <v>1000000</v>
      </c>
      <c r="H236" s="23"/>
      <c r="I236" s="23"/>
      <c r="J236" s="23"/>
      <c r="K236" s="23"/>
    </row>
    <row r="237" spans="1:11" ht="14.1" customHeight="1">
      <c r="A237" s="23"/>
      <c r="B237" s="23"/>
      <c r="C237" s="39" t="s">
        <v>49</v>
      </c>
      <c r="D237" s="1462" t="s">
        <v>18</v>
      </c>
      <c r="E237" s="40">
        <v>2942500</v>
      </c>
      <c r="F237" s="40">
        <v>1000000</v>
      </c>
      <c r="G237" s="40">
        <v>1000000</v>
      </c>
      <c r="H237" s="23"/>
      <c r="I237" s="23"/>
      <c r="J237" s="23"/>
      <c r="K237" s="23"/>
    </row>
    <row r="238" spans="1:11" ht="14.1" customHeight="1">
      <c r="A238" s="23"/>
      <c r="B238" s="23"/>
      <c r="C238" s="39" t="s">
        <v>58</v>
      </c>
      <c r="D238" s="1462" t="s">
        <v>18</v>
      </c>
      <c r="E238" s="40">
        <v>0</v>
      </c>
      <c r="F238" s="40">
        <v>0</v>
      </c>
      <c r="G238" s="40">
        <v>0</v>
      </c>
      <c r="H238" s="23"/>
      <c r="I238" s="23"/>
      <c r="J238" s="23"/>
      <c r="K238" s="23"/>
    </row>
    <row r="239" spans="1:11" ht="14.1" customHeight="1">
      <c r="A239" s="23"/>
      <c r="B239" s="23"/>
      <c r="C239" s="39" t="s">
        <v>59</v>
      </c>
      <c r="D239" s="1462" t="s">
        <v>18</v>
      </c>
      <c r="E239" s="40">
        <v>0</v>
      </c>
      <c r="F239" s="40">
        <v>0</v>
      </c>
      <c r="G239" s="40">
        <v>0</v>
      </c>
      <c r="H239" s="23"/>
      <c r="I239" s="23"/>
      <c r="J239" s="23"/>
      <c r="K239" s="23"/>
    </row>
    <row r="240" spans="1:11" ht="14.1" customHeight="1">
      <c r="A240" s="23"/>
      <c r="B240" s="23"/>
      <c r="C240" s="39" t="s">
        <v>60</v>
      </c>
      <c r="D240" s="1462" t="s">
        <v>18</v>
      </c>
      <c r="E240" s="40">
        <v>0</v>
      </c>
      <c r="F240" s="40">
        <v>0</v>
      </c>
      <c r="G240" s="40">
        <v>0</v>
      </c>
      <c r="H240" s="23"/>
      <c r="I240" s="23"/>
      <c r="J240" s="23"/>
      <c r="K240" s="23"/>
    </row>
    <row r="241" spans="1:11" ht="14.1" customHeight="1">
      <c r="A241" s="23"/>
      <c r="B241" s="23"/>
      <c r="C241" s="39" t="s">
        <v>61</v>
      </c>
      <c r="D241" s="1462" t="s">
        <v>18</v>
      </c>
      <c r="E241" s="40">
        <v>0</v>
      </c>
      <c r="F241" s="40">
        <v>0</v>
      </c>
      <c r="G241" s="40">
        <v>0</v>
      </c>
      <c r="H241" s="23"/>
      <c r="I241" s="23"/>
      <c r="J241" s="23"/>
      <c r="K241" s="23"/>
    </row>
    <row r="242" spans="1:11" ht="14.1" customHeight="1">
      <c r="A242" s="23"/>
      <c r="B242" s="23"/>
      <c r="C242" s="39" t="s">
        <v>63</v>
      </c>
      <c r="D242" s="1462" t="s">
        <v>18</v>
      </c>
      <c r="E242" s="40">
        <v>0</v>
      </c>
      <c r="F242" s="40">
        <v>0</v>
      </c>
      <c r="G242" s="40">
        <v>0</v>
      </c>
      <c r="H242" s="23"/>
      <c r="I242" s="23"/>
      <c r="J242" s="23"/>
      <c r="K242" s="23"/>
    </row>
    <row r="243" spans="1:11" ht="14.1" customHeight="1">
      <c r="A243" s="23"/>
      <c r="B243" s="23"/>
      <c r="C243" s="39" t="s">
        <v>49</v>
      </c>
      <c r="D243" s="1462" t="s">
        <v>18</v>
      </c>
      <c r="E243" s="40">
        <v>0</v>
      </c>
      <c r="F243" s="40">
        <v>0</v>
      </c>
      <c r="G243" s="40">
        <v>0</v>
      </c>
      <c r="H243" s="23"/>
      <c r="I243" s="23"/>
      <c r="J243" s="23"/>
      <c r="K243" s="23"/>
    </row>
    <row r="244" spans="1:11" ht="14.1" customHeight="1">
      <c r="A244" s="23"/>
      <c r="B244" s="23"/>
      <c r="C244" s="39" t="s">
        <v>58</v>
      </c>
      <c r="D244" s="1462" t="s">
        <v>18</v>
      </c>
      <c r="E244" s="40">
        <v>0</v>
      </c>
      <c r="F244" s="40">
        <v>0</v>
      </c>
      <c r="G244" s="40">
        <v>0</v>
      </c>
      <c r="H244" s="23"/>
      <c r="I244" s="23"/>
      <c r="J244" s="23"/>
      <c r="K244" s="23"/>
    </row>
    <row r="245" spans="1:11" ht="14.1" customHeight="1">
      <c r="A245" s="23"/>
      <c r="B245" s="23"/>
      <c r="C245" s="39" t="s">
        <v>59</v>
      </c>
      <c r="D245" s="1462" t="s">
        <v>18</v>
      </c>
      <c r="E245" s="40">
        <v>0</v>
      </c>
      <c r="F245" s="40">
        <v>0</v>
      </c>
      <c r="G245" s="40">
        <v>0</v>
      </c>
      <c r="H245" s="23"/>
      <c r="I245" s="23"/>
      <c r="J245" s="23"/>
      <c r="K245" s="23"/>
    </row>
    <row r="246" spans="1:11" ht="14.1" customHeight="1">
      <c r="A246" s="23"/>
      <c r="B246" s="23"/>
      <c r="C246" s="39" t="s">
        <v>60</v>
      </c>
      <c r="D246" s="1462" t="s">
        <v>18</v>
      </c>
      <c r="E246" s="40">
        <v>0</v>
      </c>
      <c r="F246" s="40">
        <v>0</v>
      </c>
      <c r="G246" s="40">
        <v>0</v>
      </c>
      <c r="H246" s="23"/>
      <c r="I246" s="23"/>
      <c r="J246" s="23"/>
      <c r="K246" s="23"/>
    </row>
    <row r="247" spans="1:11" ht="14.1" customHeight="1">
      <c r="A247" s="23"/>
      <c r="B247" s="23"/>
      <c r="C247" s="39" t="s">
        <v>61</v>
      </c>
      <c r="D247" s="1462" t="s">
        <v>18</v>
      </c>
      <c r="E247" s="40">
        <v>0</v>
      </c>
      <c r="F247" s="40">
        <v>0</v>
      </c>
      <c r="G247" s="40">
        <v>0</v>
      </c>
      <c r="H247" s="23"/>
      <c r="I247" s="23"/>
      <c r="J247" s="23"/>
      <c r="K247" s="23"/>
    </row>
    <row r="248" spans="1:11" ht="14.1" customHeight="1">
      <c r="A248" s="23"/>
      <c r="B248" s="23"/>
      <c r="C248" s="39" t="s">
        <v>64</v>
      </c>
      <c r="D248" s="1462" t="s">
        <v>18</v>
      </c>
      <c r="E248" s="40">
        <v>0</v>
      </c>
      <c r="F248" s="40">
        <v>0</v>
      </c>
      <c r="G248" s="40">
        <v>0</v>
      </c>
      <c r="H248" s="23"/>
      <c r="I248" s="23"/>
      <c r="J248" s="23"/>
      <c r="K248" s="23"/>
    </row>
    <row r="249" spans="1:11" ht="14.1" customHeight="1">
      <c r="A249" s="23"/>
      <c r="B249" s="23"/>
      <c r="C249" s="39" t="s">
        <v>65</v>
      </c>
      <c r="D249" s="1462" t="s">
        <v>18</v>
      </c>
      <c r="E249" s="40">
        <v>0</v>
      </c>
      <c r="F249" s="40">
        <v>0</v>
      </c>
      <c r="G249" s="40">
        <v>0</v>
      </c>
      <c r="H249" s="23"/>
      <c r="I249" s="23"/>
      <c r="J249" s="23"/>
      <c r="K249" s="23"/>
    </row>
    <row r="250" spans="1:11" ht="14.1" customHeight="1">
      <c r="A250" s="23"/>
      <c r="B250" s="23"/>
      <c r="C250" s="41" t="s">
        <v>25</v>
      </c>
      <c r="D250" s="40">
        <v>0</v>
      </c>
      <c r="E250" s="40">
        <v>2942500</v>
      </c>
      <c r="F250" s="40">
        <v>1000000</v>
      </c>
      <c r="G250" s="40">
        <v>1000000</v>
      </c>
      <c r="H250" s="23"/>
      <c r="I250" s="23"/>
      <c r="J250" s="23"/>
      <c r="K250" s="23"/>
    </row>
    <row r="251" spans="1:11" ht="14.1" customHeight="1">
      <c r="A251" s="23"/>
      <c r="B251" s="23"/>
      <c r="C251" s="33" t="s">
        <v>19</v>
      </c>
      <c r="D251" s="1850" t="s">
        <v>1921</v>
      </c>
      <c r="E251" s="1851"/>
      <c r="F251" s="1851"/>
      <c r="G251" s="1851"/>
      <c r="H251" s="23"/>
      <c r="I251" s="23"/>
      <c r="J251" s="23"/>
      <c r="K251" s="23"/>
    </row>
    <row r="252" spans="1:11" ht="14.1" customHeight="1">
      <c r="A252" s="23"/>
      <c r="B252" s="23"/>
      <c r="C252" s="34" t="s">
        <v>20</v>
      </c>
      <c r="D252" s="1846" t="s">
        <v>18</v>
      </c>
      <c r="E252" s="1847"/>
      <c r="F252" s="1847"/>
      <c r="G252" s="1847"/>
      <c r="H252" s="23"/>
      <c r="I252" s="23"/>
      <c r="J252" s="23"/>
      <c r="K252" s="23"/>
    </row>
    <row r="253" spans="1:11" ht="14.1" customHeight="1">
      <c r="A253" s="23"/>
      <c r="B253" s="23"/>
      <c r="C253" s="34" t="s">
        <v>21</v>
      </c>
      <c r="D253" s="1846" t="s">
        <v>767</v>
      </c>
      <c r="E253" s="1847"/>
      <c r="F253" s="1847"/>
      <c r="G253" s="1847"/>
      <c r="H253" s="23"/>
      <c r="I253" s="23"/>
      <c r="J253" s="23"/>
      <c r="K253" s="23"/>
    </row>
    <row r="254" spans="1:11" ht="15" customHeight="1">
      <c r="A254" s="23"/>
      <c r="B254" s="23"/>
      <c r="C254" s="35"/>
      <c r="D254" s="36">
        <v>2023</v>
      </c>
      <c r="E254" s="36">
        <v>2024</v>
      </c>
      <c r="F254" s="36">
        <v>2025</v>
      </c>
      <c r="G254" s="36">
        <v>2026</v>
      </c>
      <c r="H254" s="23"/>
      <c r="I254" s="23"/>
      <c r="J254" s="23"/>
      <c r="K254" s="23"/>
    </row>
    <row r="255" spans="1:11" ht="15" customHeight="1">
      <c r="A255" s="23"/>
      <c r="B255" s="23"/>
      <c r="C255" s="37"/>
      <c r="D255" s="38" t="s">
        <v>22</v>
      </c>
      <c r="E255" s="38" t="s">
        <v>23</v>
      </c>
      <c r="F255" s="38" t="s">
        <v>23</v>
      </c>
      <c r="G255" s="38" t="s">
        <v>23</v>
      </c>
      <c r="H255" s="23"/>
      <c r="I255" s="23"/>
      <c r="J255" s="23"/>
      <c r="K255" s="23"/>
    </row>
    <row r="256" spans="1:11" ht="14.1" customHeight="1">
      <c r="A256" s="23"/>
      <c r="B256" s="23"/>
      <c r="C256" s="27" t="s">
        <v>33</v>
      </c>
      <c r="D256" s="31" t="s">
        <v>18</v>
      </c>
      <c r="E256" s="31" t="s">
        <v>42</v>
      </c>
      <c r="F256" s="31" t="s">
        <v>42</v>
      </c>
      <c r="G256" s="31" t="s">
        <v>42</v>
      </c>
      <c r="H256" s="23"/>
      <c r="I256" s="23"/>
      <c r="J256" s="23"/>
      <c r="K256" s="23"/>
    </row>
    <row r="257" spans="1:11" ht="14.1" customHeight="1">
      <c r="A257" s="23"/>
      <c r="B257" s="23"/>
      <c r="C257" s="27" t="s">
        <v>35</v>
      </c>
      <c r="D257" s="31" t="s">
        <v>42</v>
      </c>
      <c r="E257" s="31" t="s">
        <v>281</v>
      </c>
      <c r="F257" s="31" t="s">
        <v>42</v>
      </c>
      <c r="G257" s="31" t="s">
        <v>42</v>
      </c>
      <c r="H257" s="23"/>
      <c r="I257" s="23"/>
      <c r="J257" s="23"/>
      <c r="K257" s="23"/>
    </row>
    <row r="258" spans="1:11" ht="14.1" customHeight="1">
      <c r="A258" s="23"/>
      <c r="B258" s="23"/>
      <c r="C258" s="27" t="s">
        <v>40</v>
      </c>
      <c r="D258" s="31" t="s">
        <v>42</v>
      </c>
      <c r="E258" s="31" t="s">
        <v>42</v>
      </c>
      <c r="F258" s="31" t="s">
        <v>42</v>
      </c>
      <c r="G258" s="31" t="s">
        <v>42</v>
      </c>
      <c r="H258" s="23"/>
      <c r="I258" s="23"/>
      <c r="J258" s="23"/>
      <c r="K258" s="23"/>
    </row>
    <row r="259" spans="1:11" ht="14.1" customHeight="1">
      <c r="A259" s="23"/>
      <c r="B259" s="23"/>
      <c r="C259" s="27" t="s">
        <v>41</v>
      </c>
      <c r="D259" s="31" t="s">
        <v>18</v>
      </c>
      <c r="E259" s="31" t="s">
        <v>18</v>
      </c>
      <c r="F259" s="31" t="s">
        <v>18</v>
      </c>
      <c r="G259" s="31" t="s">
        <v>18</v>
      </c>
      <c r="H259" s="23"/>
      <c r="I259" s="23"/>
      <c r="J259" s="23"/>
      <c r="K259" s="23"/>
    </row>
    <row r="260" spans="1:11" ht="14.1" customHeight="1">
      <c r="A260" s="23"/>
      <c r="B260" s="23"/>
      <c r="C260" s="27" t="s">
        <v>43</v>
      </c>
      <c r="D260" s="31" t="s">
        <v>18</v>
      </c>
      <c r="E260" s="31" t="s">
        <v>18</v>
      </c>
      <c r="F260" s="31" t="s">
        <v>122</v>
      </c>
      <c r="G260" s="31" t="s">
        <v>18</v>
      </c>
      <c r="H260" s="23"/>
      <c r="I260" s="23"/>
      <c r="J260" s="23"/>
      <c r="K260" s="23"/>
    </row>
    <row r="261" spans="1:11" ht="14.1" customHeight="1">
      <c r="A261" s="23"/>
      <c r="B261" s="23"/>
      <c r="C261" s="27" t="s">
        <v>47</v>
      </c>
      <c r="D261" s="31" t="s">
        <v>18</v>
      </c>
      <c r="E261" s="31" t="s">
        <v>18</v>
      </c>
      <c r="F261" s="31" t="s">
        <v>18</v>
      </c>
      <c r="G261" s="31" t="s">
        <v>18</v>
      </c>
      <c r="H261" s="23"/>
      <c r="I261" s="23"/>
      <c r="J261" s="23"/>
      <c r="K261" s="23"/>
    </row>
    <row r="262" spans="1:11" ht="14.1" customHeight="1">
      <c r="A262" s="23"/>
      <c r="B262" s="23"/>
      <c r="C262" s="1848" t="s">
        <v>24</v>
      </c>
      <c r="D262" s="1849"/>
      <c r="E262" s="1849"/>
      <c r="F262" s="1849"/>
      <c r="G262" s="1849"/>
      <c r="H262" s="23"/>
      <c r="I262" s="23"/>
      <c r="J262" s="23"/>
      <c r="K262" s="23"/>
    </row>
    <row r="263" spans="1:11" ht="14.1" customHeight="1">
      <c r="A263" s="23"/>
      <c r="B263" s="23"/>
      <c r="C263" s="35"/>
      <c r="D263" s="36">
        <v>2023</v>
      </c>
      <c r="E263" s="36">
        <v>2024</v>
      </c>
      <c r="F263" s="36">
        <v>2025</v>
      </c>
      <c r="G263" s="36">
        <v>2026</v>
      </c>
      <c r="H263" s="23"/>
      <c r="I263" s="23"/>
      <c r="J263" s="23"/>
      <c r="K263" s="23"/>
    </row>
    <row r="264" spans="1:11" ht="14.1" customHeight="1">
      <c r="A264" s="23"/>
      <c r="B264" s="23"/>
      <c r="C264" s="37"/>
      <c r="D264" s="38" t="s">
        <v>22</v>
      </c>
      <c r="E264" s="38" t="s">
        <v>23</v>
      </c>
      <c r="F264" s="38" t="s">
        <v>23</v>
      </c>
      <c r="G264" s="38" t="s">
        <v>23</v>
      </c>
      <c r="H264" s="23"/>
      <c r="I264" s="23"/>
      <c r="J264" s="23"/>
      <c r="K264" s="23"/>
    </row>
    <row r="265" spans="1:11" ht="14.1" customHeight="1">
      <c r="A265" s="23"/>
      <c r="B265" s="23"/>
      <c r="C265" s="39" t="s">
        <v>48</v>
      </c>
      <c r="D265" s="40">
        <v>0</v>
      </c>
      <c r="E265" s="40">
        <v>0</v>
      </c>
      <c r="F265" s="40">
        <v>0</v>
      </c>
      <c r="G265" s="40">
        <v>0</v>
      </c>
      <c r="H265" s="23"/>
      <c r="I265" s="23"/>
      <c r="J265" s="23"/>
      <c r="K265" s="23"/>
    </row>
    <row r="266" spans="1:11" ht="14.1" customHeight="1">
      <c r="A266" s="23"/>
      <c r="B266" s="23"/>
      <c r="C266" s="39" t="s">
        <v>49</v>
      </c>
      <c r="D266" s="40">
        <v>0</v>
      </c>
      <c r="E266" s="40">
        <v>0</v>
      </c>
      <c r="F266" s="40">
        <v>0</v>
      </c>
      <c r="G266" s="40">
        <v>0</v>
      </c>
      <c r="H266" s="23"/>
      <c r="I266" s="23"/>
      <c r="J266" s="23"/>
      <c r="K266" s="23"/>
    </row>
    <row r="267" spans="1:11" ht="14.1" customHeight="1">
      <c r="A267" s="23"/>
      <c r="B267" s="23"/>
      <c r="C267" s="39" t="s">
        <v>50</v>
      </c>
      <c r="D267" s="40">
        <v>0</v>
      </c>
      <c r="E267" s="40">
        <v>0</v>
      </c>
      <c r="F267" s="40">
        <v>0</v>
      </c>
      <c r="G267" s="40">
        <v>0</v>
      </c>
      <c r="H267" s="23"/>
      <c r="I267" s="23"/>
      <c r="J267" s="23"/>
      <c r="K267" s="23"/>
    </row>
    <row r="268" spans="1:11" ht="14.1" customHeight="1">
      <c r="A268" s="23"/>
      <c r="B268" s="23"/>
      <c r="C268" s="39" t="s">
        <v>51</v>
      </c>
      <c r="D268" s="40">
        <v>0</v>
      </c>
      <c r="E268" s="40">
        <v>0</v>
      </c>
      <c r="F268" s="40">
        <v>0</v>
      </c>
      <c r="G268" s="40">
        <v>0</v>
      </c>
      <c r="H268" s="23"/>
      <c r="I268" s="23"/>
      <c r="J268" s="23"/>
      <c r="K268" s="23"/>
    </row>
    <row r="269" spans="1:11" ht="14.1" customHeight="1">
      <c r="A269" s="23"/>
      <c r="B269" s="23"/>
      <c r="C269" s="39" t="s">
        <v>49</v>
      </c>
      <c r="D269" s="40">
        <v>0</v>
      </c>
      <c r="E269" s="40">
        <v>0</v>
      </c>
      <c r="F269" s="40">
        <v>0</v>
      </c>
      <c r="G269" s="40">
        <v>0</v>
      </c>
      <c r="H269" s="23"/>
      <c r="I269" s="23"/>
      <c r="J269" s="23"/>
      <c r="K269" s="23"/>
    </row>
    <row r="270" spans="1:11" ht="14.1" customHeight="1">
      <c r="A270" s="23"/>
      <c r="B270" s="23"/>
      <c r="C270" s="39" t="s">
        <v>50</v>
      </c>
      <c r="D270" s="40">
        <v>0</v>
      </c>
      <c r="E270" s="40">
        <v>0</v>
      </c>
      <c r="F270" s="40">
        <v>0</v>
      </c>
      <c r="G270" s="40">
        <v>0</v>
      </c>
      <c r="H270" s="23"/>
      <c r="I270" s="23"/>
      <c r="J270" s="23"/>
      <c r="K270" s="23"/>
    </row>
    <row r="271" spans="1:11" ht="14.1" customHeight="1">
      <c r="A271" s="23"/>
      <c r="B271" s="23"/>
      <c r="C271" s="39" t="s">
        <v>52</v>
      </c>
      <c r="D271" s="40">
        <v>0</v>
      </c>
      <c r="E271" s="40">
        <v>0</v>
      </c>
      <c r="F271" s="40">
        <v>0</v>
      </c>
      <c r="G271" s="40">
        <v>0</v>
      </c>
      <c r="H271" s="23"/>
      <c r="I271" s="23"/>
      <c r="J271" s="23"/>
      <c r="K271" s="23"/>
    </row>
    <row r="272" spans="1:11" ht="14.1" customHeight="1">
      <c r="A272" s="23"/>
      <c r="B272" s="23"/>
      <c r="C272" s="39" t="s">
        <v>49</v>
      </c>
      <c r="D272" s="40">
        <v>0</v>
      </c>
      <c r="E272" s="40">
        <v>0</v>
      </c>
      <c r="F272" s="40">
        <v>0</v>
      </c>
      <c r="G272" s="40">
        <v>0</v>
      </c>
      <c r="H272" s="23"/>
      <c r="I272" s="23"/>
      <c r="J272" s="23"/>
      <c r="K272" s="23"/>
    </row>
    <row r="273" spans="1:11" ht="14.1" customHeight="1">
      <c r="A273" s="23"/>
      <c r="B273" s="23"/>
      <c r="C273" s="39" t="s">
        <v>50</v>
      </c>
      <c r="D273" s="40">
        <v>0</v>
      </c>
      <c r="E273" s="40">
        <v>0</v>
      </c>
      <c r="F273" s="40">
        <v>0</v>
      </c>
      <c r="G273" s="40">
        <v>0</v>
      </c>
      <c r="H273" s="23"/>
      <c r="I273" s="23"/>
      <c r="J273" s="23"/>
      <c r="K273" s="23"/>
    </row>
    <row r="274" spans="1:11" ht="14.1" customHeight="1">
      <c r="A274" s="23"/>
      <c r="B274" s="23"/>
      <c r="C274" s="39" t="s">
        <v>53</v>
      </c>
      <c r="D274" s="40">
        <v>0</v>
      </c>
      <c r="E274" s="40">
        <v>0</v>
      </c>
      <c r="F274" s="40">
        <v>0</v>
      </c>
      <c r="G274" s="40">
        <v>0</v>
      </c>
      <c r="H274" s="23"/>
      <c r="I274" s="23"/>
      <c r="J274" s="23"/>
      <c r="K274" s="23"/>
    </row>
    <row r="275" spans="1:11" ht="14.1" customHeight="1">
      <c r="A275" s="23"/>
      <c r="B275" s="23"/>
      <c r="C275" s="39" t="s">
        <v>49</v>
      </c>
      <c r="D275" s="40">
        <v>0</v>
      </c>
      <c r="E275" s="40">
        <v>0</v>
      </c>
      <c r="F275" s="40">
        <v>0</v>
      </c>
      <c r="G275" s="40">
        <v>0</v>
      </c>
      <c r="H275" s="23"/>
      <c r="I275" s="23"/>
      <c r="J275" s="23"/>
      <c r="K275" s="23"/>
    </row>
    <row r="276" spans="1:11" ht="14.1" customHeight="1">
      <c r="A276" s="23"/>
      <c r="B276" s="23"/>
      <c r="C276" s="39" t="s">
        <v>50</v>
      </c>
      <c r="D276" s="40">
        <v>0</v>
      </c>
      <c r="E276" s="40">
        <v>0</v>
      </c>
      <c r="F276" s="40">
        <v>0</v>
      </c>
      <c r="G276" s="40">
        <v>0</v>
      </c>
      <c r="H276" s="23"/>
      <c r="I276" s="23"/>
      <c r="J276" s="23"/>
      <c r="K276" s="23"/>
    </row>
    <row r="277" spans="1:11" ht="14.1" customHeight="1">
      <c r="A277" s="23"/>
      <c r="B277" s="23"/>
      <c r="C277" s="39" t="s">
        <v>54</v>
      </c>
      <c r="D277" s="40">
        <v>0</v>
      </c>
      <c r="E277" s="40">
        <v>0</v>
      </c>
      <c r="F277" s="40">
        <v>0</v>
      </c>
      <c r="G277" s="40">
        <v>0</v>
      </c>
      <c r="H277" s="23"/>
      <c r="I277" s="23"/>
      <c r="J277" s="23"/>
      <c r="K277" s="23"/>
    </row>
    <row r="278" spans="1:11" ht="14.1" customHeight="1">
      <c r="A278" s="23"/>
      <c r="B278" s="23"/>
      <c r="C278" s="39" t="s">
        <v>49</v>
      </c>
      <c r="D278" s="40">
        <v>0</v>
      </c>
      <c r="E278" s="40">
        <v>0</v>
      </c>
      <c r="F278" s="40">
        <v>0</v>
      </c>
      <c r="G278" s="40">
        <v>0</v>
      </c>
      <c r="H278" s="23"/>
      <c r="I278" s="23"/>
      <c r="J278" s="23"/>
      <c r="K278" s="23"/>
    </row>
    <row r="279" spans="1:11" ht="14.1" customHeight="1">
      <c r="A279" s="23"/>
      <c r="B279" s="23"/>
      <c r="C279" s="39" t="s">
        <v>50</v>
      </c>
      <c r="D279" s="40">
        <v>0</v>
      </c>
      <c r="E279" s="40">
        <v>0</v>
      </c>
      <c r="F279" s="40">
        <v>0</v>
      </c>
      <c r="G279" s="40">
        <v>0</v>
      </c>
      <c r="H279" s="23"/>
      <c r="I279" s="23"/>
      <c r="J279" s="23"/>
      <c r="K279" s="23"/>
    </row>
    <row r="280" spans="1:11" ht="14.1" customHeight="1">
      <c r="A280" s="23"/>
      <c r="B280" s="23"/>
      <c r="C280" s="39" t="s">
        <v>55</v>
      </c>
      <c r="D280" s="40">
        <v>0</v>
      </c>
      <c r="E280" s="40">
        <v>0</v>
      </c>
      <c r="F280" s="40">
        <v>0</v>
      </c>
      <c r="G280" s="40">
        <v>0</v>
      </c>
      <c r="H280" s="23"/>
      <c r="I280" s="23"/>
      <c r="J280" s="23"/>
      <c r="K280" s="23"/>
    </row>
    <row r="281" spans="1:11" ht="14.1" customHeight="1">
      <c r="A281" s="23"/>
      <c r="B281" s="23"/>
      <c r="C281" s="39" t="s">
        <v>49</v>
      </c>
      <c r="D281" s="40">
        <v>0</v>
      </c>
      <c r="E281" s="40">
        <v>0</v>
      </c>
      <c r="F281" s="40">
        <v>0</v>
      </c>
      <c r="G281" s="40">
        <v>0</v>
      </c>
      <c r="H281" s="23"/>
      <c r="I281" s="23"/>
      <c r="J281" s="23"/>
      <c r="K281" s="23"/>
    </row>
    <row r="282" spans="1:11" ht="14.1" customHeight="1">
      <c r="A282" s="23"/>
      <c r="B282" s="23"/>
      <c r="C282" s="39" t="s">
        <v>50</v>
      </c>
      <c r="D282" s="40">
        <v>0</v>
      </c>
      <c r="E282" s="40">
        <v>0</v>
      </c>
      <c r="F282" s="40">
        <v>0</v>
      </c>
      <c r="G282" s="40">
        <v>0</v>
      </c>
      <c r="H282" s="23"/>
      <c r="I282" s="23"/>
      <c r="J282" s="23"/>
      <c r="K282" s="23"/>
    </row>
    <row r="283" spans="1:11" ht="14.1" customHeight="1">
      <c r="A283" s="23"/>
      <c r="B283" s="23"/>
      <c r="C283" s="39" t="s">
        <v>56</v>
      </c>
      <c r="D283" s="40">
        <v>0</v>
      </c>
      <c r="E283" s="40">
        <v>0</v>
      </c>
      <c r="F283" s="40">
        <v>0</v>
      </c>
      <c r="G283" s="40">
        <v>0</v>
      </c>
      <c r="H283" s="23"/>
      <c r="I283" s="23"/>
      <c r="J283" s="23"/>
      <c r="K283" s="23"/>
    </row>
    <row r="284" spans="1:11" ht="14.1" customHeight="1">
      <c r="A284" s="23"/>
      <c r="B284" s="23"/>
      <c r="C284" s="39" t="s">
        <v>49</v>
      </c>
      <c r="D284" s="40">
        <v>0</v>
      </c>
      <c r="E284" s="40">
        <v>0</v>
      </c>
      <c r="F284" s="40">
        <v>0</v>
      </c>
      <c r="G284" s="40">
        <v>0</v>
      </c>
      <c r="H284" s="23"/>
      <c r="I284" s="23"/>
      <c r="J284" s="23"/>
      <c r="K284" s="23"/>
    </row>
    <row r="285" spans="1:11" ht="14.1" customHeight="1">
      <c r="A285" s="23"/>
      <c r="B285" s="23"/>
      <c r="C285" s="39" t="s">
        <v>50</v>
      </c>
      <c r="D285" s="40">
        <v>0</v>
      </c>
      <c r="E285" s="40">
        <v>0</v>
      </c>
      <c r="F285" s="40">
        <v>0</v>
      </c>
      <c r="G285" s="40">
        <v>0</v>
      </c>
      <c r="H285" s="23"/>
      <c r="I285" s="23"/>
      <c r="J285" s="23"/>
      <c r="K285" s="23"/>
    </row>
    <row r="286" spans="1:11" ht="14.1" customHeight="1">
      <c r="A286" s="23"/>
      <c r="B286" s="23"/>
      <c r="C286" s="39" t="s">
        <v>57</v>
      </c>
      <c r="D286" s="40">
        <v>0</v>
      </c>
      <c r="E286" s="40">
        <v>0</v>
      </c>
      <c r="F286" s="40">
        <v>0</v>
      </c>
      <c r="G286" s="40">
        <v>0</v>
      </c>
      <c r="H286" s="23"/>
      <c r="I286" s="23"/>
      <c r="J286" s="23"/>
      <c r="K286" s="23"/>
    </row>
    <row r="287" spans="1:11" ht="14.1" customHeight="1">
      <c r="A287" s="23"/>
      <c r="B287" s="23"/>
      <c r="C287" s="39" t="s">
        <v>49</v>
      </c>
      <c r="D287" s="40">
        <v>0</v>
      </c>
      <c r="E287" s="40">
        <v>0</v>
      </c>
      <c r="F287" s="40">
        <v>0</v>
      </c>
      <c r="G287" s="40">
        <v>0</v>
      </c>
      <c r="H287" s="23"/>
      <c r="I287" s="23"/>
      <c r="J287" s="23"/>
      <c r="K287" s="23"/>
    </row>
    <row r="288" spans="1:11" ht="14.1" customHeight="1">
      <c r="A288" s="23"/>
      <c r="B288" s="23"/>
      <c r="C288" s="39" t="s">
        <v>58</v>
      </c>
      <c r="D288" s="40">
        <v>0</v>
      </c>
      <c r="E288" s="40">
        <v>0</v>
      </c>
      <c r="F288" s="40">
        <v>0</v>
      </c>
      <c r="G288" s="40">
        <v>0</v>
      </c>
      <c r="H288" s="23"/>
      <c r="I288" s="23"/>
      <c r="J288" s="23"/>
      <c r="K288" s="23"/>
    </row>
    <row r="289" spans="1:11" ht="14.1" customHeight="1">
      <c r="A289" s="23"/>
      <c r="B289" s="23"/>
      <c r="C289" s="39" t="s">
        <v>59</v>
      </c>
      <c r="D289" s="40">
        <v>0</v>
      </c>
      <c r="E289" s="40">
        <v>0</v>
      </c>
      <c r="F289" s="40">
        <v>0</v>
      </c>
      <c r="G289" s="40">
        <v>0</v>
      </c>
      <c r="H289" s="23"/>
      <c r="I289" s="23"/>
      <c r="J289" s="23"/>
      <c r="K289" s="23"/>
    </row>
    <row r="290" spans="1:11" ht="14.1" customHeight="1">
      <c r="A290" s="23"/>
      <c r="B290" s="23"/>
      <c r="C290" s="39" t="s">
        <v>60</v>
      </c>
      <c r="D290" s="40">
        <v>0</v>
      </c>
      <c r="E290" s="40">
        <v>0</v>
      </c>
      <c r="F290" s="40">
        <v>0</v>
      </c>
      <c r="G290" s="40">
        <v>0</v>
      </c>
      <c r="H290" s="23"/>
      <c r="I290" s="23"/>
      <c r="J290" s="23"/>
      <c r="K290" s="23"/>
    </row>
    <row r="291" spans="1:11" ht="14.1" customHeight="1">
      <c r="A291" s="23"/>
      <c r="B291" s="23"/>
      <c r="C291" s="39" t="s">
        <v>61</v>
      </c>
      <c r="D291" s="40">
        <v>0</v>
      </c>
      <c r="E291" s="40">
        <v>0</v>
      </c>
      <c r="F291" s="40">
        <v>0</v>
      </c>
      <c r="G291" s="40">
        <v>0</v>
      </c>
      <c r="H291" s="23"/>
      <c r="I291" s="23"/>
      <c r="J291" s="23"/>
      <c r="K291" s="23"/>
    </row>
    <row r="292" spans="1:11" ht="14.1" customHeight="1">
      <c r="A292" s="23"/>
      <c r="B292" s="23"/>
      <c r="C292" s="39" t="s">
        <v>62</v>
      </c>
      <c r="D292" s="40">
        <v>0</v>
      </c>
      <c r="E292" s="40">
        <v>2000000</v>
      </c>
      <c r="F292" s="40">
        <v>0</v>
      </c>
      <c r="G292" s="40">
        <v>0</v>
      </c>
      <c r="H292" s="23"/>
      <c r="I292" s="23"/>
      <c r="J292" s="23"/>
      <c r="K292" s="23"/>
    </row>
    <row r="293" spans="1:11" ht="14.1" customHeight="1">
      <c r="A293" s="23"/>
      <c r="B293" s="23"/>
      <c r="C293" s="39" t="s">
        <v>49</v>
      </c>
      <c r="D293" s="40">
        <v>0</v>
      </c>
      <c r="E293" s="40">
        <v>2000000</v>
      </c>
      <c r="F293" s="40">
        <v>0</v>
      </c>
      <c r="G293" s="40">
        <v>0</v>
      </c>
      <c r="H293" s="23"/>
      <c r="I293" s="23"/>
      <c r="J293" s="23"/>
      <c r="K293" s="23"/>
    </row>
    <row r="294" spans="1:11" ht="14.1" customHeight="1">
      <c r="A294" s="23"/>
      <c r="B294" s="23"/>
      <c r="C294" s="39" t="s">
        <v>58</v>
      </c>
      <c r="D294" s="40">
        <v>0</v>
      </c>
      <c r="E294" s="40">
        <v>0</v>
      </c>
      <c r="F294" s="40">
        <v>0</v>
      </c>
      <c r="G294" s="40">
        <v>0</v>
      </c>
      <c r="H294" s="23"/>
      <c r="I294" s="23"/>
      <c r="J294" s="23"/>
      <c r="K294" s="23"/>
    </row>
    <row r="295" spans="1:11" ht="14.1" customHeight="1">
      <c r="A295" s="23"/>
      <c r="B295" s="23"/>
      <c r="C295" s="39" t="s">
        <v>59</v>
      </c>
      <c r="D295" s="40">
        <v>0</v>
      </c>
      <c r="E295" s="40">
        <v>0</v>
      </c>
      <c r="F295" s="40">
        <v>0</v>
      </c>
      <c r="G295" s="40">
        <v>0</v>
      </c>
      <c r="H295" s="23"/>
      <c r="I295" s="23"/>
      <c r="J295" s="23"/>
      <c r="K295" s="23"/>
    </row>
    <row r="296" spans="1:11" ht="14.1" customHeight="1">
      <c r="A296" s="23"/>
      <c r="B296" s="23"/>
      <c r="C296" s="39" t="s">
        <v>60</v>
      </c>
      <c r="D296" s="40">
        <v>0</v>
      </c>
      <c r="E296" s="40">
        <v>0</v>
      </c>
      <c r="F296" s="40">
        <v>0</v>
      </c>
      <c r="G296" s="40">
        <v>0</v>
      </c>
      <c r="H296" s="23"/>
      <c r="I296" s="23"/>
      <c r="J296" s="23"/>
      <c r="K296" s="23"/>
    </row>
    <row r="297" spans="1:11" ht="14.1" customHeight="1">
      <c r="A297" s="23"/>
      <c r="B297" s="23"/>
      <c r="C297" s="39" t="s">
        <v>61</v>
      </c>
      <c r="D297" s="40">
        <v>0</v>
      </c>
      <c r="E297" s="40">
        <v>0</v>
      </c>
      <c r="F297" s="40">
        <v>0</v>
      </c>
      <c r="G297" s="40">
        <v>0</v>
      </c>
      <c r="H297" s="23"/>
      <c r="I297" s="23"/>
      <c r="J297" s="23"/>
      <c r="K297" s="23"/>
    </row>
    <row r="298" spans="1:11" ht="14.1" customHeight="1">
      <c r="A298" s="23"/>
      <c r="B298" s="23"/>
      <c r="C298" s="39" t="s">
        <v>63</v>
      </c>
      <c r="D298" s="40">
        <v>0</v>
      </c>
      <c r="E298" s="40">
        <v>0</v>
      </c>
      <c r="F298" s="40">
        <v>0</v>
      </c>
      <c r="G298" s="40">
        <v>0</v>
      </c>
      <c r="H298" s="23"/>
      <c r="I298" s="23"/>
      <c r="J298" s="23"/>
      <c r="K298" s="23"/>
    </row>
    <row r="299" spans="1:11" ht="14.1" customHeight="1">
      <c r="A299" s="23"/>
      <c r="B299" s="23"/>
      <c r="C299" s="39" t="s">
        <v>49</v>
      </c>
      <c r="D299" s="40">
        <v>0</v>
      </c>
      <c r="E299" s="40">
        <v>0</v>
      </c>
      <c r="F299" s="40">
        <v>0</v>
      </c>
      <c r="G299" s="40">
        <v>0</v>
      </c>
      <c r="H299" s="23"/>
      <c r="I299" s="23"/>
      <c r="J299" s="23"/>
      <c r="K299" s="23"/>
    </row>
    <row r="300" spans="1:11" ht="14.1" customHeight="1">
      <c r="A300" s="23"/>
      <c r="B300" s="23"/>
      <c r="C300" s="39" t="s">
        <v>58</v>
      </c>
      <c r="D300" s="40">
        <v>0</v>
      </c>
      <c r="E300" s="40">
        <v>0</v>
      </c>
      <c r="F300" s="40">
        <v>0</v>
      </c>
      <c r="G300" s="40">
        <v>0</v>
      </c>
      <c r="H300" s="23"/>
      <c r="I300" s="23"/>
      <c r="J300" s="23"/>
      <c r="K300" s="23"/>
    </row>
    <row r="301" spans="1:11" ht="14.1" customHeight="1">
      <c r="A301" s="23"/>
      <c r="B301" s="23"/>
      <c r="C301" s="39" t="s">
        <v>59</v>
      </c>
      <c r="D301" s="40">
        <v>0</v>
      </c>
      <c r="E301" s="40">
        <v>0</v>
      </c>
      <c r="F301" s="40">
        <v>0</v>
      </c>
      <c r="G301" s="40">
        <v>0</v>
      </c>
      <c r="H301" s="23"/>
      <c r="I301" s="23"/>
      <c r="J301" s="23"/>
      <c r="K301" s="23"/>
    </row>
    <row r="302" spans="1:11" ht="14.1" customHeight="1">
      <c r="A302" s="23"/>
      <c r="B302" s="23"/>
      <c r="C302" s="39" t="s">
        <v>60</v>
      </c>
      <c r="D302" s="40">
        <v>0</v>
      </c>
      <c r="E302" s="40">
        <v>0</v>
      </c>
      <c r="F302" s="40">
        <v>0</v>
      </c>
      <c r="G302" s="40">
        <v>0</v>
      </c>
      <c r="H302" s="23"/>
      <c r="I302" s="23"/>
      <c r="J302" s="23"/>
      <c r="K302" s="23"/>
    </row>
    <row r="303" spans="1:11" ht="14.1" customHeight="1">
      <c r="A303" s="23"/>
      <c r="B303" s="23"/>
      <c r="C303" s="39" t="s">
        <v>61</v>
      </c>
      <c r="D303" s="40">
        <v>0</v>
      </c>
      <c r="E303" s="40">
        <v>0</v>
      </c>
      <c r="F303" s="40">
        <v>0</v>
      </c>
      <c r="G303" s="40">
        <v>0</v>
      </c>
      <c r="H303" s="23"/>
      <c r="I303" s="23"/>
      <c r="J303" s="23"/>
      <c r="K303" s="23"/>
    </row>
    <row r="304" spans="1:11" ht="14.1" customHeight="1">
      <c r="A304" s="23"/>
      <c r="B304" s="23"/>
      <c r="C304" s="39" t="s">
        <v>64</v>
      </c>
      <c r="D304" s="40">
        <v>0</v>
      </c>
      <c r="E304" s="40">
        <v>0</v>
      </c>
      <c r="F304" s="40">
        <v>0</v>
      </c>
      <c r="G304" s="40">
        <v>0</v>
      </c>
      <c r="H304" s="23"/>
      <c r="I304" s="23"/>
      <c r="J304" s="23"/>
      <c r="K304" s="23"/>
    </row>
    <row r="305" spans="1:11" ht="14.1" customHeight="1">
      <c r="A305" s="23"/>
      <c r="B305" s="23"/>
      <c r="C305" s="39" t="s">
        <v>65</v>
      </c>
      <c r="D305" s="40">
        <v>0</v>
      </c>
      <c r="E305" s="40">
        <v>0</v>
      </c>
      <c r="F305" s="40">
        <v>0</v>
      </c>
      <c r="G305" s="40">
        <v>0</v>
      </c>
      <c r="H305" s="23"/>
      <c r="I305" s="23"/>
      <c r="J305" s="23"/>
      <c r="K305" s="23"/>
    </row>
    <row r="306" spans="1:11" ht="14.1" customHeight="1">
      <c r="A306" s="23"/>
      <c r="B306" s="23"/>
      <c r="C306" s="41" t="s">
        <v>25</v>
      </c>
      <c r="D306" s="40">
        <v>0</v>
      </c>
      <c r="E306" s="40">
        <v>2000000</v>
      </c>
      <c r="F306" s="40">
        <v>0</v>
      </c>
      <c r="G306" s="40">
        <v>0</v>
      </c>
      <c r="H306" s="23"/>
      <c r="I306" s="23"/>
      <c r="J306" s="23"/>
      <c r="K306" s="23"/>
    </row>
    <row r="307" spans="1:11" ht="14.1" customHeight="1">
      <c r="A307" s="23"/>
      <c r="B307" s="23"/>
      <c r="C307" s="33" t="s">
        <v>19</v>
      </c>
      <c r="D307" s="1850" t="s">
        <v>1922</v>
      </c>
      <c r="E307" s="1851"/>
      <c r="F307" s="1851"/>
      <c r="G307" s="1851"/>
      <c r="H307" s="23"/>
      <c r="I307" s="23"/>
      <c r="J307" s="23"/>
      <c r="K307" s="23"/>
    </row>
    <row r="308" spans="1:11" ht="14.1" customHeight="1">
      <c r="A308" s="23"/>
      <c r="B308" s="23"/>
      <c r="C308" s="34" t="s">
        <v>20</v>
      </c>
      <c r="D308" s="1846" t="s">
        <v>18</v>
      </c>
      <c r="E308" s="1847"/>
      <c r="F308" s="1847"/>
      <c r="G308" s="1847"/>
      <c r="H308" s="23"/>
      <c r="I308" s="23"/>
      <c r="J308" s="23"/>
      <c r="K308" s="23"/>
    </row>
    <row r="309" spans="1:11" ht="14.1" customHeight="1">
      <c r="A309" s="23"/>
      <c r="B309" s="23"/>
      <c r="C309" s="34" t="s">
        <v>21</v>
      </c>
      <c r="D309" s="1846" t="s">
        <v>1923</v>
      </c>
      <c r="E309" s="1847"/>
      <c r="F309" s="1847"/>
      <c r="G309" s="1847"/>
      <c r="H309" s="23"/>
      <c r="I309" s="23"/>
      <c r="J309" s="23"/>
      <c r="K309" s="23"/>
    </row>
    <row r="310" spans="1:11" ht="15" customHeight="1">
      <c r="A310" s="23"/>
      <c r="B310" s="23"/>
      <c r="C310" s="35"/>
      <c r="D310" s="36">
        <v>2023</v>
      </c>
      <c r="E310" s="36">
        <v>2024</v>
      </c>
      <c r="F310" s="36">
        <v>2025</v>
      </c>
      <c r="G310" s="36">
        <v>2026</v>
      </c>
      <c r="H310" s="23"/>
      <c r="I310" s="23"/>
      <c r="J310" s="23"/>
      <c r="K310" s="23"/>
    </row>
    <row r="311" spans="1:11" ht="15" customHeight="1">
      <c r="A311" s="23"/>
      <c r="B311" s="23"/>
      <c r="C311" s="37"/>
      <c r="D311" s="38" t="s">
        <v>22</v>
      </c>
      <c r="E311" s="38" t="s">
        <v>23</v>
      </c>
      <c r="F311" s="38" t="s">
        <v>23</v>
      </c>
      <c r="G311" s="38" t="s">
        <v>23</v>
      </c>
      <c r="H311" s="23"/>
      <c r="I311" s="23"/>
      <c r="J311" s="23"/>
      <c r="K311" s="23"/>
    </row>
    <row r="312" spans="1:11" ht="14.1" customHeight="1">
      <c r="A312" s="23"/>
      <c r="B312" s="23"/>
      <c r="C312" s="27" t="s">
        <v>33</v>
      </c>
      <c r="D312" s="31" t="s">
        <v>18</v>
      </c>
      <c r="E312" s="31" t="s">
        <v>42</v>
      </c>
      <c r="F312" s="31" t="s">
        <v>42</v>
      </c>
      <c r="G312" s="31" t="s">
        <v>42</v>
      </c>
      <c r="H312" s="23"/>
      <c r="I312" s="23"/>
      <c r="J312" s="23"/>
      <c r="K312" s="23"/>
    </row>
    <row r="313" spans="1:11" ht="14.1" customHeight="1">
      <c r="A313" s="23"/>
      <c r="B313" s="23"/>
      <c r="C313" s="27" t="s">
        <v>35</v>
      </c>
      <c r="D313" s="31" t="s">
        <v>42</v>
      </c>
      <c r="E313" s="31" t="s">
        <v>525</v>
      </c>
      <c r="F313" s="31" t="s">
        <v>42</v>
      </c>
      <c r="G313" s="31" t="s">
        <v>42</v>
      </c>
      <c r="H313" s="23"/>
      <c r="I313" s="23"/>
      <c r="J313" s="23"/>
      <c r="K313" s="23"/>
    </row>
    <row r="314" spans="1:11" ht="14.1" customHeight="1">
      <c r="A314" s="23"/>
      <c r="B314" s="23"/>
      <c r="C314" s="27" t="s">
        <v>40</v>
      </c>
      <c r="D314" s="31" t="s">
        <v>42</v>
      </c>
      <c r="E314" s="31" t="s">
        <v>42</v>
      </c>
      <c r="F314" s="31" t="s">
        <v>42</v>
      </c>
      <c r="G314" s="31" t="s">
        <v>42</v>
      </c>
      <c r="H314" s="23"/>
      <c r="I314" s="23"/>
      <c r="J314" s="23"/>
      <c r="K314" s="23"/>
    </row>
    <row r="315" spans="1:11" ht="14.1" customHeight="1">
      <c r="A315" s="23"/>
      <c r="B315" s="23"/>
      <c r="C315" s="27" t="s">
        <v>41</v>
      </c>
      <c r="D315" s="31" t="s">
        <v>18</v>
      </c>
      <c r="E315" s="31" t="s">
        <v>18</v>
      </c>
      <c r="F315" s="31" t="s">
        <v>18</v>
      </c>
      <c r="G315" s="31" t="s">
        <v>18</v>
      </c>
      <c r="H315" s="23"/>
      <c r="I315" s="23"/>
      <c r="J315" s="23"/>
      <c r="K315" s="23"/>
    </row>
    <row r="316" spans="1:11" ht="14.1" customHeight="1">
      <c r="A316" s="23"/>
      <c r="B316" s="23"/>
      <c r="C316" s="27" t="s">
        <v>43</v>
      </c>
      <c r="D316" s="31" t="s">
        <v>18</v>
      </c>
      <c r="E316" s="31" t="s">
        <v>18</v>
      </c>
      <c r="F316" s="31" t="s">
        <v>122</v>
      </c>
      <c r="G316" s="31" t="s">
        <v>18</v>
      </c>
      <c r="H316" s="23"/>
      <c r="I316" s="23"/>
      <c r="J316" s="23"/>
      <c r="K316" s="23"/>
    </row>
    <row r="317" spans="1:11" ht="14.1" customHeight="1">
      <c r="A317" s="23"/>
      <c r="B317" s="23"/>
      <c r="C317" s="27" t="s">
        <v>47</v>
      </c>
      <c r="D317" s="31" t="s">
        <v>18</v>
      </c>
      <c r="E317" s="31" t="s">
        <v>18</v>
      </c>
      <c r="F317" s="31" t="s">
        <v>18</v>
      </c>
      <c r="G317" s="31" t="s">
        <v>18</v>
      </c>
      <c r="H317" s="23"/>
      <c r="I317" s="23"/>
      <c r="J317" s="23"/>
      <c r="K317" s="23"/>
    </row>
    <row r="318" spans="1:11" ht="14.1" customHeight="1">
      <c r="A318" s="23"/>
      <c r="B318" s="23"/>
      <c r="C318" s="1848" t="s">
        <v>24</v>
      </c>
      <c r="D318" s="1849"/>
      <c r="E318" s="1849"/>
      <c r="F318" s="1849"/>
      <c r="G318" s="1849"/>
      <c r="H318" s="23"/>
      <c r="I318" s="23"/>
      <c r="J318" s="23"/>
      <c r="K318" s="23"/>
    </row>
    <row r="319" spans="1:11" ht="14.1" customHeight="1">
      <c r="A319" s="23"/>
      <c r="B319" s="23"/>
      <c r="C319" s="35"/>
      <c r="D319" s="36">
        <v>2023</v>
      </c>
      <c r="E319" s="36">
        <v>2024</v>
      </c>
      <c r="F319" s="36">
        <v>2025</v>
      </c>
      <c r="G319" s="36">
        <v>2026</v>
      </c>
      <c r="H319" s="23"/>
      <c r="I319" s="23"/>
      <c r="J319" s="23"/>
      <c r="K319" s="23"/>
    </row>
    <row r="320" spans="1:11" ht="14.1" customHeight="1">
      <c r="A320" s="23"/>
      <c r="B320" s="23"/>
      <c r="C320" s="37"/>
      <c r="D320" s="38" t="s">
        <v>22</v>
      </c>
      <c r="E320" s="38" t="s">
        <v>23</v>
      </c>
      <c r="F320" s="38" t="s">
        <v>23</v>
      </c>
      <c r="G320" s="38" t="s">
        <v>23</v>
      </c>
      <c r="H320" s="23"/>
      <c r="I320" s="23"/>
      <c r="J320" s="23"/>
      <c r="K320" s="23"/>
    </row>
    <row r="321" spans="1:11" ht="14.1" customHeight="1">
      <c r="A321" s="23"/>
      <c r="B321" s="23"/>
      <c r="C321" s="39" t="s">
        <v>48</v>
      </c>
      <c r="D321" s="40">
        <v>0</v>
      </c>
      <c r="E321" s="40">
        <v>0</v>
      </c>
      <c r="F321" s="40">
        <v>0</v>
      </c>
      <c r="G321" s="40">
        <v>0</v>
      </c>
      <c r="H321" s="23"/>
      <c r="I321" s="23"/>
      <c r="J321" s="23"/>
      <c r="K321" s="23"/>
    </row>
    <row r="322" spans="1:11" ht="14.1" customHeight="1">
      <c r="A322" s="23"/>
      <c r="B322" s="23"/>
      <c r="C322" s="39" t="s">
        <v>49</v>
      </c>
      <c r="D322" s="40">
        <v>0</v>
      </c>
      <c r="E322" s="40">
        <v>0</v>
      </c>
      <c r="F322" s="40">
        <v>0</v>
      </c>
      <c r="G322" s="40">
        <v>0</v>
      </c>
      <c r="H322" s="23"/>
      <c r="I322" s="23"/>
      <c r="J322" s="23"/>
      <c r="K322" s="23"/>
    </row>
    <row r="323" spans="1:11" ht="14.1" customHeight="1">
      <c r="A323" s="23"/>
      <c r="B323" s="23"/>
      <c r="C323" s="39" t="s">
        <v>50</v>
      </c>
      <c r="D323" s="40">
        <v>0</v>
      </c>
      <c r="E323" s="40">
        <v>0</v>
      </c>
      <c r="F323" s="40">
        <v>0</v>
      </c>
      <c r="G323" s="40">
        <v>0</v>
      </c>
      <c r="H323" s="23"/>
      <c r="I323" s="23"/>
      <c r="J323" s="23"/>
      <c r="K323" s="23"/>
    </row>
    <row r="324" spans="1:11" ht="14.1" customHeight="1">
      <c r="A324" s="23"/>
      <c r="B324" s="23"/>
      <c r="C324" s="39" t="s">
        <v>51</v>
      </c>
      <c r="D324" s="40">
        <v>0</v>
      </c>
      <c r="E324" s="40">
        <v>0</v>
      </c>
      <c r="F324" s="40">
        <v>0</v>
      </c>
      <c r="G324" s="40">
        <v>0</v>
      </c>
      <c r="H324" s="23"/>
      <c r="I324" s="23"/>
      <c r="J324" s="23"/>
      <c r="K324" s="23"/>
    </row>
    <row r="325" spans="1:11" ht="14.1" customHeight="1">
      <c r="A325" s="23"/>
      <c r="B325" s="23"/>
      <c r="C325" s="39" t="s">
        <v>49</v>
      </c>
      <c r="D325" s="40">
        <v>0</v>
      </c>
      <c r="E325" s="40">
        <v>0</v>
      </c>
      <c r="F325" s="40">
        <v>0</v>
      </c>
      <c r="G325" s="40">
        <v>0</v>
      </c>
      <c r="H325" s="23"/>
      <c r="I325" s="23"/>
      <c r="J325" s="23"/>
      <c r="K325" s="23"/>
    </row>
    <row r="326" spans="1:11" ht="14.1" customHeight="1">
      <c r="A326" s="23"/>
      <c r="B326" s="23"/>
      <c r="C326" s="39" t="s">
        <v>50</v>
      </c>
      <c r="D326" s="40">
        <v>0</v>
      </c>
      <c r="E326" s="40">
        <v>0</v>
      </c>
      <c r="F326" s="40">
        <v>0</v>
      </c>
      <c r="G326" s="40">
        <v>0</v>
      </c>
      <c r="H326" s="23"/>
      <c r="I326" s="23"/>
      <c r="J326" s="23"/>
      <c r="K326" s="23"/>
    </row>
    <row r="327" spans="1:11" ht="14.1" customHeight="1">
      <c r="A327" s="23"/>
      <c r="B327" s="23"/>
      <c r="C327" s="39" t="s">
        <v>52</v>
      </c>
      <c r="D327" s="40">
        <v>0</v>
      </c>
      <c r="E327" s="40">
        <v>0</v>
      </c>
      <c r="F327" s="40">
        <v>0</v>
      </c>
      <c r="G327" s="40">
        <v>0</v>
      </c>
      <c r="H327" s="23"/>
      <c r="I327" s="23"/>
      <c r="J327" s="23"/>
      <c r="K327" s="23"/>
    </row>
    <row r="328" spans="1:11" ht="14.1" customHeight="1">
      <c r="A328" s="23"/>
      <c r="B328" s="23"/>
      <c r="C328" s="39" t="s">
        <v>49</v>
      </c>
      <c r="D328" s="40">
        <v>0</v>
      </c>
      <c r="E328" s="40">
        <v>0</v>
      </c>
      <c r="F328" s="40">
        <v>0</v>
      </c>
      <c r="G328" s="40">
        <v>0</v>
      </c>
      <c r="H328" s="23"/>
      <c r="I328" s="23"/>
      <c r="J328" s="23"/>
      <c r="K328" s="23"/>
    </row>
    <row r="329" spans="1:11" ht="14.1" customHeight="1">
      <c r="A329" s="23"/>
      <c r="B329" s="23"/>
      <c r="C329" s="39" t="s">
        <v>50</v>
      </c>
      <c r="D329" s="40">
        <v>0</v>
      </c>
      <c r="E329" s="40">
        <v>0</v>
      </c>
      <c r="F329" s="40">
        <v>0</v>
      </c>
      <c r="G329" s="40">
        <v>0</v>
      </c>
      <c r="H329" s="23"/>
      <c r="I329" s="23"/>
      <c r="J329" s="23"/>
      <c r="K329" s="23"/>
    </row>
    <row r="330" spans="1:11" ht="14.1" customHeight="1">
      <c r="A330" s="23"/>
      <c r="B330" s="23"/>
      <c r="C330" s="39" t="s">
        <v>53</v>
      </c>
      <c r="D330" s="40">
        <v>0</v>
      </c>
      <c r="E330" s="40">
        <v>0</v>
      </c>
      <c r="F330" s="40">
        <v>0</v>
      </c>
      <c r="G330" s="40">
        <v>0</v>
      </c>
      <c r="H330" s="23"/>
      <c r="I330" s="23"/>
      <c r="J330" s="23"/>
      <c r="K330" s="23"/>
    </row>
    <row r="331" spans="1:11" ht="14.1" customHeight="1">
      <c r="A331" s="23"/>
      <c r="B331" s="23"/>
      <c r="C331" s="39" t="s">
        <v>49</v>
      </c>
      <c r="D331" s="40">
        <v>0</v>
      </c>
      <c r="E331" s="40">
        <v>0</v>
      </c>
      <c r="F331" s="40">
        <v>0</v>
      </c>
      <c r="G331" s="40">
        <v>0</v>
      </c>
      <c r="H331" s="23"/>
      <c r="I331" s="23"/>
      <c r="J331" s="23"/>
      <c r="K331" s="23"/>
    </row>
    <row r="332" spans="1:11" ht="14.1" customHeight="1">
      <c r="A332" s="23"/>
      <c r="B332" s="23"/>
      <c r="C332" s="39" t="s">
        <v>50</v>
      </c>
      <c r="D332" s="40">
        <v>0</v>
      </c>
      <c r="E332" s="40">
        <v>0</v>
      </c>
      <c r="F332" s="40">
        <v>0</v>
      </c>
      <c r="G332" s="40">
        <v>0</v>
      </c>
      <c r="H332" s="23"/>
      <c r="I332" s="23"/>
      <c r="J332" s="23"/>
      <c r="K332" s="23"/>
    </row>
    <row r="333" spans="1:11" ht="14.1" customHeight="1">
      <c r="A333" s="23"/>
      <c r="B333" s="23"/>
      <c r="C333" s="39" t="s">
        <v>54</v>
      </c>
      <c r="D333" s="40">
        <v>0</v>
      </c>
      <c r="E333" s="40">
        <v>0</v>
      </c>
      <c r="F333" s="40">
        <v>0</v>
      </c>
      <c r="G333" s="40">
        <v>0</v>
      </c>
      <c r="H333" s="23"/>
      <c r="I333" s="23"/>
      <c r="J333" s="23"/>
      <c r="K333" s="23"/>
    </row>
    <row r="334" spans="1:11" ht="14.1" customHeight="1">
      <c r="A334" s="23"/>
      <c r="B334" s="23"/>
      <c r="C334" s="39" t="s">
        <v>49</v>
      </c>
      <c r="D334" s="40">
        <v>0</v>
      </c>
      <c r="E334" s="40">
        <v>0</v>
      </c>
      <c r="F334" s="40">
        <v>0</v>
      </c>
      <c r="G334" s="40">
        <v>0</v>
      </c>
      <c r="H334" s="23"/>
      <c r="I334" s="23"/>
      <c r="J334" s="23"/>
      <c r="K334" s="23"/>
    </row>
    <row r="335" spans="1:11" ht="14.1" customHeight="1">
      <c r="A335" s="23"/>
      <c r="B335" s="23"/>
      <c r="C335" s="39" t="s">
        <v>50</v>
      </c>
      <c r="D335" s="40">
        <v>0</v>
      </c>
      <c r="E335" s="40">
        <v>0</v>
      </c>
      <c r="F335" s="40">
        <v>0</v>
      </c>
      <c r="G335" s="40">
        <v>0</v>
      </c>
      <c r="H335" s="23"/>
      <c r="I335" s="23"/>
      <c r="J335" s="23"/>
      <c r="K335" s="23"/>
    </row>
    <row r="336" spans="1:11" ht="14.1" customHeight="1">
      <c r="A336" s="23"/>
      <c r="B336" s="23"/>
      <c r="C336" s="39" t="s">
        <v>55</v>
      </c>
      <c r="D336" s="40">
        <v>0</v>
      </c>
      <c r="E336" s="40">
        <v>0</v>
      </c>
      <c r="F336" s="40">
        <v>0</v>
      </c>
      <c r="G336" s="40">
        <v>0</v>
      </c>
      <c r="H336" s="23"/>
      <c r="I336" s="23"/>
      <c r="J336" s="23"/>
      <c r="K336" s="23"/>
    </row>
    <row r="337" spans="1:11" ht="14.1" customHeight="1">
      <c r="A337" s="23"/>
      <c r="B337" s="23"/>
      <c r="C337" s="39" t="s">
        <v>49</v>
      </c>
      <c r="D337" s="40">
        <v>0</v>
      </c>
      <c r="E337" s="40">
        <v>0</v>
      </c>
      <c r="F337" s="40">
        <v>0</v>
      </c>
      <c r="G337" s="40">
        <v>0</v>
      </c>
      <c r="H337" s="23"/>
      <c r="I337" s="23"/>
      <c r="J337" s="23"/>
      <c r="K337" s="23"/>
    </row>
    <row r="338" spans="1:11" ht="14.1" customHeight="1">
      <c r="A338" s="23"/>
      <c r="B338" s="23"/>
      <c r="C338" s="39" t="s">
        <v>50</v>
      </c>
      <c r="D338" s="40">
        <v>0</v>
      </c>
      <c r="E338" s="40">
        <v>0</v>
      </c>
      <c r="F338" s="40">
        <v>0</v>
      </c>
      <c r="G338" s="40">
        <v>0</v>
      </c>
      <c r="H338" s="23"/>
      <c r="I338" s="23"/>
      <c r="J338" s="23"/>
      <c r="K338" s="23"/>
    </row>
    <row r="339" spans="1:11" ht="14.1" customHeight="1">
      <c r="A339" s="23"/>
      <c r="B339" s="23"/>
      <c r="C339" s="39" t="s">
        <v>56</v>
      </c>
      <c r="D339" s="40">
        <v>0</v>
      </c>
      <c r="E339" s="40">
        <v>0</v>
      </c>
      <c r="F339" s="40">
        <v>0</v>
      </c>
      <c r="G339" s="40">
        <v>0</v>
      </c>
      <c r="H339" s="23"/>
      <c r="I339" s="23"/>
      <c r="J339" s="23"/>
      <c r="K339" s="23"/>
    </row>
    <row r="340" spans="1:11" ht="14.1" customHeight="1">
      <c r="A340" s="23"/>
      <c r="B340" s="23"/>
      <c r="C340" s="39" t="s">
        <v>49</v>
      </c>
      <c r="D340" s="40">
        <v>0</v>
      </c>
      <c r="E340" s="40">
        <v>0</v>
      </c>
      <c r="F340" s="40">
        <v>0</v>
      </c>
      <c r="G340" s="40">
        <v>0</v>
      </c>
      <c r="H340" s="23"/>
      <c r="I340" s="23"/>
      <c r="J340" s="23"/>
      <c r="K340" s="23"/>
    </row>
    <row r="341" spans="1:11" ht="14.1" customHeight="1">
      <c r="A341" s="23"/>
      <c r="B341" s="23"/>
      <c r="C341" s="39" t="s">
        <v>50</v>
      </c>
      <c r="D341" s="40">
        <v>0</v>
      </c>
      <c r="E341" s="40">
        <v>0</v>
      </c>
      <c r="F341" s="40">
        <v>0</v>
      </c>
      <c r="G341" s="40">
        <v>0</v>
      </c>
      <c r="H341" s="23"/>
      <c r="I341" s="23"/>
      <c r="J341" s="23"/>
      <c r="K341" s="23"/>
    </row>
    <row r="342" spans="1:11" ht="14.1" customHeight="1">
      <c r="A342" s="23"/>
      <c r="B342" s="23"/>
      <c r="C342" s="39" t="s">
        <v>57</v>
      </c>
      <c r="D342" s="40">
        <v>0</v>
      </c>
      <c r="E342" s="40">
        <v>0</v>
      </c>
      <c r="F342" s="40">
        <v>0</v>
      </c>
      <c r="G342" s="40">
        <v>0</v>
      </c>
      <c r="H342" s="23"/>
      <c r="I342" s="23"/>
      <c r="J342" s="23"/>
      <c r="K342" s="23"/>
    </row>
    <row r="343" spans="1:11" ht="14.1" customHeight="1">
      <c r="A343" s="23"/>
      <c r="B343" s="23"/>
      <c r="C343" s="39" t="s">
        <v>49</v>
      </c>
      <c r="D343" s="40">
        <v>0</v>
      </c>
      <c r="E343" s="40">
        <v>0</v>
      </c>
      <c r="F343" s="40">
        <v>0</v>
      </c>
      <c r="G343" s="40">
        <v>0</v>
      </c>
      <c r="H343" s="23"/>
      <c r="I343" s="23"/>
      <c r="J343" s="23"/>
      <c r="K343" s="23"/>
    </row>
    <row r="344" spans="1:11" ht="14.1" customHeight="1">
      <c r="A344" s="23"/>
      <c r="B344" s="23"/>
      <c r="C344" s="39" t="s">
        <v>58</v>
      </c>
      <c r="D344" s="40">
        <v>0</v>
      </c>
      <c r="E344" s="40">
        <v>0</v>
      </c>
      <c r="F344" s="40">
        <v>0</v>
      </c>
      <c r="G344" s="40">
        <v>0</v>
      </c>
      <c r="H344" s="23"/>
      <c r="I344" s="23"/>
      <c r="J344" s="23"/>
      <c r="K344" s="23"/>
    </row>
    <row r="345" spans="1:11" ht="14.1" customHeight="1">
      <c r="A345" s="23"/>
      <c r="B345" s="23"/>
      <c r="C345" s="39" t="s">
        <v>59</v>
      </c>
      <c r="D345" s="40">
        <v>0</v>
      </c>
      <c r="E345" s="40">
        <v>0</v>
      </c>
      <c r="F345" s="40">
        <v>0</v>
      </c>
      <c r="G345" s="40">
        <v>0</v>
      </c>
      <c r="H345" s="23"/>
      <c r="I345" s="23"/>
      <c r="J345" s="23"/>
      <c r="K345" s="23"/>
    </row>
    <row r="346" spans="1:11" ht="14.1" customHeight="1">
      <c r="A346" s="23"/>
      <c r="B346" s="23"/>
      <c r="C346" s="39" t="s">
        <v>60</v>
      </c>
      <c r="D346" s="40">
        <v>0</v>
      </c>
      <c r="E346" s="40">
        <v>0</v>
      </c>
      <c r="F346" s="40">
        <v>0</v>
      </c>
      <c r="G346" s="40">
        <v>0</v>
      </c>
      <c r="H346" s="23"/>
      <c r="I346" s="23"/>
      <c r="J346" s="23"/>
      <c r="K346" s="23"/>
    </row>
    <row r="347" spans="1:11" ht="14.1" customHeight="1">
      <c r="A347" s="23"/>
      <c r="B347" s="23"/>
      <c r="C347" s="39" t="s">
        <v>61</v>
      </c>
      <c r="D347" s="40">
        <v>0</v>
      </c>
      <c r="E347" s="40">
        <v>0</v>
      </c>
      <c r="F347" s="40">
        <v>0</v>
      </c>
      <c r="G347" s="40">
        <v>0</v>
      </c>
      <c r="H347" s="23"/>
      <c r="I347" s="23"/>
      <c r="J347" s="23"/>
      <c r="K347" s="23"/>
    </row>
    <row r="348" spans="1:11" ht="14.1" customHeight="1">
      <c r="A348" s="23"/>
      <c r="B348" s="23"/>
      <c r="C348" s="39" t="s">
        <v>62</v>
      </c>
      <c r="D348" s="40">
        <v>0</v>
      </c>
      <c r="E348" s="40">
        <v>600000</v>
      </c>
      <c r="F348" s="40">
        <v>0</v>
      </c>
      <c r="G348" s="40">
        <v>0</v>
      </c>
      <c r="H348" s="23"/>
      <c r="I348" s="23"/>
      <c r="J348" s="23"/>
      <c r="K348" s="23"/>
    </row>
    <row r="349" spans="1:11" ht="14.1" customHeight="1">
      <c r="A349" s="23"/>
      <c r="B349" s="23"/>
      <c r="C349" s="39" t="s">
        <v>49</v>
      </c>
      <c r="D349" s="40">
        <v>0</v>
      </c>
      <c r="E349" s="40">
        <v>600000</v>
      </c>
      <c r="F349" s="40">
        <v>0</v>
      </c>
      <c r="G349" s="40">
        <v>0</v>
      </c>
      <c r="H349" s="23"/>
      <c r="I349" s="23"/>
      <c r="J349" s="23"/>
      <c r="K349" s="23"/>
    </row>
    <row r="350" spans="1:11" ht="14.1" customHeight="1">
      <c r="A350" s="23"/>
      <c r="B350" s="23"/>
      <c r="C350" s="39" t="s">
        <v>58</v>
      </c>
      <c r="D350" s="40">
        <v>0</v>
      </c>
      <c r="E350" s="40">
        <v>0</v>
      </c>
      <c r="F350" s="40">
        <v>0</v>
      </c>
      <c r="G350" s="40">
        <v>0</v>
      </c>
      <c r="H350" s="23"/>
      <c r="I350" s="23"/>
      <c r="J350" s="23"/>
      <c r="K350" s="23"/>
    </row>
    <row r="351" spans="1:11" ht="14.1" customHeight="1">
      <c r="A351" s="23"/>
      <c r="B351" s="23"/>
      <c r="C351" s="39" t="s">
        <v>59</v>
      </c>
      <c r="D351" s="40">
        <v>0</v>
      </c>
      <c r="E351" s="40">
        <v>0</v>
      </c>
      <c r="F351" s="40">
        <v>0</v>
      </c>
      <c r="G351" s="40">
        <v>0</v>
      </c>
      <c r="H351" s="23"/>
      <c r="I351" s="23"/>
      <c r="J351" s="23"/>
      <c r="K351" s="23"/>
    </row>
    <row r="352" spans="1:11" ht="14.1" customHeight="1">
      <c r="A352" s="23"/>
      <c r="B352" s="23"/>
      <c r="C352" s="39" t="s">
        <v>60</v>
      </c>
      <c r="D352" s="40">
        <v>0</v>
      </c>
      <c r="E352" s="40">
        <v>0</v>
      </c>
      <c r="F352" s="40">
        <v>0</v>
      </c>
      <c r="G352" s="40">
        <v>0</v>
      </c>
      <c r="H352" s="23"/>
      <c r="I352" s="23"/>
      <c r="J352" s="23"/>
      <c r="K352" s="23"/>
    </row>
    <row r="353" spans="1:11" ht="14.1" customHeight="1">
      <c r="A353" s="23"/>
      <c r="B353" s="23"/>
      <c r="C353" s="39" t="s">
        <v>61</v>
      </c>
      <c r="D353" s="40">
        <v>0</v>
      </c>
      <c r="E353" s="40">
        <v>0</v>
      </c>
      <c r="F353" s="40">
        <v>0</v>
      </c>
      <c r="G353" s="40">
        <v>0</v>
      </c>
      <c r="H353" s="23"/>
      <c r="I353" s="23"/>
      <c r="J353" s="23"/>
      <c r="K353" s="23"/>
    </row>
    <row r="354" spans="1:11" ht="14.1" customHeight="1">
      <c r="A354" s="23"/>
      <c r="B354" s="23"/>
      <c r="C354" s="39" t="s">
        <v>63</v>
      </c>
      <c r="D354" s="40">
        <v>0</v>
      </c>
      <c r="E354" s="40">
        <v>0</v>
      </c>
      <c r="F354" s="40">
        <v>0</v>
      </c>
      <c r="G354" s="40">
        <v>0</v>
      </c>
      <c r="H354" s="23"/>
      <c r="I354" s="23"/>
      <c r="J354" s="23"/>
      <c r="K354" s="23"/>
    </row>
    <row r="355" spans="1:11" ht="14.1" customHeight="1">
      <c r="A355" s="23"/>
      <c r="B355" s="23"/>
      <c r="C355" s="39" t="s">
        <v>49</v>
      </c>
      <c r="D355" s="40">
        <v>0</v>
      </c>
      <c r="E355" s="40">
        <v>0</v>
      </c>
      <c r="F355" s="40">
        <v>0</v>
      </c>
      <c r="G355" s="40">
        <v>0</v>
      </c>
      <c r="H355" s="23"/>
      <c r="I355" s="23"/>
      <c r="J355" s="23"/>
      <c r="K355" s="23"/>
    </row>
    <row r="356" spans="1:11" ht="14.1" customHeight="1">
      <c r="A356" s="23"/>
      <c r="B356" s="23"/>
      <c r="C356" s="39" t="s">
        <v>58</v>
      </c>
      <c r="D356" s="40">
        <v>0</v>
      </c>
      <c r="E356" s="40">
        <v>0</v>
      </c>
      <c r="F356" s="40">
        <v>0</v>
      </c>
      <c r="G356" s="40">
        <v>0</v>
      </c>
      <c r="H356" s="23"/>
      <c r="I356" s="23"/>
      <c r="J356" s="23"/>
      <c r="K356" s="23"/>
    </row>
    <row r="357" spans="1:11" ht="14.1" customHeight="1">
      <c r="A357" s="23"/>
      <c r="B357" s="23"/>
      <c r="C357" s="39" t="s">
        <v>59</v>
      </c>
      <c r="D357" s="40">
        <v>0</v>
      </c>
      <c r="E357" s="40">
        <v>0</v>
      </c>
      <c r="F357" s="40">
        <v>0</v>
      </c>
      <c r="G357" s="40">
        <v>0</v>
      </c>
      <c r="H357" s="23"/>
      <c r="I357" s="23"/>
      <c r="J357" s="23"/>
      <c r="K357" s="23"/>
    </row>
    <row r="358" spans="1:11" ht="14.1" customHeight="1">
      <c r="A358" s="23"/>
      <c r="B358" s="23"/>
      <c r="C358" s="39" t="s">
        <v>60</v>
      </c>
      <c r="D358" s="40">
        <v>0</v>
      </c>
      <c r="E358" s="40">
        <v>0</v>
      </c>
      <c r="F358" s="40">
        <v>0</v>
      </c>
      <c r="G358" s="40">
        <v>0</v>
      </c>
      <c r="H358" s="23"/>
      <c r="I358" s="23"/>
      <c r="J358" s="23"/>
      <c r="K358" s="23"/>
    </row>
    <row r="359" spans="1:11" ht="14.1" customHeight="1">
      <c r="A359" s="23"/>
      <c r="B359" s="23"/>
      <c r="C359" s="39" t="s">
        <v>61</v>
      </c>
      <c r="D359" s="40">
        <v>0</v>
      </c>
      <c r="E359" s="40">
        <v>0</v>
      </c>
      <c r="F359" s="40">
        <v>0</v>
      </c>
      <c r="G359" s="40">
        <v>0</v>
      </c>
      <c r="H359" s="23"/>
      <c r="I359" s="23"/>
      <c r="J359" s="23"/>
      <c r="K359" s="23"/>
    </row>
    <row r="360" spans="1:11" ht="14.1" customHeight="1">
      <c r="A360" s="23"/>
      <c r="B360" s="23"/>
      <c r="C360" s="39" t="s">
        <v>64</v>
      </c>
      <c r="D360" s="40">
        <v>0</v>
      </c>
      <c r="E360" s="40">
        <v>0</v>
      </c>
      <c r="F360" s="40">
        <v>0</v>
      </c>
      <c r="G360" s="40">
        <v>0</v>
      </c>
      <c r="H360" s="23"/>
      <c r="I360" s="23"/>
      <c r="J360" s="23"/>
      <c r="K360" s="23"/>
    </row>
    <row r="361" spans="1:11" ht="14.1" customHeight="1">
      <c r="A361" s="23"/>
      <c r="B361" s="23"/>
      <c r="C361" s="39" t="s">
        <v>65</v>
      </c>
      <c r="D361" s="40">
        <v>0</v>
      </c>
      <c r="E361" s="40">
        <v>0</v>
      </c>
      <c r="F361" s="40">
        <v>0</v>
      </c>
      <c r="G361" s="40">
        <v>0</v>
      </c>
      <c r="H361" s="23"/>
      <c r="I361" s="23"/>
      <c r="J361" s="23"/>
      <c r="K361" s="23"/>
    </row>
    <row r="362" spans="1:11" ht="14.1" customHeight="1">
      <c r="A362" s="23"/>
      <c r="B362" s="23"/>
      <c r="C362" s="41" t="s">
        <v>25</v>
      </c>
      <c r="D362" s="40">
        <v>0</v>
      </c>
      <c r="E362" s="40">
        <v>600000</v>
      </c>
      <c r="F362" s="40">
        <v>0</v>
      </c>
      <c r="G362" s="40">
        <v>0</v>
      </c>
      <c r="H362" s="23"/>
      <c r="I362" s="23"/>
      <c r="J362" s="23"/>
      <c r="K362" s="23"/>
    </row>
    <row r="363" spans="1:11" ht="14.1" customHeight="1">
      <c r="A363" s="23"/>
      <c r="B363" s="23"/>
      <c r="C363" s="33" t="s">
        <v>19</v>
      </c>
      <c r="D363" s="1850" t="s">
        <v>1924</v>
      </c>
      <c r="E363" s="1851"/>
      <c r="F363" s="1851"/>
      <c r="G363" s="1851"/>
      <c r="H363" s="23"/>
      <c r="I363" s="23"/>
      <c r="J363" s="23"/>
      <c r="K363" s="23"/>
    </row>
    <row r="364" spans="1:11" ht="14.1" customHeight="1">
      <c r="A364" s="23"/>
      <c r="B364" s="23"/>
      <c r="C364" s="34" t="s">
        <v>20</v>
      </c>
      <c r="D364" s="1846" t="s">
        <v>18</v>
      </c>
      <c r="E364" s="1847"/>
      <c r="F364" s="1847"/>
      <c r="G364" s="1847"/>
      <c r="H364" s="23"/>
      <c r="I364" s="23"/>
      <c r="J364" s="23"/>
      <c r="K364" s="23"/>
    </row>
    <row r="365" spans="1:11" ht="14.1" customHeight="1">
      <c r="A365" s="23"/>
      <c r="B365" s="23"/>
      <c r="C365" s="34" t="s">
        <v>21</v>
      </c>
      <c r="D365" s="1846" t="s">
        <v>157</v>
      </c>
      <c r="E365" s="1847"/>
      <c r="F365" s="1847"/>
      <c r="G365" s="1847"/>
      <c r="H365" s="23"/>
      <c r="I365" s="23"/>
      <c r="J365" s="23"/>
      <c r="K365" s="23"/>
    </row>
    <row r="366" spans="1:11" ht="15" customHeight="1">
      <c r="A366" s="23"/>
      <c r="B366" s="23"/>
      <c r="C366" s="35"/>
      <c r="D366" s="36">
        <v>2023</v>
      </c>
      <c r="E366" s="36">
        <v>2024</v>
      </c>
      <c r="F366" s="36">
        <v>2025</v>
      </c>
      <c r="G366" s="36">
        <v>2026</v>
      </c>
      <c r="H366" s="23"/>
      <c r="I366" s="23"/>
      <c r="J366" s="23"/>
      <c r="K366" s="23"/>
    </row>
    <row r="367" spans="1:11" ht="15" customHeight="1">
      <c r="A367" s="23"/>
      <c r="B367" s="23"/>
      <c r="C367" s="37"/>
      <c r="D367" s="38" t="s">
        <v>22</v>
      </c>
      <c r="E367" s="38" t="s">
        <v>23</v>
      </c>
      <c r="F367" s="38" t="s">
        <v>23</v>
      </c>
      <c r="G367" s="38" t="s">
        <v>23</v>
      </c>
      <c r="H367" s="23"/>
      <c r="I367" s="23"/>
      <c r="J367" s="23"/>
      <c r="K367" s="23"/>
    </row>
    <row r="368" spans="1:11" ht="14.1" customHeight="1">
      <c r="A368" s="23"/>
      <c r="B368" s="23"/>
      <c r="C368" s="27" t="s">
        <v>33</v>
      </c>
      <c r="D368" s="31" t="s">
        <v>18</v>
      </c>
      <c r="E368" s="31" t="s">
        <v>42</v>
      </c>
      <c r="F368" s="31" t="s">
        <v>42</v>
      </c>
      <c r="G368" s="31" t="s">
        <v>42</v>
      </c>
      <c r="H368" s="23"/>
      <c r="I368" s="23"/>
      <c r="J368" s="23"/>
      <c r="K368" s="23"/>
    </row>
    <row r="369" spans="1:11" ht="14.1" customHeight="1">
      <c r="A369" s="23"/>
      <c r="B369" s="23"/>
      <c r="C369" s="27" t="s">
        <v>35</v>
      </c>
      <c r="D369" s="31" t="s">
        <v>42</v>
      </c>
      <c r="E369" s="31" t="s">
        <v>1925</v>
      </c>
      <c r="F369" s="31" t="s">
        <v>42</v>
      </c>
      <c r="G369" s="31" t="s">
        <v>42</v>
      </c>
      <c r="H369" s="23"/>
      <c r="I369" s="23"/>
      <c r="J369" s="23"/>
      <c r="K369" s="23"/>
    </row>
    <row r="370" spans="1:11" ht="14.1" customHeight="1">
      <c r="A370" s="23"/>
      <c r="B370" s="23"/>
      <c r="C370" s="27" t="s">
        <v>40</v>
      </c>
      <c r="D370" s="31" t="s">
        <v>42</v>
      </c>
      <c r="E370" s="31" t="s">
        <v>42</v>
      </c>
      <c r="F370" s="31" t="s">
        <v>42</v>
      </c>
      <c r="G370" s="31" t="s">
        <v>42</v>
      </c>
      <c r="H370" s="23"/>
      <c r="I370" s="23"/>
      <c r="J370" s="23"/>
      <c r="K370" s="23"/>
    </row>
    <row r="371" spans="1:11" ht="14.1" customHeight="1">
      <c r="A371" s="23"/>
      <c r="B371" s="23"/>
      <c r="C371" s="27" t="s">
        <v>41</v>
      </c>
      <c r="D371" s="31" t="s">
        <v>18</v>
      </c>
      <c r="E371" s="31" t="s">
        <v>18</v>
      </c>
      <c r="F371" s="31" t="s">
        <v>18</v>
      </c>
      <c r="G371" s="31" t="s">
        <v>18</v>
      </c>
      <c r="H371" s="23"/>
      <c r="I371" s="23"/>
      <c r="J371" s="23"/>
      <c r="K371" s="23"/>
    </row>
    <row r="372" spans="1:11" ht="14.1" customHeight="1">
      <c r="A372" s="23"/>
      <c r="B372" s="23"/>
      <c r="C372" s="27" t="s">
        <v>43</v>
      </c>
      <c r="D372" s="31" t="s">
        <v>18</v>
      </c>
      <c r="E372" s="31" t="s">
        <v>18</v>
      </c>
      <c r="F372" s="31" t="s">
        <v>122</v>
      </c>
      <c r="G372" s="31" t="s">
        <v>18</v>
      </c>
      <c r="H372" s="23"/>
      <c r="I372" s="23"/>
      <c r="J372" s="23"/>
      <c r="K372" s="23"/>
    </row>
    <row r="373" spans="1:11" ht="14.1" customHeight="1">
      <c r="A373" s="23"/>
      <c r="B373" s="23"/>
      <c r="C373" s="27" t="s">
        <v>47</v>
      </c>
      <c r="D373" s="31" t="s">
        <v>18</v>
      </c>
      <c r="E373" s="31" t="s">
        <v>18</v>
      </c>
      <c r="F373" s="31" t="s">
        <v>18</v>
      </c>
      <c r="G373" s="31" t="s">
        <v>18</v>
      </c>
      <c r="H373" s="23"/>
      <c r="I373" s="23"/>
      <c r="J373" s="23"/>
      <c r="K373" s="23"/>
    </row>
    <row r="374" spans="1:11" ht="14.1" customHeight="1">
      <c r="A374" s="23"/>
      <c r="B374" s="23"/>
      <c r="C374" s="1848" t="s">
        <v>24</v>
      </c>
      <c r="D374" s="1849"/>
      <c r="E374" s="1849"/>
      <c r="F374" s="1849"/>
      <c r="G374" s="1849"/>
      <c r="H374" s="23"/>
      <c r="I374" s="23"/>
      <c r="J374" s="23"/>
      <c r="K374" s="23"/>
    </row>
    <row r="375" spans="1:11" ht="14.1" customHeight="1">
      <c r="A375" s="23"/>
      <c r="B375" s="23"/>
      <c r="C375" s="35"/>
      <c r="D375" s="36">
        <v>2023</v>
      </c>
      <c r="E375" s="36">
        <v>2024</v>
      </c>
      <c r="F375" s="36">
        <v>2025</v>
      </c>
      <c r="G375" s="36">
        <v>2026</v>
      </c>
      <c r="H375" s="23"/>
      <c r="I375" s="23"/>
      <c r="J375" s="23"/>
      <c r="K375" s="23"/>
    </row>
    <row r="376" spans="1:11" ht="14.1" customHeight="1">
      <c r="A376" s="23"/>
      <c r="B376" s="23"/>
      <c r="C376" s="37"/>
      <c r="D376" s="38" t="s">
        <v>22</v>
      </c>
      <c r="E376" s="38" t="s">
        <v>23</v>
      </c>
      <c r="F376" s="38" t="s">
        <v>23</v>
      </c>
      <c r="G376" s="38" t="s">
        <v>23</v>
      </c>
      <c r="H376" s="23"/>
      <c r="I376" s="23"/>
      <c r="J376" s="23"/>
      <c r="K376" s="23"/>
    </row>
    <row r="377" spans="1:11" ht="14.1" customHeight="1">
      <c r="A377" s="23"/>
      <c r="B377" s="23"/>
      <c r="C377" s="39" t="s">
        <v>48</v>
      </c>
      <c r="D377" s="40">
        <v>0</v>
      </c>
      <c r="E377" s="40">
        <v>0</v>
      </c>
      <c r="F377" s="40">
        <v>0</v>
      </c>
      <c r="G377" s="40">
        <v>0</v>
      </c>
      <c r="H377" s="23"/>
      <c r="I377" s="23"/>
      <c r="J377" s="23"/>
      <c r="K377" s="23"/>
    </row>
    <row r="378" spans="1:11" ht="14.1" customHeight="1">
      <c r="A378" s="23"/>
      <c r="B378" s="23"/>
      <c r="C378" s="39" t="s">
        <v>49</v>
      </c>
      <c r="D378" s="40">
        <v>0</v>
      </c>
      <c r="E378" s="40">
        <v>0</v>
      </c>
      <c r="F378" s="40">
        <v>0</v>
      </c>
      <c r="G378" s="40">
        <v>0</v>
      </c>
      <c r="H378" s="23"/>
      <c r="I378" s="23"/>
      <c r="J378" s="23"/>
      <c r="K378" s="23"/>
    </row>
    <row r="379" spans="1:11" ht="14.1" customHeight="1">
      <c r="A379" s="23"/>
      <c r="B379" s="23"/>
      <c r="C379" s="39" t="s">
        <v>50</v>
      </c>
      <c r="D379" s="40">
        <v>0</v>
      </c>
      <c r="E379" s="40">
        <v>0</v>
      </c>
      <c r="F379" s="40">
        <v>0</v>
      </c>
      <c r="G379" s="40">
        <v>0</v>
      </c>
      <c r="H379" s="23"/>
      <c r="I379" s="23"/>
      <c r="J379" s="23"/>
      <c r="K379" s="23"/>
    </row>
    <row r="380" spans="1:11" ht="14.1" customHeight="1">
      <c r="A380" s="23"/>
      <c r="B380" s="23"/>
      <c r="C380" s="39" t="s">
        <v>51</v>
      </c>
      <c r="D380" s="40">
        <v>0</v>
      </c>
      <c r="E380" s="40">
        <v>0</v>
      </c>
      <c r="F380" s="40">
        <v>0</v>
      </c>
      <c r="G380" s="40">
        <v>0</v>
      </c>
      <c r="H380" s="23"/>
      <c r="I380" s="23"/>
      <c r="J380" s="23"/>
      <c r="K380" s="23"/>
    </row>
    <row r="381" spans="1:11" ht="14.1" customHeight="1">
      <c r="A381" s="23"/>
      <c r="B381" s="23"/>
      <c r="C381" s="39" t="s">
        <v>49</v>
      </c>
      <c r="D381" s="40">
        <v>0</v>
      </c>
      <c r="E381" s="40">
        <v>0</v>
      </c>
      <c r="F381" s="40">
        <v>0</v>
      </c>
      <c r="G381" s="40">
        <v>0</v>
      </c>
      <c r="H381" s="23"/>
      <c r="I381" s="23"/>
      <c r="J381" s="23"/>
      <c r="K381" s="23"/>
    </row>
    <row r="382" spans="1:11" ht="14.1" customHeight="1">
      <c r="A382" s="23"/>
      <c r="B382" s="23"/>
      <c r="C382" s="39" t="s">
        <v>50</v>
      </c>
      <c r="D382" s="40">
        <v>0</v>
      </c>
      <c r="E382" s="40">
        <v>0</v>
      </c>
      <c r="F382" s="40">
        <v>0</v>
      </c>
      <c r="G382" s="40">
        <v>0</v>
      </c>
      <c r="H382" s="23"/>
      <c r="I382" s="23"/>
      <c r="J382" s="23"/>
      <c r="K382" s="23"/>
    </row>
    <row r="383" spans="1:11" ht="14.1" customHeight="1">
      <c r="A383" s="23"/>
      <c r="B383" s="23"/>
      <c r="C383" s="39" t="s">
        <v>52</v>
      </c>
      <c r="D383" s="40">
        <v>0</v>
      </c>
      <c r="E383" s="40">
        <v>0</v>
      </c>
      <c r="F383" s="40">
        <v>0</v>
      </c>
      <c r="G383" s="40">
        <v>0</v>
      </c>
      <c r="H383" s="23"/>
      <c r="I383" s="23"/>
      <c r="J383" s="23"/>
      <c r="K383" s="23"/>
    </row>
    <row r="384" spans="1:11" ht="14.1" customHeight="1">
      <c r="A384" s="23"/>
      <c r="B384" s="23"/>
      <c r="C384" s="39" t="s">
        <v>49</v>
      </c>
      <c r="D384" s="40">
        <v>0</v>
      </c>
      <c r="E384" s="40">
        <v>0</v>
      </c>
      <c r="F384" s="40">
        <v>0</v>
      </c>
      <c r="G384" s="40">
        <v>0</v>
      </c>
      <c r="H384" s="23"/>
      <c r="I384" s="23"/>
      <c r="J384" s="23"/>
      <c r="K384" s="23"/>
    </row>
    <row r="385" spans="1:11" ht="14.1" customHeight="1">
      <c r="A385" s="23"/>
      <c r="B385" s="23"/>
      <c r="C385" s="39" t="s">
        <v>50</v>
      </c>
      <c r="D385" s="40">
        <v>0</v>
      </c>
      <c r="E385" s="40">
        <v>0</v>
      </c>
      <c r="F385" s="40">
        <v>0</v>
      </c>
      <c r="G385" s="40">
        <v>0</v>
      </c>
      <c r="H385" s="23"/>
      <c r="I385" s="23"/>
      <c r="J385" s="23"/>
      <c r="K385" s="23"/>
    </row>
    <row r="386" spans="1:11" ht="14.1" customHeight="1">
      <c r="A386" s="23"/>
      <c r="B386" s="23"/>
      <c r="C386" s="39" t="s">
        <v>53</v>
      </c>
      <c r="D386" s="40">
        <v>0</v>
      </c>
      <c r="E386" s="40">
        <v>0</v>
      </c>
      <c r="F386" s="40">
        <v>0</v>
      </c>
      <c r="G386" s="40">
        <v>0</v>
      </c>
      <c r="H386" s="23"/>
      <c r="I386" s="23"/>
      <c r="J386" s="23"/>
      <c r="K386" s="23"/>
    </row>
    <row r="387" spans="1:11" ht="14.1" customHeight="1">
      <c r="A387" s="23"/>
      <c r="B387" s="23"/>
      <c r="C387" s="39" t="s">
        <v>49</v>
      </c>
      <c r="D387" s="40">
        <v>0</v>
      </c>
      <c r="E387" s="40">
        <v>0</v>
      </c>
      <c r="F387" s="40">
        <v>0</v>
      </c>
      <c r="G387" s="40">
        <v>0</v>
      </c>
      <c r="H387" s="23"/>
      <c r="I387" s="23"/>
      <c r="J387" s="23"/>
      <c r="K387" s="23"/>
    </row>
    <row r="388" spans="1:11" ht="14.1" customHeight="1">
      <c r="A388" s="23"/>
      <c r="B388" s="23"/>
      <c r="C388" s="39" t="s">
        <v>50</v>
      </c>
      <c r="D388" s="40">
        <v>0</v>
      </c>
      <c r="E388" s="40">
        <v>0</v>
      </c>
      <c r="F388" s="40">
        <v>0</v>
      </c>
      <c r="G388" s="40">
        <v>0</v>
      </c>
      <c r="H388" s="23"/>
      <c r="I388" s="23"/>
      <c r="J388" s="23"/>
      <c r="K388" s="23"/>
    </row>
    <row r="389" spans="1:11" ht="14.1" customHeight="1">
      <c r="A389" s="23"/>
      <c r="B389" s="23"/>
      <c r="C389" s="39" t="s">
        <v>54</v>
      </c>
      <c r="D389" s="40">
        <v>0</v>
      </c>
      <c r="E389" s="40">
        <v>0</v>
      </c>
      <c r="F389" s="40">
        <v>0</v>
      </c>
      <c r="G389" s="40">
        <v>0</v>
      </c>
      <c r="H389" s="23"/>
      <c r="I389" s="23"/>
      <c r="J389" s="23"/>
      <c r="K389" s="23"/>
    </row>
    <row r="390" spans="1:11" ht="14.1" customHeight="1">
      <c r="A390" s="23"/>
      <c r="B390" s="23"/>
      <c r="C390" s="39" t="s">
        <v>49</v>
      </c>
      <c r="D390" s="40">
        <v>0</v>
      </c>
      <c r="E390" s="40">
        <v>0</v>
      </c>
      <c r="F390" s="40">
        <v>0</v>
      </c>
      <c r="G390" s="40">
        <v>0</v>
      </c>
      <c r="H390" s="23"/>
      <c r="I390" s="23"/>
      <c r="J390" s="23"/>
      <c r="K390" s="23"/>
    </row>
    <row r="391" spans="1:11" ht="14.1" customHeight="1">
      <c r="A391" s="23"/>
      <c r="B391" s="23"/>
      <c r="C391" s="39" t="s">
        <v>50</v>
      </c>
      <c r="D391" s="40">
        <v>0</v>
      </c>
      <c r="E391" s="40">
        <v>0</v>
      </c>
      <c r="F391" s="40">
        <v>0</v>
      </c>
      <c r="G391" s="40">
        <v>0</v>
      </c>
      <c r="H391" s="23"/>
      <c r="I391" s="23"/>
      <c r="J391" s="23"/>
      <c r="K391" s="23"/>
    </row>
    <row r="392" spans="1:11" ht="14.1" customHeight="1">
      <c r="A392" s="23"/>
      <c r="B392" s="23"/>
      <c r="C392" s="39" t="s">
        <v>55</v>
      </c>
      <c r="D392" s="40">
        <v>0</v>
      </c>
      <c r="E392" s="40">
        <v>0</v>
      </c>
      <c r="F392" s="40">
        <v>0</v>
      </c>
      <c r="G392" s="40">
        <v>0</v>
      </c>
      <c r="H392" s="23"/>
      <c r="I392" s="23"/>
      <c r="J392" s="23"/>
      <c r="K392" s="23"/>
    </row>
    <row r="393" spans="1:11" ht="14.1" customHeight="1">
      <c r="A393" s="23"/>
      <c r="B393" s="23"/>
      <c r="C393" s="39" t="s">
        <v>49</v>
      </c>
      <c r="D393" s="40">
        <v>0</v>
      </c>
      <c r="E393" s="40">
        <v>0</v>
      </c>
      <c r="F393" s="40">
        <v>0</v>
      </c>
      <c r="G393" s="40">
        <v>0</v>
      </c>
      <c r="H393" s="23"/>
      <c r="I393" s="23"/>
      <c r="J393" s="23"/>
      <c r="K393" s="23"/>
    </row>
    <row r="394" spans="1:11" ht="14.1" customHeight="1">
      <c r="A394" s="23"/>
      <c r="B394" s="23"/>
      <c r="C394" s="39" t="s">
        <v>50</v>
      </c>
      <c r="D394" s="40">
        <v>0</v>
      </c>
      <c r="E394" s="40">
        <v>0</v>
      </c>
      <c r="F394" s="40">
        <v>0</v>
      </c>
      <c r="G394" s="40">
        <v>0</v>
      </c>
      <c r="H394" s="23"/>
      <c r="I394" s="23"/>
      <c r="J394" s="23"/>
      <c r="K394" s="23"/>
    </row>
    <row r="395" spans="1:11" ht="14.1" customHeight="1">
      <c r="A395" s="23"/>
      <c r="B395" s="23"/>
      <c r="C395" s="39" t="s">
        <v>56</v>
      </c>
      <c r="D395" s="40">
        <v>0</v>
      </c>
      <c r="E395" s="40">
        <v>0</v>
      </c>
      <c r="F395" s="40">
        <v>0</v>
      </c>
      <c r="G395" s="40">
        <v>0</v>
      </c>
      <c r="H395" s="23"/>
      <c r="I395" s="23"/>
      <c r="J395" s="23"/>
      <c r="K395" s="23"/>
    </row>
    <row r="396" spans="1:11" ht="14.1" customHeight="1">
      <c r="A396" s="23"/>
      <c r="B396" s="23"/>
      <c r="C396" s="39" t="s">
        <v>49</v>
      </c>
      <c r="D396" s="40">
        <v>0</v>
      </c>
      <c r="E396" s="40">
        <v>0</v>
      </c>
      <c r="F396" s="40">
        <v>0</v>
      </c>
      <c r="G396" s="40">
        <v>0</v>
      </c>
      <c r="H396" s="23"/>
      <c r="I396" s="23"/>
      <c r="J396" s="23"/>
      <c r="K396" s="23"/>
    </row>
    <row r="397" spans="1:11" ht="14.1" customHeight="1">
      <c r="A397" s="23"/>
      <c r="B397" s="23"/>
      <c r="C397" s="39" t="s">
        <v>50</v>
      </c>
      <c r="D397" s="40">
        <v>0</v>
      </c>
      <c r="E397" s="40">
        <v>0</v>
      </c>
      <c r="F397" s="40">
        <v>0</v>
      </c>
      <c r="G397" s="40">
        <v>0</v>
      </c>
      <c r="H397" s="23"/>
      <c r="I397" s="23"/>
      <c r="J397" s="23"/>
      <c r="K397" s="23"/>
    </row>
    <row r="398" spans="1:11" ht="14.1" customHeight="1">
      <c r="A398" s="23"/>
      <c r="B398" s="23"/>
      <c r="C398" s="39" t="s">
        <v>57</v>
      </c>
      <c r="D398" s="40">
        <v>0</v>
      </c>
      <c r="E398" s="40">
        <v>0</v>
      </c>
      <c r="F398" s="40">
        <v>0</v>
      </c>
      <c r="G398" s="40">
        <v>0</v>
      </c>
      <c r="H398" s="23"/>
      <c r="I398" s="23"/>
      <c r="J398" s="23"/>
      <c r="K398" s="23"/>
    </row>
    <row r="399" spans="1:11" ht="14.1" customHeight="1">
      <c r="A399" s="23"/>
      <c r="B399" s="23"/>
      <c r="C399" s="39" t="s">
        <v>49</v>
      </c>
      <c r="D399" s="40">
        <v>0</v>
      </c>
      <c r="E399" s="40">
        <v>0</v>
      </c>
      <c r="F399" s="40">
        <v>0</v>
      </c>
      <c r="G399" s="40">
        <v>0</v>
      </c>
      <c r="H399" s="23"/>
      <c r="I399" s="23"/>
      <c r="J399" s="23"/>
      <c r="K399" s="23"/>
    </row>
    <row r="400" spans="1:11" ht="14.1" customHeight="1">
      <c r="A400" s="23"/>
      <c r="B400" s="23"/>
      <c r="C400" s="39" t="s">
        <v>58</v>
      </c>
      <c r="D400" s="40">
        <v>0</v>
      </c>
      <c r="E400" s="40">
        <v>0</v>
      </c>
      <c r="F400" s="40">
        <v>0</v>
      </c>
      <c r="G400" s="40">
        <v>0</v>
      </c>
      <c r="H400" s="23"/>
      <c r="I400" s="23"/>
      <c r="J400" s="23"/>
      <c r="K400" s="23"/>
    </row>
    <row r="401" spans="1:11" ht="14.1" customHeight="1">
      <c r="A401" s="23"/>
      <c r="B401" s="23"/>
      <c r="C401" s="39" t="s">
        <v>59</v>
      </c>
      <c r="D401" s="40">
        <v>0</v>
      </c>
      <c r="E401" s="40">
        <v>0</v>
      </c>
      <c r="F401" s="40">
        <v>0</v>
      </c>
      <c r="G401" s="40">
        <v>0</v>
      </c>
      <c r="H401" s="23"/>
      <c r="I401" s="23"/>
      <c r="J401" s="23"/>
      <c r="K401" s="23"/>
    </row>
    <row r="402" spans="1:11" ht="14.1" customHeight="1">
      <c r="A402" s="23"/>
      <c r="B402" s="23"/>
      <c r="C402" s="39" t="s">
        <v>60</v>
      </c>
      <c r="D402" s="40">
        <v>0</v>
      </c>
      <c r="E402" s="40">
        <v>0</v>
      </c>
      <c r="F402" s="40">
        <v>0</v>
      </c>
      <c r="G402" s="40">
        <v>0</v>
      </c>
      <c r="H402" s="23"/>
      <c r="I402" s="23"/>
      <c r="J402" s="23"/>
      <c r="K402" s="23"/>
    </row>
    <row r="403" spans="1:11" ht="14.1" customHeight="1">
      <c r="A403" s="23"/>
      <c r="B403" s="23"/>
      <c r="C403" s="39" t="s">
        <v>61</v>
      </c>
      <c r="D403" s="40">
        <v>0</v>
      </c>
      <c r="E403" s="40">
        <v>0</v>
      </c>
      <c r="F403" s="40">
        <v>0</v>
      </c>
      <c r="G403" s="40">
        <v>0</v>
      </c>
      <c r="H403" s="23"/>
      <c r="I403" s="23"/>
      <c r="J403" s="23"/>
      <c r="K403" s="23"/>
    </row>
    <row r="404" spans="1:11" ht="14.1" customHeight="1">
      <c r="A404" s="23"/>
      <c r="B404" s="23"/>
      <c r="C404" s="39" t="s">
        <v>62</v>
      </c>
      <c r="D404" s="40">
        <v>0</v>
      </c>
      <c r="E404" s="40">
        <v>8105000</v>
      </c>
      <c r="F404" s="40">
        <v>0</v>
      </c>
      <c r="G404" s="40">
        <v>0</v>
      </c>
      <c r="H404" s="23"/>
      <c r="I404" s="23"/>
      <c r="J404" s="23"/>
      <c r="K404" s="23"/>
    </row>
    <row r="405" spans="1:11" ht="14.1" customHeight="1">
      <c r="A405" s="23"/>
      <c r="B405" s="23"/>
      <c r="C405" s="39" t="s">
        <v>49</v>
      </c>
      <c r="D405" s="40">
        <v>0</v>
      </c>
      <c r="E405" s="40">
        <v>8105000</v>
      </c>
      <c r="F405" s="40">
        <v>0</v>
      </c>
      <c r="G405" s="40">
        <v>0</v>
      </c>
      <c r="H405" s="23"/>
      <c r="I405" s="23"/>
      <c r="J405" s="23"/>
      <c r="K405" s="23"/>
    </row>
    <row r="406" spans="1:11" ht="14.1" customHeight="1">
      <c r="A406" s="23"/>
      <c r="B406" s="23"/>
      <c r="C406" s="39" t="s">
        <v>58</v>
      </c>
      <c r="D406" s="40">
        <v>0</v>
      </c>
      <c r="E406" s="40">
        <v>0</v>
      </c>
      <c r="F406" s="40">
        <v>0</v>
      </c>
      <c r="G406" s="40">
        <v>0</v>
      </c>
      <c r="H406" s="23"/>
      <c r="I406" s="23"/>
      <c r="J406" s="23"/>
      <c r="K406" s="23"/>
    </row>
    <row r="407" spans="1:11" ht="14.1" customHeight="1">
      <c r="A407" s="23"/>
      <c r="B407" s="23"/>
      <c r="C407" s="39" t="s">
        <v>59</v>
      </c>
      <c r="D407" s="40">
        <v>0</v>
      </c>
      <c r="E407" s="40">
        <v>0</v>
      </c>
      <c r="F407" s="40">
        <v>0</v>
      </c>
      <c r="G407" s="40">
        <v>0</v>
      </c>
      <c r="H407" s="23"/>
      <c r="I407" s="23"/>
      <c r="J407" s="23"/>
      <c r="K407" s="23"/>
    </row>
    <row r="408" spans="1:11" ht="14.1" customHeight="1">
      <c r="A408" s="23"/>
      <c r="B408" s="23"/>
      <c r="C408" s="39" t="s">
        <v>60</v>
      </c>
      <c r="D408" s="40">
        <v>0</v>
      </c>
      <c r="E408" s="40">
        <v>0</v>
      </c>
      <c r="F408" s="40">
        <v>0</v>
      </c>
      <c r="G408" s="40">
        <v>0</v>
      </c>
      <c r="H408" s="23"/>
      <c r="I408" s="23"/>
      <c r="J408" s="23"/>
      <c r="K408" s="23"/>
    </row>
    <row r="409" spans="1:11" ht="14.1" customHeight="1">
      <c r="A409" s="23"/>
      <c r="B409" s="23"/>
      <c r="C409" s="39" t="s">
        <v>61</v>
      </c>
      <c r="D409" s="40">
        <v>0</v>
      </c>
      <c r="E409" s="40">
        <v>0</v>
      </c>
      <c r="F409" s="40">
        <v>0</v>
      </c>
      <c r="G409" s="40">
        <v>0</v>
      </c>
      <c r="H409" s="23"/>
      <c r="I409" s="23"/>
      <c r="J409" s="23"/>
      <c r="K409" s="23"/>
    </row>
    <row r="410" spans="1:11" ht="14.1" customHeight="1">
      <c r="A410" s="23"/>
      <c r="B410" s="23"/>
      <c r="C410" s="39" t="s">
        <v>63</v>
      </c>
      <c r="D410" s="40">
        <v>0</v>
      </c>
      <c r="E410" s="40">
        <v>0</v>
      </c>
      <c r="F410" s="40">
        <v>0</v>
      </c>
      <c r="G410" s="40">
        <v>0</v>
      </c>
      <c r="H410" s="23"/>
      <c r="I410" s="23"/>
      <c r="J410" s="23"/>
      <c r="K410" s="23"/>
    </row>
    <row r="411" spans="1:11" ht="14.1" customHeight="1">
      <c r="A411" s="23"/>
      <c r="B411" s="23"/>
      <c r="C411" s="39" t="s">
        <v>49</v>
      </c>
      <c r="D411" s="40">
        <v>0</v>
      </c>
      <c r="E411" s="40">
        <v>0</v>
      </c>
      <c r="F411" s="40">
        <v>0</v>
      </c>
      <c r="G411" s="40">
        <v>0</v>
      </c>
      <c r="H411" s="23"/>
      <c r="I411" s="23"/>
      <c r="J411" s="23"/>
      <c r="K411" s="23"/>
    </row>
    <row r="412" spans="1:11" ht="14.1" customHeight="1">
      <c r="A412" s="23"/>
      <c r="B412" s="23"/>
      <c r="C412" s="39" t="s">
        <v>58</v>
      </c>
      <c r="D412" s="40">
        <v>0</v>
      </c>
      <c r="E412" s="40">
        <v>0</v>
      </c>
      <c r="F412" s="40">
        <v>0</v>
      </c>
      <c r="G412" s="40">
        <v>0</v>
      </c>
      <c r="H412" s="23"/>
      <c r="I412" s="23"/>
      <c r="J412" s="23"/>
      <c r="K412" s="23"/>
    </row>
    <row r="413" spans="1:11" ht="14.1" customHeight="1">
      <c r="A413" s="23"/>
      <c r="B413" s="23"/>
      <c r="C413" s="39" t="s">
        <v>59</v>
      </c>
      <c r="D413" s="40">
        <v>0</v>
      </c>
      <c r="E413" s="40">
        <v>0</v>
      </c>
      <c r="F413" s="40">
        <v>0</v>
      </c>
      <c r="G413" s="40">
        <v>0</v>
      </c>
      <c r="H413" s="23"/>
      <c r="I413" s="23"/>
      <c r="J413" s="23"/>
      <c r="K413" s="23"/>
    </row>
    <row r="414" spans="1:11" ht="14.1" customHeight="1">
      <c r="A414" s="23"/>
      <c r="B414" s="23"/>
      <c r="C414" s="39" t="s">
        <v>60</v>
      </c>
      <c r="D414" s="40">
        <v>0</v>
      </c>
      <c r="E414" s="40">
        <v>0</v>
      </c>
      <c r="F414" s="40">
        <v>0</v>
      </c>
      <c r="G414" s="40">
        <v>0</v>
      </c>
      <c r="H414" s="23"/>
      <c r="I414" s="23"/>
      <c r="J414" s="23"/>
      <c r="K414" s="23"/>
    </row>
    <row r="415" spans="1:11" ht="14.1" customHeight="1">
      <c r="A415" s="23"/>
      <c r="B415" s="23"/>
      <c r="C415" s="39" t="s">
        <v>61</v>
      </c>
      <c r="D415" s="40">
        <v>0</v>
      </c>
      <c r="E415" s="40">
        <v>0</v>
      </c>
      <c r="F415" s="40">
        <v>0</v>
      </c>
      <c r="G415" s="40">
        <v>0</v>
      </c>
      <c r="H415" s="23"/>
      <c r="I415" s="23"/>
      <c r="J415" s="23"/>
      <c r="K415" s="23"/>
    </row>
    <row r="416" spans="1:11" ht="14.1" customHeight="1">
      <c r="A416" s="23"/>
      <c r="B416" s="23"/>
      <c r="C416" s="39" t="s">
        <v>64</v>
      </c>
      <c r="D416" s="40">
        <v>0</v>
      </c>
      <c r="E416" s="40">
        <v>0</v>
      </c>
      <c r="F416" s="40">
        <v>0</v>
      </c>
      <c r="G416" s="40">
        <v>0</v>
      </c>
      <c r="H416" s="23"/>
      <c r="I416" s="23"/>
      <c r="J416" s="23"/>
      <c r="K416" s="23"/>
    </row>
    <row r="417" spans="1:11" ht="14.1" customHeight="1">
      <c r="A417" s="23"/>
      <c r="B417" s="23"/>
      <c r="C417" s="39" t="s">
        <v>65</v>
      </c>
      <c r="D417" s="40">
        <v>0</v>
      </c>
      <c r="E417" s="40">
        <v>0</v>
      </c>
      <c r="F417" s="40">
        <v>0</v>
      </c>
      <c r="G417" s="40">
        <v>0</v>
      </c>
      <c r="H417" s="23"/>
      <c r="I417" s="23"/>
      <c r="J417" s="23"/>
      <c r="K417" s="23"/>
    </row>
    <row r="418" spans="1:11" ht="14.1" customHeight="1">
      <c r="A418" s="23"/>
      <c r="B418" s="23"/>
      <c r="C418" s="41" t="s">
        <v>25</v>
      </c>
      <c r="D418" s="40">
        <v>0</v>
      </c>
      <c r="E418" s="40">
        <v>8105000</v>
      </c>
      <c r="F418" s="40">
        <v>0</v>
      </c>
      <c r="G418" s="40">
        <v>0</v>
      </c>
      <c r="H418" s="23"/>
      <c r="I418" s="23"/>
      <c r="J418" s="23"/>
      <c r="K418" s="23"/>
    </row>
    <row r="419" spans="1:11" ht="15" customHeight="1">
      <c r="A419" s="23"/>
      <c r="B419" s="23"/>
      <c r="C419" s="42" t="s">
        <v>18</v>
      </c>
      <c r="D419" s="43" t="s">
        <v>18</v>
      </c>
      <c r="E419" s="43" t="s">
        <v>18</v>
      </c>
      <c r="F419" s="43" t="s">
        <v>18</v>
      </c>
      <c r="G419" s="43" t="s">
        <v>18</v>
      </c>
      <c r="H419" s="23"/>
      <c r="I419" s="23"/>
      <c r="J419" s="23"/>
      <c r="K419" s="23"/>
    </row>
    <row r="420" spans="1:11" ht="15" customHeight="1">
      <c r="A420" s="23"/>
      <c r="B420" s="23"/>
      <c r="C420" s="26" t="s">
        <v>201</v>
      </c>
      <c r="D420" s="44">
        <v>0</v>
      </c>
      <c r="E420" s="44">
        <v>165900000</v>
      </c>
      <c r="F420" s="44">
        <v>158036000</v>
      </c>
      <c r="G420" s="44">
        <v>158037000</v>
      </c>
      <c r="H420" s="23"/>
      <c r="I420" s="23"/>
      <c r="J420" s="23"/>
      <c r="K420" s="23"/>
    </row>
    <row r="421" spans="1:11" ht="15" customHeight="1">
      <c r="A421" s="23"/>
      <c r="B421" s="23"/>
      <c r="C421" s="27" t="s">
        <v>48</v>
      </c>
      <c r="D421" s="45">
        <v>0</v>
      </c>
      <c r="E421" s="45">
        <v>105900000</v>
      </c>
      <c r="F421" s="45">
        <v>107336000</v>
      </c>
      <c r="G421" s="45">
        <v>107336000</v>
      </c>
      <c r="H421" s="23"/>
      <c r="I421" s="23"/>
      <c r="J421" s="23"/>
      <c r="K421" s="23"/>
    </row>
    <row r="422" spans="1:11" ht="15" customHeight="1">
      <c r="A422" s="23"/>
      <c r="B422" s="23"/>
      <c r="C422" s="27" t="s">
        <v>49</v>
      </c>
      <c r="D422" s="45">
        <v>0</v>
      </c>
      <c r="E422" s="45">
        <v>105900000</v>
      </c>
      <c r="F422" s="45">
        <v>107336000</v>
      </c>
      <c r="G422" s="45">
        <v>107336000</v>
      </c>
      <c r="H422" s="23"/>
      <c r="I422" s="23"/>
      <c r="J422" s="23"/>
      <c r="K422" s="23"/>
    </row>
    <row r="423" spans="1:11" ht="15" customHeight="1">
      <c r="A423" s="23"/>
      <c r="B423" s="23"/>
      <c r="C423" s="27" t="s">
        <v>50</v>
      </c>
      <c r="D423" s="45">
        <v>0</v>
      </c>
      <c r="E423" s="45">
        <v>0</v>
      </c>
      <c r="F423" s="45">
        <v>0</v>
      </c>
      <c r="G423" s="45">
        <v>0</v>
      </c>
      <c r="H423" s="23"/>
      <c r="I423" s="23"/>
      <c r="J423" s="23"/>
      <c r="K423" s="23"/>
    </row>
    <row r="424" spans="1:11" ht="15" customHeight="1">
      <c r="A424" s="23"/>
      <c r="B424" s="23"/>
      <c r="C424" s="27" t="s">
        <v>51</v>
      </c>
      <c r="D424" s="45">
        <v>0</v>
      </c>
      <c r="E424" s="45">
        <v>18100000</v>
      </c>
      <c r="F424" s="45">
        <v>20600000</v>
      </c>
      <c r="G424" s="45">
        <v>20600000</v>
      </c>
      <c r="H424" s="23"/>
      <c r="I424" s="23"/>
      <c r="J424" s="23"/>
      <c r="K424" s="23"/>
    </row>
    <row r="425" spans="1:11" ht="15" customHeight="1">
      <c r="A425" s="23"/>
      <c r="B425" s="23"/>
      <c r="C425" s="27" t="s">
        <v>49</v>
      </c>
      <c r="D425" s="45">
        <v>0</v>
      </c>
      <c r="E425" s="45">
        <v>18100000</v>
      </c>
      <c r="F425" s="45">
        <v>20600000</v>
      </c>
      <c r="G425" s="45">
        <v>20600000</v>
      </c>
      <c r="H425" s="23"/>
      <c r="I425" s="23"/>
      <c r="J425" s="23"/>
      <c r="K425" s="23"/>
    </row>
    <row r="426" spans="1:11" ht="15" customHeight="1">
      <c r="A426" s="23"/>
      <c r="B426" s="23"/>
      <c r="C426" s="27" t="s">
        <v>50</v>
      </c>
      <c r="D426" s="45">
        <v>0</v>
      </c>
      <c r="E426" s="45">
        <v>0</v>
      </c>
      <c r="F426" s="45">
        <v>0</v>
      </c>
      <c r="G426" s="45">
        <v>0</v>
      </c>
      <c r="H426" s="23"/>
      <c r="I426" s="23"/>
      <c r="J426" s="23"/>
      <c r="K426" s="23"/>
    </row>
    <row r="427" spans="1:11" ht="15" customHeight="1">
      <c r="A427" s="23"/>
      <c r="B427" s="23"/>
      <c r="C427" s="27" t="s">
        <v>52</v>
      </c>
      <c r="D427" s="45">
        <v>0</v>
      </c>
      <c r="E427" s="45">
        <v>26100000</v>
      </c>
      <c r="F427" s="45">
        <v>28100000</v>
      </c>
      <c r="G427" s="45">
        <v>28101000</v>
      </c>
      <c r="H427" s="23"/>
      <c r="I427" s="23"/>
      <c r="J427" s="23"/>
      <c r="K427" s="23"/>
    </row>
    <row r="428" spans="1:11" ht="15" customHeight="1">
      <c r="A428" s="23"/>
      <c r="B428" s="23"/>
      <c r="C428" s="27" t="s">
        <v>49</v>
      </c>
      <c r="D428" s="45">
        <v>0</v>
      </c>
      <c r="E428" s="45">
        <v>26100000</v>
      </c>
      <c r="F428" s="45">
        <v>28100000</v>
      </c>
      <c r="G428" s="45">
        <v>28101000</v>
      </c>
      <c r="H428" s="23"/>
      <c r="I428" s="23"/>
      <c r="J428" s="23"/>
      <c r="K428" s="23"/>
    </row>
    <row r="429" spans="1:11" ht="15" customHeight="1">
      <c r="A429" s="23"/>
      <c r="B429" s="23"/>
      <c r="C429" s="27" t="s">
        <v>50</v>
      </c>
      <c r="D429" s="45">
        <v>0</v>
      </c>
      <c r="E429" s="45">
        <v>0</v>
      </c>
      <c r="F429" s="45">
        <v>0</v>
      </c>
      <c r="G429" s="45">
        <v>0</v>
      </c>
      <c r="H429" s="23"/>
      <c r="I429" s="23"/>
      <c r="J429" s="23"/>
      <c r="K429" s="23"/>
    </row>
    <row r="430" spans="1:11" ht="15" customHeight="1">
      <c r="A430" s="23"/>
      <c r="B430" s="23"/>
      <c r="C430" s="27" t="s">
        <v>53</v>
      </c>
      <c r="D430" s="45">
        <v>0</v>
      </c>
      <c r="E430" s="45">
        <v>0</v>
      </c>
      <c r="F430" s="45">
        <v>0</v>
      </c>
      <c r="G430" s="45">
        <v>0</v>
      </c>
      <c r="H430" s="23"/>
      <c r="I430" s="23"/>
      <c r="J430" s="23"/>
      <c r="K430" s="23"/>
    </row>
    <row r="431" spans="1:11" ht="15" customHeight="1">
      <c r="A431" s="23"/>
      <c r="B431" s="23"/>
      <c r="C431" s="27" t="s">
        <v>49</v>
      </c>
      <c r="D431" s="45">
        <v>0</v>
      </c>
      <c r="E431" s="45">
        <v>0</v>
      </c>
      <c r="F431" s="45">
        <v>0</v>
      </c>
      <c r="G431" s="45">
        <v>0</v>
      </c>
      <c r="H431" s="23"/>
      <c r="I431" s="23"/>
      <c r="J431" s="23"/>
      <c r="K431" s="23"/>
    </row>
    <row r="432" spans="1:11" ht="15" customHeight="1">
      <c r="A432" s="23"/>
      <c r="B432" s="23"/>
      <c r="C432" s="27" t="s">
        <v>50</v>
      </c>
      <c r="D432" s="45">
        <v>0</v>
      </c>
      <c r="E432" s="45">
        <v>0</v>
      </c>
      <c r="F432" s="45">
        <v>0</v>
      </c>
      <c r="G432" s="45">
        <v>0</v>
      </c>
      <c r="H432" s="23"/>
      <c r="I432" s="23"/>
      <c r="J432" s="23"/>
      <c r="K432" s="23"/>
    </row>
    <row r="433" spans="1:11" ht="20.100000000000001" customHeight="1">
      <c r="A433" s="23"/>
      <c r="B433" s="23"/>
      <c r="C433" s="27" t="s">
        <v>202</v>
      </c>
      <c r="D433" s="46">
        <v>0</v>
      </c>
      <c r="E433" s="46">
        <v>0</v>
      </c>
      <c r="F433" s="46">
        <v>0</v>
      </c>
      <c r="G433" s="46">
        <v>0</v>
      </c>
      <c r="H433" s="23"/>
      <c r="I433" s="23"/>
      <c r="J433" s="23"/>
      <c r="K433" s="23"/>
    </row>
    <row r="434" spans="1:11" ht="15" customHeight="1">
      <c r="A434" s="23"/>
      <c r="B434" s="23"/>
      <c r="C434" s="27" t="s">
        <v>49</v>
      </c>
      <c r="D434" s="45">
        <v>0</v>
      </c>
      <c r="E434" s="45">
        <v>0</v>
      </c>
      <c r="F434" s="45">
        <v>0</v>
      </c>
      <c r="G434" s="45">
        <v>0</v>
      </c>
      <c r="H434" s="23"/>
      <c r="I434" s="23"/>
      <c r="J434" s="23"/>
      <c r="K434" s="23"/>
    </row>
    <row r="435" spans="1:11" ht="15" customHeight="1">
      <c r="A435" s="23"/>
      <c r="B435" s="23"/>
      <c r="C435" s="27" t="s">
        <v>50</v>
      </c>
      <c r="D435" s="45">
        <v>0</v>
      </c>
      <c r="E435" s="45">
        <v>0</v>
      </c>
      <c r="F435" s="45">
        <v>0</v>
      </c>
      <c r="G435" s="45">
        <v>0</v>
      </c>
      <c r="H435" s="23"/>
      <c r="I435" s="23"/>
      <c r="J435" s="23"/>
      <c r="K435" s="23"/>
    </row>
    <row r="436" spans="1:11" ht="15" customHeight="1">
      <c r="A436" s="23"/>
      <c r="B436" s="23"/>
      <c r="C436" s="27" t="s">
        <v>55</v>
      </c>
      <c r="D436" s="45">
        <v>0</v>
      </c>
      <c r="E436" s="45">
        <v>0</v>
      </c>
      <c r="F436" s="45">
        <v>0</v>
      </c>
      <c r="G436" s="45">
        <v>0</v>
      </c>
      <c r="H436" s="23"/>
      <c r="I436" s="23"/>
      <c r="J436" s="23"/>
      <c r="K436" s="23"/>
    </row>
    <row r="437" spans="1:11" ht="15" customHeight="1">
      <c r="A437" s="23"/>
      <c r="B437" s="23"/>
      <c r="C437" s="27" t="s">
        <v>49</v>
      </c>
      <c r="D437" s="45">
        <v>0</v>
      </c>
      <c r="E437" s="45">
        <v>0</v>
      </c>
      <c r="F437" s="45">
        <v>0</v>
      </c>
      <c r="G437" s="45">
        <v>0</v>
      </c>
      <c r="H437" s="23"/>
      <c r="I437" s="23"/>
      <c r="J437" s="23"/>
      <c r="K437" s="23"/>
    </row>
    <row r="438" spans="1:11" ht="15" customHeight="1">
      <c r="A438" s="23"/>
      <c r="B438" s="23"/>
      <c r="C438" s="27" t="s">
        <v>50</v>
      </c>
      <c r="D438" s="45">
        <v>0</v>
      </c>
      <c r="E438" s="45">
        <v>0</v>
      </c>
      <c r="F438" s="45">
        <v>0</v>
      </c>
      <c r="G438" s="45">
        <v>0</v>
      </c>
      <c r="H438" s="23"/>
      <c r="I438" s="23"/>
      <c r="J438" s="23"/>
      <c r="K438" s="23"/>
    </row>
    <row r="439" spans="1:11" ht="15" customHeight="1">
      <c r="A439" s="23"/>
      <c r="B439" s="23"/>
      <c r="C439" s="27" t="s">
        <v>56</v>
      </c>
      <c r="D439" s="45">
        <v>0</v>
      </c>
      <c r="E439" s="45">
        <v>0</v>
      </c>
      <c r="F439" s="45">
        <v>0</v>
      </c>
      <c r="G439" s="45">
        <v>0</v>
      </c>
      <c r="H439" s="23"/>
      <c r="I439" s="23"/>
      <c r="J439" s="23"/>
      <c r="K439" s="23"/>
    </row>
    <row r="440" spans="1:11" ht="15" customHeight="1">
      <c r="A440" s="23"/>
      <c r="B440" s="23"/>
      <c r="C440" s="27" t="s">
        <v>49</v>
      </c>
      <c r="D440" s="45">
        <v>0</v>
      </c>
      <c r="E440" s="45">
        <v>0</v>
      </c>
      <c r="F440" s="45">
        <v>0</v>
      </c>
      <c r="G440" s="45">
        <v>0</v>
      </c>
      <c r="H440" s="23"/>
      <c r="I440" s="23"/>
      <c r="J440" s="23"/>
      <c r="K440" s="23"/>
    </row>
    <row r="441" spans="1:11" ht="15" customHeight="1">
      <c r="A441" s="23"/>
      <c r="B441" s="23"/>
      <c r="C441" s="27" t="s">
        <v>50</v>
      </c>
      <c r="D441" s="45">
        <v>0</v>
      </c>
      <c r="E441" s="45">
        <v>0</v>
      </c>
      <c r="F441" s="45">
        <v>0</v>
      </c>
      <c r="G441" s="45">
        <v>0</v>
      </c>
      <c r="H441" s="23"/>
      <c r="I441" s="23"/>
      <c r="J441" s="23"/>
      <c r="K441" s="23"/>
    </row>
    <row r="442" spans="1:11" ht="15" customHeight="1">
      <c r="A442" s="23"/>
      <c r="B442" s="23"/>
      <c r="C442" s="27" t="s">
        <v>57</v>
      </c>
      <c r="D442" s="45">
        <v>0</v>
      </c>
      <c r="E442" s="45">
        <v>0</v>
      </c>
      <c r="F442" s="45">
        <v>0</v>
      </c>
      <c r="G442" s="45">
        <v>0</v>
      </c>
      <c r="H442" s="23"/>
      <c r="I442" s="23"/>
      <c r="J442" s="23"/>
      <c r="K442" s="23"/>
    </row>
    <row r="443" spans="1:11" ht="15" customHeight="1">
      <c r="A443" s="23"/>
      <c r="B443" s="23"/>
      <c r="C443" s="27" t="s">
        <v>49</v>
      </c>
      <c r="D443" s="45">
        <v>0</v>
      </c>
      <c r="E443" s="45">
        <v>0</v>
      </c>
      <c r="F443" s="45">
        <v>0</v>
      </c>
      <c r="G443" s="45">
        <v>0</v>
      </c>
      <c r="H443" s="23"/>
      <c r="I443" s="23"/>
      <c r="J443" s="23"/>
      <c r="K443" s="23"/>
    </row>
    <row r="444" spans="1:11" ht="15" customHeight="1">
      <c r="A444" s="23"/>
      <c r="B444" s="23"/>
      <c r="C444" s="27" t="s">
        <v>58</v>
      </c>
      <c r="D444" s="45">
        <v>0</v>
      </c>
      <c r="E444" s="45">
        <v>0</v>
      </c>
      <c r="F444" s="45">
        <v>0</v>
      </c>
      <c r="G444" s="45">
        <v>0</v>
      </c>
      <c r="H444" s="23"/>
      <c r="I444" s="23"/>
      <c r="J444" s="23"/>
      <c r="K444" s="23"/>
    </row>
    <row r="445" spans="1:11" ht="15" customHeight="1">
      <c r="A445" s="23"/>
      <c r="B445" s="23"/>
      <c r="C445" s="27" t="s">
        <v>59</v>
      </c>
      <c r="D445" s="45">
        <v>0</v>
      </c>
      <c r="E445" s="45">
        <v>0</v>
      </c>
      <c r="F445" s="45">
        <v>0</v>
      </c>
      <c r="G445" s="45">
        <v>0</v>
      </c>
      <c r="H445" s="23"/>
      <c r="I445" s="23"/>
      <c r="J445" s="23"/>
      <c r="K445" s="23"/>
    </row>
    <row r="446" spans="1:11" ht="15" customHeight="1">
      <c r="A446" s="23"/>
      <c r="B446" s="23"/>
      <c r="C446" s="27" t="s">
        <v>60</v>
      </c>
      <c r="D446" s="45">
        <v>0</v>
      </c>
      <c r="E446" s="45">
        <v>0</v>
      </c>
      <c r="F446" s="45">
        <v>0</v>
      </c>
      <c r="G446" s="45">
        <v>0</v>
      </c>
      <c r="H446" s="23"/>
      <c r="I446" s="23"/>
      <c r="J446" s="23"/>
      <c r="K446" s="23"/>
    </row>
    <row r="447" spans="1:11" ht="15" customHeight="1">
      <c r="A447" s="23"/>
      <c r="B447" s="23"/>
      <c r="C447" s="27" t="s">
        <v>61</v>
      </c>
      <c r="D447" s="45">
        <v>0</v>
      </c>
      <c r="E447" s="45">
        <v>0</v>
      </c>
      <c r="F447" s="45">
        <v>0</v>
      </c>
      <c r="G447" s="45">
        <v>0</v>
      </c>
      <c r="H447" s="23"/>
      <c r="I447" s="23"/>
      <c r="J447" s="23"/>
      <c r="K447" s="23"/>
    </row>
    <row r="448" spans="1:11" ht="15" customHeight="1">
      <c r="A448" s="23"/>
      <c r="B448" s="23"/>
      <c r="C448" s="27" t="s">
        <v>62</v>
      </c>
      <c r="D448" s="45">
        <v>0</v>
      </c>
      <c r="E448" s="45">
        <v>15800000</v>
      </c>
      <c r="F448" s="45">
        <v>2000000</v>
      </c>
      <c r="G448" s="45">
        <v>2000000</v>
      </c>
      <c r="H448" s="23"/>
      <c r="I448" s="23"/>
      <c r="J448" s="23"/>
      <c r="K448" s="23"/>
    </row>
    <row r="449" spans="1:11" ht="15" customHeight="1">
      <c r="A449" s="23"/>
      <c r="B449" s="23"/>
      <c r="C449" s="27" t="s">
        <v>49</v>
      </c>
      <c r="D449" s="45">
        <v>0</v>
      </c>
      <c r="E449" s="45">
        <v>15800000</v>
      </c>
      <c r="F449" s="45">
        <v>2000000</v>
      </c>
      <c r="G449" s="45">
        <v>2000000</v>
      </c>
      <c r="H449" s="23"/>
      <c r="I449" s="23"/>
      <c r="J449" s="23"/>
      <c r="K449" s="23"/>
    </row>
    <row r="450" spans="1:11" ht="15" customHeight="1">
      <c r="A450" s="23"/>
      <c r="B450" s="23"/>
      <c r="C450" s="27" t="s">
        <v>58</v>
      </c>
      <c r="D450" s="45">
        <v>0</v>
      </c>
      <c r="E450" s="45">
        <v>0</v>
      </c>
      <c r="F450" s="45">
        <v>0</v>
      </c>
      <c r="G450" s="45">
        <v>0</v>
      </c>
      <c r="H450" s="23"/>
      <c r="I450" s="23"/>
      <c r="J450" s="23"/>
      <c r="K450" s="23"/>
    </row>
    <row r="451" spans="1:11" ht="15" customHeight="1">
      <c r="A451" s="23"/>
      <c r="B451" s="23"/>
      <c r="C451" s="27" t="s">
        <v>59</v>
      </c>
      <c r="D451" s="45">
        <v>0</v>
      </c>
      <c r="E451" s="45">
        <v>0</v>
      </c>
      <c r="F451" s="45">
        <v>0</v>
      </c>
      <c r="G451" s="45">
        <v>0</v>
      </c>
      <c r="H451" s="23"/>
      <c r="I451" s="23"/>
      <c r="J451" s="23"/>
      <c r="K451" s="23"/>
    </row>
    <row r="452" spans="1:11" ht="15" customHeight="1">
      <c r="A452" s="23"/>
      <c r="B452" s="23"/>
      <c r="C452" s="27" t="s">
        <v>60</v>
      </c>
      <c r="D452" s="45">
        <v>0</v>
      </c>
      <c r="E452" s="45">
        <v>0</v>
      </c>
      <c r="F452" s="45">
        <v>0</v>
      </c>
      <c r="G452" s="45">
        <v>0</v>
      </c>
      <c r="H452" s="23"/>
      <c r="I452" s="23"/>
      <c r="J452" s="23"/>
      <c r="K452" s="23"/>
    </row>
    <row r="453" spans="1:11" ht="15" customHeight="1">
      <c r="A453" s="23"/>
      <c r="B453" s="23"/>
      <c r="C453" s="27" t="s">
        <v>61</v>
      </c>
      <c r="D453" s="45">
        <v>0</v>
      </c>
      <c r="E453" s="45">
        <v>0</v>
      </c>
      <c r="F453" s="45">
        <v>0</v>
      </c>
      <c r="G453" s="45">
        <v>0</v>
      </c>
      <c r="H453" s="23"/>
      <c r="I453" s="23"/>
      <c r="J453" s="23"/>
      <c r="K453" s="23"/>
    </row>
    <row r="454" spans="1:11" ht="15" customHeight="1">
      <c r="A454" s="23"/>
      <c r="B454" s="23"/>
      <c r="C454" s="27" t="s">
        <v>63</v>
      </c>
      <c r="D454" s="45">
        <v>0</v>
      </c>
      <c r="E454" s="45">
        <v>0</v>
      </c>
      <c r="F454" s="45">
        <v>0</v>
      </c>
      <c r="G454" s="45">
        <v>0</v>
      </c>
      <c r="H454" s="23"/>
      <c r="I454" s="23"/>
      <c r="J454" s="23"/>
      <c r="K454" s="23"/>
    </row>
    <row r="455" spans="1:11" ht="15" customHeight="1">
      <c r="A455" s="23"/>
      <c r="B455" s="23"/>
      <c r="C455" s="27" t="s">
        <v>49</v>
      </c>
      <c r="D455" s="45">
        <v>0</v>
      </c>
      <c r="E455" s="45">
        <v>0</v>
      </c>
      <c r="F455" s="45">
        <v>0</v>
      </c>
      <c r="G455" s="45">
        <v>0</v>
      </c>
      <c r="H455" s="23"/>
      <c r="I455" s="23"/>
      <c r="J455" s="23"/>
      <c r="K455" s="23"/>
    </row>
    <row r="456" spans="1:11" ht="15" customHeight="1">
      <c r="A456" s="23"/>
      <c r="B456" s="23"/>
      <c r="C456" s="27" t="s">
        <v>58</v>
      </c>
      <c r="D456" s="45">
        <v>0</v>
      </c>
      <c r="E456" s="45">
        <v>0</v>
      </c>
      <c r="F456" s="45">
        <v>0</v>
      </c>
      <c r="G456" s="45">
        <v>0</v>
      </c>
      <c r="H456" s="23"/>
      <c r="I456" s="23"/>
      <c r="J456" s="23"/>
      <c r="K456" s="23"/>
    </row>
    <row r="457" spans="1:11" ht="15" customHeight="1">
      <c r="A457" s="23"/>
      <c r="B457" s="23"/>
      <c r="C457" s="27" t="s">
        <v>59</v>
      </c>
      <c r="D457" s="45">
        <v>0</v>
      </c>
      <c r="E457" s="45">
        <v>0</v>
      </c>
      <c r="F457" s="45">
        <v>0</v>
      </c>
      <c r="G457" s="45">
        <v>0</v>
      </c>
      <c r="H457" s="23"/>
      <c r="I457" s="23"/>
      <c r="J457" s="23"/>
      <c r="K457" s="23"/>
    </row>
    <row r="458" spans="1:11" ht="15" customHeight="1">
      <c r="A458" s="23"/>
      <c r="B458" s="23"/>
      <c r="C458" s="27" t="s">
        <v>60</v>
      </c>
      <c r="D458" s="45">
        <v>0</v>
      </c>
      <c r="E458" s="45">
        <v>0</v>
      </c>
      <c r="F458" s="45">
        <v>0</v>
      </c>
      <c r="G458" s="45">
        <v>0</v>
      </c>
      <c r="H458" s="23"/>
      <c r="I458" s="23"/>
      <c r="J458" s="23"/>
      <c r="K458" s="23"/>
    </row>
    <row r="459" spans="1:11" ht="15" customHeight="1">
      <c r="A459" s="23"/>
      <c r="B459" s="23"/>
      <c r="C459" s="27" t="s">
        <v>61</v>
      </c>
      <c r="D459" s="45">
        <v>0</v>
      </c>
      <c r="E459" s="45">
        <v>0</v>
      </c>
      <c r="F459" s="45">
        <v>0</v>
      </c>
      <c r="G459" s="45">
        <v>0</v>
      </c>
      <c r="H459" s="23"/>
      <c r="I459" s="23"/>
      <c r="J459" s="23"/>
      <c r="K459" s="23"/>
    </row>
    <row r="460" spans="1:11" ht="15" customHeight="1">
      <c r="A460" s="23"/>
      <c r="B460" s="23"/>
      <c r="C460" s="27" t="s">
        <v>64</v>
      </c>
      <c r="D460" s="45">
        <v>0</v>
      </c>
      <c r="E460" s="45">
        <v>0</v>
      </c>
      <c r="F460" s="45">
        <v>0</v>
      </c>
      <c r="G460" s="45">
        <v>0</v>
      </c>
      <c r="H460" s="23"/>
      <c r="I460" s="23"/>
      <c r="J460" s="23"/>
      <c r="K460" s="23"/>
    </row>
    <row r="461" spans="1:11" ht="15" customHeight="1">
      <c r="A461" s="23"/>
      <c r="B461" s="23"/>
      <c r="C461" s="27" t="s">
        <v>65</v>
      </c>
      <c r="D461" s="45">
        <v>0</v>
      </c>
      <c r="E461" s="45">
        <v>0</v>
      </c>
      <c r="F461" s="45">
        <v>0</v>
      </c>
      <c r="G461" s="45">
        <v>0</v>
      </c>
      <c r="H461" s="23"/>
      <c r="I461" s="23"/>
      <c r="J461" s="23"/>
      <c r="K461" s="23"/>
    </row>
    <row r="462" spans="1:11" ht="20.100000000000001" customHeight="1">
      <c r="A462" s="23"/>
      <c r="B462" s="23"/>
      <c r="C462" s="47" t="s">
        <v>18</v>
      </c>
      <c r="D462" s="23"/>
      <c r="E462" s="23"/>
      <c r="F462" s="23"/>
      <c r="G462" s="23"/>
      <c r="H462" s="23"/>
      <c r="I462" s="23"/>
      <c r="J462" s="23"/>
      <c r="K462" s="23"/>
    </row>
    <row r="463" spans="1:11" ht="20.100000000000001" customHeight="1">
      <c r="A463" s="1457" t="s">
        <v>1589</v>
      </c>
      <c r="B463" s="34" t="s">
        <v>1590</v>
      </c>
      <c r="C463" s="34" t="s">
        <v>18</v>
      </c>
      <c r="D463" s="23"/>
      <c r="E463" s="1458" t="s">
        <v>18</v>
      </c>
      <c r="F463" s="34" t="s">
        <v>1590</v>
      </c>
      <c r="G463" s="34" t="s">
        <v>18</v>
      </c>
      <c r="H463" s="1459" t="s">
        <v>18</v>
      </c>
      <c r="I463" s="1458" t="s">
        <v>18</v>
      </c>
      <c r="J463" s="34" t="s">
        <v>1590</v>
      </c>
      <c r="K463" s="34" t="s">
        <v>18</v>
      </c>
    </row>
    <row r="464" spans="1:11" ht="20.100000000000001" customHeight="1">
      <c r="A464" s="1460" t="s">
        <v>1591</v>
      </c>
      <c r="B464" s="34" t="s">
        <v>1592</v>
      </c>
      <c r="C464" s="34" t="s">
        <v>18</v>
      </c>
      <c r="D464" s="23"/>
      <c r="E464" s="1460" t="s">
        <v>1593</v>
      </c>
      <c r="F464" s="34" t="s">
        <v>1592</v>
      </c>
      <c r="G464" s="34" t="s">
        <v>18</v>
      </c>
      <c r="H464" s="23"/>
      <c r="I464" s="1460" t="s">
        <v>1594</v>
      </c>
      <c r="J464" s="34" t="s">
        <v>1592</v>
      </c>
      <c r="K464" s="34" t="s">
        <v>18</v>
      </c>
    </row>
    <row r="465" spans="1:11" ht="20.100000000000001" customHeight="1">
      <c r="A465" s="1461" t="s">
        <v>18</v>
      </c>
      <c r="B465" s="34" t="s">
        <v>1595</v>
      </c>
      <c r="C465" s="34" t="s">
        <v>18</v>
      </c>
      <c r="D465" s="23"/>
      <c r="E465" s="1461" t="s">
        <v>18</v>
      </c>
      <c r="F465" s="34" t="s">
        <v>1595</v>
      </c>
      <c r="G465" s="34" t="s">
        <v>18</v>
      </c>
      <c r="H465" s="23"/>
      <c r="I465" s="1461" t="s">
        <v>18</v>
      </c>
      <c r="J465" s="34" t="s">
        <v>1595</v>
      </c>
      <c r="K465" s="34" t="s">
        <v>18</v>
      </c>
    </row>
  </sheetData>
  <mergeCells count="44">
    <mergeCell ref="C22:G22"/>
    <mergeCell ref="C1:G1"/>
    <mergeCell ref="C2:G2"/>
    <mergeCell ref="D3:G3"/>
    <mergeCell ref="D4:G4"/>
    <mergeCell ref="D5:G5"/>
    <mergeCell ref="D6:G6"/>
    <mergeCell ref="D7:G7"/>
    <mergeCell ref="C8:G8"/>
    <mergeCell ref="C9:G9"/>
    <mergeCell ref="D10:G10"/>
    <mergeCell ref="D15:G15"/>
    <mergeCell ref="D138:G138"/>
    <mergeCell ref="D23:G23"/>
    <mergeCell ref="D24:G24"/>
    <mergeCell ref="D25:G25"/>
    <mergeCell ref="D26:G26"/>
    <mergeCell ref="C35:G35"/>
    <mergeCell ref="C80:G80"/>
    <mergeCell ref="D81:G81"/>
    <mergeCell ref="D82:G82"/>
    <mergeCell ref="D83:G83"/>
    <mergeCell ref="D84:G84"/>
    <mergeCell ref="C93:G93"/>
    <mergeCell ref="C262:G262"/>
    <mergeCell ref="D139:G139"/>
    <mergeCell ref="D140:G140"/>
    <mergeCell ref="D141:G141"/>
    <mergeCell ref="C150:G150"/>
    <mergeCell ref="D195:G195"/>
    <mergeCell ref="D196:G196"/>
    <mergeCell ref="D197:G197"/>
    <mergeCell ref="C206:G206"/>
    <mergeCell ref="D251:G251"/>
    <mergeCell ref="D252:G252"/>
    <mergeCell ref="D253:G253"/>
    <mergeCell ref="D365:G365"/>
    <mergeCell ref="C374:G374"/>
    <mergeCell ref="D307:G307"/>
    <mergeCell ref="D308:G308"/>
    <mergeCell ref="D309:G309"/>
    <mergeCell ref="C318:G318"/>
    <mergeCell ref="D363:G363"/>
    <mergeCell ref="D364:G364"/>
  </mergeCells>
  <pageMargins left="0" right="0" top="0" bottom="0"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182"/>
  <sheetViews>
    <sheetView view="pageBreakPreview" topLeftCell="A132" zoomScale="71" zoomScaleNormal="100" zoomScaleSheetLayoutView="71" workbookViewId="0">
      <selection activeCell="R188" sqref="R188"/>
    </sheetView>
  </sheetViews>
  <sheetFormatPr defaultColWidth="9.125" defaultRowHeight="14.25"/>
  <cols>
    <col min="1" max="1" width="0.25" style="24" customWidth="1"/>
    <col min="2" max="2" width="9.75" style="24" hidden="1"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1513"/>
      <c r="B1" s="1513"/>
      <c r="C1" s="1856" t="s">
        <v>0</v>
      </c>
      <c r="D1" s="1857"/>
      <c r="E1" s="1857"/>
      <c r="F1" s="1857"/>
      <c r="G1" s="1857"/>
      <c r="H1" s="1513"/>
      <c r="I1" s="1513"/>
      <c r="J1" s="1513"/>
      <c r="K1" s="1513"/>
    </row>
    <row r="2" spans="1:11" ht="24.95" customHeight="1">
      <c r="A2" s="1513"/>
      <c r="B2" s="1513"/>
      <c r="C2" s="1858" t="s">
        <v>1</v>
      </c>
      <c r="D2" s="1859"/>
      <c r="E2" s="1859"/>
      <c r="F2" s="1859"/>
      <c r="G2" s="1859"/>
      <c r="H2" s="1513"/>
      <c r="I2" s="1513"/>
      <c r="J2" s="1513"/>
      <c r="K2" s="1513"/>
    </row>
    <row r="3" spans="1:11" ht="14.1" customHeight="1">
      <c r="A3" s="1513"/>
      <c r="B3" s="1513"/>
      <c r="C3" s="25" t="s">
        <v>2</v>
      </c>
      <c r="D3" s="1860" t="s">
        <v>2116</v>
      </c>
      <c r="E3" s="1861"/>
      <c r="F3" s="1861"/>
      <c r="G3" s="1861"/>
      <c r="H3" s="1513"/>
      <c r="I3" s="1513"/>
      <c r="J3" s="1513"/>
      <c r="K3" s="1513"/>
    </row>
    <row r="4" spans="1:11" ht="14.1" customHeight="1">
      <c r="A4" s="1513"/>
      <c r="B4" s="1513"/>
      <c r="C4" s="25" t="s">
        <v>4</v>
      </c>
      <c r="D4" s="1860" t="s">
        <v>135</v>
      </c>
      <c r="E4" s="1861"/>
      <c r="F4" s="1861"/>
      <c r="G4" s="1861"/>
      <c r="H4" s="1513"/>
      <c r="I4" s="1513"/>
      <c r="J4" s="1513"/>
      <c r="K4" s="1513"/>
    </row>
    <row r="5" spans="1:11" ht="14.1" customHeight="1">
      <c r="A5" s="1513"/>
      <c r="B5" s="1513"/>
      <c r="C5" s="25" t="s">
        <v>6</v>
      </c>
      <c r="D5" s="1860" t="s">
        <v>2189</v>
      </c>
      <c r="E5" s="1861"/>
      <c r="F5" s="1861"/>
      <c r="G5" s="1861"/>
      <c r="H5" s="1513"/>
      <c r="I5" s="1513"/>
      <c r="J5" s="1513"/>
      <c r="K5" s="1513"/>
    </row>
    <row r="6" spans="1:11" ht="14.1" customHeight="1">
      <c r="A6" s="1513"/>
      <c r="B6" s="1513"/>
      <c r="C6" s="25" t="s">
        <v>8</v>
      </c>
      <c r="D6" s="1860" t="s">
        <v>2190</v>
      </c>
      <c r="E6" s="1861"/>
      <c r="F6" s="1861"/>
      <c r="G6" s="1861"/>
      <c r="H6" s="1513"/>
      <c r="I6" s="1513"/>
      <c r="J6" s="1513"/>
      <c r="K6" s="1513"/>
    </row>
    <row r="7" spans="1:11" ht="14.1" customHeight="1">
      <c r="A7" s="1513"/>
      <c r="B7" s="1513"/>
      <c r="C7" s="25" t="s">
        <v>10</v>
      </c>
      <c r="D7" s="1862" t="s">
        <v>11</v>
      </c>
      <c r="E7" s="1863"/>
      <c r="F7" s="1863"/>
      <c r="G7" s="1863"/>
      <c r="H7" s="1513"/>
      <c r="I7" s="1513"/>
      <c r="J7" s="1513"/>
      <c r="K7" s="1513"/>
    </row>
    <row r="8" spans="1:11" ht="14.1" customHeight="1">
      <c r="A8" s="1513"/>
      <c r="B8" s="1513"/>
      <c r="C8" s="1864" t="s">
        <v>12</v>
      </c>
      <c r="D8" s="1865"/>
      <c r="E8" s="1865"/>
      <c r="F8" s="1865"/>
      <c r="G8" s="1865"/>
      <c r="H8" s="1513"/>
      <c r="I8" s="1513"/>
      <c r="J8" s="1513"/>
      <c r="K8" s="1513"/>
    </row>
    <row r="9" spans="1:11" ht="30.95" customHeight="1">
      <c r="A9" s="1513"/>
      <c r="B9" s="1513"/>
      <c r="C9" s="1866" t="s">
        <v>2191</v>
      </c>
      <c r="D9" s="1867"/>
      <c r="E9" s="1867"/>
      <c r="F9" s="1867"/>
      <c r="G9" s="1867"/>
      <c r="H9" s="1513"/>
      <c r="I9" s="1513"/>
      <c r="J9" s="1513"/>
      <c r="K9" s="1513"/>
    </row>
    <row r="10" spans="1:11" ht="41.1" customHeight="1">
      <c r="A10" s="1513"/>
      <c r="B10" s="1513"/>
      <c r="C10" s="26" t="s">
        <v>14</v>
      </c>
      <c r="D10" s="1854" t="s">
        <v>2192</v>
      </c>
      <c r="E10" s="1855"/>
      <c r="F10" s="1855"/>
      <c r="G10" s="1855"/>
      <c r="H10" s="1513"/>
      <c r="I10" s="1513"/>
      <c r="J10" s="1513"/>
      <c r="K10" s="1513"/>
    </row>
    <row r="11" spans="1:11" ht="27.95" customHeight="1">
      <c r="A11" s="1513"/>
      <c r="B11" s="1513"/>
      <c r="C11" s="27" t="s">
        <v>209</v>
      </c>
      <c r="D11" s="28">
        <v>2023</v>
      </c>
      <c r="E11" s="28">
        <v>2024</v>
      </c>
      <c r="F11" s="28">
        <v>2025</v>
      </c>
      <c r="G11" s="28">
        <v>2026</v>
      </c>
      <c r="H11" s="1513"/>
      <c r="I11" s="1513"/>
      <c r="J11" s="1513"/>
      <c r="K11" s="1513"/>
    </row>
    <row r="12" spans="1:11" ht="14.1" customHeight="1">
      <c r="A12" s="1513"/>
      <c r="B12" s="1513"/>
      <c r="C12" s="29"/>
      <c r="D12" s="30" t="s">
        <v>22</v>
      </c>
      <c r="E12" s="30" t="s">
        <v>23</v>
      </c>
      <c r="F12" s="30" t="s">
        <v>23</v>
      </c>
      <c r="G12" s="30" t="s">
        <v>23</v>
      </c>
      <c r="H12" s="1513"/>
      <c r="I12" s="1513"/>
      <c r="J12" s="1513"/>
      <c r="K12" s="1513"/>
    </row>
    <row r="13" spans="1:11" ht="14.1" customHeight="1">
      <c r="A13" s="1513"/>
      <c r="B13" s="1513"/>
      <c r="C13" s="27" t="s">
        <v>2193</v>
      </c>
      <c r="D13" s="31" t="s">
        <v>427</v>
      </c>
      <c r="E13" s="31" t="s">
        <v>2194</v>
      </c>
      <c r="F13" s="31" t="s">
        <v>2194</v>
      </c>
      <c r="G13" s="31" t="s">
        <v>2194</v>
      </c>
      <c r="H13" s="1513"/>
      <c r="I13" s="1513"/>
      <c r="J13" s="1513"/>
      <c r="K13" s="1513"/>
    </row>
    <row r="14" spans="1:11" ht="93.95" customHeight="1">
      <c r="A14" s="1513"/>
      <c r="B14" s="1513"/>
      <c r="C14" s="26" t="s">
        <v>16</v>
      </c>
      <c r="D14" s="1854" t="s">
        <v>2195</v>
      </c>
      <c r="E14" s="1855"/>
      <c r="F14" s="1855"/>
      <c r="G14" s="1855"/>
      <c r="H14" s="1513"/>
      <c r="I14" s="1513"/>
      <c r="J14" s="1513"/>
      <c r="K14" s="1513"/>
    </row>
    <row r="15" spans="1:11" ht="27.95" customHeight="1">
      <c r="A15" s="1513"/>
      <c r="B15" s="1513"/>
      <c r="C15" s="27" t="s">
        <v>223</v>
      </c>
      <c r="D15" s="28">
        <v>2023</v>
      </c>
      <c r="E15" s="28">
        <v>2024</v>
      </c>
      <c r="F15" s="28">
        <v>2025</v>
      </c>
      <c r="G15" s="28">
        <v>2026</v>
      </c>
      <c r="H15" s="1513"/>
      <c r="I15" s="1513"/>
      <c r="J15" s="1513"/>
      <c r="K15" s="1513"/>
    </row>
    <row r="16" spans="1:11" ht="14.1" customHeight="1">
      <c r="A16" s="1513"/>
      <c r="B16" s="1513"/>
      <c r="C16" s="29"/>
      <c r="D16" s="30" t="s">
        <v>22</v>
      </c>
      <c r="E16" s="30" t="s">
        <v>23</v>
      </c>
      <c r="F16" s="30" t="s">
        <v>23</v>
      </c>
      <c r="G16" s="30" t="s">
        <v>23</v>
      </c>
      <c r="H16" s="1513"/>
      <c r="I16" s="1513"/>
      <c r="J16" s="1513"/>
      <c r="K16" s="1513"/>
    </row>
    <row r="17" spans="1:11" ht="14.1" customHeight="1">
      <c r="A17" s="1513"/>
      <c r="B17" s="1513"/>
      <c r="C17" s="27" t="s">
        <v>2196</v>
      </c>
      <c r="D17" s="31" t="s">
        <v>2194</v>
      </c>
      <c r="E17" s="31" t="s">
        <v>2194</v>
      </c>
      <c r="F17" s="31" t="s">
        <v>2194</v>
      </c>
      <c r="G17" s="31" t="s">
        <v>2194</v>
      </c>
      <c r="H17" s="1513"/>
      <c r="I17" s="1513"/>
      <c r="J17" s="1513"/>
      <c r="K17" s="1513"/>
    </row>
    <row r="18" spans="1:11" ht="14.1" customHeight="1">
      <c r="A18" s="1513"/>
      <c r="B18" s="1513"/>
      <c r="C18" s="27" t="s">
        <v>2197</v>
      </c>
      <c r="D18" s="31" t="s">
        <v>1666</v>
      </c>
      <c r="E18" s="31" t="s">
        <v>305</v>
      </c>
      <c r="F18" s="31" t="s">
        <v>305</v>
      </c>
      <c r="G18" s="31" t="s">
        <v>322</v>
      </c>
      <c r="H18" s="1513"/>
      <c r="I18" s="1513"/>
      <c r="J18" s="1513"/>
      <c r="K18" s="1513"/>
    </row>
    <row r="19" spans="1:11" ht="20.100000000000001" customHeight="1">
      <c r="A19" s="1513"/>
      <c r="B19" s="1513"/>
      <c r="C19" s="27" t="s">
        <v>2198</v>
      </c>
      <c r="D19" s="31" t="s">
        <v>2122</v>
      </c>
      <c r="E19" s="31" t="s">
        <v>2122</v>
      </c>
      <c r="F19" s="31" t="s">
        <v>2122</v>
      </c>
      <c r="G19" s="31" t="s">
        <v>2122</v>
      </c>
      <c r="H19" s="1513"/>
      <c r="I19" s="1513"/>
      <c r="J19" s="1513"/>
      <c r="K19" s="1513"/>
    </row>
    <row r="20" spans="1:11" ht="20.100000000000001" customHeight="1">
      <c r="A20" s="1513"/>
      <c r="B20" s="1513"/>
      <c r="C20" s="27" t="s">
        <v>2199</v>
      </c>
      <c r="D20" s="31" t="s">
        <v>2200</v>
      </c>
      <c r="E20" s="31" t="s">
        <v>2201</v>
      </c>
      <c r="F20" s="31" t="s">
        <v>2202</v>
      </c>
      <c r="G20" s="31" t="s">
        <v>2203</v>
      </c>
      <c r="H20" s="1513"/>
      <c r="I20" s="1513"/>
      <c r="J20" s="1513"/>
      <c r="K20" s="1513"/>
    </row>
    <row r="21" spans="1:11" ht="14.1" customHeight="1">
      <c r="A21" s="1513"/>
      <c r="B21" s="1513"/>
      <c r="C21" s="27" t="s">
        <v>2204</v>
      </c>
      <c r="D21" s="31" t="s">
        <v>42</v>
      </c>
      <c r="E21" s="31" t="s">
        <v>42</v>
      </c>
      <c r="F21" s="31" t="s">
        <v>2177</v>
      </c>
      <c r="G21" s="31" t="s">
        <v>2122</v>
      </c>
      <c r="H21" s="1513"/>
      <c r="I21" s="1513"/>
      <c r="J21" s="1513"/>
      <c r="K21" s="1513"/>
    </row>
    <row r="22" spans="1:11" ht="14.1" customHeight="1">
      <c r="A22" s="1513"/>
      <c r="B22" s="1513"/>
      <c r="C22" s="1852" t="s">
        <v>27</v>
      </c>
      <c r="D22" s="1853"/>
      <c r="E22" s="1853"/>
      <c r="F22" s="1853"/>
      <c r="G22" s="1853"/>
      <c r="H22" s="1513"/>
      <c r="I22" s="1513"/>
      <c r="J22" s="1513"/>
      <c r="K22" s="1513"/>
    </row>
    <row r="23" spans="1:11" ht="14.1" customHeight="1">
      <c r="A23" s="1513"/>
      <c r="B23" s="1513"/>
      <c r="C23" s="32" t="s">
        <v>2205</v>
      </c>
      <c r="D23" s="1852" t="s">
        <v>2206</v>
      </c>
      <c r="E23" s="1853"/>
      <c r="F23" s="1853"/>
      <c r="G23" s="1853"/>
      <c r="H23" s="1513"/>
      <c r="I23" s="1513"/>
      <c r="J23" s="1513"/>
      <c r="K23" s="1513"/>
    </row>
    <row r="24" spans="1:11" ht="14.1" customHeight="1">
      <c r="A24" s="1513"/>
      <c r="B24" s="1513"/>
      <c r="C24" s="33" t="s">
        <v>19</v>
      </c>
      <c r="D24" s="1850" t="s">
        <v>2207</v>
      </c>
      <c r="E24" s="1851"/>
      <c r="F24" s="1851"/>
      <c r="G24" s="1851"/>
      <c r="H24" s="1513"/>
      <c r="I24" s="1513"/>
      <c r="J24" s="1513"/>
      <c r="K24" s="1513"/>
    </row>
    <row r="25" spans="1:11" ht="14.1" customHeight="1">
      <c r="A25" s="1513"/>
      <c r="B25" s="1513"/>
      <c r="C25" s="34" t="s">
        <v>20</v>
      </c>
      <c r="D25" s="1846" t="s">
        <v>2208</v>
      </c>
      <c r="E25" s="1847"/>
      <c r="F25" s="1847"/>
      <c r="G25" s="1847"/>
      <c r="H25" s="1513"/>
      <c r="I25" s="1513"/>
      <c r="J25" s="1513"/>
      <c r="K25" s="1513"/>
    </row>
    <row r="26" spans="1:11" ht="14.1" customHeight="1">
      <c r="A26" s="1513"/>
      <c r="B26" s="1513"/>
      <c r="C26" s="34" t="s">
        <v>21</v>
      </c>
      <c r="D26" s="1846" t="s">
        <v>2209</v>
      </c>
      <c r="E26" s="1847"/>
      <c r="F26" s="1847"/>
      <c r="G26" s="1847"/>
      <c r="H26" s="1513"/>
      <c r="I26" s="1513"/>
      <c r="J26" s="1513"/>
      <c r="K26" s="1513"/>
    </row>
    <row r="27" spans="1:11" ht="15" customHeight="1">
      <c r="A27" s="1513"/>
      <c r="B27" s="1513"/>
      <c r="C27" s="1514"/>
      <c r="D27" s="36">
        <v>2023</v>
      </c>
      <c r="E27" s="36">
        <v>2024</v>
      </c>
      <c r="F27" s="36">
        <v>2025</v>
      </c>
      <c r="G27" s="36">
        <v>2026</v>
      </c>
      <c r="H27" s="1513"/>
      <c r="I27" s="1513"/>
      <c r="J27" s="1513"/>
      <c r="K27" s="1513"/>
    </row>
    <row r="28" spans="1:11" ht="15" customHeight="1">
      <c r="A28" s="1513"/>
      <c r="B28" s="1513"/>
      <c r="C28" s="1515"/>
      <c r="D28" s="38" t="s">
        <v>22</v>
      </c>
      <c r="E28" s="38" t="s">
        <v>23</v>
      </c>
      <c r="F28" s="38" t="s">
        <v>23</v>
      </c>
      <c r="G28" s="38" t="s">
        <v>23</v>
      </c>
      <c r="H28" s="1513"/>
      <c r="I28" s="1513"/>
      <c r="J28" s="1513"/>
      <c r="K28" s="1513"/>
    </row>
    <row r="29" spans="1:11" ht="14.1" customHeight="1">
      <c r="A29" s="1513"/>
      <c r="B29" s="1513"/>
      <c r="C29" s="27" t="s">
        <v>33</v>
      </c>
      <c r="D29" s="31" t="s">
        <v>2141</v>
      </c>
      <c r="E29" s="31" t="s">
        <v>2141</v>
      </c>
      <c r="F29" s="31" t="s">
        <v>2141</v>
      </c>
      <c r="G29" s="31" t="s">
        <v>2141</v>
      </c>
      <c r="H29" s="1513"/>
      <c r="I29" s="1513"/>
      <c r="J29" s="1513"/>
      <c r="K29" s="1513"/>
    </row>
    <row r="30" spans="1:11" ht="14.1" customHeight="1">
      <c r="A30" s="1513"/>
      <c r="B30" s="1513"/>
      <c r="C30" s="27" t="s">
        <v>35</v>
      </c>
      <c r="D30" s="31" t="s">
        <v>2210</v>
      </c>
      <c r="E30" s="31" t="s">
        <v>2211</v>
      </c>
      <c r="F30" s="31" t="s">
        <v>2211</v>
      </c>
      <c r="G30" s="31" t="s">
        <v>2211</v>
      </c>
      <c r="H30" s="1513"/>
      <c r="I30" s="1513"/>
      <c r="J30" s="1513"/>
      <c r="K30" s="1513"/>
    </row>
    <row r="31" spans="1:11" ht="14.1" customHeight="1">
      <c r="A31" s="1513"/>
      <c r="B31" s="1513"/>
      <c r="C31" s="27" t="s">
        <v>40</v>
      </c>
      <c r="D31" s="31" t="s">
        <v>2212</v>
      </c>
      <c r="E31" s="31" t="s">
        <v>2213</v>
      </c>
      <c r="F31" s="31" t="s">
        <v>2213</v>
      </c>
      <c r="G31" s="31" t="s">
        <v>2213</v>
      </c>
      <c r="H31" s="1513"/>
      <c r="I31" s="1513"/>
      <c r="J31" s="1513"/>
      <c r="K31" s="1513"/>
    </row>
    <row r="32" spans="1:11" ht="14.1" customHeight="1">
      <c r="A32" s="1513"/>
      <c r="B32" s="1513"/>
      <c r="C32" s="27" t="s">
        <v>41</v>
      </c>
      <c r="D32" s="31" t="s">
        <v>18</v>
      </c>
      <c r="E32" s="31" t="s">
        <v>42</v>
      </c>
      <c r="F32" s="31" t="s">
        <v>42</v>
      </c>
      <c r="G32" s="31" t="s">
        <v>42</v>
      </c>
      <c r="H32" s="1513"/>
      <c r="I32" s="1513"/>
      <c r="J32" s="1513"/>
      <c r="K32" s="1513"/>
    </row>
    <row r="33" spans="1:11" ht="14.1" customHeight="1">
      <c r="A33" s="1513"/>
      <c r="B33" s="1513"/>
      <c r="C33" s="27" t="s">
        <v>43</v>
      </c>
      <c r="D33" s="31" t="s">
        <v>18</v>
      </c>
      <c r="E33" s="31" t="s">
        <v>2214</v>
      </c>
      <c r="F33" s="31" t="s">
        <v>42</v>
      </c>
      <c r="G33" s="31" t="s">
        <v>42</v>
      </c>
      <c r="H33" s="1513"/>
      <c r="I33" s="1513"/>
      <c r="J33" s="1513"/>
      <c r="K33" s="1513"/>
    </row>
    <row r="34" spans="1:11" ht="14.1" customHeight="1">
      <c r="A34" s="1513"/>
      <c r="B34" s="1513"/>
      <c r="C34" s="27" t="s">
        <v>47</v>
      </c>
      <c r="D34" s="31" t="s">
        <v>18</v>
      </c>
      <c r="E34" s="31" t="s">
        <v>2214</v>
      </c>
      <c r="F34" s="31" t="s">
        <v>42</v>
      </c>
      <c r="G34" s="31" t="s">
        <v>42</v>
      </c>
      <c r="H34" s="1513"/>
      <c r="I34" s="1513"/>
      <c r="J34" s="1513"/>
      <c r="K34" s="1513"/>
    </row>
    <row r="35" spans="1:11" ht="14.1" customHeight="1">
      <c r="A35" s="1513"/>
      <c r="B35" s="1513"/>
      <c r="C35" s="1848" t="s">
        <v>24</v>
      </c>
      <c r="D35" s="1849"/>
      <c r="E35" s="1849"/>
      <c r="F35" s="1849"/>
      <c r="G35" s="1849"/>
      <c r="H35" s="1513"/>
      <c r="I35" s="1513"/>
      <c r="J35" s="1513"/>
      <c r="K35" s="1513"/>
    </row>
    <row r="36" spans="1:11" ht="14.1" customHeight="1">
      <c r="A36" s="1513"/>
      <c r="B36" s="1513"/>
      <c r="C36" s="1514"/>
      <c r="D36" s="36">
        <v>2023</v>
      </c>
      <c r="E36" s="36">
        <v>2024</v>
      </c>
      <c r="F36" s="36">
        <v>2025</v>
      </c>
      <c r="G36" s="36">
        <v>2026</v>
      </c>
      <c r="H36" s="1513"/>
      <c r="I36" s="1513"/>
      <c r="J36" s="1513"/>
      <c r="K36" s="1513"/>
    </row>
    <row r="37" spans="1:11" ht="14.1" customHeight="1">
      <c r="A37" s="1513"/>
      <c r="B37" s="1513"/>
      <c r="C37" s="1515"/>
      <c r="D37" s="38" t="s">
        <v>22</v>
      </c>
      <c r="E37" s="38" t="s">
        <v>23</v>
      </c>
      <c r="F37" s="38" t="s">
        <v>23</v>
      </c>
      <c r="G37" s="38" t="s">
        <v>23</v>
      </c>
      <c r="H37" s="1513"/>
      <c r="I37" s="1513"/>
      <c r="J37" s="1513"/>
      <c r="K37" s="1513"/>
    </row>
    <row r="38" spans="1:11" ht="14.1" customHeight="1">
      <c r="A38" s="1513"/>
      <c r="B38" s="1513"/>
      <c r="C38" s="39" t="s">
        <v>48</v>
      </c>
      <c r="D38" s="40">
        <v>0</v>
      </c>
      <c r="E38" s="40">
        <v>0</v>
      </c>
      <c r="F38" s="40">
        <v>0</v>
      </c>
      <c r="G38" s="40">
        <v>0</v>
      </c>
      <c r="H38" s="1513"/>
      <c r="I38" s="1513"/>
      <c r="J38" s="1513"/>
      <c r="K38" s="1513"/>
    </row>
    <row r="39" spans="1:11" ht="14.1" customHeight="1">
      <c r="A39" s="1513"/>
      <c r="B39" s="1513"/>
      <c r="C39" s="39" t="s">
        <v>49</v>
      </c>
      <c r="D39" s="40">
        <v>0</v>
      </c>
      <c r="E39" s="40">
        <v>0</v>
      </c>
      <c r="F39" s="40">
        <v>0</v>
      </c>
      <c r="G39" s="40">
        <v>0</v>
      </c>
      <c r="H39" s="1513"/>
      <c r="I39" s="1513"/>
      <c r="J39" s="1513"/>
      <c r="K39" s="1513"/>
    </row>
    <row r="40" spans="1:11" ht="14.1" customHeight="1">
      <c r="A40" s="1513"/>
      <c r="B40" s="1513"/>
      <c r="C40" s="39" t="s">
        <v>50</v>
      </c>
      <c r="D40" s="40">
        <v>0</v>
      </c>
      <c r="E40" s="40">
        <v>0</v>
      </c>
      <c r="F40" s="40">
        <v>0</v>
      </c>
      <c r="G40" s="40">
        <v>0</v>
      </c>
      <c r="H40" s="1513"/>
      <c r="I40" s="1513"/>
      <c r="J40" s="1513"/>
      <c r="K40" s="1513"/>
    </row>
    <row r="41" spans="1:11" ht="14.1" customHeight="1">
      <c r="A41" s="1513"/>
      <c r="B41" s="1513"/>
      <c r="C41" s="39" t="s">
        <v>51</v>
      </c>
      <c r="D41" s="40">
        <v>0</v>
      </c>
      <c r="E41" s="40">
        <v>0</v>
      </c>
      <c r="F41" s="40">
        <v>0</v>
      </c>
      <c r="G41" s="40">
        <v>0</v>
      </c>
      <c r="H41" s="1513"/>
      <c r="I41" s="1513"/>
      <c r="J41" s="1513"/>
      <c r="K41" s="1513"/>
    </row>
    <row r="42" spans="1:11" ht="14.1" customHeight="1">
      <c r="A42" s="1513"/>
      <c r="B42" s="1513"/>
      <c r="C42" s="39" t="s">
        <v>49</v>
      </c>
      <c r="D42" s="40">
        <v>0</v>
      </c>
      <c r="E42" s="40">
        <v>0</v>
      </c>
      <c r="F42" s="40">
        <v>0</v>
      </c>
      <c r="G42" s="40">
        <v>0</v>
      </c>
      <c r="H42" s="1513"/>
      <c r="I42" s="1513"/>
      <c r="J42" s="1513"/>
      <c r="K42" s="1513"/>
    </row>
    <row r="43" spans="1:11" ht="14.1" customHeight="1">
      <c r="A43" s="1513"/>
      <c r="B43" s="1513"/>
      <c r="C43" s="39" t="s">
        <v>50</v>
      </c>
      <c r="D43" s="40">
        <v>0</v>
      </c>
      <c r="E43" s="40">
        <v>0</v>
      </c>
      <c r="F43" s="40">
        <v>0</v>
      </c>
      <c r="G43" s="40">
        <v>0</v>
      </c>
      <c r="H43" s="1513"/>
      <c r="I43" s="1513"/>
      <c r="J43" s="1513"/>
      <c r="K43" s="1513"/>
    </row>
    <row r="44" spans="1:11" ht="14.1" customHeight="1">
      <c r="A44" s="1513"/>
      <c r="B44" s="1513"/>
      <c r="C44" s="39" t="s">
        <v>52</v>
      </c>
      <c r="D44" s="40">
        <v>0</v>
      </c>
      <c r="E44" s="40">
        <v>0</v>
      </c>
      <c r="F44" s="40">
        <v>0</v>
      </c>
      <c r="G44" s="40">
        <v>0</v>
      </c>
      <c r="H44" s="1513"/>
      <c r="I44" s="1513"/>
      <c r="J44" s="1513"/>
      <c r="K44" s="1513"/>
    </row>
    <row r="45" spans="1:11" ht="14.1" customHeight="1">
      <c r="A45" s="1513"/>
      <c r="B45" s="1513"/>
      <c r="C45" s="39" t="s">
        <v>49</v>
      </c>
      <c r="D45" s="40">
        <v>0</v>
      </c>
      <c r="E45" s="40">
        <v>0</v>
      </c>
      <c r="F45" s="40">
        <v>0</v>
      </c>
      <c r="G45" s="40">
        <v>0</v>
      </c>
      <c r="H45" s="1513"/>
      <c r="I45" s="1513"/>
      <c r="J45" s="1513"/>
      <c r="K45" s="1513"/>
    </row>
    <row r="46" spans="1:11" ht="14.1" customHeight="1">
      <c r="A46" s="1513"/>
      <c r="B46" s="1513"/>
      <c r="C46" s="39" t="s">
        <v>50</v>
      </c>
      <c r="D46" s="40">
        <v>0</v>
      </c>
      <c r="E46" s="40">
        <v>0</v>
      </c>
      <c r="F46" s="40">
        <v>0</v>
      </c>
      <c r="G46" s="40">
        <v>0</v>
      </c>
      <c r="H46" s="1513"/>
      <c r="I46" s="1513"/>
      <c r="J46" s="1513"/>
      <c r="K46" s="1513"/>
    </row>
    <row r="47" spans="1:11" ht="14.1" customHeight="1">
      <c r="A47" s="1513"/>
      <c r="B47" s="1513"/>
      <c r="C47" s="39" t="s">
        <v>53</v>
      </c>
      <c r="D47" s="40">
        <v>0</v>
      </c>
      <c r="E47" s="40">
        <v>0</v>
      </c>
      <c r="F47" s="40">
        <v>0</v>
      </c>
      <c r="G47" s="40">
        <v>0</v>
      </c>
      <c r="H47" s="1513"/>
      <c r="I47" s="1513"/>
      <c r="J47" s="1513"/>
      <c r="K47" s="1513"/>
    </row>
    <row r="48" spans="1:11" ht="14.1" customHeight="1">
      <c r="A48" s="1513"/>
      <c r="B48" s="1513"/>
      <c r="C48" s="39" t="s">
        <v>49</v>
      </c>
      <c r="D48" s="40">
        <v>0</v>
      </c>
      <c r="E48" s="40">
        <v>0</v>
      </c>
      <c r="F48" s="40">
        <v>0</v>
      </c>
      <c r="G48" s="40">
        <v>0</v>
      </c>
      <c r="H48" s="1513"/>
      <c r="I48" s="1513"/>
      <c r="J48" s="1513"/>
      <c r="K48" s="1513"/>
    </row>
    <row r="49" spans="1:11" ht="14.1" customHeight="1">
      <c r="A49" s="1513"/>
      <c r="B49" s="1513"/>
      <c r="C49" s="39" t="s">
        <v>50</v>
      </c>
      <c r="D49" s="40">
        <v>0</v>
      </c>
      <c r="E49" s="40">
        <v>0</v>
      </c>
      <c r="F49" s="40">
        <v>0</v>
      </c>
      <c r="G49" s="40">
        <v>0</v>
      </c>
      <c r="H49" s="1513"/>
      <c r="I49" s="1513"/>
      <c r="J49" s="1513"/>
      <c r="K49" s="1513"/>
    </row>
    <row r="50" spans="1:11" ht="14.1" customHeight="1">
      <c r="A50" s="1513"/>
      <c r="B50" s="1513"/>
      <c r="C50" s="39" t="s">
        <v>54</v>
      </c>
      <c r="D50" s="40">
        <v>0</v>
      </c>
      <c r="E50" s="40">
        <v>200000000</v>
      </c>
      <c r="F50" s="40">
        <v>200000000</v>
      </c>
      <c r="G50" s="40">
        <v>200000000</v>
      </c>
      <c r="H50" s="1513"/>
      <c r="I50" s="1513"/>
      <c r="J50" s="1513"/>
      <c r="K50" s="1513"/>
    </row>
    <row r="51" spans="1:11" ht="14.1" customHeight="1">
      <c r="A51" s="1513"/>
      <c r="B51" s="1513"/>
      <c r="C51" s="39" t="s">
        <v>49</v>
      </c>
      <c r="D51" s="40">
        <v>0</v>
      </c>
      <c r="E51" s="40">
        <v>200000000</v>
      </c>
      <c r="F51" s="40">
        <v>200000000</v>
      </c>
      <c r="G51" s="40">
        <v>200000000</v>
      </c>
      <c r="H51" s="1513"/>
      <c r="I51" s="1513"/>
      <c r="J51" s="1513"/>
      <c r="K51" s="1513"/>
    </row>
    <row r="52" spans="1:11" ht="14.1" customHeight="1">
      <c r="A52" s="1513"/>
      <c r="B52" s="1513"/>
      <c r="C52" s="39" t="s">
        <v>50</v>
      </c>
      <c r="D52" s="40">
        <v>0</v>
      </c>
      <c r="E52" s="40">
        <v>0</v>
      </c>
      <c r="F52" s="40">
        <v>0</v>
      </c>
      <c r="G52" s="40">
        <v>0</v>
      </c>
      <c r="H52" s="1513"/>
      <c r="I52" s="1513"/>
      <c r="J52" s="1513"/>
      <c r="K52" s="1513"/>
    </row>
    <row r="53" spans="1:11" ht="14.1" customHeight="1">
      <c r="A53" s="1513"/>
      <c r="B53" s="1513"/>
      <c r="C53" s="39" t="s">
        <v>55</v>
      </c>
      <c r="D53" s="40">
        <v>0</v>
      </c>
      <c r="E53" s="40">
        <v>0</v>
      </c>
      <c r="F53" s="40">
        <v>0</v>
      </c>
      <c r="G53" s="40">
        <v>0</v>
      </c>
      <c r="H53" s="1513"/>
      <c r="I53" s="1513"/>
      <c r="J53" s="1513"/>
      <c r="K53" s="1513"/>
    </row>
    <row r="54" spans="1:11" ht="14.1" customHeight="1">
      <c r="A54" s="1513"/>
      <c r="B54" s="1513"/>
      <c r="C54" s="39" t="s">
        <v>49</v>
      </c>
      <c r="D54" s="40">
        <v>0</v>
      </c>
      <c r="E54" s="40">
        <v>0</v>
      </c>
      <c r="F54" s="40">
        <v>0</v>
      </c>
      <c r="G54" s="40">
        <v>0</v>
      </c>
      <c r="H54" s="1513"/>
      <c r="I54" s="1513"/>
      <c r="J54" s="1513"/>
      <c r="K54" s="1513"/>
    </row>
    <row r="55" spans="1:11" ht="14.1" customHeight="1">
      <c r="A55" s="1513"/>
      <c r="B55" s="1513"/>
      <c r="C55" s="39" t="s">
        <v>50</v>
      </c>
      <c r="D55" s="40">
        <v>0</v>
      </c>
      <c r="E55" s="40">
        <v>0</v>
      </c>
      <c r="F55" s="40">
        <v>0</v>
      </c>
      <c r="G55" s="40">
        <v>0</v>
      </c>
      <c r="H55" s="1513"/>
      <c r="I55" s="1513"/>
      <c r="J55" s="1513"/>
      <c r="K55" s="1513"/>
    </row>
    <row r="56" spans="1:11" ht="14.1" customHeight="1">
      <c r="A56" s="1513"/>
      <c r="B56" s="1513"/>
      <c r="C56" s="39" t="s">
        <v>56</v>
      </c>
      <c r="D56" s="40">
        <v>0</v>
      </c>
      <c r="E56" s="40">
        <v>0</v>
      </c>
      <c r="F56" s="40">
        <v>0</v>
      </c>
      <c r="G56" s="40">
        <v>0</v>
      </c>
      <c r="H56" s="1513"/>
      <c r="I56" s="1513"/>
      <c r="J56" s="1513"/>
      <c r="K56" s="1513"/>
    </row>
    <row r="57" spans="1:11" ht="14.1" customHeight="1">
      <c r="A57" s="1513"/>
      <c r="B57" s="1513"/>
      <c r="C57" s="39" t="s">
        <v>49</v>
      </c>
      <c r="D57" s="40">
        <v>0</v>
      </c>
      <c r="E57" s="40">
        <v>0</v>
      </c>
      <c r="F57" s="40">
        <v>0</v>
      </c>
      <c r="G57" s="40">
        <v>0</v>
      </c>
      <c r="H57" s="1513"/>
      <c r="I57" s="1513"/>
      <c r="J57" s="1513"/>
      <c r="K57" s="1513"/>
    </row>
    <row r="58" spans="1:11" ht="14.1" customHeight="1">
      <c r="A58" s="1513"/>
      <c r="B58" s="1513"/>
      <c r="C58" s="39" t="s">
        <v>50</v>
      </c>
      <c r="D58" s="40">
        <v>0</v>
      </c>
      <c r="E58" s="40">
        <v>0</v>
      </c>
      <c r="F58" s="40">
        <v>0</v>
      </c>
      <c r="G58" s="40">
        <v>0</v>
      </c>
      <c r="H58" s="1513"/>
      <c r="I58" s="1513"/>
      <c r="J58" s="1513"/>
      <c r="K58" s="1513"/>
    </row>
    <row r="59" spans="1:11" ht="14.1" customHeight="1">
      <c r="A59" s="1513"/>
      <c r="B59" s="1513"/>
      <c r="C59" s="39" t="s">
        <v>57</v>
      </c>
      <c r="D59" s="40">
        <v>0</v>
      </c>
      <c r="E59" s="40">
        <v>0</v>
      </c>
      <c r="F59" s="40">
        <v>0</v>
      </c>
      <c r="G59" s="40">
        <v>0</v>
      </c>
      <c r="H59" s="1513"/>
      <c r="I59" s="1513"/>
      <c r="J59" s="1513"/>
      <c r="K59" s="1513"/>
    </row>
    <row r="60" spans="1:11" ht="14.1" customHeight="1">
      <c r="A60" s="1513"/>
      <c r="B60" s="1513"/>
      <c r="C60" s="39" t="s">
        <v>49</v>
      </c>
      <c r="D60" s="40">
        <v>0</v>
      </c>
      <c r="E60" s="40">
        <v>0</v>
      </c>
      <c r="F60" s="40">
        <v>0</v>
      </c>
      <c r="G60" s="40">
        <v>0</v>
      </c>
      <c r="H60" s="1513"/>
      <c r="I60" s="1513"/>
      <c r="J60" s="1513"/>
      <c r="K60" s="1513"/>
    </row>
    <row r="61" spans="1:11" ht="14.1" customHeight="1">
      <c r="A61" s="1513"/>
      <c r="B61" s="1513"/>
      <c r="C61" s="39" t="s">
        <v>58</v>
      </c>
      <c r="D61" s="40">
        <v>0</v>
      </c>
      <c r="E61" s="40">
        <v>0</v>
      </c>
      <c r="F61" s="40">
        <v>0</v>
      </c>
      <c r="G61" s="40">
        <v>0</v>
      </c>
      <c r="H61" s="1513"/>
      <c r="I61" s="1513"/>
      <c r="J61" s="1513"/>
      <c r="K61" s="1513"/>
    </row>
    <row r="62" spans="1:11" ht="14.1" customHeight="1">
      <c r="A62" s="1513"/>
      <c r="B62" s="1513"/>
      <c r="C62" s="39" t="s">
        <v>59</v>
      </c>
      <c r="D62" s="40">
        <v>0</v>
      </c>
      <c r="E62" s="40">
        <v>0</v>
      </c>
      <c r="F62" s="40">
        <v>0</v>
      </c>
      <c r="G62" s="40">
        <v>0</v>
      </c>
      <c r="H62" s="1513"/>
      <c r="I62" s="1513"/>
      <c r="J62" s="1513"/>
      <c r="K62" s="1513"/>
    </row>
    <row r="63" spans="1:11" ht="14.1" customHeight="1">
      <c r="A63" s="1513"/>
      <c r="B63" s="1513"/>
      <c r="C63" s="39" t="s">
        <v>60</v>
      </c>
      <c r="D63" s="40">
        <v>0</v>
      </c>
      <c r="E63" s="40">
        <v>0</v>
      </c>
      <c r="F63" s="40">
        <v>0</v>
      </c>
      <c r="G63" s="40">
        <v>0</v>
      </c>
      <c r="H63" s="1513"/>
      <c r="I63" s="1513"/>
      <c r="J63" s="1513"/>
      <c r="K63" s="1513"/>
    </row>
    <row r="64" spans="1:11" ht="14.1" customHeight="1">
      <c r="A64" s="1513"/>
      <c r="B64" s="1513"/>
      <c r="C64" s="39" t="s">
        <v>61</v>
      </c>
      <c r="D64" s="40">
        <v>0</v>
      </c>
      <c r="E64" s="40">
        <v>0</v>
      </c>
      <c r="F64" s="40">
        <v>0</v>
      </c>
      <c r="G64" s="40">
        <v>0</v>
      </c>
      <c r="H64" s="1513"/>
      <c r="I64" s="1513"/>
      <c r="J64" s="1513"/>
      <c r="K64" s="1513"/>
    </row>
    <row r="65" spans="1:11" ht="14.1" customHeight="1">
      <c r="A65" s="1513"/>
      <c r="B65" s="1513"/>
      <c r="C65" s="39" t="s">
        <v>62</v>
      </c>
      <c r="D65" s="40">
        <v>0</v>
      </c>
      <c r="E65" s="40">
        <v>0</v>
      </c>
      <c r="F65" s="40">
        <v>0</v>
      </c>
      <c r="G65" s="40">
        <v>0</v>
      </c>
      <c r="H65" s="1513"/>
      <c r="I65" s="1513"/>
      <c r="J65" s="1513"/>
      <c r="K65" s="1513"/>
    </row>
    <row r="66" spans="1:11" ht="14.1" customHeight="1">
      <c r="A66" s="1513"/>
      <c r="B66" s="1513"/>
      <c r="C66" s="39" t="s">
        <v>49</v>
      </c>
      <c r="D66" s="40">
        <v>0</v>
      </c>
      <c r="E66" s="40">
        <v>0</v>
      </c>
      <c r="F66" s="40">
        <v>0</v>
      </c>
      <c r="G66" s="40">
        <v>0</v>
      </c>
      <c r="H66" s="1513"/>
      <c r="I66" s="1513"/>
      <c r="J66" s="1513"/>
      <c r="K66" s="1513"/>
    </row>
    <row r="67" spans="1:11" ht="14.1" customHeight="1">
      <c r="A67" s="1513"/>
      <c r="B67" s="1513"/>
      <c r="C67" s="39" t="s">
        <v>58</v>
      </c>
      <c r="D67" s="40">
        <v>0</v>
      </c>
      <c r="E67" s="40">
        <v>0</v>
      </c>
      <c r="F67" s="40">
        <v>0</v>
      </c>
      <c r="G67" s="40">
        <v>0</v>
      </c>
      <c r="H67" s="1513"/>
      <c r="I67" s="1513"/>
      <c r="J67" s="1513"/>
      <c r="K67" s="1513"/>
    </row>
    <row r="68" spans="1:11" ht="14.1" customHeight="1">
      <c r="A68" s="1513"/>
      <c r="B68" s="1513"/>
      <c r="C68" s="39" t="s">
        <v>59</v>
      </c>
      <c r="D68" s="40">
        <v>0</v>
      </c>
      <c r="E68" s="40">
        <v>0</v>
      </c>
      <c r="F68" s="40">
        <v>0</v>
      </c>
      <c r="G68" s="40">
        <v>0</v>
      </c>
      <c r="H68" s="1513"/>
      <c r="I68" s="1513"/>
      <c r="J68" s="1513"/>
      <c r="K68" s="1513"/>
    </row>
    <row r="69" spans="1:11" ht="14.1" customHeight="1">
      <c r="A69" s="1513"/>
      <c r="B69" s="1513"/>
      <c r="C69" s="39" t="s">
        <v>60</v>
      </c>
      <c r="D69" s="40">
        <v>0</v>
      </c>
      <c r="E69" s="40">
        <v>0</v>
      </c>
      <c r="F69" s="40">
        <v>0</v>
      </c>
      <c r="G69" s="40">
        <v>0</v>
      </c>
      <c r="H69" s="1513"/>
      <c r="I69" s="1513"/>
      <c r="J69" s="1513"/>
      <c r="K69" s="1513"/>
    </row>
    <row r="70" spans="1:11" ht="14.1" customHeight="1">
      <c r="A70" s="1513"/>
      <c r="B70" s="1513"/>
      <c r="C70" s="39" t="s">
        <v>61</v>
      </c>
      <c r="D70" s="40">
        <v>0</v>
      </c>
      <c r="E70" s="40">
        <v>0</v>
      </c>
      <c r="F70" s="40">
        <v>0</v>
      </c>
      <c r="G70" s="40">
        <v>0</v>
      </c>
      <c r="H70" s="1513"/>
      <c r="I70" s="1513"/>
      <c r="J70" s="1513"/>
      <c r="K70" s="1513"/>
    </row>
    <row r="71" spans="1:11" ht="14.1" customHeight="1">
      <c r="A71" s="1513"/>
      <c r="B71" s="1513"/>
      <c r="C71" s="39" t="s">
        <v>63</v>
      </c>
      <c r="D71" s="40">
        <v>0</v>
      </c>
      <c r="E71" s="40">
        <v>0</v>
      </c>
      <c r="F71" s="40">
        <v>0</v>
      </c>
      <c r="G71" s="40">
        <v>0</v>
      </c>
      <c r="H71" s="1513"/>
      <c r="I71" s="1513"/>
      <c r="J71" s="1513"/>
      <c r="K71" s="1513"/>
    </row>
    <row r="72" spans="1:11" ht="14.1" customHeight="1">
      <c r="A72" s="1513"/>
      <c r="B72" s="1513"/>
      <c r="C72" s="39" t="s">
        <v>49</v>
      </c>
      <c r="D72" s="40">
        <v>0</v>
      </c>
      <c r="E72" s="40">
        <v>0</v>
      </c>
      <c r="F72" s="40">
        <v>0</v>
      </c>
      <c r="G72" s="40">
        <v>0</v>
      </c>
      <c r="H72" s="1513"/>
      <c r="I72" s="1513"/>
      <c r="J72" s="1513"/>
      <c r="K72" s="1513"/>
    </row>
    <row r="73" spans="1:11" ht="14.1" customHeight="1">
      <c r="A73" s="1513"/>
      <c r="B73" s="1513"/>
      <c r="C73" s="39" t="s">
        <v>58</v>
      </c>
      <c r="D73" s="40">
        <v>0</v>
      </c>
      <c r="E73" s="40">
        <v>0</v>
      </c>
      <c r="F73" s="40">
        <v>0</v>
      </c>
      <c r="G73" s="40">
        <v>0</v>
      </c>
      <c r="H73" s="1513"/>
      <c r="I73" s="1513"/>
      <c r="J73" s="1513"/>
      <c r="K73" s="1513"/>
    </row>
    <row r="74" spans="1:11" ht="14.1" customHeight="1">
      <c r="A74" s="1513"/>
      <c r="B74" s="1513"/>
      <c r="C74" s="39" t="s">
        <v>59</v>
      </c>
      <c r="D74" s="40">
        <v>0</v>
      </c>
      <c r="E74" s="40">
        <v>0</v>
      </c>
      <c r="F74" s="40">
        <v>0</v>
      </c>
      <c r="G74" s="40">
        <v>0</v>
      </c>
      <c r="H74" s="1513"/>
      <c r="I74" s="1513"/>
      <c r="J74" s="1513"/>
      <c r="K74" s="1513"/>
    </row>
    <row r="75" spans="1:11" ht="14.1" customHeight="1">
      <c r="A75" s="1513"/>
      <c r="B75" s="1513"/>
      <c r="C75" s="39" t="s">
        <v>60</v>
      </c>
      <c r="D75" s="40">
        <v>0</v>
      </c>
      <c r="E75" s="40">
        <v>0</v>
      </c>
      <c r="F75" s="40">
        <v>0</v>
      </c>
      <c r="G75" s="40">
        <v>0</v>
      </c>
      <c r="H75" s="1513"/>
      <c r="I75" s="1513"/>
      <c r="J75" s="1513"/>
      <c r="K75" s="1513"/>
    </row>
    <row r="76" spans="1:11" ht="14.1" customHeight="1">
      <c r="A76" s="1513"/>
      <c r="B76" s="1513"/>
      <c r="C76" s="39" t="s">
        <v>61</v>
      </c>
      <c r="D76" s="40">
        <v>0</v>
      </c>
      <c r="E76" s="40">
        <v>0</v>
      </c>
      <c r="F76" s="40">
        <v>0</v>
      </c>
      <c r="G76" s="40">
        <v>0</v>
      </c>
      <c r="H76" s="1513"/>
      <c r="I76" s="1513"/>
      <c r="J76" s="1513"/>
      <c r="K76" s="1513"/>
    </row>
    <row r="77" spans="1:11" ht="14.1" customHeight="1">
      <c r="A77" s="1513"/>
      <c r="B77" s="1513"/>
      <c r="C77" s="39" t="s">
        <v>64</v>
      </c>
      <c r="D77" s="40">
        <v>0</v>
      </c>
      <c r="E77" s="40">
        <v>0</v>
      </c>
      <c r="F77" s="40">
        <v>0</v>
      </c>
      <c r="G77" s="40">
        <v>0</v>
      </c>
      <c r="H77" s="1513"/>
      <c r="I77" s="1513"/>
      <c r="J77" s="1513"/>
      <c r="K77" s="1513"/>
    </row>
    <row r="78" spans="1:11" ht="14.1" customHeight="1">
      <c r="A78" s="1513"/>
      <c r="B78" s="1513"/>
      <c r="C78" s="39" t="s">
        <v>65</v>
      </c>
      <c r="D78" s="40">
        <v>0</v>
      </c>
      <c r="E78" s="40">
        <v>0</v>
      </c>
      <c r="F78" s="40">
        <v>0</v>
      </c>
      <c r="G78" s="40">
        <v>0</v>
      </c>
      <c r="H78" s="1513"/>
      <c r="I78" s="1513"/>
      <c r="J78" s="1513"/>
      <c r="K78" s="1513"/>
    </row>
    <row r="79" spans="1:11" ht="14.1" customHeight="1">
      <c r="A79" s="1513"/>
      <c r="B79" s="1513"/>
      <c r="C79" s="41" t="s">
        <v>25</v>
      </c>
      <c r="D79" s="40">
        <v>0</v>
      </c>
      <c r="E79" s="40">
        <v>200000000</v>
      </c>
      <c r="F79" s="40">
        <v>200000000</v>
      </c>
      <c r="G79" s="40">
        <v>200000000</v>
      </c>
      <c r="H79" s="1513"/>
      <c r="I79" s="1513"/>
      <c r="J79" s="1513"/>
      <c r="K79" s="1513"/>
    </row>
    <row r="80" spans="1:11" ht="14.1" customHeight="1">
      <c r="A80" s="1513"/>
      <c r="B80" s="1513"/>
      <c r="C80" s="1852" t="s">
        <v>66</v>
      </c>
      <c r="D80" s="1853"/>
      <c r="E80" s="1853"/>
      <c r="F80" s="1853"/>
      <c r="G80" s="1853"/>
      <c r="H80" s="1513"/>
      <c r="I80" s="1513"/>
      <c r="J80" s="1513"/>
      <c r="K80" s="1513"/>
    </row>
    <row r="81" spans="1:11" ht="14.1" customHeight="1">
      <c r="A81" s="1513"/>
      <c r="B81" s="1513"/>
      <c r="C81" s="32" t="s">
        <v>2215</v>
      </c>
      <c r="D81" s="1852" t="s">
        <v>2216</v>
      </c>
      <c r="E81" s="1853"/>
      <c r="F81" s="1853"/>
      <c r="G81" s="1853"/>
      <c r="H81" s="1513"/>
      <c r="I81" s="1513"/>
      <c r="J81" s="1513"/>
      <c r="K81" s="1513"/>
    </row>
    <row r="82" spans="1:11" ht="14.1" customHeight="1">
      <c r="A82" s="1513"/>
      <c r="B82" s="1513"/>
      <c r="C82" s="33" t="s">
        <v>19</v>
      </c>
      <c r="D82" s="1850" t="s">
        <v>2217</v>
      </c>
      <c r="E82" s="1851"/>
      <c r="F82" s="1851"/>
      <c r="G82" s="1851"/>
      <c r="H82" s="1513"/>
      <c r="I82" s="1513"/>
      <c r="J82" s="1513"/>
      <c r="K82" s="1513"/>
    </row>
    <row r="83" spans="1:11" ht="14.1" customHeight="1">
      <c r="A83" s="1513"/>
      <c r="B83" s="1513"/>
      <c r="C83" s="34" t="s">
        <v>20</v>
      </c>
      <c r="D83" s="1846" t="s">
        <v>2218</v>
      </c>
      <c r="E83" s="1847"/>
      <c r="F83" s="1847"/>
      <c r="G83" s="1847"/>
      <c r="H83" s="1513"/>
      <c r="I83" s="1513"/>
      <c r="J83" s="1513"/>
      <c r="K83" s="1513"/>
    </row>
    <row r="84" spans="1:11" ht="14.1" customHeight="1">
      <c r="A84" s="1513"/>
      <c r="B84" s="1513"/>
      <c r="C84" s="34" t="s">
        <v>21</v>
      </c>
      <c r="D84" s="1846" t="s">
        <v>161</v>
      </c>
      <c r="E84" s="1847"/>
      <c r="F84" s="1847"/>
      <c r="G84" s="1847"/>
      <c r="H84" s="1513"/>
      <c r="I84" s="1513"/>
      <c r="J84" s="1513"/>
      <c r="K84" s="1513"/>
    </row>
    <row r="85" spans="1:11" ht="15" customHeight="1">
      <c r="A85" s="1513"/>
      <c r="B85" s="1513"/>
      <c r="C85" s="1514"/>
      <c r="D85" s="36">
        <v>2023</v>
      </c>
      <c r="E85" s="36">
        <v>2024</v>
      </c>
      <c r="F85" s="36">
        <v>2025</v>
      </c>
      <c r="G85" s="36">
        <v>2026</v>
      </c>
      <c r="H85" s="1513"/>
      <c r="I85" s="1513"/>
      <c r="J85" s="1513"/>
      <c r="K85" s="1513"/>
    </row>
    <row r="86" spans="1:11" ht="15" customHeight="1">
      <c r="A86" s="1513"/>
      <c r="B86" s="1513"/>
      <c r="C86" s="1515"/>
      <c r="D86" s="38" t="s">
        <v>22</v>
      </c>
      <c r="E86" s="38" t="s">
        <v>23</v>
      </c>
      <c r="F86" s="38" t="s">
        <v>23</v>
      </c>
      <c r="G86" s="38" t="s">
        <v>23</v>
      </c>
      <c r="H86" s="1513"/>
      <c r="I86" s="1513"/>
      <c r="J86" s="1513"/>
      <c r="K86" s="1513"/>
    </row>
    <row r="87" spans="1:11" ht="14.1" customHeight="1">
      <c r="A87" s="1513"/>
      <c r="B87" s="1513"/>
      <c r="C87" s="27" t="s">
        <v>33</v>
      </c>
      <c r="D87" s="31" t="s">
        <v>18</v>
      </c>
      <c r="E87" s="31" t="s">
        <v>34</v>
      </c>
      <c r="F87" s="31" t="s">
        <v>42</v>
      </c>
      <c r="G87" s="31" t="s">
        <v>42</v>
      </c>
      <c r="H87" s="1513"/>
      <c r="I87" s="1513"/>
      <c r="J87" s="1513"/>
      <c r="K87" s="1513"/>
    </row>
    <row r="88" spans="1:11" ht="14.1" customHeight="1">
      <c r="A88" s="1513"/>
      <c r="B88" s="1513"/>
      <c r="C88" s="27" t="s">
        <v>35</v>
      </c>
      <c r="D88" s="31" t="s">
        <v>42</v>
      </c>
      <c r="E88" s="31" t="s">
        <v>1744</v>
      </c>
      <c r="F88" s="31" t="s">
        <v>42</v>
      </c>
      <c r="G88" s="31" t="s">
        <v>42</v>
      </c>
      <c r="H88" s="1513"/>
      <c r="I88" s="1513"/>
      <c r="J88" s="1513"/>
      <c r="K88" s="1513"/>
    </row>
    <row r="89" spans="1:11" ht="14.1" customHeight="1">
      <c r="A89" s="1513"/>
      <c r="B89" s="1513"/>
      <c r="C89" s="27" t="s">
        <v>40</v>
      </c>
      <c r="D89" s="31" t="s">
        <v>42</v>
      </c>
      <c r="E89" s="31" t="s">
        <v>1744</v>
      </c>
      <c r="F89" s="31" t="s">
        <v>42</v>
      </c>
      <c r="G89" s="31" t="s">
        <v>42</v>
      </c>
      <c r="H89" s="1513"/>
      <c r="I89" s="1513"/>
      <c r="J89" s="1513"/>
      <c r="K89" s="1513"/>
    </row>
    <row r="90" spans="1:11" ht="14.1" customHeight="1">
      <c r="A90" s="1513"/>
      <c r="B90" s="1513"/>
      <c r="C90" s="27" t="s">
        <v>41</v>
      </c>
      <c r="D90" s="31" t="s">
        <v>18</v>
      </c>
      <c r="E90" s="31" t="s">
        <v>18</v>
      </c>
      <c r="F90" s="31" t="s">
        <v>122</v>
      </c>
      <c r="G90" s="31" t="s">
        <v>18</v>
      </c>
      <c r="H90" s="1513"/>
      <c r="I90" s="1513"/>
      <c r="J90" s="1513"/>
      <c r="K90" s="1513"/>
    </row>
    <row r="91" spans="1:11" ht="14.1" customHeight="1">
      <c r="A91" s="1513"/>
      <c r="B91" s="1513"/>
      <c r="C91" s="27" t="s">
        <v>43</v>
      </c>
      <c r="D91" s="31" t="s">
        <v>18</v>
      </c>
      <c r="E91" s="31" t="s">
        <v>18</v>
      </c>
      <c r="F91" s="31" t="s">
        <v>122</v>
      </c>
      <c r="G91" s="31" t="s">
        <v>18</v>
      </c>
      <c r="H91" s="1513"/>
      <c r="I91" s="1513"/>
      <c r="J91" s="1513"/>
      <c r="K91" s="1513"/>
    </row>
    <row r="92" spans="1:11" ht="14.1" customHeight="1">
      <c r="A92" s="1513"/>
      <c r="B92" s="1513"/>
      <c r="C92" s="27" t="s">
        <v>47</v>
      </c>
      <c r="D92" s="31" t="s">
        <v>18</v>
      </c>
      <c r="E92" s="31" t="s">
        <v>18</v>
      </c>
      <c r="F92" s="31" t="s">
        <v>122</v>
      </c>
      <c r="G92" s="31" t="s">
        <v>18</v>
      </c>
      <c r="H92" s="1513"/>
      <c r="I92" s="1513"/>
      <c r="J92" s="1513"/>
      <c r="K92" s="1513"/>
    </row>
    <row r="93" spans="1:11" ht="14.1" customHeight="1">
      <c r="A93" s="1513"/>
      <c r="B93" s="1513"/>
      <c r="C93" s="1848" t="s">
        <v>24</v>
      </c>
      <c r="D93" s="1849"/>
      <c r="E93" s="1849"/>
      <c r="F93" s="1849"/>
      <c r="G93" s="1849"/>
      <c r="H93" s="1513"/>
      <c r="I93" s="1513"/>
      <c r="J93" s="1513"/>
      <c r="K93" s="1513"/>
    </row>
    <row r="94" spans="1:11" ht="14.1" customHeight="1">
      <c r="A94" s="1513"/>
      <c r="B94" s="1513"/>
      <c r="C94" s="1514"/>
      <c r="D94" s="36">
        <v>2023</v>
      </c>
      <c r="E94" s="36">
        <v>2024</v>
      </c>
      <c r="F94" s="36">
        <v>2025</v>
      </c>
      <c r="G94" s="36">
        <v>2026</v>
      </c>
      <c r="H94" s="1513"/>
      <c r="I94" s="1513"/>
      <c r="J94" s="1513"/>
      <c r="K94" s="1513"/>
    </row>
    <row r="95" spans="1:11" ht="14.1" customHeight="1">
      <c r="A95" s="1513"/>
      <c r="B95" s="1513"/>
      <c r="C95" s="1515"/>
      <c r="D95" s="38" t="s">
        <v>22</v>
      </c>
      <c r="E95" s="38" t="s">
        <v>23</v>
      </c>
      <c r="F95" s="38" t="s">
        <v>23</v>
      </c>
      <c r="G95" s="38" t="s">
        <v>23</v>
      </c>
      <c r="H95" s="1513"/>
      <c r="I95" s="1513"/>
      <c r="J95" s="1513"/>
      <c r="K95" s="1513"/>
    </row>
    <row r="96" spans="1:11" ht="14.1" customHeight="1">
      <c r="A96" s="1513"/>
      <c r="B96" s="1513"/>
      <c r="C96" s="39" t="s">
        <v>48</v>
      </c>
      <c r="D96" s="40">
        <v>0</v>
      </c>
      <c r="E96" s="40">
        <v>0</v>
      </c>
      <c r="F96" s="40">
        <v>0</v>
      </c>
      <c r="G96" s="40">
        <v>0</v>
      </c>
      <c r="H96" s="1513"/>
      <c r="I96" s="1513"/>
      <c r="J96" s="1513"/>
      <c r="K96" s="1513"/>
    </row>
    <row r="97" spans="1:11" ht="14.1" customHeight="1">
      <c r="A97" s="1513"/>
      <c r="B97" s="1513"/>
      <c r="C97" s="39" t="s">
        <v>49</v>
      </c>
      <c r="D97" s="40">
        <v>0</v>
      </c>
      <c r="E97" s="40">
        <v>0</v>
      </c>
      <c r="F97" s="40">
        <v>0</v>
      </c>
      <c r="G97" s="40">
        <v>0</v>
      </c>
      <c r="H97" s="1513"/>
      <c r="I97" s="1513"/>
      <c r="J97" s="1513"/>
      <c r="K97" s="1513"/>
    </row>
    <row r="98" spans="1:11" ht="14.1" customHeight="1">
      <c r="A98" s="1513"/>
      <c r="B98" s="1513"/>
      <c r="C98" s="39" t="s">
        <v>50</v>
      </c>
      <c r="D98" s="40">
        <v>0</v>
      </c>
      <c r="E98" s="40">
        <v>0</v>
      </c>
      <c r="F98" s="40">
        <v>0</v>
      </c>
      <c r="G98" s="40">
        <v>0</v>
      </c>
      <c r="H98" s="1513"/>
      <c r="I98" s="1513"/>
      <c r="J98" s="1513"/>
      <c r="K98" s="1513"/>
    </row>
    <row r="99" spans="1:11" ht="14.1" customHeight="1">
      <c r="A99" s="1513"/>
      <c r="B99" s="1513"/>
      <c r="C99" s="39" t="s">
        <v>51</v>
      </c>
      <c r="D99" s="40">
        <v>0</v>
      </c>
      <c r="E99" s="40">
        <v>0</v>
      </c>
      <c r="F99" s="40">
        <v>0</v>
      </c>
      <c r="G99" s="40">
        <v>0</v>
      </c>
      <c r="H99" s="1513"/>
      <c r="I99" s="1513"/>
      <c r="J99" s="1513"/>
      <c r="K99" s="1513"/>
    </row>
    <row r="100" spans="1:11" ht="14.1" customHeight="1">
      <c r="A100" s="1513"/>
      <c r="B100" s="1513"/>
      <c r="C100" s="39" t="s">
        <v>49</v>
      </c>
      <c r="D100" s="40">
        <v>0</v>
      </c>
      <c r="E100" s="40">
        <v>0</v>
      </c>
      <c r="F100" s="40">
        <v>0</v>
      </c>
      <c r="G100" s="40">
        <v>0</v>
      </c>
      <c r="H100" s="1513"/>
      <c r="I100" s="1513"/>
      <c r="J100" s="1513"/>
      <c r="K100" s="1513"/>
    </row>
    <row r="101" spans="1:11" ht="14.1" customHeight="1">
      <c r="A101" s="1513"/>
      <c r="B101" s="1513"/>
      <c r="C101" s="39" t="s">
        <v>50</v>
      </c>
      <c r="D101" s="40">
        <v>0</v>
      </c>
      <c r="E101" s="40">
        <v>0</v>
      </c>
      <c r="F101" s="40">
        <v>0</v>
      </c>
      <c r="G101" s="40">
        <v>0</v>
      </c>
      <c r="H101" s="1513"/>
      <c r="I101" s="1513"/>
      <c r="J101" s="1513"/>
      <c r="K101" s="1513"/>
    </row>
    <row r="102" spans="1:11" ht="14.1" customHeight="1">
      <c r="A102" s="1513"/>
      <c r="B102" s="1513"/>
      <c r="C102" s="39" t="s">
        <v>52</v>
      </c>
      <c r="D102" s="40">
        <v>0</v>
      </c>
      <c r="E102" s="40">
        <v>0</v>
      </c>
      <c r="F102" s="40">
        <v>0</v>
      </c>
      <c r="G102" s="40">
        <v>0</v>
      </c>
      <c r="H102" s="1513"/>
      <c r="I102" s="1513"/>
      <c r="J102" s="1513"/>
      <c r="K102" s="1513"/>
    </row>
    <row r="103" spans="1:11" ht="14.1" customHeight="1">
      <c r="A103" s="1513"/>
      <c r="B103" s="1513"/>
      <c r="C103" s="39" t="s">
        <v>49</v>
      </c>
      <c r="D103" s="40">
        <v>0</v>
      </c>
      <c r="E103" s="40">
        <v>0</v>
      </c>
      <c r="F103" s="40">
        <v>0</v>
      </c>
      <c r="G103" s="40">
        <v>0</v>
      </c>
      <c r="H103" s="1513"/>
      <c r="I103" s="1513"/>
      <c r="J103" s="1513"/>
      <c r="K103" s="1513"/>
    </row>
    <row r="104" spans="1:11" ht="14.1" customHeight="1">
      <c r="A104" s="1513"/>
      <c r="B104" s="1513"/>
      <c r="C104" s="39" t="s">
        <v>50</v>
      </c>
      <c r="D104" s="40">
        <v>0</v>
      </c>
      <c r="E104" s="40">
        <v>0</v>
      </c>
      <c r="F104" s="40">
        <v>0</v>
      </c>
      <c r="G104" s="40">
        <v>0</v>
      </c>
      <c r="H104" s="1513"/>
      <c r="I104" s="1513"/>
      <c r="J104" s="1513"/>
      <c r="K104" s="1513"/>
    </row>
    <row r="105" spans="1:11" ht="14.1" customHeight="1">
      <c r="A105" s="1513"/>
      <c r="B105" s="1513"/>
      <c r="C105" s="39" t="s">
        <v>53</v>
      </c>
      <c r="D105" s="40">
        <v>0</v>
      </c>
      <c r="E105" s="40">
        <v>0</v>
      </c>
      <c r="F105" s="40">
        <v>0</v>
      </c>
      <c r="G105" s="40">
        <v>0</v>
      </c>
      <c r="H105" s="1513"/>
      <c r="I105" s="1513"/>
      <c r="J105" s="1513"/>
      <c r="K105" s="1513"/>
    </row>
    <row r="106" spans="1:11" ht="14.1" customHeight="1">
      <c r="A106" s="1513"/>
      <c r="B106" s="1513"/>
      <c r="C106" s="39" t="s">
        <v>49</v>
      </c>
      <c r="D106" s="40">
        <v>0</v>
      </c>
      <c r="E106" s="40">
        <v>0</v>
      </c>
      <c r="F106" s="40">
        <v>0</v>
      </c>
      <c r="G106" s="40">
        <v>0</v>
      </c>
      <c r="H106" s="1513"/>
      <c r="I106" s="1513"/>
      <c r="J106" s="1513"/>
      <c r="K106" s="1513"/>
    </row>
    <row r="107" spans="1:11" ht="14.1" customHeight="1">
      <c r="A107" s="1513"/>
      <c r="B107" s="1513"/>
      <c r="C107" s="39" t="s">
        <v>50</v>
      </c>
      <c r="D107" s="40">
        <v>0</v>
      </c>
      <c r="E107" s="40">
        <v>0</v>
      </c>
      <c r="F107" s="40">
        <v>0</v>
      </c>
      <c r="G107" s="40">
        <v>0</v>
      </c>
      <c r="H107" s="1513"/>
      <c r="I107" s="1513"/>
      <c r="J107" s="1513"/>
      <c r="K107" s="1513"/>
    </row>
    <row r="108" spans="1:11" ht="14.1" customHeight="1">
      <c r="A108" s="1513"/>
      <c r="B108" s="1513"/>
      <c r="C108" s="39" t="s">
        <v>54</v>
      </c>
      <c r="D108" s="40">
        <v>0</v>
      </c>
      <c r="E108" s="40">
        <v>0</v>
      </c>
      <c r="F108" s="40">
        <v>0</v>
      </c>
      <c r="G108" s="40">
        <v>0</v>
      </c>
      <c r="H108" s="1513"/>
      <c r="I108" s="1513"/>
      <c r="J108" s="1513"/>
      <c r="K108" s="1513"/>
    </row>
    <row r="109" spans="1:11" ht="14.1" customHeight="1">
      <c r="A109" s="1513"/>
      <c r="B109" s="1513"/>
      <c r="C109" s="39" t="s">
        <v>49</v>
      </c>
      <c r="D109" s="40">
        <v>0</v>
      </c>
      <c r="E109" s="40">
        <v>0</v>
      </c>
      <c r="F109" s="40">
        <v>0</v>
      </c>
      <c r="G109" s="40">
        <v>0</v>
      </c>
      <c r="H109" s="1513"/>
      <c r="I109" s="1513"/>
      <c r="J109" s="1513"/>
      <c r="K109" s="1513"/>
    </row>
    <row r="110" spans="1:11" ht="14.1" customHeight="1">
      <c r="A110" s="1513"/>
      <c r="B110" s="1513"/>
      <c r="C110" s="39" t="s">
        <v>50</v>
      </c>
      <c r="D110" s="40">
        <v>0</v>
      </c>
      <c r="E110" s="40">
        <v>0</v>
      </c>
      <c r="F110" s="40">
        <v>0</v>
      </c>
      <c r="G110" s="40">
        <v>0</v>
      </c>
      <c r="H110" s="1513"/>
      <c r="I110" s="1513"/>
      <c r="J110" s="1513"/>
      <c r="K110" s="1513"/>
    </row>
    <row r="111" spans="1:11" ht="14.1" customHeight="1">
      <c r="A111" s="1513"/>
      <c r="B111" s="1513"/>
      <c r="C111" s="39" t="s">
        <v>55</v>
      </c>
      <c r="D111" s="40">
        <v>0</v>
      </c>
      <c r="E111" s="40">
        <v>0</v>
      </c>
      <c r="F111" s="40">
        <v>0</v>
      </c>
      <c r="G111" s="40">
        <v>0</v>
      </c>
      <c r="H111" s="1513"/>
      <c r="I111" s="1513"/>
      <c r="J111" s="1513"/>
      <c r="K111" s="1513"/>
    </row>
    <row r="112" spans="1:11" ht="14.1" customHeight="1">
      <c r="A112" s="1513"/>
      <c r="B112" s="1513"/>
      <c r="C112" s="39" t="s">
        <v>49</v>
      </c>
      <c r="D112" s="40">
        <v>0</v>
      </c>
      <c r="E112" s="40">
        <v>0</v>
      </c>
      <c r="F112" s="40">
        <v>0</v>
      </c>
      <c r="G112" s="40">
        <v>0</v>
      </c>
      <c r="H112" s="1513"/>
      <c r="I112" s="1513"/>
      <c r="J112" s="1513"/>
      <c r="K112" s="1513"/>
    </row>
    <row r="113" spans="1:11" ht="14.1" customHeight="1">
      <c r="A113" s="1513"/>
      <c r="B113" s="1513"/>
      <c r="C113" s="39" t="s">
        <v>50</v>
      </c>
      <c r="D113" s="40">
        <v>0</v>
      </c>
      <c r="E113" s="40">
        <v>0</v>
      </c>
      <c r="F113" s="40">
        <v>0</v>
      </c>
      <c r="G113" s="40">
        <v>0</v>
      </c>
      <c r="H113" s="1513"/>
      <c r="I113" s="1513"/>
      <c r="J113" s="1513"/>
      <c r="K113" s="1513"/>
    </row>
    <row r="114" spans="1:11" ht="14.1" customHeight="1">
      <c r="A114" s="1513"/>
      <c r="B114" s="1513"/>
      <c r="C114" s="39" t="s">
        <v>56</v>
      </c>
      <c r="D114" s="40">
        <v>0</v>
      </c>
      <c r="E114" s="40">
        <v>0</v>
      </c>
      <c r="F114" s="40">
        <v>0</v>
      </c>
      <c r="G114" s="40">
        <v>0</v>
      </c>
      <c r="H114" s="1513"/>
      <c r="I114" s="1513"/>
      <c r="J114" s="1513"/>
      <c r="K114" s="1513"/>
    </row>
    <row r="115" spans="1:11" ht="14.1" customHeight="1">
      <c r="A115" s="1513"/>
      <c r="B115" s="1513"/>
      <c r="C115" s="39" t="s">
        <v>49</v>
      </c>
      <c r="D115" s="40">
        <v>0</v>
      </c>
      <c r="E115" s="40">
        <v>0</v>
      </c>
      <c r="F115" s="40">
        <v>0</v>
      </c>
      <c r="G115" s="40">
        <v>0</v>
      </c>
      <c r="H115" s="1513"/>
      <c r="I115" s="1513"/>
      <c r="J115" s="1513"/>
      <c r="K115" s="1513"/>
    </row>
    <row r="116" spans="1:11" ht="14.1" customHeight="1">
      <c r="A116" s="1513"/>
      <c r="B116" s="1513"/>
      <c r="C116" s="39" t="s">
        <v>50</v>
      </c>
      <c r="D116" s="40">
        <v>0</v>
      </c>
      <c r="E116" s="40">
        <v>0</v>
      </c>
      <c r="F116" s="40">
        <v>0</v>
      </c>
      <c r="G116" s="40">
        <v>0</v>
      </c>
      <c r="H116" s="1513"/>
      <c r="I116" s="1513"/>
      <c r="J116" s="1513"/>
      <c r="K116" s="1513"/>
    </row>
    <row r="117" spans="1:11" ht="14.1" customHeight="1">
      <c r="A117" s="1513"/>
      <c r="B117" s="1513"/>
      <c r="C117" s="39" t="s">
        <v>57</v>
      </c>
      <c r="D117" s="40">
        <v>0</v>
      </c>
      <c r="E117" s="40">
        <v>0</v>
      </c>
      <c r="F117" s="40">
        <v>0</v>
      </c>
      <c r="G117" s="40">
        <v>0</v>
      </c>
      <c r="H117" s="1513"/>
      <c r="I117" s="1513"/>
      <c r="J117" s="1513"/>
      <c r="K117" s="1513"/>
    </row>
    <row r="118" spans="1:11" ht="14.1" customHeight="1">
      <c r="A118" s="1513"/>
      <c r="B118" s="1513"/>
      <c r="C118" s="39" t="s">
        <v>49</v>
      </c>
      <c r="D118" s="40">
        <v>0</v>
      </c>
      <c r="E118" s="40">
        <v>0</v>
      </c>
      <c r="F118" s="40">
        <v>0</v>
      </c>
      <c r="G118" s="40">
        <v>0</v>
      </c>
      <c r="H118" s="1513"/>
      <c r="I118" s="1513"/>
      <c r="J118" s="1513"/>
      <c r="K118" s="1513"/>
    </row>
    <row r="119" spans="1:11" ht="14.1" customHeight="1">
      <c r="A119" s="1513"/>
      <c r="B119" s="1513"/>
      <c r="C119" s="39" t="s">
        <v>58</v>
      </c>
      <c r="D119" s="40">
        <v>0</v>
      </c>
      <c r="E119" s="40">
        <v>0</v>
      </c>
      <c r="F119" s="40">
        <v>0</v>
      </c>
      <c r="G119" s="40">
        <v>0</v>
      </c>
      <c r="H119" s="1513"/>
      <c r="I119" s="1513"/>
      <c r="J119" s="1513"/>
      <c r="K119" s="1513"/>
    </row>
    <row r="120" spans="1:11" ht="14.1" customHeight="1">
      <c r="A120" s="1513"/>
      <c r="B120" s="1513"/>
      <c r="C120" s="39" t="s">
        <v>59</v>
      </c>
      <c r="D120" s="40">
        <v>0</v>
      </c>
      <c r="E120" s="40">
        <v>0</v>
      </c>
      <c r="F120" s="40">
        <v>0</v>
      </c>
      <c r="G120" s="40">
        <v>0</v>
      </c>
      <c r="H120" s="1513"/>
      <c r="I120" s="1513"/>
      <c r="J120" s="1513"/>
      <c r="K120" s="1513"/>
    </row>
    <row r="121" spans="1:11" ht="14.1" customHeight="1">
      <c r="A121" s="1513"/>
      <c r="B121" s="1513"/>
      <c r="C121" s="39" t="s">
        <v>60</v>
      </c>
      <c r="D121" s="40">
        <v>0</v>
      </c>
      <c r="E121" s="40">
        <v>0</v>
      </c>
      <c r="F121" s="40">
        <v>0</v>
      </c>
      <c r="G121" s="40">
        <v>0</v>
      </c>
      <c r="H121" s="1513"/>
      <c r="I121" s="1513"/>
      <c r="J121" s="1513"/>
      <c r="K121" s="1513"/>
    </row>
    <row r="122" spans="1:11" ht="14.1" customHeight="1">
      <c r="A122" s="1513"/>
      <c r="B122" s="1513"/>
      <c r="C122" s="39" t="s">
        <v>61</v>
      </c>
      <c r="D122" s="40">
        <v>0</v>
      </c>
      <c r="E122" s="40">
        <v>0</v>
      </c>
      <c r="F122" s="40">
        <v>0</v>
      </c>
      <c r="G122" s="40">
        <v>0</v>
      </c>
      <c r="H122" s="1513"/>
      <c r="I122" s="1513"/>
      <c r="J122" s="1513"/>
      <c r="K122" s="1513"/>
    </row>
    <row r="123" spans="1:11" ht="14.1" customHeight="1">
      <c r="A123" s="1513"/>
      <c r="B123" s="1513"/>
      <c r="C123" s="39" t="s">
        <v>62</v>
      </c>
      <c r="D123" s="40">
        <v>0</v>
      </c>
      <c r="E123" s="40">
        <v>100000000</v>
      </c>
      <c r="F123" s="40">
        <v>0</v>
      </c>
      <c r="G123" s="40">
        <v>0</v>
      </c>
      <c r="H123" s="1513"/>
      <c r="I123" s="1513"/>
      <c r="J123" s="1513"/>
      <c r="K123" s="1513"/>
    </row>
    <row r="124" spans="1:11" ht="14.1" customHeight="1">
      <c r="A124" s="1513"/>
      <c r="B124" s="1513"/>
      <c r="C124" s="39" t="s">
        <v>49</v>
      </c>
      <c r="D124" s="40">
        <v>0</v>
      </c>
      <c r="E124" s="40">
        <v>100000000</v>
      </c>
      <c r="F124" s="40">
        <v>0</v>
      </c>
      <c r="G124" s="40">
        <v>0</v>
      </c>
      <c r="H124" s="1513"/>
      <c r="I124" s="1513"/>
      <c r="J124" s="1513"/>
      <c r="K124" s="1513"/>
    </row>
    <row r="125" spans="1:11" ht="14.1" customHeight="1">
      <c r="A125" s="1513"/>
      <c r="B125" s="1513"/>
      <c r="C125" s="39" t="s">
        <v>58</v>
      </c>
      <c r="D125" s="40">
        <v>0</v>
      </c>
      <c r="E125" s="40">
        <v>0</v>
      </c>
      <c r="F125" s="40">
        <v>0</v>
      </c>
      <c r="G125" s="40">
        <v>0</v>
      </c>
      <c r="H125" s="1513"/>
      <c r="I125" s="1513"/>
      <c r="J125" s="1513"/>
      <c r="K125" s="1513"/>
    </row>
    <row r="126" spans="1:11" ht="14.1" customHeight="1">
      <c r="A126" s="1513"/>
      <c r="B126" s="1513"/>
      <c r="C126" s="39" t="s">
        <v>59</v>
      </c>
      <c r="D126" s="40">
        <v>0</v>
      </c>
      <c r="E126" s="40">
        <v>0</v>
      </c>
      <c r="F126" s="40">
        <v>0</v>
      </c>
      <c r="G126" s="40">
        <v>0</v>
      </c>
      <c r="H126" s="1513"/>
      <c r="I126" s="1513"/>
      <c r="J126" s="1513"/>
      <c r="K126" s="1513"/>
    </row>
    <row r="127" spans="1:11" ht="14.1" customHeight="1">
      <c r="A127" s="1513"/>
      <c r="B127" s="1513"/>
      <c r="C127" s="39" t="s">
        <v>60</v>
      </c>
      <c r="D127" s="40">
        <v>0</v>
      </c>
      <c r="E127" s="40">
        <v>0</v>
      </c>
      <c r="F127" s="40">
        <v>0</v>
      </c>
      <c r="G127" s="40">
        <v>0</v>
      </c>
      <c r="H127" s="1513"/>
      <c r="I127" s="1513"/>
      <c r="J127" s="1513"/>
      <c r="K127" s="1513"/>
    </row>
    <row r="128" spans="1:11" ht="14.1" customHeight="1">
      <c r="A128" s="1513"/>
      <c r="B128" s="1513"/>
      <c r="C128" s="39" t="s">
        <v>61</v>
      </c>
      <c r="D128" s="40">
        <v>0</v>
      </c>
      <c r="E128" s="40">
        <v>0</v>
      </c>
      <c r="F128" s="40">
        <v>0</v>
      </c>
      <c r="G128" s="40">
        <v>0</v>
      </c>
      <c r="H128" s="1513"/>
      <c r="I128" s="1513"/>
      <c r="J128" s="1513"/>
      <c r="K128" s="1513"/>
    </row>
    <row r="129" spans="1:11" ht="14.1" customHeight="1">
      <c r="A129" s="1513"/>
      <c r="B129" s="1513"/>
      <c r="C129" s="39" t="s">
        <v>63</v>
      </c>
      <c r="D129" s="40">
        <v>0</v>
      </c>
      <c r="E129" s="40">
        <v>0</v>
      </c>
      <c r="F129" s="40">
        <v>0</v>
      </c>
      <c r="G129" s="40">
        <v>0</v>
      </c>
      <c r="H129" s="1513"/>
      <c r="I129" s="1513"/>
      <c r="J129" s="1513"/>
      <c r="K129" s="1513"/>
    </row>
    <row r="130" spans="1:11" ht="14.1" customHeight="1">
      <c r="A130" s="1513"/>
      <c r="B130" s="1513"/>
      <c r="C130" s="39" t="s">
        <v>49</v>
      </c>
      <c r="D130" s="40">
        <v>0</v>
      </c>
      <c r="E130" s="40">
        <v>0</v>
      </c>
      <c r="F130" s="40">
        <v>0</v>
      </c>
      <c r="G130" s="40">
        <v>0</v>
      </c>
      <c r="H130" s="1513"/>
      <c r="I130" s="1513"/>
      <c r="J130" s="1513"/>
      <c r="K130" s="1513"/>
    </row>
    <row r="131" spans="1:11" ht="14.1" customHeight="1">
      <c r="A131" s="1513"/>
      <c r="B131" s="1513"/>
      <c r="C131" s="39" t="s">
        <v>58</v>
      </c>
      <c r="D131" s="40">
        <v>0</v>
      </c>
      <c r="E131" s="40">
        <v>0</v>
      </c>
      <c r="F131" s="40">
        <v>0</v>
      </c>
      <c r="G131" s="40">
        <v>0</v>
      </c>
      <c r="H131" s="1513"/>
      <c r="I131" s="1513"/>
      <c r="J131" s="1513"/>
      <c r="K131" s="1513"/>
    </row>
    <row r="132" spans="1:11" ht="14.1" customHeight="1">
      <c r="A132" s="1513"/>
      <c r="B132" s="1513"/>
      <c r="C132" s="39" t="s">
        <v>59</v>
      </c>
      <c r="D132" s="40">
        <v>0</v>
      </c>
      <c r="E132" s="40">
        <v>0</v>
      </c>
      <c r="F132" s="40">
        <v>0</v>
      </c>
      <c r="G132" s="40">
        <v>0</v>
      </c>
      <c r="H132" s="1513"/>
      <c r="I132" s="1513"/>
      <c r="J132" s="1513"/>
      <c r="K132" s="1513"/>
    </row>
    <row r="133" spans="1:11" ht="14.1" customHeight="1">
      <c r="A133" s="1513"/>
      <c r="B133" s="1513"/>
      <c r="C133" s="39" t="s">
        <v>60</v>
      </c>
      <c r="D133" s="40">
        <v>0</v>
      </c>
      <c r="E133" s="40">
        <v>0</v>
      </c>
      <c r="F133" s="40">
        <v>0</v>
      </c>
      <c r="G133" s="40">
        <v>0</v>
      </c>
      <c r="H133" s="1513"/>
      <c r="I133" s="1513"/>
      <c r="J133" s="1513"/>
      <c r="K133" s="1513"/>
    </row>
    <row r="134" spans="1:11" ht="14.1" customHeight="1">
      <c r="A134" s="1513"/>
      <c r="B134" s="1513"/>
      <c r="C134" s="39" t="s">
        <v>61</v>
      </c>
      <c r="D134" s="40">
        <v>0</v>
      </c>
      <c r="E134" s="40">
        <v>0</v>
      </c>
      <c r="F134" s="40">
        <v>0</v>
      </c>
      <c r="G134" s="40">
        <v>0</v>
      </c>
      <c r="H134" s="1513"/>
      <c r="I134" s="1513"/>
      <c r="J134" s="1513"/>
      <c r="K134" s="1513"/>
    </row>
    <row r="135" spans="1:11" ht="14.1" customHeight="1">
      <c r="A135" s="1513"/>
      <c r="B135" s="1513"/>
      <c r="C135" s="39" t="s">
        <v>64</v>
      </c>
      <c r="D135" s="40">
        <v>0</v>
      </c>
      <c r="E135" s="40">
        <v>0</v>
      </c>
      <c r="F135" s="40">
        <v>0</v>
      </c>
      <c r="G135" s="40">
        <v>0</v>
      </c>
      <c r="H135" s="1513"/>
      <c r="I135" s="1513"/>
      <c r="J135" s="1513"/>
      <c r="K135" s="1513"/>
    </row>
    <row r="136" spans="1:11" ht="14.1" customHeight="1">
      <c r="A136" s="1513"/>
      <c r="B136" s="1513"/>
      <c r="C136" s="39" t="s">
        <v>65</v>
      </c>
      <c r="D136" s="40">
        <v>0</v>
      </c>
      <c r="E136" s="40">
        <v>0</v>
      </c>
      <c r="F136" s="40">
        <v>0</v>
      </c>
      <c r="G136" s="40">
        <v>0</v>
      </c>
      <c r="H136" s="1513"/>
      <c r="I136" s="1513"/>
      <c r="J136" s="1513"/>
      <c r="K136" s="1513"/>
    </row>
    <row r="137" spans="1:11" ht="14.1" customHeight="1">
      <c r="A137" s="1513"/>
      <c r="B137" s="1513"/>
      <c r="C137" s="41" t="s">
        <v>25</v>
      </c>
      <c r="D137" s="40">
        <v>0</v>
      </c>
      <c r="E137" s="40">
        <v>100000000</v>
      </c>
      <c r="F137" s="40">
        <v>0</v>
      </c>
      <c r="G137" s="40">
        <v>0</v>
      </c>
      <c r="H137" s="1513"/>
      <c r="I137" s="1513"/>
      <c r="J137" s="1513"/>
      <c r="K137" s="1513"/>
    </row>
    <row r="138" spans="1:11" ht="15" customHeight="1">
      <c r="A138" s="1513"/>
      <c r="B138" s="1513"/>
      <c r="C138" s="42" t="s">
        <v>18</v>
      </c>
      <c r="D138" s="43" t="s">
        <v>18</v>
      </c>
      <c r="E138" s="43" t="s">
        <v>18</v>
      </c>
      <c r="F138" s="43" t="s">
        <v>18</v>
      </c>
      <c r="G138" s="43" t="s">
        <v>18</v>
      </c>
      <c r="H138" s="1513"/>
      <c r="I138" s="1513"/>
      <c r="J138" s="1513"/>
      <c r="K138" s="1513"/>
    </row>
    <row r="139" spans="1:11" ht="15" customHeight="1">
      <c r="A139" s="1513"/>
      <c r="B139" s="1513"/>
      <c r="C139" s="26" t="s">
        <v>201</v>
      </c>
      <c r="D139" s="44">
        <v>0</v>
      </c>
      <c r="E139" s="44">
        <v>300000000</v>
      </c>
      <c r="F139" s="44">
        <v>200000000</v>
      </c>
      <c r="G139" s="44">
        <v>200000000</v>
      </c>
      <c r="H139" s="1513"/>
      <c r="I139" s="1513"/>
      <c r="J139" s="1513"/>
      <c r="K139" s="1513"/>
    </row>
    <row r="140" spans="1:11" ht="15" customHeight="1">
      <c r="A140" s="1513"/>
      <c r="B140" s="1513"/>
      <c r="C140" s="27" t="s">
        <v>48</v>
      </c>
      <c r="D140" s="45">
        <v>0</v>
      </c>
      <c r="E140" s="45">
        <v>0</v>
      </c>
      <c r="F140" s="45">
        <v>0</v>
      </c>
      <c r="G140" s="45">
        <v>0</v>
      </c>
      <c r="H140" s="1513"/>
      <c r="I140" s="1513"/>
      <c r="J140" s="1513"/>
      <c r="K140" s="1513"/>
    </row>
    <row r="141" spans="1:11" ht="15" customHeight="1">
      <c r="A141" s="1513"/>
      <c r="B141" s="1513"/>
      <c r="C141" s="27" t="s">
        <v>49</v>
      </c>
      <c r="D141" s="45">
        <v>0</v>
      </c>
      <c r="E141" s="45">
        <v>0</v>
      </c>
      <c r="F141" s="45">
        <v>0</v>
      </c>
      <c r="G141" s="45">
        <v>0</v>
      </c>
      <c r="H141" s="1513"/>
      <c r="I141" s="1513"/>
      <c r="J141" s="1513"/>
      <c r="K141" s="1513"/>
    </row>
    <row r="142" spans="1:11" ht="15" customHeight="1">
      <c r="A142" s="1513"/>
      <c r="B142" s="1513"/>
      <c r="C142" s="27" t="s">
        <v>50</v>
      </c>
      <c r="D142" s="45">
        <v>0</v>
      </c>
      <c r="E142" s="45">
        <v>0</v>
      </c>
      <c r="F142" s="45">
        <v>0</v>
      </c>
      <c r="G142" s="45">
        <v>0</v>
      </c>
      <c r="H142" s="1513"/>
      <c r="I142" s="1513"/>
      <c r="J142" s="1513"/>
      <c r="K142" s="1513"/>
    </row>
    <row r="143" spans="1:11" ht="15" customHeight="1">
      <c r="A143" s="1513"/>
      <c r="B143" s="1513"/>
      <c r="C143" s="27" t="s">
        <v>51</v>
      </c>
      <c r="D143" s="45">
        <v>0</v>
      </c>
      <c r="E143" s="45">
        <v>0</v>
      </c>
      <c r="F143" s="45">
        <v>0</v>
      </c>
      <c r="G143" s="45">
        <v>0</v>
      </c>
      <c r="H143" s="1513"/>
      <c r="I143" s="1513"/>
      <c r="J143" s="1513"/>
      <c r="K143" s="1513"/>
    </row>
    <row r="144" spans="1:11" ht="15" customHeight="1">
      <c r="A144" s="1513"/>
      <c r="B144" s="1513"/>
      <c r="C144" s="27" t="s">
        <v>49</v>
      </c>
      <c r="D144" s="45">
        <v>0</v>
      </c>
      <c r="E144" s="45">
        <v>0</v>
      </c>
      <c r="F144" s="45">
        <v>0</v>
      </c>
      <c r="G144" s="45">
        <v>0</v>
      </c>
      <c r="H144" s="1513"/>
      <c r="I144" s="1513"/>
      <c r="J144" s="1513"/>
      <c r="K144" s="1513"/>
    </row>
    <row r="145" spans="1:11" ht="15" customHeight="1">
      <c r="A145" s="1513"/>
      <c r="B145" s="1513"/>
      <c r="C145" s="27" t="s">
        <v>50</v>
      </c>
      <c r="D145" s="45">
        <v>0</v>
      </c>
      <c r="E145" s="45">
        <v>0</v>
      </c>
      <c r="F145" s="45">
        <v>0</v>
      </c>
      <c r="G145" s="45">
        <v>0</v>
      </c>
      <c r="H145" s="1513"/>
      <c r="I145" s="1513"/>
      <c r="J145" s="1513"/>
      <c r="K145" s="1513"/>
    </row>
    <row r="146" spans="1:11" ht="15" customHeight="1">
      <c r="A146" s="1513"/>
      <c r="B146" s="1513"/>
      <c r="C146" s="27" t="s">
        <v>52</v>
      </c>
      <c r="D146" s="45">
        <v>0</v>
      </c>
      <c r="E146" s="45">
        <v>0</v>
      </c>
      <c r="F146" s="45">
        <v>0</v>
      </c>
      <c r="G146" s="45">
        <v>0</v>
      </c>
      <c r="H146" s="1513"/>
      <c r="I146" s="1513"/>
      <c r="J146" s="1513"/>
      <c r="K146" s="1513"/>
    </row>
    <row r="147" spans="1:11" ht="15" customHeight="1">
      <c r="A147" s="1513"/>
      <c r="B147" s="1513"/>
      <c r="C147" s="27" t="s">
        <v>49</v>
      </c>
      <c r="D147" s="45">
        <v>0</v>
      </c>
      <c r="E147" s="45">
        <v>0</v>
      </c>
      <c r="F147" s="45">
        <v>0</v>
      </c>
      <c r="G147" s="45">
        <v>0</v>
      </c>
      <c r="H147" s="1513"/>
      <c r="I147" s="1513"/>
      <c r="J147" s="1513"/>
      <c r="K147" s="1513"/>
    </row>
    <row r="148" spans="1:11" ht="15" customHeight="1">
      <c r="A148" s="1513"/>
      <c r="B148" s="1513"/>
      <c r="C148" s="27" t="s">
        <v>50</v>
      </c>
      <c r="D148" s="45">
        <v>0</v>
      </c>
      <c r="E148" s="45">
        <v>0</v>
      </c>
      <c r="F148" s="45">
        <v>0</v>
      </c>
      <c r="G148" s="45">
        <v>0</v>
      </c>
      <c r="H148" s="1513"/>
      <c r="I148" s="1513"/>
      <c r="J148" s="1513"/>
      <c r="K148" s="1513"/>
    </row>
    <row r="149" spans="1:11" ht="15" customHeight="1">
      <c r="A149" s="1513"/>
      <c r="B149" s="1513"/>
      <c r="C149" s="27" t="s">
        <v>53</v>
      </c>
      <c r="D149" s="45">
        <v>0</v>
      </c>
      <c r="E149" s="45">
        <v>0</v>
      </c>
      <c r="F149" s="45">
        <v>0</v>
      </c>
      <c r="G149" s="45">
        <v>0</v>
      </c>
      <c r="H149" s="1513"/>
      <c r="I149" s="1513"/>
      <c r="J149" s="1513"/>
      <c r="K149" s="1513"/>
    </row>
    <row r="150" spans="1:11" ht="15" customHeight="1">
      <c r="A150" s="1513"/>
      <c r="B150" s="1513"/>
      <c r="C150" s="27" t="s">
        <v>49</v>
      </c>
      <c r="D150" s="45">
        <v>0</v>
      </c>
      <c r="E150" s="45">
        <v>0</v>
      </c>
      <c r="F150" s="45">
        <v>0</v>
      </c>
      <c r="G150" s="45">
        <v>0</v>
      </c>
      <c r="H150" s="1513"/>
      <c r="I150" s="1513"/>
      <c r="J150" s="1513"/>
      <c r="K150" s="1513"/>
    </row>
    <row r="151" spans="1:11" ht="15" customHeight="1">
      <c r="A151" s="1513"/>
      <c r="B151" s="1513"/>
      <c r="C151" s="27" t="s">
        <v>50</v>
      </c>
      <c r="D151" s="45">
        <v>0</v>
      </c>
      <c r="E151" s="45">
        <v>0</v>
      </c>
      <c r="F151" s="45">
        <v>0</v>
      </c>
      <c r="G151" s="45">
        <v>0</v>
      </c>
      <c r="H151" s="1513"/>
      <c r="I151" s="1513"/>
      <c r="J151" s="1513"/>
      <c r="K151" s="1513"/>
    </row>
    <row r="152" spans="1:11" ht="20.100000000000001" customHeight="1">
      <c r="A152" s="1513"/>
      <c r="B152" s="1513"/>
      <c r="C152" s="27" t="s">
        <v>202</v>
      </c>
      <c r="D152" s="46">
        <v>0</v>
      </c>
      <c r="E152" s="46">
        <v>200000000</v>
      </c>
      <c r="F152" s="46">
        <v>200000000</v>
      </c>
      <c r="G152" s="46">
        <v>200000000</v>
      </c>
      <c r="H152" s="1513"/>
      <c r="I152" s="1513"/>
      <c r="J152" s="1513"/>
      <c r="K152" s="1513"/>
    </row>
    <row r="153" spans="1:11" ht="15" customHeight="1">
      <c r="A153" s="1513"/>
      <c r="B153" s="1513"/>
      <c r="C153" s="27" t="s">
        <v>49</v>
      </c>
      <c r="D153" s="45">
        <v>0</v>
      </c>
      <c r="E153" s="45">
        <v>200000000</v>
      </c>
      <c r="F153" s="45">
        <v>200000000</v>
      </c>
      <c r="G153" s="45">
        <v>200000000</v>
      </c>
      <c r="H153" s="1513"/>
      <c r="I153" s="1513"/>
      <c r="J153" s="1513"/>
      <c r="K153" s="1513"/>
    </row>
    <row r="154" spans="1:11" ht="15" customHeight="1">
      <c r="A154" s="1513"/>
      <c r="B154" s="1513"/>
      <c r="C154" s="27" t="s">
        <v>50</v>
      </c>
      <c r="D154" s="45">
        <v>0</v>
      </c>
      <c r="E154" s="45">
        <v>0</v>
      </c>
      <c r="F154" s="45">
        <v>0</v>
      </c>
      <c r="G154" s="45">
        <v>0</v>
      </c>
      <c r="H154" s="1513"/>
      <c r="I154" s="1513"/>
      <c r="J154" s="1513"/>
      <c r="K154" s="1513"/>
    </row>
    <row r="155" spans="1:11" ht="15" customHeight="1">
      <c r="A155" s="1513"/>
      <c r="B155" s="1513"/>
      <c r="C155" s="27" t="s">
        <v>55</v>
      </c>
      <c r="D155" s="45">
        <v>0</v>
      </c>
      <c r="E155" s="45">
        <v>0</v>
      </c>
      <c r="F155" s="45">
        <v>0</v>
      </c>
      <c r="G155" s="45">
        <v>0</v>
      </c>
      <c r="H155" s="1513"/>
      <c r="I155" s="1513"/>
      <c r="J155" s="1513"/>
      <c r="K155" s="1513"/>
    </row>
    <row r="156" spans="1:11" ht="15" customHeight="1">
      <c r="A156" s="1513"/>
      <c r="B156" s="1513"/>
      <c r="C156" s="27" t="s">
        <v>49</v>
      </c>
      <c r="D156" s="45">
        <v>0</v>
      </c>
      <c r="E156" s="45">
        <v>0</v>
      </c>
      <c r="F156" s="45">
        <v>0</v>
      </c>
      <c r="G156" s="45">
        <v>0</v>
      </c>
      <c r="H156" s="1513"/>
      <c r="I156" s="1513"/>
      <c r="J156" s="1513"/>
      <c r="K156" s="1513"/>
    </row>
    <row r="157" spans="1:11" ht="15" customHeight="1">
      <c r="A157" s="1513"/>
      <c r="B157" s="1513"/>
      <c r="C157" s="27" t="s">
        <v>50</v>
      </c>
      <c r="D157" s="45">
        <v>0</v>
      </c>
      <c r="E157" s="45">
        <v>0</v>
      </c>
      <c r="F157" s="45">
        <v>0</v>
      </c>
      <c r="G157" s="45">
        <v>0</v>
      </c>
      <c r="H157" s="1513"/>
      <c r="I157" s="1513"/>
      <c r="J157" s="1513"/>
      <c r="K157" s="1513"/>
    </row>
    <row r="158" spans="1:11" ht="15" customHeight="1">
      <c r="A158" s="1513"/>
      <c r="B158" s="1513"/>
      <c r="C158" s="27" t="s">
        <v>56</v>
      </c>
      <c r="D158" s="45">
        <v>0</v>
      </c>
      <c r="E158" s="45">
        <v>0</v>
      </c>
      <c r="F158" s="45">
        <v>0</v>
      </c>
      <c r="G158" s="45">
        <v>0</v>
      </c>
      <c r="H158" s="1513"/>
      <c r="I158" s="1513"/>
      <c r="J158" s="1513"/>
      <c r="K158" s="1513"/>
    </row>
    <row r="159" spans="1:11" ht="15" customHeight="1">
      <c r="A159" s="1513"/>
      <c r="B159" s="1513"/>
      <c r="C159" s="27" t="s">
        <v>49</v>
      </c>
      <c r="D159" s="45">
        <v>0</v>
      </c>
      <c r="E159" s="45">
        <v>0</v>
      </c>
      <c r="F159" s="45">
        <v>0</v>
      </c>
      <c r="G159" s="45">
        <v>0</v>
      </c>
      <c r="H159" s="1513"/>
      <c r="I159" s="1513"/>
      <c r="J159" s="1513"/>
      <c r="K159" s="1513"/>
    </row>
    <row r="160" spans="1:11" ht="15" customHeight="1">
      <c r="A160" s="1513"/>
      <c r="B160" s="1513"/>
      <c r="C160" s="27" t="s">
        <v>50</v>
      </c>
      <c r="D160" s="45">
        <v>0</v>
      </c>
      <c r="E160" s="45">
        <v>0</v>
      </c>
      <c r="F160" s="45">
        <v>0</v>
      </c>
      <c r="G160" s="45">
        <v>0</v>
      </c>
      <c r="H160" s="1513"/>
      <c r="I160" s="1513"/>
      <c r="J160" s="1513"/>
      <c r="K160" s="1513"/>
    </row>
    <row r="161" spans="1:11" ht="15" customHeight="1">
      <c r="A161" s="1513"/>
      <c r="B161" s="1513"/>
      <c r="C161" s="27" t="s">
        <v>57</v>
      </c>
      <c r="D161" s="45">
        <v>0</v>
      </c>
      <c r="E161" s="45">
        <v>0</v>
      </c>
      <c r="F161" s="45">
        <v>0</v>
      </c>
      <c r="G161" s="45">
        <v>0</v>
      </c>
      <c r="H161" s="1513"/>
      <c r="I161" s="1513"/>
      <c r="J161" s="1513"/>
      <c r="K161" s="1513"/>
    </row>
    <row r="162" spans="1:11" ht="15" customHeight="1">
      <c r="A162" s="1513"/>
      <c r="B162" s="1513"/>
      <c r="C162" s="27" t="s">
        <v>49</v>
      </c>
      <c r="D162" s="45">
        <v>0</v>
      </c>
      <c r="E162" s="45">
        <v>0</v>
      </c>
      <c r="F162" s="45">
        <v>0</v>
      </c>
      <c r="G162" s="45">
        <v>0</v>
      </c>
      <c r="H162" s="1513"/>
      <c r="I162" s="1513"/>
      <c r="J162" s="1513"/>
      <c r="K162" s="1513"/>
    </row>
    <row r="163" spans="1:11" ht="15" customHeight="1">
      <c r="A163" s="1513"/>
      <c r="B163" s="1513"/>
      <c r="C163" s="27" t="s">
        <v>58</v>
      </c>
      <c r="D163" s="45">
        <v>0</v>
      </c>
      <c r="E163" s="45">
        <v>0</v>
      </c>
      <c r="F163" s="45">
        <v>0</v>
      </c>
      <c r="G163" s="45">
        <v>0</v>
      </c>
      <c r="H163" s="1513"/>
      <c r="I163" s="1513"/>
      <c r="J163" s="1513"/>
      <c r="K163" s="1513"/>
    </row>
    <row r="164" spans="1:11" ht="15" customHeight="1">
      <c r="A164" s="1513"/>
      <c r="B164" s="1513"/>
      <c r="C164" s="27" t="s">
        <v>59</v>
      </c>
      <c r="D164" s="45">
        <v>0</v>
      </c>
      <c r="E164" s="45">
        <v>0</v>
      </c>
      <c r="F164" s="45">
        <v>0</v>
      </c>
      <c r="G164" s="45">
        <v>0</v>
      </c>
      <c r="H164" s="1513"/>
      <c r="I164" s="1513"/>
      <c r="J164" s="1513"/>
      <c r="K164" s="1513"/>
    </row>
    <row r="165" spans="1:11" ht="15" customHeight="1">
      <c r="A165" s="1513"/>
      <c r="B165" s="1513"/>
      <c r="C165" s="27" t="s">
        <v>60</v>
      </c>
      <c r="D165" s="45">
        <v>0</v>
      </c>
      <c r="E165" s="45">
        <v>0</v>
      </c>
      <c r="F165" s="45">
        <v>0</v>
      </c>
      <c r="G165" s="45">
        <v>0</v>
      </c>
      <c r="H165" s="1513"/>
      <c r="I165" s="1513"/>
      <c r="J165" s="1513"/>
      <c r="K165" s="1513"/>
    </row>
    <row r="166" spans="1:11" ht="15" customHeight="1">
      <c r="A166" s="1513"/>
      <c r="B166" s="1513"/>
      <c r="C166" s="27" t="s">
        <v>61</v>
      </c>
      <c r="D166" s="45">
        <v>0</v>
      </c>
      <c r="E166" s="45">
        <v>0</v>
      </c>
      <c r="F166" s="45">
        <v>0</v>
      </c>
      <c r="G166" s="45">
        <v>0</v>
      </c>
      <c r="H166" s="1513"/>
      <c r="I166" s="1513"/>
      <c r="J166" s="1513"/>
      <c r="K166" s="1513"/>
    </row>
    <row r="167" spans="1:11" ht="15" customHeight="1">
      <c r="A167" s="1513"/>
      <c r="B167" s="1513"/>
      <c r="C167" s="27" t="s">
        <v>62</v>
      </c>
      <c r="D167" s="45">
        <v>0</v>
      </c>
      <c r="E167" s="45">
        <v>100000000</v>
      </c>
      <c r="F167" s="45">
        <v>0</v>
      </c>
      <c r="G167" s="45">
        <v>0</v>
      </c>
      <c r="H167" s="1513"/>
      <c r="I167" s="1513"/>
      <c r="J167" s="1513"/>
      <c r="K167" s="1513"/>
    </row>
    <row r="168" spans="1:11" ht="15" customHeight="1">
      <c r="A168" s="1513"/>
      <c r="B168" s="1513"/>
      <c r="C168" s="27" t="s">
        <v>49</v>
      </c>
      <c r="D168" s="45">
        <v>0</v>
      </c>
      <c r="E168" s="45">
        <v>100000000</v>
      </c>
      <c r="F168" s="45">
        <v>0</v>
      </c>
      <c r="G168" s="45">
        <v>0</v>
      </c>
      <c r="H168" s="1513"/>
      <c r="I168" s="1513"/>
      <c r="J168" s="1513"/>
      <c r="K168" s="1513"/>
    </row>
    <row r="169" spans="1:11" ht="15" customHeight="1">
      <c r="A169" s="1513"/>
      <c r="B169" s="1513"/>
      <c r="C169" s="27" t="s">
        <v>58</v>
      </c>
      <c r="D169" s="45">
        <v>0</v>
      </c>
      <c r="E169" s="45">
        <v>0</v>
      </c>
      <c r="F169" s="45">
        <v>0</v>
      </c>
      <c r="G169" s="45">
        <v>0</v>
      </c>
      <c r="H169" s="1513"/>
      <c r="I169" s="1513"/>
      <c r="J169" s="1513"/>
      <c r="K169" s="1513"/>
    </row>
    <row r="170" spans="1:11" ht="15" customHeight="1">
      <c r="A170" s="1513"/>
      <c r="B170" s="1513"/>
      <c r="C170" s="27" t="s">
        <v>59</v>
      </c>
      <c r="D170" s="45">
        <v>0</v>
      </c>
      <c r="E170" s="45">
        <v>0</v>
      </c>
      <c r="F170" s="45">
        <v>0</v>
      </c>
      <c r="G170" s="45">
        <v>0</v>
      </c>
      <c r="H170" s="1513"/>
      <c r="I170" s="1513"/>
      <c r="J170" s="1513"/>
      <c r="K170" s="1513"/>
    </row>
    <row r="171" spans="1:11" ht="15" customHeight="1">
      <c r="A171" s="1513"/>
      <c r="B171" s="1513"/>
      <c r="C171" s="27" t="s">
        <v>60</v>
      </c>
      <c r="D171" s="45">
        <v>0</v>
      </c>
      <c r="E171" s="45">
        <v>0</v>
      </c>
      <c r="F171" s="45">
        <v>0</v>
      </c>
      <c r="G171" s="45">
        <v>0</v>
      </c>
      <c r="H171" s="1513"/>
      <c r="I171" s="1513"/>
      <c r="J171" s="1513"/>
      <c r="K171" s="1513"/>
    </row>
    <row r="172" spans="1:11" ht="15" customHeight="1">
      <c r="A172" s="1513"/>
      <c r="B172" s="1513"/>
      <c r="C172" s="27" t="s">
        <v>61</v>
      </c>
      <c r="D172" s="45">
        <v>0</v>
      </c>
      <c r="E172" s="45">
        <v>0</v>
      </c>
      <c r="F172" s="45">
        <v>0</v>
      </c>
      <c r="G172" s="45">
        <v>0</v>
      </c>
      <c r="H172" s="1513"/>
      <c r="I172" s="1513"/>
      <c r="J172" s="1513"/>
      <c r="K172" s="1513"/>
    </row>
    <row r="173" spans="1:11" ht="15" customHeight="1">
      <c r="A173" s="1513"/>
      <c r="B173" s="1513"/>
      <c r="C173" s="27" t="s">
        <v>63</v>
      </c>
      <c r="D173" s="45">
        <v>0</v>
      </c>
      <c r="E173" s="45">
        <v>0</v>
      </c>
      <c r="F173" s="45">
        <v>0</v>
      </c>
      <c r="G173" s="45">
        <v>0</v>
      </c>
      <c r="H173" s="1513"/>
      <c r="I173" s="1513"/>
      <c r="J173" s="1513"/>
      <c r="K173" s="1513"/>
    </row>
    <row r="174" spans="1:11" ht="15" customHeight="1">
      <c r="A174" s="1513"/>
      <c r="B174" s="1513"/>
      <c r="C174" s="27" t="s">
        <v>49</v>
      </c>
      <c r="D174" s="45">
        <v>0</v>
      </c>
      <c r="E174" s="45">
        <v>0</v>
      </c>
      <c r="F174" s="45">
        <v>0</v>
      </c>
      <c r="G174" s="45">
        <v>0</v>
      </c>
      <c r="H174" s="1513"/>
      <c r="I174" s="1513"/>
      <c r="J174" s="1513"/>
      <c r="K174" s="1513"/>
    </row>
    <row r="175" spans="1:11" ht="15" customHeight="1">
      <c r="A175" s="1513"/>
      <c r="B175" s="1513"/>
      <c r="C175" s="27" t="s">
        <v>58</v>
      </c>
      <c r="D175" s="45">
        <v>0</v>
      </c>
      <c r="E175" s="45">
        <v>0</v>
      </c>
      <c r="F175" s="45">
        <v>0</v>
      </c>
      <c r="G175" s="45">
        <v>0</v>
      </c>
      <c r="H175" s="1513"/>
      <c r="I175" s="1513"/>
      <c r="J175" s="1513"/>
      <c r="K175" s="1513"/>
    </row>
    <row r="176" spans="1:11" ht="15" customHeight="1">
      <c r="A176" s="1513"/>
      <c r="B176" s="1513"/>
      <c r="C176" s="27" t="s">
        <v>59</v>
      </c>
      <c r="D176" s="45">
        <v>0</v>
      </c>
      <c r="E176" s="45">
        <v>0</v>
      </c>
      <c r="F176" s="45">
        <v>0</v>
      </c>
      <c r="G176" s="45">
        <v>0</v>
      </c>
      <c r="H176" s="1513"/>
      <c r="I176" s="1513"/>
      <c r="J176" s="1513"/>
      <c r="K176" s="1513"/>
    </row>
    <row r="177" spans="1:11" ht="15" customHeight="1">
      <c r="A177" s="1513"/>
      <c r="B177" s="1513"/>
      <c r="C177" s="27" t="s">
        <v>60</v>
      </c>
      <c r="D177" s="45">
        <v>0</v>
      </c>
      <c r="E177" s="45">
        <v>0</v>
      </c>
      <c r="F177" s="45">
        <v>0</v>
      </c>
      <c r="G177" s="45">
        <v>0</v>
      </c>
      <c r="H177" s="1513"/>
      <c r="I177" s="1513"/>
      <c r="J177" s="1513"/>
      <c r="K177" s="1513"/>
    </row>
    <row r="178" spans="1:11" ht="15" customHeight="1">
      <c r="A178" s="1513"/>
      <c r="B178" s="1513"/>
      <c r="C178" s="27" t="s">
        <v>61</v>
      </c>
      <c r="D178" s="45">
        <v>0</v>
      </c>
      <c r="E178" s="45">
        <v>0</v>
      </c>
      <c r="F178" s="45">
        <v>0</v>
      </c>
      <c r="G178" s="45">
        <v>0</v>
      </c>
      <c r="H178" s="1513"/>
      <c r="I178" s="1513"/>
      <c r="J178" s="1513"/>
      <c r="K178" s="1513"/>
    </row>
    <row r="179" spans="1:11" ht="15" customHeight="1">
      <c r="A179" s="1513"/>
      <c r="B179" s="1513"/>
      <c r="C179" s="27" t="s">
        <v>64</v>
      </c>
      <c r="D179" s="45">
        <v>0</v>
      </c>
      <c r="E179" s="45">
        <v>0</v>
      </c>
      <c r="F179" s="45">
        <v>0</v>
      </c>
      <c r="G179" s="45">
        <v>0</v>
      </c>
      <c r="H179" s="1513"/>
      <c r="I179" s="1513"/>
      <c r="J179" s="1513"/>
      <c r="K179" s="1513"/>
    </row>
    <row r="180" spans="1:11" ht="15" customHeight="1">
      <c r="A180" s="1513"/>
      <c r="B180" s="1513"/>
      <c r="C180" s="27" t="s">
        <v>65</v>
      </c>
      <c r="D180" s="45">
        <v>0</v>
      </c>
      <c r="E180" s="45">
        <v>0</v>
      </c>
      <c r="F180" s="45">
        <v>0</v>
      </c>
      <c r="G180" s="45">
        <v>0</v>
      </c>
      <c r="H180" s="1513"/>
    </row>
    <row r="181" spans="1:11" ht="20.100000000000001" customHeight="1">
      <c r="A181" s="1513"/>
      <c r="B181" s="1513"/>
      <c r="C181" s="47" t="s">
        <v>18</v>
      </c>
      <c r="H181" s="1513"/>
    </row>
    <row r="182" spans="1:11" ht="20.100000000000001" customHeight="1">
      <c r="C182" s="1513"/>
      <c r="D182" s="1513"/>
      <c r="E182" s="1513"/>
      <c r="F182" s="1513"/>
      <c r="H182" s="1459" t="s">
        <v>18</v>
      </c>
    </row>
  </sheetData>
  <mergeCells count="23">
    <mergeCell ref="D6:G6"/>
    <mergeCell ref="C1:G1"/>
    <mergeCell ref="C2:G2"/>
    <mergeCell ref="D3:G3"/>
    <mergeCell ref="D4:G4"/>
    <mergeCell ref="D5:G5"/>
    <mergeCell ref="C80:G80"/>
    <mergeCell ref="D7:G7"/>
    <mergeCell ref="C8:G8"/>
    <mergeCell ref="C9:G9"/>
    <mergeCell ref="D10:G10"/>
    <mergeCell ref="D14:G14"/>
    <mergeCell ref="C22:G22"/>
    <mergeCell ref="D23:G23"/>
    <mergeCell ref="D24:G24"/>
    <mergeCell ref="D25:G25"/>
    <mergeCell ref="D26:G26"/>
    <mergeCell ref="C35:G35"/>
    <mergeCell ref="D81:G81"/>
    <mergeCell ref="D82:G82"/>
    <mergeCell ref="D83:G83"/>
    <mergeCell ref="D84:G84"/>
    <mergeCell ref="C93:G93"/>
  </mergeCells>
  <pageMargins left="0" right="0" top="0" bottom="0" header="0" footer="0"/>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122"/>
  <sheetViews>
    <sheetView view="pageBreakPreview" topLeftCell="B81" zoomScale="71" zoomScaleNormal="100" zoomScaleSheetLayoutView="71" workbookViewId="0">
      <selection activeCell="O130" sqref="O130"/>
    </sheetView>
  </sheetViews>
  <sheetFormatPr defaultColWidth="9.125" defaultRowHeight="14.25"/>
  <cols>
    <col min="1" max="1" width="13.25" style="24" hidden="1" customWidth="1"/>
    <col min="2" max="2" width="9.75" style="24" customWidth="1"/>
    <col min="3" max="3" width="28.25" style="24" customWidth="1"/>
    <col min="4" max="6" width="15.875" style="24" customWidth="1"/>
    <col min="7" max="7" width="16.125" style="24" customWidth="1"/>
    <col min="8" max="8" width="6.75" style="24" customWidth="1"/>
    <col min="9" max="9" width="18.25" style="24" customWidth="1"/>
    <col min="10" max="10" width="10.75" style="24" customWidth="1"/>
    <col min="11" max="11" width="17.375" style="24" customWidth="1"/>
    <col min="12" max="16384" width="9.125" style="24"/>
  </cols>
  <sheetData>
    <row r="1" spans="1:11" ht="20.100000000000001" customHeight="1">
      <c r="A1" s="1513"/>
      <c r="B1" s="1513"/>
      <c r="C1" s="1856" t="s">
        <v>0</v>
      </c>
      <c r="D1" s="1857"/>
      <c r="E1" s="1857"/>
      <c r="F1" s="1857"/>
      <c r="G1" s="1857"/>
      <c r="H1" s="1513"/>
      <c r="I1" s="1513"/>
      <c r="J1" s="1513"/>
      <c r="K1" s="1513"/>
    </row>
    <row r="2" spans="1:11" ht="24.95" customHeight="1">
      <c r="A2" s="1513"/>
      <c r="B2" s="1513"/>
      <c r="C2" s="1858" t="s">
        <v>1</v>
      </c>
      <c r="D2" s="1859"/>
      <c r="E2" s="1859"/>
      <c r="F2" s="1859"/>
      <c r="G2" s="1859"/>
      <c r="H2" s="1513"/>
      <c r="I2" s="1513"/>
      <c r="J2" s="1513"/>
      <c r="K2" s="1513"/>
    </row>
    <row r="3" spans="1:11" ht="14.1" customHeight="1">
      <c r="A3" s="1513"/>
      <c r="B3" s="1513"/>
      <c r="C3" s="25" t="s">
        <v>2</v>
      </c>
      <c r="D3" s="1860" t="s">
        <v>2116</v>
      </c>
      <c r="E3" s="1861"/>
      <c r="F3" s="1861"/>
      <c r="G3" s="1861"/>
      <c r="H3" s="1513"/>
      <c r="I3" s="1513"/>
      <c r="J3" s="1513"/>
      <c r="K3" s="1513"/>
    </row>
    <row r="4" spans="1:11" ht="14.1" customHeight="1">
      <c r="A4" s="1513"/>
      <c r="B4" s="1513"/>
      <c r="C4" s="25" t="s">
        <v>4</v>
      </c>
      <c r="D4" s="1860" t="s">
        <v>135</v>
      </c>
      <c r="E4" s="1861"/>
      <c r="F4" s="1861"/>
      <c r="G4" s="1861"/>
      <c r="H4" s="1513"/>
      <c r="I4" s="1513"/>
      <c r="J4" s="1513"/>
      <c r="K4" s="1513"/>
    </row>
    <row r="5" spans="1:11" ht="14.1" customHeight="1">
      <c r="A5" s="1513"/>
      <c r="B5" s="1513"/>
      <c r="C5" s="25" t="s">
        <v>6</v>
      </c>
      <c r="D5" s="1860" t="s">
        <v>2150</v>
      </c>
      <c r="E5" s="1861"/>
      <c r="F5" s="1861"/>
      <c r="G5" s="1861"/>
      <c r="H5" s="1513"/>
      <c r="I5" s="1513"/>
      <c r="J5" s="1513"/>
      <c r="K5" s="1513"/>
    </row>
    <row r="6" spans="1:11" ht="14.1" customHeight="1">
      <c r="A6" s="1513"/>
      <c r="B6" s="1513"/>
      <c r="C6" s="25" t="s">
        <v>8</v>
      </c>
      <c r="D6" s="1860" t="s">
        <v>2151</v>
      </c>
      <c r="E6" s="1861"/>
      <c r="F6" s="1861"/>
      <c r="G6" s="1861"/>
      <c r="H6" s="1513"/>
      <c r="I6" s="1513"/>
      <c r="J6" s="1513"/>
      <c r="K6" s="1513"/>
    </row>
    <row r="7" spans="1:11" ht="14.1" customHeight="1">
      <c r="A7" s="1513"/>
      <c r="B7" s="1513"/>
      <c r="C7" s="25" t="s">
        <v>10</v>
      </c>
      <c r="D7" s="1862" t="s">
        <v>11</v>
      </c>
      <c r="E7" s="1863"/>
      <c r="F7" s="1863"/>
      <c r="G7" s="1863"/>
      <c r="H7" s="1513"/>
      <c r="I7" s="1513"/>
      <c r="J7" s="1513"/>
      <c r="K7" s="1513"/>
    </row>
    <row r="8" spans="1:11" ht="14.1" customHeight="1">
      <c r="A8" s="1513"/>
      <c r="B8" s="1513"/>
      <c r="C8" s="1864" t="s">
        <v>12</v>
      </c>
      <c r="D8" s="1865"/>
      <c r="E8" s="1865"/>
      <c r="F8" s="1865"/>
      <c r="G8" s="1865"/>
      <c r="H8" s="1513"/>
      <c r="I8" s="1513"/>
      <c r="J8" s="1513"/>
      <c r="K8" s="1513"/>
    </row>
    <row r="9" spans="1:11" ht="30.95" customHeight="1">
      <c r="A9" s="1513"/>
      <c r="B9" s="1513"/>
      <c r="C9" s="1866" t="s">
        <v>2152</v>
      </c>
      <c r="D9" s="1867"/>
      <c r="E9" s="1867"/>
      <c r="F9" s="1867"/>
      <c r="G9" s="1867"/>
      <c r="H9" s="1513"/>
      <c r="I9" s="1513"/>
      <c r="J9" s="1513"/>
      <c r="K9" s="1513"/>
    </row>
    <row r="10" spans="1:11" ht="33" customHeight="1">
      <c r="A10" s="1513"/>
      <c r="B10" s="1513"/>
      <c r="C10" s="26" t="s">
        <v>14</v>
      </c>
      <c r="D10" s="1854" t="s">
        <v>2153</v>
      </c>
      <c r="E10" s="1855"/>
      <c r="F10" s="1855"/>
      <c r="G10" s="1855"/>
      <c r="H10" s="1513"/>
      <c r="I10" s="1513"/>
      <c r="J10" s="1513"/>
      <c r="K10" s="1513"/>
    </row>
    <row r="11" spans="1:11" ht="27.95" customHeight="1">
      <c r="A11" s="1513"/>
      <c r="B11" s="1513"/>
      <c r="C11" s="27" t="s">
        <v>209</v>
      </c>
      <c r="D11" s="28">
        <v>2023</v>
      </c>
      <c r="E11" s="28">
        <v>2024</v>
      </c>
      <c r="F11" s="28">
        <v>2025</v>
      </c>
      <c r="G11" s="28">
        <v>2026</v>
      </c>
      <c r="H11" s="1513"/>
      <c r="I11" s="1513"/>
      <c r="J11" s="1513"/>
      <c r="K11" s="1513"/>
    </row>
    <row r="12" spans="1:11" ht="14.1" customHeight="1">
      <c r="A12" s="1513"/>
      <c r="B12" s="1513"/>
      <c r="C12" s="29"/>
      <c r="D12" s="30" t="s">
        <v>22</v>
      </c>
      <c r="E12" s="30" t="s">
        <v>23</v>
      </c>
      <c r="F12" s="30" t="s">
        <v>23</v>
      </c>
      <c r="G12" s="30" t="s">
        <v>23</v>
      </c>
      <c r="H12" s="1513"/>
      <c r="I12" s="1513"/>
      <c r="J12" s="1513"/>
      <c r="K12" s="1513"/>
    </row>
    <row r="13" spans="1:11" ht="20.100000000000001" customHeight="1">
      <c r="A13" s="1513"/>
      <c r="B13" s="1513"/>
      <c r="C13" s="27" t="s">
        <v>2121</v>
      </c>
      <c r="D13" s="31" t="s">
        <v>1666</v>
      </c>
      <c r="E13" s="31" t="s">
        <v>220</v>
      </c>
      <c r="F13" s="31" t="s">
        <v>2154</v>
      </c>
      <c r="G13" s="31" t="s">
        <v>2154</v>
      </c>
      <c r="H13" s="1513"/>
      <c r="I13" s="1513"/>
      <c r="J13" s="1513"/>
      <c r="K13" s="1513"/>
    </row>
    <row r="14" spans="1:11" ht="84.95" customHeight="1">
      <c r="A14" s="1513"/>
      <c r="B14" s="1513"/>
      <c r="C14" s="26" t="s">
        <v>16</v>
      </c>
      <c r="D14" s="1854" t="s">
        <v>2155</v>
      </c>
      <c r="E14" s="1855"/>
      <c r="F14" s="1855"/>
      <c r="G14" s="1855"/>
      <c r="H14" s="1513"/>
      <c r="I14" s="1513"/>
      <c r="J14" s="1513"/>
      <c r="K14" s="1513"/>
    </row>
    <row r="15" spans="1:11" ht="27.95" customHeight="1">
      <c r="A15" s="1513"/>
      <c r="B15" s="1513"/>
      <c r="C15" s="27" t="s">
        <v>223</v>
      </c>
      <c r="D15" s="28">
        <v>2023</v>
      </c>
      <c r="E15" s="28">
        <v>2024</v>
      </c>
      <c r="F15" s="28">
        <v>2025</v>
      </c>
      <c r="G15" s="28">
        <v>2026</v>
      </c>
      <c r="H15" s="1513"/>
      <c r="I15" s="1513"/>
      <c r="J15" s="1513"/>
      <c r="K15" s="1513"/>
    </row>
    <row r="16" spans="1:11" ht="14.1" customHeight="1">
      <c r="A16" s="1513"/>
      <c r="B16" s="1513"/>
      <c r="C16" s="29"/>
      <c r="D16" s="30" t="s">
        <v>22</v>
      </c>
      <c r="E16" s="30" t="s">
        <v>23</v>
      </c>
      <c r="F16" s="30" t="s">
        <v>23</v>
      </c>
      <c r="G16" s="30" t="s">
        <v>23</v>
      </c>
      <c r="H16" s="1513"/>
      <c r="I16" s="1513"/>
      <c r="J16" s="1513"/>
      <c r="K16" s="1513"/>
    </row>
    <row r="17" spans="1:11" ht="14.1" customHeight="1">
      <c r="A17" s="1513"/>
      <c r="B17" s="1513"/>
      <c r="C17" s="27" t="s">
        <v>2156</v>
      </c>
      <c r="D17" s="31" t="s">
        <v>1666</v>
      </c>
      <c r="E17" s="31" t="s">
        <v>220</v>
      </c>
      <c r="F17" s="31" t="s">
        <v>2154</v>
      </c>
      <c r="G17" s="31" t="s">
        <v>2154</v>
      </c>
      <c r="H17" s="1513"/>
      <c r="I17" s="1513"/>
      <c r="J17" s="1513"/>
      <c r="K17" s="1513"/>
    </row>
    <row r="18" spans="1:11" ht="14.1" customHeight="1">
      <c r="A18" s="1513"/>
      <c r="B18" s="1513"/>
      <c r="C18" s="27" t="s">
        <v>2157</v>
      </c>
      <c r="D18" s="31" t="s">
        <v>304</v>
      </c>
      <c r="E18" s="31" t="s">
        <v>304</v>
      </c>
      <c r="F18" s="31" t="s">
        <v>304</v>
      </c>
      <c r="G18" s="31" t="s">
        <v>304</v>
      </c>
      <c r="H18" s="1513"/>
      <c r="I18" s="1513"/>
      <c r="J18" s="1513"/>
      <c r="K18" s="1513"/>
    </row>
    <row r="19" spans="1:11" ht="14.1" customHeight="1">
      <c r="A19" s="1513"/>
      <c r="B19" s="1513"/>
      <c r="C19" s="27" t="s">
        <v>2158</v>
      </c>
      <c r="D19" s="31" t="s">
        <v>2122</v>
      </c>
      <c r="E19" s="31" t="s">
        <v>2122</v>
      </c>
      <c r="F19" s="31" t="s">
        <v>2122</v>
      </c>
      <c r="G19" s="31" t="s">
        <v>2122</v>
      </c>
      <c r="H19" s="1513"/>
      <c r="I19" s="1513"/>
      <c r="J19" s="1513"/>
      <c r="K19" s="1513"/>
    </row>
    <row r="20" spans="1:11" ht="30.95" customHeight="1">
      <c r="A20" s="1513"/>
      <c r="B20" s="1513"/>
      <c r="C20" s="27" t="s">
        <v>2159</v>
      </c>
      <c r="D20" s="31" t="s">
        <v>211</v>
      </c>
      <c r="E20" s="31" t="s">
        <v>211</v>
      </c>
      <c r="F20" s="31" t="s">
        <v>211</v>
      </c>
      <c r="G20" s="31" t="s">
        <v>211</v>
      </c>
      <c r="H20" s="1513"/>
      <c r="I20" s="1513"/>
      <c r="J20" s="1513"/>
      <c r="K20" s="1513"/>
    </row>
    <row r="21" spans="1:11" ht="14.1" customHeight="1">
      <c r="A21" s="1513"/>
      <c r="B21" s="1513"/>
      <c r="C21" s="1852" t="s">
        <v>27</v>
      </c>
      <c r="D21" s="1853"/>
      <c r="E21" s="1853"/>
      <c r="F21" s="1853"/>
      <c r="G21" s="1853"/>
      <c r="H21" s="1513"/>
      <c r="I21" s="1513"/>
      <c r="J21" s="1513"/>
      <c r="K21" s="1513"/>
    </row>
    <row r="22" spans="1:11" ht="14.1" customHeight="1">
      <c r="A22" s="1513"/>
      <c r="B22" s="1513"/>
      <c r="C22" s="32" t="s">
        <v>2160</v>
      </c>
      <c r="D22" s="1852" t="s">
        <v>2161</v>
      </c>
      <c r="E22" s="1853"/>
      <c r="F22" s="1853"/>
      <c r="G22" s="1853"/>
      <c r="H22" s="1513"/>
      <c r="I22" s="1513"/>
      <c r="J22" s="1513"/>
      <c r="K22" s="1513"/>
    </row>
    <row r="23" spans="1:11" ht="14.1" customHeight="1">
      <c r="A23" s="1513"/>
      <c r="B23" s="1513"/>
      <c r="C23" s="33" t="s">
        <v>19</v>
      </c>
      <c r="D23" s="1850" t="s">
        <v>2162</v>
      </c>
      <c r="E23" s="1851"/>
      <c r="F23" s="1851"/>
      <c r="G23" s="1851"/>
      <c r="H23" s="1513"/>
      <c r="I23" s="1513"/>
      <c r="J23" s="1513"/>
      <c r="K23" s="1513"/>
    </row>
    <row r="24" spans="1:11" ht="14.1" customHeight="1">
      <c r="A24" s="1513"/>
      <c r="B24" s="1513"/>
      <c r="C24" s="34" t="s">
        <v>20</v>
      </c>
      <c r="D24" s="1846" t="s">
        <v>2163</v>
      </c>
      <c r="E24" s="1847"/>
      <c r="F24" s="1847"/>
      <c r="G24" s="1847"/>
      <c r="H24" s="1513"/>
      <c r="I24" s="1513"/>
      <c r="J24" s="1513"/>
      <c r="K24" s="1513"/>
    </row>
    <row r="25" spans="1:11" ht="14.1" customHeight="1">
      <c r="A25" s="1513"/>
      <c r="B25" s="1513"/>
      <c r="C25" s="34" t="s">
        <v>21</v>
      </c>
      <c r="D25" s="1846" t="s">
        <v>2164</v>
      </c>
      <c r="E25" s="1847"/>
      <c r="F25" s="1847"/>
      <c r="G25" s="1847"/>
      <c r="H25" s="1513"/>
      <c r="I25" s="1513"/>
      <c r="J25" s="1513"/>
      <c r="K25" s="1513"/>
    </row>
    <row r="26" spans="1:11" ht="15" customHeight="1">
      <c r="A26" s="1513"/>
      <c r="B26" s="1513"/>
      <c r="C26" s="1514"/>
      <c r="D26" s="36">
        <v>2023</v>
      </c>
      <c r="E26" s="36">
        <v>2024</v>
      </c>
      <c r="F26" s="36">
        <v>2025</v>
      </c>
      <c r="G26" s="36">
        <v>2026</v>
      </c>
      <c r="H26" s="1513"/>
      <c r="I26" s="1513"/>
      <c r="J26" s="1513"/>
      <c r="K26" s="1513"/>
    </row>
    <row r="27" spans="1:11" ht="15" customHeight="1">
      <c r="A27" s="1513"/>
      <c r="B27" s="1513"/>
      <c r="C27" s="1515"/>
      <c r="D27" s="38" t="s">
        <v>22</v>
      </c>
      <c r="E27" s="38" t="s">
        <v>23</v>
      </c>
      <c r="F27" s="38" t="s">
        <v>23</v>
      </c>
      <c r="G27" s="38" t="s">
        <v>23</v>
      </c>
      <c r="H27" s="1513"/>
      <c r="I27" s="1513"/>
      <c r="J27" s="1513"/>
      <c r="K27" s="1513"/>
    </row>
    <row r="28" spans="1:11" ht="14.1" customHeight="1">
      <c r="A28" s="1513"/>
      <c r="B28" s="1513"/>
      <c r="C28" s="27" t="s">
        <v>33</v>
      </c>
      <c r="D28" s="31" t="s">
        <v>270</v>
      </c>
      <c r="E28" s="31" t="s">
        <v>295</v>
      </c>
      <c r="F28" s="31" t="s">
        <v>295</v>
      </c>
      <c r="G28" s="31" t="s">
        <v>295</v>
      </c>
      <c r="H28" s="1513"/>
      <c r="I28" s="1513"/>
      <c r="J28" s="1513"/>
      <c r="K28" s="1513"/>
    </row>
    <row r="29" spans="1:11" ht="14.1" customHeight="1">
      <c r="A29" s="1513"/>
      <c r="B29" s="1513"/>
      <c r="C29" s="27" t="s">
        <v>35</v>
      </c>
      <c r="D29" s="31" t="s">
        <v>2165</v>
      </c>
      <c r="E29" s="31" t="s">
        <v>2165</v>
      </c>
      <c r="F29" s="31" t="s">
        <v>2165</v>
      </c>
      <c r="G29" s="31" t="s">
        <v>2165</v>
      </c>
      <c r="H29" s="1513"/>
      <c r="I29" s="1513"/>
      <c r="J29" s="1513"/>
      <c r="K29" s="1513"/>
    </row>
    <row r="30" spans="1:11" ht="14.1" customHeight="1">
      <c r="A30" s="1513"/>
      <c r="B30" s="1513"/>
      <c r="C30" s="27" t="s">
        <v>40</v>
      </c>
      <c r="D30" s="31" t="s">
        <v>2166</v>
      </c>
      <c r="E30" s="31" t="s">
        <v>2167</v>
      </c>
      <c r="F30" s="31" t="s">
        <v>2167</v>
      </c>
      <c r="G30" s="31" t="s">
        <v>2167</v>
      </c>
      <c r="H30" s="1513"/>
      <c r="I30" s="1513"/>
      <c r="J30" s="1513"/>
      <c r="K30" s="1513"/>
    </row>
    <row r="31" spans="1:11" ht="14.1" customHeight="1">
      <c r="A31" s="1513"/>
      <c r="B31" s="1513"/>
      <c r="C31" s="27" t="s">
        <v>41</v>
      </c>
      <c r="D31" s="31" t="s">
        <v>18</v>
      </c>
      <c r="E31" s="31" t="s">
        <v>262</v>
      </c>
      <c r="F31" s="31" t="s">
        <v>42</v>
      </c>
      <c r="G31" s="31" t="s">
        <v>42</v>
      </c>
      <c r="H31" s="1513"/>
      <c r="I31" s="1513"/>
      <c r="J31" s="1513"/>
      <c r="K31" s="1513"/>
    </row>
    <row r="32" spans="1:11" ht="14.1" customHeight="1">
      <c r="A32" s="1513"/>
      <c r="B32" s="1513"/>
      <c r="C32" s="27" t="s">
        <v>43</v>
      </c>
      <c r="D32" s="31" t="s">
        <v>18</v>
      </c>
      <c r="E32" s="31" t="s">
        <v>42</v>
      </c>
      <c r="F32" s="31" t="s">
        <v>42</v>
      </c>
      <c r="G32" s="31" t="s">
        <v>42</v>
      </c>
      <c r="H32" s="1513"/>
      <c r="I32" s="1513"/>
      <c r="J32" s="1513"/>
      <c r="K32" s="1513"/>
    </row>
    <row r="33" spans="1:11" ht="14.1" customHeight="1">
      <c r="A33" s="1513"/>
      <c r="B33" s="1513"/>
      <c r="C33" s="27" t="s">
        <v>47</v>
      </c>
      <c r="D33" s="31" t="s">
        <v>18</v>
      </c>
      <c r="E33" s="31" t="s">
        <v>1569</v>
      </c>
      <c r="F33" s="31" t="s">
        <v>42</v>
      </c>
      <c r="G33" s="31" t="s">
        <v>42</v>
      </c>
      <c r="H33" s="1513"/>
      <c r="I33" s="1513"/>
      <c r="J33" s="1513"/>
      <c r="K33" s="1513"/>
    </row>
    <row r="34" spans="1:11" ht="14.1" customHeight="1">
      <c r="A34" s="1513"/>
      <c r="B34" s="1513"/>
      <c r="C34" s="1848" t="s">
        <v>24</v>
      </c>
      <c r="D34" s="1849"/>
      <c r="E34" s="1849"/>
      <c r="F34" s="1849"/>
      <c r="G34" s="1849"/>
      <c r="H34" s="1513"/>
      <c r="I34" s="1513"/>
      <c r="J34" s="1513"/>
      <c r="K34" s="1513"/>
    </row>
    <row r="35" spans="1:11" ht="14.1" customHeight="1">
      <c r="A35" s="1513"/>
      <c r="B35" s="1513"/>
      <c r="C35" s="1514"/>
      <c r="D35" s="36">
        <v>2023</v>
      </c>
      <c r="E35" s="36">
        <v>2024</v>
      </c>
      <c r="F35" s="36">
        <v>2025</v>
      </c>
      <c r="G35" s="36">
        <v>2026</v>
      </c>
      <c r="H35" s="1513"/>
      <c r="I35" s="1513"/>
      <c r="J35" s="1513"/>
      <c r="K35" s="1513"/>
    </row>
    <row r="36" spans="1:11" ht="14.1" customHeight="1">
      <c r="A36" s="1513"/>
      <c r="B36" s="1513"/>
      <c r="C36" s="1515"/>
      <c r="D36" s="38" t="s">
        <v>22</v>
      </c>
      <c r="E36" s="38" t="s">
        <v>23</v>
      </c>
      <c r="F36" s="38" t="s">
        <v>23</v>
      </c>
      <c r="G36" s="38" t="s">
        <v>23</v>
      </c>
      <c r="H36" s="1513"/>
      <c r="I36" s="1513"/>
      <c r="J36" s="1513"/>
      <c r="K36" s="1513"/>
    </row>
    <row r="37" spans="1:11" ht="14.1" customHeight="1">
      <c r="A37" s="1513"/>
      <c r="B37" s="1513"/>
      <c r="C37" s="39" t="s">
        <v>48</v>
      </c>
      <c r="D37" s="40">
        <v>0</v>
      </c>
      <c r="E37" s="40">
        <v>0</v>
      </c>
      <c r="F37" s="40">
        <v>0</v>
      </c>
      <c r="G37" s="40">
        <v>0</v>
      </c>
      <c r="H37" s="1513"/>
      <c r="I37" s="1513"/>
      <c r="J37" s="1513"/>
      <c r="K37" s="1513"/>
    </row>
    <row r="38" spans="1:11" ht="14.1" customHeight="1">
      <c r="A38" s="1513"/>
      <c r="B38" s="1513"/>
      <c r="C38" s="39" t="s">
        <v>49</v>
      </c>
      <c r="D38" s="40">
        <v>0</v>
      </c>
      <c r="E38" s="40">
        <v>0</v>
      </c>
      <c r="F38" s="40">
        <v>0</v>
      </c>
      <c r="G38" s="40">
        <v>0</v>
      </c>
      <c r="H38" s="1513"/>
      <c r="I38" s="1513"/>
      <c r="J38" s="1513"/>
      <c r="K38" s="1513"/>
    </row>
    <row r="39" spans="1:11" ht="14.1" customHeight="1">
      <c r="A39" s="1513"/>
      <c r="B39" s="1513"/>
      <c r="C39" s="39" t="s">
        <v>50</v>
      </c>
      <c r="D39" s="40">
        <v>0</v>
      </c>
      <c r="E39" s="40">
        <v>0</v>
      </c>
      <c r="F39" s="40">
        <v>0</v>
      </c>
      <c r="G39" s="40">
        <v>0</v>
      </c>
      <c r="H39" s="1513"/>
      <c r="I39" s="1513"/>
      <c r="J39" s="1513"/>
      <c r="K39" s="1513"/>
    </row>
    <row r="40" spans="1:11" ht="14.1" customHeight="1">
      <c r="A40" s="1513"/>
      <c r="B40" s="1513"/>
      <c r="C40" s="39" t="s">
        <v>51</v>
      </c>
      <c r="D40" s="40">
        <v>0</v>
      </c>
      <c r="E40" s="40">
        <v>0</v>
      </c>
      <c r="F40" s="40">
        <v>0</v>
      </c>
      <c r="G40" s="40">
        <v>0</v>
      </c>
      <c r="H40" s="1513"/>
      <c r="I40" s="1513"/>
      <c r="J40" s="1513"/>
      <c r="K40" s="1513"/>
    </row>
    <row r="41" spans="1:11" ht="14.1" customHeight="1">
      <c r="A41" s="1513"/>
      <c r="B41" s="1513"/>
      <c r="C41" s="39" t="s">
        <v>49</v>
      </c>
      <c r="D41" s="40">
        <v>0</v>
      </c>
      <c r="E41" s="40">
        <v>0</v>
      </c>
      <c r="F41" s="40">
        <v>0</v>
      </c>
      <c r="G41" s="40">
        <v>0</v>
      </c>
      <c r="H41" s="1513"/>
      <c r="I41" s="1513"/>
      <c r="J41" s="1513"/>
      <c r="K41" s="1513"/>
    </row>
    <row r="42" spans="1:11" ht="14.1" customHeight="1">
      <c r="A42" s="1513"/>
      <c r="B42" s="1513"/>
      <c r="C42" s="39" t="s">
        <v>50</v>
      </c>
      <c r="D42" s="40">
        <v>0</v>
      </c>
      <c r="E42" s="40">
        <v>0</v>
      </c>
      <c r="F42" s="40">
        <v>0</v>
      </c>
      <c r="G42" s="40">
        <v>0</v>
      </c>
      <c r="H42" s="1513"/>
      <c r="I42" s="1513"/>
      <c r="J42" s="1513"/>
      <c r="K42" s="1513"/>
    </row>
    <row r="43" spans="1:11" ht="14.1" customHeight="1">
      <c r="A43" s="1513"/>
      <c r="B43" s="1513"/>
      <c r="C43" s="39" t="s">
        <v>52</v>
      </c>
      <c r="D43" s="40">
        <v>0</v>
      </c>
      <c r="E43" s="40">
        <v>0</v>
      </c>
      <c r="F43" s="40">
        <v>0</v>
      </c>
      <c r="G43" s="40">
        <v>0</v>
      </c>
      <c r="H43" s="1513"/>
      <c r="I43" s="1513"/>
      <c r="J43" s="1513"/>
      <c r="K43" s="1513"/>
    </row>
    <row r="44" spans="1:11" ht="14.1" customHeight="1">
      <c r="A44" s="1513"/>
      <c r="B44" s="1513"/>
      <c r="C44" s="39" t="s">
        <v>49</v>
      </c>
      <c r="D44" s="40">
        <v>0</v>
      </c>
      <c r="E44" s="40">
        <v>0</v>
      </c>
      <c r="F44" s="40">
        <v>0</v>
      </c>
      <c r="G44" s="40">
        <v>0</v>
      </c>
      <c r="H44" s="1513"/>
      <c r="I44" s="1513"/>
      <c r="J44" s="1513"/>
      <c r="K44" s="1513"/>
    </row>
    <row r="45" spans="1:11" ht="14.1" customHeight="1">
      <c r="A45" s="1513"/>
      <c r="B45" s="1513"/>
      <c r="C45" s="39" t="s">
        <v>50</v>
      </c>
      <c r="D45" s="40">
        <v>0</v>
      </c>
      <c r="E45" s="40">
        <v>0</v>
      </c>
      <c r="F45" s="40">
        <v>0</v>
      </c>
      <c r="G45" s="40">
        <v>0</v>
      </c>
      <c r="H45" s="1513"/>
      <c r="I45" s="1513"/>
      <c r="J45" s="1513"/>
      <c r="K45" s="1513"/>
    </row>
    <row r="46" spans="1:11" ht="14.1" customHeight="1">
      <c r="A46" s="1513"/>
      <c r="B46" s="1513"/>
      <c r="C46" s="39" t="s">
        <v>53</v>
      </c>
      <c r="D46" s="40">
        <v>0</v>
      </c>
      <c r="E46" s="40">
        <v>0</v>
      </c>
      <c r="F46" s="40">
        <v>0</v>
      </c>
      <c r="G46" s="40">
        <v>0</v>
      </c>
      <c r="H46" s="1513"/>
      <c r="I46" s="1513"/>
      <c r="J46" s="1513"/>
      <c r="K46" s="1513"/>
    </row>
    <row r="47" spans="1:11" ht="14.1" customHeight="1">
      <c r="A47" s="1513"/>
      <c r="B47" s="1513"/>
      <c r="C47" s="39" t="s">
        <v>49</v>
      </c>
      <c r="D47" s="40">
        <v>0</v>
      </c>
      <c r="E47" s="40">
        <v>0</v>
      </c>
      <c r="F47" s="40">
        <v>0</v>
      </c>
      <c r="G47" s="40">
        <v>0</v>
      </c>
      <c r="H47" s="1513"/>
      <c r="I47" s="1513"/>
      <c r="J47" s="1513"/>
      <c r="K47" s="1513"/>
    </row>
    <row r="48" spans="1:11" ht="14.1" customHeight="1">
      <c r="A48" s="1513"/>
      <c r="B48" s="1513"/>
      <c r="C48" s="39" t="s">
        <v>50</v>
      </c>
      <c r="D48" s="40">
        <v>0</v>
      </c>
      <c r="E48" s="40">
        <v>0</v>
      </c>
      <c r="F48" s="40">
        <v>0</v>
      </c>
      <c r="G48" s="40">
        <v>0</v>
      </c>
      <c r="H48" s="1513"/>
      <c r="I48" s="1513"/>
      <c r="J48" s="1513"/>
      <c r="K48" s="1513"/>
    </row>
    <row r="49" spans="1:11" ht="14.1" customHeight="1">
      <c r="A49" s="1513"/>
      <c r="B49" s="1513"/>
      <c r="C49" s="39" t="s">
        <v>54</v>
      </c>
      <c r="D49" s="40">
        <v>0</v>
      </c>
      <c r="E49" s="40">
        <v>68000000</v>
      </c>
      <c r="F49" s="40">
        <v>68000000</v>
      </c>
      <c r="G49" s="40">
        <v>68000000</v>
      </c>
      <c r="H49" s="1513"/>
      <c r="I49" s="1513"/>
      <c r="J49" s="1513"/>
      <c r="K49" s="1513"/>
    </row>
    <row r="50" spans="1:11" ht="14.1" customHeight="1">
      <c r="A50" s="1513"/>
      <c r="B50" s="1513"/>
      <c r="C50" s="39" t="s">
        <v>49</v>
      </c>
      <c r="D50" s="40">
        <v>0</v>
      </c>
      <c r="E50" s="40">
        <v>68000000</v>
      </c>
      <c r="F50" s="40">
        <v>68000000</v>
      </c>
      <c r="G50" s="40">
        <v>68000000</v>
      </c>
      <c r="H50" s="1513"/>
      <c r="I50" s="1513"/>
      <c r="J50" s="1513"/>
      <c r="K50" s="1513"/>
    </row>
    <row r="51" spans="1:11" ht="14.1" customHeight="1">
      <c r="A51" s="1513"/>
      <c r="B51" s="1513"/>
      <c r="C51" s="39" t="s">
        <v>50</v>
      </c>
      <c r="D51" s="40">
        <v>0</v>
      </c>
      <c r="E51" s="40">
        <v>0</v>
      </c>
      <c r="F51" s="40">
        <v>0</v>
      </c>
      <c r="G51" s="40">
        <v>0</v>
      </c>
      <c r="H51" s="1513"/>
      <c r="I51" s="1513"/>
      <c r="J51" s="1513"/>
      <c r="K51" s="1513"/>
    </row>
    <row r="52" spans="1:11" ht="14.1" customHeight="1">
      <c r="A52" s="1513"/>
      <c r="B52" s="1513"/>
      <c r="C52" s="39" t="s">
        <v>55</v>
      </c>
      <c r="D52" s="40">
        <v>0</v>
      </c>
      <c r="E52" s="40">
        <v>0</v>
      </c>
      <c r="F52" s="40">
        <v>0</v>
      </c>
      <c r="G52" s="40">
        <v>0</v>
      </c>
      <c r="H52" s="1513"/>
      <c r="I52" s="1513"/>
      <c r="J52" s="1513"/>
      <c r="K52" s="1513"/>
    </row>
    <row r="53" spans="1:11" ht="14.1" customHeight="1">
      <c r="A53" s="1513"/>
      <c r="B53" s="1513"/>
      <c r="C53" s="39" t="s">
        <v>49</v>
      </c>
      <c r="D53" s="40">
        <v>0</v>
      </c>
      <c r="E53" s="40">
        <v>0</v>
      </c>
      <c r="F53" s="40">
        <v>0</v>
      </c>
      <c r="G53" s="40">
        <v>0</v>
      </c>
      <c r="H53" s="1513"/>
      <c r="I53" s="1513"/>
      <c r="J53" s="1513"/>
      <c r="K53" s="1513"/>
    </row>
    <row r="54" spans="1:11" ht="14.1" customHeight="1">
      <c r="A54" s="1513"/>
      <c r="B54" s="1513"/>
      <c r="C54" s="39" t="s">
        <v>50</v>
      </c>
      <c r="D54" s="40">
        <v>0</v>
      </c>
      <c r="E54" s="40">
        <v>0</v>
      </c>
      <c r="F54" s="40">
        <v>0</v>
      </c>
      <c r="G54" s="40">
        <v>0</v>
      </c>
      <c r="H54" s="1513"/>
      <c r="I54" s="1513"/>
      <c r="J54" s="1513"/>
      <c r="K54" s="1513"/>
    </row>
    <row r="55" spans="1:11" ht="14.1" customHeight="1">
      <c r="A55" s="1513"/>
      <c r="B55" s="1513"/>
      <c r="C55" s="39" t="s">
        <v>56</v>
      </c>
      <c r="D55" s="40">
        <v>0</v>
      </c>
      <c r="E55" s="40">
        <v>0</v>
      </c>
      <c r="F55" s="40">
        <v>0</v>
      </c>
      <c r="G55" s="40">
        <v>0</v>
      </c>
      <c r="H55" s="1513"/>
      <c r="I55" s="1513"/>
      <c r="J55" s="1513"/>
      <c r="K55" s="1513"/>
    </row>
    <row r="56" spans="1:11" ht="14.1" customHeight="1">
      <c r="A56" s="1513"/>
      <c r="B56" s="1513"/>
      <c r="C56" s="39" t="s">
        <v>49</v>
      </c>
      <c r="D56" s="40">
        <v>0</v>
      </c>
      <c r="E56" s="40">
        <v>0</v>
      </c>
      <c r="F56" s="40">
        <v>0</v>
      </c>
      <c r="G56" s="40">
        <v>0</v>
      </c>
      <c r="H56" s="1513"/>
      <c r="I56" s="1513"/>
      <c r="J56" s="1513"/>
      <c r="K56" s="1513"/>
    </row>
    <row r="57" spans="1:11" ht="14.1" customHeight="1">
      <c r="A57" s="1513"/>
      <c r="B57" s="1513"/>
      <c r="C57" s="39" t="s">
        <v>50</v>
      </c>
      <c r="D57" s="40">
        <v>0</v>
      </c>
      <c r="E57" s="40">
        <v>0</v>
      </c>
      <c r="F57" s="40">
        <v>0</v>
      </c>
      <c r="G57" s="40">
        <v>0</v>
      </c>
      <c r="H57" s="1513"/>
      <c r="I57" s="1513"/>
      <c r="J57" s="1513"/>
      <c r="K57" s="1513"/>
    </row>
    <row r="58" spans="1:11" ht="14.1" customHeight="1">
      <c r="A58" s="1513"/>
      <c r="B58" s="1513"/>
      <c r="C58" s="39" t="s">
        <v>57</v>
      </c>
      <c r="D58" s="40">
        <v>0</v>
      </c>
      <c r="E58" s="40">
        <v>0</v>
      </c>
      <c r="F58" s="40">
        <v>0</v>
      </c>
      <c r="G58" s="40">
        <v>0</v>
      </c>
      <c r="H58" s="1513"/>
      <c r="I58" s="1513"/>
      <c r="J58" s="1513"/>
      <c r="K58" s="1513"/>
    </row>
    <row r="59" spans="1:11" ht="14.1" customHeight="1">
      <c r="A59" s="1513"/>
      <c r="B59" s="1513"/>
      <c r="C59" s="39" t="s">
        <v>49</v>
      </c>
      <c r="D59" s="40">
        <v>0</v>
      </c>
      <c r="E59" s="40">
        <v>0</v>
      </c>
      <c r="F59" s="40">
        <v>0</v>
      </c>
      <c r="G59" s="40">
        <v>0</v>
      </c>
      <c r="H59" s="1513"/>
      <c r="I59" s="1513"/>
      <c r="J59" s="1513"/>
      <c r="K59" s="1513"/>
    </row>
    <row r="60" spans="1:11" ht="14.1" customHeight="1">
      <c r="A60" s="1513"/>
      <c r="B60" s="1513"/>
      <c r="C60" s="39" t="s">
        <v>58</v>
      </c>
      <c r="D60" s="40">
        <v>0</v>
      </c>
      <c r="E60" s="40">
        <v>0</v>
      </c>
      <c r="F60" s="40">
        <v>0</v>
      </c>
      <c r="G60" s="40">
        <v>0</v>
      </c>
      <c r="H60" s="1513"/>
      <c r="I60" s="1513"/>
      <c r="J60" s="1513"/>
      <c r="K60" s="1513"/>
    </row>
    <row r="61" spans="1:11" ht="14.1" customHeight="1">
      <c r="A61" s="1513"/>
      <c r="B61" s="1513"/>
      <c r="C61" s="39" t="s">
        <v>59</v>
      </c>
      <c r="D61" s="40">
        <v>0</v>
      </c>
      <c r="E61" s="40">
        <v>0</v>
      </c>
      <c r="F61" s="40">
        <v>0</v>
      </c>
      <c r="G61" s="40">
        <v>0</v>
      </c>
      <c r="H61" s="1513"/>
      <c r="I61" s="1513"/>
      <c r="J61" s="1513"/>
      <c r="K61" s="1513"/>
    </row>
    <row r="62" spans="1:11" ht="14.1" customHeight="1">
      <c r="A62" s="1513"/>
      <c r="B62" s="1513"/>
      <c r="C62" s="39" t="s">
        <v>60</v>
      </c>
      <c r="D62" s="40">
        <v>0</v>
      </c>
      <c r="E62" s="40">
        <v>0</v>
      </c>
      <c r="F62" s="40">
        <v>0</v>
      </c>
      <c r="G62" s="40">
        <v>0</v>
      </c>
      <c r="H62" s="1513"/>
      <c r="I62" s="1513"/>
      <c r="J62" s="1513"/>
      <c r="K62" s="1513"/>
    </row>
    <row r="63" spans="1:11" ht="14.1" customHeight="1">
      <c r="A63" s="1513"/>
      <c r="B63" s="1513"/>
      <c r="C63" s="39" t="s">
        <v>61</v>
      </c>
      <c r="D63" s="40">
        <v>0</v>
      </c>
      <c r="E63" s="40">
        <v>0</v>
      </c>
      <c r="F63" s="40">
        <v>0</v>
      </c>
      <c r="G63" s="40">
        <v>0</v>
      </c>
      <c r="H63" s="1513"/>
      <c r="I63" s="1513"/>
      <c r="J63" s="1513"/>
      <c r="K63" s="1513"/>
    </row>
    <row r="64" spans="1:11" ht="14.1" customHeight="1">
      <c r="A64" s="1513"/>
      <c r="B64" s="1513"/>
      <c r="C64" s="39" t="s">
        <v>62</v>
      </c>
      <c r="D64" s="40">
        <v>0</v>
      </c>
      <c r="E64" s="40">
        <v>0</v>
      </c>
      <c r="F64" s="40">
        <v>0</v>
      </c>
      <c r="G64" s="40">
        <v>0</v>
      </c>
      <c r="H64" s="1513"/>
      <c r="I64" s="1513"/>
      <c r="J64" s="1513"/>
      <c r="K64" s="1513"/>
    </row>
    <row r="65" spans="1:11" ht="14.1" customHeight="1">
      <c r="A65" s="1513"/>
      <c r="B65" s="1513"/>
      <c r="C65" s="39" t="s">
        <v>49</v>
      </c>
      <c r="D65" s="40">
        <v>0</v>
      </c>
      <c r="E65" s="40">
        <v>0</v>
      </c>
      <c r="F65" s="40">
        <v>0</v>
      </c>
      <c r="G65" s="40">
        <v>0</v>
      </c>
      <c r="H65" s="1513"/>
      <c r="I65" s="1513"/>
      <c r="J65" s="1513"/>
      <c r="K65" s="1513"/>
    </row>
    <row r="66" spans="1:11" ht="14.1" customHeight="1">
      <c r="A66" s="1513"/>
      <c r="B66" s="1513"/>
      <c r="C66" s="39" t="s">
        <v>58</v>
      </c>
      <c r="D66" s="40">
        <v>0</v>
      </c>
      <c r="E66" s="40">
        <v>0</v>
      </c>
      <c r="F66" s="40">
        <v>0</v>
      </c>
      <c r="G66" s="40">
        <v>0</v>
      </c>
      <c r="H66" s="1513"/>
      <c r="I66" s="1513"/>
      <c r="J66" s="1513"/>
      <c r="K66" s="1513"/>
    </row>
    <row r="67" spans="1:11" ht="14.1" customHeight="1">
      <c r="A67" s="1513"/>
      <c r="B67" s="1513"/>
      <c r="C67" s="39" t="s">
        <v>59</v>
      </c>
      <c r="D67" s="40">
        <v>0</v>
      </c>
      <c r="E67" s="40">
        <v>0</v>
      </c>
      <c r="F67" s="40">
        <v>0</v>
      </c>
      <c r="G67" s="40">
        <v>0</v>
      </c>
      <c r="H67" s="1513"/>
      <c r="I67" s="1513"/>
      <c r="J67" s="1513"/>
      <c r="K67" s="1513"/>
    </row>
    <row r="68" spans="1:11" ht="14.1" customHeight="1">
      <c r="A68" s="1513"/>
      <c r="B68" s="1513"/>
      <c r="C68" s="39" t="s">
        <v>60</v>
      </c>
      <c r="D68" s="40">
        <v>0</v>
      </c>
      <c r="E68" s="40">
        <v>0</v>
      </c>
      <c r="F68" s="40">
        <v>0</v>
      </c>
      <c r="G68" s="40">
        <v>0</v>
      </c>
      <c r="H68" s="1513"/>
      <c r="I68" s="1513"/>
      <c r="J68" s="1513"/>
      <c r="K68" s="1513"/>
    </row>
    <row r="69" spans="1:11" ht="14.1" customHeight="1">
      <c r="A69" s="1513"/>
      <c r="B69" s="1513"/>
      <c r="C69" s="39" t="s">
        <v>61</v>
      </c>
      <c r="D69" s="40">
        <v>0</v>
      </c>
      <c r="E69" s="40">
        <v>0</v>
      </c>
      <c r="F69" s="40">
        <v>0</v>
      </c>
      <c r="G69" s="40">
        <v>0</v>
      </c>
      <c r="H69" s="1513"/>
      <c r="I69" s="1513"/>
      <c r="J69" s="1513"/>
      <c r="K69" s="1513"/>
    </row>
    <row r="70" spans="1:11" ht="14.1" customHeight="1">
      <c r="A70" s="1513"/>
      <c r="B70" s="1513"/>
      <c r="C70" s="39" t="s">
        <v>63</v>
      </c>
      <c r="D70" s="40">
        <v>0</v>
      </c>
      <c r="E70" s="40">
        <v>0</v>
      </c>
      <c r="F70" s="40">
        <v>0</v>
      </c>
      <c r="G70" s="40">
        <v>0</v>
      </c>
      <c r="H70" s="1513"/>
      <c r="I70" s="1513"/>
      <c r="J70" s="1513"/>
      <c r="K70" s="1513"/>
    </row>
    <row r="71" spans="1:11" ht="14.1" customHeight="1">
      <c r="A71" s="1513"/>
      <c r="B71" s="1513"/>
      <c r="C71" s="39" t="s">
        <v>49</v>
      </c>
      <c r="D71" s="40">
        <v>0</v>
      </c>
      <c r="E71" s="40">
        <v>0</v>
      </c>
      <c r="F71" s="40">
        <v>0</v>
      </c>
      <c r="G71" s="40">
        <v>0</v>
      </c>
      <c r="H71" s="1513"/>
      <c r="I71" s="1513"/>
      <c r="J71" s="1513"/>
      <c r="K71" s="1513"/>
    </row>
    <row r="72" spans="1:11" ht="14.1" customHeight="1">
      <c r="A72" s="1513"/>
      <c r="B72" s="1513"/>
      <c r="C72" s="39" t="s">
        <v>58</v>
      </c>
      <c r="D72" s="40">
        <v>0</v>
      </c>
      <c r="E72" s="40">
        <v>0</v>
      </c>
      <c r="F72" s="40">
        <v>0</v>
      </c>
      <c r="G72" s="40">
        <v>0</v>
      </c>
      <c r="H72" s="1513"/>
      <c r="I72" s="1513"/>
      <c r="J72" s="1513"/>
      <c r="K72" s="1513"/>
    </row>
    <row r="73" spans="1:11" ht="14.1" customHeight="1">
      <c r="A73" s="1513"/>
      <c r="B73" s="1513"/>
      <c r="C73" s="39" t="s">
        <v>59</v>
      </c>
      <c r="D73" s="40">
        <v>0</v>
      </c>
      <c r="E73" s="40">
        <v>0</v>
      </c>
      <c r="F73" s="40">
        <v>0</v>
      </c>
      <c r="G73" s="40">
        <v>0</v>
      </c>
      <c r="H73" s="1513"/>
      <c r="I73" s="1513"/>
      <c r="J73" s="1513"/>
      <c r="K73" s="1513"/>
    </row>
    <row r="74" spans="1:11" ht="14.1" customHeight="1">
      <c r="A74" s="1513"/>
      <c r="B74" s="1513"/>
      <c r="C74" s="39" t="s">
        <v>60</v>
      </c>
      <c r="D74" s="40">
        <v>0</v>
      </c>
      <c r="E74" s="40">
        <v>0</v>
      </c>
      <c r="F74" s="40">
        <v>0</v>
      </c>
      <c r="G74" s="40">
        <v>0</v>
      </c>
      <c r="H74" s="1513"/>
      <c r="I74" s="1513"/>
      <c r="J74" s="1513"/>
      <c r="K74" s="1513"/>
    </row>
    <row r="75" spans="1:11" ht="14.1" customHeight="1">
      <c r="A75" s="1513"/>
      <c r="B75" s="1513"/>
      <c r="C75" s="39" t="s">
        <v>61</v>
      </c>
      <c r="D75" s="40">
        <v>0</v>
      </c>
      <c r="E75" s="40">
        <v>0</v>
      </c>
      <c r="F75" s="40">
        <v>0</v>
      </c>
      <c r="G75" s="40">
        <v>0</v>
      </c>
      <c r="H75" s="1513"/>
      <c r="I75" s="1513"/>
      <c r="J75" s="1513"/>
      <c r="K75" s="1513"/>
    </row>
    <row r="76" spans="1:11" ht="14.1" customHeight="1">
      <c r="A76" s="1513"/>
      <c r="B76" s="1513"/>
      <c r="C76" s="39" t="s">
        <v>64</v>
      </c>
      <c r="D76" s="40">
        <v>0</v>
      </c>
      <c r="E76" s="40">
        <v>0</v>
      </c>
      <c r="F76" s="40">
        <v>0</v>
      </c>
      <c r="G76" s="40">
        <v>0</v>
      </c>
      <c r="H76" s="1513"/>
      <c r="I76" s="1513"/>
      <c r="J76" s="1513"/>
      <c r="K76" s="1513"/>
    </row>
    <row r="77" spans="1:11" ht="14.1" customHeight="1">
      <c r="A77" s="1513"/>
      <c r="B77" s="1513"/>
      <c r="C77" s="39" t="s">
        <v>65</v>
      </c>
      <c r="D77" s="40">
        <v>0</v>
      </c>
      <c r="E77" s="40">
        <v>0</v>
      </c>
      <c r="F77" s="40">
        <v>0</v>
      </c>
      <c r="G77" s="40">
        <v>0</v>
      </c>
      <c r="H77" s="1513"/>
      <c r="I77" s="1513"/>
      <c r="J77" s="1513"/>
      <c r="K77" s="1513"/>
    </row>
    <row r="78" spans="1:11" ht="14.1" customHeight="1">
      <c r="A78" s="1513"/>
      <c r="B78" s="1513"/>
      <c r="C78" s="41" t="s">
        <v>25</v>
      </c>
      <c r="D78" s="40">
        <v>0</v>
      </c>
      <c r="E78" s="40">
        <v>68000000</v>
      </c>
      <c r="F78" s="40">
        <v>68000000</v>
      </c>
      <c r="G78" s="40">
        <v>68000000</v>
      </c>
      <c r="H78" s="1513"/>
      <c r="I78" s="1513"/>
      <c r="J78" s="1513"/>
      <c r="K78" s="1513"/>
    </row>
    <row r="79" spans="1:11" ht="15" customHeight="1">
      <c r="A79" s="1513"/>
      <c r="B79" s="1513"/>
      <c r="C79" s="42" t="s">
        <v>18</v>
      </c>
      <c r="D79" s="43" t="s">
        <v>18</v>
      </c>
      <c r="E79" s="43" t="s">
        <v>18</v>
      </c>
      <c r="F79" s="43" t="s">
        <v>18</v>
      </c>
      <c r="G79" s="43" t="s">
        <v>18</v>
      </c>
      <c r="H79" s="1513"/>
      <c r="I79" s="1513"/>
      <c r="J79" s="1513"/>
      <c r="K79" s="1513"/>
    </row>
    <row r="80" spans="1:11" ht="15" customHeight="1">
      <c r="A80" s="1513"/>
      <c r="B80" s="1513"/>
      <c r="C80" s="26" t="s">
        <v>201</v>
      </c>
      <c r="D80" s="44">
        <v>0</v>
      </c>
      <c r="E80" s="44">
        <v>68000000</v>
      </c>
      <c r="F80" s="44">
        <v>68000000</v>
      </c>
      <c r="G80" s="44">
        <v>68000000</v>
      </c>
      <c r="H80" s="1513"/>
      <c r="I80" s="1513"/>
      <c r="J80" s="1513"/>
      <c r="K80" s="1513"/>
    </row>
    <row r="81" spans="1:11" ht="15" customHeight="1">
      <c r="A81" s="1513"/>
      <c r="B81" s="1513"/>
      <c r="C81" s="27" t="s">
        <v>48</v>
      </c>
      <c r="D81" s="45">
        <v>0</v>
      </c>
      <c r="E81" s="45">
        <v>0</v>
      </c>
      <c r="F81" s="45">
        <v>0</v>
      </c>
      <c r="G81" s="45">
        <v>0</v>
      </c>
      <c r="H81" s="1513"/>
      <c r="I81" s="1513"/>
      <c r="J81" s="1513"/>
      <c r="K81" s="1513"/>
    </row>
    <row r="82" spans="1:11" ht="15" customHeight="1">
      <c r="A82" s="1513"/>
      <c r="B82" s="1513"/>
      <c r="C82" s="27" t="s">
        <v>49</v>
      </c>
      <c r="D82" s="45">
        <v>0</v>
      </c>
      <c r="E82" s="45">
        <v>0</v>
      </c>
      <c r="F82" s="45">
        <v>0</v>
      </c>
      <c r="G82" s="45">
        <v>0</v>
      </c>
      <c r="H82" s="1513"/>
      <c r="I82" s="1513"/>
      <c r="J82" s="1513"/>
      <c r="K82" s="1513"/>
    </row>
    <row r="83" spans="1:11" ht="15" customHeight="1">
      <c r="A83" s="1513"/>
      <c r="B83" s="1513"/>
      <c r="C83" s="27" t="s">
        <v>50</v>
      </c>
      <c r="D83" s="45">
        <v>0</v>
      </c>
      <c r="E83" s="45">
        <v>0</v>
      </c>
      <c r="F83" s="45">
        <v>0</v>
      </c>
      <c r="G83" s="45">
        <v>0</v>
      </c>
      <c r="H83" s="1513"/>
      <c r="I83" s="1513"/>
      <c r="J83" s="1513"/>
      <c r="K83" s="1513"/>
    </row>
    <row r="84" spans="1:11" ht="15" customHeight="1">
      <c r="A84" s="1513"/>
      <c r="B84" s="1513"/>
      <c r="C84" s="27" t="s">
        <v>51</v>
      </c>
      <c r="D84" s="45">
        <v>0</v>
      </c>
      <c r="E84" s="45">
        <v>0</v>
      </c>
      <c r="F84" s="45">
        <v>0</v>
      </c>
      <c r="G84" s="45">
        <v>0</v>
      </c>
      <c r="H84" s="1513"/>
      <c r="I84" s="1513"/>
      <c r="J84" s="1513"/>
      <c r="K84" s="1513"/>
    </row>
    <row r="85" spans="1:11" ht="15" customHeight="1">
      <c r="A85" s="1513"/>
      <c r="B85" s="1513"/>
      <c r="C85" s="27" t="s">
        <v>49</v>
      </c>
      <c r="D85" s="45">
        <v>0</v>
      </c>
      <c r="E85" s="45">
        <v>0</v>
      </c>
      <c r="F85" s="45">
        <v>0</v>
      </c>
      <c r="G85" s="45">
        <v>0</v>
      </c>
      <c r="H85" s="1513"/>
      <c r="I85" s="1513"/>
      <c r="J85" s="1513"/>
      <c r="K85" s="1513"/>
    </row>
    <row r="86" spans="1:11" ht="15" customHeight="1">
      <c r="A86" s="1513"/>
      <c r="B86" s="1513"/>
      <c r="C86" s="27" t="s">
        <v>50</v>
      </c>
      <c r="D86" s="45">
        <v>0</v>
      </c>
      <c r="E86" s="45">
        <v>0</v>
      </c>
      <c r="F86" s="45">
        <v>0</v>
      </c>
      <c r="G86" s="45">
        <v>0</v>
      </c>
      <c r="H86" s="1513"/>
      <c r="I86" s="1513"/>
      <c r="J86" s="1513"/>
      <c r="K86" s="1513"/>
    </row>
    <row r="87" spans="1:11" ht="15" customHeight="1">
      <c r="A87" s="1513"/>
      <c r="B87" s="1513"/>
      <c r="C87" s="27" t="s">
        <v>52</v>
      </c>
      <c r="D87" s="45">
        <v>0</v>
      </c>
      <c r="E87" s="45">
        <v>0</v>
      </c>
      <c r="F87" s="45">
        <v>0</v>
      </c>
      <c r="G87" s="45">
        <v>0</v>
      </c>
      <c r="H87" s="1513"/>
      <c r="I87" s="1513"/>
      <c r="J87" s="1513"/>
      <c r="K87" s="1513"/>
    </row>
    <row r="88" spans="1:11" ht="15" customHeight="1">
      <c r="A88" s="1513"/>
      <c r="B88" s="1513"/>
      <c r="C88" s="27" t="s">
        <v>49</v>
      </c>
      <c r="D88" s="45">
        <v>0</v>
      </c>
      <c r="E88" s="45">
        <v>0</v>
      </c>
      <c r="F88" s="45">
        <v>0</v>
      </c>
      <c r="G88" s="45">
        <v>0</v>
      </c>
      <c r="H88" s="1513"/>
      <c r="I88" s="1513"/>
      <c r="J88" s="1513"/>
      <c r="K88" s="1513"/>
    </row>
    <row r="89" spans="1:11" ht="15" customHeight="1">
      <c r="A89" s="1513"/>
      <c r="B89" s="1513"/>
      <c r="C89" s="27" t="s">
        <v>50</v>
      </c>
      <c r="D89" s="45">
        <v>0</v>
      </c>
      <c r="E89" s="45">
        <v>0</v>
      </c>
      <c r="F89" s="45">
        <v>0</v>
      </c>
      <c r="G89" s="45">
        <v>0</v>
      </c>
      <c r="H89" s="1513"/>
      <c r="I89" s="1513"/>
      <c r="J89" s="1513"/>
      <c r="K89" s="1513"/>
    </row>
    <row r="90" spans="1:11" ht="15" customHeight="1">
      <c r="A90" s="1513"/>
      <c r="B90" s="1513"/>
      <c r="C90" s="27" t="s">
        <v>53</v>
      </c>
      <c r="D90" s="45">
        <v>0</v>
      </c>
      <c r="E90" s="45">
        <v>0</v>
      </c>
      <c r="F90" s="45">
        <v>0</v>
      </c>
      <c r="G90" s="45">
        <v>0</v>
      </c>
      <c r="H90" s="1513"/>
      <c r="I90" s="1513"/>
      <c r="J90" s="1513"/>
      <c r="K90" s="1513"/>
    </row>
    <row r="91" spans="1:11" ht="15" customHeight="1">
      <c r="A91" s="1513"/>
      <c r="B91" s="1513"/>
      <c r="C91" s="27" t="s">
        <v>49</v>
      </c>
      <c r="D91" s="45">
        <v>0</v>
      </c>
      <c r="E91" s="45">
        <v>0</v>
      </c>
      <c r="F91" s="45">
        <v>0</v>
      </c>
      <c r="G91" s="45">
        <v>0</v>
      </c>
      <c r="H91" s="1513"/>
      <c r="I91" s="1513"/>
      <c r="J91" s="1513"/>
      <c r="K91" s="1513"/>
    </row>
    <row r="92" spans="1:11" ht="15" customHeight="1">
      <c r="A92" s="1513"/>
      <c r="B92" s="1513"/>
      <c r="C92" s="27" t="s">
        <v>50</v>
      </c>
      <c r="D92" s="45">
        <v>0</v>
      </c>
      <c r="E92" s="45">
        <v>0</v>
      </c>
      <c r="F92" s="45">
        <v>0</v>
      </c>
      <c r="G92" s="45">
        <v>0</v>
      </c>
      <c r="H92" s="1513"/>
      <c r="I92" s="1513"/>
      <c r="J92" s="1513"/>
      <c r="K92" s="1513"/>
    </row>
    <row r="93" spans="1:11" ht="20.100000000000001" customHeight="1">
      <c r="A93" s="1513"/>
      <c r="B93" s="1513"/>
      <c r="C93" s="27" t="s">
        <v>202</v>
      </c>
      <c r="D93" s="46">
        <v>0</v>
      </c>
      <c r="E93" s="46">
        <v>68000000</v>
      </c>
      <c r="F93" s="46">
        <v>68000000</v>
      </c>
      <c r="G93" s="46">
        <v>68000000</v>
      </c>
      <c r="H93" s="1513"/>
      <c r="I93" s="1513"/>
      <c r="J93" s="1513"/>
      <c r="K93" s="1513"/>
    </row>
    <row r="94" spans="1:11" ht="15" customHeight="1">
      <c r="A94" s="1513"/>
      <c r="B94" s="1513"/>
      <c r="C94" s="27" t="s">
        <v>49</v>
      </c>
      <c r="D94" s="45">
        <v>0</v>
      </c>
      <c r="E94" s="45">
        <v>68000000</v>
      </c>
      <c r="F94" s="45">
        <v>68000000</v>
      </c>
      <c r="G94" s="45">
        <v>68000000</v>
      </c>
      <c r="H94" s="1513"/>
      <c r="I94" s="1513"/>
      <c r="J94" s="1513"/>
      <c r="K94" s="1513"/>
    </row>
    <row r="95" spans="1:11" ht="15" customHeight="1">
      <c r="A95" s="1513"/>
      <c r="B95" s="1513"/>
      <c r="C95" s="27" t="s">
        <v>50</v>
      </c>
      <c r="D95" s="45">
        <v>0</v>
      </c>
      <c r="E95" s="45">
        <v>0</v>
      </c>
      <c r="F95" s="45">
        <v>0</v>
      </c>
      <c r="G95" s="45">
        <v>0</v>
      </c>
      <c r="H95" s="1513"/>
      <c r="I95" s="1513"/>
      <c r="J95" s="1513"/>
      <c r="K95" s="1513"/>
    </row>
    <row r="96" spans="1:11" ht="15" customHeight="1">
      <c r="A96" s="1513"/>
      <c r="B96" s="1513"/>
      <c r="C96" s="27" t="s">
        <v>55</v>
      </c>
      <c r="D96" s="45">
        <v>0</v>
      </c>
      <c r="E96" s="45">
        <v>0</v>
      </c>
      <c r="F96" s="45">
        <v>0</v>
      </c>
      <c r="G96" s="45">
        <v>0</v>
      </c>
      <c r="H96" s="1513"/>
      <c r="I96" s="1513"/>
      <c r="J96" s="1513"/>
      <c r="K96" s="1513"/>
    </row>
    <row r="97" spans="1:11" ht="15" customHeight="1">
      <c r="A97" s="1513"/>
      <c r="B97" s="1513"/>
      <c r="C97" s="27" t="s">
        <v>49</v>
      </c>
      <c r="D97" s="45">
        <v>0</v>
      </c>
      <c r="E97" s="45">
        <v>0</v>
      </c>
      <c r="F97" s="45">
        <v>0</v>
      </c>
      <c r="G97" s="45">
        <v>0</v>
      </c>
      <c r="H97" s="1513"/>
      <c r="I97" s="1513"/>
      <c r="J97" s="1513"/>
      <c r="K97" s="1513"/>
    </row>
    <row r="98" spans="1:11" ht="15" customHeight="1">
      <c r="A98" s="1513"/>
      <c r="B98" s="1513"/>
      <c r="C98" s="27" t="s">
        <v>50</v>
      </c>
      <c r="D98" s="45">
        <v>0</v>
      </c>
      <c r="E98" s="45">
        <v>0</v>
      </c>
      <c r="F98" s="45">
        <v>0</v>
      </c>
      <c r="G98" s="45">
        <v>0</v>
      </c>
      <c r="H98" s="1513"/>
      <c r="I98" s="1513"/>
      <c r="J98" s="1513"/>
      <c r="K98" s="1513"/>
    </row>
    <row r="99" spans="1:11" ht="15" customHeight="1">
      <c r="A99" s="1513"/>
      <c r="B99" s="1513"/>
      <c r="C99" s="27" t="s">
        <v>56</v>
      </c>
      <c r="D99" s="45">
        <v>0</v>
      </c>
      <c r="E99" s="45">
        <v>0</v>
      </c>
      <c r="F99" s="45">
        <v>0</v>
      </c>
      <c r="G99" s="45">
        <v>0</v>
      </c>
      <c r="H99" s="1513"/>
      <c r="I99" s="1513"/>
      <c r="J99" s="1513"/>
      <c r="K99" s="1513"/>
    </row>
    <row r="100" spans="1:11" ht="15" customHeight="1">
      <c r="A100" s="1513"/>
      <c r="B100" s="1513"/>
      <c r="C100" s="27" t="s">
        <v>49</v>
      </c>
      <c r="D100" s="45">
        <v>0</v>
      </c>
      <c r="E100" s="45">
        <v>0</v>
      </c>
      <c r="F100" s="45">
        <v>0</v>
      </c>
      <c r="G100" s="45">
        <v>0</v>
      </c>
      <c r="H100" s="1513"/>
      <c r="I100" s="1513"/>
      <c r="J100" s="1513"/>
      <c r="K100" s="1513"/>
    </row>
    <row r="101" spans="1:11" ht="15" customHeight="1">
      <c r="A101" s="1513"/>
      <c r="B101" s="1513"/>
      <c r="C101" s="27" t="s">
        <v>50</v>
      </c>
      <c r="D101" s="45">
        <v>0</v>
      </c>
      <c r="E101" s="45">
        <v>0</v>
      </c>
      <c r="F101" s="45">
        <v>0</v>
      </c>
      <c r="G101" s="45">
        <v>0</v>
      </c>
      <c r="H101" s="1513"/>
      <c r="I101" s="1513"/>
      <c r="J101" s="1513"/>
      <c r="K101" s="1513"/>
    </row>
    <row r="102" spans="1:11" ht="15" customHeight="1">
      <c r="A102" s="1513"/>
      <c r="B102" s="1513"/>
      <c r="C102" s="27" t="s">
        <v>57</v>
      </c>
      <c r="D102" s="45">
        <v>0</v>
      </c>
      <c r="E102" s="45">
        <v>0</v>
      </c>
      <c r="F102" s="45">
        <v>0</v>
      </c>
      <c r="G102" s="45">
        <v>0</v>
      </c>
      <c r="H102" s="1513"/>
      <c r="I102" s="1513"/>
      <c r="J102" s="1513"/>
      <c r="K102" s="1513"/>
    </row>
    <row r="103" spans="1:11" ht="15" customHeight="1">
      <c r="A103" s="1513"/>
      <c r="B103" s="1513"/>
      <c r="C103" s="27" t="s">
        <v>49</v>
      </c>
      <c r="D103" s="45">
        <v>0</v>
      </c>
      <c r="E103" s="45">
        <v>0</v>
      </c>
      <c r="F103" s="45">
        <v>0</v>
      </c>
      <c r="G103" s="45">
        <v>0</v>
      </c>
      <c r="H103" s="1513"/>
      <c r="I103" s="1513"/>
      <c r="J103" s="1513"/>
      <c r="K103" s="1513"/>
    </row>
    <row r="104" spans="1:11" ht="15" customHeight="1">
      <c r="A104" s="1513"/>
      <c r="B104" s="1513"/>
      <c r="C104" s="27" t="s">
        <v>58</v>
      </c>
      <c r="D104" s="45">
        <v>0</v>
      </c>
      <c r="E104" s="45">
        <v>0</v>
      </c>
      <c r="F104" s="45">
        <v>0</v>
      </c>
      <c r="G104" s="45">
        <v>0</v>
      </c>
      <c r="H104" s="1513"/>
      <c r="I104" s="1513"/>
      <c r="J104" s="1513"/>
      <c r="K104" s="1513"/>
    </row>
    <row r="105" spans="1:11" ht="15" customHeight="1">
      <c r="A105" s="1513"/>
      <c r="B105" s="1513"/>
      <c r="C105" s="27" t="s">
        <v>59</v>
      </c>
      <c r="D105" s="45">
        <v>0</v>
      </c>
      <c r="E105" s="45">
        <v>0</v>
      </c>
      <c r="F105" s="45">
        <v>0</v>
      </c>
      <c r="G105" s="45">
        <v>0</v>
      </c>
      <c r="H105" s="1513"/>
      <c r="I105" s="1513"/>
      <c r="J105" s="1513"/>
      <c r="K105" s="1513"/>
    </row>
    <row r="106" spans="1:11" ht="15" customHeight="1">
      <c r="A106" s="1513"/>
      <c r="B106" s="1513"/>
      <c r="C106" s="27" t="s">
        <v>60</v>
      </c>
      <c r="D106" s="45">
        <v>0</v>
      </c>
      <c r="E106" s="45">
        <v>0</v>
      </c>
      <c r="F106" s="45">
        <v>0</v>
      </c>
      <c r="G106" s="45">
        <v>0</v>
      </c>
      <c r="H106" s="1513"/>
      <c r="I106" s="1513"/>
      <c r="J106" s="1513"/>
      <c r="K106" s="1513"/>
    </row>
    <row r="107" spans="1:11" ht="15" customHeight="1">
      <c r="A107" s="1513"/>
      <c r="B107" s="1513"/>
      <c r="C107" s="27" t="s">
        <v>61</v>
      </c>
      <c r="D107" s="45">
        <v>0</v>
      </c>
      <c r="E107" s="45">
        <v>0</v>
      </c>
      <c r="F107" s="45">
        <v>0</v>
      </c>
      <c r="G107" s="45">
        <v>0</v>
      </c>
      <c r="H107" s="1513"/>
      <c r="I107" s="1513"/>
      <c r="J107" s="1513"/>
      <c r="K107" s="1513"/>
    </row>
    <row r="108" spans="1:11" ht="15" customHeight="1">
      <c r="A108" s="1513"/>
      <c r="B108" s="1513"/>
      <c r="C108" s="27" t="s">
        <v>62</v>
      </c>
      <c r="D108" s="45">
        <v>0</v>
      </c>
      <c r="E108" s="45">
        <v>0</v>
      </c>
      <c r="F108" s="45">
        <v>0</v>
      </c>
      <c r="G108" s="45">
        <v>0</v>
      </c>
      <c r="H108" s="1513"/>
      <c r="I108" s="1513"/>
      <c r="J108" s="1513"/>
      <c r="K108" s="1513"/>
    </row>
    <row r="109" spans="1:11" ht="15" customHeight="1">
      <c r="A109" s="1513"/>
      <c r="B109" s="1513"/>
      <c r="C109" s="27" t="s">
        <v>49</v>
      </c>
      <c r="D109" s="45">
        <v>0</v>
      </c>
      <c r="E109" s="45">
        <v>0</v>
      </c>
      <c r="F109" s="45">
        <v>0</v>
      </c>
      <c r="G109" s="45">
        <v>0</v>
      </c>
      <c r="H109" s="1513"/>
      <c r="I109" s="1513"/>
      <c r="J109" s="1513"/>
      <c r="K109" s="1513"/>
    </row>
    <row r="110" spans="1:11" ht="15" customHeight="1">
      <c r="A110" s="1513"/>
      <c r="B110" s="1513"/>
      <c r="C110" s="27" t="s">
        <v>58</v>
      </c>
      <c r="D110" s="45">
        <v>0</v>
      </c>
      <c r="E110" s="45">
        <v>0</v>
      </c>
      <c r="F110" s="45">
        <v>0</v>
      </c>
      <c r="G110" s="45">
        <v>0</v>
      </c>
      <c r="H110" s="1513"/>
      <c r="I110" s="1513"/>
      <c r="J110" s="1513"/>
      <c r="K110" s="1513"/>
    </row>
    <row r="111" spans="1:11" ht="15" customHeight="1">
      <c r="A111" s="1513"/>
      <c r="B111" s="1513"/>
      <c r="C111" s="27" t="s">
        <v>59</v>
      </c>
      <c r="D111" s="45">
        <v>0</v>
      </c>
      <c r="E111" s="45">
        <v>0</v>
      </c>
      <c r="F111" s="45">
        <v>0</v>
      </c>
      <c r="G111" s="45">
        <v>0</v>
      </c>
      <c r="H111" s="1513"/>
      <c r="I111" s="1513"/>
      <c r="J111" s="1513"/>
      <c r="K111" s="1513"/>
    </row>
    <row r="112" spans="1:11" ht="15" customHeight="1">
      <c r="A112" s="1513"/>
      <c r="B112" s="1513"/>
      <c r="C112" s="27" t="s">
        <v>60</v>
      </c>
      <c r="D112" s="45">
        <v>0</v>
      </c>
      <c r="E112" s="45">
        <v>0</v>
      </c>
      <c r="F112" s="45">
        <v>0</v>
      </c>
      <c r="G112" s="45">
        <v>0</v>
      </c>
      <c r="H112" s="1513"/>
      <c r="I112" s="1513"/>
      <c r="J112" s="1513"/>
      <c r="K112" s="1513"/>
    </row>
    <row r="113" spans="1:11" ht="15" customHeight="1">
      <c r="A113" s="1513"/>
      <c r="B113" s="1513"/>
      <c r="C113" s="27" t="s">
        <v>61</v>
      </c>
      <c r="D113" s="45">
        <v>0</v>
      </c>
      <c r="E113" s="45">
        <v>0</v>
      </c>
      <c r="F113" s="45">
        <v>0</v>
      </c>
      <c r="G113" s="45">
        <v>0</v>
      </c>
      <c r="H113" s="1513"/>
      <c r="I113" s="1513"/>
      <c r="J113" s="1513"/>
      <c r="K113" s="1513"/>
    </row>
    <row r="114" spans="1:11" ht="15" customHeight="1">
      <c r="A114" s="1513"/>
      <c r="B114" s="1513"/>
      <c r="C114" s="27" t="s">
        <v>63</v>
      </c>
      <c r="D114" s="45">
        <v>0</v>
      </c>
      <c r="E114" s="45">
        <v>0</v>
      </c>
      <c r="F114" s="45">
        <v>0</v>
      </c>
      <c r="G114" s="45">
        <v>0</v>
      </c>
      <c r="H114" s="1513"/>
      <c r="I114" s="1513"/>
      <c r="J114" s="1513"/>
      <c r="K114" s="1513"/>
    </row>
    <row r="115" spans="1:11" ht="15" customHeight="1">
      <c r="A115" s="1513"/>
      <c r="B115" s="1513"/>
      <c r="C115" s="27" t="s">
        <v>49</v>
      </c>
      <c r="D115" s="45">
        <v>0</v>
      </c>
      <c r="E115" s="45">
        <v>0</v>
      </c>
      <c r="F115" s="45">
        <v>0</v>
      </c>
      <c r="G115" s="45">
        <v>0</v>
      </c>
      <c r="H115" s="1513"/>
      <c r="I115" s="1513"/>
      <c r="J115" s="1513"/>
      <c r="K115" s="1513"/>
    </row>
    <row r="116" spans="1:11" ht="15" customHeight="1">
      <c r="A116" s="1513"/>
      <c r="B116" s="1513"/>
      <c r="C116" s="27" t="s">
        <v>58</v>
      </c>
      <c r="D116" s="45">
        <v>0</v>
      </c>
      <c r="E116" s="45">
        <v>0</v>
      </c>
      <c r="F116" s="45">
        <v>0</v>
      </c>
      <c r="G116" s="45">
        <v>0</v>
      </c>
      <c r="H116" s="1513"/>
      <c r="I116" s="1513"/>
      <c r="J116" s="1513"/>
      <c r="K116" s="1513"/>
    </row>
    <row r="117" spans="1:11" ht="15" customHeight="1">
      <c r="A117" s="1513"/>
      <c r="B117" s="1513"/>
      <c r="C117" s="27" t="s">
        <v>59</v>
      </c>
      <c r="D117" s="45">
        <v>0</v>
      </c>
      <c r="E117" s="45">
        <v>0</v>
      </c>
      <c r="F117" s="45">
        <v>0</v>
      </c>
      <c r="G117" s="45">
        <v>0</v>
      </c>
      <c r="H117" s="1513"/>
      <c r="I117" s="1513"/>
      <c r="J117" s="1513"/>
      <c r="K117" s="1513"/>
    </row>
    <row r="118" spans="1:11" ht="15" customHeight="1">
      <c r="A118" s="1513"/>
      <c r="B118" s="1513"/>
      <c r="C118" s="27" t="s">
        <v>60</v>
      </c>
      <c r="D118" s="45">
        <v>0</v>
      </c>
      <c r="E118" s="45">
        <v>0</v>
      </c>
      <c r="F118" s="45">
        <v>0</v>
      </c>
      <c r="G118" s="45">
        <v>0</v>
      </c>
      <c r="H118" s="1513"/>
      <c r="I118" s="1513"/>
      <c r="J118" s="1513"/>
      <c r="K118" s="1513"/>
    </row>
    <row r="119" spans="1:11" ht="15" customHeight="1">
      <c r="A119" s="1513"/>
      <c r="B119" s="1513"/>
      <c r="C119" s="27" t="s">
        <v>61</v>
      </c>
      <c r="D119" s="45">
        <v>0</v>
      </c>
      <c r="E119" s="45">
        <v>0</v>
      </c>
      <c r="F119" s="45">
        <v>0</v>
      </c>
      <c r="G119" s="45">
        <v>0</v>
      </c>
      <c r="H119" s="1513"/>
      <c r="I119" s="1513"/>
      <c r="J119" s="1513"/>
      <c r="K119" s="1513"/>
    </row>
    <row r="120" spans="1:11" ht="15" customHeight="1">
      <c r="A120" s="1513"/>
      <c r="B120" s="1513"/>
      <c r="C120" s="27" t="s">
        <v>64</v>
      </c>
      <c r="D120" s="45">
        <v>0</v>
      </c>
      <c r="E120" s="45">
        <v>0</v>
      </c>
      <c r="F120" s="45">
        <v>0</v>
      </c>
      <c r="G120" s="45">
        <v>0</v>
      </c>
      <c r="H120" s="1513"/>
      <c r="I120" s="1513"/>
      <c r="J120" s="1513"/>
      <c r="K120" s="1513"/>
    </row>
    <row r="121" spans="1:11" ht="15" customHeight="1">
      <c r="A121" s="1513"/>
      <c r="B121" s="1513"/>
      <c r="C121" s="27" t="s">
        <v>65</v>
      </c>
      <c r="D121" s="45">
        <v>0</v>
      </c>
      <c r="E121" s="45">
        <v>0</v>
      </c>
      <c r="F121" s="45">
        <v>0</v>
      </c>
      <c r="G121" s="45">
        <v>0</v>
      </c>
      <c r="H121" s="1513"/>
      <c r="I121" s="1513"/>
      <c r="J121" s="1513"/>
      <c r="K121" s="1513"/>
    </row>
    <row r="122" spans="1:11" ht="20.100000000000001" customHeight="1">
      <c r="A122" s="1513"/>
      <c r="B122" s="1513"/>
      <c r="C122" s="47" t="s">
        <v>18</v>
      </c>
      <c r="D122" s="1513"/>
      <c r="E122" s="1513"/>
      <c r="F122" s="1513"/>
      <c r="G122" s="1513"/>
      <c r="H122" s="1513"/>
      <c r="I122" s="1513"/>
      <c r="J122" s="1513"/>
      <c r="K122" s="1513"/>
    </row>
  </sheetData>
  <mergeCells count="17">
    <mergeCell ref="C21:G21"/>
    <mergeCell ref="C1:G1"/>
    <mergeCell ref="C2:G2"/>
    <mergeCell ref="D3:G3"/>
    <mergeCell ref="D4:G4"/>
    <mergeCell ref="D5:G5"/>
    <mergeCell ref="D6:G6"/>
    <mergeCell ref="D7:G7"/>
    <mergeCell ref="C8:G8"/>
    <mergeCell ref="C9:G9"/>
    <mergeCell ref="D10:G10"/>
    <mergeCell ref="D14:G14"/>
    <mergeCell ref="D22:G22"/>
    <mergeCell ref="D23:G23"/>
    <mergeCell ref="D24:G24"/>
    <mergeCell ref="D25:G25"/>
    <mergeCell ref="C34:G34"/>
  </mergeCells>
  <pageMargins left="0" right="0" top="0" bottom="0" header="0" footer="0"/>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121"/>
  <sheetViews>
    <sheetView view="pageBreakPreview" topLeftCell="A74" zoomScale="68" zoomScaleNormal="100" zoomScaleSheetLayoutView="68" workbookViewId="0">
      <selection activeCell="M133" sqref="M133"/>
    </sheetView>
  </sheetViews>
  <sheetFormatPr defaultColWidth="9.125" defaultRowHeight="14.25"/>
  <cols>
    <col min="1" max="1" width="9.75" style="24" customWidth="1"/>
    <col min="2" max="2" width="28.25" style="24" customWidth="1"/>
    <col min="3" max="5" width="15.875" style="24" customWidth="1"/>
    <col min="6" max="6" width="16.125" style="24" customWidth="1"/>
    <col min="7" max="7" width="6.75" style="24" customWidth="1"/>
    <col min="8" max="8" width="18.25" style="24" customWidth="1"/>
    <col min="9" max="9" width="10.75" style="24" customWidth="1"/>
    <col min="10" max="10" width="17.375" style="24" customWidth="1"/>
    <col min="11" max="16384" width="9.125" style="24"/>
  </cols>
  <sheetData>
    <row r="1" spans="1:10" ht="20.100000000000001" customHeight="1">
      <c r="A1" s="1513"/>
      <c r="B1" s="1856" t="s">
        <v>0</v>
      </c>
      <c r="C1" s="1857"/>
      <c r="D1" s="1857"/>
      <c r="E1" s="1857"/>
      <c r="F1" s="1857"/>
      <c r="G1" s="1513"/>
      <c r="H1" s="1513"/>
      <c r="I1" s="1513"/>
      <c r="J1" s="1513"/>
    </row>
    <row r="2" spans="1:10" ht="24.95" customHeight="1">
      <c r="A2" s="1513"/>
      <c r="B2" s="1858" t="s">
        <v>1</v>
      </c>
      <c r="C2" s="1859"/>
      <c r="D2" s="1859"/>
      <c r="E2" s="1859"/>
      <c r="F2" s="1859"/>
      <c r="G2" s="1513"/>
      <c r="H2" s="1513"/>
      <c r="I2" s="1513"/>
      <c r="J2" s="1513"/>
    </row>
    <row r="3" spans="1:10" ht="14.1" customHeight="1">
      <c r="A3" s="1513"/>
      <c r="B3" s="25" t="s">
        <v>2</v>
      </c>
      <c r="C3" s="1860" t="s">
        <v>2116</v>
      </c>
      <c r="D3" s="1861"/>
      <c r="E3" s="1861"/>
      <c r="F3" s="1861"/>
      <c r="G3" s="1513"/>
      <c r="H3" s="1513"/>
      <c r="I3" s="1513"/>
      <c r="J3" s="1513"/>
    </row>
    <row r="4" spans="1:10" ht="14.1" customHeight="1">
      <c r="A4" s="1513"/>
      <c r="B4" s="25" t="s">
        <v>4</v>
      </c>
      <c r="C4" s="1860" t="s">
        <v>135</v>
      </c>
      <c r="D4" s="1861"/>
      <c r="E4" s="1861"/>
      <c r="F4" s="1861"/>
      <c r="G4" s="1513"/>
      <c r="H4" s="1513"/>
      <c r="I4" s="1513"/>
      <c r="J4" s="1513"/>
    </row>
    <row r="5" spans="1:10" ht="14.1" customHeight="1">
      <c r="A5" s="1513"/>
      <c r="B5" s="25" t="s">
        <v>6</v>
      </c>
      <c r="C5" s="1860" t="s">
        <v>2168</v>
      </c>
      <c r="D5" s="1861"/>
      <c r="E5" s="1861"/>
      <c r="F5" s="1861"/>
      <c r="G5" s="1513"/>
      <c r="H5" s="1513"/>
      <c r="I5" s="1513"/>
      <c r="J5" s="1513"/>
    </row>
    <row r="6" spans="1:10" ht="14.1" customHeight="1">
      <c r="A6" s="1513"/>
      <c r="B6" s="25" t="s">
        <v>8</v>
      </c>
      <c r="C6" s="1860" t="s">
        <v>2169</v>
      </c>
      <c r="D6" s="1861"/>
      <c r="E6" s="1861"/>
      <c r="F6" s="1861"/>
      <c r="G6" s="1513"/>
      <c r="H6" s="1513"/>
      <c r="I6" s="1513"/>
      <c r="J6" s="1513"/>
    </row>
    <row r="7" spans="1:10" ht="14.1" customHeight="1">
      <c r="A7" s="1513"/>
      <c r="B7" s="25" t="s">
        <v>10</v>
      </c>
      <c r="C7" s="1862" t="s">
        <v>11</v>
      </c>
      <c r="D7" s="1863"/>
      <c r="E7" s="1863"/>
      <c r="F7" s="1863"/>
      <c r="G7" s="1513"/>
      <c r="H7" s="1513"/>
      <c r="I7" s="1513"/>
      <c r="J7" s="1513"/>
    </row>
    <row r="8" spans="1:10" ht="14.1" customHeight="1">
      <c r="A8" s="1513"/>
      <c r="B8" s="1864" t="s">
        <v>12</v>
      </c>
      <c r="C8" s="1865"/>
      <c r="D8" s="1865"/>
      <c r="E8" s="1865"/>
      <c r="F8" s="1865"/>
      <c r="G8" s="1513"/>
      <c r="H8" s="1513"/>
      <c r="I8" s="1513"/>
      <c r="J8" s="1513"/>
    </row>
    <row r="9" spans="1:10" ht="30.95" customHeight="1">
      <c r="A9" s="1513"/>
      <c r="B9" s="1866" t="s">
        <v>2170</v>
      </c>
      <c r="C9" s="1867"/>
      <c r="D9" s="1867"/>
      <c r="E9" s="1867"/>
      <c r="F9" s="1867"/>
      <c r="G9" s="1513"/>
      <c r="H9" s="1513"/>
      <c r="I9" s="1513"/>
      <c r="J9" s="1513"/>
    </row>
    <row r="10" spans="1:10" ht="41.1" customHeight="1">
      <c r="A10" s="1513"/>
      <c r="B10" s="26" t="s">
        <v>14</v>
      </c>
      <c r="C10" s="1854" t="s">
        <v>2171</v>
      </c>
      <c r="D10" s="1855"/>
      <c r="E10" s="1855"/>
      <c r="F10" s="1855"/>
      <c r="G10" s="1513"/>
      <c r="H10" s="1513"/>
      <c r="I10" s="1513"/>
      <c r="J10" s="1513"/>
    </row>
    <row r="11" spans="1:10" ht="27.95" customHeight="1">
      <c r="A11" s="1513"/>
      <c r="B11" s="27" t="s">
        <v>209</v>
      </c>
      <c r="C11" s="28">
        <v>2023</v>
      </c>
      <c r="D11" s="28">
        <v>2024</v>
      </c>
      <c r="E11" s="28">
        <v>2025</v>
      </c>
      <c r="F11" s="28">
        <v>2026</v>
      </c>
      <c r="G11" s="1513"/>
      <c r="H11" s="1513"/>
      <c r="I11" s="1513"/>
      <c r="J11" s="1513"/>
    </row>
    <row r="12" spans="1:10" ht="14.1" customHeight="1">
      <c r="A12" s="1513"/>
      <c r="B12" s="29"/>
      <c r="C12" s="30" t="s">
        <v>22</v>
      </c>
      <c r="D12" s="30" t="s">
        <v>23</v>
      </c>
      <c r="E12" s="30" t="s">
        <v>23</v>
      </c>
      <c r="F12" s="30" t="s">
        <v>23</v>
      </c>
      <c r="G12" s="1513"/>
      <c r="H12" s="1513"/>
      <c r="I12" s="1513"/>
      <c r="J12" s="1513"/>
    </row>
    <row r="13" spans="1:10" ht="14.1" customHeight="1">
      <c r="A13" s="1513"/>
      <c r="B13" s="27" t="s">
        <v>2172</v>
      </c>
      <c r="C13" s="31" t="s">
        <v>137</v>
      </c>
      <c r="D13" s="31" t="s">
        <v>137</v>
      </c>
      <c r="E13" s="31" t="s">
        <v>137</v>
      </c>
      <c r="F13" s="31" t="s">
        <v>137</v>
      </c>
      <c r="G13" s="1513"/>
      <c r="H13" s="1513"/>
      <c r="I13" s="1513"/>
      <c r="J13" s="1513"/>
    </row>
    <row r="14" spans="1:10" ht="60" customHeight="1">
      <c r="A14" s="1513"/>
      <c r="B14" s="26" t="s">
        <v>16</v>
      </c>
      <c r="C14" s="1854" t="s">
        <v>2173</v>
      </c>
      <c r="D14" s="1855"/>
      <c r="E14" s="1855"/>
      <c r="F14" s="1855"/>
      <c r="G14" s="1513"/>
      <c r="H14" s="1513"/>
      <c r="I14" s="1513"/>
      <c r="J14" s="1513"/>
    </row>
    <row r="15" spans="1:10" ht="27.95" customHeight="1">
      <c r="A15" s="1513"/>
      <c r="B15" s="27" t="s">
        <v>223</v>
      </c>
      <c r="C15" s="28">
        <v>2023</v>
      </c>
      <c r="D15" s="28">
        <v>2024</v>
      </c>
      <c r="E15" s="28">
        <v>2025</v>
      </c>
      <c r="F15" s="28">
        <v>2026</v>
      </c>
      <c r="G15" s="1513"/>
      <c r="H15" s="1513"/>
      <c r="I15" s="1513"/>
      <c r="J15" s="1513"/>
    </row>
    <row r="16" spans="1:10" ht="14.1" customHeight="1">
      <c r="A16" s="1513"/>
      <c r="B16" s="29"/>
      <c r="C16" s="30" t="s">
        <v>22</v>
      </c>
      <c r="D16" s="30" t="s">
        <v>23</v>
      </c>
      <c r="E16" s="30" t="s">
        <v>23</v>
      </c>
      <c r="F16" s="30" t="s">
        <v>23</v>
      </c>
      <c r="G16" s="1513"/>
      <c r="H16" s="1513"/>
      <c r="I16" s="1513"/>
      <c r="J16" s="1513"/>
    </row>
    <row r="17" spans="1:10" ht="14.1" customHeight="1">
      <c r="A17" s="1513"/>
      <c r="B17" s="27" t="s">
        <v>2174</v>
      </c>
      <c r="C17" s="31" t="s">
        <v>298</v>
      </c>
      <c r="D17" s="31" t="s">
        <v>298</v>
      </c>
      <c r="E17" s="31" t="s">
        <v>298</v>
      </c>
      <c r="F17" s="31" t="s">
        <v>298</v>
      </c>
      <c r="G17" s="1513"/>
      <c r="H17" s="1513"/>
      <c r="I17" s="1513"/>
      <c r="J17" s="1513"/>
    </row>
    <row r="18" spans="1:10" ht="20.100000000000001" customHeight="1">
      <c r="A18" s="1513"/>
      <c r="B18" s="27" t="s">
        <v>2175</v>
      </c>
      <c r="C18" s="31" t="s">
        <v>42</v>
      </c>
      <c r="D18" s="31" t="s">
        <v>2176</v>
      </c>
      <c r="E18" s="31" t="s">
        <v>2176</v>
      </c>
      <c r="F18" s="31" t="s">
        <v>2176</v>
      </c>
      <c r="G18" s="1513"/>
      <c r="H18" s="1513"/>
      <c r="I18" s="1513"/>
      <c r="J18" s="1513"/>
    </row>
    <row r="19" spans="1:10" ht="14.1" customHeight="1">
      <c r="A19" s="1513"/>
      <c r="B19" s="27" t="s">
        <v>2158</v>
      </c>
      <c r="C19" s="31" t="s">
        <v>2177</v>
      </c>
      <c r="D19" s="31" t="s">
        <v>2178</v>
      </c>
      <c r="E19" s="31" t="s">
        <v>2178</v>
      </c>
      <c r="F19" s="31" t="s">
        <v>2179</v>
      </c>
      <c r="G19" s="1513"/>
      <c r="H19" s="1513"/>
      <c r="I19" s="1513"/>
      <c r="J19" s="1513"/>
    </row>
    <row r="20" spans="1:10" ht="14.1" customHeight="1">
      <c r="A20" s="1513"/>
      <c r="B20" s="1852" t="s">
        <v>27</v>
      </c>
      <c r="C20" s="1853"/>
      <c r="D20" s="1853"/>
      <c r="E20" s="1853"/>
      <c r="F20" s="1853"/>
      <c r="G20" s="1513"/>
      <c r="H20" s="1513"/>
      <c r="I20" s="1513"/>
      <c r="J20" s="1513"/>
    </row>
    <row r="21" spans="1:10" ht="14.1" customHeight="1">
      <c r="A21" s="1513"/>
      <c r="B21" s="32" t="s">
        <v>2180</v>
      </c>
      <c r="C21" s="1852" t="s">
        <v>2181</v>
      </c>
      <c r="D21" s="1853"/>
      <c r="E21" s="1853"/>
      <c r="F21" s="1853"/>
      <c r="G21" s="1513"/>
      <c r="H21" s="1513"/>
      <c r="I21" s="1513"/>
      <c r="J21" s="1513"/>
    </row>
    <row r="22" spans="1:10" ht="14.1" customHeight="1">
      <c r="A22" s="1513"/>
      <c r="B22" s="33" t="s">
        <v>19</v>
      </c>
      <c r="C22" s="1850" t="s">
        <v>2182</v>
      </c>
      <c r="D22" s="1851"/>
      <c r="E22" s="1851"/>
      <c r="F22" s="1851"/>
      <c r="G22" s="1513"/>
      <c r="H22" s="1513"/>
      <c r="I22" s="1513"/>
      <c r="J22" s="1513"/>
    </row>
    <row r="23" spans="1:10" ht="14.1" customHeight="1">
      <c r="A23" s="1513"/>
      <c r="B23" s="34" t="s">
        <v>20</v>
      </c>
      <c r="C23" s="1846" t="s">
        <v>2183</v>
      </c>
      <c r="D23" s="1847"/>
      <c r="E23" s="1847"/>
      <c r="F23" s="1847"/>
      <c r="G23" s="1513"/>
      <c r="H23" s="1513"/>
      <c r="I23" s="1513"/>
      <c r="J23" s="1513"/>
    </row>
    <row r="24" spans="1:10" ht="14.1" customHeight="1">
      <c r="A24" s="1513"/>
      <c r="B24" s="34" t="s">
        <v>21</v>
      </c>
      <c r="C24" s="1846" t="s">
        <v>2184</v>
      </c>
      <c r="D24" s="1847"/>
      <c r="E24" s="1847"/>
      <c r="F24" s="1847"/>
      <c r="G24" s="1513"/>
      <c r="H24" s="1513"/>
      <c r="I24" s="1513"/>
      <c r="J24" s="1513"/>
    </row>
    <row r="25" spans="1:10" ht="15" customHeight="1">
      <c r="A25" s="1513"/>
      <c r="B25" s="1514"/>
      <c r="C25" s="36">
        <v>2023</v>
      </c>
      <c r="D25" s="36">
        <v>2024</v>
      </c>
      <c r="E25" s="36">
        <v>2025</v>
      </c>
      <c r="F25" s="36">
        <v>2026</v>
      </c>
      <c r="G25" s="1513"/>
      <c r="H25" s="1513"/>
      <c r="I25" s="1513"/>
      <c r="J25" s="1513"/>
    </row>
    <row r="26" spans="1:10" ht="15" customHeight="1">
      <c r="A26" s="1513"/>
      <c r="B26" s="1515"/>
      <c r="C26" s="38" t="s">
        <v>22</v>
      </c>
      <c r="D26" s="38" t="s">
        <v>23</v>
      </c>
      <c r="E26" s="38" t="s">
        <v>23</v>
      </c>
      <c r="F26" s="38" t="s">
        <v>23</v>
      </c>
      <c r="G26" s="1513"/>
      <c r="H26" s="1513"/>
      <c r="I26" s="1513"/>
      <c r="J26" s="1513"/>
    </row>
    <row r="27" spans="1:10" ht="14.1" customHeight="1">
      <c r="A27" s="1513"/>
      <c r="B27" s="27" t="s">
        <v>33</v>
      </c>
      <c r="C27" s="31" t="s">
        <v>298</v>
      </c>
      <c r="D27" s="31" t="s">
        <v>298</v>
      </c>
      <c r="E27" s="31" t="s">
        <v>298</v>
      </c>
      <c r="F27" s="31" t="s">
        <v>298</v>
      </c>
      <c r="G27" s="1513"/>
      <c r="H27" s="1513"/>
      <c r="I27" s="1513"/>
      <c r="J27" s="1513"/>
    </row>
    <row r="28" spans="1:10" ht="14.1" customHeight="1">
      <c r="A28" s="1513"/>
      <c r="B28" s="27" t="s">
        <v>35</v>
      </c>
      <c r="C28" s="31" t="s">
        <v>2185</v>
      </c>
      <c r="D28" s="31" t="s">
        <v>2186</v>
      </c>
      <c r="E28" s="31" t="s">
        <v>2186</v>
      </c>
      <c r="F28" s="31" t="s">
        <v>2186</v>
      </c>
      <c r="G28" s="1513"/>
      <c r="H28" s="1513"/>
      <c r="I28" s="1513"/>
      <c r="J28" s="1513"/>
    </row>
    <row r="29" spans="1:10" ht="14.1" customHeight="1">
      <c r="A29" s="1513"/>
      <c r="B29" s="27" t="s">
        <v>40</v>
      </c>
      <c r="C29" s="31" t="s">
        <v>573</v>
      </c>
      <c r="D29" s="31" t="s">
        <v>2187</v>
      </c>
      <c r="E29" s="31" t="s">
        <v>2187</v>
      </c>
      <c r="F29" s="31" t="s">
        <v>2187</v>
      </c>
      <c r="G29" s="1513"/>
      <c r="H29" s="1513"/>
      <c r="I29" s="1513"/>
      <c r="J29" s="1513"/>
    </row>
    <row r="30" spans="1:10" ht="14.1" customHeight="1">
      <c r="A30" s="1513"/>
      <c r="B30" s="27" t="s">
        <v>41</v>
      </c>
      <c r="C30" s="31" t="s">
        <v>18</v>
      </c>
      <c r="D30" s="31" t="s">
        <v>42</v>
      </c>
      <c r="E30" s="31" t="s">
        <v>42</v>
      </c>
      <c r="F30" s="31" t="s">
        <v>42</v>
      </c>
      <c r="G30" s="1513"/>
      <c r="H30" s="1513"/>
      <c r="I30" s="1513"/>
      <c r="J30" s="1513"/>
    </row>
    <row r="31" spans="1:10" ht="14.1" customHeight="1">
      <c r="A31" s="1513"/>
      <c r="B31" s="27" t="s">
        <v>43</v>
      </c>
      <c r="C31" s="31" t="s">
        <v>18</v>
      </c>
      <c r="D31" s="31" t="s">
        <v>2188</v>
      </c>
      <c r="E31" s="31" t="s">
        <v>42</v>
      </c>
      <c r="F31" s="31" t="s">
        <v>42</v>
      </c>
      <c r="G31" s="1513"/>
      <c r="H31" s="1513"/>
      <c r="I31" s="1513"/>
      <c r="J31" s="1513"/>
    </row>
    <row r="32" spans="1:10" ht="14.1" customHeight="1">
      <c r="A32" s="1513"/>
      <c r="B32" s="27" t="s">
        <v>47</v>
      </c>
      <c r="C32" s="31" t="s">
        <v>18</v>
      </c>
      <c r="D32" s="31" t="s">
        <v>2188</v>
      </c>
      <c r="E32" s="31" t="s">
        <v>42</v>
      </c>
      <c r="F32" s="31" t="s">
        <v>42</v>
      </c>
      <c r="G32" s="1513"/>
      <c r="H32" s="1513"/>
      <c r="I32" s="1513"/>
      <c r="J32" s="1513"/>
    </row>
    <row r="33" spans="1:10" ht="14.1" customHeight="1">
      <c r="A33" s="1513"/>
      <c r="B33" s="1848" t="s">
        <v>24</v>
      </c>
      <c r="C33" s="1849"/>
      <c r="D33" s="1849"/>
      <c r="E33" s="1849"/>
      <c r="F33" s="1849"/>
      <c r="G33" s="1513"/>
      <c r="H33" s="1513"/>
      <c r="I33" s="1513"/>
      <c r="J33" s="1513"/>
    </row>
    <row r="34" spans="1:10" ht="14.1" customHeight="1">
      <c r="A34" s="1513"/>
      <c r="B34" s="1514"/>
      <c r="C34" s="36">
        <v>2023</v>
      </c>
      <c r="D34" s="36">
        <v>2024</v>
      </c>
      <c r="E34" s="36">
        <v>2025</v>
      </c>
      <c r="F34" s="36">
        <v>2026</v>
      </c>
      <c r="G34" s="1513"/>
      <c r="H34" s="1513"/>
      <c r="I34" s="1513"/>
      <c r="J34" s="1513"/>
    </row>
    <row r="35" spans="1:10" ht="14.1" customHeight="1">
      <c r="A35" s="1513"/>
      <c r="B35" s="1515"/>
      <c r="C35" s="38" t="s">
        <v>22</v>
      </c>
      <c r="D35" s="38" t="s">
        <v>23</v>
      </c>
      <c r="E35" s="38" t="s">
        <v>23</v>
      </c>
      <c r="F35" s="38" t="s">
        <v>23</v>
      </c>
      <c r="G35" s="1513"/>
      <c r="H35" s="1513"/>
      <c r="I35" s="1513"/>
      <c r="J35" s="1513"/>
    </row>
    <row r="36" spans="1:10" ht="14.1" customHeight="1">
      <c r="A36" s="1513"/>
      <c r="B36" s="39" t="s">
        <v>48</v>
      </c>
      <c r="C36" s="40">
        <v>0</v>
      </c>
      <c r="D36" s="40">
        <v>0</v>
      </c>
      <c r="E36" s="40">
        <v>0</v>
      </c>
      <c r="F36" s="40">
        <v>0</v>
      </c>
      <c r="G36" s="1513"/>
      <c r="H36" s="1513"/>
      <c r="I36" s="1513"/>
      <c r="J36" s="1513"/>
    </row>
    <row r="37" spans="1:10" ht="14.1" customHeight="1">
      <c r="A37" s="1513"/>
      <c r="B37" s="39" t="s">
        <v>49</v>
      </c>
      <c r="C37" s="40">
        <v>0</v>
      </c>
      <c r="D37" s="40">
        <v>0</v>
      </c>
      <c r="E37" s="40">
        <v>0</v>
      </c>
      <c r="F37" s="40">
        <v>0</v>
      </c>
      <c r="G37" s="1513"/>
      <c r="H37" s="1513"/>
      <c r="I37" s="1513"/>
      <c r="J37" s="1513"/>
    </row>
    <row r="38" spans="1:10" ht="14.1" customHeight="1">
      <c r="A38" s="1513"/>
      <c r="B38" s="39" t="s">
        <v>50</v>
      </c>
      <c r="C38" s="40">
        <v>0</v>
      </c>
      <c r="D38" s="40">
        <v>0</v>
      </c>
      <c r="E38" s="40">
        <v>0</v>
      </c>
      <c r="F38" s="40">
        <v>0</v>
      </c>
      <c r="G38" s="1513"/>
      <c r="H38" s="1513"/>
      <c r="I38" s="1513"/>
      <c r="J38" s="1513"/>
    </row>
    <row r="39" spans="1:10" ht="14.1" customHeight="1">
      <c r="A39" s="1513"/>
      <c r="B39" s="39" t="s">
        <v>51</v>
      </c>
      <c r="C39" s="40">
        <v>0</v>
      </c>
      <c r="D39" s="40">
        <v>0</v>
      </c>
      <c r="E39" s="40">
        <v>0</v>
      </c>
      <c r="F39" s="40">
        <v>0</v>
      </c>
      <c r="G39" s="1513"/>
      <c r="H39" s="1513"/>
      <c r="I39" s="1513"/>
      <c r="J39" s="1513"/>
    </row>
    <row r="40" spans="1:10" ht="14.1" customHeight="1">
      <c r="A40" s="1513"/>
      <c r="B40" s="39" t="s">
        <v>49</v>
      </c>
      <c r="C40" s="40">
        <v>0</v>
      </c>
      <c r="D40" s="40">
        <v>0</v>
      </c>
      <c r="E40" s="40">
        <v>0</v>
      </c>
      <c r="F40" s="40">
        <v>0</v>
      </c>
      <c r="G40" s="1513"/>
      <c r="H40" s="1513"/>
      <c r="I40" s="1513"/>
      <c r="J40" s="1513"/>
    </row>
    <row r="41" spans="1:10" ht="14.1" customHeight="1">
      <c r="A41" s="1513"/>
      <c r="B41" s="39" t="s">
        <v>50</v>
      </c>
      <c r="C41" s="40">
        <v>0</v>
      </c>
      <c r="D41" s="40">
        <v>0</v>
      </c>
      <c r="E41" s="40">
        <v>0</v>
      </c>
      <c r="F41" s="40">
        <v>0</v>
      </c>
      <c r="G41" s="1513"/>
      <c r="H41" s="1513"/>
      <c r="I41" s="1513"/>
      <c r="J41" s="1513"/>
    </row>
    <row r="42" spans="1:10" ht="14.1" customHeight="1">
      <c r="A42" s="1513"/>
      <c r="B42" s="39" t="s">
        <v>52</v>
      </c>
      <c r="C42" s="40">
        <v>0</v>
      </c>
      <c r="D42" s="40">
        <v>0</v>
      </c>
      <c r="E42" s="40">
        <v>0</v>
      </c>
      <c r="F42" s="40">
        <v>0</v>
      </c>
      <c r="G42" s="1513"/>
      <c r="H42" s="1513"/>
      <c r="I42" s="1513"/>
      <c r="J42" s="1513"/>
    </row>
    <row r="43" spans="1:10" ht="14.1" customHeight="1">
      <c r="A43" s="1513"/>
      <c r="B43" s="39" t="s">
        <v>49</v>
      </c>
      <c r="C43" s="40">
        <v>0</v>
      </c>
      <c r="D43" s="40">
        <v>0</v>
      </c>
      <c r="E43" s="40">
        <v>0</v>
      </c>
      <c r="F43" s="40">
        <v>0</v>
      </c>
      <c r="G43" s="1513"/>
      <c r="H43" s="1513"/>
      <c r="I43" s="1513"/>
      <c r="J43" s="1513"/>
    </row>
    <row r="44" spans="1:10" ht="14.1" customHeight="1">
      <c r="A44" s="1513"/>
      <c r="B44" s="39" t="s">
        <v>50</v>
      </c>
      <c r="C44" s="40">
        <v>0</v>
      </c>
      <c r="D44" s="40">
        <v>0</v>
      </c>
      <c r="E44" s="40">
        <v>0</v>
      </c>
      <c r="F44" s="40">
        <v>0</v>
      </c>
      <c r="G44" s="1513"/>
      <c r="H44" s="1513"/>
      <c r="I44" s="1513"/>
      <c r="J44" s="1513"/>
    </row>
    <row r="45" spans="1:10" ht="14.1" customHeight="1">
      <c r="A45" s="1513"/>
      <c r="B45" s="39" t="s">
        <v>53</v>
      </c>
      <c r="C45" s="40">
        <v>0</v>
      </c>
      <c r="D45" s="40">
        <v>0</v>
      </c>
      <c r="E45" s="40">
        <v>0</v>
      </c>
      <c r="F45" s="40">
        <v>0</v>
      </c>
      <c r="G45" s="1513"/>
      <c r="H45" s="1513"/>
      <c r="I45" s="1513"/>
      <c r="J45" s="1513"/>
    </row>
    <row r="46" spans="1:10" ht="14.1" customHeight="1">
      <c r="A46" s="1513"/>
      <c r="B46" s="39" t="s">
        <v>49</v>
      </c>
      <c r="C46" s="40">
        <v>0</v>
      </c>
      <c r="D46" s="40">
        <v>0</v>
      </c>
      <c r="E46" s="40">
        <v>0</v>
      </c>
      <c r="F46" s="40">
        <v>0</v>
      </c>
      <c r="G46" s="1513"/>
      <c r="H46" s="1513"/>
      <c r="I46" s="1513"/>
      <c r="J46" s="1513"/>
    </row>
    <row r="47" spans="1:10" ht="14.1" customHeight="1">
      <c r="A47" s="1513"/>
      <c r="B47" s="39" t="s">
        <v>50</v>
      </c>
      <c r="C47" s="40">
        <v>0</v>
      </c>
      <c r="D47" s="40">
        <v>0</v>
      </c>
      <c r="E47" s="40">
        <v>0</v>
      </c>
      <c r="F47" s="40">
        <v>0</v>
      </c>
      <c r="G47" s="1513"/>
      <c r="H47" s="1513"/>
      <c r="I47" s="1513"/>
      <c r="J47" s="1513"/>
    </row>
    <row r="48" spans="1:10" ht="14.1" customHeight="1">
      <c r="A48" s="1513"/>
      <c r="B48" s="39" t="s">
        <v>54</v>
      </c>
      <c r="C48" s="40">
        <v>0</v>
      </c>
      <c r="D48" s="40">
        <v>82000000</v>
      </c>
      <c r="E48" s="40">
        <v>82000000</v>
      </c>
      <c r="F48" s="40">
        <v>82000000</v>
      </c>
      <c r="G48" s="1513"/>
      <c r="H48" s="1513"/>
      <c r="I48" s="1513"/>
      <c r="J48" s="1513"/>
    </row>
    <row r="49" spans="1:10" ht="14.1" customHeight="1">
      <c r="A49" s="1513"/>
      <c r="B49" s="39" t="s">
        <v>49</v>
      </c>
      <c r="C49" s="40">
        <v>0</v>
      </c>
      <c r="D49" s="40">
        <v>82000000</v>
      </c>
      <c r="E49" s="40">
        <v>82000000</v>
      </c>
      <c r="F49" s="40">
        <v>82000000</v>
      </c>
      <c r="G49" s="1513"/>
      <c r="H49" s="1513"/>
      <c r="I49" s="1513"/>
      <c r="J49" s="1513"/>
    </row>
    <row r="50" spans="1:10" ht="14.1" customHeight="1">
      <c r="A50" s="1513"/>
      <c r="B50" s="39" t="s">
        <v>50</v>
      </c>
      <c r="C50" s="40">
        <v>0</v>
      </c>
      <c r="D50" s="40">
        <v>0</v>
      </c>
      <c r="E50" s="40">
        <v>0</v>
      </c>
      <c r="F50" s="40">
        <v>0</v>
      </c>
      <c r="G50" s="1513"/>
      <c r="H50" s="1513"/>
      <c r="I50" s="1513"/>
      <c r="J50" s="1513"/>
    </row>
    <row r="51" spans="1:10" ht="14.1" customHeight="1">
      <c r="A51" s="1513"/>
      <c r="B51" s="39" t="s">
        <v>55</v>
      </c>
      <c r="C51" s="40">
        <v>0</v>
      </c>
      <c r="D51" s="40">
        <v>0</v>
      </c>
      <c r="E51" s="40">
        <v>0</v>
      </c>
      <c r="F51" s="40">
        <v>0</v>
      </c>
      <c r="G51" s="1513"/>
      <c r="H51" s="1513"/>
      <c r="I51" s="1513"/>
      <c r="J51" s="1513"/>
    </row>
    <row r="52" spans="1:10" ht="14.1" customHeight="1">
      <c r="A52" s="1513"/>
      <c r="B52" s="39" t="s">
        <v>49</v>
      </c>
      <c r="C52" s="40">
        <v>0</v>
      </c>
      <c r="D52" s="40">
        <v>0</v>
      </c>
      <c r="E52" s="40">
        <v>0</v>
      </c>
      <c r="F52" s="40">
        <v>0</v>
      </c>
      <c r="G52" s="1513"/>
      <c r="H52" s="1513"/>
      <c r="I52" s="1513"/>
      <c r="J52" s="1513"/>
    </row>
    <row r="53" spans="1:10" ht="14.1" customHeight="1">
      <c r="A53" s="1513"/>
      <c r="B53" s="39" t="s">
        <v>50</v>
      </c>
      <c r="C53" s="40">
        <v>0</v>
      </c>
      <c r="D53" s="40">
        <v>0</v>
      </c>
      <c r="E53" s="40">
        <v>0</v>
      </c>
      <c r="F53" s="40">
        <v>0</v>
      </c>
      <c r="G53" s="1513"/>
      <c r="H53" s="1513"/>
      <c r="I53" s="1513"/>
      <c r="J53" s="1513"/>
    </row>
    <row r="54" spans="1:10" ht="14.1" customHeight="1">
      <c r="A54" s="1513"/>
      <c r="B54" s="39" t="s">
        <v>56</v>
      </c>
      <c r="C54" s="40">
        <v>0</v>
      </c>
      <c r="D54" s="40">
        <v>0</v>
      </c>
      <c r="E54" s="40">
        <v>0</v>
      </c>
      <c r="F54" s="40">
        <v>0</v>
      </c>
      <c r="G54" s="1513"/>
      <c r="H54" s="1513"/>
      <c r="I54" s="1513"/>
      <c r="J54" s="1513"/>
    </row>
    <row r="55" spans="1:10" ht="14.1" customHeight="1">
      <c r="A55" s="1513"/>
      <c r="B55" s="39" t="s">
        <v>49</v>
      </c>
      <c r="C55" s="40">
        <v>0</v>
      </c>
      <c r="D55" s="40">
        <v>0</v>
      </c>
      <c r="E55" s="40">
        <v>0</v>
      </c>
      <c r="F55" s="40">
        <v>0</v>
      </c>
      <c r="G55" s="1513"/>
      <c r="H55" s="1513"/>
      <c r="I55" s="1513"/>
      <c r="J55" s="1513"/>
    </row>
    <row r="56" spans="1:10" ht="14.1" customHeight="1">
      <c r="A56" s="1513"/>
      <c r="B56" s="39" t="s">
        <v>50</v>
      </c>
      <c r="C56" s="40">
        <v>0</v>
      </c>
      <c r="D56" s="40">
        <v>0</v>
      </c>
      <c r="E56" s="40">
        <v>0</v>
      </c>
      <c r="F56" s="40">
        <v>0</v>
      </c>
      <c r="G56" s="1513"/>
      <c r="H56" s="1513"/>
      <c r="I56" s="1513"/>
      <c r="J56" s="1513"/>
    </row>
    <row r="57" spans="1:10" ht="14.1" customHeight="1">
      <c r="A57" s="1513"/>
      <c r="B57" s="39" t="s">
        <v>57</v>
      </c>
      <c r="C57" s="40">
        <v>0</v>
      </c>
      <c r="D57" s="40">
        <v>0</v>
      </c>
      <c r="E57" s="40">
        <v>0</v>
      </c>
      <c r="F57" s="40">
        <v>0</v>
      </c>
      <c r="G57" s="1513"/>
      <c r="H57" s="1513"/>
      <c r="I57" s="1513"/>
      <c r="J57" s="1513"/>
    </row>
    <row r="58" spans="1:10" ht="14.1" customHeight="1">
      <c r="A58" s="1513"/>
      <c r="B58" s="39" t="s">
        <v>49</v>
      </c>
      <c r="C58" s="40">
        <v>0</v>
      </c>
      <c r="D58" s="40">
        <v>0</v>
      </c>
      <c r="E58" s="40">
        <v>0</v>
      </c>
      <c r="F58" s="40">
        <v>0</v>
      </c>
      <c r="G58" s="1513"/>
      <c r="H58" s="1513"/>
      <c r="I58" s="1513"/>
      <c r="J58" s="1513"/>
    </row>
    <row r="59" spans="1:10" ht="14.1" customHeight="1">
      <c r="A59" s="1513"/>
      <c r="B59" s="39" t="s">
        <v>58</v>
      </c>
      <c r="C59" s="40">
        <v>0</v>
      </c>
      <c r="D59" s="40">
        <v>0</v>
      </c>
      <c r="E59" s="40">
        <v>0</v>
      </c>
      <c r="F59" s="40">
        <v>0</v>
      </c>
      <c r="G59" s="1513"/>
      <c r="H59" s="1513"/>
      <c r="I59" s="1513"/>
      <c r="J59" s="1513"/>
    </row>
    <row r="60" spans="1:10" ht="14.1" customHeight="1">
      <c r="A60" s="1513"/>
      <c r="B60" s="39" t="s">
        <v>59</v>
      </c>
      <c r="C60" s="40">
        <v>0</v>
      </c>
      <c r="D60" s="40">
        <v>0</v>
      </c>
      <c r="E60" s="40">
        <v>0</v>
      </c>
      <c r="F60" s="40">
        <v>0</v>
      </c>
      <c r="G60" s="1513"/>
      <c r="H60" s="1513"/>
      <c r="I60" s="1513"/>
      <c r="J60" s="1513"/>
    </row>
    <row r="61" spans="1:10" ht="14.1" customHeight="1">
      <c r="A61" s="1513"/>
      <c r="B61" s="39" t="s">
        <v>60</v>
      </c>
      <c r="C61" s="40">
        <v>0</v>
      </c>
      <c r="D61" s="40">
        <v>0</v>
      </c>
      <c r="E61" s="40">
        <v>0</v>
      </c>
      <c r="F61" s="40">
        <v>0</v>
      </c>
      <c r="G61" s="1513"/>
      <c r="H61" s="1513"/>
      <c r="I61" s="1513"/>
      <c r="J61" s="1513"/>
    </row>
    <row r="62" spans="1:10" ht="14.1" customHeight="1">
      <c r="A62" s="1513"/>
      <c r="B62" s="39" t="s">
        <v>61</v>
      </c>
      <c r="C62" s="40">
        <v>0</v>
      </c>
      <c r="D62" s="40">
        <v>0</v>
      </c>
      <c r="E62" s="40">
        <v>0</v>
      </c>
      <c r="F62" s="40">
        <v>0</v>
      </c>
      <c r="G62" s="1513"/>
      <c r="H62" s="1513"/>
      <c r="I62" s="1513"/>
      <c r="J62" s="1513"/>
    </row>
    <row r="63" spans="1:10" ht="14.1" customHeight="1">
      <c r="A63" s="1513"/>
      <c r="B63" s="39" t="s">
        <v>62</v>
      </c>
      <c r="C63" s="40">
        <v>0</v>
      </c>
      <c r="D63" s="40">
        <v>0</v>
      </c>
      <c r="E63" s="40">
        <v>0</v>
      </c>
      <c r="F63" s="40">
        <v>0</v>
      </c>
      <c r="G63" s="1513"/>
      <c r="H63" s="1513"/>
      <c r="I63" s="1513"/>
      <c r="J63" s="1513"/>
    </row>
    <row r="64" spans="1:10" ht="14.1" customHeight="1">
      <c r="A64" s="1513"/>
      <c r="B64" s="39" t="s">
        <v>49</v>
      </c>
      <c r="C64" s="40">
        <v>0</v>
      </c>
      <c r="D64" s="40">
        <v>0</v>
      </c>
      <c r="E64" s="40">
        <v>0</v>
      </c>
      <c r="F64" s="40">
        <v>0</v>
      </c>
      <c r="G64" s="1513"/>
      <c r="H64" s="1513"/>
      <c r="I64" s="1513"/>
      <c r="J64" s="1513"/>
    </row>
    <row r="65" spans="1:10" ht="14.1" customHeight="1">
      <c r="A65" s="1513"/>
      <c r="B65" s="39" t="s">
        <v>58</v>
      </c>
      <c r="C65" s="40">
        <v>0</v>
      </c>
      <c r="D65" s="40">
        <v>0</v>
      </c>
      <c r="E65" s="40">
        <v>0</v>
      </c>
      <c r="F65" s="40">
        <v>0</v>
      </c>
      <c r="G65" s="1513"/>
      <c r="H65" s="1513"/>
      <c r="I65" s="1513"/>
      <c r="J65" s="1513"/>
    </row>
    <row r="66" spans="1:10" ht="14.1" customHeight="1">
      <c r="A66" s="1513"/>
      <c r="B66" s="39" t="s">
        <v>59</v>
      </c>
      <c r="C66" s="40">
        <v>0</v>
      </c>
      <c r="D66" s="40">
        <v>0</v>
      </c>
      <c r="E66" s="40">
        <v>0</v>
      </c>
      <c r="F66" s="40">
        <v>0</v>
      </c>
      <c r="G66" s="1513"/>
      <c r="H66" s="1513"/>
      <c r="I66" s="1513"/>
      <c r="J66" s="1513"/>
    </row>
    <row r="67" spans="1:10" ht="14.1" customHeight="1">
      <c r="A67" s="1513"/>
      <c r="B67" s="39" t="s">
        <v>60</v>
      </c>
      <c r="C67" s="40">
        <v>0</v>
      </c>
      <c r="D67" s="40">
        <v>0</v>
      </c>
      <c r="E67" s="40">
        <v>0</v>
      </c>
      <c r="F67" s="40">
        <v>0</v>
      </c>
      <c r="G67" s="1513"/>
      <c r="H67" s="1513"/>
      <c r="I67" s="1513"/>
      <c r="J67" s="1513"/>
    </row>
    <row r="68" spans="1:10" ht="14.1" customHeight="1">
      <c r="A68" s="1513"/>
      <c r="B68" s="39" t="s">
        <v>61</v>
      </c>
      <c r="C68" s="40">
        <v>0</v>
      </c>
      <c r="D68" s="40">
        <v>0</v>
      </c>
      <c r="E68" s="40">
        <v>0</v>
      </c>
      <c r="F68" s="40">
        <v>0</v>
      </c>
      <c r="G68" s="1513"/>
      <c r="H68" s="1513"/>
      <c r="I68" s="1513"/>
      <c r="J68" s="1513"/>
    </row>
    <row r="69" spans="1:10" ht="14.1" customHeight="1">
      <c r="A69" s="1513"/>
      <c r="B69" s="39" t="s">
        <v>63</v>
      </c>
      <c r="C69" s="40">
        <v>0</v>
      </c>
      <c r="D69" s="40">
        <v>0</v>
      </c>
      <c r="E69" s="40">
        <v>0</v>
      </c>
      <c r="F69" s="40">
        <v>0</v>
      </c>
      <c r="G69" s="1513"/>
      <c r="H69" s="1513"/>
      <c r="I69" s="1513"/>
      <c r="J69" s="1513"/>
    </row>
    <row r="70" spans="1:10" ht="14.1" customHeight="1">
      <c r="A70" s="1513"/>
      <c r="B70" s="39" t="s">
        <v>49</v>
      </c>
      <c r="C70" s="40">
        <v>0</v>
      </c>
      <c r="D70" s="40">
        <v>0</v>
      </c>
      <c r="E70" s="40">
        <v>0</v>
      </c>
      <c r="F70" s="40">
        <v>0</v>
      </c>
      <c r="G70" s="1513"/>
      <c r="H70" s="1513"/>
      <c r="I70" s="1513"/>
      <c r="J70" s="1513"/>
    </row>
    <row r="71" spans="1:10" ht="14.1" customHeight="1">
      <c r="A71" s="1513"/>
      <c r="B71" s="39" t="s">
        <v>58</v>
      </c>
      <c r="C71" s="40">
        <v>0</v>
      </c>
      <c r="D71" s="40">
        <v>0</v>
      </c>
      <c r="E71" s="40">
        <v>0</v>
      </c>
      <c r="F71" s="40">
        <v>0</v>
      </c>
      <c r="G71" s="1513"/>
      <c r="H71" s="1513"/>
      <c r="I71" s="1513"/>
      <c r="J71" s="1513"/>
    </row>
    <row r="72" spans="1:10" ht="14.1" customHeight="1">
      <c r="A72" s="1513"/>
      <c r="B72" s="39" t="s">
        <v>59</v>
      </c>
      <c r="C72" s="40">
        <v>0</v>
      </c>
      <c r="D72" s="40">
        <v>0</v>
      </c>
      <c r="E72" s="40">
        <v>0</v>
      </c>
      <c r="F72" s="40">
        <v>0</v>
      </c>
      <c r="G72" s="1513"/>
      <c r="H72" s="1513"/>
      <c r="I72" s="1513"/>
      <c r="J72" s="1513"/>
    </row>
    <row r="73" spans="1:10" ht="14.1" customHeight="1">
      <c r="A73" s="1513"/>
      <c r="B73" s="39" t="s">
        <v>60</v>
      </c>
      <c r="C73" s="40">
        <v>0</v>
      </c>
      <c r="D73" s="40">
        <v>0</v>
      </c>
      <c r="E73" s="40">
        <v>0</v>
      </c>
      <c r="F73" s="40">
        <v>0</v>
      </c>
      <c r="G73" s="1513"/>
      <c r="H73" s="1513"/>
      <c r="I73" s="1513"/>
      <c r="J73" s="1513"/>
    </row>
    <row r="74" spans="1:10" ht="14.1" customHeight="1">
      <c r="A74" s="1513"/>
      <c r="B74" s="39" t="s">
        <v>61</v>
      </c>
      <c r="C74" s="40">
        <v>0</v>
      </c>
      <c r="D74" s="40">
        <v>0</v>
      </c>
      <c r="E74" s="40">
        <v>0</v>
      </c>
      <c r="F74" s="40">
        <v>0</v>
      </c>
      <c r="G74" s="1513"/>
      <c r="H74" s="1513"/>
      <c r="I74" s="1513"/>
      <c r="J74" s="1513"/>
    </row>
    <row r="75" spans="1:10" ht="14.1" customHeight="1">
      <c r="A75" s="1513"/>
      <c r="B75" s="39" t="s">
        <v>64</v>
      </c>
      <c r="C75" s="40">
        <v>0</v>
      </c>
      <c r="D75" s="40">
        <v>0</v>
      </c>
      <c r="E75" s="40">
        <v>0</v>
      </c>
      <c r="F75" s="40">
        <v>0</v>
      </c>
      <c r="G75" s="1513"/>
      <c r="H75" s="1513"/>
      <c r="I75" s="1513"/>
      <c r="J75" s="1513"/>
    </row>
    <row r="76" spans="1:10" ht="14.1" customHeight="1">
      <c r="A76" s="1513"/>
      <c r="B76" s="39" t="s">
        <v>65</v>
      </c>
      <c r="C76" s="40">
        <v>0</v>
      </c>
      <c r="D76" s="40">
        <v>0</v>
      </c>
      <c r="E76" s="40">
        <v>0</v>
      </c>
      <c r="F76" s="40">
        <v>0</v>
      </c>
      <c r="G76" s="1513"/>
      <c r="H76" s="1513"/>
      <c r="I76" s="1513"/>
      <c r="J76" s="1513"/>
    </row>
    <row r="77" spans="1:10" ht="14.1" customHeight="1">
      <c r="A77" s="1513"/>
      <c r="B77" s="41" t="s">
        <v>25</v>
      </c>
      <c r="C77" s="40">
        <v>0</v>
      </c>
      <c r="D77" s="40">
        <v>82000000</v>
      </c>
      <c r="E77" s="40">
        <v>82000000</v>
      </c>
      <c r="F77" s="40">
        <v>82000000</v>
      </c>
      <c r="G77" s="1513"/>
      <c r="H77" s="1513"/>
      <c r="I77" s="1513"/>
      <c r="J77" s="1513"/>
    </row>
    <row r="78" spans="1:10" ht="15" customHeight="1">
      <c r="A78" s="1513"/>
      <c r="B78" s="42" t="s">
        <v>18</v>
      </c>
      <c r="C78" s="43" t="s">
        <v>18</v>
      </c>
      <c r="D78" s="43" t="s">
        <v>18</v>
      </c>
      <c r="E78" s="43" t="s">
        <v>18</v>
      </c>
      <c r="F78" s="43" t="s">
        <v>18</v>
      </c>
      <c r="G78" s="1513"/>
      <c r="H78" s="1513"/>
      <c r="I78" s="1513"/>
      <c r="J78" s="1513"/>
    </row>
    <row r="79" spans="1:10" ht="15" customHeight="1">
      <c r="A79" s="1513"/>
      <c r="B79" s="26" t="s">
        <v>201</v>
      </c>
      <c r="C79" s="44">
        <v>0</v>
      </c>
      <c r="D79" s="44">
        <v>82000000</v>
      </c>
      <c r="E79" s="44">
        <v>82000000</v>
      </c>
      <c r="F79" s="44">
        <v>82000000</v>
      </c>
      <c r="G79" s="1513"/>
      <c r="H79" s="1513"/>
      <c r="I79" s="1513"/>
      <c r="J79" s="1513"/>
    </row>
    <row r="80" spans="1:10" ht="15" customHeight="1">
      <c r="A80" s="1513"/>
      <c r="B80" s="27" t="s">
        <v>48</v>
      </c>
      <c r="C80" s="45">
        <v>0</v>
      </c>
      <c r="D80" s="45">
        <v>0</v>
      </c>
      <c r="E80" s="45">
        <v>0</v>
      </c>
      <c r="F80" s="45">
        <v>0</v>
      </c>
      <c r="G80" s="1513"/>
      <c r="H80" s="1513"/>
      <c r="I80" s="1513"/>
      <c r="J80" s="1513"/>
    </row>
    <row r="81" spans="1:10" ht="15" customHeight="1">
      <c r="A81" s="1513"/>
      <c r="B81" s="27" t="s">
        <v>49</v>
      </c>
      <c r="C81" s="45">
        <v>0</v>
      </c>
      <c r="D81" s="45">
        <v>0</v>
      </c>
      <c r="E81" s="45">
        <v>0</v>
      </c>
      <c r="F81" s="45">
        <v>0</v>
      </c>
      <c r="G81" s="1513"/>
      <c r="H81" s="1513"/>
      <c r="I81" s="1513"/>
      <c r="J81" s="1513"/>
    </row>
    <row r="82" spans="1:10" ht="15" customHeight="1">
      <c r="A82" s="1513"/>
      <c r="B82" s="27" t="s">
        <v>50</v>
      </c>
      <c r="C82" s="45">
        <v>0</v>
      </c>
      <c r="D82" s="45">
        <v>0</v>
      </c>
      <c r="E82" s="45">
        <v>0</v>
      </c>
      <c r="F82" s="45">
        <v>0</v>
      </c>
      <c r="G82" s="1513"/>
      <c r="H82" s="1513"/>
      <c r="I82" s="1513"/>
      <c r="J82" s="1513"/>
    </row>
    <row r="83" spans="1:10" ht="15" customHeight="1">
      <c r="A83" s="1513"/>
      <c r="B83" s="27" t="s">
        <v>51</v>
      </c>
      <c r="C83" s="45">
        <v>0</v>
      </c>
      <c r="D83" s="45">
        <v>0</v>
      </c>
      <c r="E83" s="45">
        <v>0</v>
      </c>
      <c r="F83" s="45">
        <v>0</v>
      </c>
      <c r="G83" s="1513"/>
      <c r="H83" s="1513"/>
      <c r="I83" s="1513"/>
      <c r="J83" s="1513"/>
    </row>
    <row r="84" spans="1:10" ht="15" customHeight="1">
      <c r="A84" s="1513"/>
      <c r="B84" s="27" t="s">
        <v>49</v>
      </c>
      <c r="C84" s="45">
        <v>0</v>
      </c>
      <c r="D84" s="45">
        <v>0</v>
      </c>
      <c r="E84" s="45">
        <v>0</v>
      </c>
      <c r="F84" s="45">
        <v>0</v>
      </c>
      <c r="G84" s="1513"/>
      <c r="H84" s="1513"/>
      <c r="I84" s="1513"/>
      <c r="J84" s="1513"/>
    </row>
    <row r="85" spans="1:10" ht="15" customHeight="1">
      <c r="A85" s="1513"/>
      <c r="B85" s="27" t="s">
        <v>50</v>
      </c>
      <c r="C85" s="45">
        <v>0</v>
      </c>
      <c r="D85" s="45">
        <v>0</v>
      </c>
      <c r="E85" s="45">
        <v>0</v>
      </c>
      <c r="F85" s="45">
        <v>0</v>
      </c>
      <c r="G85" s="1513"/>
      <c r="H85" s="1513"/>
      <c r="I85" s="1513"/>
      <c r="J85" s="1513"/>
    </row>
    <row r="86" spans="1:10" ht="15" customHeight="1">
      <c r="A86" s="1513"/>
      <c r="B86" s="27" t="s">
        <v>52</v>
      </c>
      <c r="C86" s="45">
        <v>0</v>
      </c>
      <c r="D86" s="45">
        <v>0</v>
      </c>
      <c r="E86" s="45">
        <v>0</v>
      </c>
      <c r="F86" s="45">
        <v>0</v>
      </c>
      <c r="G86" s="1513"/>
      <c r="H86" s="1513"/>
      <c r="I86" s="1513"/>
      <c r="J86" s="1513"/>
    </row>
    <row r="87" spans="1:10" ht="15" customHeight="1">
      <c r="A87" s="1513"/>
      <c r="B87" s="27" t="s">
        <v>49</v>
      </c>
      <c r="C87" s="45">
        <v>0</v>
      </c>
      <c r="D87" s="45">
        <v>0</v>
      </c>
      <c r="E87" s="45">
        <v>0</v>
      </c>
      <c r="F87" s="45">
        <v>0</v>
      </c>
      <c r="G87" s="1513"/>
      <c r="H87" s="1513"/>
      <c r="I87" s="1513"/>
      <c r="J87" s="1513"/>
    </row>
    <row r="88" spans="1:10" ht="15" customHeight="1">
      <c r="A88" s="1513"/>
      <c r="B88" s="27" t="s">
        <v>50</v>
      </c>
      <c r="C88" s="45">
        <v>0</v>
      </c>
      <c r="D88" s="45">
        <v>0</v>
      </c>
      <c r="E88" s="45">
        <v>0</v>
      </c>
      <c r="F88" s="45">
        <v>0</v>
      </c>
      <c r="G88" s="1513"/>
      <c r="H88" s="1513"/>
      <c r="I88" s="1513"/>
      <c r="J88" s="1513"/>
    </row>
    <row r="89" spans="1:10" ht="15" customHeight="1">
      <c r="A89" s="1513"/>
      <c r="B89" s="27" t="s">
        <v>53</v>
      </c>
      <c r="C89" s="45">
        <v>0</v>
      </c>
      <c r="D89" s="45">
        <v>0</v>
      </c>
      <c r="E89" s="45">
        <v>0</v>
      </c>
      <c r="F89" s="45">
        <v>0</v>
      </c>
      <c r="G89" s="1513"/>
      <c r="H89" s="1513"/>
      <c r="I89" s="1513"/>
      <c r="J89" s="1513"/>
    </row>
    <row r="90" spans="1:10" ht="15" customHeight="1">
      <c r="A90" s="1513"/>
      <c r="B90" s="27" t="s">
        <v>49</v>
      </c>
      <c r="C90" s="45">
        <v>0</v>
      </c>
      <c r="D90" s="45">
        <v>0</v>
      </c>
      <c r="E90" s="45">
        <v>0</v>
      </c>
      <c r="F90" s="45">
        <v>0</v>
      </c>
      <c r="G90" s="1513"/>
      <c r="H90" s="1513"/>
      <c r="I90" s="1513"/>
      <c r="J90" s="1513"/>
    </row>
    <row r="91" spans="1:10" ht="15" customHeight="1">
      <c r="A91" s="1513"/>
      <c r="B91" s="27" t="s">
        <v>50</v>
      </c>
      <c r="C91" s="45">
        <v>0</v>
      </c>
      <c r="D91" s="45">
        <v>0</v>
      </c>
      <c r="E91" s="45">
        <v>0</v>
      </c>
      <c r="F91" s="45">
        <v>0</v>
      </c>
      <c r="G91" s="1513"/>
      <c r="H91" s="1513"/>
      <c r="I91" s="1513"/>
      <c r="J91" s="1513"/>
    </row>
    <row r="92" spans="1:10" ht="20.100000000000001" customHeight="1">
      <c r="A92" s="1513"/>
      <c r="B92" s="27" t="s">
        <v>202</v>
      </c>
      <c r="C92" s="46">
        <v>0</v>
      </c>
      <c r="D92" s="46">
        <v>82000000</v>
      </c>
      <c r="E92" s="46">
        <v>82000000</v>
      </c>
      <c r="F92" s="46">
        <v>82000000</v>
      </c>
      <c r="G92" s="1513"/>
      <c r="H92" s="1513"/>
      <c r="I92" s="1513"/>
      <c r="J92" s="1513"/>
    </row>
    <row r="93" spans="1:10" ht="15" customHeight="1">
      <c r="A93" s="1513"/>
      <c r="B93" s="27" t="s">
        <v>49</v>
      </c>
      <c r="C93" s="45">
        <v>0</v>
      </c>
      <c r="D93" s="45">
        <v>82000000</v>
      </c>
      <c r="E93" s="45">
        <v>82000000</v>
      </c>
      <c r="F93" s="45">
        <v>82000000</v>
      </c>
      <c r="G93" s="1513"/>
      <c r="H93" s="1513"/>
      <c r="I93" s="1513"/>
      <c r="J93" s="1513"/>
    </row>
    <row r="94" spans="1:10" ht="15" customHeight="1">
      <c r="A94" s="1513"/>
      <c r="B94" s="27" t="s">
        <v>50</v>
      </c>
      <c r="C94" s="45">
        <v>0</v>
      </c>
      <c r="D94" s="45">
        <v>0</v>
      </c>
      <c r="E94" s="45">
        <v>0</v>
      </c>
      <c r="F94" s="45">
        <v>0</v>
      </c>
      <c r="G94" s="1513"/>
      <c r="H94" s="1513"/>
      <c r="I94" s="1513"/>
      <c r="J94" s="1513"/>
    </row>
    <row r="95" spans="1:10" ht="15" customHeight="1">
      <c r="A95" s="1513"/>
      <c r="B95" s="27" t="s">
        <v>55</v>
      </c>
      <c r="C95" s="45">
        <v>0</v>
      </c>
      <c r="D95" s="45">
        <v>0</v>
      </c>
      <c r="E95" s="45">
        <v>0</v>
      </c>
      <c r="F95" s="45">
        <v>0</v>
      </c>
      <c r="G95" s="1513"/>
      <c r="H95" s="1513"/>
      <c r="I95" s="1513"/>
      <c r="J95" s="1513"/>
    </row>
    <row r="96" spans="1:10" ht="15" customHeight="1">
      <c r="A96" s="1513"/>
      <c r="B96" s="27" t="s">
        <v>49</v>
      </c>
      <c r="C96" s="45">
        <v>0</v>
      </c>
      <c r="D96" s="45">
        <v>0</v>
      </c>
      <c r="E96" s="45">
        <v>0</v>
      </c>
      <c r="F96" s="45">
        <v>0</v>
      </c>
      <c r="G96" s="1513"/>
      <c r="H96" s="1513"/>
      <c r="I96" s="1513"/>
      <c r="J96" s="1513"/>
    </row>
    <row r="97" spans="1:10" ht="15" customHeight="1">
      <c r="A97" s="1513"/>
      <c r="B97" s="27" t="s">
        <v>50</v>
      </c>
      <c r="C97" s="45">
        <v>0</v>
      </c>
      <c r="D97" s="45">
        <v>0</v>
      </c>
      <c r="E97" s="45">
        <v>0</v>
      </c>
      <c r="F97" s="45">
        <v>0</v>
      </c>
      <c r="G97" s="1513"/>
      <c r="H97" s="1513"/>
      <c r="I97" s="1513"/>
      <c r="J97" s="1513"/>
    </row>
    <row r="98" spans="1:10" ht="15" customHeight="1">
      <c r="A98" s="1513"/>
      <c r="B98" s="27" t="s">
        <v>56</v>
      </c>
      <c r="C98" s="45">
        <v>0</v>
      </c>
      <c r="D98" s="45">
        <v>0</v>
      </c>
      <c r="E98" s="45">
        <v>0</v>
      </c>
      <c r="F98" s="45">
        <v>0</v>
      </c>
      <c r="G98" s="1513"/>
      <c r="H98" s="1513"/>
      <c r="I98" s="1513"/>
      <c r="J98" s="1513"/>
    </row>
    <row r="99" spans="1:10" ht="15" customHeight="1">
      <c r="A99" s="1513"/>
      <c r="B99" s="27" t="s">
        <v>49</v>
      </c>
      <c r="C99" s="45">
        <v>0</v>
      </c>
      <c r="D99" s="45">
        <v>0</v>
      </c>
      <c r="E99" s="45">
        <v>0</v>
      </c>
      <c r="F99" s="45">
        <v>0</v>
      </c>
      <c r="G99" s="1513"/>
      <c r="H99" s="1513"/>
      <c r="I99" s="1513"/>
      <c r="J99" s="1513"/>
    </row>
    <row r="100" spans="1:10" ht="15" customHeight="1">
      <c r="A100" s="1513"/>
      <c r="B100" s="27" t="s">
        <v>50</v>
      </c>
      <c r="C100" s="45">
        <v>0</v>
      </c>
      <c r="D100" s="45">
        <v>0</v>
      </c>
      <c r="E100" s="45">
        <v>0</v>
      </c>
      <c r="F100" s="45">
        <v>0</v>
      </c>
      <c r="G100" s="1513"/>
      <c r="H100" s="1513"/>
      <c r="I100" s="1513"/>
      <c r="J100" s="1513"/>
    </row>
    <row r="101" spans="1:10" ht="15" customHeight="1">
      <c r="A101" s="1513"/>
      <c r="B101" s="27" t="s">
        <v>57</v>
      </c>
      <c r="C101" s="45">
        <v>0</v>
      </c>
      <c r="D101" s="45">
        <v>0</v>
      </c>
      <c r="E101" s="45">
        <v>0</v>
      </c>
      <c r="F101" s="45">
        <v>0</v>
      </c>
      <c r="G101" s="1513"/>
      <c r="H101" s="1513"/>
      <c r="I101" s="1513"/>
      <c r="J101" s="1513"/>
    </row>
    <row r="102" spans="1:10" ht="15" customHeight="1">
      <c r="A102" s="1513"/>
      <c r="B102" s="27" t="s">
        <v>49</v>
      </c>
      <c r="C102" s="45">
        <v>0</v>
      </c>
      <c r="D102" s="45">
        <v>0</v>
      </c>
      <c r="E102" s="45">
        <v>0</v>
      </c>
      <c r="F102" s="45">
        <v>0</v>
      </c>
      <c r="G102" s="1513"/>
      <c r="H102" s="1513"/>
      <c r="I102" s="1513"/>
      <c r="J102" s="1513"/>
    </row>
    <row r="103" spans="1:10" ht="15" customHeight="1">
      <c r="A103" s="1513"/>
      <c r="B103" s="27" t="s">
        <v>58</v>
      </c>
      <c r="C103" s="45">
        <v>0</v>
      </c>
      <c r="D103" s="45">
        <v>0</v>
      </c>
      <c r="E103" s="45">
        <v>0</v>
      </c>
      <c r="F103" s="45">
        <v>0</v>
      </c>
      <c r="G103" s="1513"/>
      <c r="H103" s="1513"/>
      <c r="I103" s="1513"/>
      <c r="J103" s="1513"/>
    </row>
    <row r="104" spans="1:10" ht="15" customHeight="1">
      <c r="A104" s="1513"/>
      <c r="B104" s="27" t="s">
        <v>59</v>
      </c>
      <c r="C104" s="45">
        <v>0</v>
      </c>
      <c r="D104" s="45">
        <v>0</v>
      </c>
      <c r="E104" s="45">
        <v>0</v>
      </c>
      <c r="F104" s="45">
        <v>0</v>
      </c>
      <c r="G104" s="1513"/>
      <c r="H104" s="1513"/>
      <c r="I104" s="1513"/>
      <c r="J104" s="1513"/>
    </row>
    <row r="105" spans="1:10" ht="15" customHeight="1">
      <c r="A105" s="1513"/>
      <c r="B105" s="27" t="s">
        <v>60</v>
      </c>
      <c r="C105" s="45">
        <v>0</v>
      </c>
      <c r="D105" s="45">
        <v>0</v>
      </c>
      <c r="E105" s="45">
        <v>0</v>
      </c>
      <c r="F105" s="45">
        <v>0</v>
      </c>
      <c r="G105" s="1513"/>
      <c r="H105" s="1513"/>
      <c r="I105" s="1513"/>
      <c r="J105" s="1513"/>
    </row>
    <row r="106" spans="1:10" ht="15" customHeight="1">
      <c r="A106" s="1513"/>
      <c r="B106" s="27" t="s">
        <v>61</v>
      </c>
      <c r="C106" s="45">
        <v>0</v>
      </c>
      <c r="D106" s="45">
        <v>0</v>
      </c>
      <c r="E106" s="45">
        <v>0</v>
      </c>
      <c r="F106" s="45">
        <v>0</v>
      </c>
      <c r="G106" s="1513"/>
      <c r="H106" s="1513"/>
      <c r="I106" s="1513"/>
      <c r="J106" s="1513"/>
    </row>
    <row r="107" spans="1:10" ht="15" customHeight="1">
      <c r="A107" s="1513"/>
      <c r="B107" s="27" t="s">
        <v>62</v>
      </c>
      <c r="C107" s="45">
        <v>0</v>
      </c>
      <c r="D107" s="45">
        <v>0</v>
      </c>
      <c r="E107" s="45">
        <v>0</v>
      </c>
      <c r="F107" s="45">
        <v>0</v>
      </c>
      <c r="G107" s="1513"/>
      <c r="H107" s="1513"/>
      <c r="I107" s="1513"/>
      <c r="J107" s="1513"/>
    </row>
    <row r="108" spans="1:10" ht="15" customHeight="1">
      <c r="A108" s="1513"/>
      <c r="B108" s="27" t="s">
        <v>49</v>
      </c>
      <c r="C108" s="45">
        <v>0</v>
      </c>
      <c r="D108" s="45">
        <v>0</v>
      </c>
      <c r="E108" s="45">
        <v>0</v>
      </c>
      <c r="F108" s="45">
        <v>0</v>
      </c>
      <c r="G108" s="1513"/>
      <c r="H108" s="1513"/>
      <c r="I108" s="1513"/>
      <c r="J108" s="1513"/>
    </row>
    <row r="109" spans="1:10" ht="15" customHeight="1">
      <c r="A109" s="1513"/>
      <c r="B109" s="27" t="s">
        <v>58</v>
      </c>
      <c r="C109" s="45">
        <v>0</v>
      </c>
      <c r="D109" s="45">
        <v>0</v>
      </c>
      <c r="E109" s="45">
        <v>0</v>
      </c>
      <c r="F109" s="45">
        <v>0</v>
      </c>
      <c r="G109" s="1513"/>
      <c r="H109" s="1513"/>
      <c r="I109" s="1513"/>
      <c r="J109" s="1513"/>
    </row>
    <row r="110" spans="1:10" ht="15" customHeight="1">
      <c r="A110" s="1513"/>
      <c r="B110" s="27" t="s">
        <v>59</v>
      </c>
      <c r="C110" s="45">
        <v>0</v>
      </c>
      <c r="D110" s="45">
        <v>0</v>
      </c>
      <c r="E110" s="45">
        <v>0</v>
      </c>
      <c r="F110" s="45">
        <v>0</v>
      </c>
      <c r="G110" s="1513"/>
      <c r="H110" s="1513"/>
      <c r="I110" s="1513"/>
      <c r="J110" s="1513"/>
    </row>
    <row r="111" spans="1:10" ht="15" customHeight="1">
      <c r="A111" s="1513"/>
      <c r="B111" s="27" t="s">
        <v>60</v>
      </c>
      <c r="C111" s="45">
        <v>0</v>
      </c>
      <c r="D111" s="45">
        <v>0</v>
      </c>
      <c r="E111" s="45">
        <v>0</v>
      </c>
      <c r="F111" s="45">
        <v>0</v>
      </c>
      <c r="G111" s="1513"/>
      <c r="H111" s="1513"/>
      <c r="I111" s="1513"/>
      <c r="J111" s="1513"/>
    </row>
    <row r="112" spans="1:10" ht="15" customHeight="1">
      <c r="A112" s="1513"/>
      <c r="B112" s="27" t="s">
        <v>61</v>
      </c>
      <c r="C112" s="45">
        <v>0</v>
      </c>
      <c r="D112" s="45">
        <v>0</v>
      </c>
      <c r="E112" s="45">
        <v>0</v>
      </c>
      <c r="F112" s="45">
        <v>0</v>
      </c>
      <c r="G112" s="1513"/>
      <c r="H112" s="1513"/>
      <c r="I112" s="1513"/>
      <c r="J112" s="1513"/>
    </row>
    <row r="113" spans="1:10" ht="15" customHeight="1">
      <c r="A113" s="1513"/>
      <c r="B113" s="27" t="s">
        <v>63</v>
      </c>
      <c r="C113" s="45">
        <v>0</v>
      </c>
      <c r="D113" s="45">
        <v>0</v>
      </c>
      <c r="E113" s="45">
        <v>0</v>
      </c>
      <c r="F113" s="45">
        <v>0</v>
      </c>
      <c r="G113" s="1513"/>
      <c r="H113" s="1513"/>
      <c r="I113" s="1513"/>
      <c r="J113" s="1513"/>
    </row>
    <row r="114" spans="1:10" ht="15" customHeight="1">
      <c r="A114" s="1513"/>
      <c r="B114" s="27" t="s">
        <v>49</v>
      </c>
      <c r="C114" s="45">
        <v>0</v>
      </c>
      <c r="D114" s="45">
        <v>0</v>
      </c>
      <c r="E114" s="45">
        <v>0</v>
      </c>
      <c r="F114" s="45">
        <v>0</v>
      </c>
      <c r="G114" s="1513"/>
      <c r="H114" s="1513"/>
      <c r="I114" s="1513"/>
      <c r="J114" s="1513"/>
    </row>
    <row r="115" spans="1:10" ht="15" customHeight="1">
      <c r="A115" s="1513"/>
      <c r="B115" s="27" t="s">
        <v>58</v>
      </c>
      <c r="C115" s="45">
        <v>0</v>
      </c>
      <c r="D115" s="45">
        <v>0</v>
      </c>
      <c r="E115" s="45">
        <v>0</v>
      </c>
      <c r="F115" s="45">
        <v>0</v>
      </c>
      <c r="G115" s="1513"/>
      <c r="H115" s="1513"/>
      <c r="I115" s="1513"/>
      <c r="J115" s="1513"/>
    </row>
    <row r="116" spans="1:10" ht="15" customHeight="1">
      <c r="A116" s="1513"/>
      <c r="B116" s="27" t="s">
        <v>59</v>
      </c>
      <c r="C116" s="45">
        <v>0</v>
      </c>
      <c r="D116" s="45">
        <v>0</v>
      </c>
      <c r="E116" s="45">
        <v>0</v>
      </c>
      <c r="F116" s="45">
        <v>0</v>
      </c>
      <c r="G116" s="1513"/>
      <c r="H116" s="1513"/>
      <c r="I116" s="1513"/>
      <c r="J116" s="1513"/>
    </row>
    <row r="117" spans="1:10" ht="15" customHeight="1">
      <c r="A117" s="1513"/>
      <c r="B117" s="27" t="s">
        <v>60</v>
      </c>
      <c r="C117" s="45">
        <v>0</v>
      </c>
      <c r="D117" s="45">
        <v>0</v>
      </c>
      <c r="E117" s="45">
        <v>0</v>
      </c>
      <c r="F117" s="45">
        <v>0</v>
      </c>
      <c r="G117" s="1513"/>
      <c r="H117" s="1513"/>
      <c r="I117" s="1513"/>
      <c r="J117" s="1513"/>
    </row>
    <row r="118" spans="1:10" ht="15" customHeight="1">
      <c r="A118" s="1513"/>
      <c r="B118" s="27" t="s">
        <v>61</v>
      </c>
      <c r="C118" s="45">
        <v>0</v>
      </c>
      <c r="D118" s="45">
        <v>0</v>
      </c>
      <c r="E118" s="45">
        <v>0</v>
      </c>
      <c r="F118" s="45">
        <v>0</v>
      </c>
      <c r="G118" s="1513"/>
      <c r="H118" s="1513"/>
      <c r="I118" s="1513"/>
      <c r="J118" s="1513"/>
    </row>
    <row r="119" spans="1:10" ht="15" customHeight="1">
      <c r="A119" s="1513"/>
      <c r="B119" s="27" t="s">
        <v>64</v>
      </c>
      <c r="C119" s="45">
        <v>0</v>
      </c>
      <c r="D119" s="45">
        <v>0</v>
      </c>
      <c r="E119" s="45">
        <v>0</v>
      </c>
      <c r="F119" s="45">
        <v>0</v>
      </c>
      <c r="G119" s="1513"/>
      <c r="H119" s="1513"/>
      <c r="I119" s="1513"/>
      <c r="J119" s="1513"/>
    </row>
    <row r="120" spans="1:10" ht="15" customHeight="1">
      <c r="A120" s="1513"/>
      <c r="B120" s="27" t="s">
        <v>65</v>
      </c>
      <c r="C120" s="45">
        <v>0</v>
      </c>
      <c r="D120" s="45">
        <v>0</v>
      </c>
      <c r="E120" s="45">
        <v>0</v>
      </c>
      <c r="F120" s="45">
        <v>0</v>
      </c>
      <c r="G120" s="1513"/>
      <c r="H120" s="1513"/>
      <c r="I120" s="1513"/>
      <c r="J120" s="1513"/>
    </row>
    <row r="121" spans="1:10" ht="20.100000000000001" customHeight="1">
      <c r="A121" s="1513"/>
      <c r="B121" s="47" t="s">
        <v>18</v>
      </c>
      <c r="C121" s="1513"/>
      <c r="D121" s="1513"/>
      <c r="E121" s="1513"/>
      <c r="F121" s="1513"/>
      <c r="G121" s="1513"/>
      <c r="H121" s="1513"/>
      <c r="I121" s="1513"/>
      <c r="J121" s="1513"/>
    </row>
  </sheetData>
  <mergeCells count="17">
    <mergeCell ref="B20:F20"/>
    <mergeCell ref="B1:F1"/>
    <mergeCell ref="B2:F2"/>
    <mergeCell ref="C3:F3"/>
    <mergeCell ref="C4:F4"/>
    <mergeCell ref="C5:F5"/>
    <mergeCell ref="C6:F6"/>
    <mergeCell ref="C7:F7"/>
    <mergeCell ref="B8:F8"/>
    <mergeCell ref="B9:F9"/>
    <mergeCell ref="C10:F10"/>
    <mergeCell ref="C14:F14"/>
    <mergeCell ref="C21:F21"/>
    <mergeCell ref="C22:F22"/>
    <mergeCell ref="C23:F23"/>
    <mergeCell ref="C24:F24"/>
    <mergeCell ref="B33:F33"/>
  </mergeCells>
  <pageMargins left="0" right="0" top="0" bottom="0" header="0" footer="0"/>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90</vt:i4>
      </vt:variant>
    </vt:vector>
  </HeadingPairs>
  <TitlesOfParts>
    <vt:vector size="153" baseType="lpstr">
      <vt:lpstr>01</vt:lpstr>
      <vt:lpstr>02_01110</vt:lpstr>
      <vt:lpstr>02_01120</vt:lpstr>
      <vt:lpstr>03</vt:lpstr>
      <vt:lpstr>18</vt:lpstr>
      <vt:lpstr>19_08310</vt:lpstr>
      <vt:lpstr>19_08520</vt:lpstr>
      <vt:lpstr>19_08330</vt:lpstr>
      <vt:lpstr>19_08340</vt:lpstr>
      <vt:lpstr>20_Dr.Arkivave</vt:lpstr>
      <vt:lpstr>22</vt:lpstr>
      <vt:lpstr>24</vt:lpstr>
      <vt:lpstr>28</vt:lpstr>
      <vt:lpstr>29_01110</vt:lpstr>
      <vt:lpstr>29_01140</vt:lpstr>
      <vt:lpstr>29_03310</vt:lpstr>
      <vt:lpstr>30</vt:lpstr>
      <vt:lpstr>31</vt:lpstr>
      <vt:lpstr>35</vt:lpstr>
      <vt:lpstr>41</vt:lpstr>
      <vt:lpstr>50</vt:lpstr>
      <vt:lpstr>55</vt:lpstr>
      <vt:lpstr>57</vt:lpstr>
      <vt:lpstr>63_03320 ILD</vt:lpstr>
      <vt:lpstr>63_03330</vt:lpstr>
      <vt:lpstr>63_03340</vt:lpstr>
      <vt:lpstr>63_03360</vt:lpstr>
      <vt:lpstr>66</vt:lpstr>
      <vt:lpstr>67</vt:lpstr>
      <vt:lpstr>73_01610</vt:lpstr>
      <vt:lpstr>73_01620</vt:lpstr>
      <vt:lpstr>76</vt:lpstr>
      <vt:lpstr>77_AK</vt:lpstr>
      <vt:lpstr>82_KKK</vt:lpstr>
      <vt:lpstr>87_DSHQ</vt:lpstr>
      <vt:lpstr>87_APP</vt:lpstr>
      <vt:lpstr>87_AMBU</vt:lpstr>
      <vt:lpstr>87_Avokatura Shtetit</vt:lpstr>
      <vt:lpstr>87_AKSHI</vt:lpstr>
      <vt:lpstr>87_ASIG</vt:lpstr>
      <vt:lpstr>87_ACESK</vt:lpstr>
      <vt:lpstr>87_Kultet</vt:lpstr>
      <vt:lpstr>87_AKR</vt:lpstr>
      <vt:lpstr>87_ADISA</vt:lpstr>
      <vt:lpstr>87_ASPA</vt:lpstr>
      <vt:lpstr>87_DAP</vt:lpstr>
      <vt:lpstr>87_AAFBE</vt:lpstr>
      <vt:lpstr>87_AKPT</vt:lpstr>
      <vt:lpstr>87_AMI</vt:lpstr>
      <vt:lpstr>87_AMVV</vt:lpstr>
      <vt:lpstr>87_AZHT</vt:lpstr>
      <vt:lpstr>87_Bashkeqeverisja</vt:lpstr>
      <vt:lpstr>87_AKSISK</vt:lpstr>
      <vt:lpstr>87_IQ</vt:lpstr>
      <vt:lpstr>87_Pakicat Kombetare</vt:lpstr>
      <vt:lpstr>87_SASPAC</vt:lpstr>
      <vt:lpstr>87_KEK</vt:lpstr>
      <vt:lpstr>88_MSHC</vt:lpstr>
      <vt:lpstr>89_KMDHP</vt:lpstr>
      <vt:lpstr>90</vt:lpstr>
      <vt:lpstr>91_KMD</vt:lpstr>
      <vt:lpstr>92</vt:lpstr>
      <vt:lpstr>95</vt:lpstr>
      <vt:lpstr>'02_01120'!JR_PAGE_ANCHOR_0_1</vt:lpstr>
      <vt:lpstr>'03'!JR_PAGE_ANCHOR_0_1</vt:lpstr>
      <vt:lpstr>'19_08330'!JR_PAGE_ANCHOR_0_1</vt:lpstr>
      <vt:lpstr>'19_08520'!JR_PAGE_ANCHOR_0_1</vt:lpstr>
      <vt:lpstr>'20_Dr.Arkivave'!JR_PAGE_ANCHOR_0_1</vt:lpstr>
      <vt:lpstr>'22'!JR_PAGE_ANCHOR_0_1</vt:lpstr>
      <vt:lpstr>'24'!JR_PAGE_ANCHOR_0_1</vt:lpstr>
      <vt:lpstr>'29_01110'!JR_PAGE_ANCHOR_0_1</vt:lpstr>
      <vt:lpstr>'29_01140'!JR_PAGE_ANCHOR_0_1</vt:lpstr>
      <vt:lpstr>'29_03310'!JR_PAGE_ANCHOR_0_1</vt:lpstr>
      <vt:lpstr>'30'!JR_PAGE_ANCHOR_0_1</vt:lpstr>
      <vt:lpstr>'31'!JR_PAGE_ANCHOR_0_1</vt:lpstr>
      <vt:lpstr>'35'!JR_PAGE_ANCHOR_0_1</vt:lpstr>
      <vt:lpstr>'41'!JR_PAGE_ANCHOR_0_1</vt:lpstr>
      <vt:lpstr>'50'!JR_PAGE_ANCHOR_0_1</vt:lpstr>
      <vt:lpstr>'55'!JR_PAGE_ANCHOR_0_1</vt:lpstr>
      <vt:lpstr>'57'!JR_PAGE_ANCHOR_0_1</vt:lpstr>
      <vt:lpstr>'66'!JR_PAGE_ANCHOR_0_1</vt:lpstr>
      <vt:lpstr>'67'!JR_PAGE_ANCHOR_0_1</vt:lpstr>
      <vt:lpstr>'73_01610'!JR_PAGE_ANCHOR_0_1</vt:lpstr>
      <vt:lpstr>'73_01620'!JR_PAGE_ANCHOR_0_1</vt:lpstr>
      <vt:lpstr>'77_AK'!JR_PAGE_ANCHOR_0_1</vt:lpstr>
      <vt:lpstr>'82_KKK'!JR_PAGE_ANCHOR_0_1</vt:lpstr>
      <vt:lpstr>'88_MSHC'!JR_PAGE_ANCHOR_0_1</vt:lpstr>
      <vt:lpstr>'89_KMDHP'!JR_PAGE_ANCHOR_0_1</vt:lpstr>
      <vt:lpstr>'90'!JR_PAGE_ANCHOR_0_1</vt:lpstr>
      <vt:lpstr>'91_KMD'!JR_PAGE_ANCHOR_0_1</vt:lpstr>
      <vt:lpstr>'92'!JR_PAGE_ANCHOR_0_1</vt:lpstr>
      <vt:lpstr>'95'!JR_PAGE_ANCHOR_0_1</vt:lpstr>
      <vt:lpstr>JR_PAGE_ANCHOR_0_1</vt:lpstr>
      <vt:lpstr>'01'!Print_Area</vt:lpstr>
      <vt:lpstr>'02_01110'!Print_Area</vt:lpstr>
      <vt:lpstr>'02_01120'!Print_Area</vt:lpstr>
      <vt:lpstr>'03'!Print_Area</vt:lpstr>
      <vt:lpstr>'18'!Print_Area</vt:lpstr>
      <vt:lpstr>'19_08310'!Print_Area</vt:lpstr>
      <vt:lpstr>'19_08330'!Print_Area</vt:lpstr>
      <vt:lpstr>'19_08340'!Print_Area</vt:lpstr>
      <vt:lpstr>'19_08520'!Print_Area</vt:lpstr>
      <vt:lpstr>'20_Dr.Arkivave'!Print_Area</vt:lpstr>
      <vt:lpstr>'22'!Print_Area</vt:lpstr>
      <vt:lpstr>'24'!Print_Area</vt:lpstr>
      <vt:lpstr>'28'!Print_Area</vt:lpstr>
      <vt:lpstr>'29_01110'!Print_Area</vt:lpstr>
      <vt:lpstr>'29_01140'!Print_Area</vt:lpstr>
      <vt:lpstr>'29_03310'!Print_Area</vt:lpstr>
      <vt:lpstr>'30'!Print_Area</vt:lpstr>
      <vt:lpstr>'31'!Print_Area</vt:lpstr>
      <vt:lpstr>'35'!Print_Area</vt:lpstr>
      <vt:lpstr>'41'!Print_Area</vt:lpstr>
      <vt:lpstr>'50'!Print_Area</vt:lpstr>
      <vt:lpstr>'55'!Print_Area</vt:lpstr>
      <vt:lpstr>'57'!Print_Area</vt:lpstr>
      <vt:lpstr>'63_03320 ILD'!Print_Area</vt:lpstr>
      <vt:lpstr>'63_03330'!Print_Area</vt:lpstr>
      <vt:lpstr>'63_03340'!Print_Area</vt:lpstr>
      <vt:lpstr>'63_03360'!Print_Area</vt:lpstr>
      <vt:lpstr>'66'!Print_Area</vt:lpstr>
      <vt:lpstr>'67'!Print_Area</vt:lpstr>
      <vt:lpstr>'73_01610'!Print_Area</vt:lpstr>
      <vt:lpstr>'73_01620'!Print_Area</vt:lpstr>
      <vt:lpstr>'76'!Print_Area</vt:lpstr>
      <vt:lpstr>'77_AK'!Print_Area</vt:lpstr>
      <vt:lpstr>'82_KKK'!Print_Area</vt:lpstr>
      <vt:lpstr>'87_AAFBE'!Print_Area</vt:lpstr>
      <vt:lpstr>'87_ACESK'!Print_Area</vt:lpstr>
      <vt:lpstr>'87_ADISA'!Print_Area</vt:lpstr>
      <vt:lpstr>'87_AKPT'!Print_Area</vt:lpstr>
      <vt:lpstr>'87_AKR'!Print_Area</vt:lpstr>
      <vt:lpstr>'87_AKSHI'!Print_Area</vt:lpstr>
      <vt:lpstr>'87_AKSISK'!Print_Area</vt:lpstr>
      <vt:lpstr>'87_AMBU'!Print_Area</vt:lpstr>
      <vt:lpstr>'87_AMI'!Print_Area</vt:lpstr>
      <vt:lpstr>'87_APP'!Print_Area</vt:lpstr>
      <vt:lpstr>'87_ASIG'!Print_Area</vt:lpstr>
      <vt:lpstr>'87_ASPA'!Print_Area</vt:lpstr>
      <vt:lpstr>'87_Avokatura Shtetit'!Print_Area</vt:lpstr>
      <vt:lpstr>'87_AZHT'!Print_Area</vt:lpstr>
      <vt:lpstr>'87_Bashkeqeverisja'!Print_Area</vt:lpstr>
      <vt:lpstr>'87_DAP'!Print_Area</vt:lpstr>
      <vt:lpstr>'87_DSHQ'!Print_Area</vt:lpstr>
      <vt:lpstr>'87_IQ'!Print_Area</vt:lpstr>
      <vt:lpstr>'87_KEK'!Print_Area</vt:lpstr>
      <vt:lpstr>'87_Kultet'!Print_Area</vt:lpstr>
      <vt:lpstr>'87_Pakicat Kombetare'!Print_Area</vt:lpstr>
      <vt:lpstr>'87_SASPAC'!Print_Area</vt:lpstr>
      <vt:lpstr>'88_MSHC'!Print_Area</vt:lpstr>
      <vt:lpstr>'89_KMDHP'!Print_Area</vt:lpstr>
      <vt:lpstr>'90'!Print_Area</vt:lpstr>
      <vt:lpstr>'91_KMD'!Print_Area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2024-02-06T09:54:38Z</dcterms:created>
  <dcterms:modified xsi:type="dcterms:W3CDTF">2024-03-05T14:57:56Z</dcterms:modified>
</cp:coreProperties>
</file>